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tillvaxten-my.sharepoint.com/personal/bjorn_otterberg_tillvaxtverket_se/Documents/NYPSANALYS/InterregBaromter/"/>
    </mc:Choice>
  </mc:AlternateContent>
  <xr:revisionPtr revIDLastSave="62" documentId="8_{CA82E502-AA33-428E-BB8C-F67ABC0B93D9}" xr6:coauthVersionLast="47" xr6:coauthVersionMax="47" xr10:uidLastSave="{10C4E4AD-3D29-F34C-8F40-F0DA9EA7D6DB}"/>
  <bookViews>
    <workbookView xWindow="0" yWindow="600" windowWidth="38400" windowHeight="19200" tabRatio="793" activeTab="2" xr2:uid="{3B546738-9B98-4353-BE3C-B77793E6D894}"/>
  </bookViews>
  <sheets>
    <sheet name="Dashboard" sheetId="4" r:id="rId1"/>
    <sheet name="Svenskt deltagande andel" sheetId="34" r:id="rId2"/>
    <sheet name="Tabell med projekt" sheetId="28" r:id="rId3"/>
    <sheet name="Ordlista" sheetId="30" r:id="rId4"/>
    <sheet name="Rådata" sheetId="3" r:id="rId5"/>
    <sheet name="ProjektPerLän" sheetId="5" r:id="rId6"/>
    <sheet name="Projektpartnerstyp" sheetId="33" r:id="rId7"/>
    <sheet name="Budget" sheetId="6" r:id="rId8"/>
    <sheet name="AntalProjekt" sheetId="7" r:id="rId9"/>
    <sheet name="UnikaProjekt" sheetId="27" r:id="rId10"/>
    <sheet name="ProjektPerPartnerOrgtyp" sheetId="8" r:id="rId11"/>
    <sheet name="AntalOrg" sheetId="9" r:id="rId12"/>
    <sheet name="SpecifiktMål" sheetId="10" r:id="rId13"/>
    <sheet name="Program" sheetId="11" r:id="rId14"/>
    <sheet name="Stad" sheetId="12" r:id="rId15"/>
    <sheet name="Projekt" sheetId="13" r:id="rId16"/>
    <sheet name="Organisation" sheetId="14" r:id="rId17"/>
    <sheet name="Top3Projekt" sheetId="15" r:id="rId18"/>
    <sheet name="Top3Org" sheetId="18" r:id="rId19"/>
    <sheet name="Tidsintervall" sheetId="20" r:id="rId20"/>
    <sheet name="PublicPrivateOrg" sheetId="21" r:id="rId21"/>
    <sheet name="UnikaProjPerProg" sheetId="31" r:id="rId22"/>
  </sheets>
  <definedNames>
    <definedName name="_xlnm._FilterDatabase" localSheetId="4" hidden="1">Rådata!$A$3:$Q$1199</definedName>
    <definedName name="_xlchart.v1.10" hidden="1">ProjektPerPartnerOrgtyp!$C$2:$C$60</definedName>
    <definedName name="_xlchart.v1.5" hidden="1">ProjektPerPartnerOrgtyp!$A$2:$B$60</definedName>
    <definedName name="_xlchart.v1.6" hidden="1">ProjektPerPartnerOrgtyp!$C$1</definedName>
    <definedName name="_xlchart.v1.7" hidden="1">ProjektPerPartnerOrgtyp!$C$2:$C$60</definedName>
    <definedName name="_xlchart.v1.8" hidden="1">ProjektPerPartnerOrgtyp!$A$2:$B$60</definedName>
    <definedName name="_xlchart.v1.9" hidden="1">ProjektPerPartnerOrgtyp!$C$1</definedName>
    <definedName name="_xlchart.v5.0" hidden="1">ProjektPerLän!$A$1:$B$1</definedName>
    <definedName name="_xlchart.v5.1" hidden="1">ProjektPerLän!$A$2:$B$23</definedName>
    <definedName name="_xlchart.v5.2" hidden="1">ProjektPerLän!$B$1</definedName>
    <definedName name="_xlchart.v5.3" hidden="1">ProjektPerLän!$C$1</definedName>
    <definedName name="_xlchart.v5.4" hidden="1">ProjektPerLän!$C$2:$C$23</definedName>
    <definedName name="Utsnitt_Datum_formel">#N/A</definedName>
    <definedName name="Utsnitt_NUTS_3">#N/A</definedName>
    <definedName name="Utsnitt_Organisation_name">#N/A</definedName>
    <definedName name="Utsnitt_Programme">#N/A</definedName>
    <definedName name="Utsnitt_Project_name">#N/A</definedName>
    <definedName name="Utsnitt_Specific_objective">#N/A</definedName>
    <definedName name="Utsnitt_Type_of_partner">#N/A</definedName>
  </definedNames>
  <calcPr calcId="191028"/>
  <pivotCaches>
    <pivotCache cacheId="0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6" i="3" l="1"/>
  <c r="R208" i="3"/>
  <c r="R200" i="3"/>
  <c r="R192" i="3"/>
  <c r="R184" i="3"/>
  <c r="R176" i="3"/>
  <c r="R168" i="3"/>
  <c r="R160" i="3"/>
  <c r="R152" i="3"/>
  <c r="G28" i="34" a="1"/>
  <c r="G28" i="34" s="1"/>
  <c r="G35" i="34" a="1"/>
  <c r="G35" i="34" s="1"/>
  <c r="G38" i="34" a="1"/>
  <c r="G38" i="34" s="1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146" i="3"/>
  <c r="R147" i="3"/>
  <c r="R148" i="3"/>
  <c r="R149" i="3"/>
  <c r="R150" i="3"/>
  <c r="R151" i="3"/>
  <c r="R153" i="3"/>
  <c r="R154" i="3"/>
  <c r="R155" i="3"/>
  <c r="R156" i="3"/>
  <c r="R157" i="3"/>
  <c r="R158" i="3"/>
  <c r="R159" i="3"/>
  <c r="R161" i="3"/>
  <c r="R162" i="3"/>
  <c r="R163" i="3"/>
  <c r="R164" i="3"/>
  <c r="R165" i="3"/>
  <c r="R166" i="3"/>
  <c r="R167" i="3"/>
  <c r="R169" i="3"/>
  <c r="R170" i="3"/>
  <c r="R171" i="3"/>
  <c r="R172" i="3"/>
  <c r="R173" i="3"/>
  <c r="R174" i="3"/>
  <c r="R175" i="3"/>
  <c r="R177" i="3"/>
  <c r="R178" i="3"/>
  <c r="R179" i="3"/>
  <c r="R180" i="3"/>
  <c r="R181" i="3"/>
  <c r="R182" i="3"/>
  <c r="R183" i="3"/>
  <c r="R185" i="3"/>
  <c r="R186" i="3"/>
  <c r="R187" i="3"/>
  <c r="R188" i="3"/>
  <c r="R189" i="3"/>
  <c r="R190" i="3"/>
  <c r="R191" i="3"/>
  <c r="R193" i="3"/>
  <c r="R194" i="3"/>
  <c r="R195" i="3"/>
  <c r="R196" i="3"/>
  <c r="R197" i="3"/>
  <c r="R198" i="3"/>
  <c r="R199" i="3"/>
  <c r="R201" i="3"/>
  <c r="R202" i="3"/>
  <c r="R203" i="3"/>
  <c r="R204" i="3"/>
  <c r="R205" i="3"/>
  <c r="R206" i="3"/>
  <c r="R207" i="3"/>
  <c r="R209" i="3"/>
  <c r="R210" i="3"/>
  <c r="R211" i="3"/>
  <c r="R212" i="3"/>
  <c r="R213" i="3"/>
  <c r="R214" i="3"/>
  <c r="R215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O38" i="34"/>
  <c r="O37" i="34"/>
  <c r="O35" i="34"/>
  <c r="O34" i="34"/>
  <c r="O32" i="34"/>
  <c r="O31" i="34"/>
  <c r="O29" i="34"/>
  <c r="O28" i="34"/>
  <c r="O26" i="34"/>
  <c r="O25" i="34"/>
  <c r="O23" i="34"/>
  <c r="O22" i="34"/>
  <c r="O20" i="34"/>
  <c r="O19" i="34"/>
  <c r="O17" i="34"/>
  <c r="O16" i="34"/>
  <c r="O14" i="34"/>
  <c r="O13" i="34"/>
  <c r="O11" i="34"/>
  <c r="O10" i="34"/>
  <c r="Q9" i="34"/>
  <c r="O9" i="34"/>
  <c r="G34" i="34" a="1"/>
  <c r="G34" i="34" s="1"/>
  <c r="G29" i="34" a="1"/>
  <c r="G29" i="34" s="1"/>
  <c r="G26" i="34" a="1"/>
  <c r="G26" i="34" s="1"/>
  <c r="G25" i="34" a="1"/>
  <c r="G25" i="34" s="1"/>
  <c r="G23" i="34" a="1"/>
  <c r="G23" i="34" s="1"/>
  <c r="G22" i="34" a="1"/>
  <c r="G22" i="34" s="1"/>
  <c r="G20" i="34" a="1"/>
  <c r="G20" i="34" s="1"/>
  <c r="G19" i="34" a="1"/>
  <c r="G19" i="34" s="1"/>
  <c r="G17" i="34" a="1"/>
  <c r="G17" i="34" s="1"/>
  <c r="G16" i="34" a="1"/>
  <c r="G16" i="34" s="1"/>
  <c r="G14" i="34" a="1"/>
  <c r="G14" i="34" s="1"/>
  <c r="G13" i="34" a="1"/>
  <c r="G13" i="34" s="1"/>
  <c r="G11" i="34" a="1"/>
  <c r="G11" i="34" s="1"/>
  <c r="R9" i="34"/>
  <c r="N38" i="34"/>
  <c r="N37" i="34"/>
  <c r="M37" i="34"/>
  <c r="N35" i="34"/>
  <c r="N34" i="34"/>
  <c r="M34" i="34"/>
  <c r="N32" i="34"/>
  <c r="N31" i="34"/>
  <c r="M31" i="34"/>
  <c r="N29" i="34"/>
  <c r="N28" i="34"/>
  <c r="M28" i="34"/>
  <c r="N26" i="34"/>
  <c r="N25" i="34"/>
  <c r="M25" i="34"/>
  <c r="N23" i="34"/>
  <c r="N22" i="34"/>
  <c r="M22" i="34"/>
  <c r="N20" i="34"/>
  <c r="N19" i="34"/>
  <c r="M19" i="34"/>
  <c r="N17" i="34"/>
  <c r="N16" i="34"/>
  <c r="M16" i="34"/>
  <c r="N14" i="34"/>
  <c r="N13" i="34"/>
  <c r="M13" i="34"/>
  <c r="M10" i="34"/>
  <c r="N11" i="34"/>
  <c r="N10" i="34"/>
  <c r="R628" i="3"/>
  <c r="R145" i="3"/>
  <c r="I17" i="4"/>
  <c r="R949" i="3"/>
  <c r="R950" i="3"/>
  <c r="R951" i="3"/>
  <c r="R806" i="3"/>
  <c r="R984" i="3"/>
  <c r="R15" i="3"/>
  <c r="R807" i="3"/>
  <c r="R1029" i="3"/>
  <c r="R680" i="3"/>
  <c r="R878" i="3"/>
  <c r="R1030" i="3"/>
  <c r="R1031" i="3"/>
  <c r="R535" i="3"/>
  <c r="R1032" i="3"/>
  <c r="R1033" i="3"/>
  <c r="R1034" i="3"/>
  <c r="R1035" i="3"/>
  <c r="R1036" i="3"/>
  <c r="R1037" i="3"/>
  <c r="R1038" i="3"/>
  <c r="R262" i="3"/>
  <c r="R1039" i="3"/>
  <c r="R1040" i="3"/>
  <c r="R681" i="3"/>
  <c r="R682" i="3"/>
  <c r="R683" i="3"/>
  <c r="R808" i="3"/>
  <c r="R16" i="3"/>
  <c r="R879" i="3"/>
  <c r="R880" i="3"/>
  <c r="R1041" i="3"/>
  <c r="R1042" i="3"/>
  <c r="R1043" i="3"/>
  <c r="R809" i="3"/>
  <c r="R263" i="3"/>
  <c r="R881" i="3"/>
  <c r="R810" i="3"/>
  <c r="R264" i="3"/>
  <c r="R591" i="3"/>
  <c r="R265" i="3"/>
  <c r="R684" i="3"/>
  <c r="R685" i="3"/>
  <c r="R1044" i="3"/>
  <c r="R1045" i="3"/>
  <c r="R1046" i="3"/>
  <c r="R882" i="3"/>
  <c r="R1047" i="3"/>
  <c r="R883" i="3"/>
  <c r="R884" i="3"/>
  <c r="R266" i="3"/>
  <c r="R1048" i="3"/>
  <c r="R686" i="3"/>
  <c r="R267" i="3"/>
  <c r="R268" i="3"/>
  <c r="R885" i="3"/>
  <c r="R269" i="3"/>
  <c r="R270" i="3"/>
  <c r="R687" i="3"/>
  <c r="R1049" i="3"/>
  <c r="R688" i="3"/>
  <c r="R271" i="3"/>
  <c r="R272" i="3"/>
  <c r="R742" i="3"/>
  <c r="R17" i="3"/>
  <c r="R273" i="3"/>
  <c r="R274" i="3"/>
  <c r="R811" i="3"/>
  <c r="R812" i="3"/>
  <c r="R275" i="3"/>
  <c r="R276" i="3"/>
  <c r="R813" i="3"/>
  <c r="R814" i="3"/>
  <c r="R886" i="3"/>
  <c r="R592" i="3"/>
  <c r="R689" i="3"/>
  <c r="R690" i="3"/>
  <c r="R887" i="3"/>
  <c r="R888" i="3"/>
  <c r="R277" i="3"/>
  <c r="R889" i="3"/>
  <c r="R278" i="3"/>
  <c r="R743" i="3"/>
  <c r="R18" i="3"/>
  <c r="R19" i="3"/>
  <c r="R279" i="3"/>
  <c r="R815" i="3"/>
  <c r="R280" i="3"/>
  <c r="R1050" i="3"/>
  <c r="R691" i="3"/>
  <c r="R281" i="3"/>
  <c r="R282" i="3"/>
  <c r="R593" i="3"/>
  <c r="R20" i="3"/>
  <c r="R283" i="3"/>
  <c r="R21" i="3"/>
  <c r="R536" i="3"/>
  <c r="R692" i="3"/>
  <c r="R1051" i="3"/>
  <c r="R1052" i="3"/>
  <c r="R890" i="3"/>
  <c r="R693" i="3"/>
  <c r="R1053" i="3"/>
  <c r="R284" i="3"/>
  <c r="R744" i="3"/>
  <c r="R285" i="3"/>
  <c r="R286" i="3"/>
  <c r="R287" i="3"/>
  <c r="R816" i="3"/>
  <c r="R1054" i="3"/>
  <c r="R288" i="3"/>
  <c r="R289" i="3"/>
  <c r="R694" i="3"/>
  <c r="R695" i="3"/>
  <c r="R891" i="3"/>
  <c r="R892" i="3"/>
  <c r="R1055" i="3"/>
  <c r="R1056" i="3"/>
  <c r="R817" i="3"/>
  <c r="R594" i="3"/>
  <c r="R537" i="3"/>
  <c r="R290" i="3"/>
  <c r="R291" i="3"/>
  <c r="R818" i="3"/>
  <c r="R819" i="3"/>
  <c r="R820" i="3"/>
  <c r="R292" i="3"/>
  <c r="R293" i="3"/>
  <c r="R22" i="3"/>
  <c r="R696" i="3"/>
  <c r="R294" i="3"/>
  <c r="R23" i="3"/>
  <c r="R24" i="3"/>
  <c r="R1057" i="3"/>
  <c r="R295" i="3"/>
  <c r="R296" i="3"/>
  <c r="R25" i="3"/>
  <c r="R297" i="3"/>
  <c r="R298" i="3"/>
  <c r="R745" i="3"/>
  <c r="R299" i="3"/>
  <c r="R300" i="3"/>
  <c r="R301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746" i="3"/>
  <c r="R747" i="3"/>
  <c r="R302" i="3"/>
  <c r="R595" i="3"/>
  <c r="R697" i="3"/>
  <c r="R1058" i="3"/>
  <c r="R1059" i="3"/>
  <c r="R1060" i="3"/>
  <c r="R1061" i="3"/>
  <c r="R698" i="3"/>
  <c r="R699" i="3"/>
  <c r="R700" i="3"/>
  <c r="R70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748" i="3"/>
  <c r="R821" i="3"/>
  <c r="R303" i="3"/>
  <c r="R1075" i="3"/>
  <c r="R702" i="3"/>
  <c r="R893" i="3"/>
  <c r="R1076" i="3"/>
  <c r="R304" i="3"/>
  <c r="R596" i="3"/>
  <c r="R894" i="3"/>
  <c r="R59" i="3"/>
  <c r="R597" i="3"/>
  <c r="R598" i="3"/>
  <c r="R60" i="3"/>
  <c r="R599" i="3"/>
  <c r="R305" i="3"/>
  <c r="R61" i="3"/>
  <c r="R62" i="3"/>
  <c r="R63" i="3"/>
  <c r="R64" i="3"/>
  <c r="R65" i="3"/>
  <c r="R66" i="3"/>
  <c r="R985" i="3"/>
  <c r="R703" i="3"/>
  <c r="R704" i="3"/>
  <c r="R705" i="3"/>
  <c r="R706" i="3"/>
  <c r="R306" i="3"/>
  <c r="R67" i="3"/>
  <c r="R68" i="3"/>
  <c r="R69" i="3"/>
  <c r="R70" i="3"/>
  <c r="R707" i="3"/>
  <c r="R708" i="3"/>
  <c r="R538" i="3"/>
  <c r="R539" i="3"/>
  <c r="R540" i="3"/>
  <c r="R600" i="3"/>
  <c r="R307" i="3"/>
  <c r="R986" i="3"/>
  <c r="R1077" i="3"/>
  <c r="R1078" i="3"/>
  <c r="R1079" i="3"/>
  <c r="R822" i="3"/>
  <c r="R308" i="3"/>
  <c r="R309" i="3"/>
  <c r="R601" i="3"/>
  <c r="R709" i="3"/>
  <c r="R710" i="3"/>
  <c r="R711" i="3"/>
  <c r="R712" i="3"/>
  <c r="R310" i="3"/>
  <c r="R1080" i="3"/>
  <c r="R1081" i="3"/>
  <c r="R1082" i="3"/>
  <c r="R1083" i="3"/>
  <c r="R895" i="3"/>
  <c r="R311" i="3"/>
  <c r="R602" i="3"/>
  <c r="R1084" i="3"/>
  <c r="R1085" i="3"/>
  <c r="R71" i="3"/>
  <c r="R72" i="3"/>
  <c r="R713" i="3"/>
  <c r="R749" i="3"/>
  <c r="R312" i="3"/>
  <c r="R73" i="3"/>
  <c r="R74" i="3"/>
  <c r="R75" i="3"/>
  <c r="R76" i="3"/>
  <c r="R77" i="3"/>
  <c r="R750" i="3"/>
  <c r="R751" i="3"/>
  <c r="R896" i="3"/>
  <c r="R897" i="3"/>
  <c r="R898" i="3"/>
  <c r="R899" i="3"/>
  <c r="R900" i="3"/>
  <c r="R901" i="3"/>
  <c r="R902" i="3"/>
  <c r="R1086" i="3"/>
  <c r="R313" i="3"/>
  <c r="R78" i="3"/>
  <c r="R541" i="3"/>
  <c r="R1087" i="3"/>
  <c r="R823" i="3"/>
  <c r="R714" i="3"/>
  <c r="R314" i="3"/>
  <c r="R315" i="3"/>
  <c r="R316" i="3"/>
  <c r="R542" i="3"/>
  <c r="R317" i="3"/>
  <c r="R318" i="3"/>
  <c r="R1088" i="3"/>
  <c r="R903" i="3"/>
  <c r="R1089" i="3"/>
  <c r="R1090" i="3"/>
  <c r="R79" i="3"/>
  <c r="R752" i="3"/>
  <c r="R1091" i="3"/>
  <c r="R824" i="3"/>
  <c r="R715" i="3"/>
  <c r="R543" i="3"/>
  <c r="R544" i="3"/>
  <c r="R545" i="3"/>
  <c r="R80" i="3"/>
  <c r="R546" i="3"/>
  <c r="R319" i="3"/>
  <c r="R320" i="3"/>
  <c r="R825" i="3"/>
  <c r="R1092" i="3"/>
  <c r="R1093" i="3"/>
  <c r="R321" i="3"/>
  <c r="R322" i="3"/>
  <c r="R1094" i="3"/>
  <c r="R323" i="3"/>
  <c r="R904" i="3"/>
  <c r="R905" i="3"/>
  <c r="R81" i="3"/>
  <c r="R324" i="3"/>
  <c r="R325" i="3"/>
  <c r="R826" i="3"/>
  <c r="R326" i="3"/>
  <c r="R547" i="3"/>
  <c r="R827" i="3"/>
  <c r="R327" i="3"/>
  <c r="R603" i="3"/>
  <c r="R604" i="3"/>
  <c r="R328" i="3"/>
  <c r="R1095" i="3"/>
  <c r="R1096" i="3"/>
  <c r="R1097" i="3"/>
  <c r="R1098" i="3"/>
  <c r="R605" i="3"/>
  <c r="R906" i="3"/>
  <c r="R907" i="3"/>
  <c r="R908" i="3"/>
  <c r="R329" i="3"/>
  <c r="R606" i="3"/>
  <c r="R607" i="3"/>
  <c r="R330" i="3"/>
  <c r="R82" i="3"/>
  <c r="R83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608" i="3"/>
  <c r="R331" i="3"/>
  <c r="R332" i="3"/>
  <c r="R333" i="3"/>
  <c r="R334" i="3"/>
  <c r="R335" i="3"/>
  <c r="R548" i="3"/>
  <c r="R336" i="3"/>
  <c r="R609" i="3"/>
  <c r="R337" i="3"/>
  <c r="R338" i="3"/>
  <c r="R339" i="3"/>
  <c r="R84" i="3"/>
  <c r="R85" i="3"/>
  <c r="R86" i="3"/>
  <c r="R610" i="3"/>
  <c r="R611" i="3"/>
  <c r="R612" i="3"/>
  <c r="R613" i="3"/>
  <c r="R753" i="3"/>
  <c r="R754" i="3"/>
  <c r="R1111" i="3"/>
  <c r="R755" i="3"/>
  <c r="R87" i="3"/>
  <c r="R614" i="3"/>
  <c r="R615" i="3"/>
  <c r="R340" i="3"/>
  <c r="R549" i="3"/>
  <c r="R341" i="3"/>
  <c r="R342" i="3"/>
  <c r="R1112" i="3"/>
  <c r="R88" i="3"/>
  <c r="R343" i="3"/>
  <c r="R344" i="3"/>
  <c r="R345" i="3"/>
  <c r="R89" i="3"/>
  <c r="R90" i="3"/>
  <c r="R550" i="3"/>
  <c r="R346" i="3"/>
  <c r="R91" i="3"/>
  <c r="R909" i="3"/>
  <c r="R910" i="3"/>
  <c r="R551" i="3"/>
  <c r="R347" i="3"/>
  <c r="R348" i="3"/>
  <c r="R349" i="3"/>
  <c r="R350" i="3"/>
  <c r="R351" i="3"/>
  <c r="R352" i="3"/>
  <c r="R716" i="3"/>
  <c r="R717" i="3"/>
  <c r="R718" i="3"/>
  <c r="R92" i="3"/>
  <c r="R1113" i="3"/>
  <c r="R1114" i="3"/>
  <c r="R1115" i="3"/>
  <c r="R1116" i="3"/>
  <c r="R1117" i="3"/>
  <c r="R1118" i="3"/>
  <c r="R353" i="3"/>
  <c r="R911" i="3"/>
  <c r="R1119" i="3"/>
  <c r="R719" i="3"/>
  <c r="R354" i="3"/>
  <c r="R355" i="3"/>
  <c r="R828" i="3"/>
  <c r="R720" i="3"/>
  <c r="R1120" i="3"/>
  <c r="R356" i="3"/>
  <c r="R912" i="3"/>
  <c r="R357" i="3"/>
  <c r="R93" i="3"/>
  <c r="R1121" i="3"/>
  <c r="R358" i="3"/>
  <c r="R1122" i="3"/>
  <c r="R94" i="3"/>
  <c r="R359" i="3"/>
  <c r="R1123" i="3"/>
  <c r="R360" i="3"/>
  <c r="R1124" i="3"/>
  <c r="R361" i="3"/>
  <c r="R362" i="3"/>
  <c r="R363" i="3"/>
  <c r="R552" i="3"/>
  <c r="R364" i="3"/>
  <c r="R365" i="3"/>
  <c r="R721" i="3"/>
  <c r="R366" i="3"/>
  <c r="R616" i="3"/>
  <c r="R367" i="3"/>
  <c r="R95" i="3"/>
  <c r="R368" i="3"/>
  <c r="R1125" i="3"/>
  <c r="R369" i="3"/>
  <c r="R96" i="3"/>
  <c r="R97" i="3"/>
  <c r="R913" i="3"/>
  <c r="R914" i="3"/>
  <c r="R915" i="3"/>
  <c r="R1126" i="3"/>
  <c r="R98" i="3"/>
  <c r="R370" i="3"/>
  <c r="R829" i="3"/>
  <c r="R99" i="3"/>
  <c r="R100" i="3"/>
  <c r="R101" i="3"/>
  <c r="R102" i="3"/>
  <c r="R103" i="3"/>
  <c r="R104" i="3"/>
  <c r="R105" i="3"/>
  <c r="R106" i="3"/>
  <c r="R107" i="3"/>
  <c r="R108" i="3"/>
  <c r="R1127" i="3"/>
  <c r="R1128" i="3"/>
  <c r="R371" i="3"/>
  <c r="R1129" i="3"/>
  <c r="R1130" i="3"/>
  <c r="R916" i="3"/>
  <c r="R756" i="3"/>
  <c r="R722" i="3"/>
  <c r="R1131" i="3"/>
  <c r="R1132" i="3"/>
  <c r="R723" i="3"/>
  <c r="R724" i="3"/>
  <c r="R553" i="3"/>
  <c r="R554" i="3"/>
  <c r="R725" i="3"/>
  <c r="R555" i="3"/>
  <c r="R556" i="3"/>
  <c r="R917" i="3"/>
  <c r="R918" i="3"/>
  <c r="R109" i="3"/>
  <c r="R372" i="3"/>
  <c r="R373" i="3"/>
  <c r="R919" i="3"/>
  <c r="R374" i="3"/>
  <c r="R920" i="3"/>
  <c r="R1133" i="3"/>
  <c r="R375" i="3"/>
  <c r="R557" i="3"/>
  <c r="R757" i="3"/>
  <c r="R921" i="3"/>
  <c r="R922" i="3"/>
  <c r="R110" i="3"/>
  <c r="R111" i="3"/>
  <c r="R112" i="3"/>
  <c r="R923" i="3"/>
  <c r="R617" i="3"/>
  <c r="R113" i="3"/>
  <c r="R558" i="3"/>
  <c r="R830" i="3"/>
  <c r="R376" i="3"/>
  <c r="R377" i="3"/>
  <c r="R378" i="3"/>
  <c r="R559" i="3"/>
  <c r="R379" i="3"/>
  <c r="R380" i="3"/>
  <c r="R618" i="3"/>
  <c r="R619" i="3"/>
  <c r="R620" i="3"/>
  <c r="R726" i="3"/>
  <c r="R381" i="3"/>
  <c r="R382" i="3"/>
  <c r="R383" i="3"/>
  <c r="R114" i="3"/>
  <c r="R758" i="3"/>
  <c r="R924" i="3"/>
  <c r="R925" i="3"/>
  <c r="R926" i="3"/>
  <c r="R115" i="3"/>
  <c r="R927" i="3"/>
  <c r="R384" i="3"/>
  <c r="R385" i="3"/>
  <c r="R116" i="3"/>
  <c r="R560" i="3"/>
  <c r="R561" i="3"/>
  <c r="R831" i="3"/>
  <c r="R832" i="3"/>
  <c r="R833" i="3"/>
  <c r="R834" i="3"/>
  <c r="R386" i="3"/>
  <c r="R387" i="3"/>
  <c r="R388" i="3"/>
  <c r="R389" i="3"/>
  <c r="R1134" i="3"/>
  <c r="R1135" i="3"/>
  <c r="R835" i="3"/>
  <c r="R727" i="3"/>
  <c r="R836" i="3"/>
  <c r="R1136" i="3"/>
  <c r="R390" i="3"/>
  <c r="R391" i="3"/>
  <c r="R117" i="3"/>
  <c r="R392" i="3"/>
  <c r="R1137" i="3"/>
  <c r="R118" i="3"/>
  <c r="R728" i="3"/>
  <c r="R928" i="3"/>
  <c r="R393" i="3"/>
  <c r="R394" i="3"/>
  <c r="R395" i="3"/>
  <c r="R396" i="3"/>
  <c r="R119" i="3"/>
  <c r="R120" i="3"/>
  <c r="R121" i="3"/>
  <c r="R122" i="3"/>
  <c r="R759" i="3"/>
  <c r="R1138" i="3"/>
  <c r="R1139" i="3"/>
  <c r="R1140" i="3"/>
  <c r="R1141" i="3"/>
  <c r="R397" i="3"/>
  <c r="R398" i="3"/>
  <c r="R399" i="3"/>
  <c r="R400" i="3"/>
  <c r="R401" i="3"/>
  <c r="R402" i="3"/>
  <c r="R929" i="3"/>
  <c r="R562" i="3"/>
  <c r="R403" i="3"/>
  <c r="R930" i="3"/>
  <c r="R404" i="3"/>
  <c r="R729" i="3"/>
  <c r="R563" i="3"/>
  <c r="R123" i="3"/>
  <c r="R405" i="3"/>
  <c r="R1142" i="3"/>
  <c r="R730" i="3"/>
  <c r="R1143" i="3"/>
  <c r="R931" i="3"/>
  <c r="R406" i="3"/>
  <c r="R407" i="3"/>
  <c r="R564" i="3"/>
  <c r="R565" i="3"/>
  <c r="R621" i="3"/>
  <c r="R408" i="3"/>
  <c r="R409" i="3"/>
  <c r="R837" i="3"/>
  <c r="R410" i="3"/>
  <c r="R1144" i="3"/>
  <c r="R411" i="3"/>
  <c r="R622" i="3"/>
  <c r="R932" i="3"/>
  <c r="R623" i="3"/>
  <c r="R1145" i="3"/>
  <c r="R1146" i="3"/>
  <c r="R412" i="3"/>
  <c r="R124" i="3"/>
  <c r="R731" i="3"/>
  <c r="R933" i="3"/>
  <c r="R934" i="3"/>
  <c r="R935" i="3"/>
  <c r="R413" i="3"/>
  <c r="R414" i="3"/>
  <c r="R415" i="3"/>
  <c r="R566" i="3"/>
  <c r="R416" i="3"/>
  <c r="R732" i="3"/>
  <c r="R1147" i="3"/>
  <c r="R1148" i="3"/>
  <c r="R936" i="3"/>
  <c r="R733" i="3"/>
  <c r="R760" i="3"/>
  <c r="R417" i="3"/>
  <c r="R418" i="3"/>
  <c r="R987" i="3"/>
  <c r="R419" i="3"/>
  <c r="R420" i="3"/>
  <c r="R421" i="3"/>
  <c r="R125" i="3"/>
  <c r="R126" i="3"/>
  <c r="R761" i="3"/>
  <c r="R422" i="3"/>
  <c r="R423" i="3"/>
  <c r="R127" i="3"/>
  <c r="R128" i="3"/>
  <c r="R129" i="3"/>
  <c r="R130" i="3"/>
  <c r="R131" i="3"/>
  <c r="R132" i="3"/>
  <c r="R133" i="3"/>
  <c r="R134" i="3"/>
  <c r="R624" i="3"/>
  <c r="R762" i="3"/>
  <c r="R763" i="3"/>
  <c r="R937" i="3"/>
  <c r="R1149" i="3"/>
  <c r="R1150" i="3"/>
  <c r="R764" i="3"/>
  <c r="R135" i="3"/>
  <c r="R938" i="3"/>
  <c r="R136" i="3"/>
  <c r="R424" i="3"/>
  <c r="R425" i="3"/>
  <c r="R426" i="3"/>
  <c r="R734" i="3"/>
  <c r="R735" i="3"/>
  <c r="R137" i="3"/>
  <c r="R838" i="3"/>
  <c r="R427" i="3"/>
  <c r="R428" i="3"/>
  <c r="R1151" i="3"/>
  <c r="R988" i="3"/>
  <c r="R625" i="3"/>
  <c r="R736" i="3"/>
  <c r="R1152" i="3"/>
  <c r="R1153" i="3"/>
  <c r="R939" i="3"/>
  <c r="R429" i="3"/>
  <c r="R430" i="3"/>
  <c r="R138" i="3"/>
  <c r="R839" i="3"/>
  <c r="R737" i="3"/>
  <c r="R431" i="3"/>
  <c r="R139" i="3"/>
  <c r="R940" i="3"/>
  <c r="R941" i="3"/>
  <c r="R140" i="3"/>
  <c r="R1154" i="3"/>
  <c r="R738" i="3"/>
  <c r="R1155" i="3"/>
  <c r="R942" i="3"/>
  <c r="R840" i="3"/>
  <c r="R841" i="3"/>
  <c r="R432" i="3"/>
  <c r="R433" i="3"/>
  <c r="R434" i="3"/>
  <c r="R435" i="3"/>
  <c r="R436" i="3"/>
  <c r="R437" i="3"/>
  <c r="R438" i="3"/>
  <c r="R439" i="3"/>
  <c r="R943" i="3"/>
  <c r="R944" i="3"/>
  <c r="R1156" i="3"/>
  <c r="R1157" i="3"/>
  <c r="R1158" i="3"/>
  <c r="R1159" i="3"/>
  <c r="R1160" i="3"/>
  <c r="R1161" i="3"/>
  <c r="R626" i="3"/>
  <c r="R440" i="3"/>
  <c r="R739" i="3"/>
  <c r="R441" i="3"/>
  <c r="R442" i="3"/>
  <c r="R1162" i="3"/>
  <c r="R443" i="3"/>
  <c r="R444" i="3"/>
  <c r="R842" i="3"/>
  <c r="R945" i="3"/>
  <c r="R843" i="3"/>
  <c r="R844" i="3"/>
  <c r="R141" i="3"/>
  <c r="R946" i="3"/>
  <c r="R627" i="3"/>
  <c r="R947" i="3"/>
  <c r="R948" i="3"/>
  <c r="R142" i="3"/>
  <c r="R143" i="3"/>
  <c r="R144" i="3"/>
  <c r="R445" i="3"/>
  <c r="R845" i="3"/>
  <c r="R1163" i="3"/>
  <c r="R846" i="3"/>
  <c r="R446" i="3"/>
  <c r="R447" i="3"/>
  <c r="R524" i="3"/>
  <c r="R989" i="3"/>
  <c r="R217" i="3"/>
  <c r="R659" i="3"/>
  <c r="R990" i="3"/>
  <c r="R218" i="3"/>
  <c r="R660" i="3"/>
  <c r="R991" i="3"/>
  <c r="R787" i="3"/>
  <c r="R788" i="3"/>
  <c r="R867" i="3"/>
  <c r="R789" i="3"/>
  <c r="R219" i="3"/>
  <c r="R868" i="3"/>
  <c r="R869" i="3"/>
  <c r="R740" i="3"/>
  <c r="R220" i="3"/>
  <c r="R221" i="3"/>
  <c r="R222" i="3"/>
  <c r="R4" i="3"/>
  <c r="R5" i="3"/>
  <c r="R223" i="3"/>
  <c r="R790" i="3"/>
  <c r="R791" i="3"/>
  <c r="R792" i="3"/>
  <c r="R793" i="3"/>
  <c r="R794" i="3"/>
  <c r="R525" i="3"/>
  <c r="R795" i="3"/>
  <c r="R796" i="3"/>
  <c r="R797" i="3"/>
  <c r="R224" i="3"/>
  <c r="R992" i="3"/>
  <c r="R993" i="3"/>
  <c r="R585" i="3"/>
  <c r="R661" i="3"/>
  <c r="R662" i="3"/>
  <c r="R994" i="3"/>
  <c r="R225" i="3"/>
  <c r="R226" i="3"/>
  <c r="R995" i="3"/>
  <c r="R227" i="3"/>
  <c r="R228" i="3"/>
  <c r="R526" i="3"/>
  <c r="R229" i="3"/>
  <c r="R230" i="3"/>
  <c r="R231" i="3"/>
  <c r="R232" i="3"/>
  <c r="R798" i="3"/>
  <c r="R233" i="3"/>
  <c r="R663" i="3"/>
  <c r="R870" i="3"/>
  <c r="R996" i="3"/>
  <c r="R997" i="3"/>
  <c r="R799" i="3"/>
  <c r="R998" i="3"/>
  <c r="R800" i="3"/>
  <c r="R871" i="3"/>
  <c r="R234" i="3"/>
  <c r="R235" i="3"/>
  <c r="R236" i="3"/>
  <c r="R237" i="3"/>
  <c r="R238" i="3"/>
  <c r="R872" i="3"/>
  <c r="R873" i="3"/>
  <c r="R741" i="3"/>
  <c r="R527" i="3"/>
  <c r="R528" i="3"/>
  <c r="R801" i="3"/>
  <c r="R6" i="3"/>
  <c r="R999" i="3"/>
  <c r="R1000" i="3"/>
  <c r="R802" i="3"/>
  <c r="R239" i="3"/>
  <c r="R240" i="3"/>
  <c r="R1001" i="3"/>
  <c r="R529" i="3"/>
  <c r="R1002" i="3"/>
  <c r="R241" i="3"/>
  <c r="R664" i="3"/>
  <c r="R665" i="3"/>
  <c r="R7" i="3"/>
  <c r="R1003" i="3"/>
  <c r="R242" i="3"/>
  <c r="R666" i="3"/>
  <c r="R803" i="3"/>
  <c r="R243" i="3"/>
  <c r="R667" i="3"/>
  <c r="R530" i="3"/>
  <c r="R804" i="3"/>
  <c r="R244" i="3"/>
  <c r="R586" i="3"/>
  <c r="R587" i="3"/>
  <c r="R588" i="3"/>
  <c r="R245" i="3"/>
  <c r="R246" i="3"/>
  <c r="R668" i="3"/>
  <c r="R1004" i="3"/>
  <c r="R669" i="3"/>
  <c r="R1005" i="3"/>
  <c r="R1006" i="3"/>
  <c r="R1007" i="3"/>
  <c r="R874" i="3"/>
  <c r="R670" i="3"/>
  <c r="R875" i="3"/>
  <c r="R531" i="3"/>
  <c r="R247" i="3"/>
  <c r="R589" i="3"/>
  <c r="R1008" i="3"/>
  <c r="R532" i="3"/>
  <c r="R1009" i="3"/>
  <c r="R1010" i="3"/>
  <c r="R1011" i="3"/>
  <c r="R1012" i="3"/>
  <c r="R248" i="3"/>
  <c r="R249" i="3"/>
  <c r="R533" i="3"/>
  <c r="R250" i="3"/>
  <c r="R805" i="3"/>
  <c r="R671" i="3"/>
  <c r="R8" i="3"/>
  <c r="R9" i="3"/>
  <c r="R251" i="3"/>
  <c r="R252" i="3"/>
  <c r="R253" i="3"/>
  <c r="R534" i="3"/>
  <c r="R254" i="3"/>
  <c r="R255" i="3"/>
  <c r="R590" i="3"/>
  <c r="R672" i="3"/>
  <c r="R1013" i="3"/>
  <c r="R673" i="3"/>
  <c r="R1014" i="3"/>
  <c r="R256" i="3"/>
  <c r="R257" i="3"/>
  <c r="R674" i="3"/>
  <c r="R675" i="3"/>
  <c r="R676" i="3"/>
  <c r="R1015" i="3"/>
  <c r="R1016" i="3"/>
  <c r="R1017" i="3"/>
  <c r="R1018" i="3"/>
  <c r="R1019" i="3"/>
  <c r="R1020" i="3"/>
  <c r="R1021" i="3"/>
  <c r="R1022" i="3"/>
  <c r="R10" i="3"/>
  <c r="R677" i="3"/>
  <c r="R876" i="3"/>
  <c r="R11" i="3"/>
  <c r="R12" i="3"/>
  <c r="R1023" i="3"/>
  <c r="R1024" i="3"/>
  <c r="R1025" i="3"/>
  <c r="R258" i="3"/>
  <c r="R259" i="3"/>
  <c r="R260" i="3"/>
  <c r="R261" i="3"/>
  <c r="R678" i="3"/>
  <c r="R1026" i="3"/>
  <c r="R1027" i="3"/>
  <c r="R877" i="3"/>
  <c r="R13" i="3"/>
  <c r="R14" i="3"/>
  <c r="R679" i="3"/>
  <c r="R1028" i="3"/>
  <c r="R658" i="3"/>
  <c r="F1" i="31" a="1"/>
  <c r="G5" i="31" s="1"/>
  <c r="N1" i="4"/>
  <c r="D3" i="27"/>
  <c r="G11" i="20"/>
  <c r="F11" i="20"/>
  <c r="I11" i="4"/>
  <c r="J17" i="4" s="1"/>
  <c r="I18" i="4"/>
  <c r="I19" i="4"/>
  <c r="I12" i="4"/>
  <c r="J12" i="4" s="1"/>
  <c r="I13" i="4"/>
  <c r="J13" i="4" s="1"/>
  <c r="J16" i="4"/>
  <c r="I16" i="4"/>
  <c r="J10" i="4"/>
  <c r="I10" i="4"/>
  <c r="E3" i="9"/>
  <c r="G10" i="34" a="1"/>
  <c r="G10" i="34" s="1"/>
  <c r="G31" i="34" a="1"/>
  <c r="G31" i="34" s="1"/>
  <c r="G32" i="34" a="1"/>
  <c r="G32" i="34" s="1"/>
  <c r="G37" i="34" a="1"/>
  <c r="G37" i="34" s="1"/>
  <c r="D8" i="7"/>
  <c r="D17" i="6"/>
  <c r="F20" i="4"/>
  <c r="J18" i="4" l="1"/>
  <c r="J11" i="4"/>
  <c r="J14" i="4" s="1"/>
  <c r="H11" i="34"/>
  <c r="R11" i="34" s="1"/>
  <c r="Q11" i="34"/>
  <c r="P11" i="34" s="1"/>
  <c r="H19" i="34"/>
  <c r="R19" i="34" s="1"/>
  <c r="Q19" i="34"/>
  <c r="P19" i="34" s="1"/>
  <c r="H14" i="34"/>
  <c r="R14" i="34" s="1"/>
  <c r="Q14" i="34"/>
  <c r="P14" i="34" s="1"/>
  <c r="Q16" i="34"/>
  <c r="P16" i="34" s="1"/>
  <c r="H16" i="34"/>
  <c r="R16" i="34" s="1"/>
  <c r="H17" i="34"/>
  <c r="R17" i="34" s="1"/>
  <c r="Q17" i="34"/>
  <c r="P17" i="34" s="1"/>
  <c r="Q20" i="34"/>
  <c r="P20" i="34" s="1"/>
  <c r="H20" i="34"/>
  <c r="R20" i="34" s="1"/>
  <c r="Q38" i="34"/>
  <c r="P38" i="34" s="1"/>
  <c r="H38" i="34"/>
  <c r="R38" i="34" s="1"/>
  <c r="Q22" i="34"/>
  <c r="P22" i="34" s="1"/>
  <c r="H22" i="34"/>
  <c r="R22" i="34" s="1"/>
  <c r="Q35" i="34"/>
  <c r="P35" i="34" s="1"/>
  <c r="H35" i="34"/>
  <c r="R35" i="34" s="1"/>
  <c r="H23" i="34"/>
  <c r="R23" i="34" s="1"/>
  <c r="Q23" i="34"/>
  <c r="P23" i="34" s="1"/>
  <c r="H28" i="34"/>
  <c r="R28" i="34" s="1"/>
  <c r="Q28" i="34"/>
  <c r="P28" i="34" s="1"/>
  <c r="H25" i="34"/>
  <c r="R25" i="34" s="1"/>
  <c r="Q25" i="34"/>
  <c r="P25" i="34" s="1"/>
  <c r="Q37" i="34"/>
  <c r="P37" i="34" s="1"/>
  <c r="H37" i="34"/>
  <c r="R37" i="34" s="1"/>
  <c r="H26" i="34"/>
  <c r="R26" i="34" s="1"/>
  <c r="Q26" i="34"/>
  <c r="P26" i="34" s="1"/>
  <c r="H32" i="34"/>
  <c r="R32" i="34" s="1"/>
  <c r="Q32" i="34"/>
  <c r="P32" i="34" s="1"/>
  <c r="Q29" i="34"/>
  <c r="P29" i="34" s="1"/>
  <c r="H29" i="34"/>
  <c r="R29" i="34" s="1"/>
  <c r="H31" i="34"/>
  <c r="R31" i="34" s="1"/>
  <c r="Q31" i="34"/>
  <c r="P31" i="34" s="1"/>
  <c r="Q34" i="34"/>
  <c r="P34" i="34" s="1"/>
  <c r="H34" i="34"/>
  <c r="R34" i="34" s="1"/>
  <c r="H10" i="34"/>
  <c r="R10" i="34" s="1"/>
  <c r="Q10" i="34"/>
  <c r="P10" i="34" s="1"/>
  <c r="H13" i="34"/>
  <c r="R13" i="34" s="1"/>
  <c r="Q13" i="34"/>
  <c r="P13" i="34" s="1"/>
  <c r="J19" i="4"/>
  <c r="G7" i="31"/>
  <c r="G4" i="31"/>
  <c r="G2" i="31"/>
  <c r="G11" i="31"/>
  <c r="G3" i="31"/>
  <c r="F1" i="31"/>
  <c r="G6" i="31"/>
  <c r="G10" i="31"/>
  <c r="G8" i="31"/>
  <c r="G9" i="31"/>
  <c r="J20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<sst xmlns="http://schemas.openxmlformats.org/spreadsheetml/2006/main" count="19348" uniqueCount="1975">
  <si>
    <t>(Alla)</t>
  </si>
  <si>
    <t>Projekt</t>
  </si>
  <si>
    <t>Organisation</t>
  </si>
  <si>
    <t>Summa</t>
  </si>
  <si>
    <t xml:space="preserve">Summa ERDF: </t>
  </si>
  <si>
    <t>Programme</t>
  </si>
  <si>
    <t>Policy objective</t>
  </si>
  <si>
    <t>Specific objective</t>
  </si>
  <si>
    <t>Type of project</t>
  </si>
  <si>
    <t>Project name</t>
  </si>
  <si>
    <t>Organisation name</t>
  </si>
  <si>
    <t>Organisation ownership</t>
  </si>
  <si>
    <t>Type of organisation</t>
  </si>
  <si>
    <t>Type of partner</t>
  </si>
  <si>
    <t>NUTS 3</t>
  </si>
  <si>
    <t>Summa av ERDF per partner</t>
  </si>
  <si>
    <t>RSO2.1</t>
  </si>
  <si>
    <t>Regular</t>
  </si>
  <si>
    <t>HYBES</t>
  </si>
  <si>
    <t>Umeå kommun</t>
  </si>
  <si>
    <t>Public</t>
  </si>
  <si>
    <t>Local public authority</t>
  </si>
  <si>
    <t>PP</t>
  </si>
  <si>
    <t>Västerbottens län</t>
  </si>
  <si>
    <t>Umeå University</t>
  </si>
  <si>
    <t>Higher education and research institution</t>
  </si>
  <si>
    <t>Feasibility study</t>
  </si>
  <si>
    <t>CHANGE</t>
  </si>
  <si>
    <t>Mittuniversitetet</t>
  </si>
  <si>
    <t>LP</t>
  </si>
  <si>
    <t>Västernorrlands län</t>
  </si>
  <si>
    <t>RSO2.2</t>
  </si>
  <si>
    <t>DACCHE</t>
  </si>
  <si>
    <t>Nordiskt centrum för kulturarvspedagogik</t>
  </si>
  <si>
    <t>Private</t>
  </si>
  <si>
    <t>Small or medium-sized enterprise (SME)</t>
  </si>
  <si>
    <t>Jämtlands län</t>
  </si>
  <si>
    <t>Stiftelsen Jamtli</t>
  </si>
  <si>
    <t>Other</t>
  </si>
  <si>
    <t>CARBOVISION</t>
  </si>
  <si>
    <t>Sveriges lantbruksuniversitet</t>
  </si>
  <si>
    <t>National public authority</t>
  </si>
  <si>
    <t>Uppsala län</t>
  </si>
  <si>
    <t>RSO2.3</t>
  </si>
  <si>
    <t>Ar2CorD</t>
  </si>
  <si>
    <t>Betongindistrie</t>
  </si>
  <si>
    <t>Stockholms län</t>
  </si>
  <si>
    <t>Norrbottens län</t>
  </si>
  <si>
    <t>CIRCNETS</t>
  </si>
  <si>
    <t>Sotenäs kommun</t>
  </si>
  <si>
    <t>Västra Götalands län</t>
  </si>
  <si>
    <t>RSO1.1</t>
  </si>
  <si>
    <t>RoboDemo</t>
  </si>
  <si>
    <t>Trä och teknikcollege I Skellefteå AB</t>
  </si>
  <si>
    <t>Education and research institution</t>
  </si>
  <si>
    <t>Luleå Tekniska Universitet</t>
  </si>
  <si>
    <t>PHESIA</t>
  </si>
  <si>
    <t>RSO1.2</t>
  </si>
  <si>
    <t>INNOCAP</t>
  </si>
  <si>
    <t>Kommunförbundet Västernorrland</t>
  </si>
  <si>
    <t>SelfCare</t>
  </si>
  <si>
    <t>Region Västerbotten</t>
  </si>
  <si>
    <t>Regional public authority</t>
  </si>
  <si>
    <t>RSO1.3</t>
  </si>
  <si>
    <t>MERSE</t>
  </si>
  <si>
    <t>Coompanion - Kooperativ Utveckling Västernorrland ek. för.</t>
  </si>
  <si>
    <t>Business support organisation</t>
  </si>
  <si>
    <t>N-LiTe</t>
  </si>
  <si>
    <t>SUB</t>
  </si>
  <si>
    <t>Jämtland Härjedalen Tourism</t>
  </si>
  <si>
    <t>Target Circular</t>
  </si>
  <si>
    <t>Strukturum i Jokkmokk AB</t>
  </si>
  <si>
    <t>Specifikt mål</t>
  </si>
  <si>
    <t>Definition</t>
  </si>
  <si>
    <t>Stärka forskning och innovation</t>
  </si>
  <si>
    <t>Säkra nyttan av digitaliseringen</t>
  </si>
  <si>
    <t>Små och medelstora företags tillväxt och konkurrenskraft</t>
  </si>
  <si>
    <t>RSO1.4</t>
  </si>
  <si>
    <t>Kompetens för smart specialisering och omställning</t>
  </si>
  <si>
    <t>RSO1.5</t>
  </si>
  <si>
    <t>Digital konnektivitet</t>
  </si>
  <si>
    <t>Energieffektivitet</t>
  </si>
  <si>
    <t>Förnybar energi</t>
  </si>
  <si>
    <t>Smarta energisystem</t>
  </si>
  <si>
    <t>RSO2.4</t>
  </si>
  <si>
    <t>Anpassa till klimatförändringarna</t>
  </si>
  <si>
    <t>RSO2.5</t>
  </si>
  <si>
    <t>Främjande av tillgång till vatten och hållbar vattenförvaltning</t>
  </si>
  <si>
    <t>RSO2.6</t>
  </si>
  <si>
    <t>Cirkulär ekonomi</t>
  </si>
  <si>
    <t>RSO2.8</t>
  </si>
  <si>
    <t>Hållbar rörlighet i städer</t>
  </si>
  <si>
    <t>RSO3.1</t>
  </si>
  <si>
    <t>Hållbara TEN-T-nät</t>
  </si>
  <si>
    <t>RSO3.2</t>
  </si>
  <si>
    <t>Hållbara transporter</t>
  </si>
  <si>
    <t>RSO4.1</t>
  </si>
  <si>
    <t>Infrastruktur för arbetsmarknaden</t>
  </si>
  <si>
    <t>JSO8.1</t>
  </si>
  <si>
    <t>Fonden för rättvis omställning</t>
  </si>
  <si>
    <t>Please note that you are only supposed to enter projects and organisations approved in Sweden</t>
  </si>
  <si>
    <t>Obs</t>
  </si>
  <si>
    <t>Name of the programme</t>
  </si>
  <si>
    <t>Regular, Small, or Feasibility study [i.e., "förstudie"]</t>
  </si>
  <si>
    <t>Date format: 
yyyy-mm-dd</t>
  </si>
  <si>
    <t>Abbrevation of the project name</t>
  </si>
  <si>
    <t>VAT format: 
xx-xxxxxxxxxxxx</t>
  </si>
  <si>
    <t>Original name in Swedish</t>
  </si>
  <si>
    <t>Privately of publicly majority owned organisation</t>
  </si>
  <si>
    <t>&lt;&lt; Lägg in förklaring &gt;&gt;</t>
  </si>
  <si>
    <t>Lead partner (LP),
Project partner (PP), or 
Associate partner (AP)</t>
  </si>
  <si>
    <t>City of registered organisation</t>
  </si>
  <si>
    <t>Regional classification (NUTS 3)</t>
  </si>
  <si>
    <t>Regional classification (NUTS 2)</t>
  </si>
  <si>
    <t>Granted EU funding per partner (in euro)</t>
  </si>
  <si>
    <t>Policy objective (numeric code)</t>
  </si>
  <si>
    <t>Specific objective (numeric code)</t>
  </si>
  <si>
    <t>Formel för datum</t>
  </si>
  <si>
    <t>Karthjälp</t>
  </si>
  <si>
    <t>#</t>
  </si>
  <si>
    <t>Start date</t>
  </si>
  <si>
    <t>End date</t>
  </si>
  <si>
    <t>VAT number</t>
  </si>
  <si>
    <t>City/Municipality</t>
  </si>
  <si>
    <t>NUTS 2</t>
  </si>
  <si>
    <t>ERDF per partner</t>
  </si>
  <si>
    <t>Datum_formel</t>
  </si>
  <si>
    <t>Land</t>
  </si>
  <si>
    <t>SE202100319501</t>
  </si>
  <si>
    <t>Högskolan Kristianstad</t>
  </si>
  <si>
    <t>Kristianstad</t>
  </si>
  <si>
    <t>Skåne län</t>
  </si>
  <si>
    <t>Sydsverige</t>
  </si>
  <si>
    <t>PO2</t>
  </si>
  <si>
    <t>Sverige</t>
  </si>
  <si>
    <t/>
  </si>
  <si>
    <t>International governmental organisation</t>
  </si>
  <si>
    <t>Stockholm</t>
  </si>
  <si>
    <t>PO1</t>
  </si>
  <si>
    <t>Övre Norrland</t>
  </si>
  <si>
    <t>SE232100023001</t>
  </si>
  <si>
    <t>Region Norrbotten</t>
  </si>
  <si>
    <t>Luleå</t>
  </si>
  <si>
    <t>Small</t>
  </si>
  <si>
    <t>NGO</t>
  </si>
  <si>
    <t>Sectoral agency</t>
  </si>
  <si>
    <t>Gävle</t>
  </si>
  <si>
    <t>Gävleborgs län</t>
  </si>
  <si>
    <t>Norra Mellansverige</t>
  </si>
  <si>
    <t>Sjöfartsverket</t>
  </si>
  <si>
    <t>Norrköping</t>
  </si>
  <si>
    <t>Östergötlands län</t>
  </si>
  <si>
    <t>Östra Mellansverige</t>
  </si>
  <si>
    <t>SE556464687401</t>
  </si>
  <si>
    <t>RISE Research Institute of Sweden</t>
  </si>
  <si>
    <t>Borås</t>
  </si>
  <si>
    <t>Västsverige</t>
  </si>
  <si>
    <t>Stiftelsen Håll Sverige Rent</t>
  </si>
  <si>
    <t>Uppsala</t>
  </si>
  <si>
    <t>Interest groups including NGOs</t>
  </si>
  <si>
    <t>Vänersborg</t>
  </si>
  <si>
    <t>Kalmar län</t>
  </si>
  <si>
    <t>Småland med öarna</t>
  </si>
  <si>
    <t>SE212000262701</t>
  </si>
  <si>
    <t>Umeå</t>
  </si>
  <si>
    <t>Stockholms Universitet</t>
  </si>
  <si>
    <t>SE202100315301</t>
  </si>
  <si>
    <t>Göteborgs Universitet</t>
  </si>
  <si>
    <t>Göteborg</t>
  </si>
  <si>
    <t>SE556713011601</t>
  </si>
  <si>
    <t>Växjö</t>
  </si>
  <si>
    <t>SE556664159201</t>
  </si>
  <si>
    <t>BioFuel Region BFR AB</t>
  </si>
  <si>
    <t>SE769609264701</t>
  </si>
  <si>
    <t>The Paper Province ekonomisk förening</t>
  </si>
  <si>
    <t>Karlstad</t>
  </si>
  <si>
    <t>Värmlands län</t>
  </si>
  <si>
    <t>SE556008241301</t>
  </si>
  <si>
    <t>Trelleborgs Hamn AB</t>
  </si>
  <si>
    <t>Trelleborg</t>
  </si>
  <si>
    <t>SE556116244601</t>
  </si>
  <si>
    <t>IVL Svenska miljöinstitutet</t>
  </si>
  <si>
    <t>SE556568636601</t>
  </si>
  <si>
    <t>Lindholmen Science Park AB</t>
  </si>
  <si>
    <t>SE212000138901</t>
  </si>
  <si>
    <t>Lysekil</t>
  </si>
  <si>
    <t>Kronobergs län</t>
  </si>
  <si>
    <t>SE232100013101</t>
  </si>
  <si>
    <t>Västra Götalandsregionen</t>
  </si>
  <si>
    <t>Skövde</t>
  </si>
  <si>
    <t>SE559006582601</t>
  </si>
  <si>
    <t>Science City Skellefteå AB</t>
  </si>
  <si>
    <t>Skellefteå</t>
  </si>
  <si>
    <t>Malmö</t>
  </si>
  <si>
    <t>Linköping</t>
  </si>
  <si>
    <t>Stiftelsen Dalarna Science Park</t>
  </si>
  <si>
    <t>Borlänge</t>
  </si>
  <si>
    <t>Dalarnas län</t>
  </si>
  <si>
    <t>SE857501529501</t>
  </si>
  <si>
    <t>Drivhuset Göteborg</t>
  </si>
  <si>
    <t>Swedavia Ab</t>
  </si>
  <si>
    <t>SE232100025501</t>
  </si>
  <si>
    <t>Region Skåne</t>
  </si>
  <si>
    <t>SE556495536601</t>
  </si>
  <si>
    <t>Innovation Skåne</t>
  </si>
  <si>
    <t>Lund</t>
  </si>
  <si>
    <t>SE202100281701</t>
  </si>
  <si>
    <t>SE202100287401</t>
  </si>
  <si>
    <t>Umeå universitet</t>
  </si>
  <si>
    <t>SE212000014201</t>
  </si>
  <si>
    <t>Stockholms stad</t>
  </si>
  <si>
    <t>Large enterprise</t>
  </si>
  <si>
    <t>Solna</t>
  </si>
  <si>
    <t>SE202100627101</t>
  </si>
  <si>
    <t>Linnéuniversitetet</t>
  </si>
  <si>
    <t>SE212000112401</t>
  </si>
  <si>
    <t>Malmö stad</t>
  </si>
  <si>
    <t>SE202100293201</t>
  </si>
  <si>
    <t>SE212000252801</t>
  </si>
  <si>
    <t>Östersunds kommun</t>
  </si>
  <si>
    <t>Östersund</t>
  </si>
  <si>
    <t>Mellersta Norrland</t>
  </si>
  <si>
    <t>SE556641295201</t>
  </si>
  <si>
    <t>Kiruna</t>
  </si>
  <si>
    <t>SE212000088601</t>
  </si>
  <si>
    <t>Tomelilla kommun</t>
  </si>
  <si>
    <t>Tomelilla</t>
  </si>
  <si>
    <t>SE202100284101</t>
  </si>
  <si>
    <t>Race For The Baltic</t>
  </si>
  <si>
    <t>SE556479559801</t>
  </si>
  <si>
    <t>Chalmers tekniska högskola AB</t>
  </si>
  <si>
    <t>Sundbyberg</t>
  </si>
  <si>
    <t>SE212000235301</t>
  </si>
  <si>
    <t>Söderhamns kommun</t>
  </si>
  <si>
    <t>Söderhamn</t>
  </si>
  <si>
    <t>Lomma</t>
  </si>
  <si>
    <t>Falun</t>
  </si>
  <si>
    <t>SE556595915101</t>
  </si>
  <si>
    <t>Energikontor Norr</t>
  </si>
  <si>
    <t>SE232100022201</t>
  </si>
  <si>
    <t>SE202100492001</t>
  </si>
  <si>
    <t>Malmö Universitet</t>
  </si>
  <si>
    <t>Kalmar</t>
  </si>
  <si>
    <t>Länsstyrelsen Östergötland</t>
  </si>
  <si>
    <t>Gävle kommun</t>
  </si>
  <si>
    <t>Blekinge län</t>
  </si>
  <si>
    <t>SE212000095101</t>
  </si>
  <si>
    <t>Kristianstads kommun</t>
  </si>
  <si>
    <t>Rättvik</t>
  </si>
  <si>
    <t>SE232100007301</t>
  </si>
  <si>
    <t>Region Kalmar län</t>
  </si>
  <si>
    <t>Länsstyrelsen Skåne</t>
  </si>
  <si>
    <t>AP</t>
  </si>
  <si>
    <t>N/A</t>
  </si>
  <si>
    <t>Örnsköldsvik</t>
  </si>
  <si>
    <t>Skellefteå kommun</t>
  </si>
  <si>
    <t>Lunds Kommun</t>
  </si>
  <si>
    <t>Region Värmland</t>
  </si>
  <si>
    <t>Rise Processum AB</t>
  </si>
  <si>
    <t>Trollhättan</t>
  </si>
  <si>
    <t>Region Blekinge</t>
  </si>
  <si>
    <t>Karlskrona</t>
  </si>
  <si>
    <t>Region Dalarna</t>
  </si>
  <si>
    <t>Piteå</t>
  </si>
  <si>
    <t>Jönköping</t>
  </si>
  <si>
    <t>Jönköpings län</t>
  </si>
  <si>
    <t>Växjö kommun</t>
  </si>
  <si>
    <t>Göteborg Stad</t>
  </si>
  <si>
    <t>Ecoloop AB</t>
  </si>
  <si>
    <t>Linköpings universitet</t>
  </si>
  <si>
    <t>Central Baltic</t>
  </si>
  <si>
    <t>TransFarm</t>
  </si>
  <si>
    <t>Campus Roslagen AB</t>
  </si>
  <si>
    <t>Norrtälje</t>
  </si>
  <si>
    <t>Coompanion Roslagen &amp; Norrort ekonomisk förening</t>
  </si>
  <si>
    <t>BALTIC2HAND</t>
  </si>
  <si>
    <t>Sustainability Innocenter Ek förening</t>
  </si>
  <si>
    <t>MUSTBE</t>
  </si>
  <si>
    <t>RSO2.7</t>
  </si>
  <si>
    <t>Sustainable Flow</t>
  </si>
  <si>
    <t>Transportföretagen</t>
  </si>
  <si>
    <t>VINCE</t>
  </si>
  <si>
    <t>ISO</t>
  </si>
  <si>
    <t>Silver Entreprenuers</t>
  </si>
  <si>
    <t>Folkuniversitetet stiftelsen kursverksamheten vid Uppsala universitet</t>
  </si>
  <si>
    <t>PO4</t>
  </si>
  <si>
    <t>Baltic Impact Accelerator</t>
  </si>
  <si>
    <t>Ce4Re</t>
  </si>
  <si>
    <t>Ekomatcentrum</t>
  </si>
  <si>
    <t>Tyresö</t>
  </si>
  <si>
    <t>SuRuMo</t>
  </si>
  <si>
    <t>AB Östgötatrafiken</t>
  </si>
  <si>
    <t>Statens Väg och Transportforskningsinstitut</t>
  </si>
  <si>
    <t>CeMeWe</t>
  </si>
  <si>
    <t>Region Uppsala</t>
  </si>
  <si>
    <t>Re:Fish</t>
  </si>
  <si>
    <t>BalticReed</t>
  </si>
  <si>
    <t>SCALE-ABLE</t>
  </si>
  <si>
    <t>Norrköping Science Park AB</t>
  </si>
  <si>
    <t>Swedish Incubators and Science Parks</t>
  </si>
  <si>
    <t>WE C Business</t>
  </si>
  <si>
    <t>STARTcentrum Social Impact</t>
  </si>
  <si>
    <t>Örebro</t>
  </si>
  <si>
    <t>Örebro län</t>
  </si>
  <si>
    <t>Scaleup Launchpad</t>
  </si>
  <si>
    <t>Bridging4Growth</t>
  </si>
  <si>
    <t>NBSCALE</t>
  </si>
  <si>
    <t>Movexum Ab</t>
  </si>
  <si>
    <t>INGOs</t>
  </si>
  <si>
    <t>Interreg europe</t>
  </si>
  <si>
    <t>ORIGINN</t>
  </si>
  <si>
    <t>SE2321000214</t>
  </si>
  <si>
    <t>Region Jämtland Härjedalen</t>
  </si>
  <si>
    <t>UNLOCK</t>
  </si>
  <si>
    <t>SE21200023871</t>
  </si>
  <si>
    <t>Ånge Kommun</t>
  </si>
  <si>
    <t>Ånge</t>
  </si>
  <si>
    <t>SE2321000206</t>
  </si>
  <si>
    <t>Region Västernorrland</t>
  </si>
  <si>
    <t>Härnösand</t>
  </si>
  <si>
    <t>MILEstone</t>
  </si>
  <si>
    <t>SE212000044901</t>
  </si>
  <si>
    <t>Linköpings kommun</t>
  </si>
  <si>
    <t>RSO4.4</t>
  </si>
  <si>
    <t>CORE</t>
  </si>
  <si>
    <t>ENAIBLER</t>
  </si>
  <si>
    <t>SE2120002874</t>
  </si>
  <si>
    <t>SE212000264301</t>
  </si>
  <si>
    <t>CEI BOOST</t>
  </si>
  <si>
    <t>PLASTIX</t>
  </si>
  <si>
    <t>SE202100614901</t>
  </si>
  <si>
    <t>Tillväxtverket</t>
  </si>
  <si>
    <t>ZCI</t>
  </si>
  <si>
    <t>SE2021002296</t>
  </si>
  <si>
    <t>Länsstyrelsen i Kronobergs län</t>
  </si>
  <si>
    <t>DEBUTING</t>
  </si>
  <si>
    <t>SE232100015601</t>
  </si>
  <si>
    <t>SE202100312001</t>
  </si>
  <si>
    <t>Karlstads universitet</t>
  </si>
  <si>
    <t>MICROFUTURE</t>
  </si>
  <si>
    <t>SE232100016401</t>
  </si>
  <si>
    <t>Region Örebro län</t>
  </si>
  <si>
    <t>RSO4.3</t>
  </si>
  <si>
    <t>CARES</t>
  </si>
  <si>
    <t>SE2120000449</t>
  </si>
  <si>
    <t>FoU Centrum för vård omsorg och socialt arbete</t>
  </si>
  <si>
    <t>SIreNERGY</t>
  </si>
  <si>
    <t>Energikontor Syd</t>
  </si>
  <si>
    <t>SE232100008101</t>
  </si>
  <si>
    <t>FEEL</t>
  </si>
  <si>
    <t>SE212000268401</t>
  </si>
  <si>
    <t>Överkalix kommun</t>
  </si>
  <si>
    <t>Överkalix</t>
  </si>
  <si>
    <t>GREENHEALTH</t>
  </si>
  <si>
    <t>SE2021002346</t>
  </si>
  <si>
    <t>Kullabergs naturreservat</t>
  </si>
  <si>
    <t>SKYLA</t>
  </si>
  <si>
    <t>SE556101215301</t>
  </si>
  <si>
    <t>Industriellt UtvecklingsCentrum Syd AB</t>
  </si>
  <si>
    <t>GIFT</t>
  </si>
  <si>
    <t>SE202100236101</t>
  </si>
  <si>
    <t>Länsstyrelsen i Västra Götaland län</t>
  </si>
  <si>
    <t>TAAS</t>
  </si>
  <si>
    <t>DeepTechValleys</t>
  </si>
  <si>
    <t>REFOCUS</t>
  </si>
  <si>
    <t>DECA</t>
  </si>
  <si>
    <t>Circular Minds</t>
  </si>
  <si>
    <t>SE212000113201</t>
  </si>
  <si>
    <t>CycleRight</t>
  </si>
  <si>
    <t>SE202100232001</t>
  </si>
  <si>
    <t>Länsstyrelsen I Blekinge län</t>
  </si>
  <si>
    <t>DAPHNE</t>
  </si>
  <si>
    <t>SE846002859301</t>
  </si>
  <si>
    <t>Stiftelsen Tem Vid Lunds Universitet</t>
  </si>
  <si>
    <t>ACTIVE ID</t>
  </si>
  <si>
    <t>SE232100018001</t>
  </si>
  <si>
    <t>UNIFHY</t>
  </si>
  <si>
    <t>SALAM</t>
  </si>
  <si>
    <t>Västra Götalandsregionen folkhögskoleförvaltningen</t>
  </si>
  <si>
    <t>SE212000150401</t>
  </si>
  <si>
    <t>Marks kommun, Arbetsmarknadsenheten, Arbetsmarknadscenter</t>
  </si>
  <si>
    <t>Skene</t>
  </si>
  <si>
    <t>TEXAD</t>
  </si>
  <si>
    <t>SE2120001561</t>
  </si>
  <si>
    <t>Borås Stad</t>
  </si>
  <si>
    <t>PROXIMITIES</t>
  </si>
  <si>
    <t>SE212000124901</t>
  </si>
  <si>
    <t>Varbergs kommun</t>
  </si>
  <si>
    <t>Varberg</t>
  </si>
  <si>
    <t>Hallands län</t>
  </si>
  <si>
    <t>PO5</t>
  </si>
  <si>
    <t>RSO5.1</t>
  </si>
  <si>
    <t>FBI4EU</t>
  </si>
  <si>
    <t>SE2021002270</t>
  </si>
  <si>
    <t>CLEAR CITIES</t>
  </si>
  <si>
    <t>SE2120001355</t>
  </si>
  <si>
    <t>Rural Mobility</t>
  </si>
  <si>
    <t>PO3</t>
  </si>
  <si>
    <t>GH2M</t>
  </si>
  <si>
    <t>GOOD CITIES</t>
  </si>
  <si>
    <t>SE2120001124</t>
  </si>
  <si>
    <t>HERCULES</t>
  </si>
  <si>
    <t>SE212000132201</t>
  </si>
  <si>
    <t>Kungshamn</t>
  </si>
  <si>
    <t>556490-0883</t>
  </si>
  <si>
    <t>Jokkmokk</t>
  </si>
  <si>
    <t>SE559084852801</t>
  </si>
  <si>
    <t>SE2120002627</t>
  </si>
  <si>
    <t>SE222000063801</t>
  </si>
  <si>
    <t>SE202100284101/202100-2841</t>
  </si>
  <si>
    <t>SE556188389201</t>
  </si>
  <si>
    <t>SE202100452401</t>
  </si>
  <si>
    <t>Sundsvall</t>
  </si>
  <si>
    <t>SE893200030301</t>
  </si>
  <si>
    <t>SE716460386701</t>
  </si>
  <si>
    <t>SE769600768601</t>
  </si>
  <si>
    <t>AURORA</t>
  </si>
  <si>
    <t>GreenBattery</t>
  </si>
  <si>
    <t>SE2021002817</t>
  </si>
  <si>
    <t>SLU</t>
  </si>
  <si>
    <t>SE556641735701</t>
  </si>
  <si>
    <t>SUSEN - Knowledge and networking platform for sustainable electronics based on northern bioresources - Sustainable electronics from Northern bioresources - Biotronics</t>
  </si>
  <si>
    <t>Arctic 6G</t>
  </si>
  <si>
    <t>ICH North - passing on our musical heritage</t>
  </si>
  <si>
    <t>SE8024351689</t>
  </si>
  <si>
    <t>Kulturens Bildningsverksamhet (Kbv)</t>
  </si>
  <si>
    <t>RSO4.6</t>
  </si>
  <si>
    <t>SE888000314301</t>
  </si>
  <si>
    <t>Stiftelsen Länsmuseet Västernorrland</t>
  </si>
  <si>
    <t>Bothnian Coastal Route (BCR)</t>
  </si>
  <si>
    <t>SE556037930601</t>
  </si>
  <si>
    <t>Luleå Business Region AB</t>
  </si>
  <si>
    <t>SE556645058001</t>
  </si>
  <si>
    <t>Visit Skellefteå AB</t>
  </si>
  <si>
    <t>SE556870234301</t>
  </si>
  <si>
    <t>Visit Umeå AB</t>
  </si>
  <si>
    <t>SCABEAC - Sustainable Construction and Build Environment in Arctic Climate</t>
  </si>
  <si>
    <t>SE556604512501</t>
  </si>
  <si>
    <t>LTU Business AB</t>
  </si>
  <si>
    <t>HE4T - Harvesting Energy for Data Acquisition and Transfer</t>
  </si>
  <si>
    <t>Bothnia Business Heritage</t>
  </si>
  <si>
    <t>SE5561390344</t>
  </si>
  <si>
    <t>Skellefteå Museum AB</t>
  </si>
  <si>
    <t>SE8880003143</t>
  </si>
  <si>
    <t>Summation - (Sustainable Autonomous Systems and Solutions)</t>
  </si>
  <si>
    <t>Innovative Rooms</t>
  </si>
  <si>
    <t>SE8020061365</t>
  </si>
  <si>
    <t>Riksteatern</t>
  </si>
  <si>
    <t>Botkyrka</t>
  </si>
  <si>
    <t>Eco-friendly and sustainable method for recycling of spent lithium-ion batteries (EcoLIB)</t>
  </si>
  <si>
    <t>ClimateFood: Climate-Smart Food via Cross-Border Cooperation - With Businesses, for the Businesses!</t>
  </si>
  <si>
    <t>SE262000025301</t>
  </si>
  <si>
    <t>Hushållningssällskapet I Norrbotten-Västerbotten</t>
  </si>
  <si>
    <t>Sustainable Hydrogen - Potential for Bothnia Gulf Cluster</t>
  </si>
  <si>
    <t>SE2021002841</t>
  </si>
  <si>
    <t>Boost Nordic Biogas</t>
  </si>
  <si>
    <t>ISSUES - Information Security and digital Services for sUstainablE designS</t>
  </si>
  <si>
    <t>Sustainable Autonomous Material Handling (SAMHand)</t>
  </si>
  <si>
    <t>OFFwind - Offshore Wind Turbine Farms</t>
  </si>
  <si>
    <t>Aurora Entrepreneurialis</t>
  </si>
  <si>
    <t>Ung Företagsamhet I Norrbotten</t>
  </si>
  <si>
    <t>RSO4.2</t>
  </si>
  <si>
    <t>RE-HYDRO (Rethinking Hydropower Management: Safeguarding Biodiversity while improving Climate Adaptation)</t>
  </si>
  <si>
    <t>Nordic Battery Belt - Feasibility study</t>
  </si>
  <si>
    <t>SE8954008762</t>
  </si>
  <si>
    <t>Midtskandia</t>
  </si>
  <si>
    <t>Storuman</t>
  </si>
  <si>
    <t>Implementation of DeD AM in future manufacturing</t>
  </si>
  <si>
    <t>SeaMoreEco - Seamless monitoring, restoration and conservation in the northern Gulf of Bothnia</t>
  </si>
  <si>
    <t>SE202100246001</t>
  </si>
  <si>
    <t>Länsstyrelsen Västerbotten</t>
  </si>
  <si>
    <t>SE202100247801</t>
  </si>
  <si>
    <t>Länsstyrelsen Norrbotten</t>
  </si>
  <si>
    <t>SE202100252801</t>
  </si>
  <si>
    <t>Sveriges Geologiska Undersökning</t>
  </si>
  <si>
    <t>Bothnia Green Energy</t>
  </si>
  <si>
    <t>SE556019175001</t>
  </si>
  <si>
    <t>Övik Energi Aktiebolag</t>
  </si>
  <si>
    <t>SE556789410901</t>
  </si>
  <si>
    <t>Kompetensspridning i Umeå AB</t>
  </si>
  <si>
    <t>NATUREACH - Nature Reachable for all</t>
  </si>
  <si>
    <t>SE232100020601</t>
  </si>
  <si>
    <t>Sollefteå</t>
  </si>
  <si>
    <t>Smart ruralities- new solutions for the future of local communities and municipalities (SMART RURAL)</t>
  </si>
  <si>
    <t>Hela Sverige Ska Leva Norrbotten</t>
  </si>
  <si>
    <t>Boden</t>
  </si>
  <si>
    <t>Hela Sverige Ska Leva Västerbotten</t>
  </si>
  <si>
    <t>Norsjö</t>
  </si>
  <si>
    <t>Young in the Northernmost North</t>
  </si>
  <si>
    <t>HERBS - developing, renewing and advancing sustainable herb and spice plant growing, further producing and productization in northern area</t>
  </si>
  <si>
    <t>St Olav Ways</t>
  </si>
  <si>
    <t>Selångers Församling</t>
  </si>
  <si>
    <t>DeTo - Developing Together</t>
  </si>
  <si>
    <t>SE897600504401</t>
  </si>
  <si>
    <t>Utbildning Nord</t>
  </si>
  <si>
    <t>Övertorneå</t>
  </si>
  <si>
    <t>Nature refines</t>
  </si>
  <si>
    <t>SUSBICO: Sustainable biocomposites</t>
  </si>
  <si>
    <t>Food education for the future</t>
  </si>
  <si>
    <t>SE212000269201</t>
  </si>
  <si>
    <t>Kalix Kommun</t>
  </si>
  <si>
    <t>Kalix</t>
  </si>
  <si>
    <t>Regenerative nature tourism (REGGAE)</t>
  </si>
  <si>
    <t>SE799614497601</t>
  </si>
  <si>
    <t>Gold of Lappland Ekonomisk förening</t>
  </si>
  <si>
    <t>New North - Transport, Logistics and Security of Supply</t>
  </si>
  <si>
    <t>NOWA - Nordic Waste Management Vision</t>
  </si>
  <si>
    <t>SE556541279701</t>
  </si>
  <si>
    <t>Restproduktbearbetning i Boden Aktiebolag</t>
  </si>
  <si>
    <t>GENGREEN</t>
  </si>
  <si>
    <t>ReCap ASáP: Regaining capacity in a changing Sápmi</t>
  </si>
  <si>
    <t>Nordiska Samerådet</t>
  </si>
  <si>
    <t>Best practices for sustainable stabilisation and reuse of sulfidic soils with minimised environmental impact (MinImpact)</t>
  </si>
  <si>
    <t>SE556911133801</t>
  </si>
  <si>
    <t>Dåva deponi och avfallscenter i Umeå AB</t>
  </si>
  <si>
    <t>Arctic Music Circles</t>
  </si>
  <si>
    <t>SE556529619001</t>
  </si>
  <si>
    <t>NorrlandsOperan Aktiebolag</t>
  </si>
  <si>
    <t>Arctic Europe Tourism Cluster</t>
  </si>
  <si>
    <t>SE7696075758</t>
  </si>
  <si>
    <t>Swedish Lapland Visitors Board ekonomisk förening</t>
  </si>
  <si>
    <t>INSPIRE - Invasive Species: Information, Restoration and Engagement</t>
  </si>
  <si>
    <t>Borderless Game Academy</t>
  </si>
  <si>
    <t>SE556909896401</t>
  </si>
  <si>
    <t>Visual Magic Education AB</t>
  </si>
  <si>
    <t>NORDIC HEALTH DATA SPACES</t>
  </si>
  <si>
    <t>RemotE seNsing and data fuSion integration for IndUstrial logistics in Rural ArEas with 6G (ENSURE-6G)</t>
  </si>
  <si>
    <t>New tools for managing PFAS challenge NeTo-PFAS</t>
  </si>
  <si>
    <t>Boosting Space Business - the Aurora Region Space Economy Ecosystem (AuroraSpace)</t>
  </si>
  <si>
    <t>Digital Innovation In the Forest value chain</t>
  </si>
  <si>
    <t>SE769621619601</t>
  </si>
  <si>
    <t>Skogstekniska klustret Ekonomisk förening</t>
  </si>
  <si>
    <t>SE802425898301</t>
  </si>
  <si>
    <t>Stiftelsen Adopticum</t>
  </si>
  <si>
    <t>MÁHTUT</t>
  </si>
  <si>
    <t>Air herding: Large scale implementation of drones in reindeer husbandry, a user perspective [AIRHERD]</t>
  </si>
  <si>
    <t>Pre-study for capasity building a network of cooperation in the field of Finno Ugric cultures, languages and sustainable tourism in the North</t>
  </si>
  <si>
    <t>Meänsuomen Föreeninki - Byfinska Föreningen</t>
  </si>
  <si>
    <t>Girku SOS - Northern Sami Helpline - Helpline and suicide prevention</t>
  </si>
  <si>
    <t>Stiftelsen Kyrkans Sos</t>
  </si>
  <si>
    <t>Preliminary project Borderless, responsible hiking tourism</t>
  </si>
  <si>
    <t>Svenska Turistföreningen</t>
  </si>
  <si>
    <t>SustainableNutrients</t>
  </si>
  <si>
    <t>CLAP - Climate change communication and adaptation in Arctic protected areas</t>
  </si>
  <si>
    <t>SE2021002478</t>
  </si>
  <si>
    <t>Climate Change Adaptation of Northern Forests: Risks and Prevention of Damaging Agents -ClimateForest</t>
  </si>
  <si>
    <t>SE202100561201</t>
  </si>
  <si>
    <t>Skogsstyrelsen</t>
  </si>
  <si>
    <t>Gällivare</t>
  </si>
  <si>
    <t>X Border Support4Games (Support structure for Game Start ups in the Arctic)</t>
  </si>
  <si>
    <t>SE556958669501</t>
  </si>
  <si>
    <t>Creative Crowd AB</t>
  </si>
  <si>
    <t>Felles Fjellrev - Together for the arctic fox</t>
  </si>
  <si>
    <t>SE8020059823</t>
  </si>
  <si>
    <t>Stiftelsen Världsnaturfonden Wwf</t>
  </si>
  <si>
    <t>SE2021003062</t>
  </si>
  <si>
    <t>SE202100245201</t>
  </si>
  <si>
    <t>Länsstyrelsen I Jämtlands Län</t>
  </si>
  <si>
    <t>ANSEL - Access the North with the Speed of Light</t>
  </si>
  <si>
    <t>SE212000241101</t>
  </si>
  <si>
    <t>Sundsvalls Kommun</t>
  </si>
  <si>
    <t>SE802006136501</t>
  </si>
  <si>
    <t>Nordic Music Creators</t>
  </si>
  <si>
    <t>SE8025317259</t>
  </si>
  <si>
    <t>Studentföreningen Musikmakarna</t>
  </si>
  <si>
    <t>SE8954012640</t>
  </si>
  <si>
    <t>Kultur Akademin, Ideell Förening</t>
  </si>
  <si>
    <t>RE-ARCHTIVE NORTH. Innovative strategies for the re-use and re-activation of the architectural heritage in Northern peripheral areas</t>
  </si>
  <si>
    <t>Moskoselcreativepark</t>
  </si>
  <si>
    <t>Arvidsjaur</t>
  </si>
  <si>
    <t>Cross-border University Cooperation for Knowledge Sharing and Regional Development</t>
  </si>
  <si>
    <t>Cyber-Physical Systems Security Lab (CPS Security Lab)</t>
  </si>
  <si>
    <t>Interreg North Sea</t>
  </si>
  <si>
    <t>BIOZE</t>
  </si>
  <si>
    <t>Energikontor Väst</t>
  </si>
  <si>
    <t>Active Cities</t>
  </si>
  <si>
    <t>SN2</t>
  </si>
  <si>
    <t>Stadsbyggnadsförvaltningen Helsingborg</t>
  </si>
  <si>
    <t>Helsingborg</t>
  </si>
  <si>
    <t>SE2021003211</t>
  </si>
  <si>
    <t>Lunds Universitet</t>
  </si>
  <si>
    <t>Biodiverse Cities</t>
  </si>
  <si>
    <t>Småland och Öarna</t>
  </si>
  <si>
    <t>CR</t>
  </si>
  <si>
    <t>REDII Ports</t>
  </si>
  <si>
    <t>Blue Transition</t>
  </si>
  <si>
    <t>SE202100321101</t>
  </si>
  <si>
    <t>Sydvatten AB</t>
  </si>
  <si>
    <t>FREIIA</t>
  </si>
  <si>
    <t>Högskolan Väst</t>
  </si>
  <si>
    <t>AB Kosters Framtid</t>
  </si>
  <si>
    <t>Sydkoster</t>
  </si>
  <si>
    <t>Länsstyrelsen Västra Götaland</t>
  </si>
  <si>
    <t>ACE</t>
  </si>
  <si>
    <t>Höganäs Omsorg (Höganäs Kommun)</t>
  </si>
  <si>
    <t>Höganäs</t>
  </si>
  <si>
    <t>CIBIP</t>
  </si>
  <si>
    <t>Ekocentrum</t>
  </si>
  <si>
    <t>SIRR</t>
  </si>
  <si>
    <t>Miljöbron/HoloHouse</t>
  </si>
  <si>
    <t>Lysekils kommun</t>
  </si>
  <si>
    <t>D4A</t>
  </si>
  <si>
    <t>SE2120001256</t>
  </si>
  <si>
    <t>Kungsbacka kommun</t>
  </si>
  <si>
    <t>Kungsbacka</t>
  </si>
  <si>
    <t>SMALL</t>
  </si>
  <si>
    <t>MANABAS COAST</t>
  </si>
  <si>
    <t>SE202100234601</t>
  </si>
  <si>
    <t>Statens Geotekniska Institute</t>
  </si>
  <si>
    <t>NS H2V Ports</t>
  </si>
  <si>
    <t>Laholm</t>
  </si>
  <si>
    <t>WaterWarmth</t>
  </si>
  <si>
    <t>MegaBITS</t>
  </si>
  <si>
    <t>Clancy</t>
  </si>
  <si>
    <t>DivGrass</t>
  </si>
  <si>
    <t>SE262000015401</t>
  </si>
  <si>
    <t>Hushållningssällskapet Sjuhärad</t>
  </si>
  <si>
    <t>Länghem</t>
  </si>
  <si>
    <t>SE556517559201</t>
  </si>
  <si>
    <t>Agroväst Livsmedel AB</t>
  </si>
  <si>
    <t>Skara</t>
  </si>
  <si>
    <t>EHRIN</t>
  </si>
  <si>
    <t>MoLo Hubs</t>
  </si>
  <si>
    <t>COPPER</t>
  </si>
  <si>
    <t>Johanneberg Science Park</t>
  </si>
  <si>
    <t>Akademiska Hus</t>
  </si>
  <si>
    <t>GREEN</t>
  </si>
  <si>
    <t>CEO</t>
  </si>
  <si>
    <t>GRITH</t>
  </si>
  <si>
    <t>Norsaic</t>
  </si>
  <si>
    <t>Havs- och vattenmyndigheten</t>
  </si>
  <si>
    <t>InnoWaTr</t>
  </si>
  <si>
    <t>Skaw Shipping &amp; Transport AB</t>
  </si>
  <si>
    <t>Stenungsund</t>
  </si>
  <si>
    <t>ANCHOR</t>
  </si>
  <si>
    <t>SE556765378601</t>
  </si>
  <si>
    <t>Nordvästra Skånes Vatten och Avlopp AB</t>
  </si>
  <si>
    <t>SELECT</t>
  </si>
  <si>
    <t>DEMASK</t>
  </si>
  <si>
    <t>3ST</t>
  </si>
  <si>
    <t>Visit Skåne AB</t>
  </si>
  <si>
    <t>FIER</t>
  </si>
  <si>
    <t>Torsby Kommun</t>
  </si>
  <si>
    <t>Torsby</t>
  </si>
  <si>
    <t>CLOSECYCLE</t>
  </si>
  <si>
    <t>Naturbruksförvaltningen, Västra Götalands Regionen</t>
  </si>
  <si>
    <t>STORM_SAFE</t>
  </si>
  <si>
    <t>Göteborgs kommun</t>
  </si>
  <si>
    <t>EXPBIO</t>
  </si>
  <si>
    <t>Göteborgs botaniska trädgård</t>
  </si>
  <si>
    <t>SE212000154601</t>
  </si>
  <si>
    <t>Trollhättans Stad</t>
  </si>
  <si>
    <t>MM</t>
  </si>
  <si>
    <t>Speak Up</t>
  </si>
  <si>
    <t>International Youth Think Tank</t>
  </si>
  <si>
    <t>GLEAM NSR</t>
  </si>
  <si>
    <t>CTB</t>
  </si>
  <si>
    <t>SE802448087601</t>
  </si>
  <si>
    <t>GodaHus - energieffektiva och hållbara byggnader i sydost</t>
  </si>
  <si>
    <t>COOL CITIES</t>
  </si>
  <si>
    <t>Stadsbyggnadsförvaltningen Göteborgs stad</t>
  </si>
  <si>
    <t>LISTEN</t>
  </si>
  <si>
    <t>GREEN SUPPLY CHAINS</t>
  </si>
  <si>
    <t>Kristinehamns kommun</t>
  </si>
  <si>
    <t>Kristinehamn</t>
  </si>
  <si>
    <t>Sverige-Norge</t>
  </si>
  <si>
    <t>Design og arkitektur som reiseutløser</t>
  </si>
  <si>
    <t>Visit Värmland ekonomisk förening</t>
  </si>
  <si>
    <t>ExpandE</t>
  </si>
  <si>
    <t>SE802528875701</t>
  </si>
  <si>
    <t>Civilisationen</t>
  </si>
  <si>
    <t>Arvika</t>
  </si>
  <si>
    <t>Integrerad gränsregion</t>
  </si>
  <si>
    <t>SE8024779863</t>
  </si>
  <si>
    <t>Ideella föreningen Svinesundskommittén med firma Svinesundskommittén</t>
  </si>
  <si>
    <t>Strömstad</t>
  </si>
  <si>
    <t>Innovation Leverage through Systematic Approach - ILSA</t>
  </si>
  <si>
    <t>SE556730072701</t>
  </si>
  <si>
    <t>Peak Innovation AB</t>
  </si>
  <si>
    <t>Förstudie "Husnyckeln 2.0"</t>
  </si>
  <si>
    <t>Grön industriväxt</t>
  </si>
  <si>
    <t>SE802447962101</t>
  </si>
  <si>
    <t>Stål &amp; Verkstad</t>
  </si>
  <si>
    <t>Besöksnäring 2.0</t>
  </si>
  <si>
    <t>Åmåls Kommun</t>
  </si>
  <si>
    <t>Åmål</t>
  </si>
  <si>
    <t>SAIL - et gränslöst samarbete om arbeidskvalifisering</t>
  </si>
  <si>
    <t>Arvika Näringslivscentrum Ek. för.</t>
  </si>
  <si>
    <t>Upplevelsenäring</t>
  </si>
  <si>
    <t>Trollhättans Kommun</t>
  </si>
  <si>
    <t>SE556556730101</t>
  </si>
  <si>
    <t>Innovatum Science Center AB</t>
  </si>
  <si>
    <t>S:t Olavsleden - besöksnäring genom ett gemensamt kulturarv.</t>
  </si>
  <si>
    <t>En smart, integrerad och bärkraftig gränsregion</t>
  </si>
  <si>
    <t>SE212000214801</t>
  </si>
  <si>
    <t>Malung-Sälens Kommun</t>
  </si>
  <si>
    <t>Malung-Sälen</t>
  </si>
  <si>
    <t>Hållbar Hälsa</t>
  </si>
  <si>
    <t>SYSTER gastronomi - en grenseoverskridende satsing for lokal og samisk mat i skolen</t>
  </si>
  <si>
    <t>Torsta AB</t>
  </si>
  <si>
    <t>Krokom</t>
  </si>
  <si>
    <t>SAMSPEL - möt kulturbranschen som gränsöverskridande näring</t>
  </si>
  <si>
    <t>SE232100021401</t>
  </si>
  <si>
    <t>Kontiki AI som Beslutsstöd for patienter och helsetjenesten</t>
  </si>
  <si>
    <t>SE202100313801</t>
  </si>
  <si>
    <t>Högskolan I Borås</t>
  </si>
  <si>
    <t>SOURCE</t>
  </si>
  <si>
    <t>SE559293837601</t>
  </si>
  <si>
    <t>Kärnvirke Arkitektur AB</t>
  </si>
  <si>
    <t>Förstudie Gränsöverskridande kompetensutveckling för ökad och mer hållbar livsmedelsproduktion</t>
  </si>
  <si>
    <t>SE2120002171</t>
  </si>
  <si>
    <t>Rättviks Kommun</t>
  </si>
  <si>
    <t>Commsec</t>
  </si>
  <si>
    <t>SE556894211301</t>
  </si>
  <si>
    <t>IUC Z-Group AB</t>
  </si>
  <si>
    <t>ABC - Across Border Collaboration</t>
  </si>
  <si>
    <t>SE212000177701</t>
  </si>
  <si>
    <t>SE212000183501</t>
  </si>
  <si>
    <t>Årjängs Kommun</t>
  </si>
  <si>
    <t>Årjäng</t>
  </si>
  <si>
    <t>SE212000190001</t>
  </si>
  <si>
    <t>Säffle Kommun</t>
  </si>
  <si>
    <t>Säffle</t>
  </si>
  <si>
    <t>Gränslös arbetskraft till skogs</t>
  </si>
  <si>
    <t>SE817602978601</t>
  </si>
  <si>
    <t>Stift Skogsbrukets Forskningsinstitut, Skogforsk</t>
  </si>
  <si>
    <t>VÄRMLANDS OCH ÖREBRO LÄNS SKOGSSKOLA, STIFTELSEN</t>
  </si>
  <si>
    <t>Filipstad</t>
  </si>
  <si>
    <t>Circular Bioeconomy Arena</t>
  </si>
  <si>
    <t>SE7696092647</t>
  </si>
  <si>
    <t>SE5565462008</t>
  </si>
  <si>
    <t>Innovatum AB</t>
  </si>
  <si>
    <t>SE8826011549</t>
  </si>
  <si>
    <t>Cross Border Cyber Capacity</t>
  </si>
  <si>
    <t>SE212000185001</t>
  </si>
  <si>
    <t>Karlstads Kommun</t>
  </si>
  <si>
    <t>SE874001389401</t>
  </si>
  <si>
    <t>Stiftelsen Compare Karlstad Competence Area</t>
  </si>
  <si>
    <t>Mid Nordic Visual Lab</t>
  </si>
  <si>
    <t>SE556751834401</t>
  </si>
  <si>
    <t>Scenkonst Västernorrland Aktiebolag</t>
  </si>
  <si>
    <t>Prehospital Video i Samverkan 2 (PreViS 2)</t>
  </si>
  <si>
    <t>Förstudie RISK</t>
  </si>
  <si>
    <t>Kunskapsgrunnlag för ökad matsäkerhet i Jämtlands och Trøndelags regioner</t>
  </si>
  <si>
    <t>SE2620000238</t>
  </si>
  <si>
    <t>Hushållningssällskapet I Jämtlands Län</t>
  </si>
  <si>
    <t>Förstudie Lärare utan gränser; Attrahera, rekrytera och behålla lärare</t>
  </si>
  <si>
    <t>Förstudie Cirkulära synergier mellan land-, skog- och havsbruk</t>
  </si>
  <si>
    <t>Förstudie Grön Infrastruktur i fjällen - naturbaserade lösningar för klimatanpassning</t>
  </si>
  <si>
    <t>SE202100242901</t>
  </si>
  <si>
    <t>Länsstyrelsen I Dalarnas Län</t>
  </si>
  <si>
    <t>Hållbar platsutveckling</t>
  </si>
  <si>
    <t>Svinesundskommitten</t>
  </si>
  <si>
    <t>Strömstads kommun</t>
  </si>
  <si>
    <t>Unga Cirkulära Möjligheter</t>
  </si>
  <si>
    <t>SE8678007918</t>
  </si>
  <si>
    <t>Ung Företagsamhet I Fyrbodal</t>
  </si>
  <si>
    <t>Gränsöverskridande klimatresiliens</t>
  </si>
  <si>
    <t>Framtidstro</t>
  </si>
  <si>
    <t>Bengtsfors kommun</t>
  </si>
  <si>
    <t>Bengtsfors</t>
  </si>
  <si>
    <t>SENAVIS</t>
  </si>
  <si>
    <t>Gränslös kompetens</t>
  </si>
  <si>
    <t>SING</t>
  </si>
  <si>
    <t>SE716461827901</t>
  </si>
  <si>
    <t>Coompanion - Kooperativ Utveckling Jämtlands län ek. för.</t>
  </si>
  <si>
    <t>Värden längs vägen</t>
  </si>
  <si>
    <t>Strömsunds kommun</t>
  </si>
  <si>
    <t>Strömsund</t>
  </si>
  <si>
    <t>Green Flyway 2</t>
  </si>
  <si>
    <t>SE559147072801</t>
  </si>
  <si>
    <t>Independent Business Group Sweden AB</t>
  </si>
  <si>
    <t>Katla Aero AB</t>
  </si>
  <si>
    <t>Öresund-Kattegat-Skagerrak</t>
  </si>
  <si>
    <t>CINDIS Consortium for Intelligent Diagnostics of Skin cancer</t>
  </si>
  <si>
    <t>FLORENCE</t>
  </si>
  <si>
    <t>Green Sponge Buildings in Scandinavia. Muligheder og potentiale i grønne vægge som klimatilpasning</t>
  </si>
  <si>
    <t>SE5566059555</t>
  </si>
  <si>
    <t>Scandinavian Green Roof Institute AB</t>
  </si>
  <si>
    <t>InnoSleep</t>
  </si>
  <si>
    <t>SE2021002874</t>
  </si>
  <si>
    <t>SE2321000131</t>
  </si>
  <si>
    <t>SE2321000255</t>
  </si>
  <si>
    <t>NordFokus</t>
  </si>
  <si>
    <t>Malmö Kommun</t>
  </si>
  <si>
    <t>SE212000121501</t>
  </si>
  <si>
    <t>Halmstads Kommun</t>
  </si>
  <si>
    <t>Halmstad</t>
  </si>
  <si>
    <t>SE556459116101</t>
  </si>
  <si>
    <t>ABL Konsult i Malmö Aktiebolag</t>
  </si>
  <si>
    <t>HALRIC - Hanseatic Life Science Research Infrastructure Consortium for triple-helix innovation</t>
  </si>
  <si>
    <t>SE5590750369</t>
  </si>
  <si>
    <t>Medicon Village Innovation AB</t>
  </si>
  <si>
    <t>SE768200001801</t>
  </si>
  <si>
    <t>European Spallation Source ERIC</t>
  </si>
  <si>
    <t>EGTC</t>
  </si>
  <si>
    <t>Uopdaget Synstab</t>
  </si>
  <si>
    <t>SE2021003203</t>
  </si>
  <si>
    <t>Högskolan I Halmstad</t>
  </si>
  <si>
    <t>SE5561863498</t>
  </si>
  <si>
    <t>IHE, Institutet för Hälso- och Sjukvårdsekonomi Aktiebolag</t>
  </si>
  <si>
    <t>SE5567687248</t>
  </si>
  <si>
    <t>Synsam Group Sweden AB</t>
  </si>
  <si>
    <t>CareWare Nordic2</t>
  </si>
  <si>
    <t>SE232100011501</t>
  </si>
  <si>
    <t>Region Halland</t>
  </si>
  <si>
    <t>SE202100320301</t>
  </si>
  <si>
    <t>OPTIMIZE</t>
  </si>
  <si>
    <t>Samarbejde om alternativ plantebeskyttelse i specialafgrøder i Norge, Sverige og Danmark</t>
  </si>
  <si>
    <t>SE556032926901</t>
  </si>
  <si>
    <t>Lantbrukarnas Ekonomi-Aktiebolag</t>
  </si>
  <si>
    <t>SCALE - SCAndinavian road Logistics Electrified (Huvudprojekt)</t>
  </si>
  <si>
    <t>Green Valleys 2.0</t>
  </si>
  <si>
    <t>Tranemo</t>
  </si>
  <si>
    <t>DiaUnion 1.5: Infrastruktur fundament for opsporing af diabetes 1, cøliaki og autoimmun thyroiditis</t>
  </si>
  <si>
    <t>InnoTech - Task Force</t>
  </si>
  <si>
    <t>Ängelholms Kommun</t>
  </si>
  <si>
    <t>Ängelholm</t>
  </si>
  <si>
    <t>SE5564646874</t>
  </si>
  <si>
    <t>Power Bio</t>
  </si>
  <si>
    <t>SolServ, solutions &amp; Services Europé AB</t>
  </si>
  <si>
    <t>Åstorp</t>
  </si>
  <si>
    <t>SE556217458001</t>
  </si>
  <si>
    <t>GO:LEIF Grön Omställning med Laddning, Elektrifiering och Infrastruktur för Fritidsbåtar</t>
  </si>
  <si>
    <t>Innovatum Progress AB</t>
  </si>
  <si>
    <t>SE222000177601</t>
  </si>
  <si>
    <t>Fyrbodals kommunalförbund</t>
  </si>
  <si>
    <t>Uddevalla</t>
  </si>
  <si>
    <t>Göteborgsregionens Fritidshamnar Aktiebolag (GREFAB)</t>
  </si>
  <si>
    <t>SSPA Sweden AB</t>
  </si>
  <si>
    <t>SE222000026501</t>
  </si>
  <si>
    <t>Göteborgsregionens Kommunalförbund</t>
  </si>
  <si>
    <t>SE556711042301</t>
  </si>
  <si>
    <t>Lysekils Energi Vind Aktiebolag</t>
  </si>
  <si>
    <t>Cleancon II - Clean Construction Machinery II</t>
  </si>
  <si>
    <t>Volvo Construction Equipment AB</t>
  </si>
  <si>
    <t>Eskilstuna</t>
  </si>
  <si>
    <t>Södermanlands län</t>
  </si>
  <si>
    <t>Peab Anläggning AB</t>
  </si>
  <si>
    <t>Båstad</t>
  </si>
  <si>
    <t>SE5568445778</t>
  </si>
  <si>
    <t>Nilsson Energy AB</t>
  </si>
  <si>
    <t>SE212000117301</t>
  </si>
  <si>
    <t>Eslövs kommun</t>
  </si>
  <si>
    <t>Eslöv</t>
  </si>
  <si>
    <t>ELEGANT NORTH</t>
  </si>
  <si>
    <t>Scandinavian Growth Creators II</t>
  </si>
  <si>
    <t>Stiftelsen Drivhuset I Göteborg</t>
  </si>
  <si>
    <t>SmartClinic</t>
  </si>
  <si>
    <t>SE2021003153</t>
  </si>
  <si>
    <t>®NorDigHE Nordic Digital Health &amp; Education</t>
  </si>
  <si>
    <t>Skillhabit AB</t>
  </si>
  <si>
    <t>Öre-sund</t>
  </si>
  <si>
    <t>Life Science Academy for start-ups i ØKS-området</t>
  </si>
  <si>
    <t>SE556827355001</t>
  </si>
  <si>
    <t>SmiLe Incubator AB</t>
  </si>
  <si>
    <t>Mer Hemdialys för Hälsa, Livskvalité och Kostnadskontroll genom ett Personcentrerat Arbetssätt</t>
  </si>
  <si>
    <t>SE6630002704</t>
  </si>
  <si>
    <t>Fresenius Medical Care Sverige AB</t>
  </si>
  <si>
    <t>SE556610550701</t>
  </si>
  <si>
    <t>Nordic Med - com AB</t>
  </si>
  <si>
    <t>SE559092842901</t>
  </si>
  <si>
    <t>Cuviva AB</t>
  </si>
  <si>
    <t>Scandinavian Employability</t>
  </si>
  <si>
    <t>Bridging Safe Elderly Care</t>
  </si>
  <si>
    <t>Green Mobility Shift</t>
  </si>
  <si>
    <t>SE2120001090</t>
  </si>
  <si>
    <t>Sjöbo Kommun</t>
  </si>
  <si>
    <t>Sjöbo</t>
  </si>
  <si>
    <t>SE5564955366</t>
  </si>
  <si>
    <t>SE8024459789</t>
  </si>
  <si>
    <t>Röstånga Tillsammans</t>
  </si>
  <si>
    <t>Svalöv</t>
  </si>
  <si>
    <t>InnoCompTec</t>
  </si>
  <si>
    <t>SE2120001363</t>
  </si>
  <si>
    <t>Mölndals Kommun</t>
  </si>
  <si>
    <t>Mölndal</t>
  </si>
  <si>
    <t>MOVE</t>
  </si>
  <si>
    <t>SE2120001249</t>
  </si>
  <si>
    <t>SE2120001652</t>
  </si>
  <si>
    <t>Götene Kommun</t>
  </si>
  <si>
    <t>Götene</t>
  </si>
  <si>
    <t>SE2120001694</t>
  </si>
  <si>
    <t>Lidköpings Kommun</t>
  </si>
  <si>
    <t>Lidköping</t>
  </si>
  <si>
    <t>Grøn omstilling i etageboliger (GOE)</t>
  </si>
  <si>
    <t>SE5560541889</t>
  </si>
  <si>
    <t>Aktiebolaget Kristianstadsbyggen</t>
  </si>
  <si>
    <t>SE5564397361</t>
  </si>
  <si>
    <t>Sveriges Allmännytta Ab</t>
  </si>
  <si>
    <t>SE5564834751</t>
  </si>
  <si>
    <t>Osbybostäder Aktiebolag</t>
  </si>
  <si>
    <t>Osby</t>
  </si>
  <si>
    <t>Bostadsaktiebolaget Svedalahem</t>
  </si>
  <si>
    <t>Svedala</t>
  </si>
  <si>
    <t>Value4Sea</t>
  </si>
  <si>
    <t>SE5560082553</t>
  </si>
  <si>
    <t>Göteborgs Hamn Aktiebolag</t>
  </si>
  <si>
    <t>Klimatilpassede værktøjer til en bæredygtig blå bioøkonomi i Kattegat-Skagerrak (BlueBioClimate)</t>
  </si>
  <si>
    <t>Scaling Nordic Hospital Innovation</t>
  </si>
  <si>
    <t>ReproUnion - Platform for Driving Reproductive Health Innovation</t>
  </si>
  <si>
    <t>LU Holding AB</t>
  </si>
  <si>
    <t>GreenFleet</t>
  </si>
  <si>
    <t>Land-4-Climate</t>
  </si>
  <si>
    <t>Gaming kompetencer til Greater Copenhagen</t>
  </si>
  <si>
    <t>SE5567196158</t>
  </si>
  <si>
    <t>Solceller i jordbrukslandskapet</t>
  </si>
  <si>
    <t>SE262000012101</t>
  </si>
  <si>
    <t>Hushållningssällskapet I Hallands Län</t>
  </si>
  <si>
    <t>Medicon Valley Going Global</t>
  </si>
  <si>
    <t>COOLGEOHEAT II</t>
  </si>
  <si>
    <t>SE5565225298</t>
  </si>
  <si>
    <t>NeoEnergy Sweden AB</t>
  </si>
  <si>
    <t>Borrföretagen i Sverige ekonomisk förening</t>
  </si>
  <si>
    <t>GreenFleets</t>
  </si>
  <si>
    <t>Dalsland Miljö- och energiförbund</t>
  </si>
  <si>
    <t>Mellerud</t>
  </si>
  <si>
    <t>Sjuhärads Kommunalförbund</t>
  </si>
  <si>
    <t>Game Tech Academy</t>
  </si>
  <si>
    <t>SE556552070601</t>
  </si>
  <si>
    <t>Science Park Skövde AB</t>
  </si>
  <si>
    <t>Sustainable Use of Single Use Endoscopes (SUSUES)</t>
  </si>
  <si>
    <t>SE2321000022201</t>
  </si>
  <si>
    <t>SE559289364701</t>
  </si>
  <si>
    <t>Circular Action Tools Europe AB</t>
  </si>
  <si>
    <t>Skandinaviske Cirkulære Industriparker</t>
  </si>
  <si>
    <t>Sotenäs</t>
  </si>
  <si>
    <t>Kungshamnsfiskarna AB</t>
  </si>
  <si>
    <t>SE556923368601</t>
  </si>
  <si>
    <t>Renahav Sverige Aktiebolag</t>
  </si>
  <si>
    <t>Green Island Bridge</t>
  </si>
  <si>
    <t>A North-South Circular Value Chain (CVC) within Textiles - a Shared Governance Model for Scandinavian Workwear Companies!</t>
  </si>
  <si>
    <t>Handelsstaden 2.0</t>
  </si>
  <si>
    <t>Helsingborg Citysamverkan AB</t>
  </si>
  <si>
    <t>Helsingborgs Kommun</t>
  </si>
  <si>
    <t>Härnösands kommun</t>
  </si>
  <si>
    <t>Antal av Project name</t>
  </si>
  <si>
    <t>Radetiketter</t>
  </si>
  <si>
    <t>Totalsumma</t>
  </si>
  <si>
    <t>Antal projekt</t>
  </si>
  <si>
    <t>Total antal projektpartners</t>
  </si>
  <si>
    <t>Antal unika 
projekt</t>
  </si>
  <si>
    <t>Antal av Organisation name</t>
  </si>
  <si>
    <t>Antal unika 
organisationer</t>
  </si>
  <si>
    <t>Tre största projekten</t>
  </si>
  <si>
    <t>Summa Partnerbudget</t>
  </si>
  <si>
    <t>Tre största organisationerna</t>
  </si>
  <si>
    <t>Interreg dashboard - Svenska partners</t>
  </si>
  <si>
    <t>Northern Periphery and Arctic</t>
  </si>
  <si>
    <t>ForestEcoSecurity - Management methods and technology for young boreal forests for adaptation to sustainable forest management goals in a changing climate</t>
  </si>
  <si>
    <t>Power line monitoring for increased resilience</t>
  </si>
  <si>
    <t>SE556041064801</t>
  </si>
  <si>
    <t>SE559316141601</t>
  </si>
  <si>
    <t>Innovation in urban planning</t>
  </si>
  <si>
    <t>SE212000240301</t>
  </si>
  <si>
    <t>Tiny homes preparatory project</t>
  </si>
  <si>
    <t>Borderless, secure and vibrant North</t>
  </si>
  <si>
    <t>SE222000078601</t>
  </si>
  <si>
    <t>Kvarken Film Network</t>
  </si>
  <si>
    <t>Exploring Cross-Border Collaboration for Sustainable Entrepreneurship</t>
  </si>
  <si>
    <t>SE556099937601</t>
  </si>
  <si>
    <t>SE556933432801</t>
  </si>
  <si>
    <t>Regular project</t>
  </si>
  <si>
    <t>SOPRANO</t>
  </si>
  <si>
    <t>ProWater</t>
  </si>
  <si>
    <t>IMMERSE</t>
  </si>
  <si>
    <t>RESONATE</t>
  </si>
  <si>
    <t>UPPGIFT SAKNAS</t>
  </si>
  <si>
    <t>RESILIFY</t>
  </si>
  <si>
    <t>SE-232100022201</t>
  </si>
  <si>
    <t>SE559012889701</t>
  </si>
  <si>
    <t>SE559322004801</t>
  </si>
  <si>
    <t>SE896100416801</t>
  </si>
  <si>
    <t>Indigenous Digital Storytelling with New Media</t>
  </si>
  <si>
    <t>Torne Valley Dipnet</t>
  </si>
  <si>
    <t>DelWaWood</t>
  </si>
  <si>
    <t>AquilaNorth</t>
  </si>
  <si>
    <t>ICCE</t>
  </si>
  <si>
    <t>SE222000320201</t>
  </si>
  <si>
    <t>SE556720818401</t>
  </si>
  <si>
    <t>FOR-BLEND</t>
  </si>
  <si>
    <t>NORTHDIVeRSITY</t>
  </si>
  <si>
    <t>REWATER</t>
  </si>
  <si>
    <t>Flexible and Sustainable Solid-State Batteries for Cold-Weather Electronic Applications</t>
  </si>
  <si>
    <t>EFE</t>
  </si>
  <si>
    <t>Health3-2-1</t>
  </si>
  <si>
    <t>AV Growth</t>
  </si>
  <si>
    <t>CDG Booster</t>
  </si>
  <si>
    <t>BaltCOP</t>
  </si>
  <si>
    <t>WSSP</t>
  </si>
  <si>
    <t>Cycle4Climate</t>
  </si>
  <si>
    <t>REISFER</t>
  </si>
  <si>
    <t>Enhanced ERA</t>
  </si>
  <si>
    <t>SAFE</t>
  </si>
  <si>
    <t>Stronger Together</t>
  </si>
  <si>
    <t>ACROSS</t>
  </si>
  <si>
    <t>Your Future Profession</t>
  </si>
  <si>
    <t>893200030301</t>
  </si>
  <si>
    <t>556173-6280</t>
  </si>
  <si>
    <t>OatFrontiers</t>
  </si>
  <si>
    <t>SE769605285601</t>
  </si>
  <si>
    <t>NoBiCC</t>
  </si>
  <si>
    <t>MINDSET</t>
  </si>
  <si>
    <t>P.T.G!</t>
  </si>
  <si>
    <t>SE559306844701</t>
  </si>
  <si>
    <t>SSCH</t>
  </si>
  <si>
    <t>DISCO</t>
  </si>
  <si>
    <t>SE556945894501</t>
  </si>
  <si>
    <t>OASIS</t>
  </si>
  <si>
    <t>DigiH4A</t>
  </si>
  <si>
    <t>BRAVE</t>
  </si>
  <si>
    <t>CircleBIM</t>
  </si>
  <si>
    <t>Digital Kiosks</t>
  </si>
  <si>
    <t>H2ignite</t>
  </si>
  <si>
    <t>Förstudie Beredskap och Säkerhet</t>
  </si>
  <si>
    <t>ISO6.6</t>
  </si>
  <si>
    <t>Förstudie: Civilsamhället som utvecklingskraft</t>
  </si>
  <si>
    <t>Förstudien: FRAGI</t>
  </si>
  <si>
    <t>SE556645928401</t>
  </si>
  <si>
    <t>Lärare utan gränser</t>
  </si>
  <si>
    <t>Gränsens Smaker</t>
  </si>
  <si>
    <t>SE769624279601</t>
  </si>
  <si>
    <t>RISK</t>
  </si>
  <si>
    <t>TRÅD</t>
  </si>
  <si>
    <t>SE212000249401</t>
  </si>
  <si>
    <t>Cirk Ferm</t>
  </si>
  <si>
    <t>SE2021004524</t>
  </si>
  <si>
    <t>Cirkulära synergier mellan land-och hav</t>
  </si>
  <si>
    <t>Cross Border Biking - CB</t>
  </si>
  <si>
    <t>SE769622981901</t>
  </si>
  <si>
    <t>På farten - Svensk Norsk Hästnäring i samverkan</t>
  </si>
  <si>
    <t>SE556437557501</t>
  </si>
  <si>
    <t>SE212000-0977</t>
  </si>
  <si>
    <t>SE556464-6874</t>
  </si>
  <si>
    <t>SE556495-536601</t>
  </si>
  <si>
    <t>SE556843991201</t>
  </si>
  <si>
    <t>SE212000119901</t>
  </si>
  <si>
    <t>SE 212000138901.</t>
  </si>
  <si>
    <t>SE 222000177601</t>
  </si>
  <si>
    <t>SE 556185410901</t>
  </si>
  <si>
    <t>SE 556224191801</t>
  </si>
  <si>
    <t>SE 556439587801</t>
  </si>
  <si>
    <t>SE556021-9338</t>
  </si>
  <si>
    <t>SE556487-2751</t>
  </si>
  <si>
    <t>SE556568-6721</t>
  </si>
  <si>
    <t>SE 556479559801</t>
  </si>
  <si>
    <t>2321000131</t>
  </si>
  <si>
    <t>SE 559287-887901</t>
  </si>
  <si>
    <t>SE232100-0255</t>
  </si>
  <si>
    <t>SE2321000115-01</t>
  </si>
  <si>
    <t>SE2321000131-01</t>
  </si>
  <si>
    <t>SE2321000255-01</t>
  </si>
  <si>
    <t>SE5564955366-01</t>
  </si>
  <si>
    <t>SE202100-3211</t>
  </si>
  <si>
    <t>SE202100-4920</t>
  </si>
  <si>
    <t>SE556500-1467</t>
  </si>
  <si>
    <t>SE-262000012101</t>
  </si>
  <si>
    <t>SE716409-562701</t>
  </si>
  <si>
    <t>SE202100-3203</t>
  </si>
  <si>
    <t>SE222000-0877</t>
  </si>
  <si>
    <t>SE222000-1008</t>
  </si>
  <si>
    <t>SE222000-1776</t>
  </si>
  <si>
    <t>-</t>
  </si>
  <si>
    <t>Bron - lungor för livet</t>
  </si>
  <si>
    <t>SE 212000-132201</t>
  </si>
  <si>
    <t>SE 556864-664901</t>
  </si>
  <si>
    <t>SE 802477986301</t>
  </si>
  <si>
    <t>SE556802-8079</t>
  </si>
  <si>
    <t>DIC - Data, Information og Cirkularitet</t>
  </si>
  <si>
    <t>SE2021003138</t>
  </si>
  <si>
    <t>SE5569843856</t>
  </si>
  <si>
    <t>SorTex - nyttiggørelse af tekstilaffald gennem for-sortering i Danmark og Sverige</t>
  </si>
  <si>
    <t>SE2120001512</t>
  </si>
  <si>
    <t>SE2120001538</t>
  </si>
  <si>
    <t>SE5561870410</t>
  </si>
  <si>
    <t>SE5561946921</t>
  </si>
  <si>
    <t>SE556527559001</t>
  </si>
  <si>
    <t>SE559212591701</t>
  </si>
  <si>
    <t>SE559419294901</t>
  </si>
  <si>
    <t>Solbruk i vårt jordbrukslandskap</t>
  </si>
  <si>
    <t>SE2321000115</t>
  </si>
  <si>
    <t>SE556504377401</t>
  </si>
  <si>
    <t>SE556977434101</t>
  </si>
  <si>
    <t>SE559408263701</t>
  </si>
  <si>
    <t>SE5565243001001</t>
  </si>
  <si>
    <t>Cross-border Talent Bridge</t>
  </si>
  <si>
    <t>Cargo Express - Development of a future maritime transportsystem for short-sea shipping</t>
  </si>
  <si>
    <t>Land4Climate</t>
  </si>
  <si>
    <t>SE212000090201</t>
  </si>
  <si>
    <t>SE212000098501</t>
  </si>
  <si>
    <t>SE212000123101</t>
  </si>
  <si>
    <t>SE802492524301</t>
  </si>
  <si>
    <t>ASCEND</t>
  </si>
  <si>
    <t>Green Hub - Nordeuropas kraftcenter for vedvarende energi</t>
  </si>
  <si>
    <t>Øresundsregionen som verdensførende Center of CCUS Excellence (CO2-fangst, -anvendelse og -lagring)</t>
  </si>
  <si>
    <t>SE556146181401</t>
  </si>
  <si>
    <t>Främja social inkludering och bekämpa fattigdom</t>
  </si>
  <si>
    <t>Stärka den territoriella sammanhållningen och lokala utvecklingen</t>
  </si>
  <si>
    <t>Förbättra institutionell kapacitet och effektiv offentlig förvaltning</t>
  </si>
  <si>
    <t>South Baltic Programme</t>
  </si>
  <si>
    <t>BBU - Baltic Biking UPGRADE</t>
  </si>
  <si>
    <t>SE802000606301</t>
  </si>
  <si>
    <t>Cykelfrämjandet</t>
  </si>
  <si>
    <t>Nacka</t>
  </si>
  <si>
    <t>national, regional and local authorities</t>
  </si>
  <si>
    <t>AMBeR</t>
  </si>
  <si>
    <t>AquaLoop</t>
  </si>
  <si>
    <t>SE556934229701</t>
  </si>
  <si>
    <t>Scandinavian Aquasystems AB</t>
  </si>
  <si>
    <t>CONSIDERATION</t>
  </si>
  <si>
    <t>SE559031032101</t>
  </si>
  <si>
    <t>Blue Science Park</t>
  </si>
  <si>
    <t>Bodies governed by public law</t>
  </si>
  <si>
    <t>Techtank AB</t>
  </si>
  <si>
    <t>Olofström</t>
  </si>
  <si>
    <t>Blekinge Institute of Technology</t>
  </si>
  <si>
    <t>Almi Blekinge</t>
  </si>
  <si>
    <t>COP</t>
  </si>
  <si>
    <t>Sustainable Business Hub</t>
  </si>
  <si>
    <t>DigiTechPort2023</t>
  </si>
  <si>
    <t>SE202100-4011</t>
  </si>
  <si>
    <t>Yilport Holding - Nordic Terminals</t>
  </si>
  <si>
    <t>Sigtuna</t>
  </si>
  <si>
    <t>Ystad Port</t>
  </si>
  <si>
    <t>Ystad</t>
  </si>
  <si>
    <t>ECONUT</t>
  </si>
  <si>
    <t>SE2021003179</t>
  </si>
  <si>
    <t>Sustainable Development Skåne</t>
  </si>
  <si>
    <t>En God Granne</t>
  </si>
  <si>
    <t>LIMIT</t>
  </si>
  <si>
    <t>SE20100-3195</t>
  </si>
  <si>
    <t>Kristianstad University</t>
  </si>
  <si>
    <t>County Administrative Board</t>
  </si>
  <si>
    <t>RELOOPED</t>
  </si>
  <si>
    <t>TAB</t>
  </si>
  <si>
    <t>SE559031-0321</t>
  </si>
  <si>
    <t>SE212000082901</t>
  </si>
  <si>
    <t>SE556783309</t>
  </si>
  <si>
    <t>Hyper Island Program AB</t>
  </si>
  <si>
    <t>Levels Ab</t>
  </si>
  <si>
    <t>Arts Dot Association</t>
  </si>
  <si>
    <t>Blekinge Business Incubator</t>
  </si>
  <si>
    <t>DigiClimAct - Climate Action in South Baltic Cities Goes Digital</t>
  </si>
  <si>
    <t>845000-0768</t>
  </si>
  <si>
    <t>Hub for AI and IT Knowledge and cooperation between universities and SMEs</t>
  </si>
  <si>
    <t>BLUE CRESCENT: Promoting the blue economy by establishing a protected area across the maritime border of Poland, Sweden and Lithuania</t>
  </si>
  <si>
    <t>846002-4832</t>
  </si>
  <si>
    <t>SBEES South Baltic Digital Electromobility Enabling Services</t>
  </si>
  <si>
    <t>SE556191309501</t>
  </si>
  <si>
    <t>SE556940632401</t>
  </si>
  <si>
    <t>AquaGOOD</t>
  </si>
  <si>
    <t>769633-3066</t>
  </si>
  <si>
    <t>Circular South Baltic</t>
  </si>
  <si>
    <t>SMEBEYOND</t>
  </si>
  <si>
    <t>SE556781-4784</t>
  </si>
  <si>
    <t>DeCoInter</t>
  </si>
  <si>
    <t>BALTICBEAT</t>
  </si>
  <si>
    <t>SE2021006271</t>
  </si>
  <si>
    <t>Småland och öarna</t>
  </si>
  <si>
    <t>DecarbonDHS</t>
  </si>
  <si>
    <t>LoCaGas</t>
  </si>
  <si>
    <t>SE769635018501</t>
  </si>
  <si>
    <t>PortSHAZ</t>
  </si>
  <si>
    <t>6144964</t>
  </si>
  <si>
    <t>Ecomarinas</t>
  </si>
  <si>
    <t>SE556982271001</t>
  </si>
  <si>
    <t>Västervik</t>
  </si>
  <si>
    <t>ISMA</t>
  </si>
  <si>
    <t>SE222000-2378</t>
  </si>
  <si>
    <t>Va Syd</t>
  </si>
  <si>
    <t>BALTWRECK</t>
  </si>
  <si>
    <t>Future Baltic Bauhaus</t>
  </si>
  <si>
    <t>SE212000074601</t>
  </si>
  <si>
    <t>Circular MuSe</t>
  </si>
  <si>
    <t>Horse tourism for everyone</t>
  </si>
  <si>
    <t>SE212000-0704</t>
  </si>
  <si>
    <t>Mörbylånga</t>
  </si>
  <si>
    <t>SE556658-2820</t>
  </si>
  <si>
    <t>Färjestaden</t>
  </si>
  <si>
    <t>ReTour</t>
  </si>
  <si>
    <t>SE556747-5198</t>
  </si>
  <si>
    <t>STRIVE</t>
  </si>
  <si>
    <t>MariEx</t>
  </si>
  <si>
    <t>848000-7478</t>
  </si>
  <si>
    <t>Baltic Manors Route</t>
  </si>
  <si>
    <t>748000-1622</t>
  </si>
  <si>
    <t>Skurup</t>
  </si>
  <si>
    <t>BOATMAN</t>
  </si>
  <si>
    <t>SE556086937101</t>
  </si>
  <si>
    <t>SE833600241801</t>
  </si>
  <si>
    <t>Stiftelsen Västerviks Museum</t>
  </si>
  <si>
    <t>D-EFFECT</t>
  </si>
  <si>
    <t>SE212000-0779</t>
  </si>
  <si>
    <t>ISO6.1</t>
  </si>
  <si>
    <t>Baltic Sea Region</t>
  </si>
  <si>
    <t>APRIORA</t>
  </si>
  <si>
    <t>Arts on Prescription</t>
  </si>
  <si>
    <t>SE897000289801</t>
  </si>
  <si>
    <t>Sunderby folkhögskola</t>
  </si>
  <si>
    <t>Sunderbyn</t>
  </si>
  <si>
    <t>BAB</t>
  </si>
  <si>
    <t>BalMarGrav</t>
  </si>
  <si>
    <t>SE202100488801</t>
  </si>
  <si>
    <t>Lantmäteriet</t>
  </si>
  <si>
    <t>Baltic Sea e-Nav</t>
  </si>
  <si>
    <t>SE202100065401</t>
  </si>
  <si>
    <t>BALTIPLAST</t>
  </si>
  <si>
    <t>SE212000208001</t>
  </si>
  <si>
    <t>Västerås Stad</t>
  </si>
  <si>
    <t>Västerås</t>
  </si>
  <si>
    <t>Västmanlands län</t>
  </si>
  <si>
    <t>SE802010918001</t>
  </si>
  <si>
    <t>Sveriges Konsumenter</t>
  </si>
  <si>
    <t>Coalition Clean Baltic</t>
  </si>
  <si>
    <t>BaltSusBoating 2030</t>
  </si>
  <si>
    <t>CBSS</t>
  </si>
  <si>
    <t>SE802412356701</t>
  </si>
  <si>
    <t>Riksföreningen Gästhamnar Sverige</t>
  </si>
  <si>
    <t>BaMuR</t>
  </si>
  <si>
    <t>BASCIL</t>
  </si>
  <si>
    <t>SE556572881201</t>
  </si>
  <si>
    <t>Krinova Incubator och Science Park</t>
  </si>
  <si>
    <t>BATS</t>
  </si>
  <si>
    <t>BEACON</t>
  </si>
  <si>
    <t>SE202100306201</t>
  </si>
  <si>
    <t>BEST ACE</t>
  </si>
  <si>
    <t>BioBoosters</t>
  </si>
  <si>
    <t>Blue Supply Chains</t>
  </si>
  <si>
    <t>SE556097860201</t>
  </si>
  <si>
    <t>Umeå Energi AB</t>
  </si>
  <si>
    <t>Umeå Hamn AB</t>
  </si>
  <si>
    <t>SE556040631501</t>
  </si>
  <si>
    <t>INAB-Infrastruktur i Umeå AB</t>
  </si>
  <si>
    <t>Blue-Green Bio Lab</t>
  </si>
  <si>
    <t>Lysekil Kommun</t>
  </si>
  <si>
    <t>SE556508344001</t>
  </si>
  <si>
    <t>LEVA i Lysekil AB</t>
  </si>
  <si>
    <t>BOWE2H</t>
  </si>
  <si>
    <t>BREC</t>
  </si>
  <si>
    <t>BSG-Go</t>
  </si>
  <si>
    <t>SE556083130601</t>
  </si>
  <si>
    <t>Invest Stockholm Business Region AB</t>
  </si>
  <si>
    <t>SE559100163001</t>
  </si>
  <si>
    <t>Game Habitat</t>
  </si>
  <si>
    <t>SE556026434201</t>
  </si>
  <si>
    <t>Sankt Kors Fastighets AB</t>
  </si>
  <si>
    <t>BSI_4Women</t>
  </si>
  <si>
    <t>SE882601154901</t>
  </si>
  <si>
    <t>BSR Cultural Pearls</t>
  </si>
  <si>
    <t>BSR Go-abroad</t>
  </si>
  <si>
    <t>BSR HyAirport</t>
  </si>
  <si>
    <t>SE556797081801</t>
  </si>
  <si>
    <t>Arlanda</t>
  </si>
  <si>
    <t>SE556178613701</t>
  </si>
  <si>
    <t>Växjö Småland Airport AB</t>
  </si>
  <si>
    <t>SE556759835301</t>
  </si>
  <si>
    <t>PowerCell Sweden AB</t>
  </si>
  <si>
    <t>CAIDX</t>
  </si>
  <si>
    <t>CCI4Change</t>
  </si>
  <si>
    <t>Föreningen Stapelbädden/STPLN</t>
  </si>
  <si>
    <t>CEforestry</t>
  </si>
  <si>
    <t>Change(K)now!</t>
  </si>
  <si>
    <t>ChemClimCircle</t>
  </si>
  <si>
    <t>CiNURGi</t>
  </si>
  <si>
    <t>SE222000237801</t>
  </si>
  <si>
    <t>SE556237515101</t>
  </si>
  <si>
    <t>SE556413122401</t>
  </si>
  <si>
    <t>HS Konsult AB</t>
  </si>
  <si>
    <t>SE559000563201</t>
  </si>
  <si>
    <t>More Biogas Drift Småland AB</t>
  </si>
  <si>
    <t>Läckeby</t>
  </si>
  <si>
    <t>City Blues</t>
  </si>
  <si>
    <t>CITYAM</t>
  </si>
  <si>
    <t>Stockholms Kommun</t>
  </si>
  <si>
    <t>SE556110543159</t>
  </si>
  <si>
    <t>Kista Science City AB</t>
  </si>
  <si>
    <t>Climate-4-CAST</t>
  </si>
  <si>
    <t>Uppsala universitet</t>
  </si>
  <si>
    <t>CommitClimate</t>
  </si>
  <si>
    <t>SE222000076001</t>
  </si>
  <si>
    <t>Lapplands Kommunalförbund</t>
  </si>
  <si>
    <t>Distance LAB</t>
  </si>
  <si>
    <t>Skellefteå Science City</t>
  </si>
  <si>
    <t>SE556576479101</t>
  </si>
  <si>
    <t>Industriellt utvecklingscentrum Norr AB (IUC Norr AB)</t>
  </si>
  <si>
    <t>Energy Equilibrium</t>
  </si>
  <si>
    <t>GlassCircle</t>
  </si>
  <si>
    <t>SE556401485901</t>
  </si>
  <si>
    <t>Podcomp Ab</t>
  </si>
  <si>
    <t>Öjebyn</t>
  </si>
  <si>
    <t>SE556029702901</t>
  </si>
  <si>
    <t>Hitachi Energy Sweden AB, Composites (HPAG)</t>
  </si>
  <si>
    <t>GreenIndustrialAreas</t>
  </si>
  <si>
    <t>GYPREG</t>
  </si>
  <si>
    <t>HyTruck</t>
  </si>
  <si>
    <t>KidsLikeUs</t>
  </si>
  <si>
    <t>Föreningen YogaYou</t>
  </si>
  <si>
    <t>KISMET</t>
  </si>
  <si>
    <t>SE212000015901</t>
  </si>
  <si>
    <t>Södertälje kommun</t>
  </si>
  <si>
    <t>Södertälje</t>
  </si>
  <si>
    <t>SE802478177801</t>
  </si>
  <si>
    <t>Stiftelsen Beras International</t>
  </si>
  <si>
    <t>Järna</t>
  </si>
  <si>
    <t>Light in the Dark</t>
  </si>
  <si>
    <t>SE556027573601</t>
  </si>
  <si>
    <t>Visit Stockholm/Stockholm Archipelago</t>
  </si>
  <si>
    <t>MaDaMe</t>
  </si>
  <si>
    <t>MentalHealthMatters</t>
  </si>
  <si>
    <t>MI-RAP</t>
  </si>
  <si>
    <t>SE555428036901</t>
  </si>
  <si>
    <t>Göteborg &amp; Co</t>
  </si>
  <si>
    <t>Mobile Hospital</t>
  </si>
  <si>
    <t>SE232100001601</t>
  </si>
  <si>
    <t>Karolinska Universitetssjukhuset</t>
  </si>
  <si>
    <t>NonHazCity 3</t>
  </si>
  <si>
    <t>SE556895696401</t>
  </si>
  <si>
    <t>Byggvarubedömningen (BVB Service AB)</t>
  </si>
  <si>
    <t>NURSECOAST-II</t>
  </si>
  <si>
    <t>ORMOBASS</t>
  </si>
  <si>
    <t>SE556559911401</t>
  </si>
  <si>
    <t>PV 4 All</t>
  </si>
  <si>
    <t>RenoWave</t>
  </si>
  <si>
    <t>Länsstyrelsen Dalarna</t>
  </si>
  <si>
    <t>RESIST</t>
  </si>
  <si>
    <t>RoundGoby</t>
  </si>
  <si>
    <t>SE212000096901</t>
  </si>
  <si>
    <t>Simrishamns kommun</t>
  </si>
  <si>
    <t>Simrishamn</t>
  </si>
  <si>
    <t>Kalmar kommun</t>
  </si>
  <si>
    <t>SE502089800201</t>
  </si>
  <si>
    <t>Low Impact Fishers of Europe, A.S.B.L</t>
  </si>
  <si>
    <t>Löddeköpinge</t>
  </si>
  <si>
    <t>SE556377844701</t>
  </si>
  <si>
    <t>Skillinge Fisk-Impex AB</t>
  </si>
  <si>
    <t>Skillinge</t>
  </si>
  <si>
    <t>SE559105332601</t>
  </si>
  <si>
    <t>Branteviks Fisk</t>
  </si>
  <si>
    <t>Brantevik</t>
  </si>
  <si>
    <t>StartSun</t>
  </si>
  <si>
    <t>SE202100227001</t>
  </si>
  <si>
    <t>Gotlands län</t>
  </si>
  <si>
    <t>SE212000041501</t>
  </si>
  <si>
    <t>Åtvidaberg</t>
  </si>
  <si>
    <t>StratKIT+</t>
  </si>
  <si>
    <t>SUMPs for BSR</t>
  </si>
  <si>
    <t>SE212000233801</t>
  </si>
  <si>
    <t>Supported by Nature</t>
  </si>
  <si>
    <t>SE212000083701</t>
  </si>
  <si>
    <t>Ronneby kommun</t>
  </si>
  <si>
    <t>Ronneby</t>
  </si>
  <si>
    <t>SE769616239001</t>
  </si>
  <si>
    <t>Marint Kunskapscenter i Malmö</t>
  </si>
  <si>
    <t>Nedre Dalälvens Intresseförening</t>
  </si>
  <si>
    <t>Gysinge</t>
  </si>
  <si>
    <t>TRUST ALUM</t>
  </si>
  <si>
    <t>SE559148298801</t>
  </si>
  <si>
    <t>Sjörestaurering Sverige AB</t>
  </si>
  <si>
    <t>SE556425134501</t>
  </si>
  <si>
    <t>Vattenresurs Sverige AB</t>
  </si>
  <si>
    <t>Sölvesborg</t>
  </si>
  <si>
    <t>UrbanTestbeds.JR</t>
  </si>
  <si>
    <t>UrbFRail</t>
  </si>
  <si>
    <t>SE202100629701</t>
  </si>
  <si>
    <t>Swedish Transport Administration</t>
  </si>
  <si>
    <t>SE202100305401</t>
  </si>
  <si>
    <t>WaterMan</t>
  </si>
  <si>
    <t>SE556481750901</t>
  </si>
  <si>
    <t>Kalmar Vatten</t>
  </si>
  <si>
    <t>SE212000077901</t>
  </si>
  <si>
    <t>Västerviks kommun</t>
  </si>
  <si>
    <t>Region Stockholm</t>
  </si>
  <si>
    <t>Riksantikvarieämbetet</t>
  </si>
  <si>
    <t>Kulturdepartementet</t>
  </si>
  <si>
    <t>Sveriges Museer</t>
  </si>
  <si>
    <t>Regional Matkultur Skåne</t>
  </si>
  <si>
    <t>Fotgängarnas förening</t>
  </si>
  <si>
    <t>Motala</t>
  </si>
  <si>
    <t>Örnsköldsviks kommun</t>
  </si>
  <si>
    <t>Naturvårdsverket</t>
  </si>
  <si>
    <t>Domsjö</t>
  </si>
  <si>
    <t>IUC / Stål &amp;Verkstad</t>
  </si>
  <si>
    <t>Innovatum Science Park</t>
  </si>
  <si>
    <t>Chalmers Industriteknik</t>
  </si>
  <si>
    <t>Business Region Göteborg</t>
  </si>
  <si>
    <t>Trafikverket</t>
  </si>
  <si>
    <t>Svenskt Vatten</t>
  </si>
  <si>
    <t>Bromma</t>
  </si>
  <si>
    <t>Wibax</t>
  </si>
  <si>
    <t>SCA-Obbola</t>
  </si>
  <si>
    <t>Obbola</t>
  </si>
  <si>
    <t>Substitutionscentrum</t>
  </si>
  <si>
    <t>Adda Inköpscentral AB</t>
  </si>
  <si>
    <t>Jordbruksverket</t>
  </si>
  <si>
    <t>Sweden Water Research</t>
  </si>
  <si>
    <t>Luleå kommun</t>
  </si>
  <si>
    <t>Oskarshamns kommun</t>
  </si>
  <si>
    <t>Oskarshamn</t>
  </si>
  <si>
    <t>Skånes Kommuner</t>
  </si>
  <si>
    <t>EMPEREST</t>
  </si>
  <si>
    <t>WIN - SSEC - Swedish Surplus Energy Collaboration</t>
  </si>
  <si>
    <t>Lantbrukarnas Riksförbund</t>
  </si>
  <si>
    <t>Odling i Balans</t>
  </si>
  <si>
    <t>Enköping</t>
  </si>
  <si>
    <t>Ekerö kommun</t>
  </si>
  <si>
    <t>Ekerö</t>
  </si>
  <si>
    <t>Gotlands Besöksnäring AB</t>
  </si>
  <si>
    <t>Visby</t>
  </si>
  <si>
    <t>OCCAS</t>
  </si>
  <si>
    <t>Sjö &amp; Havsguiderna</t>
  </si>
  <si>
    <t>Liveability</t>
  </si>
  <si>
    <t>Combitech AB / Navelink</t>
  </si>
  <si>
    <t>Svensk Live</t>
  </si>
  <si>
    <t>BASTA Online AB</t>
  </si>
  <si>
    <t>Byggföretagen</t>
  </si>
  <si>
    <t>Stockholm vatten och avfall AB</t>
  </si>
  <si>
    <t>Borghoms Kommun</t>
  </si>
  <si>
    <t>Borgholm</t>
  </si>
  <si>
    <t>OpenRisk II</t>
  </si>
  <si>
    <t>PPI4cities</t>
  </si>
  <si>
    <t>Solar Region Skåne</t>
  </si>
  <si>
    <t>Riksbyggen Dalarna</t>
  </si>
  <si>
    <t>HSB MälarDalarna</t>
  </si>
  <si>
    <t>ReNutriWater</t>
  </si>
  <si>
    <t>Coompanion</t>
  </si>
  <si>
    <t>Region Östergötland</t>
  </si>
  <si>
    <t>Sveriges Yreksfiskares Ekonomiska Förening</t>
  </si>
  <si>
    <t>Blekinge archipelag</t>
  </si>
  <si>
    <t>Svensk Solenergi</t>
  </si>
  <si>
    <t>TETRAS</t>
  </si>
  <si>
    <t>AI Sweden</t>
  </si>
  <si>
    <t>Kalmarsundskommissionen</t>
  </si>
  <si>
    <t>VA-grannar (regional nätverk/banschråd för VA-företag)</t>
  </si>
  <si>
    <t>Västervik Miljö &amp; Energi AB</t>
  </si>
  <si>
    <t>NDPHS</t>
  </si>
  <si>
    <t>Gutec AB</t>
  </si>
  <si>
    <t>Åtvidabergs Kommun</t>
  </si>
  <si>
    <t>KTH Kungliga Tekniska högskolan</t>
  </si>
  <si>
    <t>Samordningsförbundet Södra Norrbotten</t>
  </si>
  <si>
    <t>KUBN -Kultur för Unga och Barn i Norrbotten</t>
  </si>
  <si>
    <t>Luftfartsverket, Lfv</t>
  </si>
  <si>
    <t>W Music Sweden Ab (Svb)</t>
  </si>
  <si>
    <t>Luger Inc AB / Live Nation</t>
  </si>
  <si>
    <t>Park och naturförvaltningen Göteborgs stad</t>
  </si>
  <si>
    <t>Seac Ab</t>
  </si>
  <si>
    <t>Vattenbrukscentrum Ost (VCO)</t>
  </si>
  <si>
    <t>Vreta Kluster</t>
  </si>
  <si>
    <t>Teknikens Hus</t>
  </si>
  <si>
    <t>Im Swedish Development Partner</t>
  </si>
  <si>
    <t>World Maritime University</t>
  </si>
  <si>
    <t>Industrial Development Centre South</t>
  </si>
  <si>
    <t>Malmö Municpal Parking Company</t>
  </si>
  <si>
    <t>Chargex Ab</t>
  </si>
  <si>
    <t>Ecopelag Economic Association</t>
  </si>
  <si>
    <t>Opentech</t>
  </si>
  <si>
    <t>Baltic Energy Innovation Centre</t>
  </si>
  <si>
    <t>Slottsholmen Marina</t>
  </si>
  <si>
    <t>Öland'S Tourism Business Ab</t>
  </si>
  <si>
    <t>City Of Malmö</t>
  </si>
  <si>
    <t>Hörte Harbour Association</t>
  </si>
  <si>
    <t>Svaneholm Castle Cooperative Society</t>
  </si>
  <si>
    <t>Västervik Framåt Ab</t>
  </si>
  <si>
    <t>Länsstyrelsen Kalmar Län</t>
  </si>
  <si>
    <t>URBACT IV</t>
  </si>
  <si>
    <t>C4TALENT</t>
  </si>
  <si>
    <t>2120001249</t>
  </si>
  <si>
    <t>Varberg Municipality</t>
  </si>
  <si>
    <t>PO6</t>
  </si>
  <si>
    <t>RSO6.1</t>
  </si>
  <si>
    <t>LET'S GO CIRCULAR!</t>
  </si>
  <si>
    <t>2120001124</t>
  </si>
  <si>
    <t>METACITY</t>
  </si>
  <si>
    <t>2120002403</t>
  </si>
  <si>
    <t>FEMACT-Cities</t>
  </si>
  <si>
    <t>2021002346</t>
  </si>
  <si>
    <t>GenProcure</t>
  </si>
  <si>
    <t>2120002627</t>
  </si>
  <si>
    <t>Umea</t>
  </si>
  <si>
    <t>Länsstyrelsen I Västerbottens Län</t>
  </si>
  <si>
    <t>Åsele Kraftaktiebolag</t>
  </si>
  <si>
    <t>I.B. Vogt Ab</t>
  </si>
  <si>
    <t>Tornedalsrådet</t>
  </si>
  <si>
    <t>Piteå Science Park Ab</t>
  </si>
  <si>
    <t>Uminova Expression Ab</t>
  </si>
  <si>
    <t>Åsele Elnät Ab</t>
  </si>
  <si>
    <t>Zpark Energy Systems Ab</t>
  </si>
  <si>
    <t>Åsele Näringslivsstiftelse</t>
  </si>
  <si>
    <t>Haparanda Kommun</t>
  </si>
  <si>
    <t>Konstmuseet I Norr</t>
  </si>
  <si>
    <t>Skogs- Och Samemuseet I Lycksele Ab</t>
  </si>
  <si>
    <t>Funka Foundation</t>
  </si>
  <si>
    <t>Swecare</t>
  </si>
  <si>
    <t>Föreningen Yrkesnämnden För Film Och Tv</t>
  </si>
  <si>
    <t>Dataspelsbranchen</t>
  </si>
  <si>
    <t>Nyköpingsåarnas Vattenvårdsförbund</t>
  </si>
  <si>
    <t>Kungl Tekniska Högskolan</t>
  </si>
  <si>
    <t>Högskolan I Gävle</t>
  </si>
  <si>
    <t>Blidösundsbolaget</t>
  </si>
  <si>
    <t>Coompanion Östergötland Ekonomisk Förening</t>
  </si>
  <si>
    <t>Stockholms Musikpedagogiska Institut</t>
  </si>
  <si>
    <t>Lantmännen Ek För</t>
  </si>
  <si>
    <t>Mind Detonator Ab</t>
  </si>
  <si>
    <t>Högskolan Skövde</t>
  </si>
  <si>
    <t>Hub Park Ab</t>
  </si>
  <si>
    <t>Sweden Water Research Ab</t>
  </si>
  <si>
    <t>Uppsala Universitet, Department Of Electrical Engineering</t>
  </si>
  <si>
    <t>Sahlgrenska Science Park</t>
  </si>
  <si>
    <t>Scandinavian Clean Technologies Group Ab</t>
  </si>
  <si>
    <t>Sustainacon Sweden Ab</t>
  </si>
  <si>
    <t>Familjebostäder I Göteborg Ab</t>
  </si>
  <si>
    <t>Volvo Technology Corp.</t>
  </si>
  <si>
    <t>Fellesrådet För Tröndelag Och Jämtland Härjedalen</t>
  </si>
  <si>
    <t>Heimbygda Hembygdsförbund</t>
  </si>
  <si>
    <t>Falun Borlänge Regionen Ab</t>
  </si>
  <si>
    <t>Nifa - Branschförening För Värmländska Matföretag Ekonomisk Förening</t>
  </si>
  <si>
    <t>Åre Kommun</t>
  </si>
  <si>
    <t>Bergs Kommun</t>
  </si>
  <si>
    <t>Solör Bioenergi Pellets Ab</t>
  </si>
  <si>
    <t>Vattenbrukscentrum Norr Ab (Svb)</t>
  </si>
  <si>
    <t>Wången Aktiebolag</t>
  </si>
  <si>
    <t>Trelleborgs Kommun</t>
  </si>
  <si>
    <t>Futuregames Ab</t>
  </si>
  <si>
    <t>Interior Cluster Sweden Ab</t>
  </si>
  <si>
    <t>Svenljunga Kommun</t>
  </si>
  <si>
    <t>Vänersborgs Kommun</t>
  </si>
  <si>
    <t>Sydskånes Avfallsaktiebolag, Sysav</t>
  </si>
  <si>
    <t>Trollhättan Energi Aktiebolag</t>
  </si>
  <si>
    <t>Borås Energi Och Miljö Ab</t>
  </si>
  <si>
    <t>Wargön Innovation Ab</t>
  </si>
  <si>
    <t>Cyclothe Ab</t>
  </si>
  <si>
    <t>Halmstad Business Incubator Ab</t>
  </si>
  <si>
    <t>Solelgrossisten Sverige Ab</t>
  </si>
  <si>
    <t>D-Fine Ab</t>
  </si>
  <si>
    <t>Varberg Energimarknad Ab</t>
  </si>
  <si>
    <t>Ideon Science Park Ab</t>
  </si>
  <si>
    <t>Mobile Heights Ab (Svb)</t>
  </si>
  <si>
    <t>Osby Kommun</t>
  </si>
  <si>
    <t>Hässleholms Kommun</t>
  </si>
  <si>
    <t>Falkenbergs Kommun</t>
  </si>
  <si>
    <t>Segeåns Vattendragsförbund Och Vattenråd</t>
  </si>
  <si>
    <t>2026-09-31</t>
  </si>
  <si>
    <t>2027-02-31</t>
  </si>
  <si>
    <t>Åhus</t>
  </si>
  <si>
    <t>Värmdö</t>
  </si>
  <si>
    <t>Skivarp</t>
  </si>
  <si>
    <t>Hässleholm</t>
  </si>
  <si>
    <t>Åsele</t>
  </si>
  <si>
    <t>Haparanda</t>
  </si>
  <si>
    <t>Lycksele</t>
  </si>
  <si>
    <t>Nyköping</t>
  </si>
  <si>
    <t>Jörn</t>
  </si>
  <si>
    <t>Åre</t>
  </si>
  <si>
    <t>Berg</t>
  </si>
  <si>
    <t>Bräcke</t>
  </si>
  <si>
    <t>Svenljunga</t>
  </si>
  <si>
    <t>Falkenberg</t>
  </si>
  <si>
    <t>Andel svenska projekt av totalt antal projekt, per program och typ av partner (%)</t>
  </si>
  <si>
    <t>↓</t>
  </si>
  <si>
    <t>Fyll enbart i siffrorna i denna kolumn</t>
  </si>
  <si>
    <t>KolNamn</t>
  </si>
  <si>
    <t>KolNummer</t>
  </si>
  <si>
    <t>Rådata: Tabell1</t>
  </si>
  <si>
    <t>Svenskt deltagande</t>
  </si>
  <si>
    <t>Programme / Type of partner</t>
  </si>
  <si>
    <t>Notera vilken kolumn som formeln ska titta i för att räkna antal unika värden</t>
  </si>
  <si>
    <t>Antal deltagande aktörer, totalt</t>
  </si>
  <si>
    <t>Antal deltagande aktörer, icke-svenska</t>
  </si>
  <si>
    <t>Antal deltagande aktörer, svenska</t>
  </si>
  <si>
    <t>IBBI</t>
  </si>
  <si>
    <t>SE556188160701</t>
  </si>
  <si>
    <t>SE769601736201</t>
  </si>
  <si>
    <t>SE556907377701</t>
  </si>
  <si>
    <t>BES - Baltic EnerShift</t>
  </si>
  <si>
    <t>SE 559443406901</t>
  </si>
  <si>
    <t>SE556681199601</t>
  </si>
  <si>
    <t>IMPETUS - IMPET build your wind energy future with US</t>
  </si>
  <si>
    <t>WAW - Watt a Waste</t>
  </si>
  <si>
    <t>Linnaeus University</t>
  </si>
  <si>
    <t>BalticGrow</t>
  </si>
  <si>
    <t>ReCircWater: Innovating stormwater management and reuse</t>
  </si>
  <si>
    <t>Back2Woods</t>
  </si>
  <si>
    <t>SE584020359301</t>
  </si>
  <si>
    <t>LAL - Laptops and Lighthouses</t>
  </si>
  <si>
    <t>SE212000114001</t>
  </si>
  <si>
    <t>8024819339</t>
  </si>
  <si>
    <t>AIMused - Accessibility Integration and Artificial Intelligence for Museums</t>
  </si>
  <si>
    <t>SE832400408701</t>
  </si>
  <si>
    <t>BALCA - Building Capacity for Baltic Climate Action</t>
  </si>
  <si>
    <t>SE212000063901</t>
  </si>
  <si>
    <t>BRIDGE</t>
  </si>
  <si>
    <t>PrepAlliance - Allies increasing preparedness level among citizens</t>
  </si>
  <si>
    <t>8465011818</t>
  </si>
  <si>
    <t>ChemClimCircle-2</t>
  </si>
  <si>
    <t>CIRC-2-ZERO</t>
  </si>
  <si>
    <t>SchoolChanger</t>
  </si>
  <si>
    <t>SE212000193401</t>
  </si>
  <si>
    <t>Energy Circle</t>
  </si>
  <si>
    <t>Sustainable Business Hub Scandinavia AB</t>
  </si>
  <si>
    <t>H2Deri@BSP</t>
  </si>
  <si>
    <t>SE556148102801</t>
  </si>
  <si>
    <t>Infrastructure and (Public organisation) service provider</t>
  </si>
  <si>
    <t>SmartAging</t>
  </si>
  <si>
    <t>SE559284633001</t>
  </si>
  <si>
    <t>Enercracy</t>
  </si>
  <si>
    <t>Energikontor Syd AB</t>
  </si>
  <si>
    <t>CompositeCircle</t>
  </si>
  <si>
    <t>PlanHeat</t>
  </si>
  <si>
    <t>Circular Ports</t>
  </si>
  <si>
    <t>SE556007267901</t>
  </si>
  <si>
    <t>SE202100070401</t>
  </si>
  <si>
    <t>CliNeDest</t>
  </si>
  <si>
    <t>SE556616798601</t>
  </si>
  <si>
    <t>HybReDe</t>
  </si>
  <si>
    <t>SE202100291601</t>
  </si>
  <si>
    <t>ClimaResponse</t>
  </si>
  <si>
    <t>REDIRECT</t>
  </si>
  <si>
    <t>CREWS</t>
  </si>
  <si>
    <t>DEAHL BALTIC</t>
  </si>
  <si>
    <t>Hospital and medical centre</t>
  </si>
  <si>
    <t>Circ@Home</t>
  </si>
  <si>
    <t>DIVERSE_GENE_WATCH</t>
  </si>
  <si>
    <t>BALTFLOODS</t>
  </si>
  <si>
    <t>ICC</t>
  </si>
  <si>
    <t>Leap4Growth</t>
  </si>
  <si>
    <t>SMEEE</t>
  </si>
  <si>
    <t>GSAI</t>
  </si>
  <si>
    <t>IAS Business Academy</t>
  </si>
  <si>
    <t>Scale up together!</t>
  </si>
  <si>
    <t>Waste to Value</t>
  </si>
  <si>
    <t>ReSolutions</t>
  </si>
  <si>
    <t>SustainaCycle</t>
  </si>
  <si>
    <t>BalticPFASResolve</t>
  </si>
  <si>
    <t>Small-scale project</t>
  </si>
  <si>
    <t>A Collaborative Network for Intercultural Competence and Interaction in Preschool and Early Childhood Education and Care</t>
  </si>
  <si>
    <t>Arena North Calotte</t>
  </si>
  <si>
    <t>Online tools for Inari Saami and Ume Saami language learning</t>
  </si>
  <si>
    <t>EU-MAT: Effective Urban Material Mining in Cities</t>
  </si>
  <si>
    <t>DeHigh - Demonstrated methodology to transfer sustainable and low risk e-power train concepts</t>
  </si>
  <si>
    <t>MEQAL-Methane Quantization and Localization</t>
  </si>
  <si>
    <t>LOHKANLIHKKU</t>
  </si>
  <si>
    <t>NordicForestry - Planning, management methods and technology for young boreal forests</t>
  </si>
  <si>
    <t>Insects of the North</t>
  </si>
  <si>
    <t>SE202100244501</t>
  </si>
  <si>
    <t>Understanding ecology of ringed seals to enhance sustainable management in a changing environment</t>
  </si>
  <si>
    <t>SE202100112401</t>
  </si>
  <si>
    <t>MASSIW Developing acid sulfate soil management for improved water status</t>
  </si>
  <si>
    <t>Roots and Future - Empowering Minority Language Education and Communities</t>
  </si>
  <si>
    <t>SE99760032101</t>
  </si>
  <si>
    <t>BB Alien - Beyond Borders: Joint Efforts to Combat Invasive Alien Species</t>
  </si>
  <si>
    <t>802001-6658</t>
  </si>
  <si>
    <t>SISME - Strengthening the Involvement of SME's in the CRM value chains across the Northern Europe</t>
  </si>
  <si>
    <t>DSS-oral, Digital support solutions for oral health care</t>
  </si>
  <si>
    <t>Cross border rural digital policy</t>
  </si>
  <si>
    <t>WaVes - Smart Innovative Biotechnology from Arctic Plant-Derived Waxes and NanoBiomaterials</t>
  </si>
  <si>
    <t>Northern Traffic Lights - a digital platform for monitoring and predicting gravel road trafficability in a changing climate</t>
  </si>
  <si>
    <t>SE556933659601</t>
  </si>
  <si>
    <t>AUTONOMIC - Autonomous Robots for a Green and Sustainable Nordic Region</t>
  </si>
  <si>
    <t>SE556676664701</t>
  </si>
  <si>
    <t>SEEC Sustainable and energy-efficient energy communities</t>
  </si>
  <si>
    <t>ACCENT - Arts, culture and creativity for entrepreneurial networking and tourism</t>
  </si>
  <si>
    <t>SE550604512501</t>
  </si>
  <si>
    <t>TRUST - Enhancing Wireless Communication &amp; Sensing with Secure, Resilient, and Trustworthy Solutions</t>
  </si>
  <si>
    <t>Botnia Ice Cider Appellation part 1 - the forming of an appellation for growth and value of ice cider in an international market</t>
  </si>
  <si>
    <t>SE556800126601</t>
  </si>
  <si>
    <t>HIDDEN - Habitat Investigation in Diverse and Dynamic Estuarine Networks</t>
  </si>
  <si>
    <t>Heritage in motion</t>
  </si>
  <si>
    <t>SÁPMÁI BUORRIN - Building the Future of Sámi Businesses</t>
  </si>
  <si>
    <t>H2BRIDGE - Advancing Solar Hydrogen Production through Photocatalytic Printed Panels</t>
  </si>
  <si>
    <t>High North Civil Preparedness Forum</t>
  </si>
  <si>
    <t>PRESERVE: Protection and REStoration of peatland biodiversity, and Ecosystem seRVicEs in Natura 2000 sites</t>
  </si>
  <si>
    <t>ResilientEdge</t>
  </si>
  <si>
    <t>InAFQual - Innovative Arctic Food Quality Control for SMEs</t>
  </si>
  <si>
    <t>GreenGrain | Green steelmaking with tailored metallurgical grains by fast heating techniques</t>
  </si>
  <si>
    <t>ICH EDU North</t>
  </si>
  <si>
    <t>SE-888000-3143</t>
  </si>
  <si>
    <t>SE202100292401</t>
  </si>
  <si>
    <t>SE898800116301</t>
  </si>
  <si>
    <t>CoCoast - Cooperation from Coast to Coast</t>
  </si>
  <si>
    <t>Resilient Botnia</t>
  </si>
  <si>
    <t>NORDSKILLS - Nordic self-sufficiency skills for climate adaptation</t>
  </si>
  <si>
    <t>SE202100-2874</t>
  </si>
  <si>
    <t>SE212000-262701</t>
  </si>
  <si>
    <t>Cross-Border CLLD Along the River</t>
  </si>
  <si>
    <t>New knowledge about South Saami history. Combining traditional Saami and academic knowledge systems</t>
  </si>
  <si>
    <t>SE892000532201</t>
  </si>
  <si>
    <t>SE892000536301</t>
  </si>
  <si>
    <t>SE892000550401</t>
  </si>
  <si>
    <t>SE892600545801</t>
  </si>
  <si>
    <t>SE892600548201</t>
  </si>
  <si>
    <t>SE8920000526401</t>
  </si>
  <si>
    <t>CIRCUIT - Cross-border Innovation and Research for Creative &amp; Immersive Transformation</t>
  </si>
  <si>
    <t>Createch North: AI Leap</t>
  </si>
  <si>
    <t>556909-8964</t>
  </si>
  <si>
    <t>Kvarken Film Hub</t>
  </si>
  <si>
    <t>Rediscover Blue Way</t>
  </si>
  <si>
    <t>ASP - Making archives accessible on Sámi premises</t>
  </si>
  <si>
    <t>SE202100107401</t>
  </si>
  <si>
    <t>BEAR - Biogas Efficiency in Arctic Regions</t>
  </si>
  <si>
    <t>ACTAge</t>
  </si>
  <si>
    <t>SE212000-1785</t>
  </si>
  <si>
    <t>RSO4.5</t>
  </si>
  <si>
    <t>Better Blue</t>
  </si>
  <si>
    <t>BIOPRO Regions</t>
  </si>
  <si>
    <t>CHESS</t>
  </si>
  <si>
    <t>SE 232100-015601</t>
  </si>
  <si>
    <t>SER5565959151</t>
  </si>
  <si>
    <t>SE212000271801</t>
  </si>
  <si>
    <t>EMRIE</t>
  </si>
  <si>
    <t>SE20210029240</t>
  </si>
  <si>
    <t>ENLIA</t>
  </si>
  <si>
    <t>ENLIGHTEN</t>
  </si>
  <si>
    <t>SE559075036901</t>
  </si>
  <si>
    <t>EUFEAST</t>
  </si>
  <si>
    <t>EURADAPT</t>
  </si>
  <si>
    <t>EUREKA</t>
  </si>
  <si>
    <t>212000-1561</t>
  </si>
  <si>
    <t>FORYouth</t>
  </si>
  <si>
    <t>212000-1785</t>
  </si>
  <si>
    <t>HUMAN</t>
  </si>
  <si>
    <t>891533694</t>
  </si>
  <si>
    <t>METRO-CASE</t>
  </si>
  <si>
    <t>Motors of growth</t>
  </si>
  <si>
    <t>NATURALLY LOCAL</t>
  </si>
  <si>
    <t>Net-Zero SMEs</t>
  </si>
  <si>
    <t>SE212000115701</t>
  </si>
  <si>
    <t>PARSMO</t>
  </si>
  <si>
    <t>SE232100006501</t>
  </si>
  <si>
    <t>PERSIST</t>
  </si>
  <si>
    <t>232100-0057</t>
  </si>
  <si>
    <t>PROSECO</t>
  </si>
  <si>
    <t>RESPECTS</t>
  </si>
  <si>
    <t>RURAL-COOP</t>
  </si>
  <si>
    <t>0007:2321000032</t>
  </si>
  <si>
    <t>RSO5.2</t>
  </si>
  <si>
    <t>SHARPEI</t>
  </si>
  <si>
    <t>SUSTAQUA</t>
  </si>
  <si>
    <t>SE232100-007301</t>
  </si>
  <si>
    <t>YOUNGSPACE</t>
  </si>
  <si>
    <t>222000-1008</t>
  </si>
  <si>
    <t>Feasibility study Vocational Education and Training in the Face of the Green Shift</t>
  </si>
  <si>
    <t>Stärkt gränsöverskridande samarbete genom Fellesrådet för TJH</t>
  </si>
  <si>
    <t>SE235565032322</t>
  </si>
  <si>
    <t>Macho - framtidens attraktiva arbetsplatser</t>
  </si>
  <si>
    <t>SE212000223901. Detta är en Borlänge kommuns momsregistreringsnummer. Se bilaga varför.</t>
  </si>
  <si>
    <t>Geoturism i mitten</t>
  </si>
  <si>
    <t>202100-2528</t>
  </si>
  <si>
    <t>5569621872</t>
  </si>
  <si>
    <t>MAT - Måltidsupplevelser, Autenticitet &amp; Tradition</t>
  </si>
  <si>
    <t>Circularity in Central Scandinavia</t>
  </si>
  <si>
    <t>SE 769620-9506</t>
  </si>
  <si>
    <t>Hexagon - fler möjligheter</t>
  </si>
  <si>
    <t>Potential Skagerrak</t>
  </si>
  <si>
    <t>802477-9863</t>
  </si>
  <si>
    <t>GränsENERGI</t>
  </si>
  <si>
    <t>SE 769620-9606-01</t>
  </si>
  <si>
    <t>Feasibility study Gränslös besöksnäring</t>
  </si>
  <si>
    <t>SE556169285501</t>
  </si>
  <si>
    <t>Feasibility study: Camping</t>
  </si>
  <si>
    <t>716408-5602</t>
  </si>
  <si>
    <t>Stärkt nordisk gränssamarbete</t>
  </si>
  <si>
    <t>SE212000176901</t>
  </si>
  <si>
    <t>Från konkurrens till samarbete- om sjuksköterskebristens dilemma i Nordens Gröna Bälte.</t>
  </si>
  <si>
    <t>SE 202100452401</t>
  </si>
  <si>
    <t>Grensedagarna BRIDGE - gränsöverskridande regional integration och dialog för gemenskap &amp; engagemang</t>
  </si>
  <si>
    <t>SE769602386501</t>
  </si>
  <si>
    <t>Naturbaserade lösningar för klimatanpassning i gränsregionen</t>
  </si>
  <si>
    <t>Feasibility study: Gränsöverskridande regenerativ besöksstrategi</t>
  </si>
  <si>
    <t>SE556935476301</t>
  </si>
  <si>
    <t>SE559218930101</t>
  </si>
  <si>
    <t>Resiliens på Tvers</t>
  </si>
  <si>
    <t>262000-0238</t>
  </si>
  <si>
    <t>Smartmat (Kunskapsöverföring för smart specialisering inom livsmedelskedjan)</t>
  </si>
  <si>
    <t>SE212000217101</t>
  </si>
  <si>
    <t>Från skog till stol</t>
  </si>
  <si>
    <t>Öresundspendling - med unga i fokus</t>
  </si>
  <si>
    <t>SE556776-924401</t>
  </si>
  <si>
    <t>FAIR-E - Local and regional strategies for fair and resilient electric transport</t>
  </si>
  <si>
    <t>Accel AgroBiogas - Accelerating sustainable agrobiomass for biogas</t>
  </si>
  <si>
    <t>Opti-SITE: AI-verktyg för optimerad planering av naturbaserade dagvattenlösningar i städer</t>
  </si>
  <si>
    <t>SE556550960001</t>
  </si>
  <si>
    <t>Kvalitetssäkrad kompetens i samhällsbyggnadssektorn - Se/No</t>
  </si>
  <si>
    <t>SE556061252401</t>
  </si>
  <si>
    <t>Grön infrastruktur för hållbar transport och industri</t>
  </si>
  <si>
    <t>Förstudie KRUT- Kompetens, resurs och talang</t>
  </si>
  <si>
    <t>DOKS: Dans i Öresund-Kattegatt-Skagerack</t>
  </si>
  <si>
    <t>ReduCT - Reducerade CO2-utsläpp från tunga transporter</t>
  </si>
  <si>
    <t>SE559415466701</t>
  </si>
  <si>
    <t>Skills to Scale</t>
  </si>
  <si>
    <t>SE556518909801</t>
  </si>
  <si>
    <t>Gränspendling över Öresund med unga i fokus</t>
  </si>
  <si>
    <t>Work Without Borders</t>
  </si>
  <si>
    <t>ReDo</t>
  </si>
  <si>
    <t>2120001546</t>
  </si>
  <si>
    <t>Øresund Mission Cities Mobility Innovation Programme (ØMMIP)</t>
  </si>
  <si>
    <t>2120001157-01</t>
  </si>
  <si>
    <t>Dynamic Navigation in (a b)ÖKS</t>
  </si>
  <si>
    <t>Tech2Heal</t>
  </si>
  <si>
    <t>BGN</t>
  </si>
  <si>
    <t>ArcticSewlutions</t>
  </si>
  <si>
    <t>SE 5560190331</t>
  </si>
  <si>
    <t>THREADs</t>
  </si>
  <si>
    <t>Org nr: 556019-0331</t>
  </si>
  <si>
    <t>ASTRIC</t>
  </si>
  <si>
    <t>SE 232100022201</t>
  </si>
  <si>
    <t>RSO6.4</t>
  </si>
  <si>
    <t>Arctic Edge</t>
  </si>
  <si>
    <t>2120002445</t>
  </si>
  <si>
    <t>InnoGS</t>
  </si>
  <si>
    <t>RIAQ</t>
  </si>
  <si>
    <t>REGENERATE</t>
  </si>
  <si>
    <t>CyberGrass 2.0</t>
  </si>
  <si>
    <t>RETURN</t>
  </si>
  <si>
    <t>BATTSi</t>
  </si>
  <si>
    <t>BIO-2-PRINT</t>
  </si>
  <si>
    <t>Sustainable SMEs</t>
  </si>
  <si>
    <t>Small Scale Project</t>
  </si>
  <si>
    <t>Enterprise, except SME</t>
  </si>
  <si>
    <t>Full Application</t>
  </si>
  <si>
    <t>Laholm Municipality</t>
  </si>
  <si>
    <t>Högskolan I Skövde</t>
  </si>
  <si>
    <t>Green Team</t>
  </si>
  <si>
    <t>Robertsfors</t>
  </si>
  <si>
    <t>Vännäs</t>
  </si>
  <si>
    <t>Härjedalen</t>
  </si>
  <si>
    <t>Lulea</t>
  </si>
  <si>
    <t>Ludvika</t>
  </si>
  <si>
    <t>Luleå </t>
  </si>
  <si>
    <t>Tibro</t>
  </si>
  <si>
    <t>Gothenburg</t>
  </si>
  <si>
    <t>Hultsfred</t>
  </si>
  <si>
    <t>Karlshamn</t>
  </si>
  <si>
    <t>Kista</t>
  </si>
  <si>
    <t>Huddinge</t>
  </si>
  <si>
    <t>Bollnäs</t>
  </si>
  <si>
    <t>Katrineholm</t>
  </si>
  <si>
    <t>Storfors</t>
  </si>
  <si>
    <t>Pajala</t>
  </si>
  <si>
    <t>Landskrona</t>
  </si>
  <si>
    <t>Alvesta</t>
  </si>
  <si>
    <t>Ragunda</t>
  </si>
  <si>
    <t>Eda</t>
  </si>
  <si>
    <t>Mora</t>
  </si>
  <si>
    <t>Falköping</t>
  </si>
  <si>
    <t>FÖRENINGEN NORDENS NORRBOTTENSKRETS</t>
  </si>
  <si>
    <t>ÁLGGUOGÅHTIE - UMESAMER I SAMVERKAN</t>
  </si>
  <si>
    <t>LÄNSSTYRELSEN I VÄSTERNORRLANDS LÄN</t>
  </si>
  <si>
    <t>LÄNSSTYRELSEN I NORRBOTTENS LÄN</t>
  </si>
  <si>
    <t>NATURHISTORISKA RIKSMUSEET</t>
  </si>
  <si>
    <t>SVERIGEFINSKA FOLKHÖGSKOLAN</t>
  </si>
  <si>
    <t>Svenska Jägareförbundet</t>
  </si>
  <si>
    <t>Creative Optimization Sweden AB</t>
  </si>
  <si>
    <t>Mitta AB</t>
  </si>
  <si>
    <t>Brännland Iscider AB</t>
  </si>
  <si>
    <t>SAMI DUODJI SAMESLÖJDSTIFTELSEN</t>
  </si>
  <si>
    <t>ÖREBRO UNIVERSITET</t>
  </si>
  <si>
    <t>STIFTELSEN FRAMNÄS FOLKHÖGSKOLA</t>
  </si>
  <si>
    <t>LPER TORNEDALEN 2030</t>
  </si>
  <si>
    <t>NJAARKE</t>
  </si>
  <si>
    <t>JIINGEVAERIE</t>
  </si>
  <si>
    <t>HANDÖLSDALENS SAMEBY</t>
  </si>
  <si>
    <t>TOSSÅSENS SAMEBY</t>
  </si>
  <si>
    <t>RUVHTEN SIJTE</t>
  </si>
  <si>
    <t>OHREDAHKE</t>
  </si>
  <si>
    <t>BLÅ VÄGEN/E12</t>
  </si>
  <si>
    <t>RIKSARKIVET</t>
  </si>
  <si>
    <t>Miljömärknning Sverige AB</t>
  </si>
  <si>
    <t>Falun Borlänge region</t>
  </si>
  <si>
    <t>Göteborgs Stad</t>
  </si>
  <si>
    <t>LTU</t>
  </si>
  <si>
    <t>Arctic Business Incubator AB</t>
  </si>
  <si>
    <t>Compositbalkonger Fällfors AB</t>
  </si>
  <si>
    <t>Degerfors kommun</t>
  </si>
  <si>
    <t>Luleå Hamn AB</t>
  </si>
  <si>
    <t>Interesting Times Gang AB</t>
  </si>
  <si>
    <t>Karlskrona kommun</t>
  </si>
  <si>
    <t>Norrköpings Hamn AB</t>
  </si>
  <si>
    <t>Kungliga Djurgårdens Intressenter AB</t>
  </si>
  <si>
    <t>Mälardalens universitet</t>
  </si>
  <si>
    <t>Mälardalens iniversitet (MDU)</t>
  </si>
  <si>
    <t>Ängelholms sjukhus, Region Skåne</t>
  </si>
  <si>
    <t>Stockholm Business Region AB</t>
  </si>
  <si>
    <t>V.S Visit Sweden AB</t>
  </si>
  <si>
    <t>MSB</t>
  </si>
  <si>
    <t>Länsstyrelsen i Kalmar län</t>
  </si>
  <si>
    <t>Hultsfreds kommun</t>
  </si>
  <si>
    <t>Energimyndigheten</t>
  </si>
  <si>
    <t>Oskarshamn Energi AB</t>
  </si>
  <si>
    <t>Länsstyrelsen Skåne län</t>
  </si>
  <si>
    <t>Funktionsrätt Sörmland</t>
  </si>
  <si>
    <t>Piteå hamn</t>
  </si>
  <si>
    <t>Sveaskog</t>
  </si>
  <si>
    <t>Södra Skogsägarna ekonomisk förening</t>
  </si>
  <si>
    <t>Umeå Plant Science Centre (UPSC)</t>
  </si>
  <si>
    <t>Piteå kommun</t>
  </si>
  <si>
    <t>Sölvesborgs kommun</t>
  </si>
  <si>
    <t>COOMPANION Blekinge</t>
  </si>
  <si>
    <t>AvAsta</t>
  </si>
  <si>
    <t>Örebro kommun</t>
  </si>
  <si>
    <t>Norrköping Science Park</t>
  </si>
  <si>
    <t>Lindholmen Science Park</t>
  </si>
  <si>
    <t>Södertörns högskola</t>
  </si>
  <si>
    <t>Eskilstuna kommun</t>
  </si>
  <si>
    <t>Fritidsbanken Bollnäs</t>
  </si>
  <si>
    <t>Länsstyrelsen Stockholm</t>
  </si>
  <si>
    <t>Katrineholms kommun</t>
  </si>
  <si>
    <t>Storfors Kommun</t>
  </si>
  <si>
    <t>Pajala Kommun</t>
  </si>
  <si>
    <t>Medicon Village Innovation</t>
  </si>
  <si>
    <t>Länsstyrelsen Blekinge</t>
  </si>
  <si>
    <t>Helsingborgs stad</t>
  </si>
  <si>
    <t>Region Kronoberg</t>
  </si>
  <si>
    <t>Region Jönköpings</t>
  </si>
  <si>
    <t>Region Sörmland</t>
  </si>
  <si>
    <t>Boråsregionen Sjuhärads kommunalförbund</t>
  </si>
  <si>
    <t>Luleå Miljöresurs AB</t>
  </si>
  <si>
    <t>Hushållningssällskapet Norrbotten-Västerbotten</t>
  </si>
  <si>
    <t>BioFuel Region</t>
  </si>
  <si>
    <t>Lunds Universitet, Department of Chemical Engineering</t>
  </si>
  <si>
    <t>Mörbylånga kommun</t>
  </si>
  <si>
    <t>Västervik kommun</t>
  </si>
  <si>
    <t>Ängelholm sjukhus</t>
  </si>
  <si>
    <t>Schööns Painting Company</t>
  </si>
  <si>
    <t>SweHeat and Cooling</t>
  </si>
  <si>
    <t>Octant AB</t>
  </si>
  <si>
    <t>Öresundskraft</t>
  </si>
  <si>
    <t>NODA Intelligent Systems AB</t>
  </si>
  <si>
    <t>Lund University</t>
  </si>
  <si>
    <t>Luleå University of Technology</t>
  </si>
  <si>
    <t>Municipality of Landskrona</t>
  </si>
  <si>
    <t>Kiviks museum</t>
  </si>
  <si>
    <t>Kalmar County Museum</t>
  </si>
  <si>
    <t>Alvesta municipality</t>
  </si>
  <si>
    <t>Hovdala Castle, Hässleholm municipality</t>
  </si>
  <si>
    <t>Hållbar utveckling Skåne</t>
  </si>
  <si>
    <t>Fellesrådet Utvikling Aktiebolag</t>
  </si>
  <si>
    <t>FRAMTIDSMUSÉET I DALARNA</t>
  </si>
  <si>
    <t>BORLÄNGE KOMMUN</t>
  </si>
  <si>
    <t>Geopark Indalsälven AB</t>
  </si>
  <si>
    <t>Jämtland-Härjedalen Turism JHT Ekonomisk förening</t>
  </si>
  <si>
    <t>Glava Energy Center Ekonomisk förening</t>
  </si>
  <si>
    <t>Destination Funäsfjällen AB</t>
  </si>
  <si>
    <t>SCR Svensk Camping Ekonomisk förening</t>
  </si>
  <si>
    <t>EDA KOMMUN</t>
  </si>
  <si>
    <t>Året runt i Sälenfjällen AB</t>
  </si>
  <si>
    <t>Destinationsutveckling Idre AB</t>
  </si>
  <si>
    <t>Gröna Klustret Nuntorp ekonomisk förening</t>
  </si>
  <si>
    <t>GU Ventures AB</t>
  </si>
  <si>
    <t>E.ON Energiinfrastruktur AB</t>
  </si>
  <si>
    <t>Öi Service AB</t>
  </si>
  <si>
    <t>LÄNSSTYRELSEN I SKÅNE LÄN</t>
  </si>
  <si>
    <t>LÄNSSTYRELSEN I VÄSTRA GÖTALANDS LÄN</t>
  </si>
  <si>
    <t>DHI Sverige AB</t>
  </si>
  <si>
    <t>Sweden Water Research Aktiebolag</t>
  </si>
  <si>
    <t>Byggföretagen i Sverige Service AB</t>
  </si>
  <si>
    <t>VÄTGAS SVERIGE IDEELL FÖRENING</t>
  </si>
  <si>
    <t>2030-sekretariatet AB (SVB)</t>
  </si>
  <si>
    <t>Strömstad kommun</t>
  </si>
  <si>
    <t>Voi Technology AB</t>
  </si>
  <si>
    <t>Lund University - Centre for Sustainability Studies</t>
  </si>
  <si>
    <t>Länsstyrelsen i Skåne</t>
  </si>
  <si>
    <t>Varberg Energi AB</t>
  </si>
  <si>
    <t>Drivhuset</t>
  </si>
  <si>
    <t>Seadvise</t>
  </si>
  <si>
    <t>Falköpings kommun</t>
  </si>
  <si>
    <t>Uppsala University, Department of Chemistry – Ångström Laboratory</t>
  </si>
  <si>
    <t>Arvika kommun</t>
  </si>
  <si>
    <t>Kolumn1</t>
  </si>
  <si>
    <t>#SAKNAS!</t>
  </si>
  <si>
    <t xml:space="preserve"> </t>
  </si>
  <si>
    <t>Stärka kultur och hållbar turism</t>
  </si>
  <si>
    <t>Göra utbildning och lärande tillgängligt för alla</t>
  </si>
  <si>
    <t>Sanitation360</t>
  </si>
  <si>
    <t>Romakloster</t>
  </si>
  <si>
    <t>Gotland</t>
  </si>
  <si>
    <t xml:space="preserve">Biologisk mångfald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</si>
</sst>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* #,##0.00\ &quot;kr&quot;_-;\-* #,##0.00\ &quot;kr&quot;_-;_-* &quot;-&quot;??\ &quot;kr&quot;_-;_-@_-"/>
    <numFmt numFmtId="43" formatCode="_-* #,##0.00_-;\-* #,##0.00_-;_-* &quot;-&quot;??_-;_-@_-"/>
    <numFmt numFmtId="164" formatCode="[$€-2]\ #,##0;\-[$€-2]\ #,##0"/>
    <numFmt numFmtId="165" formatCode="#,##0.00\ [$€-1]"/>
    <numFmt numFmtId="166" formatCode="_-* #,##0\ [$€-1]_-;\-* #,##0\ [$€-1]_-;_-* &quot;-&quot;??\ [$€-1]_-;_-@_-"/>
    <numFmt numFmtId="167" formatCode="_-[$€-2]\ * #,##0_-;\-[$€-2]\ * #,##0_-;_-[$€-2]\ * &quot;-&quot;??_-;_-@_-"/>
    <numFmt numFmtId="168" formatCode="_-* #,##0\ &quot;kr&quot;_-;\-* #,##0\ &quot;kr&quot;_-;_-* &quot;-&quot;??\ &quot;kr&quot;_-;_-@_-"/>
    <numFmt numFmtId="169" formatCode="#,##0\ [$€-1]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6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0"/>
      <color theme="2" tint="0.5999938962981048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4376"/>
        <bgColor indexed="64"/>
      </patternFill>
    </fill>
    <fill>
      <patternFill patternType="solid">
        <fgColor rgb="FF668EAD"/>
        <bgColor indexed="64"/>
      </patternFill>
    </fill>
    <fill>
      <patternFill patternType="solid">
        <fgColor rgb="FF99B4C8"/>
        <bgColor indexed="64"/>
      </patternFill>
    </fill>
    <fill>
      <patternFill patternType="solid">
        <fgColor rgb="FFCCD9E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4">
    <xf numFmtId="0" fontId="0" fillId="0" borderId="0">
      <alignment horizontal="left" readingOrder="1"/>
    </xf>
    <xf numFmtId="0" fontId="2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5" fillId="0" borderId="0" applyNumberFormat="0" applyFill="0" applyAlignment="0" applyProtection="0"/>
    <xf numFmtId="0" fontId="3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>
      <alignment horizontal="left" readingOrder="1"/>
    </xf>
    <xf numFmtId="0" fontId="0" fillId="0" borderId="0" xfId="10" applyFont="1"/>
    <xf numFmtId="0" fontId="9" fillId="6" borderId="0" xfId="10" applyFont="1" applyFill="1" applyAlignment="1">
      <alignment horizontal="center" wrapText="1" readingOrder="1"/>
    </xf>
    <xf numFmtId="14" fontId="9" fillId="6" borderId="0" xfId="10" applyNumberFormat="1" applyFont="1" applyFill="1" applyAlignment="1">
      <alignment horizontal="center" wrapText="1" readingOrder="1"/>
    </xf>
    <xf numFmtId="164" fontId="9" fillId="6" borderId="0" xfId="10" applyNumberFormat="1" applyFont="1" applyFill="1" applyAlignment="1">
      <alignment horizontal="center" wrapText="1" readingOrder="1"/>
    </xf>
    <xf numFmtId="0" fontId="10" fillId="7" borderId="0" xfId="10" applyFont="1" applyFill="1" applyAlignment="1">
      <alignment horizontal="center" readingOrder="1"/>
    </xf>
    <xf numFmtId="14" fontId="10" fillId="7" borderId="0" xfId="10" applyNumberFormat="1" applyFont="1" applyFill="1" applyAlignment="1">
      <alignment horizontal="center" readingOrder="1"/>
    </xf>
    <xf numFmtId="0" fontId="11" fillId="7" borderId="0" xfId="10" applyFont="1" applyFill="1" applyAlignment="1">
      <alignment horizontal="center" readingOrder="1"/>
    </xf>
    <xf numFmtId="164" fontId="10" fillId="7" borderId="0" xfId="10" applyNumberFormat="1" applyFont="1" applyFill="1" applyAlignment="1">
      <alignment horizontal="center" readingOrder="1"/>
    </xf>
    <xf numFmtId="0" fontId="0" fillId="0" borderId="0" xfId="10" applyFont="1" applyAlignment="1">
      <alignment horizontal="left" readingOrder="1"/>
    </xf>
    <xf numFmtId="0" fontId="12" fillId="0" borderId="0" xfId="10" applyFont="1" applyAlignment="1">
      <alignment horizontal="left" readingOrder="1"/>
    </xf>
    <xf numFmtId="14" fontId="0" fillId="0" borderId="0" xfId="10" applyNumberFormat="1" applyFont="1" applyAlignment="1">
      <alignment horizontal="left" readingOrder="1"/>
    </xf>
    <xf numFmtId="164" fontId="0" fillId="0" borderId="0" xfId="10" applyNumberFormat="1" applyFont="1" applyAlignment="1">
      <alignment horizontal="left" readingOrder="1"/>
    </xf>
    <xf numFmtId="0" fontId="0" fillId="0" borderId="0" xfId="10" applyFont="1" applyAlignment="1" applyProtection="1">
      <alignment horizontal="left" readingOrder="1"/>
      <protection locked="0"/>
    </xf>
    <xf numFmtId="0" fontId="14" fillId="8" borderId="0" xfId="0" applyFont="1" applyFill="1" applyAlignment="1">
      <alignment horizontal="left" vertical="center" readingOrder="1"/>
    </xf>
    <xf numFmtId="0" fontId="0" fillId="0" borderId="0" xfId="0" pivotButton="1">
      <alignment horizontal="left" readingOrder="1"/>
    </xf>
    <xf numFmtId="14" fontId="0" fillId="0" borderId="0" xfId="0" applyNumberFormat="1">
      <alignment horizontal="left" readingOrder="1"/>
    </xf>
    <xf numFmtId="3" fontId="0" fillId="0" borderId="0" xfId="0" applyNumberFormat="1">
      <alignment horizontal="left" readingOrder="1"/>
    </xf>
    <xf numFmtId="0" fontId="13" fillId="0" borderId="1" xfId="0" applyFont="1" applyBorder="1">
      <alignment horizontal="left" readingOrder="1"/>
    </xf>
    <xf numFmtId="0" fontId="13" fillId="9" borderId="1" xfId="0" applyFont="1" applyFill="1" applyBorder="1">
      <alignment horizontal="left" readingOrder="1"/>
    </xf>
    <xf numFmtId="0" fontId="0" fillId="10" borderId="2" xfId="0" applyFill="1" applyBorder="1">
      <alignment horizontal="left" readingOrder="1"/>
    </xf>
    <xf numFmtId="0" fontId="13" fillId="9" borderId="1" xfId="0" applyFont="1" applyFill="1" applyBorder="1" applyAlignment="1">
      <alignment horizontal="left" wrapText="1" readingOrder="1"/>
    </xf>
    <xf numFmtId="0" fontId="0" fillId="10" borderId="2" xfId="0" applyFill="1" applyBorder="1" applyAlignment="1">
      <alignment horizontal="left" wrapText="1" readingOrder="1"/>
    </xf>
    <xf numFmtId="166" fontId="0" fillId="0" borderId="0" xfId="0" applyNumberFormat="1">
      <alignment horizontal="left" readingOrder="1"/>
    </xf>
    <xf numFmtId="0" fontId="13" fillId="11" borderId="3" xfId="0" applyFont="1" applyFill="1" applyBorder="1">
      <alignment horizontal="left" readingOrder="1"/>
    </xf>
    <xf numFmtId="167" fontId="0" fillId="0" borderId="0" xfId="0" applyNumberFormat="1">
      <alignment horizontal="left" readingOrder="1"/>
    </xf>
    <xf numFmtId="0" fontId="13" fillId="0" borderId="0" xfId="0" applyFont="1">
      <alignment horizontal="left" readingOrder="1"/>
    </xf>
    <xf numFmtId="166" fontId="13" fillId="0" borderId="0" xfId="0" applyNumberFormat="1" applyFont="1">
      <alignment horizontal="left" readingOrder="1"/>
    </xf>
    <xf numFmtId="0" fontId="0" fillId="0" borderId="4" xfId="0" applyBorder="1">
      <alignment horizontal="left" readingOrder="1"/>
    </xf>
    <xf numFmtId="168" fontId="0" fillId="0" borderId="0" xfId="0" applyNumberFormat="1">
      <alignment horizontal="left" readingOrder="1"/>
    </xf>
    <xf numFmtId="166" fontId="0" fillId="0" borderId="0" xfId="11" applyNumberFormat="1" applyFont="1" applyAlignment="1">
      <alignment horizontal="right" readingOrder="1"/>
    </xf>
    <xf numFmtId="166" fontId="0" fillId="0" borderId="4" xfId="11" applyNumberFormat="1" applyFont="1" applyBorder="1" applyAlignment="1">
      <alignment horizontal="right" readingOrder="1"/>
    </xf>
    <xf numFmtId="0" fontId="14" fillId="0" borderId="0" xfId="0" applyFont="1" applyAlignment="1">
      <alignment horizontal="left" vertical="center" readingOrder="1"/>
    </xf>
    <xf numFmtId="0" fontId="15" fillId="12" borderId="5" xfId="0" applyFont="1" applyFill="1" applyBorder="1">
      <alignment horizontal="left" readingOrder="1"/>
    </xf>
    <xf numFmtId="0" fontId="15" fillId="12" borderId="6" xfId="0" applyFont="1" applyFill="1" applyBorder="1">
      <alignment horizontal="left" readingOrder="1"/>
    </xf>
    <xf numFmtId="14" fontId="0" fillId="6" borderId="7" xfId="0" applyNumberFormat="1" applyFill="1" applyBorder="1">
      <alignment horizontal="left" readingOrder="1"/>
    </xf>
    <xf numFmtId="14" fontId="0" fillId="6" borderId="8" xfId="0" applyNumberFormat="1" applyFill="1" applyBorder="1">
      <alignment horizontal="left" readingOrder="1"/>
    </xf>
    <xf numFmtId="2" fontId="0" fillId="0" borderId="0" xfId="0" applyNumberFormat="1">
      <alignment horizontal="left" readingOrder="1"/>
    </xf>
    <xf numFmtId="0" fontId="10" fillId="13" borderId="0" xfId="10" applyFont="1" applyFill="1" applyAlignment="1">
      <alignment horizontal="center" readingOrder="1"/>
    </xf>
    <xf numFmtId="0" fontId="9" fillId="14" borderId="0" xfId="10" applyFont="1" applyFill="1" applyAlignment="1">
      <alignment horizontal="center" wrapText="1" readingOrder="1"/>
    </xf>
    <xf numFmtId="1" fontId="0" fillId="0" borderId="0" xfId="10" applyNumberFormat="1" applyFont="1" applyAlignment="1" applyProtection="1">
      <alignment horizontal="left" readingOrder="1"/>
      <protection locked="0"/>
    </xf>
    <xf numFmtId="0" fontId="13" fillId="0" borderId="0" xfId="0" applyFont="1" applyAlignment="1">
      <alignment readingOrder="1"/>
    </xf>
    <xf numFmtId="166" fontId="0" fillId="0" borderId="0" xfId="12" applyNumberFormat="1" applyFont="1" applyAlignment="1">
      <alignment horizontal="left" readingOrder="1"/>
    </xf>
    <xf numFmtId="165" fontId="0" fillId="0" borderId="0" xfId="0" applyNumberFormat="1" applyAlignment="1">
      <alignment readingOrder="1"/>
    </xf>
    <xf numFmtId="165" fontId="13" fillId="0" borderId="0" xfId="0" applyNumberFormat="1" applyFont="1">
      <alignment horizontal="left" readingOrder="1"/>
    </xf>
    <xf numFmtId="0" fontId="16" fillId="8" borderId="0" xfId="0" applyFont="1" applyFill="1" applyAlignment="1">
      <alignment horizontal="left" vertical="center" readingOrder="1"/>
    </xf>
    <xf numFmtId="0" fontId="13" fillId="0" borderId="4" xfId="0" applyFont="1" applyBorder="1">
      <alignment horizontal="left" readingOrder="1"/>
    </xf>
    <xf numFmtId="0" fontId="13" fillId="0" borderId="0" xfId="0" applyFont="1" applyAlignment="1">
      <alignment horizontal="right" readingOrder="1"/>
    </xf>
    <xf numFmtId="166" fontId="0" fillId="0" borderId="0" xfId="11" applyNumberFormat="1" applyFont="1" applyBorder="1" applyAlignment="1">
      <alignment horizontal="right" readingOrder="1"/>
    </xf>
    <xf numFmtId="0" fontId="17" fillId="0" borderId="0" xfId="0" applyFont="1">
      <alignment horizontal="left" readingOrder="1"/>
    </xf>
    <xf numFmtId="14" fontId="0" fillId="0" borderId="0" xfId="10" applyNumberFormat="1" applyFont="1"/>
    <xf numFmtId="0" fontId="18" fillId="0" borderId="0" xfId="0" applyFont="1">
      <alignment horizontal="left" readingOrder="1"/>
    </xf>
    <xf numFmtId="169" fontId="0" fillId="0" borderId="2" xfId="0" applyNumberFormat="1" applyBorder="1">
      <alignment horizontal="left" readingOrder="1"/>
    </xf>
    <xf numFmtId="0" fontId="0" fillId="0" borderId="0" xfId="0" applyAlignment="1"/>
    <xf numFmtId="14" fontId="0" fillId="0" borderId="0" xfId="0" applyNumberFormat="1" applyAlignment="1"/>
    <xf numFmtId="166" fontId="0" fillId="0" borderId="0" xfId="0" applyNumberFormat="1" applyAlignment="1"/>
    <xf numFmtId="0" fontId="0" fillId="0" borderId="0" xfId="0" applyAlignment="1">
      <alignment horizontal="left" indent="1" readingOrder="1"/>
    </xf>
    <xf numFmtId="0" fontId="13" fillId="0" borderId="3" xfId="0" applyFont="1" applyBorder="1">
      <alignment horizontal="left" readingOrder="1"/>
    </xf>
    <xf numFmtId="9" fontId="0" fillId="0" borderId="0" xfId="13" applyFont="1" applyAlignment="1">
      <alignment horizontal="left" readingOrder="1"/>
    </xf>
    <xf numFmtId="0" fontId="13" fillId="15" borderId="3" xfId="0" applyFont="1" applyFill="1" applyBorder="1">
      <alignment horizontal="left" readingOrder="1"/>
    </xf>
    <xf numFmtId="0" fontId="0" fillId="15" borderId="0" xfId="0" applyFill="1" applyAlignment="1">
      <alignment horizontal="left" indent="1" readingOrder="1"/>
    </xf>
    <xf numFmtId="9" fontId="0" fillId="15" borderId="0" xfId="13" applyFont="1" applyFill="1" applyAlignment="1">
      <alignment horizontal="left" readingOrder="1"/>
    </xf>
    <xf numFmtId="9" fontId="0" fillId="0" borderId="0" xfId="13" applyFont="1" applyBorder="1" applyAlignment="1">
      <alignment horizontal="left" readingOrder="1"/>
    </xf>
    <xf numFmtId="0" fontId="13" fillId="15" borderId="9" xfId="0" applyFont="1" applyFill="1" applyBorder="1">
      <alignment horizontal="left" readingOrder="1"/>
    </xf>
    <xf numFmtId="0" fontId="13" fillId="0" borderId="9" xfId="0" applyFont="1" applyBorder="1">
      <alignment horizontal="left" readingOrder="1"/>
    </xf>
    <xf numFmtId="9" fontId="0" fillId="0" borderId="0" xfId="13" applyFont="1" applyFill="1" applyAlignment="1">
      <alignment horizontal="left" readingOrder="1"/>
    </xf>
    <xf numFmtId="0" fontId="0" fillId="0" borderId="1" xfId="0" applyBorder="1">
      <alignment horizontal="left" readingOrder="1"/>
    </xf>
    <xf numFmtId="0" fontId="0" fillId="0" borderId="2" xfId="0" applyBorder="1">
      <alignment horizontal="left" readingOrder="1"/>
    </xf>
    <xf numFmtId="0" fontId="15" fillId="16" borderId="0" xfId="0" applyFont="1" applyFill="1" applyAlignment="1">
      <alignment horizontal="left" vertical="center" wrapText="1" readingOrder="1"/>
    </xf>
    <xf numFmtId="0" fontId="15" fillId="16" borderId="10" xfId="0" applyFont="1" applyFill="1" applyBorder="1" applyAlignment="1">
      <alignment horizontal="left" vertical="center" wrapText="1" readingOrder="1"/>
    </xf>
    <xf numFmtId="9" fontId="15" fillId="16" borderId="0" xfId="13" applyFont="1" applyFill="1" applyAlignment="1">
      <alignment horizontal="left" vertical="center" wrapText="1" readingOrder="1"/>
    </xf>
    <xf numFmtId="0" fontId="0" fillId="17" borderId="0" xfId="0" applyFill="1">
      <alignment horizontal="left" readingOrder="1"/>
    </xf>
    <xf numFmtId="9" fontId="0" fillId="17" borderId="0" xfId="13" applyFont="1" applyFill="1" applyAlignment="1">
      <alignment horizontal="left" readingOrder="1"/>
    </xf>
    <xf numFmtId="0" fontId="0" fillId="0" borderId="0" xfId="0" applyAlignment="1">
      <alignment horizontal="center" readingOrder="1"/>
    </xf>
    <xf numFmtId="0" fontId="0" fillId="0" borderId="0" xfId="0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horizontal="right" readingOrder="1"/>
    </xf>
    <xf numFmtId="0" fontId="14" fillId="18" borderId="0" xfId="0" applyFont="1" applyFill="1">
      <alignment horizontal="left" readingOrder="1"/>
    </xf>
    <xf numFmtId="0" fontId="15" fillId="18" borderId="0" xfId="0" applyFont="1" applyFill="1">
      <alignment horizontal="left" readingOrder="1"/>
    </xf>
    <xf numFmtId="9" fontId="15" fillId="18" borderId="0" xfId="13" applyFont="1" applyFill="1" applyAlignment="1">
      <alignment horizontal="left" readingOrder="1"/>
    </xf>
    <xf numFmtId="0" fontId="13" fillId="0" borderId="4" xfId="0" applyFont="1" applyBorder="1" applyAlignment="1">
      <alignment horizontal="right" readingOrder="1"/>
    </xf>
    <xf numFmtId="0" fontId="19" fillId="15" borderId="10" xfId="0" applyFont="1" applyFill="1" applyBorder="1" applyProtection="1">
      <alignment horizontal="left" readingOrder="1"/>
      <protection locked="0"/>
    </xf>
    <xf numFmtId="0" fontId="19" fillId="0" borderId="10" xfId="0" applyFont="1" applyBorder="1" applyProtection="1">
      <alignment horizontal="left" readingOrder="1"/>
      <protection locked="0"/>
    </xf>
    <xf numFmtId="9" fontId="0" fillId="0" borderId="0" xfId="0" applyNumberFormat="1">
      <alignment horizontal="left" readingOrder="1"/>
    </xf>
    <xf numFmtId="0" fontId="0" fillId="15" borderId="0" xfId="0" applyFill="1">
      <alignment horizontal="left" readingOrder="1"/>
    </xf>
    <xf numFmtId="14" fontId="0" fillId="0" borderId="0" xfId="0" applyNumberFormat="1" applyAlignment="1">
      <alignment horizontal="right"/>
    </xf>
    <xf numFmtId="0" fontId="0" fillId="0" borderId="11" xfId="0" applyBorder="1">
      <alignment horizontal="left" readingOrder="1"/>
    </xf>
    <xf numFmtId="0" fontId="0" fillId="0" borderId="12" xfId="0" applyBorder="1">
      <alignment horizontal="left" readingOrder="1"/>
    </xf>
    <xf numFmtId="0" fontId="0" fillId="0" borderId="13" xfId="0" applyBorder="1">
      <alignment horizontal="left" readingOrder="1"/>
    </xf>
    <xf numFmtId="0" fontId="0" fillId="0" borderId="14" xfId="0" applyBorder="1">
      <alignment horizontal="left" readingOrder="1"/>
    </xf>
    <xf numFmtId="0" fontId="0" fillId="0" borderId="15" xfId="0" applyBorder="1">
      <alignment horizontal="left" readingOrder="1"/>
    </xf>
    <xf numFmtId="0" fontId="0" fillId="0" borderId="16" xfId="0" applyBorder="1">
      <alignment horizontal="left" readingOrder="1"/>
    </xf>
    <xf numFmtId="0" fontId="0" fillId="0" borderId="17" xfId="0" applyBorder="1">
      <alignment horizontal="left" readingOrder="1"/>
    </xf>
    <xf numFmtId="0" fontId="0" fillId="0" borderId="18" xfId="0" applyBorder="1">
      <alignment horizontal="left" readingOrder="1"/>
    </xf>
    <xf numFmtId="0" fontId="0" fillId="0" borderId="19" xfId="0" applyBorder="1">
      <alignment horizontal="left" readingOrder="1"/>
    </xf>
    <xf numFmtId="0" fontId="20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8" fillId="0" borderId="0" xfId="10" applyFont="1" applyAlignment="1">
      <alignment horizontal="center" readingOrder="1"/>
    </xf>
  </cellXfs>
  <cellStyles count="14">
    <cellStyle name="20 % - Dekorfärg1" xfId="5" builtinId="30" customBuiltin="1"/>
    <cellStyle name="40 % - Dekorfärg1" xfId="6" builtinId="31" customBuiltin="1"/>
    <cellStyle name="60 % - Dekorfärg1" xfId="7" builtinId="32" customBuiltin="1"/>
    <cellStyle name="Dekorfärg1" xfId="4" builtinId="29" customBuiltin="1"/>
    <cellStyle name="Normal" xfId="0" builtinId="0" customBuiltin="1"/>
    <cellStyle name="Normal 2" xfId="10" xr:uid="{D51DAE96-2631-4D5B-9B53-38CBB054B27E}"/>
    <cellStyle name="Procent" xfId="13" builtinId="5"/>
    <cellStyle name="Rubrik" xfId="1" builtinId="15" hidden="1"/>
    <cellStyle name="Rubrik 1" xfId="2" builtinId="16" customBuiltin="1"/>
    <cellStyle name="Rubrik 2" xfId="3" builtinId="17" customBuiltin="1"/>
    <cellStyle name="Rubrik 3" xfId="8" builtinId="18" customBuiltin="1"/>
    <cellStyle name="Rubrik 4" xfId="9" builtinId="19" customBuiltin="1"/>
    <cellStyle name="Tusental" xfId="11" builtinId="3"/>
    <cellStyle name="Valuta" xfId="12" builtinId="4"/>
  </cellStyles>
  <dxfs count="56">
    <dxf>
      <numFmt numFmtId="168" formatCode="_-* #,##0\ &quot;kr&quot;_-;\-* #,##0\ &quot;kr&quot;_-;_-* &quot;-&quot;??\ &quot;kr&quot;_-;_-@_-"/>
    </dxf>
    <dxf>
      <numFmt numFmtId="166" formatCode="_-* #,##0\ [$€-1]_-;\-* #,##0\ [$€-1]_-;_-* &quot;-&quot;??\ [$€-1]_-;_-@_-"/>
    </dxf>
    <dxf>
      <numFmt numFmtId="167" formatCode="_-[$€-2]\ * #,##0_-;\-[$€-2]\ * #,##0_-;_-[$€-2]\ * &quot;-&quot;??_-;_-@_-"/>
    </dxf>
    <dxf>
      <numFmt numFmtId="166" formatCode="_-* #,##0\ [$€-1]_-;\-* #,##0\ [$€-1]_-;_-* &quot;-&quot;??\ [$€-1]_-;_-@_-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\ [$€-1]_-;\-* #,##0\ [$€-1]_-;_-* &quot;-&quot;??\ [$€-1]_-;_-@_-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yyyy/mm/dd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yyyy/mm/dd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1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rgb="FF000000"/>
          <bgColor theme="5"/>
        </patternFill>
      </fill>
      <alignment horizontal="center" vertical="bottom" textRotation="0" wrapText="0" indent="0" justifyLastLine="0" shrinkToFit="0" readingOrder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numFmt numFmtId="166" formatCode="_-* #,##0\ [$€-1]_-;\-* #,##0\ [$€-1]_-;_-* &quot;-&quot;??\ [$€-1]_-;_-@_-"/>
    </dxf>
    <dxf>
      <numFmt numFmtId="166" formatCode="_-* #,##0\ [$€-1]_-;\-* #,##0\ [$€-1]_-;_-* &quot;-&quot;??\ [$€-1]_-;_-@_-"/>
    </dxf>
    <dxf>
      <font>
        <b/>
      </font>
    </dxf>
    <dxf>
      <font>
        <b/>
      </font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492069"/>
        </patternFill>
      </fill>
    </dxf>
    <dxf>
      <font>
        <b/>
        <i val="0"/>
        <color theme="0"/>
      </font>
      <fill>
        <patternFill>
          <bgColor rgb="FF492069"/>
        </patternFill>
      </fill>
    </dxf>
    <dxf>
      <font>
        <b/>
        <i val="0"/>
        <color theme="0"/>
      </font>
      <fill>
        <patternFill>
          <bgColor rgb="FF492069"/>
        </patternFill>
      </fill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6D71"/>
        </patternFill>
      </fill>
    </dxf>
    <dxf>
      <font>
        <b/>
        <i val="0"/>
        <color theme="0"/>
      </font>
      <fill>
        <patternFill>
          <bgColor rgb="FF006D71"/>
        </patternFill>
      </fill>
    </dxf>
    <dxf>
      <font>
        <b/>
        <i val="0"/>
        <color theme="0"/>
      </font>
      <fill>
        <patternFill>
          <bgColor rgb="FF006D71"/>
        </patternFill>
      </fill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4376"/>
        </patternFill>
      </fill>
    </dxf>
    <dxf>
      <font>
        <b/>
        <i val="0"/>
        <color theme="0"/>
      </font>
      <fill>
        <patternFill>
          <bgColor rgb="FF004376"/>
        </patternFill>
      </fill>
    </dxf>
    <dxf>
      <font>
        <b/>
        <i val="0"/>
        <color theme="0"/>
      </font>
      <fill>
        <patternFill>
          <bgColor rgb="FF004376"/>
        </patternFill>
      </fill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ellformat 1" defaultPivotStyle="PivotStyleLight16">
    <tableStyle name="Tabellformat 1" pivot="0" count="5" xr9:uid="{27AAE7AC-4B54-4D65-A1E0-720FF9980015}">
      <tableStyleElement type="wholeTable" dxfId="55"/>
      <tableStyleElement type="headerRow" dxfId="54"/>
      <tableStyleElement type="totalRow" dxfId="53"/>
      <tableStyleElement type="firstColumn" dxfId="52"/>
      <tableStyleElement type="firstRowStripe" dxfId="51"/>
    </tableStyle>
    <tableStyle name="TillvaxverketGron" pivot="0" count="5" xr9:uid="{142F8FDD-C3A2-4B6D-802F-3638371A21C4}">
      <tableStyleElement type="wholeTable" dxfId="50"/>
      <tableStyleElement type="headerRow" dxfId="49"/>
      <tableStyleElement type="totalRow" dxfId="48"/>
      <tableStyleElement type="firstColumn" dxfId="47"/>
      <tableStyleElement type="firstRowStripe" dxfId="46"/>
    </tableStyle>
    <tableStyle name="TillvaxverketLila" pivot="0" count="5" xr9:uid="{8DDAF8B2-18F8-4191-BE62-52B3B9E2FCD7}">
      <tableStyleElement type="wholeTable" dxfId="45"/>
      <tableStyleElement type="headerRow" dxfId="44"/>
      <tableStyleElement type="totalRow" dxfId="43"/>
      <tableStyleElement type="firstColumn" dxfId="42"/>
      <tableStyleElement type="firstRowStripe" dxfId="41"/>
    </tableStyle>
  </tableStyles>
  <colors>
    <mruColors>
      <color rgb="FFCCD9E4"/>
      <color rgb="FF99B4C8"/>
      <color rgb="FF005255"/>
      <color rgb="FF006D71"/>
      <color rgb="FF492069"/>
      <color rgb="FF668EAD"/>
      <color rgb="FF0043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microsoft.com/office/2007/relationships/slicerCache" Target="slicerCaches/slicerCache5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4.xml"/><Relationship Id="rId30" Type="http://schemas.microsoft.com/office/2007/relationships/slicerCache" Target="slicerCaches/slicerCache7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[Interreg Dashboard Svenska partners 26.04.2029_data.xlsx]Budget!Budget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Partnerbudget per startdatum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Budget!$B$3</c:f>
              <c:strCache>
                <c:ptCount val="1"/>
                <c:pt idx="0">
                  <c:v>Summa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D2C-4E90-9540-723D3DC66E4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Budget!$A$4:$A$9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Budget!$B$4:$B$9</c:f>
              <c:numCache>
                <c:formatCode>#,##0</c:formatCode>
                <c:ptCount val="5"/>
                <c:pt idx="0">
                  <c:v>7452791.4900000002</c:v>
                </c:pt>
                <c:pt idx="1">
                  <c:v>20270861.890000001</c:v>
                </c:pt>
                <c:pt idx="2">
                  <c:v>8620403.9100000001</c:v>
                </c:pt>
                <c:pt idx="3">
                  <c:v>6469148.2799999993</c:v>
                </c:pt>
                <c:pt idx="4">
                  <c:v>514286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C-421B-8541-11A0F408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020783"/>
        <c:axId val="1058406079"/>
      </c:lineChart>
      <c:catAx>
        <c:axId val="111402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58406079"/>
        <c:crosses val="autoZero"/>
        <c:auto val="1"/>
        <c:lblAlgn val="ctr"/>
        <c:lblOffset val="100"/>
        <c:noMultiLvlLbl val="0"/>
      </c:catAx>
      <c:valAx>
        <c:axId val="105840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14020783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6690928599759876E-2"/>
                <c:y val="0.29208333333333336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sv-SE"/>
                    <a:t>Miljoner euro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[Interreg Dashboard Svenska partners 26.04.2029_data.xlsx]AntalProjekt!AntalProjekt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Antal projektpartners </a:t>
            </a:r>
          </a:p>
        </c:rich>
      </c:tx>
      <c:layout>
        <c:manualLayout>
          <c:xMode val="edge"/>
          <c:yMode val="edge"/>
          <c:x val="0.19298688108145401"/>
          <c:y val="5.028037049429515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shade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>
              <a:shade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shade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>
              <a:shade val="7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>
              <a:shade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>
              <a:shade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>
              <a:shade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>
              <a:tint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2">
              <a:tint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2">
              <a:tint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2">
              <a:tint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2">
              <a:tint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>
              <a:shade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2">
              <a:shade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2">
              <a:shade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2">
              <a:shade val="7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2">
              <a:shade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2">
              <a:shade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2">
              <a:shade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2">
              <a:tint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2">
              <a:tint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2">
              <a:tint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2">
              <a:tint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2">
              <a:tint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2">
              <a:shade val="8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257323184013291E-2"/>
              <c:y val="0.22353237692826092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flowChartAlternateProcess">
                  <a:avLst/>
                </a:prstGeom>
              </c15:spPr>
              <c15:layout>
                <c:manualLayout>
                  <c:w val="0.40084856459859786"/>
                  <c:h val="0.12471734082083026"/>
                </c:manualLayout>
              </c15:layout>
            </c:ext>
          </c:extLst>
        </c:dLbl>
      </c:pivotFmt>
      <c:pivotFmt>
        <c:idx val="49"/>
        <c:spPr>
          <a:solidFill>
            <a:schemeClr val="accent2">
              <a:tint val="8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2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2">
              <a:tint val="8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2">
              <a:tint val="69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2">
              <a:tint val="5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4"/>
      </c:pivotFmt>
      <c:pivotFmt>
        <c:idx val="55"/>
      </c:pivotFmt>
      <c:pivotFmt>
        <c:idx val="56"/>
        <c:spPr>
          <a:solidFill>
            <a:schemeClr val="accent2">
              <a:tint val="4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AntalProjekt!$B$1</c:f>
              <c:strCache>
                <c:ptCount val="1"/>
                <c:pt idx="0">
                  <c:v>Summa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C-4286-9E1A-9693FA481BD3}"/>
              </c:ext>
            </c:extLst>
          </c:dPt>
          <c:dPt>
            <c:idx val="1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C-4286-9E1A-9693FA481BD3}"/>
              </c:ext>
            </c:extLst>
          </c:dPt>
          <c:dPt>
            <c:idx val="2"/>
            <c:bubble3D val="0"/>
            <c:spPr>
              <a:solidFill>
                <a:schemeClr val="accent2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C-4286-9E1A-9693FA481BD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D58C-4286-9E1A-9693FA481BD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D58C-4286-9E1A-9693FA481BD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58C-4286-9E1A-9693FA481BD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D58C-4286-9E1A-9693FA481BD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3FB8-4C51-81F2-3A19767EE66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3FB8-4C51-81F2-3A19767EE66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3FB8-4C51-81F2-3A19767EE669}"/>
              </c:ext>
            </c:extLst>
          </c:dPt>
          <c:cat>
            <c:strRef>
              <c:f>AntalProjekt!$A$2:$A$9</c:f>
              <c:strCache>
                <c:ptCount val="7"/>
                <c:pt idx="0">
                  <c:v>Baltic Sea Region</c:v>
                </c:pt>
                <c:pt idx="1">
                  <c:v>Interreg europe</c:v>
                </c:pt>
                <c:pt idx="2">
                  <c:v>AURORA</c:v>
                </c:pt>
                <c:pt idx="3">
                  <c:v>Sverige-Norge</c:v>
                </c:pt>
                <c:pt idx="4">
                  <c:v>Öresund-Kattegat-Skagerrak</c:v>
                </c:pt>
                <c:pt idx="5">
                  <c:v>Northern Periphery and Arctic</c:v>
                </c:pt>
                <c:pt idx="6">
                  <c:v>Interreg North Sea</c:v>
                </c:pt>
              </c:strCache>
            </c:strRef>
          </c:cat>
          <c:val>
            <c:numRef>
              <c:f>AntalProjekt!$B$2:$B$9</c:f>
              <c:numCache>
                <c:formatCode>General</c:formatCode>
                <c:ptCount val="7"/>
                <c:pt idx="0">
                  <c:v>13</c:v>
                </c:pt>
                <c:pt idx="1">
                  <c:v>2</c:v>
                </c:pt>
                <c:pt idx="2">
                  <c:v>53</c:v>
                </c:pt>
                <c:pt idx="3">
                  <c:v>21</c:v>
                </c:pt>
                <c:pt idx="4">
                  <c:v>45</c:v>
                </c:pt>
                <c:pt idx="5">
                  <c:v>12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A8D-404F-8D90-0FFFDE7DB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[Interreg Dashboard Svenska partners 26.04.2029_data.xlsx]SpecifiktMål!SpecifiktMål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Partnerbudget per</a:t>
            </a:r>
            <a:r>
              <a:rPr lang="en-US" baseline="0"/>
              <a:t> specifikt mål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€-2]\ 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€-2]\ 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243169863309845E-2"/>
          <c:y val="0.12712939160239931"/>
          <c:w val="0.81136095758091853"/>
          <c:h val="0.6651640554912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SpecifiktMål!$B$1</c:f>
              <c:strCache>
                <c:ptCount val="1"/>
                <c:pt idx="0">
                  <c:v>Summa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€-2]\ 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SpecifiktMål!$A$2:$A$3</c:f>
              <c:strCache>
                <c:ptCount val="1"/>
                <c:pt idx="0">
                  <c:v>RSO1.1</c:v>
                </c:pt>
              </c:strCache>
            </c:strRef>
          </c:cat>
          <c:val>
            <c:numRef>
              <c:f>SpecifiktMål!$B$2:$B$3</c:f>
              <c:numCache>
                <c:formatCode>_-* #\ ##0\ [$€-1]_-;\-* #\ ##0\ [$€-1]_-;_-* "-"??\ [$€-1]_-;_-@_-</c:formatCode>
                <c:ptCount val="1"/>
                <c:pt idx="0">
                  <c:v>43327491.569999985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6-4BE5-AB12-1214E70BB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29303711"/>
        <c:axId val="229315711"/>
      </c:barChart>
      <c:catAx>
        <c:axId val="22930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Miljoner euro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29315711"/>
        <c:crosses val="autoZero"/>
        <c:auto val="1"/>
        <c:lblAlgn val="ctr"/>
        <c:lblOffset val="100"/>
        <c:noMultiLvlLbl val="0"/>
      </c:catAx>
      <c:valAx>
        <c:axId val="229315711"/>
        <c:scaling>
          <c:orientation val="minMax"/>
        </c:scaling>
        <c:delete val="1"/>
        <c:axPos val="l"/>
        <c:numFmt formatCode="_-* #\ ##0\ [$€-1]_-;\-* #\ ##0\ [$€-1]_-;_-* &quot;-&quot;??\ [$€-1]_-;_-@_-" sourceLinked="1"/>
        <c:majorTickMark val="none"/>
        <c:minorTickMark val="none"/>
        <c:tickLblPos val="nextTo"/>
        <c:crossAx val="229303711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44095319070485023"/>
                <c:y val="0.9095285737141998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Projektstart- och slutdatum (max / 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Start 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Tidsintervall!$F$11:$G$11</c:f>
              <c:numCache>
                <c:formatCode>m/d/yy</c:formatCode>
                <c:ptCount val="2"/>
                <c:pt idx="0">
                  <c:v>44728</c:v>
                </c:pt>
                <c:pt idx="1">
                  <c:v>47118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EF9-424C-81CD-2A55D17352FA}"/>
            </c:ext>
          </c:extLst>
        </c:ser>
        <c:ser>
          <c:idx val="1"/>
          <c:order val="1"/>
          <c:tx>
            <c:v>End 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Tidsintervall!$G$11</c:f>
              <c:numCache>
                <c:formatCode>m/d/yy</c:formatCode>
                <c:ptCount val="1"/>
                <c:pt idx="0">
                  <c:v>47118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EF9-424C-81CD-2A55D1735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286096"/>
        <c:axId val="1219499712"/>
      </c:scatterChart>
      <c:valAx>
        <c:axId val="1950286096"/>
        <c:scaling>
          <c:orientation val="minMax"/>
          <c:min val="441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19499712"/>
        <c:crosses val="autoZero"/>
        <c:crossBetween val="midCat"/>
      </c:valAx>
      <c:valAx>
        <c:axId val="1219499712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195028609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[Interreg Dashboard Svenska partners 26.04.2029_data.xlsx]PublicPrivateOrg!ProjektPerLän</c:name>
    <c:fmtId val="7"/>
  </c:pivotSource>
  <c:chart>
    <c:autoTitleDeleted val="1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119646385427069E-2"/>
              <c:y val="0.13877267150873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4423088143935363"/>
                  <c:h val="0.11861468463569547"/>
                </c:manualLayout>
              </c15:layout>
            </c:ext>
          </c:extLst>
        </c:dLbl>
      </c:pivotFmt>
      <c:pivotFmt>
        <c:idx val="1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54305544591383414"/>
                  <c:h val="0.11861468463569547"/>
                </c:manualLayout>
              </c15:layout>
            </c:ext>
          </c:extLst>
        </c:dLbl>
      </c:pivotFmt>
      <c:pivotFmt>
        <c:idx val="13"/>
        <c:spPr>
          <a:solidFill>
            <a:schemeClr val="accent5">
              <a:tint val="7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26140799292355"/>
              <c:y val="-6.2292054465241039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8076903275408189E-2"/>
              <c:y val="1.3187578968217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777770150527595"/>
                  <c:h val="0.12782884424447527"/>
                </c:manualLayout>
              </c15:layout>
            </c:ext>
          </c:extLst>
        </c:dLbl>
      </c:pivotFmt>
      <c:pivotFmt>
        <c:idx val="15"/>
        <c:spPr>
          <a:solidFill>
            <a:schemeClr val="accent5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649557981783837E-3"/>
              <c:y val="-1.46079639504078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56407176174605"/>
                  <c:h val="7.9471546411274283E-2"/>
                </c:manualLayout>
              </c15:layout>
            </c:ext>
          </c:extLst>
        </c:dLbl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119646385427069E-2"/>
              <c:y val="0.13877267150873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4423088143935363"/>
                  <c:h val="0.11861468463569547"/>
                </c:manualLayout>
              </c15:layout>
            </c:ext>
          </c:extLst>
        </c:dLbl>
      </c:pivotFmt>
      <c:pivotFmt>
        <c:idx val="20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54305544591383414"/>
                  <c:h val="0.11861468463569547"/>
                </c:manualLayout>
              </c15:layout>
            </c:ext>
          </c:extLst>
        </c:dLbl>
      </c:pivotFmt>
      <c:pivotFmt>
        <c:idx val="2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444425376318988E-2"/>
          <c:y val="0.32924127971604977"/>
          <c:w val="0.83830839794567646"/>
          <c:h val="0.56859188477480582"/>
        </c:manualLayout>
      </c:layout>
      <c:pieChart>
        <c:varyColors val="1"/>
        <c:ser>
          <c:idx val="0"/>
          <c:order val="0"/>
          <c:tx>
            <c:strRef>
              <c:f>PublicPrivateOrg!$B$1</c:f>
              <c:strCache>
                <c:ptCount val="1"/>
                <c:pt idx="0">
                  <c:v>Summa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BD-42D1-BF90-B9030924DCB7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BD-42D1-BF90-B9030924DCB7}"/>
              </c:ext>
            </c:extLst>
          </c:dPt>
          <c:dPt>
            <c:idx val="2"/>
            <c:bubble3D val="0"/>
            <c:spPr>
              <a:solidFill>
                <a:schemeClr val="accent5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918-AFD6-2BADF05086B5}"/>
              </c:ext>
            </c:extLst>
          </c:dPt>
          <c:dPt>
            <c:idx val="3"/>
            <c:bubble3D val="0"/>
            <c:spPr>
              <a:solidFill>
                <a:schemeClr val="accent5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918-AFD6-2BADF05086B5}"/>
              </c:ext>
            </c:extLst>
          </c:dPt>
          <c:dPt>
            <c:idx val="4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63-4603-827D-3762260272E3}"/>
              </c:ext>
            </c:extLst>
          </c:dPt>
          <c:dPt>
            <c:idx val="5"/>
            <c:bubble3D val="0"/>
            <c:spPr>
              <a:solidFill>
                <a:schemeClr val="accent5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63-4603-827D-3762260272E3}"/>
              </c:ext>
            </c:extLst>
          </c:dPt>
          <c:dLbls>
            <c:dLbl>
              <c:idx val="0"/>
              <c:layout>
                <c:manualLayout>
                  <c:x val="-5.8119646385427069E-2"/>
                  <c:y val="0.1387726715087395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4423088143935363"/>
                      <c:h val="0.118614684635695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FBD-42D1-BF90-B9030924DCB7}"/>
                </c:ext>
              </c:extLst>
            </c:dLbl>
            <c:dLbl>
              <c:idx val="1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4305544591383414"/>
                      <c:h val="0.118614684635695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BD-42D1-BF90-B9030924DCB7}"/>
                </c:ext>
              </c:extLst>
            </c:dLbl>
            <c:dLbl>
              <c:idx val="2"/>
              <c:layout>
                <c:manualLayout>
                  <c:x val="-0.11026140799292355"/>
                  <c:y val="-6.2292054465241039E-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00-4918-AFD6-2BADF05086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PublicPrivateOrg!$A$2:$A$5</c:f>
              <c:strCache>
                <c:ptCount val="3"/>
                <c:pt idx="0">
                  <c:v>Private</c:v>
                </c:pt>
                <c:pt idx="1">
                  <c:v>Public</c:v>
                </c:pt>
                <c:pt idx="2">
                  <c:v>Other</c:v>
                </c:pt>
              </c:strCache>
            </c:strRef>
          </c:cat>
          <c:val>
            <c:numRef>
              <c:f>PublicPrivateOrg!$B$2:$B$5</c:f>
              <c:numCache>
                <c:formatCode>General</c:formatCode>
                <c:ptCount val="3"/>
                <c:pt idx="0">
                  <c:v>20</c:v>
                </c:pt>
                <c:pt idx="1">
                  <c:v>148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BD-42D1-BF90-B9030924D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Antal projekt per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UnikaProjPerProg!$F$2:$F$11</c:f>
              <c:strCache>
                <c:ptCount val="7"/>
                <c:pt idx="0">
                  <c:v>Baltic Sea Region</c:v>
                </c:pt>
                <c:pt idx="1">
                  <c:v>Interreg europe</c:v>
                </c:pt>
                <c:pt idx="2">
                  <c:v>AURORA</c:v>
                </c:pt>
                <c:pt idx="3">
                  <c:v>Sverige-Norge</c:v>
                </c:pt>
                <c:pt idx="4">
                  <c:v>Öresund-Kattegat-Skagerrak</c:v>
                </c:pt>
                <c:pt idx="5">
                  <c:v>Northern Periphery and Arctic</c:v>
                </c:pt>
                <c:pt idx="6">
                  <c:v>Interreg North Sea</c:v>
                </c:pt>
              </c:strCache>
            </c:strRef>
          </c:cat>
          <c:val>
            <c:numRef>
              <c:f>UnikaProjPerProg!$G$2:$G$11</c:f>
              <c:numCache>
                <c:formatCode>General</c:formatCode>
                <c:ptCount val="10"/>
                <c:pt idx="0">
                  <c:v>9</c:v>
                </c:pt>
                <c:pt idx="1">
                  <c:v>2</c:v>
                </c:pt>
                <c:pt idx="2">
                  <c:v>38</c:v>
                </c:pt>
                <c:pt idx="3">
                  <c:v>9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0-4451-97C9-28E8A91C3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14839343"/>
        <c:axId val="1208741247"/>
      </c:barChart>
      <c:catAx>
        <c:axId val="61483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08741247"/>
        <c:crosses val="autoZero"/>
        <c:auto val="1"/>
        <c:lblAlgn val="ctr"/>
        <c:lblOffset val="100"/>
        <c:noMultiLvlLbl val="0"/>
      </c:catAx>
      <c:valAx>
        <c:axId val="120874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483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'Svenskt deltagande andel'!$R$9</c:f>
              <c:strCache>
                <c:ptCount val="1"/>
                <c:pt idx="0">
                  <c:v>Andel svenska projekt av totalt antal projekt, per program och typ av partner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('Svenskt deltagande andel'!$M$10:$N$11,'Svenskt deltagande andel'!$M$13:$N$14,'Svenskt deltagande andel'!$M$16:$N$17,'Svenskt deltagande andel'!$M$19:$N$20,'Svenskt deltagande andel'!$M$22:$N$23,'Svenskt deltagande andel'!$M$25:$N$26,'Svenskt deltagande andel'!$M$28:$N$29,'Svenskt deltagande andel'!$M$31:$N$32,'Svenskt deltagande andel'!$M$34:$N$35,'Svenskt deltagande andel'!$M$37:$N$38)</c:f>
              <c:multiLvlStrCache>
                <c:ptCount val="20"/>
                <c:lvl>
                  <c:pt idx="0">
                    <c:v>LP</c:v>
                  </c:pt>
                  <c:pt idx="1">
                    <c:v>PP</c:v>
                  </c:pt>
                  <c:pt idx="2">
                    <c:v>LP</c:v>
                  </c:pt>
                  <c:pt idx="3">
                    <c:v>PP</c:v>
                  </c:pt>
                  <c:pt idx="4">
                    <c:v>LP</c:v>
                  </c:pt>
                  <c:pt idx="5">
                    <c:v>PP</c:v>
                  </c:pt>
                  <c:pt idx="6">
                    <c:v>LP</c:v>
                  </c:pt>
                  <c:pt idx="7">
                    <c:v>PP</c:v>
                  </c:pt>
                  <c:pt idx="8">
                    <c:v>LP</c:v>
                  </c:pt>
                  <c:pt idx="9">
                    <c:v>PP</c:v>
                  </c:pt>
                  <c:pt idx="10">
                    <c:v>LP</c:v>
                  </c:pt>
                  <c:pt idx="11">
                    <c:v>PP</c:v>
                  </c:pt>
                  <c:pt idx="12">
                    <c:v>LP</c:v>
                  </c:pt>
                  <c:pt idx="13">
                    <c:v>PP</c:v>
                  </c:pt>
                  <c:pt idx="14">
                    <c:v>LP</c:v>
                  </c:pt>
                  <c:pt idx="15">
                    <c:v>PP</c:v>
                  </c:pt>
                  <c:pt idx="16">
                    <c:v>LP</c:v>
                  </c:pt>
                  <c:pt idx="17">
                    <c:v>PP</c:v>
                  </c:pt>
                  <c:pt idx="18">
                    <c:v>LP</c:v>
                  </c:pt>
                  <c:pt idx="19">
                    <c:v>PP</c:v>
                  </c:pt>
                </c:lvl>
                <c:lvl>
                  <c:pt idx="0">
                    <c:v>AURORA</c:v>
                  </c:pt>
                  <c:pt idx="2">
                    <c:v>Baltic Sea Region</c:v>
                  </c:pt>
                  <c:pt idx="4">
                    <c:v>Central Baltic</c:v>
                  </c:pt>
                  <c:pt idx="6">
                    <c:v>Interreg europe</c:v>
                  </c:pt>
                  <c:pt idx="8">
                    <c:v>Interreg North Sea</c:v>
                  </c:pt>
                  <c:pt idx="10">
                    <c:v>Northern Periphery and Arctic</c:v>
                  </c:pt>
                  <c:pt idx="12">
                    <c:v>South Baltic Programme</c:v>
                  </c:pt>
                  <c:pt idx="14">
                    <c:v>Sverige-Norge</c:v>
                  </c:pt>
                  <c:pt idx="16">
                    <c:v>URBACT IV</c:v>
                  </c:pt>
                  <c:pt idx="18">
                    <c:v>Öresund-Kattegat-Skagerrak</c:v>
                  </c:pt>
                </c:lvl>
              </c:multiLvlStrCache>
            </c:multiLvlStrRef>
          </c:cat>
          <c:val>
            <c:numRef>
              <c:f>('Svenskt deltagande andel'!$R$10:$R$11,'Svenskt deltagande andel'!$R$13:$R$14,'Svenskt deltagande andel'!$R$16:$R$17,'Svenskt deltagande andel'!$R$19:$R$20,'Svenskt deltagande andel'!$R$22:$R$23,'Svenskt deltagande andel'!$R$25:$R$26,'Svenskt deltagande andel'!$R$28:$R$29,'Svenskt deltagande andel'!$R$31:$R$32,'Svenskt deltagande andel'!$R$34:$R$35,'Svenskt deltagande andel'!$R$37:$R$38)</c:f>
              <c:numCache>
                <c:formatCode>0%</c:formatCode>
                <c:ptCount val="20"/>
                <c:pt idx="0">
                  <c:v>0.41836734693877553</c:v>
                </c:pt>
                <c:pt idx="1">
                  <c:v>0.57718120805369133</c:v>
                </c:pt>
                <c:pt idx="2">
                  <c:v>0.13084112149532709</c:v>
                </c:pt>
                <c:pt idx="3">
                  <c:v>0.1319073083778966</c:v>
                </c:pt>
                <c:pt idx="4">
                  <c:v>0.12698412698412698</c:v>
                </c:pt>
                <c:pt idx="5">
                  <c:v>0.2864864864864865</c:v>
                </c:pt>
                <c:pt idx="6">
                  <c:v>2.6615969581749048E-2</c:v>
                </c:pt>
                <c:pt idx="7">
                  <c:v>3.0949839914621132E-2</c:v>
                </c:pt>
                <c:pt idx="8">
                  <c:v>0.1076923076923077</c:v>
                </c:pt>
                <c:pt idx="9">
                  <c:v>9.8609355246523395E-2</c:v>
                </c:pt>
                <c:pt idx="10">
                  <c:v>0.16279069767441862</c:v>
                </c:pt>
                <c:pt idx="11">
                  <c:v>0.19801980198019803</c:v>
                </c:pt>
                <c:pt idx="12">
                  <c:v>0.2</c:v>
                </c:pt>
                <c:pt idx="13">
                  <c:v>0.20774647887323944</c:v>
                </c:pt>
                <c:pt idx="14">
                  <c:v>1.1333333333333333</c:v>
                </c:pt>
                <c:pt idx="15">
                  <c:v>0.32236842105263158</c:v>
                </c:pt>
                <c:pt idx="16">
                  <c:v>0</c:v>
                </c:pt>
                <c:pt idx="17">
                  <c:v>1.4492753623188406E-2</c:v>
                </c:pt>
                <c:pt idx="18">
                  <c:v>0.4375</c:v>
                </c:pt>
                <c:pt idx="19">
                  <c:v>0.37367303609341823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A-451A-96DD-1C651C9DD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357370735"/>
        <c:axId val="1357394255"/>
      </c:barChart>
      <c:catAx>
        <c:axId val="13573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57394255"/>
        <c:crosses val="autoZero"/>
        <c:auto val="1"/>
        <c:lblAlgn val="ctr"/>
        <c:lblOffset val="100"/>
        <c:noMultiLvlLbl val="0"/>
      </c:catAx>
      <c:valAx>
        <c:axId val="13573942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5737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Deltagande aktörer, per program och typ av partner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'Svenskt deltagande andel'!$P$9</c:f>
              <c:strCache>
                <c:ptCount val="1"/>
                <c:pt idx="0">
                  <c:v>Antal deltagande aktörer, icke-svenska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('Svenskt deltagande andel'!$M$10:$N$11,'Svenskt deltagande andel'!$M$13:$N$14,'Svenskt deltagande andel'!$M$16:$N$17,'Svenskt deltagande andel'!$M$19:$N$20,'Svenskt deltagande andel'!$M$22:$N$23,'Svenskt deltagande andel'!$M$25:$N$26,'Svenskt deltagande andel'!$M$28:$N$29,'Svenskt deltagande andel'!$M$31:$N$32,'Svenskt deltagande andel'!$M$34:$N$35,'Svenskt deltagande andel'!$M$37:$N$38)</c:f>
              <c:multiLvlStrCache>
                <c:ptCount val="20"/>
                <c:lvl>
                  <c:pt idx="0">
                    <c:v>LP</c:v>
                  </c:pt>
                  <c:pt idx="1">
                    <c:v>PP</c:v>
                  </c:pt>
                  <c:pt idx="2">
                    <c:v>LP</c:v>
                  </c:pt>
                  <c:pt idx="3">
                    <c:v>PP</c:v>
                  </c:pt>
                  <c:pt idx="4">
                    <c:v>LP</c:v>
                  </c:pt>
                  <c:pt idx="5">
                    <c:v>PP</c:v>
                  </c:pt>
                  <c:pt idx="6">
                    <c:v>LP</c:v>
                  </c:pt>
                  <c:pt idx="7">
                    <c:v>PP</c:v>
                  </c:pt>
                  <c:pt idx="8">
                    <c:v>LP</c:v>
                  </c:pt>
                  <c:pt idx="9">
                    <c:v>PP</c:v>
                  </c:pt>
                  <c:pt idx="10">
                    <c:v>LP</c:v>
                  </c:pt>
                  <c:pt idx="11">
                    <c:v>PP</c:v>
                  </c:pt>
                  <c:pt idx="12">
                    <c:v>LP</c:v>
                  </c:pt>
                  <c:pt idx="13">
                    <c:v>PP</c:v>
                  </c:pt>
                  <c:pt idx="14">
                    <c:v>LP</c:v>
                  </c:pt>
                  <c:pt idx="15">
                    <c:v>PP</c:v>
                  </c:pt>
                  <c:pt idx="16">
                    <c:v>LP</c:v>
                  </c:pt>
                  <c:pt idx="17">
                    <c:v>PP</c:v>
                  </c:pt>
                  <c:pt idx="18">
                    <c:v>LP</c:v>
                  </c:pt>
                  <c:pt idx="19">
                    <c:v>PP</c:v>
                  </c:pt>
                </c:lvl>
                <c:lvl>
                  <c:pt idx="0">
                    <c:v>AURORA</c:v>
                  </c:pt>
                  <c:pt idx="2">
                    <c:v>Baltic Sea Region</c:v>
                  </c:pt>
                  <c:pt idx="4">
                    <c:v>Central Baltic</c:v>
                  </c:pt>
                  <c:pt idx="6">
                    <c:v>Interreg europe</c:v>
                  </c:pt>
                  <c:pt idx="8">
                    <c:v>Interreg North Sea</c:v>
                  </c:pt>
                  <c:pt idx="10">
                    <c:v>Northern Periphery and Arctic</c:v>
                  </c:pt>
                  <c:pt idx="12">
                    <c:v>South Baltic Programme</c:v>
                  </c:pt>
                  <c:pt idx="14">
                    <c:v>Sverige-Norge</c:v>
                  </c:pt>
                  <c:pt idx="16">
                    <c:v>URBACT IV</c:v>
                  </c:pt>
                  <c:pt idx="18">
                    <c:v>Öresund-Kattegat-Skagerrak</c:v>
                  </c:pt>
                </c:lvl>
              </c:multiLvlStrCache>
            </c:multiLvlStrRef>
          </c:cat>
          <c:val>
            <c:numRef>
              <c:f>('Svenskt deltagande andel'!$P$10:$P$11,'Svenskt deltagande andel'!$P$13:$P$14,'Svenskt deltagande andel'!$P$16:$P$17,'Svenskt deltagande andel'!$P$19:$P$20,'Svenskt deltagande andel'!$P$22:$P$23,'Svenskt deltagande andel'!$P$25:$P$26,'Svenskt deltagande andel'!$P$28:$P$29,'Svenskt deltagande andel'!$P$31:$P$32,'Svenskt deltagande andel'!$P$34:$P$35,'Svenskt deltagande andel'!$P$37:$P$38)</c:f>
              <c:numCache>
                <c:formatCode>General</c:formatCode>
                <c:ptCount val="20"/>
                <c:pt idx="0">
                  <c:v>57</c:v>
                </c:pt>
                <c:pt idx="1">
                  <c:v>126</c:v>
                </c:pt>
                <c:pt idx="2">
                  <c:v>93</c:v>
                </c:pt>
                <c:pt idx="3">
                  <c:v>974</c:v>
                </c:pt>
                <c:pt idx="4">
                  <c:v>55</c:v>
                </c:pt>
                <c:pt idx="5">
                  <c:v>132</c:v>
                </c:pt>
                <c:pt idx="6">
                  <c:v>256</c:v>
                </c:pt>
                <c:pt idx="7">
                  <c:v>1816</c:v>
                </c:pt>
                <c:pt idx="8">
                  <c:v>58</c:v>
                </c:pt>
                <c:pt idx="9">
                  <c:v>713</c:v>
                </c:pt>
                <c:pt idx="10">
                  <c:v>36</c:v>
                </c:pt>
                <c:pt idx="11">
                  <c:v>162</c:v>
                </c:pt>
                <c:pt idx="12">
                  <c:v>32</c:v>
                </c:pt>
                <c:pt idx="13">
                  <c:v>225</c:v>
                </c:pt>
                <c:pt idx="14">
                  <c:v>-8</c:v>
                </c:pt>
                <c:pt idx="15">
                  <c:v>103</c:v>
                </c:pt>
                <c:pt idx="16">
                  <c:v>45</c:v>
                </c:pt>
                <c:pt idx="17">
                  <c:v>340</c:v>
                </c:pt>
                <c:pt idx="18">
                  <c:v>36</c:v>
                </c:pt>
                <c:pt idx="19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E-4EA3-B427-02CA125610D6}"/>
            </c:ext>
          </c:extLst>
        </c:ser>
        <c:ser>
          <c:idx val="2"/>
          <c:order val="1"/>
          <c:tx>
            <c:strRef>
              <c:f>'Svenskt deltagande andel'!$Q$9</c:f>
              <c:strCache>
                <c:ptCount val="1"/>
                <c:pt idx="0">
                  <c:v>Antal deltagande aktörer, svenska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('Svenskt deltagande andel'!$M$10:$N$11,'Svenskt deltagande andel'!$M$13:$N$14,'Svenskt deltagande andel'!$M$16:$N$17,'Svenskt deltagande andel'!$M$19:$N$20,'Svenskt deltagande andel'!$M$22:$N$23,'Svenskt deltagande andel'!$M$25:$N$26,'Svenskt deltagande andel'!$M$28:$N$29,'Svenskt deltagande andel'!$M$31:$N$32,'Svenskt deltagande andel'!$M$34:$N$35,'Svenskt deltagande andel'!$M$37:$N$38)</c:f>
              <c:multiLvlStrCache>
                <c:ptCount val="20"/>
                <c:lvl>
                  <c:pt idx="0">
                    <c:v>LP</c:v>
                  </c:pt>
                  <c:pt idx="1">
                    <c:v>PP</c:v>
                  </c:pt>
                  <c:pt idx="2">
                    <c:v>LP</c:v>
                  </c:pt>
                  <c:pt idx="3">
                    <c:v>PP</c:v>
                  </c:pt>
                  <c:pt idx="4">
                    <c:v>LP</c:v>
                  </c:pt>
                  <c:pt idx="5">
                    <c:v>PP</c:v>
                  </c:pt>
                  <c:pt idx="6">
                    <c:v>LP</c:v>
                  </c:pt>
                  <c:pt idx="7">
                    <c:v>PP</c:v>
                  </c:pt>
                  <c:pt idx="8">
                    <c:v>LP</c:v>
                  </c:pt>
                  <c:pt idx="9">
                    <c:v>PP</c:v>
                  </c:pt>
                  <c:pt idx="10">
                    <c:v>LP</c:v>
                  </c:pt>
                  <c:pt idx="11">
                    <c:v>PP</c:v>
                  </c:pt>
                  <c:pt idx="12">
                    <c:v>LP</c:v>
                  </c:pt>
                  <c:pt idx="13">
                    <c:v>PP</c:v>
                  </c:pt>
                  <c:pt idx="14">
                    <c:v>LP</c:v>
                  </c:pt>
                  <c:pt idx="15">
                    <c:v>PP</c:v>
                  </c:pt>
                  <c:pt idx="16">
                    <c:v>LP</c:v>
                  </c:pt>
                  <c:pt idx="17">
                    <c:v>PP</c:v>
                  </c:pt>
                  <c:pt idx="18">
                    <c:v>LP</c:v>
                  </c:pt>
                  <c:pt idx="19">
                    <c:v>PP</c:v>
                  </c:pt>
                </c:lvl>
                <c:lvl>
                  <c:pt idx="0">
                    <c:v>AURORA</c:v>
                  </c:pt>
                  <c:pt idx="2">
                    <c:v>Baltic Sea Region</c:v>
                  </c:pt>
                  <c:pt idx="4">
                    <c:v>Central Baltic</c:v>
                  </c:pt>
                  <c:pt idx="6">
                    <c:v>Interreg europe</c:v>
                  </c:pt>
                  <c:pt idx="8">
                    <c:v>Interreg North Sea</c:v>
                  </c:pt>
                  <c:pt idx="10">
                    <c:v>Northern Periphery and Arctic</c:v>
                  </c:pt>
                  <c:pt idx="12">
                    <c:v>South Baltic Programme</c:v>
                  </c:pt>
                  <c:pt idx="14">
                    <c:v>Sverige-Norge</c:v>
                  </c:pt>
                  <c:pt idx="16">
                    <c:v>URBACT IV</c:v>
                  </c:pt>
                  <c:pt idx="18">
                    <c:v>Öresund-Kattegat-Skagerrak</c:v>
                  </c:pt>
                </c:lvl>
              </c:multiLvlStrCache>
            </c:multiLvlStrRef>
          </c:cat>
          <c:val>
            <c:numRef>
              <c:f>('Svenskt deltagande andel'!$Q$10:$Q$11,'Svenskt deltagande andel'!$Q$13:$Q$14,'Svenskt deltagande andel'!$Q$16:$Q$17,'Svenskt deltagande andel'!$Q$19:$Q$20,'Svenskt deltagande andel'!$Q$22:$Q$23,'Svenskt deltagande andel'!$Q$25:$Q$26,'Svenskt deltagande andel'!$Q$28:$Q$29,'Svenskt deltagande andel'!$Q$31:$Q$32,'Svenskt deltagande andel'!$Q$34:$Q$35,'Svenskt deltagande andel'!$Q$37:$Q$38)</c:f>
              <c:numCache>
                <c:formatCode>General</c:formatCode>
                <c:ptCount val="20"/>
                <c:pt idx="0">
                  <c:v>41</c:v>
                </c:pt>
                <c:pt idx="1">
                  <c:v>172</c:v>
                </c:pt>
                <c:pt idx="2">
                  <c:v>14</c:v>
                </c:pt>
                <c:pt idx="3">
                  <c:v>148</c:v>
                </c:pt>
                <c:pt idx="4">
                  <c:v>8</c:v>
                </c:pt>
                <c:pt idx="5">
                  <c:v>53</c:v>
                </c:pt>
                <c:pt idx="6">
                  <c:v>7</c:v>
                </c:pt>
                <c:pt idx="7">
                  <c:v>58</c:v>
                </c:pt>
                <c:pt idx="8">
                  <c:v>7</c:v>
                </c:pt>
                <c:pt idx="9">
                  <c:v>78</c:v>
                </c:pt>
                <c:pt idx="10">
                  <c:v>7</c:v>
                </c:pt>
                <c:pt idx="11">
                  <c:v>40</c:v>
                </c:pt>
                <c:pt idx="12">
                  <c:v>8</c:v>
                </c:pt>
                <c:pt idx="13">
                  <c:v>59</c:v>
                </c:pt>
                <c:pt idx="14">
                  <c:v>68</c:v>
                </c:pt>
                <c:pt idx="15">
                  <c:v>49</c:v>
                </c:pt>
                <c:pt idx="16">
                  <c:v>0</c:v>
                </c:pt>
                <c:pt idx="17">
                  <c:v>5</c:v>
                </c:pt>
                <c:pt idx="18">
                  <c:v>28</c:v>
                </c:pt>
                <c:pt idx="19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E-4EA3-B427-02CA12561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746960944"/>
        <c:axId val="1746969584"/>
      </c:barChart>
      <c:catAx>
        <c:axId val="174696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46969584"/>
        <c:crosses val="autoZero"/>
        <c:auto val="1"/>
        <c:lblAlgn val="ctr"/>
        <c:lblOffset val="100"/>
        <c:noMultiLvlLbl val="0"/>
      </c:catAx>
      <c:valAx>
        <c:axId val="17469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4696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Start- och slutdatum (max / 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Start 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Tidsintervall!$F$11:$G$11</c:f>
              <c:numCache>
                <c:formatCode>m/d/yy</c:formatCode>
                <c:ptCount val="2"/>
                <c:pt idx="0">
                  <c:v>44728</c:v>
                </c:pt>
                <c:pt idx="1">
                  <c:v>47118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626-4E82-B43D-5B7F7A7EC83B}"/>
            </c:ext>
          </c:extLst>
        </c:ser>
        <c:ser>
          <c:idx val="1"/>
          <c:order val="1"/>
          <c:tx>
            <c:v>End 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Tidsintervall!$G$11</c:f>
              <c:numCache>
                <c:formatCode>m/d/yy</c:formatCode>
                <c:ptCount val="1"/>
                <c:pt idx="0">
                  <c:v>47118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626-4E82-B43D-5B7F7A7EC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286096"/>
        <c:axId val="1219499712"/>
      </c:scatterChart>
      <c:valAx>
        <c:axId val="1950286096"/>
        <c:scaling>
          <c:orientation val="minMax"/>
          <c:min val="441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19499712"/>
        <c:crosses val="autoZero"/>
        <c:crossBetween val="midCat"/>
      </c:valAx>
      <c:valAx>
        <c:axId val="1219499712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195028609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Antal program per projekt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UnikaProjPerProg!$F$2:$F$8</c:f>
              <c:strCache>
                <c:ptCount val="7"/>
                <c:pt idx="0">
                  <c:v>Baltic Sea Region</c:v>
                </c:pt>
                <c:pt idx="1">
                  <c:v>Interreg europe</c:v>
                </c:pt>
                <c:pt idx="2">
                  <c:v>AURORA</c:v>
                </c:pt>
                <c:pt idx="3">
                  <c:v>Sverige-Norge</c:v>
                </c:pt>
                <c:pt idx="4">
                  <c:v>Öresund-Kattegat-Skagerrak</c:v>
                </c:pt>
                <c:pt idx="5">
                  <c:v>Northern Periphery and Arctic</c:v>
                </c:pt>
                <c:pt idx="6">
                  <c:v>Interreg North Sea</c:v>
                </c:pt>
              </c:strCache>
            </c:strRef>
          </c:cat>
          <c:val>
            <c:numRef>
              <c:f>UnikaProjPerProg!$G$2:$G$8</c:f>
              <c:numCache>
                <c:formatCode>General</c:formatCode>
                <c:ptCount val="7"/>
                <c:pt idx="0">
                  <c:v>9</c:v>
                </c:pt>
                <c:pt idx="1">
                  <c:v>2</c:v>
                </c:pt>
                <c:pt idx="2">
                  <c:v>38</c:v>
                </c:pt>
                <c:pt idx="3">
                  <c:v>9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0-48D5-9F7F-22EE242C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839343"/>
        <c:axId val="1208741247"/>
      </c:barChart>
      <c:catAx>
        <c:axId val="6148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08741247"/>
        <c:crosses val="autoZero"/>
        <c:auto val="1"/>
        <c:lblAlgn val="ctr"/>
        <c:lblOffset val="100"/>
        <c:noMultiLvlLbl val="0"/>
      </c:catAx>
      <c:valAx>
        <c:axId val="12087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483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Antal projektpartners per partnertyp och organisationstyp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v-S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Antal projektpartners per partnertyp och organisationstyp</a:t>
          </a:r>
        </a:p>
      </cx:txPr>
    </cx:title>
    <cx:plotArea>
      <cx:plotAreaRegion>
        <cx:series layoutId="treemap" uniqueId="{DE3202F2-F14F-463E-9961-1FA18AA37E5A}">
          <cx:tx>
            <cx:txData>
              <cx:f>_xlchart.v1.6</cx:f>
              <cx:v>Antal projekt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/>
                </a:pPr>
                <a:endParaRPr lang="sv-SE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  <cx:separator>, </cx:separator>
            <cx:dataLabel idx="38">
              <cx:visibility seriesName="0" categoryName="1" value="0"/>
              <cx:separator>, </cx:separator>
            </cx:dataLabel>
          </cx:dataLabels>
          <cx:dataId val="0"/>
          <cx:layoutPr/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>
      <cx:tx>
        <cx:txData>
          <cx:v>Antal projektpartners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v-S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Antal projektpartners</a:t>
          </a:r>
        </a:p>
      </cx:txPr>
    </cx:title>
    <cx:plotArea>
      <cx:plotAreaRegion>
        <cx:series layoutId="regionMap" uniqueId="{FAFE7E5F-651C-4568-9F02-C5D706010BF8}">
          <cx:tx>
            <cx:txData>
              <cx:f>_xlchart.v5.2</cx:f>
              <cx:v>NUTS 3</cx:v>
            </cx:txData>
          </cx:tx>
          <cx:dataLabels>
            <cx:spPr>
              <a:solidFill>
                <a:srgbClr val="CCD9E4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 b="1"/>
                </a:pPr>
                <a:endParaRPr lang="sv-SE" sz="8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regionLabelLayout val="none"/>
            <cx:geography viewedRegionType="countryRegion" cultureLanguage="sv-SE" cultureRegion="SE" attribution="Använder Bing">
              <cx:geoCache provider="{E9337A44-BEBE-4D9F-B70C-5C5E7DAFC167}">
                <cx:binary>3H3pctxGsu6rKPT7gi7UBmBifCIO1m6u4iKJ0h8ERVHY9x3PM+cV7gv4xW5CskWwCHXZ1MyJuGaM
w2O1GoncvszKykz+8378x336cFe/GrM0b/5xP/76Omzb8h+//NLchw/ZXXOURfd10RRf2qP7Ivul
+PIlun/45XN9N0R58AtGKv3lPryr24fx9X/9E54WPBSnxf1dGxX5ZfdQT1cPTZe2zYHPNj96dV90
ebt8PYAn/fr6un+oo+Dh9auHvI3a6WYqH359/eTvvH71i/ikZ1RfpfBibfcZvsuMI65RQ8MMG19/
9Nev0iIPfv9YpUcMI53pGvv2sfEH6fO7DL7+J97n69vcff5cPzTNq9//vfrik5df/XnUFNY33q1i
edFr5ytnvzyV7X/9U/gD4FX4k5X4RcHIPvqh9O8+Z1FuR01bR/et+uvrd7/9C/7/3Svvt//b3qV3
+efmVfrbv/I/ZPVNTU++9FfVpB1pSMOEUIK+/uCnalKPDK4hVVO1P2h+088LXmxbXz980BOufn2t
0tc/lNr/fyp9qPOirv8TCuXkiGiU6rr+u9+B4tZ+px0RVcMcaeS7W35z+ZVe/8rbHdDq88cIOv3w
91Fpnf0nlAkgSnRkqFjTv3kneapMcsQQ1jjWBPQEp/qzL/RD/T19gKC5BQ7+FgB7Dm74qWjbh/zf
jaxcO0KEwv+0TWTF6hHSVIoxg8C49sC/8kbbynv+BEF7pv030d518tv/5A//7pDIjjiCrIVg/g0i
BQQlR+CLKuMQkNZ6+5Pvsq2yJ18WtKVCSP5b+Np1W9wnYZFm/25XW2ASM1U1EN5MYvTF1ZCBufrt
Y1XQ3J9/rx9oT3yAoEEEBP8WGjypi7z49FAH/3YN8iNd0zXVIL+DpRDo6BGEQUrgbzxV3V94oW3V
PXuAqLq/S6Cz4fhQ53f/bsVxBGCpIcTRNlgClhJM4OPfT3lCovKn32pbe8LXBd1h9Ddxu+Pf/pW1
/4n8Eg4LqmYQOOH9rr1nh3ROmIaYwZ663V94oW3FPXuAqDrw/78FYn493j78p1JMcqRjxhnX9e+H
udVZD6MjzAnSqA4OuvwI4PkX321bk5sPEbT539bfRJu7u/Q/4YaMQ62MGPqSpXz9EYow+EhnoEVs
CAr806+zrTrh64LSzv+3dfbj8tr3OqN91945XwuUqwrb4U+/sg5FU+GrT+qcTzj/A+n2n399rTGA
RwTa+F76XB7zJO33fvtXnz58KsSc6MnXH+6aFkpY2hGnkOIYKsREBCd6QNvh4esn9IhSzim4KOVU
h0Tn9SsoELXhr685PoLaHENQhqNQqMOcv37VFN3Xj9CRquvw9zGGzIgbjHwvEb8p0iko8u+i+f2/
X+Vd9qaI8rYB3l6/Kr/9ra+vSglRMcEqFBN0rhNOIVKX93dXUIWGv6z+H9YNWZbH+mSPqDFsltej
yQgpbhRGIrcrZ2wVLAs+rmS1QVQFXD9ElUHIXlPtCYlDEhqTjT31lrnqLvH8U2rqpupUF5GtwUn2
u2426MEZ7SA5cKg1OTxNGqvbvrd7otjjqN3UFO8Pk4DQuEFCp4ahqxwRffl8JcewYk1Ykmyy1Saz
u/G8nm5QNQBCHuJjUcZzZT0SAaNYE2Fsikq9yid7UFLuhizIPYWwbD8aE3aGmhendRxrZq3Vkcnz
EJ0eJr88XiRPicrAOYgKRQyBx0ijlca7eLKzeY9zu+SdpfWndRCbL6GjUzB/TQdxCupq61wZ+DBP
NlFSK+HXTOnNUT3RlbsX0IE6GvigocIhUrB9qqcVqzOwwqC76/lFW0Z2PpwpIWDkIa1tiu2RjCoY
O6WMt/GgTPbcpE7AXX/CbqPdF+3Dz9ERxKYObRqxtJ5s1oc2RrdzaFhtdTVP5Uv0Y3CdYwalLrpU
Bddm2ONOyaKeTLZGPs/deZR9mNvTYE5eQIZBcNQQZfCDBX4wa2cFRWlvt8YF7s4C9VQJrKB9c1hq
WwC4pgKwv2amSoskoH4IUNQ0Du3au0TP75IqKcxuLJxgQJ8O09sCCogvVNOJBgn4MyfqqB5pkzHa
JHFpdDxmX+b24jCJLYNbkxBgoo0GXWuaarSTvnAoLVwSpe8mtXO1tD45TGqLGw1UBGZAkQH5ylPp
qUURI2OIertIjvVhZ9SfpkjCzXLl8wx2tCUmQxhdop7ATlS2SjWgYLIrhx5jr96HVuxGlam8zfbE
Sp3kgn04zJWMosDV2Kvd5EfDaOvobOidxtgdfv6WzWkQcCH0QiRnxhIeV8ECDcXAqA8cGQybY1xZ
ykDdamIeIZ2Zh5VzmNw2O4/kls9X5Aw8jrHqG53dDVdU/9T2ktgne/5iJKvnh2nTJ36p9Lam2JQl
ZoDJC6BgLTDBBDgL/GyY+9GmoR+Ys+ZHTtXRa61RmBNr+iAxuU2GdIwoZESYGmIAqkINp2MAVm30
4xkutOMkJJJQvuk4KxIC7OhKnVdlp3V2k59o6Vk2ntDKO6z2pWL83HFWNAQzCzvEx6DDnR0Tq9yX
7vipi8G8rMlFp5EduE38k0wJhpaACSZDwTqbF58LfKJHH/NB4poyuQm21rUJ6coaSBhZfBPG4T5A
6mmup8c/KTvB4uKxCHGv+qM9d2a5z5zCKwYr/tI7kHcdVyeBJCpApn9QVQLiqJUWqkkLqurj2ALE
M4fR5MVHgmqzRPkuqF6CQCvTWN5n5bJ5MuQ4rOPBJnpiZrphK6iw2uGMs31X9o5EmIuhiYmjtqIm
JFqKOiqZ0SzcuZNTvkmOFSvfNbe9ozpop72Zrn6OniZkXCidZ63NKBhJayXn1IntdtcNpvaWm9px
7wWuKktZN080KxaXivVaoKwu1SoYSWcnX+hx6ZL3mZWAvdSpqVrYnnb5YEqYlICUtnj/SoVz3I3w
QmFvD9bs1vvE6SqTxmY1mMRTjvGue2/klnHzk1QFTOkHrR6jCPxPU03dM9zCy+3Q1SyVmcoltsPL
1MokOYa67fNsOSETTggWzGfmvRFPI8Bxenp7ixxix/bet6cPxb6w48vA9SUwthmeobiG4ZiDVG4I
zjhgQ0NpPo92kLw36K7wH1iVmsEYmA2bJWrc5u2RluCIhqENdaHlo23klxE5Z9w1klRC4weB4JGI
IMCMp0kYJNEE/tefqnbstjvt4zfv8y18dthENjkyMGEc61Da4MvnK7vEod+nFSQydtYTt6e1jcvI
Q2oqQbBtplZ0BIRuIkxbfYSsZrAGR7VTOwH7t0dL8WInuCjeH+Zq09tW1ASbwEOetmnsQ2hTjzNl
1xH78POXt30GkavnC3agQbNTOxoAWRpWrH7+TOKzgLZW0cqcacG+Q4QEW8jLtKFpC7BBPWyFlnoS
eMzjbulVEkqbXvTIkQjCQxpOetxBVjiEin8ZTWpjJ3pSeczo55uRTqNFo5BKMjeJ8YkwrCaoH9Ie
MuvZL3ZRnjkxGqhJWrWW+JSMkIC+GY2SqCq60Vb7Y6N9x1o40n84bBKLJg5oShOgliuBEbcxmAT1
gl3jJd7gUrf2Yu8wGRkni+Wv/bU1YiPzUWf7eWxGcJwauZUr4YvkBaUjaH3RFiB/SqUIjFplU9Hb
qq+dTs04mM1wWyi1IcHubW4e6QjcGG2us8RXO7ssL3ts9XAgnSWu+gPkeaSxvMNKYqkycjivgguV
t5NV78mOv6luuTk7qaPYoUQ92270SEyAOY7rcjZycKO5L51uvKF9acJZy2LT8aheHzYFdclSnpvc
I7HlZVac5VC+bngLgaJgkPVSyHrJuTKa2C3sYSfLQaVyFDAvM4qxnrUFwS+x53ulG7rlzng7Oswq
PVkNWF2edog3AfgyEudNWkNcygtTOUkKO91rbuVFbxsvtHsTXaeTk+2RDdHDlbEqsUoqJKTlHJZ5
aQS9jcaPMQtNNZ9MjCR1Rpk8qZCD6mqm1v4IMWoplJSQmhnWaBX7wCqtwJad9bYD1ndToQIAzpWR
QIVwgiRJ000l5JDSt2Tf0Pl06nwJqn+tKB7QHRXQg84FDYweMsCaWPHNaOd2fsEVk5+2jm8Wdnad
vxsdbJYevjrsEQtcHCIswEna6QhiFrg6KS6wv9O5xLtlhiFASe+PU136cDJi00mJUlP3vdj/fJiH
7bOJ8agqAUKMGHV+1oBdTABXhel7EBZtw9HeJsQKr3pv2hmSmwIJaFEBR4ygiXjUpFCvSUKzIcdc
PYkbbAWV3U+3Eu5kIhRQJI6UIeI0HCAP9C/RxwlKHQt/mUWQVTuGh24SVxYzZfwJWKKUeZpohQJR
pq5sHE4m09/X5KRXmDmN/gtCp47gCpBixBicR56Cst9PuNY51MHr8A6Vb2l1NjQS4N8y8xUJMVej
KmN0ThEUwaHEXlNkTvrPMSEmZlzvprhToezdVqOn97oZpLmHcGsftoYtY1gzIqBSk/rDlA9QzY+z
5ETlfWgq+fvALyWXBpsutaYjAJLO4RY2KqA8pJ/NLoMwQt/MV/PxcoGJdqHHbg6ztRmYoReOEa4y
Ah2PAk74w6BUzFjSzTDw8qY97mfN81vtOmN3uBjdYQrg2m/01OZdrDOJN28L9ZG4gB8oNjqFqJBU
d+OFEZxk5WWZ7g8zuElChYM1hq53aG4X5JlB0j72bdzbLHpb+zeNMZkxkyhNRmNxglVyU7CABI0P
yU0cXxXkumyvDFK9xMxXfAh6IkHOFZIkve3PozUFN01X2Y0vEdZW6NVXRAR9UB4Pk16CPvwyMY1y
lwbY1ENP4xK940XqYvRbExJgvI4nUrcRXPjyMw4JRfDRcJQHf99Ysa3b1A720Zvz2qytXX6m2cEn
fkVkV42bwKQaOtwuwZUZEq9oW4hbISqgPIK6WnXGZuh2+pj8JBXxhjYO64SUI+QyUXdVF+8yKlHY
puVhrkFnADRtaFSwihLu3XqVgxyJf8YbZOp0r2BZ9reprBURwSqgYayDIA8xqQ9sctt+rVmjvfHW
KKEkAhfPL0pqdQI98aphcKx+xciVP0GLCtKiAAgaQW5S/4uah2YYv6CKsCYiOm2VpzhKANArfFkb
buVf1e0dL+1JTa3DEKRuutWKH0FLOO5rmkd6Z+OP/sflviRwerOys1P62b+Bs5dNnNJrZMXG7VCy
IivqrZyzRNHAmweL3UOt2lUsLTGXWLLQ60z/TsLnEgOfefWKoODVSCkpCzvQW/IFHfte5/k2O5+Z
OTqFC1YiUeCmB6+oCelZSadA6wgocGzhNH46kvcSdmQEhPQoGY14rlRgJ4zM+Ta9gZqW2e+aD7QD
jlor9zJXk/jz8sgDElw6jteRZMB5OMOtNFys7aOdumt3zFOd2mt2EtY2XfpRdmIHhNbFedRNcOyJ
JjOorPY0cxab5NAhddaddheJKyUpcQIsJFA5anlGW7DGeN+f0kvjgrnL+XjMTHTROrqJzSmHc5bu
HGZ1EyFXnC6SWGFJkkPaQ2vgtKSN2flffOPCVySWKKMhQkmeh72+0Kibfdmdd51nKFeH2ViM+blh
EJhvhiuC5fr4KRtpVCddjOC4CAd+C0efm+osm46n6rKPzpjs5LPND2RLZJmR0Jlw3PebQs275do9
ZJ8Q2tUqtKz0ElDcOuhAo8p3GoI5DHU0jayDnIklyIyr2vSD+7TRIILt+q6zD0tPxpAgPXWKfFTq
SysOqpxmKK3JhzsfIuPpB4j7yJRgCJ3Chj5NoeJJ4bRY78G+Xf8Ut1Zlj07uDLuSSaS4nb6vxLhw
vjLv0agTP10warmroFZq+2/GY8Mr3NRT3MNC/Oqhz23wkTshnoTh1OMBZ3CjtNPPdE+11V2vWtV5
7irniTW44a4/Hi1iwdWonT+MD4Ytu7DbRuTHNxACzDjhrhkQ3BGqOLpqSu0y67p3h7nchqlHEkJU
mTpmRAmBkoavXtb1tea/NUJuDh03D9ORmaQQXOJxaMJIA8Xp2QlK7B4js6CZhIhEXlwIJ2HJSNsS
kFfXhF4yFzbjinOYD5nNiy0tRTbTxIihLr5YYP4mtxtqqlfUNCByJXY8muTDYYoSDXEBOZJOiwNj
ifsp+pKQG7WlVq2d6EzWqCHREBdAo0tCI51mqKBRr92nbuYNZ7GtWPw0OZ0t7uaXoZMVPwdUy0zo
2p27SCX1sDTWhNSZw9O8eMO55BZVZhMCYjS8K+YuARKK+gVHn/zePawemdgW9a0QaYBTVDYvteIh
9VIoe2Mo1d3+HAkBBqYEG0qYgVmPwVU9uG32UJUS7cu4EGDAz/tE1XyIEgWPLT5/pHpr8lp2PJRR
EUAgTJKUlaUCpW58OWs3cXtK8PVhWUm8RSzAwdNjXunBYOv5udJhMxquub7rylECNRJWxDJc3vRF
VYzRYLdpbwbTcVYEll+9hBnoCIUdL6oGFR1B8VHua3rcw6EdJ1+y1NF638naPcoTSVjd9JEVHUH7
kdrMMPMACV1S3xvxcR1IfGSz8QR6GL4zIii+12E8Il0u+rrQKjurPh28urH4jfJxsGuzPaMXzR7v
Qonrb+rokap4uqgZYb623Ank+JQ3F1l1FviSVHgzrVuREFLHhsU1mgMoePRt6lRD54z+bCnqfJJX
yrERzJIjp0RR4qFiDjRC2xCqYpRPx3yAilX6+bD/bDNEdIPpBhSrxfGLvEE4Qj1gTdBx/h5H8Z7V
BT6NR7i9jKI+ceswlNX6trl6pClA6KTUeDSgQ9QuJ5e2F5jtD/Mke77oRmmgK8wH84aT86DsB/z2
8PO37ezx/QX38Qs/qBsdYC1Szn2tNpvAG3NFAjjbqS+cT/7QjOBDCMPVf54AGLCLyeFW4BhXmlPs
iaN8kF3xLi/8LPN9JGUIeVQBt58DGuHWqa1umBtChaiAhjh1tOL6YzTKxhMk4lum9NYRNISqXkci
OBrlRgRJ4XRNy8Rr02R3WEsSyzaEPKrp8zZplxpAH0K2pt/46S7vO7MtzsuQ2z9HS8ilYkNTqj6F
pmQ6X7BpMlH2oGd3ysicuem9w7R+AK7fDcNYzH+VgeQJIFCoL1XsM2RRK7ezM9WEVnindIrIpG58
zAOTSqqkm3F2ZSKLUldEx7FWNL3ncHHXXhpEM7F/R4qrPmglZi+jI2BD3k+BoiMwjqy4b8eTRMnM
uDhX/J80DgEiDFwzjirAcZQHJifve6h18dIsqou46yUsSeDIEOAiMArehCGIjndXU36RBxK422xf
WIYgf0cKQ0CKOEqRopUQJeK96i4d1wzauM6zfe7k3qiYtbRnd/HQH+MFRwJekFxHJYbbW+grhXL5
sf5BnWxqzlZ4gnb5KLH3bYvQYN4SJj7IMrX5xPLiLmV6U8IN3sTfJK1uMqMw1dQp/PhlcnykJDhW
yMKmjJaJpujd7GowXAkdfpdQTbZiJ5K2gWxbxSMxwaG6ac5TSPjggDwVjqYFbk0CR4IUMtEJzpTi
Gu7uNLgchJ7j6K7e525oa1fGHTnjpuK1HlxZQ5l3fnOY7DbwPnIm+BZqgyamBNKwNmDvVDi/xLfD
dK1gtC9kPV5YJkXBt4pYi3NtaVvUrrVbqNmckl1mcVv1wnPNyTwIzDC0QSw4F9iBDYXm92xfu4fZ
3XY/mITjMJkGbZtisTns0wF+Zrj+gHZD2FZ4iQdLvYKZJJBu+LF+0VCAvqInBDbKmpZlKbQ3zvWu
htuqwKlPjMb0WwvazVzjA3ov69rYjNgrioILojJU/TmCTpEwOIdha6djkTmksgLcpi5XVAT3MxrY
SaTq4BF5dVMm1yWXnHqkihJcjkyhkmtLT9Ifjc9wf3NFPOpmbnomG1WTUhOcLyM408ulUEAvSWRi
Z94xp4KbFqitZLZiv6RTbm0VgteN6jyGEVQ/7MB/o/bnRVmaeitJArZv+lYqEtwNY1g20CjjaPO3
AP2ny00fC0wYKLjv3BlKo9gMrvlV9Omwhy1PfRZuVlSF+NY2uGnzEOr1Y3ZmdI3ZtuDP+sXQ3wY6
t5VGFrAl5k6E8GZobTAECsQBZbZZoJpKsJuR7BAksw8ipMFTZuS1sgwXoqY18+EdoV+yfj+js4Qc
F9qpqn4Y0PtMfetzWdl0O4N8FCgREARWCBhcWVrZ9bcwnwHatPIL+gZd4+vhdrDjHVx824Ws71Hi
3mIjM4dtCenQw6kvUhykv5NeIUkFKuBHxgJjCpasRL2gx8xNXd9u3OBmKdgr0vC9GVpXIhSwpNRr
FkT5kitE75XaLv3CpNmHMZaNoGzbIjSwEV2FvVC6YPtRkShDl0AdvcLUpJPXk970X1QzZRonsDaA
Q4+UQMRoMr+PcqhxQ3+eo5HOabtG0hKzrf3vJMRSvV76ZaXn0COg9xn03MBOAklFc1shjwQEd4K+
8pL6BRCo+rfNsEPDHQ4bS+GqJJuX0RF8Z8RVkEcxHCvLbHLGOj9WymrXLvcDoyaR2bbuH1kSwu5c
kgFSe+hfHA1Pj04U7MWxcxhaN3O1R82LBfkg1iH9HKG/Ok1ZZmpxAhcBiHzRGp9YeapmDiKRrNVQ
JkHBdaqIjlPegqbqkli+8h5QHQ+lU+syVcnkt7zI6szqo7aNtQlODgHaoeBhRBdNcnlYftuh6VFF
QtQFxAmrIoAgj+L9RM/8+WOYg49epOXnUHbV/7Wb6nkcfCQmRF8dtGVMYz7YvXYRscgBi8vMLvfN
ljV7MiSOEqOPRjBY0VxJTHFzlwBsKfgDIsReWtbUmVakYOb1bef0p4pJdoEzG1DZNwc7sBAEfult
kcQ4xdp+pk1qnIbFYGNYltKcBNDdw9JzFl4ZiSTD2C62PbInlvfpwFJOI/CDjtvcW8Yb6hMQ5Hzc
QZ36Zen0d1lqAoRU9RQNSM8GMBofelJ8GMBDJ6WRSnx7W2ecwqZPKBMzfdlntrb/OCjxpGCoSo0w
PVwdV9YIajod4ZjQer6DTtIzWc/SthxXJAXWUIVqFWbXAA2Pl/ZedYfeVKfLMfNlu4mgVe47dwI6
Eh4jhaYYWkbm3MqyYo8DvDvs3VIJCilFi1molgg0xUtLvV8OW/peeYjf95ZqQUvHpz8xbbO89jMn
55pBYcmJTp/t8AmGVM0JgeJy63IPOQmUc8oT5nzTWmDLxjM3MXJFTlBYOaeqH6oAxgbiZsQheuZW
ELsSOS4Z8yGmBF2lNStxrUDQRJCYLW1Rrdk6y0yerMFsM81YsSMobIQ6vJ/MID0SOn57psvwXiau
5fNVSFH6qm30pfSvjedQ4Uibq5DZh4UlY0GMWnGawDh8ApeAeWsWpWKrdSGpdMlICFFr1uui4sGS
inNmJlDqZwGTgI9MUEKswtrQD7kBduW3nTWliRnjmziVDZPKGBESV1rpSRJRgJtwMm5g/m4Pywus
n1KHGIQGHbdZsgS+OTn1h+NIk1xabmZDjxYrRh5ehUqkognKBHVr6oXVd5kZhV6R/5zOxaBDRhIP
xuIZPHuYKpi3qD4eFtRmtF4xIvh4NqVYbfp6sOfMUkhttz4zh/ijEo1WkLYvMS9NJbBnBhYbwWTH
Uz9UFQpLCAboRCun80qzjOFjOUkOFJsWvCIhICMJispIe0jt5opYKD3v6GChAZuHpbYdMVdkBLHp
esXmuoDMo78d7dBqrNBO3y9tsemlrEd1myNYgQobBgxY7718vgKvHCU5xiNoiGjtWcb8E5K0sHro
RU0+BoMtjLDUT1XFkRvKIi3sAnD9sg+dgk2wSy3azf4oCSqb3Bg67LimGoZwKQhOi1oAYwXIxKkV
MFdRrCq8kyhneYYYt2Ch5bIUlkJ5VxwMrXSj5mEPlSd6hkPr66QtzMcV97Bx8X528E4WvrbAAH59
xTKrBHZtiPMOYRK1VYkh3wjL4HM9+pHJaOKWLbHTLvUOM7clvzUtIc7AmiaqplXW2xV1NWoN3Qfd
vzlMYvPEsqYhBBpoX/cHrYPSOGn5+z4ZeztHKIX1mGp+w+v4tu99w1IyrtkcKdwewzmTcLlZFVq/
ghCIhjjqjKQCM2mXgws0uilOezy4xjHUEF3ZRbpMpkI8wgoEC7iugoHRPnKSMtnlyL8K1FFyw7LZ
lLhiSlwDGqGpnuEGDkrlqQVT2fkeVrvA+EObmQH0Mtvzu5dtO1iTFBA3nrKONiGE2gDqQ1GimNp4
AeMkEoPZdLhHB2AC6CodrzJDg760pUQ/w26SwtL3CUxjG8skzgV3JPSW5z1zcNWAlc+wnhM2Mwpc
Fe1QxmoEDte7yy4UUJqXnnxLTX1HdiWwla3AGofljkiH7cVi3zn8YeSPJe/tKQhMrT3F3YOEna0Y
vKYgiE/vQxUWRi19V5Z/BmsMz43rr23atmHx6163YDrBtORmv22PK84ELC7KPgqjCGrZjdOkZnM+
wy1cZUf74CbcZTAbI7sq2vSzFb1F0qtIpitdjjUFjJGG71to8+JATH9BPrOW5fIOKxqweAe62GqQ
JWf4LEubyzZ7V3WaO+uKV7Syca1tnFqxJMAxNmCzXb305MGOHIe4udvv8A2Fa9pFfoWkjU1miQIu
Q2bzezVWydy+PlH6D4cNUaYfAXSnoEfdAP/YU3nPqzewZtlE/uVhGjIeBKzVp1SZqwn0E8EuKGfO
WG2OSSzr/17e9BlAPKpFrFsDoBOmjEsNUf0w8gtDu4SlNXF53gzQY6PdHGZJIjax19yvYz0iUTXY
pWGcBPq8T/MH2tg/R0TAiKCeiorqALFNtCfUYuyyDl+QOq9cR2wtD6M20+GMsWzGOQmwG05OIOvx
k4lqsY6Vd8L+qlxTVcheovQ6W+pa9U0ZfDksKYmFifnyiPUEfikdsNHMx5FyrBHJdaqMB8HlEQ0S
agTgJUGeeWTOj6cGHWcl//xzbAjOrnW0irkK4Nyyq7C6TmU7K2RsCM6OWj+q1WwZsU8zK8wUN500
CzX0RZncyhUFh09qpuZzBifl/HR6lznjrjWjfXxVmwns2NGtw0LbvCNd2bB47u+neR75EkqVHbuu
vnwba2VX/g62zi7Fv/pPXCpKDE6sBaAphSPNCI1c4/TGiG+osT/MlERTYg2AGnEN4yxQyyi1vVF7
WdKboWysVEZDSAWyLJwSpYTaUtNcVcyesgs27H6ODcH3i6LR1aEAg57rve/vytxrVffnSCxcruAl
6VQcFD1ctQTtPbQHjqQwp1a2lX5b3fArY+AsDr9BQBUMOp54FkwE8AX2YVxNBbQO8USyAGhbG99J
iC3xFUyrzEmw+H70MUAWy98FL1nAtzDwOxdi+xNvOBvgN+dCe2MWmVH9eay8QAf1ywZvFmk8j8SP
dMS4BXtrC6UB452OVRd28u6CveHRXScxrs2a/5of0YCHKG61SFuGI8w2tebCnO3GKjz0ZrpHgV2d
LhPLsnAmMYWvfW4re4MViXSoEXgNNBXsBh6asCZNYtJSxgSbHrI6y4cEbIGekcCeb2fYBlVYimXc
TaqN3GV3mO8cdqMfHAwelSaEuHBS1Iw1YBxlMe8HFtnqVDsRHU71svKMILGKGMqDdWjW/QRNMIU3
TL7Dope58+NrCCEQDTFU1Ge4SU/GHQ/uEXZQF5mHed1WoaHB6nHYVKGJkxSwvnny547AJpa8ve31
7hOZ9ZeFwEcaojj1aQijfIBiodvCNpHoI4I2/cveWVoNg+tSBlDb6PFIThBbCpN6mCsMxFaW7hDC
VkDQkM+xLNYup+znrv1IR8ggooErEcrVZbUmdFDCuG1cQD8xguV5026Q+oGMKwF2Z4WSDkcQ2dFx
tNNaM3QDb7ovBnOEwA5eYMUPZN9N9mHz+IErfGdSHLIoKS9K+E0ZUG+DReLW5NRvltWUuQGbV+t3
MEvq1lRGUiJXcdJijhOSogaOyXEHy706r4DVylVqLcPa8k0Ei+09UyIsGYbfiwMrTaCC+TRkDtWc
DcFSSkHTmZ/B9OonDd8Yo+RosellKyrL5yugzHRa65GSwhxeo5owYW/GslmOzYo8/GLF74wIOBmQ
Kh1xDI5sTI2Z+sFuTJvbhmdnGilns+5K24+61qSF/iVScyfKX1TdWL2A4OWNjps0SECScaPYybSD
rnRvKCRxbtMLGNFhORCU6mE91lNBTrD0ai5TGGhkrWGiipqTctaozmGjlxERYjYtcQwJIYiyjj8O
hqXF1wlyD5PYNLsVH4LZ5Qkv4zktB7uaLgINbn2Vy6rc0ReWJleEBMtrpmmcghGyNeTpXrJLHN8O
PHLW2OGu9sK3MiPYxosVPcEMlUQNglCF7pcC0MKKIhj1SWFjOPoQ65Z+D12N0svz7RrUiqRgeAkh
M8MxLLcPT0d3WZ2rXQX7GaqGmZ170v09Ms0J0YWzJPBxDKiv5OZ0vBywYEMWMf2b6GE+h9/OaRYu
7GHfN91PWowQbf4faVfSHLfOa3+RqiiJmrYaenLb8ZDYTjaqxE4kUfM8/Pp3mPu+WGZ0m1W+G3vR
VY0GCQIgCJxTNHpttQtBBx8zjmPKHu3cOdt2fEyt5iMQhBhZ+XPKhFjjTIk1TkMCuDvTq3PFLdJH
p/pIofJNhnhTzaJssCoHJ7mkTrGn0eKSRtubaezbSsKAFzgXsoAt2TrxoqqysNHtEJ1FWelqSMfr
X+apQEqee+HgWdfac3cPBKYnmclI3Il4f20N/f9HIuu5DkJj8iZ9+hR2kcQ1bsaY1YIKLkXRp97J
og5ey9kvxbFJJDFMds4swZV0KsYf6Yxe/eLM3xSnQ3LGE5nHUMmI/I/0k6xM0BL8SFajVBm2KCou
iYLpNnrsM+V42QfLFkzwG+ocxThUcFVK9jky78Pk8+Xvl+274CnUhpGwaJGxAeczwHPhnTPnQWYR
yWWZf81fGcxq3wXHoEaLmpMCVm0PX0LWulbrK84VboMgUZOs2PbL6EqW4BjapOgtvcFITcp+jogo
i78omZsWn+oyKCPdrTPiddkkObibC2mCGswhnPtbnBQMzYmykKIDwOzOnWa5oX1Xyaqam8bwRwYY
Ot8nFrju2WM8IUMbmufY3OfG62Vj4Lvw1y6tvl9IXIyq0aembXEpcZ5Y4Y1xGSjhraN/0vvzoNSS
YLEdhlfihBQGbfnjqIaoBOWNC29X4akVtYCvzuTST2QH1KMf0tIj9y+XNBT8j5WlZTXxvtdhZ5/4
y655O7jONz45VCHTkPFObJr9SkO+oauUujNRVKmzdvSzGh3tufI6hPoxGtRdSs2jMcyShqcNGwRD
pw0wVh3znGCJei8uHiJzyDSUi9Gwv0sz+5Md4ZyVk8RnbJghml55C4qG/0QcnFBReWBLidYNTd2P
5heDfuANXjdUsJMSy3Z4g+17PUDw15JEQ2mj2/VBdssfj5V7+4xxw2D6qfi9pLywdS15J09wsn0M
qM2hRS9F+ogaA8ZbYtCSwQh/t1FKI/zWLq21E1wuGFa1YupxWx1PSuTz6I50wnfAUXY77lQv4hhY
nmxESCZUcMBJPlip3aLeUBSfOs1jNUDzhla2kPzECsfr3UIKBugMjjWgKxoYHjt1x08zgJUHbwg4
29AAIhSJoWzkSmtxYq9GSKvZBlsxJ0D5rMY/yhEck5pnfaRu+U6O4BcHalcNs9A32p7SfK+htvEP
uHLpAMgDxRQDW2beX/bFMt34Uq9cR2XnAzCVoZuqNuchxIRSRPeVbjyXEQ0ui9pKmt7pJ3hFk1Kb
TSHOW/E8gbapAGJVccUegbCHwqXMB8sUE3xibWd6W8Uw/079ZRV3JWrniw2MIVkmKJMjOpGli1nP
FxD8hePsomGOBMnvm6Wm+s13gnG8IiCufH5tK669W07+y1ZbZwE2rStMnALlAMH6jqOZstDrTqgP
ozE7eiCyscONOPNOouBSBmPMieJ0k19az04fu3rxOHQ7W3+uZfNs/ARfOOGG4EfqQYlytNJNfkif
mRlkrN014GhRzNsMqVVLvna2L7FO2UaKTkXvaJwTdIuqtd+cORpt+Eoeoi/Ud/YF2E2A5OSjsri/
LHYryK28tNidYI5JmpEcDnOi93n8mDeS75c4ZLFI1OmYUllKrpXa3zDDPMfF5Ia0l6SlsrMtYt6V
81KPNcHD53xH7zgNwXQgx+IXh6GNA1mT3r9IQ8g2MYNjoPf2vemnwzwmXYbrxOhhesRvXURuL9xZ
ex2AGbK57K1MH2b/Jk1wJQNV506nHBsGxe381B1+I2Uc2EkmadsY3gQJviSswSGk8Jb7Ov6cp2c1
erhsbNvG8Pb9gsdQ2ryuVBvLRvOH0P4J6mLTlGU528foTYbgI6p26nVLGUd+cnUNPvfHSF9s5N2X
VZEtleAgrKUIndCCKq16PSZnJmuA+Rfv+qaH4A66sO8cWuHWsKigDeF8QFHtYvwBJwm5U3Md7T7Q
O6QbGnJRcACAVVjsZMxsPayrFBErc/bjcKzbQy4bIdg0gJUIIdpPZuvkSk0hIt8tyadaMV21GYPL
WyMTIhxOXIxVimdxlJbS85BfEz12l/7rf5MhHEln7rRMBbqZb6iP0YRK0uzS8fWyjK3n1ncbwhVd
BVg7KlSQg6GK36A//bsNI2APijdWv29yods/yIfHNk/PaoOEE5oZA+tJhA1KlmMOGOA+fFFY4nXS
u49sk4RjipZ4igF4+LTOt/f6S3dUDzw7crlrM7zcd47kI1OT79ZTOLNN2dtL1uAxa7ATd0ripwLP
xnP3AYDcd2KEkztakTprC8YK5xkNGenRVF5NjMbNMnL77SWkmooBBlWj4jU4Mcx5TngVerJ/FFru
6rVnIim6bIQSIeLdA0cpnUdQ+/lD/rWxTrFyrltJisC3+q9cS/ujh9jUjKvxoi6omPoLCHFTw/Zy
im0pTx2I/WT4mJtueyVLcEBAfxqyUl04sf1dSa5s4IBcXi+ZAMH5ULBmaICOBzK42aGDpfTLpJdN
Um8f0rcFE5wPYcpSDh32pA3MU3akN+xIPNVP75zcRalx3GklCAxo56oSr/cvHulNsuCRlLLvM41b
Q41AFLBX0MH7oa8dtd7NjxRDwcrHLoirHRM8UkjInJQz3ngs1dr34Htqi/65TcKruW1kw4AyYxec
0qR3kbIkeGwEFU49fFLRjlTh/eMjFmKZBjWBtmOLEK1lGIZGu8BCdDVBE/8YPXaArPcvC9lOH7Q3
KYKvq2dNSYB5A1RbDE7y+Q4Ej0+2j+EO9CDtwBYcyDp1ti3/TaLg9tqWJbM2I3mstJ9j/TwWknWT
qSR2oi2D3vZq56AneDH1PWGZ7lnIJ+/Hppq8zCFFAF7tBxplj3MxJydWjdHXXrcBe5m3nzG29gFA
X/j5PwqLbWsK8EG1eUGeoaGJdHpUuvMiu51JdRb8VQwrisBvzeku9N24Xw5gKAmmkwmQxmbfX2n3
l81mcw/BvIxRbY7mKnYg1S1Z8k7DfEmRfssIdbvo9bKAraZYHXwSBjjVdM0yxB4PtMIDu0OfUXuf
XbyK+CQodpblKmjjcqcGwX/2Oy8BQ5TkQGz6zJVcrvkql2ravEQExZsCBrC9iASsTjyTndXheFnB
zWBGUdS1AZdAMZDzXo6dlwDcGfHyZ0R7FbTIYLtywkAxVHckXy6L2jaON1liP1A5tWmYVD2PA6D7
89IA9VzwrfNiHfi5d+OBWjuJSG5vf8XqlUihRKjNmV7oMZ4CG1/dUU8/MD+9/qdCkaDlULJp2/fs
lTjB/IucEHUK8VKjPoxeftPvp4P2NUbFrt4ptzJp3AQu6SaE7soYC4WleNqK58lV7bsETGj/cfkE
K0ySNo3MClkveI6ueZUiCrorZL3OftrLqRI3bX61ekK0JjPF2OLMJr8GVTxz0G80+rN9B06Fw2W9
NuPmSpAQo604IlGqwyqm8shU3dXKo010yeLJhAjBOUnUmYUtrF1NzmPys2WtpxEZeOz2mQLVI9Wo
ZViWWK9iA1EGx0S6kcZe/p1imjr7FFZuqHlz4nIYkvEwjB/RbCVTsHKVgRaqLWF4xBjcvqxaV19A
LVj/vLxLm/a9EiPYd1wrGGWd0efUVa3f5d1N18oGOWQiBPteCkdXSA37znLjvCzKFXAJgv+mBTeT
lSM3xpERMuARq4gLdyzvlkUiYAuiUDdW6yRY81zFdTfQaIKPIx4J8lOOcIt6ovKdOm73qLndPnnI
PP31smL8h//lflZiBfsu54pmDmgHfDBcHGLT3i1W5gPzROLCN7fI1IhKKZ41qSOIWYzBSCYLnSMW
MsNeb925lYwGbiqCxMQgQIPTALn7foeiqjJzjNGhOBouxb5SluGEpk7VBQLj3QeWbCVJ2KlxaUxq
pUCnzZzOdaI9BX+6Iuv83n42XUkRVqx36tF2+EtOhl4buOxTd/qH2Xk8yIqX25vztnRC1p5Ys8Ym
xpu9MJOWdG5mSkEjeYT+y8xW2ggJCjUYBZDugAvqEYUXPzqFB2uvYRgpkj4484W5IMoS+jiqPktR
u0avOQFqeszcPP3hOLfhvHOU/WVD2Hbbb1qJ7WRWkUdUqXl6d/gHNSp8ra4mLz+au+a6d6Mfl+VJ
TFxsI+uSrk96GLav2sc5eu2BpJZIWom2M+WVSoK7TvQsBXEljtG0S+/jzyRo94pHkz2vkKno9Gom
1/lqyt62ZZoJHjysB4wSGpzWJQ9dBalJgnCXsP+qnOAjZiXErEoC5bLMs0CH9bgAuYQj0Cv6fmhc
dsPfmiNfBoAnOV+W4DDqmpK00ZAG1cPkmWNzUDP1/rJp8PNzyegFb2F3ba4vBB2wzKpvdbAsR8Q8
TVmELrByDxQBt3fILmo+AEevg2f0f07XEjyHUdUWxYgK7gLda23eqvmhN0YvGm4XpQgua7idla9k
CS7EWUCZk4Ux+gQCXnfC+8SxOnB4MU6qJusy3zzaJkGbj4l7KXV+f74K+FGKTM/u0tFPfpn78NR9
Yn6yL2YUnDisevVFdg3gNiBu4FqecAK6Vu9nAyRTQAY4xHQ3JF4ynaOnD6yhpZkOVVW8If4F0laH
ZpmATYXjHUx4QUwBNQ5r3HNgvcinEpvkmy+qtBYmJJhAVVoskuKxaur3jf1Y5LZLzGTPtP2MQh6z
Jf0qv0tYl+QJrksvCzpMCyo1qQtKgVflE7i6Ds1TcVC+YUwRaOqNB9oz5zWRrCo/W5fkCls3xkpu
xGQa/T6pjtnS+mPbns3RcQu7Pdj6Ium92PKV62UVnJga6qrKOKo0KCBHPNbbhy5++Y92InisiEYA
3LV1vFn8f6uRCsYOF4CWaDWa0JAgyd02k521ToL7SmvDmg0F/n8GP22xYw+hX1yFD/EBKn6kWWst
S/BZYYLOlTkG9D7p7rXqmx3trVYWaGSmL/gqPJwwexxyjEX+Gr3m2AE+HZgwaEWLvpAX/fq8V/YN
eOpkxVCJJYqpTzIler/wbWOZmh6UUNM9h9jFrkrJXZzmqKxNVMaKsxXcVssp5kBVXJI0DTEBapaL
ZznJrgRH3mVz3PKNaxGCI2HllDkWQ8tPB/KymI0/03mu9zXLAjp36UeOl050C/hcKiqGwtZpVp2Z
aQ68uUjd9+W5x+5N/02EiNNeJVE0Uk7NmJkMW/JDU07TKJGxmchZb3qISHMxyBiVglMWOoXL2iAO
f48Dh0f21IVBxbEANBfwE9L0ezNOrwULu5UtrGIJJ3XVPyU3HDUz9zp3Aeqom/vJTnaatxKftTTB
6VvhWFTGDKfPS9U9BhP7HWcIkUHQbZogBY65QYBBZ4og8GXUTt1k4HU1b24s9TsxD3P4BRRk3gcs
fSVGDCWFttRhDTE0rr1Mt4N0Ivtlma90u/hAOzP6Lf5oJIQRULBHKuX4kGMWY9bmYPbHPpf1q2ym
UWspQiBhrDYr0iCNMk1ff+GT2/GuuUoB8/TAo0n6ESQz3kbyRy0hktQlSuRLh25SQDCfChrv48U8
2qm1v7xRm0F4JUYIIvqYtUYRoWBXTMleI8ttXxd7U+0lgVgmRnBGoBVqtYI3lYT99zw+0qT1rA89
jqyWjAoX5i4lLK9yNCikj80RUarlw/XGt/l5QcsPcclTJ6NH3jxNBkpBnPoJDz+C7XVJoqRjitWz
o2t7ujMKzMzRM1FkYyObsWklR7C+grVj3ht8pKOuXKO23Cr78QE7WEkQzE0l41g3Ct5uc/vBUU5Z
1XiNKsuO+Ab8lWCuhAjGZgJvQzP4K1LvTF/TOd+NCp49Jt0K8bwTupqCm1BH72YjPipUBiS1aYIr
4YIJ2oY+jmUBDdX6pE4/HMPXW5mbkMj43Yq4umyFZm3mXcz7I/Iab99qwOwzitOSMyuxht9J6EpK
Wae2jlCCGlQ/e1aV+Ishu4LwaHNhp37HxpUIp2PAEU+gyHjCFRyQAM59dN256RH5Hm5Yzutl65Oc
I/GSqjsxKGUYNBrH3i3YTkMlMstdJ5f1fvCYfUkvIS4tc1MWE4Ug8/qfQlfq2Wf1RHwWyMsl20HD
wA2DOmCl+gshlTQJmQaCi6P6kKYH/mDFPRKLvbLHdZ9dyfE+tg3wTaKgXzYZIKywmgnB0AhS1j52
kxNkTvJ4eb9kYvjnK/OwZkprgFoByFZJfN02Xp3JuLdU2VijTIzg9mZmAOvSQQff1FwbYBSOCz+s
P9KHgLeqP5skeL6aKu2oRyizKpqKflcdyCTObiKG5NBKjUFwfrGZmC3TEZ2mFz4+1O5tH9W61p8C
PnZqMTeTRaftQsJKNcHlmWaohxkvXHDEHnQ4naKrGkA63SH1gOKDoXJccl6Rkx0vW8f2af6zorYQ
h9Vxag21xxtJrn5mGsgwdA9db6r987KYzbvpm3Ziw63S2uhsstCjo6Av1p2XzD6ypZ9u7ElxwI7G
qm+RllTnHJw6kuxWYpe2eDOYw1bTTYSSOX+1ume1TPxslKS1m81iK7u0uYtenTFNLTJHZ3DBdG+f
MLyO64d9TkANz1m+4rvQGyXPQdth5W3bBN8BSI0yjPlDjWPnbqPfqfHr5Q2TLRv/fKXRVC5Vp3Aw
ijp6HtQvLTqLc/YBzhl9vWyCz3CWxop/I7C2eYyJnn2Cd04rklxKZUsl+AwWzc6MpktkzT17zmYV
SUzo+JdXa/v+ubJvwWEwlc6RWuOpKfnFx9T/4RlsYqDHlDi4HwDAerdugq9o586x4gy+1lA+D8s3
S3uQqCPxCmK7TZdmzThUKHszC4RNStzC0Ka2DrQ5OdtJn3uowbfHTqmvBspyb67wSF2bWXlv1Eru
aS3KrQBRaQLTXJTAskf9IPmBm5tqguQL/VuG8xfW+BC3edSM6K3KDOt7ppfgS08ZRrTHHO1VNhD7
07qYg6Rvaj9q0nOhAGm37zAiaUSt5qZZprhDNMjoDzaXbfWrBF+TlEXUdxQ584h2ytxpXHt46pb9
0Ev8zebhXMkR3E1EE91WLNzYUcH/tmTLLib0NsQr2eVVlonhm7DyAQ0x5qzQ4GRMo/KS7NgSjNlF
Ev8s20nR0WgA7ykHtGqMuF6Eykkpv1/WYts5r1ZL8DKwQZYuOjo12jmozoB49j5HgRVgHGd8ST/z
6rIpwSrdzh9WIgWfo7OyGBMVUbUNuLziIfZfBhAkAUj9EPnTV4mGso0SvE9bKv1IE/SjjuiRvv5n
3Fm/oQ/A6ArynePLxme2S+cr/QQHFGeqZVcj9GPH5NBep3vlukLLEC/tyViSJPbxV1d+mCskIsgc
ynA42VN9o8YyUlrJ8old+XVmFciCSkx3mvdOflyyUy57BZaJEDyD0RuA1KMQkU9fovAnGfZMBiMt
WyjBKSyYZm6yHp1p46D+AuHzLThog8uGti0CfdwabuBom+VarhxCYlllQw28FwKtYiy+aLJW7u1V
evt+4aRarVPWYREC0tk4TxwGG4Ohpuyw8KX+61oJ8Pr/KSGcTSstWDWXiGg2QN9JoLrMp7fLSdln
J8f/AAgPL+qbxMaoGf2Lo6IzFYeZOgLptNQnZxyvh3QIWmt5urwx/Df/pdNKjLBwikPjqCAKeh5H
6qfjgRWKN+T7JN21iSGJCtv+dCVMWMCQFHoOVAo0xj5jVkZzf4M5oNze84Z70JwH2bWs4L5pGCuR
goOLFgYCMMPBfDcrnsLGOefNdNKyRpJWyMQIbm0oY8WcI7xyds3RwWz+cuhlmQv/pX/vlEEwgE9U
0LQLp7QlUWOGDVK3QfsJkm893nXhdzYg/VVVT09lnaSbJ9Z6E8c/X51YwCmwMZrwUuGwb7nlMVU2
qrC9ZG8C+OcrAZ1Fy3A20WaSlzdT8pnOOzs/XjbuzaxqpYNg3EyrTQotgP5jpbvQCk8Y2gt6jVyp
mhRsii//pe0RbLvvQrPTTazXsCtvuGEjcOvX6ZHD1mVeKjm2m5rZqoO+CAqQIXGsze4AnNw6Ee+g
J4FhYsyBpGdLXdw2WXaXF3HTEN5EiWG0Lu0mShyE0T59qqcbNZJs0nZKgLCAMRFNQ0IurFwc2cNg
j9CFnCYQyytB8et/yN+LpOK5aXMrUYI3YIwZeqEBDgrIJ2z+aXajO0irqlvNg8Cl/aPPX75ANbR2
5N0Bd+0jDdrr2I+fxtI10IlDZWgP24bwR5g475NZDeaJHDgeyHT17gRsQdcoQDUhcXDb91TQQNmg
LjZB0iQc13ypI72bgYHgzNa+ab6Cs8mds2QPVLyjswD2YTGW+8oqQ69ItfuMZp+qxJT8iG1TfPsN
wnkmkxFFhg7ACTPr0BSXt+5oAM7rsr1vrigg6dFLhcjwF8Bqby1TlnMhijW7xGhMtx/yl1BNfbVE
i8RlYdvLupImulkgKmkFwbsm2Y8Bz79tGIsOXjLuNcj9f5QmbKIWllbf6nigY8f6Zr7GoIgepGdn
X4L8xP5CZMWNzZC1Uk7YLyeKh5IuvDIZoXlWP1cLVrRlHkhkYuXWsH9dVm/TPFbiBEdCLHOy5x7p
Bc3KAO1wrtNSSUloO4VxDBPDyBTUa+I8m+oMRdWrUKkN1J3pwc3PZ+1o7Nlh+MnpVxsrkDX3bRvk
m0ielq4CpdJFHZCbcQtNSeFqTtBHhRux+2GQVAZlcoQEw+wJJV2LV5PJaj4rPWZm08S1qXEcrPLx
Izv1ppJg9fqoRpNq4BYIKdbwxTRk27QZjVfbJBh6UVgTuKhQ5YlReDhbu+Rkv2I8RSl8E31hQDzd
m7KxL9ny8c9X28SauDNCNI0jBQQN9i+KS0JyyKOvl1duM4KtFBNsXM1NVqcIL/6MjM8qOi9rvvRx
Ffw3KUKcrIqmaULG2zvLx0KnhyjcZYkm8X0yVYQ4qWaVYcY2jKAZnsb6hoImQ5d1qPyLf/1jaWLz
kj0WBrMVJBejp+ueAcZpNAsETe3x/h453pNEJ7GNyS5YvmCYHcxg6YPe3JVa5Fbl/vLmbLu5N5UE
f9CkwAIDZDVChunn2Z4qkhqhzMeJ3UN2psV6p+DwsCMehX32iSpuP3qWt3jEh5OzXV1xO9nI9yaC
D2D9/+dadcEptOMSpmWNNgtFd06UUJAYoJ8/Y2472wOmmJhX4TRPBnWjxHy9vKayfeOfrw5v1k7M
cDikxxRdmeQKPL1lLDm5/2KKDkH6pNqqLU69llWRNiSCbQCIGUVl6hX+dJhva8fVdlmQPHykR9ty
/sgTS/FLlNhFPvNav6q5vXbd2Z9HNfaM+Ofltdu2xzc5PB9erR0xyk7FjBGifHjLEse10XJ7WcLm
FcEmIKBF44iG/4LXM6MuI3WILsfGLx85bXy0Z99/d+j5H4GkW4sSXJ/T0NKpVTQizs293e7AsuPG
S5BqstrylsWt5Qjez4zsemkVqMSOxo5cz6UX+suNevfP1Lp9r4xu//SRaoitmpjH51SM4HN9v1U5
mwpTrznggYMiX+QO+a9el2i2FQdXMkSPq4xVFLcdYgd6zvyuC0obGK5z48aVd9kqNlfwTRnR12o6
Ojd7Cn9h4Vl9znqQCNxYAJ67LGXTG671EdxtFpPF7ByIaV4igMvlAIjnQ+TRvn0GY3HzvbnRpCA8
W4nzWqaQiqmlrY2VgcJFYdkBDcuTWReAqNCjyE2sxBts8zDYhST/kwkV/K9SddGIHlGMvjZKjLYS
5weZOjQ9Jm3kqq1qu2ajtp9S044lG/n7kirWTtbqCt63qtOwjgjwAJTSTbL+s1LOvqWR09KpX1g6
XU226dcA9CRGfOii6jZt2y/2UgRznxy1cbpWU8urFhbYiRl0zXIumXQiUGZsQnY36DRsqggPZ0nj
kvIGLfJ87BkXqCObgVu9V1LACfAO0VgSjWWCBddHB6IvPUH2XximG5qhOzieMUpSis1np/UOCF6P
ZEarhDXegdTeJRhqqAD7GT+pFfBaORoyoLWeLh8rmVqCJxpHRzViC8aWAUWmHYO4zvEGK2kEkwgR
W0WrqM+nyUIi44DdVseDaqAOny/rwX/nBdMVqasHxTYG1cQjZMSenER1+5oGuvad2vuCeMA29ZzY
Ci6LlDhYKjiksK6dObTxMqAXn9LiqbK6Helvkk6GaiVTTXBCtWkhc3b4nPqxOyanZG/suS3IetVl
myS4nZT2YRtzCOSC3MbdFaEvjvJ6ecX4Gbm0SfwnrDKUOjVKDJbgapYx4iIA+tP4UzfvQuWbNsom
GfjPvSRLcBTxDNY8IJ+gLSp5SYmvEIlNy75f8AeaFeotLKD3k+oFA5ONmUu8sWw/BFegGGObZfzR
uxk7L3LiU+v8GJmMVla2JcL5H5wUZH9VMfmZrniaUnugnXPT9s6077L8/vL2by+ZYwH/zVQ1Ik7z
R2E6ain33XZ7doZHunxkS8BjRG1UhAgVZ/mNaJhnhRfjJ1X5XpTx3hqLx8sqbDvolQzRrPJCrUmP
ulPyS+ndBk2maBBx/Bq4t+UuvCkfrONliZtmsBIo2FnURZYCpjW0inPcMvato6ckk8S2TSNYyRBM
zWrSuZtMFK/NDiMW5i0eHk12o3c/lEqSlG76spUkwdyqDndas0fZpOn0E97pdr2pHAe9vNHq9IB5
SE8drCvDkm7bhulh7MJS+Z3Foibhn688j2WjfUTTgFUwvFjP/U39xfGULzPgpiPANzI8G8sop7eA
Od5JFHxd2ps2i4FegSF/uuf9oKobBfatE1A3vumP6Ab1HT/eXzaWrST5nVTBPIt5NlElrHjJYDjS
EwW6thPEv6Lj6KM9/lR27gcgOiixAJ6BoTdgM4tXGYvNxA4ZQ84YglvOeaplhJubW/cmQLzHaLbW
hBp/7Y8q5urxk60Flxdt44RRDGsbDtHRVGBQwfoZ4FVSy8bFYrb8ePjV6KdGe7gsYqvm8E6GYPfF
GOMyNqEGYF7z5wX1YB77r8Y1B7ebD4UiuStJNBKfCkEYYueWWgCvVP1JjdlzunPhSDzh5ra8rZrY
crMMmJmqihKZauW4aoQhnEx1ZOTdm+umEmo7NoZ+TACkCOc2TqYyaWpeD/LpydqxXbrPQQPx8JuL
5OkDpRq6FieYQmt0Y96mORIUYM2g4cOLl85t6pfWkoTCrR1SVRU9D2DP1NGz/16vPNS7quM7NHdn
wP8Cqz30R5JLRoD4aRdyIIoRLQDXATuHWuIjSaSkuVk4uL6CUo+zelex407WM+slg8tb2qzlCJlw
lMRaOnHUA2e8mqdTX1+nMjDmrarkO12ELLiCMhOYzEbfaj9PSXOtWibelgw/sl5p8lxmWmCaXVCV
dXD56G5ErHdyhchRRJXSR5y5iDe2wxID4lSHErNMekr3Cei/aZ0Gw0gk2d/W8VovqWAgttU1YTxD
7KgW6ODuAQV4uKzYRtB/p5gQKtShKuNB5+Ap7JBalZuHwLoHNkz1NZ4lz0AyUcIpThSliZnNE7MF
LR+xOyQBniD3U+o73SDxfVsTzNSybB3oG4CqsEzB1VKGtp1lnv4hjY0w7B0wP/eme06xZx4KL7wv
KylWy6ajWkkVZ+jB+qgqTYMZHfqt8xuQj8a74ir7tQQZ2BBk3eObYX4tTX3vPsAHF7bNVEDHFwtJ
qA68ipi4+fN04sQnDLd4VzqGselM3tZVhBEamtkqR3SCI7v+pSkvmC5wSy3opx+XzXLT8FdihHPe
ghS8KTkWrNVeA17K1QHsfVkCd+J/ecWVBOFEG8nAVJKDHVkzUETsX9hCAIpxrsrK7YagqGRAipve
cSVPOMpkaYpSzXCU8fKeUsPtjS/sAyMSa6MXsYLGijIt4+6i0kEJuovo8fKayTZfOMEDyWzCSpRX
pgL4guWrOkT+OF1VMkTS3yHp0uYIERhwrFMzjnyxfIAO7zCCdmJHAIYCk8XyzMhXvpFdBwac3jUD
gk5sTdL4vblZaC21kcsC304XFQXcYFbwIUJM9M3KPVV/arYsPdsMKSsZgo4Ztc1i1tALaWb2U4KZ
ByWqfHMOk13dDphYSyia6JskPmRZRRaJ9W97KtvQQFtMHNyTBXNs9LkEJxQGXZSDvdeCej9/7QIb
XVHwxvILyfZ6vkkTosxInbQHCiIfbSVADOIITFd65HZABVbRhOK3n9ghkY7zb5rrSkdhF6ewNNKh
ASriWP3MjE9Ntnj99Jqmz5dPxaavWokRNlKLaTiZCZSr9EeHXjnV7vL3b1UbOLX6n70SYhnAFWtW
EKS/4Zc5BiIMqg0/lEfqFqbL+TMTX4rhLFFJnKnuNBoNQwHbHO/ontNOTQd6G/9gj2BdB4s2vTE+
X9ZRJlAIZZbdJw1ohtF1WN32y23W+5e//1/WEMiOFgFoAJ7b3sfKfma01pkKjTx+DU+C4Yrc/sal
gwMBHfnXy/K2D/ebOK7vqtKAtiij71U0crMIUPPz17nCrQgtqTtzAdRxpoKlzMpupiG2ZYnP9kq+
SRYOttLMkYUZKh7XXNSnDuoVh1Cpz8b14i3gYxoPH+BahXm+SRQOd25UyMKngSPUlW5d+4n65fJi
SjdPOMhZ13TGsCAcDDt9lwN3bBzd+VbfYyoPvUPKObckq7jpr/C27egEBqOJ7wg0aTRDGeAdnfkm
ZDcpDaghuS1te+CVDO29iVhDPelxaqGk9yuvvQ7JIv4e6hck+TZ4rmWF/a1XewoypD86CScgHMfU
KXTIo3tQl7iZj1cY4NF9ZydZsXI7MXUM4B8RndgmERzWAl4wW+mwX50/BprXuvU++Ym7dH7mzG7K
Mf9BZSCQW3PXUO+PTNFlhXmWtlUFJ9ntlAdeW4HZI8JYLsYJlzvjVO76w3hnLy7u2bHEQLfN5U32
X96rnjpnwQmISekrkeG2jQFIBUsWtPkW/ZUWrXQUTMaojHrGcA2GedlBeQCJl7cA4szNgNDYY0QV
KPS+LnFkmzF0JVKwmixaOhoVNm40S3wz2tpRSXkrHUs9pV9MybHbPugOajwGuuhNxxIOOmF2nCsW
Ki/lL+JpXr9fnmz/ZfG0BAjGxV7WgCGVJ4TutC5BBAsGTjSH90F3bEEHWB2sa9OFp9xF8jyIb9Df
G/imn3AwCC4dbc8gTzl0PK/dRYH2FdThgKGM/PJJ4ja52V2QJmICpKOS1wa/4lgPwM09Azf3bD9M
geGRQy2RtW0mfxQTcQEmi4RRrKBnQE1BGtlHbls/V+r1XHXBZaU2w9ubhYgwAH1mGk474pgrynVs
XnWaLNmSbJEIAQDatWWYFCxaeK286P4C3IbyeTlNAcaNd7kMvJ0b9KUtEvIEvU6GSs3xetzY0SFK
Kx8TtAcr+c6U5Dy07evlxePmfEka92OrrMRMWqXWKxWPu90pGw5h9EsZQLBM7iM8V08ycL9/CQNv
RiEkBklWNlHIMLHPzniA/woYDO//SPuuJblxptknYgQJ+lvaNtPjrW4Y2tGK3ns+/Z8YnVVzIKpx
Pik2Ym8moksgColCmczsH+Ff/Y4WXBC33jQ8yQyuSQZAon5qSBCgthyDbfW68ga8F0ns147o1VTg
04lOZOGhFs8nGRSRynrszQbBq/JltovHFqzAoAq19S/5FY24Cp8XcW3fN+cPy8BIFaYGSB3QWq/j
Lsik/DgOprN0hn/ZXThm2JbFOIvUaqavtjk+GQLGxm9lLn8Y57iZzNWJ1qpBQrqWtui2aICr7KCt
/bKtHXmIrcB8aqp0BylTW47fCWm9kasWxrsDTPovXB2KlFRm3EAYBwqSoKC0usiRQLcZebE9ldfh
LQQUfO77irdq5laVuzFUKnrPUVHfGSNJaLZGNAuWkV3Gv+V4+8iATBtFAol1CJqiBAky0Uf9GLuG
gyls0CqKkQXKQ6RSuEXI7WDlp5OaDNiga63VlQCZZZBlq5DNCXfNTe4PupVCm/mRsrMGs/N3DssA
Ti7NFZlC1NcS8r3SGrsLXrQl4Bx3zlXH9i+AR3quakrakdWqtRDoicmVN+UPFa+esp3DPt91JoMr
8aJGZSBpOH84FiC+T5xQsVI7A5u66CyHxW3sypY5Q3lbYIZOWAWMHHRsjlV4j6UlL/sJhx5EP1Y7
pnZT3P/vu7S2wOySQczZaMoSN2zavus9AZnV66DrPGW0rX1am2GuAvSeSP0y0DZG8bkIr8V5cfpy
r+l/ECCvzTCbNOvi3KjtCNHT3JO1q3za98mXsObUTraO8NoKg/gZBk3QnQHEl9ELPzzWzWvLnc7g
2GDrxWIjj2TpkfSJhJM4vcqSH/E0SDnOxZaL07GtpVLHnmTTse1PEN257Fq832ewvDL03mgnDGMo
1bMYftPVh8u/v3lZrPaB1QKTpjYQ86imUIqaFdWiGG8zS7KhB+AYHj+FyVsQ/fvqcurKXDTTFLe8
Kfe+WGZWU/Cms7aCwvWSGJwOQUCTzzOOoyQXdpedYkRrCdLPr6bmKgtveIC3IObwa0IW6XmMLEQC
6oz6QeWxZ/BWw5x6pW8wsJ/hKZ5BkVNfjiAjt8zFFqovekKgvv6V4xA8e8zxN+YyrGPtIzWFxqnM
iuzWj5BaCXZ0JCKxItd0iJXg/9wLdiuIWG8cgwlaNGHeRMD1QCo7exSQ0Ykc0wZGSDYlq+IJUWwm
kAwRnKuaqaJf4eNsrHwR8zhKsKQII2TJqvaVJ9xXx/o1uy4gIC7870182KezLcbvY9LJsayjrzIp
7ozpJeemFCkfHvsUWhtgvV7M+6CghAox+onM7I10vaWLX9vSsCVhJwyohDeHASOel/1l+1IyMVtv
Eigase9kpYmIqk7okYg1ZDNN0w/b4jsU6nBJ8cilfrNfZ1sMGDZRFFQDTTYovvadtpBXrnSQ7eUU
c8d0tq+Osyk2npVmVa1gzQnDU5y6Rfqg8AgON/Olhni2wbhEpEVlC20pKr+8lJbuQV3cn18hTIJK
9x+matbmGAdJhbibgwBx0PD+H3VkeKoRPtPMkFe6l/3iIz35qz+eV8fgYlcZZTEMOFzioXqUd/Fp
9BTPOKJRweZY2orL1wtjEFLTkHjWio/v2GdWvMvAMwsGWHBM2WiNeFFvecVU7toYjJwFUa26BI0f
WpNaRp7asXkdG8cgblHet9PqRgwPUvbOWec2PJ6/KAOPuRJnExha6Gw4ZCEwNymFFjjcPiYoktMY
ck425wiwj+XOEDK8ePCQnbPvprwjw0Opcd7jm9mN1daxj+VsKNA0m+OyQf9AuKMXDYqoyrcWiB/a
1Uk7Zv7EeQ5s328/vyL7Oo4bkPZFhkonnPe9NFq5ZNhgZLJAVBk1kYNqE88/tyOEs0Xqv6trRpg6
SW8E+Od4J70PAW7UxBFc+RQOFnkVMS0e3HPzwFuZ0vWHZbAFf0IQJAC/RhvpS+g6hYcCGmOlU/n1
juOXnPPHvov1ieqDBjjp4XPvRm90eabbQh8adXCyC2xeay7PMRlkkcd+mkHTj8qL6SnhOxlszfwD
Dm5c1+c9YzAllsagUgq066TlUR6+TeNTV325/N14bsGASDrHQoXrDE+H9E0zntox5hzgzef2ehEM
YIjK2Bs62CSdqrQin9zVX+tDeqp0Kk6LThSrOxUuP8LfbBE/m5VEGqms/L3V+rSo0R5Bh72y0ZLe
iR2BycLY17IF6pin2cND3yLHP2ofWxtmUm/VPHUitGyQ+HJ7l6orQHbajm5UN7pvwI4sOPq3y1vI
iUjQhs8sVU3SoTNxtIsrukg01jr0mMkIIHnR8WV3kUQGRUyiBkol4pSZgVX0z03Ie8hQb/j9hY12
4c9rkTQFHKkxvh4tpxZoSO69dk923LItzw4Th5B6lsOcfrPGmT+gCcM5djlZywsIWm+7w/QhPy2+
kGNScgU+P9rqf1mlRNA0AV4rEVJtn1fZEi0spAZhcttYkndTW4W9M9zJi3VHhAzX40dv1r47IHuj
3Cj71skHK4LCsuGEMSSCD41V+bz27M2tRVcnqNd02UAH1ed/k1gUothW2NoemXe/HuJ/DF3k9cVu
h5srKwzeFGlodlMPK6qE1KWMcrJ0HYJ5wSEe2cmjzbuDeKti0GfCxEpRhbA3RsQKJz+W/718+jgG
WG6qnGR6uzQwMJj7vrwrzbfLv7/pqOcPxraZG2m9FCN9HtID0Z+63XLo95VvcFrzeBtDGBDpw0lB
/hV2JslSDpX3Qe+fICtq+hmA5M/eHat1MUjSk1DoUgJ7c05JYH28o3IQJCJ17hSHwpf2lz8jb5vo
31fXgV6VMklGmFNF4ke18TRFPLo6aTOokyCfIhroF5XYuYNB6WOtAx3UR7ijPAd3ip05wT64qkHv
gWASp/aOyjMUPvolLi/vN9t3ts2EI/pYV7rYADcNqEHoHkT2dqNHCdZzD41sNsfa5nt7tVIGK1QS
J+gpQMWTNkOhYcIKUyu4Rc8E7Z+bcK+KVvE0Je58f9nw9mE4r5JBj0HNmlRbGhR4BnuA8NhgvtUg
RW+nwyRcLT3t3fuTjMlqpfRftPKbuJK6cBixp4PaWim6mHNld3lN28+Pswn2iSNo/7lNh65cxc7d
2h52nfVOb/DxBaHrZXvbJ+HnN2RfO1NcxFEtooBULY2bBvpdyaWk3IyNVytisCQtlKVfFASVWl+A
sOIoxSjC/4FWugLGxv9Om8kACAQFJjMVkZJsl5u0fmqLEjI1HFTkLYRBDbVfiqJIsPtQYU6TW0X+
Vgi8CXTefjCRSJI0RJOLBZWh8CbU7vWJ87zdXAORRUkzCHREVeb3FcxtppI84qyCn2QwLD0OrDB/
vexU2/izssLgj2zMedFQFjw5lHRb0cFx0eD8N/0LEUEwA+F0LPNqbuMnMxadWQ5uBTnkoAP3H8HA
EnKOiaA1aFMQD/Gu9tMTchPkdrnTfdBo7GSe1vQmGq3WzKBRJweYH6ZvJ3o1Z163U30F3AHcsjb1
5F+ixZUdBoNE3dTTpkAp3ajs9L616Ngp5LnmdwNBIeq9Ng9mtyHpbFFj4tOunpphUFC8SBtvQvH+
qvI+5nxCC6mtDiVSYiET/ifAtDLKPJyUJu0Dg3L/BkNuqfJr8CezqMbKAAtLQRV2jYyT1rT7WDpG
mscdFdl+dhK8Ugi6JmWTDdfCIQj0XPp4VxT7aG9eDa9ULGnZZf/IJxETgi7BSDTvObOJISurzMrm
MhbVVoRVUVcOamz6KUhsL59wngkGbrUA4dNIA/dIv5/n61bnlGK3o6fVGhisHbO0k9oUa/gx5FV4
kRf9Yx5rtHFI9+M7snOeuFvQodxZvOL8dv1xZZvByLwS+06gybGysZb3ai8703G+Bd1N9V3Bu8R0
eMOjv4Gqs58weNkH8xAsBPHaaC8eZUkLHKr6bEInM/R4wS/XKxlgnBVBJoaB9VH1pPnLhFQcLWuN
typIWKsU2gSU1pP3ouR+VgYg46iaq7amb4p34cZ4lqzSxgt2P6Deek3whOVlJ+jv/QqU54/KACV4
PcM0ozl4SbiZ5PspnG0iL043H2qjteeM12tOYfCCPXZ6PkoWBDg01ZNXoYfI1A2C9lS1qlUmqqtJ
iQduiX1sBFZtyhxWie1b/edSWV4w4Fio6TNMN726a5blMDaGnZiCc/nU8zxHZpClTMJEngN80vy5
eCUH6jn9v5Gj291BxJms7uE4XAGfLa4sxTifx1/IGXu9Twg9j9PN4OE942QI7pDcamkGz2nf48fw
KTsaN4rX2IXNq5JuuZGpyEQHa4EKuhPmtAxRqUCsh+osNO4gfZ1RShz2AtifxSyx22zhBGhbj6m1
OeaUYCa+KmKxoU/TyQsF5H/MyhbSzCJQh+Zs5xaKr20xJ0RAfKROPRof0tmabeNQ3KBJjr7yNau6
7mxhn3q88GXbJOhBMB5kapgP/vyCgqxUakwlEuXtNHuplh2mhqcpunUYTDBZ/2eCcVJceqq6BJgP
npLEXgpLFJ+Jdv9Hn+5shLkAwZIMSaFownsXt7jTXlMIbf7JwPnXWp07YRa58EvexMy2b5yNMpdi
WDekrXOQDMgZ2NjMKHsOSWpBhcEJSceb3d3E6/V3ZK5BWRuQRx7p5LNHRboipF910Q68ck8z1+FN
kbiXP+rmxqki9CQplbzEjpOjaN/26FpB9aG+Mwa3S3ZqyjldW0G6eTbBzo5j3Ajchia2bdCftOpJ
064E8U3NIdByExeaPSX/XF4SBQf2TljbY9y9xHikoQzQmTF185AX5o5EkBkRcM0XUM1IBw5Ac74g
OziuF6YkZLQbYZ53pvEuCVdEeLq8os0DvPqCjOOnahSmUUifOdprLz03M2eHtn9fRlcKRGAwg0y/
6CrFMtTg1JFnOuSg3gcxYG/4fnkBm5VyROM/LTAIqxdGF0SUeUTxUbPG1CUYFT0EIDYvDt/ejbMh
Bl51wcyloZTRh6IaL6OhT06pIdFtBnnLuf+33fqnJZb1r8yVdlRDfLQCb1xDPFXCUUCrd09ayD40
1mRcTXmzv/wdOatjx/fKDimdLEYnYygdAsUa5fuE5wub1cLVVrG8fwt0RYsYimcfOdTkm2JrYCE5
mDaIT/bomhUO9U3k8gLVzQv/7B8K4+EFkdpczwzMjLff4vl6zBarCl5a+WoYTqIouX/3GRlMB3+G
GGfIyDhhf5VgmM4sXLN7+zsbdCtXZ8rIi7bKQHXqhKDY1ftDVZZ2ZXIWwjm4CvOG0aWylUsC8igI
7rkt1Kgw9c/Bhs130tofGHCYM1yBdYy8kujrN7Q5Q3BbT7uhraH8ojFvQQxOjGocYTYD9188KhZU
qxIwgps9JwbbvNJXzsZgRNdKsQlpGzqaIfnggz9IqvmVmP23JuE1z3D8mi0zqkbRRUqMaK/RB1eN
OkjJ3rbDY1ljcKB+X0xOrpyzMrYNuUJbbTJR4ZlBxYihYtj5Yu4M0tyZZs+Bou1Q5fwVVSbka+tR
72aCeTJhh6v9CiIVB8p8gELihFak5sQb2Nx2DV2UTESwEt4Fnw9U3KtdmCu4Qqb6tIhf5erp8oGV
6Lb/EjeAO09FRRI1KHaSHiKsQhbmeNCBw+R79G3+Ol/LR7S8Pjau4Nc3ASYMDY+8ZG7k/knizVyZ
ZgBJK5S6WxaESOBaLcddJHBSR5t+sfp95tu1eQFKDsry1FSVFc+oMDevaXfqCS9apj906RsygNQt
Uz61ORayCF/0GVrUeecVYszzPepbl8wwmDT2zYzqQwoCDHt0FZtK5KV+69FCqcAVeNzs7ljvDgNK
gp52tVGitxVPtsDv/dDNXio3vRXRRcW7CDcTv2tjDDilUjCHI/XCILWKveJmN/TRHR4UNGHb8kG1
yZHw1J02j9bZPdh52mqU80zVsMAse4wNX1m4E5P0/r6wYWx7cCCFhp51SCekudvj4etqmJlEV/fX
JcDDDeQs3EfvtifKhinpCjgc2FApCXVIDqpoW+zqR0UvQGbtzpi8u4wZ2+fqbITBwKYdQ+gMY0Ay
TVAUmG0N2dG83TW8FzxvMUx4JGb1pPQZpmlz6FDPiiUqiZVw6Vi2T9V5NQwKqWlrzHKOKgdlo5AL
q6qQE1VAOJ4cZeIVNu8e5q2K/n0VIqmTIcxZCrCIg2s5X5ykeS/MPxkpNbXzohhEUsKMNHKGYuti
PIH/2crBkPInJeq1DQaOAjkL1ZF8tMgeDRPZcWgRXHa07ShstQwGg/o+rDXZxAwERTw6x0mgjYLe
5mhX3oRe/HLZHM+vGRBaUjUluQa/jnVws8tu1xbeEv0rdVxWl21g+Lk9bIA06cpsdClGqWmDanVb
fhHcDqkww4LgWoXMos6JkLZ9TkdqEYS4OmYBP/tcmzZxqQWgy0mra0gbQtTQAsGrc/nzcYx8vIZX
jp30c5d3M46r2CHf9k8qWVp893cmmCSHMXRVAyFvMJEYsT0HnQ26aSlRvb+zwuDbIPQgTlbxvpgh
dmsUriG/18bu72ww2Ja0hW6WMYqOU/HWpdAyehbi28smNjlUTO3nrn9cuqsN6asCUisVnpeq9SNe
SL/Ep+K29YejAmrrOnYoYXFm/xHfztowC3EtZPcw/AD1UfPanK/a8kbjPtC2j9B5cQzCGdKolaYG
V1BOlJsRZTvaPU/Qs0i8ztdyK7Mvf04KZ79e5meDDNyBGTToiYqm8qkdLaE/GFluFeL9LDUWoJBj
jB7IS8YY4BMXWaoT0J2hyaR0cXCtJHiZEz+Un0kGWbLym9ZwwI93ehmIaIiSml2PWEWRaxDeoG8e
BbM65xyt7ffT2SfZtsVG7PJc6vEKpb0L4yn8IohuhtcTpeyuShuSXsX75X3jLIytjEt9P8VLSaOV
BbpT71FjZeThsontSPKna7A9jEk8mZEZAfniQnkQTM2RBvnvEJzInxE80zOJEAEdaIvhT/XDJL7V
Gi8yoU51wekIEwlBX3cxE1FF8GjckNAmimnpSmI38yGXHgW++M925HX+bAxMDGZkJJBG/8FrDrHH
yIoijw4uqSgKq2+m+LfOx2BGExW9OqYI9cAeuG8tAOEu2Bno/FQxeV/YvPj1N+HLeYEMZJiyJGWi
jqQimP4w8t+Djyh70R4of2zoaJzXLs8JGcgIyzjMRQOgS6blNQDH2Txnf3dpsbTwcmfOXaTDQcTC
H8b3AGrmLa+2zVkGW9sWpqaY6gqXL9UApTJAkaOpdqna0kGyC3fcYaw55vUmcjCCrWqXw6ymsQRP
jOvn3nhOquvWeLyMETwTTFBRxQm0b3Nc+H3zTRFHq9X2ocp70v7m0f7T49gC9lIp2jC1SM8HX0Qb
bIG7wDGhWXxHu0mGkXNJ8ZbE4IUUIVXZFSh/gnXLGntylVeloyZ/VGU9XxkyAxNJqw+tLqFYp8W2
nNw1uh2nnKoG76TKDDIUQRlpIQ3Im3fJk8En2cDZduVeOlV2/8JNd1C0voC0bOlpIkJsSAGyeiJ6
FtG17LZ26Tc7lFeVd8oDMls8dKALuGSRQYdMIzPaJAWMJRk3HRr5IsnVa8tItL/0CSaMIIPR5RUl
9CpzfybHGTxvEadjixOIsSWouM6iLAHdrZORq77zguTdkG+r4GGABunlM7sdrejQNsaQvIYKIQPg
4PNq1CpDtrdxQFf8Q5ruCRN3EJXEbN81t19q80Zc2WN2yUj7Wi9y+AUy5bQbLHQxFfQt3lNJidgL
XM7yeOaYzZJJo05ThZMl3yweZQ3u25sWiewStKLym1b5l+1tQvt5dWzCrU0CQV4CTMpnqWi1Yg3Z
0f1lC9tlvJUJ5oGoznVfyHToT+6txYt34+mjcccDw79Tvg4uus78mYu6W/1Y5soqg+1yo0N3NYRV
vbcoo6kG9obvVDto7Cwedmx/REUy8cASZXSYfA4EZyElpmDgICulb6b/thpvpGMT1fWzAQYKDQVk
dRmVseyzQzLf1zHIUjknmLcG5lipiTT0o4F6V0XSfZillhnw1Al+c3TPy2CO0pj2VRtVFXKvs0VZ
nfbI8LrTLjtKuV/uVdCA8Rg1eB+OOU1jN8uQzECIXglf1OSGGBl0fN85Dr6J49AFF9EkBplbhTHS
NHpez1RHXI+sH2OeGEeJHERitnCS7doTfPRIO9xO1U2oONtlM1akgm6ltgDXaTM/JuikneCCgxhj
hCBQCGweEm56yMocc46TLABFdkGvkfRA5GuVl/Xd3KvV7zMntimkSYqECB2UUrEzlNpqcsnHA8ji
bBfvs9FAYJWC0QyjBO8jau50MgAcvW9JsVMe0G2LKvIE1WzN5RikH+aXe361MPphVwZBcmyIC+2b
DPQXNU+cHtKP3SBbSgqWyH9BH2otOUodzyPhvA22Q6iVZfrJ15bruu8bFY+dxvkRQuk5hiBoZVRD
A7XE44bcjAJW5hiYGpexqCoFTfXhhPm91I+627iwx3oXjDwyYgoVl74pA1daHARZ3yLzU8+LVYPj
W5t2RY7SR7VvyjeDWzfiOScDXZGa52kmg+h+zk17Uf28lG1l5M3/bCPk6gsyUNJDdDUPTJjpnFAD
c8iyQ2JL7C3zLrQxR3dCLmbivO446MXOd+hKKCwi6AWcKvIVgkdQINladYj0lhNqcD6hxuCHHMrS
KNKXfgXsDzC8XDWp1cyPl08bzwqDIqVJkiWk73sy7ovlpBRWJz1cNrHdQ3beJY1BkCQVIYozowuO
ttDTGyzcqweUmLkqARzI1RjkIHKRDEPTISPdpIeqbRx9ijjSVTwTDERkMzSepBYpilE7jlNlqRFv
jJ/n1BoDC4FmiiUFXVBxLp5gNQ+Jg3YaM7VmhNDiTkxs/S+dgEEHCNgtmCFB8KcVEfg3OyhJvxEu
rynv5DCYIElTFyQYjnKGXvGk9lgbN21Y2Qu3U3vbp3U0a6tQV0BzMQPjkA0upR/DxKBlghBzZC/H
2Fesj2E2K/O5g6G/2bOzSWZtkzjHbU8VZBsnulW92IVsGlqgkAqkozfGvcnZsd9cVWeDDPIJYqWq
GuUJXzVSnBSn3mu7cccjbOEtj01515oAgfEMRUwB+PBa7GUc4+UouLHimn5w5I+jbI40meh6/397
yKa8yykvoo4OCEZXs91cyeiq1kBCsht9OsKXXs3Aw+c8QL2x8/vdZcCim/XrZXm2zWDiBNIDsZ+R
IySDbreTO3dvM/E1QpDcfemS58vWNhHFhKIPHXpTVXb0vVRGUJUJeEk0gpxYdSCiK34ReVEcxdhf
1rSywoBKPYRG0M6wMt+pGRK5uUu5Vfr3IgOTTOnwG0O383jQR1She6sTmd3BUFqmOFVG7OBc2GS6
S4N/yzCylu7fMXsKKyj7jm/K+JDzRhW3j8bKMLN95TILUkHolUZJanu/tLtjmjgJXSnViiGmc3kH
N/FmZZC538I+LrMmR5GyLGMLudcYY0wmlPguW9n2k/P3pH9fBadjU3QShkHQtlftiu46GnkGtk/5
ah3M3YaII9IUA91EzTsuH4e4rd/tyleMvjmTD/Kdv/xsjEvOE8FQkKSMjiGIiHqhCmsgkDMHTg2Z
tzvMbTBNWk4CgpSNrp2SvLPl8F8gC2dzNu+21adj8L+XVGGKAvTpBVAsnJrIrlQwkqnXqvRy2Qu4
x4oB/iIs04DMOq2Io5IG9d74LvAo30HFpbzk2WILGUVs9roqoEC93PRuuCu8wKkF8IIrXu7pMucT
8s4tW8HQg6jE0B4gipZN0JXqgpmb1lVlVzwGNo+WlW47A4iQ9FAlIiuIPiGq8/k4kSqdVSMQ8A2b
twSxjhASSzN3GTrl9eX18qZtuOAnW4x3ZMUwK5OGJ7TULV4W9VelIXh6B9qFy3a2PuEnQ4xzLAIy
HFmKEKt1UcnFa306KvvJFqHmkf3LqzjRH7vwBdmXUC1UZqrQcnu2Dw6tn/qjZx74fFMbuLdeE/sO
0tI4n/QIxW9TvZ+V21rjPOi2niefDJDPnqBOCEqlHLsTII0nKtKzlBkWCeKnVJ0sDFmdTKV1ZUF1
lCB65GwYb3HM1dEQaaq1+WPDZA8s2l9CV9kLT4aV3VeH4qSEkBPkmNyIBD4tl/6TVvcIdBqaIu8Q
WQmhI5eWhlm81O8s6Q5UovVj6aRcnl7eIpl7JVHzRSgILBbjsZNBJ/X18pI2wBcrMlTVVERDVwjz
+yRBybCiNV1p8nQC3i8y2qS4q3myetvH+GyHubCChlSkpfoBY/JSiV9J5Iq8FNSmCSRFUSuUoQnP
lqfjwZBAkIR3RDRioFXNruS8c4pa4rxit5AdnfIgdIAZfDRWMqBb1NRUGw1FhsbV/BT8aIJbQ8US
wj9/eIJXxhj4GwPRKKcWxtTA76TDkvzvN/ynxTCop6YqxqxpUSZephZMNssbWsxbK4KeBQdgN7fn
50pAQPf57JQS+ivTBZ6WmV+D6gotgkb7cNmZeSaYtM8oKDpU0VD+NhcMZaRkrxvZbT8WnGacTfBe
rYQBvVLKMU0wIYwYMZ9hyUkQevqYB4dokvVdEBBxDzHfm6zIpR0eKCMP9zZBaGWewb1RbjK03n50
xZIDlQ2DA9qa03v1HsJTHo/idBMhVuYYzAuzsBgbGbm0uUBdGiJz2evS9naCFqHLu7c1BbDyxV+G
XdQcg5q6iMfH8jDb0a1CKSW96MW8rh3BH3zhjRdF/+Yoo1texVMLZV7mU4az3tUV7dxqEbhDcrnb
Qeotj/EyliAk2fC4o7ZjDHK2x3zLdDBDPeyWH5kH2tAMwWXa0Ez7M6Bhvbv8QbePw9ka/fvqtqpG
EsgVbX0b5uMwfCPL9YT81N/ZYHB9amK0jKmwgRYKq5oxJN7sFfT+XrbC3Sgm4jRKaOxENbgRelI+
YcjQmmWtwNRBfRQU6XY06ufEGJ+jJXxbGukYGppz+R+w+SllTIvoqLwqaAf4/CnDVF/wH5Allw9i
fN3Xj9L0J4Hu2QQ7MT4ooRoZEgWvdt+QmzR2ouHuD1ahwP9MjL5DKphxCITqxQR6WjTm5i+9ADdf
Hrro/e9sMA6BWatQSqIZGYT5C5WQa8EKNCkcqNjEpNVCGHfo4jxcVDNEXa1MrC67M2rJgmhPVPPy
oZtQvzLEXL8FpMuVKEcZmY5w94jTe1RY8YDbX/5o9Gd+eQ6szDDuFbSSgS5fJJGhVWcleWXJ8l6b
GgvER1Ym7ls54x0oijQXLLLd+pMOEdaMFrUUP9ylqCvQxanu+2S3e+WoqpwN28b28wo/DvgKi9IF
xZ/EhFv0B82Pjxmew1NogU4Fcw8QxcZ4YZNwzqzE8ZIPNF7ZTKDsgqQP0Fa7QwmUzpUlnnab/UMe
tUfaxQMirkNUWwsnpNp8Ha+WylwqhRyqSka13JQW7EoEGcPsrRdOarQ3+ufLfsPbRfr31QrzxASL
IqXfTOCT+a0a3F/+/e0La7UWFjFk0oHmBNsGmYaPdsxgX+0mm84cokeIcwp4+0X/vlqNXJZlWsQw
poCuO7s1Na9pr6KJA4K8b8ZgB3TDa3MuJTR7SruQXMm898HmVbH6ZAxkYGgpjQYRexLFiS23D0P7
veINwmw1OqniyggDGHVWh5me4/gGVPtAtWoU9hEJ1rZg5wKlOFcP2u4PX6Nns2wtQ0+npWokFAn7
JHCE2DxijOifyy7H2R429S0GVWrIzQCJgki8VUXBItrMyVpwdojt11eSupjHCNMVWT7YJtpYwFyR
y5x18IwwKKBEY5ZplABGCjEoktV2VR0hGMPB1e2vpckqknGiqbDj20PYZKlGpwkhs/BFSCIrFXjn
ZSu1DV8722BAZs6iZmnoeHO0713RpZfFPCJs1aA1CBHOB57S7faawFMj0RUZCmOvaSZMt46wJzaN
syihZ5Syc9nJfoNrZxsMrjWTNhI9QIGldWfMUsdQIdce073kNr5yzysBbt/uZ2MMroUjSAmGBguK
B9XN4q9Sfz1qV1V+W6UhWDL+8G4/22MQLuqhljj/t7juNgWjUoNJBwXPmtBuH5InHgPDb27as0UG
8yQSiHU4YYXoW72i7cyhq4YQVAMZqo8j5s970coLC/l9zj7yfIXBwUnBPHxDDVNZGNNrHkJ3sPDO
selSp6fC5mr8ciyynXDNIul1osOiod0OhZtnvF50Cgy/RmY/vyVLZyFkqqJUAgwMHk3l174AZQAo
qB5oAwPY+jnRCu8osJQWoxhDKyCEvQ51q4WKpTrdrnLr/f/PFb+NiufFMaiY1FLRo7UJYaD+Gjfw
iASvRd4ze8OIJuogs1BlosioDn+OI3Q9myINElxORIwvpd6fRNI9BDH3UbrhCtAtgAlR/xi3Z0Ck
1yZSh6IAMdSvwg1xM/Rrp7Z8SuMPutXY07hIsrUySTGR3sQgr6qxpHa6Evf5XKvg7Jvw8PWD4CAl
nDmiTRMaapUEHaa6wlIIlHmqVKagQ6utjdxc82pdsZPygXNuaSaOcXINvGvoYUWbCbi0mXOrgEhS
mBIJlJkPyqG/C26la/nORO+quEMhn2Nsc5/Oxti3jjiNWQmWE7yse9T92mvJCt1WsKLn+kp7EL0B
WvTqn9ww6xWyD55MCOQ8aNBHHe273qZSA4FDbhGZzc74yO8+3oidP5kjn30+SdRCk2meOKlrZyxH
W4/G68RI0RmRc2KOrbfcJ1vMIZaapZrj3kBvdWMVyCKgakAHtTzIFS571Y92jR/YPOrabb/86TEf
/6jV46CRiZDrM4wSMC3qyxVpXjUesyrPBv372kZcjLNJedeXEBJq4sGoTxW3M51nhIkG2ig21CSK
f1xZheOFrihb2DMHDJyQlsQcot3yGJm2QP7TljGQKKntFDaUibeN4Iu9P+1SO/lO+SNLpzjx8qr0
13453ajCqArachSJnZtR8iiK2hDjVMPsRei/m4rvWWkHy6nsecWYzbO9MsVEHkslDBLSI+hOeaBl
dnkn2G3niN/oHClU1GzzNq7cy3iyuYG6piNBLckEa/zsJVlXVfGQDujPxSxaUg2WoCfvQ1VzMHJ7
ZWczjJ8UkdH344SPiJz5rpnIUR8z5/JKNkFjtRLGK7JRX6K+bSifwmwJgRODYWUJTyX5etkO74sx
m5TrXbikGipzcf0+KZRU4U3htkhuO935ezFXSilqYIINYIQybqa3c3afi509Dx76xHk3CkXTXx38
py02CKyDDsIHBZ4PPzoIKfg1x94jXuZmJ97zYesBpqE68Z/DsRHhGKiFPFGtTNqZQJDE6hOHNtYH
FrHIS2/9UZ3ik0XmNmnSoJrICIs/5hYwml0WduvQoFq0wodI4TjiFlfFJ4PMlbKYURebJjZvPMjv
2hNSZR/jOvK98qiftPcMvN2xAz4jnl36u5c2kh7CFeJLQ26KnYTyhYr8IOSvvOUFH1d4zvdIPtlo
uZt776/OAquLUWW9nhQKBoGF9CmKKqsUX7g6xvRffWlVDHSEgmrMjYG7Ukn2eX+XKZwYcasc82m7
GODo5b7sowCLiHOHalCkvngzfaejqxhTtC9/MA5IqQx46HqkpmBiQa5/OaGh1BgTuy5E6HqonFPN
QSmVAZBlHDQQjcLpBfMgg4FgulF4/ZUcE7+0/RhlHUQ9BcLquVZejOlBnjjDdZufy5QxjwheW0Vm
W2KVJinagEpYT+3BrKH5LdiqZsuyyfla26i0MsQ4WaqRNAxzFJOK1/CZKkiHh/lNeOpc2ikeei3n
pt/8dCtzjMsZbVAsI2hunblM/4+062qOHOe1v0hVyiJfFTrYbucwnhfVRFE5x19/D2f3W8u0tlnX
++wqoyGCAIhwDshATDemN5MteQzLhAi2htcKQAOxB+ab6muluWEfdMbjeXPevJsrPQQrixdjrPQE
d7NTZjfWJjeWUlpsRqc3EVSYtEgW0ne5hk/FV7EApuezXXWgJ6DW78dLevhP+oi8TtFEc6NtyxHb
UUDsNvDp2lRy9DJTE2lrJ1JMJHNGsOnNXvyN2xqniat/KJXHE1i5z5HYgUjypJtOx1qUcH2Thph0
0C+GenYda5J8O8ldpUL0CUlRzFGOb0c6088tRHLyFJZj0I5FcP6UNpOjlUlwhVdxLioqtAswSeQn
4Umz9iHFjCjgs4YfU/f/L67b2kqS4BbCqJizLEfj115Oy3ylaBcVk3w22ekIrmBhxlTkPZ85aDMX
PLiq9px/YoMMajimirq3zStJ7z9YNpo6KnE4Gm25JdFh7FFKVGTQFtu+4E2IcP5w4Ett9BXHZYv9
2VEOU7RIoueWCB0DfqaOaTVNE9sp9aAYtFMxqsvCI4mvykRy3LL/L2SKadsklhoiCoCWKnRBhlCe
8iqzH/7/5rvWQjgNPUzzVunQGWxVj4RgdTuy6iGbT7Uqeals3ci1IOFErLBiSThh3FK31ZueRuD/
yJz70Q6/N6M2S85m06+tpQm3ciQsL20FhammRPsuviz3RuKZPg+gqB52buTLNpK3rs5aonA7rbnE
OCmDY1MqO4h74yJhj9XCJEaxWW5YixFuKOn1Mc8aG+ykX8gdudAObGej+wHcDGA7SYEsZDYoRG07
AnznxMs2Y3qRlQfL3p23Pqk6QszOMKztJJwOI7uyKLjatcNwWRxCiloeyid7WflEos+H1YGQKMPk
YJckJi+R+ZuZL+f12QoGq9MRlwWskCz6nKPE21uDmzWN21o/B3LdjUcluz8vSmJvIo9P0c5VVeZw
P1H9Yx4rt7F3hH4mPVjrI3iHMtEMczAxWwzYlIInokH4mD4Vh+Sb5oFu4SRjvpYpJTgJc6q7Zlhg
Dpp9IJGnmZfDZ0LcWiXBM5DQaEKLwKQn854muynW3dSWvBRkagi+AEOcgJS2EeLm+aaKR9cAIK0u
MTXZ1RF7McNiAvKvgSJGfZOTIKMvY7J36pNFH7EnGJTqVV81GET7UVdD8N9sT3QLg4pJuBaiq/Db
0OxjoIAPn1hAtNfnJHiGUTHUJGyyya+r2E2y0s+T2j+vhsQbiHhH9tIimc8mjityMTivDn0+//8l
3kBs+DjKQEqV1pM/dfVFHd8a2TEybkb9m1V/5im/+loiywY6tbGRlAjjmvl9GYDjG4LYti92Eocg
MWyRV8PKMlA3mChrFskcEEa/TGTYqYWMQGtbjKk7BKsA1CTC2ddkqUlVwb56u7rKwsK1ZnbNokaS
JWyf/z9ixNcca2jcAaUf/VlUPSo2uckouSj/koe8ieDdutXrIO/YYJclRNinASjYeWCafnjVYT85
31WnMJeiGG3b3JtAIWvsxzGpaQ0o+2au/dJSDnUbeqQBQ047Hy1LdoU2y4s65qX+PirxPdfadptZ
BTx2rAz7skhdbSkex4jsChDSu2rp/IwtBRgO4KymxT5t40APsZVF0yAd5kclcwItTq66ptmfv3vc
xYqFOl3TNJTwQUOFlu77D8/GBADnNUyorn9l43Ore0P1o5VOCW174ZUcwdW32VxnasULgnf2heEv
BwDrg8wk8hIgUcpoujfvhWZahCtkWuLHXhRi50OCJWWSUs/so33aFc+ZiXnt8x9v22x1XDxTMwHQ
Ji7iaKxKKlBEzZgpRQEXxVs+KTFc2K6DVbow0GWTGZs3USf8IaWrRLWF09KccC4rDb0m5wGBmZc9
f2nXphs9VihPAyn+sMjmWzbvyUqicG5LOTZmzUmaq/Imji9ohXKRcd+yPZtmiRPg0fCDKa5E8Z+y
8gFLmZhNw0kzq+K1dR7z8JYVXpXeVQn1WtnrerOFrBtoatiY8bJNcfFC06uh1hfs7mXH4QpwaTu0
GLoEdEso84KqHh2b0ANCyHmD2Tw/w9JVXbWJ+YEScGlsWykxw+jPY+9FQ3ajdJXk5SMTITi2bCbO
UlI0d1mJeXGlvDBs3T+vxdbsp62v1BDS3THtOhDeoGoQze60A8U1776nX4EBlmOVpNXdJYh+yEEJ
ZKrxv68MpIkXbHDx5YGw4ZWdNlCW+DOhziBA/IevNj7w8g0OQzUmx+s0o+DAtb5Y0n7Ppm96kyAu
WQBKqe7SDBLaypv5a8EM4qC7XO5D5pIHeseRgBEEJHptSjV1TEqDDl37QDWnLdpAch2gfVl11/Tg
zLiFy5dYBbesD/d3JUPIdsuFGL1hQLPmy+z9tW+evdCvC/DZACt6f17api2shAmpT1wSjAXFgH5N
a3T369QNP9Nk198kiFlvoiF3m/gDSE0PU3pSikvpNsxm8F2JELIeMyddncbY/ErYpTMjJ3AAG3lI
MU99/mNtR9+VIMEpFA3pzSZGPqr0jh/T0GeqcTkZ/dci7AIA3Z0iR6ldWmZu2hiHFMCbefW5R/Lq
RwheY0lBHzQUyPH4WCFvIlcv2j0fCbV31T7zos+gptjrExT8RZl2VmI42K1DBx5U5Kht5W7luNqe
c5Erx9lxARt8/ktvhsuVjkKA7kETGHYq4fMMmctiPx1ey+lLwU4lfT0v6V/O1LJUSglFZ1oIlyRK
bYX1qNFYD8BPA0FcfMouO3BmAdt7JyOY3pqvxbd8kyZc7ikxARbQoZ5GI/8vitTiJdkNrhPUX4D4
zTFbd+H9LLPcbb/1Jla45o3NgGRl4xIy+qRGjmtlD+CjlRzaZuLxpps4nZcow2gudozX2nKrg2Vd
YZjbzFxt/Ko736PqM0WPlTTh0g/JNDroVOHcsOBM2FdV9yYUlc9bh+S7/TGeVaik1tTprYK75uQ3
THkssshVx1//TYZwn8uWxk4YwXtZierG6I1N3W6Q0cNtK4IE2+JMP2iDvI/5Qz71fdlgzoXYl3Z8
nVm7vHk4r8e2F34TIaS4tFESO+LNyrwyvdCaQHIBVNGs9UtN1gvZtrQ3UcKddTQrGliNxGlJUYrm
cJHVLQUENrHudUw+zanEDLaj5Js88da2dZZgzwAta7C0dT9HKROX7HiE+wk2P7VJHaRkvfUFoJRK
/1TLtr8lOoigzaqiKsDtwzdrRwA11uyCDbICh+RYRJo01OWcuKtiEAflv4pil5RoTJZfVeXCMR+a
Vja9KvlmRAjGRM0VLWW8+N38aCsW1BhWVWSQRtsFB/4y/eviEOF2tuYwJjlpwTqCJU7OZHBit7ww
ne6LAwru423mchTY7qmW1L7+JTC9SRbCLmpRRZFwzixz335jXpu6aenlXxAhfo6FOx4qReK/t5/h
K10FJ2GkjT02A4oL5exlRzXQXGvxI8CWAhdF/8Iht0dZIXH7DbSSKXqNfi4SrUZywZGcOFdgssMN
rnI3PCyY/CyRYLB9O/v/yVcRwYEUPWB7Kj7rMBStb9e3zLowmemm7BNjKH/qGn9bj+A4IjtsSVPB
cWjT5EbNbatkXt1IIqHUUgTv0URR1mRcCrDezItqx3bmUb+hp78w7WRsKBI/L5Yxh0HJo5AhzJvk
wdT3Vvu7DU+xjHNbcrvFaRRT1wonS6BTpesuiNtCfEBLxhYt8YniOIqi1zFqGjADVT2M6i8ll0Gl
yI5GLKGxyQRdgwn3wSc+Ta/ATg45Rsf62O2jnSKBM5GpI3iMJe/x9JgRgTOn8we1DCZkE+cvjuxY
BBehgIrMtEdEERsb9PFlnHnlfH9ehPSbCS5BiTJt0jlffGP8vW4xvwLKQ7vgc0/UVyUzkDJ7FnzB
pJtj2WjweiCxdRWrHj1s5KZexuz+yPry8bx2MmmCR0iKsY2XGpFeG5i/2Hdt9I0mx7Y4nhfDf/TH
IsI/wYMKLoHGWBLQefDojGXXNiBUa4vHZnAOLMUOSyhj+zlveYYICZSyBKvyI2oWRIncnO0dWfvx
vN2hbvs+f62TSKkpp/JzonsDg+dVdtBDScSVyRASCkayLicmHklG/BR1lWdhDFaRonXz//LvJ4OG
03tN2KCPDZ3h2OrfqjcctYN1v+yHAGANh1gK+bN5LpZuEAxyoUQrtgTNSu/ieYZKRXSZhbfLJ/go
bR1rXxp2fNH7ELe/6obZc8oL6RasCllx1+7KTvZ43c5L3qSID8upWJoo7+Cm24CCymxX7zlVt+O2
vtNgkL3BbogpyxA2jWElUzA4jOPqS6zgoa62Bkj7Hmfj3pZtlm8Xz1dCBIsjfZhU9shDaeqyIyeK
SbDgi+RH/9kEvBwwy7M8mWKC/QEjLu6UBWN9nXFV96qrNL2nDc7uvP+RSeGGuXo41zqDiAp9OjN+
idnF1D/ppsTFbdv2P7b3J7NciRjDcc66BC5Bie7bxnRn2cN8S4CBpSfN0S0A6onGHddKVExLOfsW
8xv7rpC9ybd89Or/i2Zd1W1pWin+f6rc0uWZWvtJ+RIWlssGScNr6zTQnzAMQ1NVbIIKIc5uVL1v
snjGUAMD1Wp21ViRP/az5ES2xJjY11VBtKQauuik05hOvabmSHTUu1i/HLVnqcPZLKCtZQhXhmoj
QJaxCgxIbCCHps0uuub4rwlahj3I4a9asp99zsohe6lsndZasHBvqrrUjKzGxH84fQV3Cxh+D01+
tBTQb309f3c2/d1alHB5DLOx80Rt8Sa64RQtBZ6bude/8pdmuZsv6xeJvC1DX8vj57q6SX1KnFb5
A+nohXeLnwaJbx/1W4x13GOP16XH5fW8RJlAIcMrWWu1eY253zS23aGJvXSWpMKy0xIsPi3ChqU6
qoPKrPlh+HPqL8MG7DDtcz7L1pJlZi+kdM48hISOFG28YQGlyJEVP1kjeUhuJsXrMxISOr1p/64G
DDsHI6Z/EdAbJwcWEe9k+D0SjUTPpCp9nlGCaqGuma4xP3SjFUwypyQxAnGvOl+0yDQNFN778ZVY
gSOjTd6qRpmaCow3B17WEpHellKd6qxECApPE7tfmku9+8mI7pn5sKsN8/D/N2mLAF3RAvQqOL2E
83EoIPpCks5+HD1axS89lvSjNwslFsUchmGYDmijBP8zDaYSLXEyYw09ulY9/pasgepuBRqqrGBa
TX3qf6ZmCGXw9XRqaR+W+7XC0tsOnF4ASK19E8SQdi3bieTfRUyHHR29F8CwqoCTENRKbSPrE5XO
fhQlV70eeVlVHvXOcKk6Wu486PuC3M5Lf3/+uLaeYWuxgotl2KDuIgfH5ThK7+ZzN3rNlHauZSeG
a6Dj5f43eYKLRbEa9YwpRwQeTH8cT72BxX7tREpJLUiml+BZW97nwYrY7Gusz3eGQbDpmdtfLSst
9mocSrG2tzzF+jsKftY2bS0KQ3zH4kd2zK+XK9BToDZqoev/G1DKHJA9DLSf5z/mlufApripoZFh
EjTi38erMFzSxTAg1NZesQPDVEkA3goejmETXGWT2B/wh0ndpHPr1Mgr7O8hVS9TDziYHZ6ChZQT
dfO83kR9mBCnFstIa8BtGAZwgQnKkbUx5/t+BtBdzZBknP90MnnCp4udEcSeS4aybnmpTLFb4gXA
YqA/OGx3XtLWRySaRXA+po3OqnCxc8ravB90XOwcdDrhdRElQTvU7hS9hOTxvKzNh9RamHCdNdDX
auEEYcmRo0DV3nKgQReYu+EU+XeSOsHm0uxamnCZZ9brTOkhjdeshyOf2Pnh7LODeinbldw6LgQV
bC0B1hssPkJUUYfImieKxB3FCZfD5o+mt4xPjSJxh5uH9SZHNENMPs+xo0LOmD9MqQaCg92sgOSg
udFk4MBbHmOlkrizUCrq0BcDYkqdHFpjR/NbM7s7bw4ybYQ3gp5hrTnmdF5OAQyp5T5SjmkNKE4b
7LISVyTTRrDyOYr02Mw5XUNjuEN1sDA1gIB8Xp8/+ZYYJAlGS02N1x2Qz7x3eBOoIu2OS0nCu7S4
ii2/c3b6+BNcPC+jdSx6yQfczDbXAoX7RLLEAg05PCw7LjtntxyWexsTJipw8UF4HpxXb/MbUmKA
DFMjnD7kvXZMi3M1yyAs1R+z6aeBERoWy4g1tvIM/PN/hPCbtnrj6HlLrWquZmwd/1CrxNXmK4Ne
LsshN69jgGa0eumdV2vr7lJVc5A2UZ0X4N5LjJpKm8cRnMPgiLgqaOWHEUCiHWc61E38iQf+WpZw
XjFr8nrRkV5oLDC1B1q7pSkRIVNHOKUBCUzqaFBHxRDEmAZF/NKB9FriiLZsAXAsOkYGbdu2xNA+
5205F3E4+QoLcIndbgoS9nz+YLZl/AnspmpS0anmmtliYZRO4NQcLjsyXgxD2qKeWEgaC5vveKr+
I+iDV40VNvURgjtf3x5uM0wmAu7DRrre/mQBPcrIViWKia7V7AGMbrVwrVV7gY5WMgIlS7YVzC1J
dEVUsyxkRjy0i6PT82CTweFM2n3zHdvibqVLouumALyjqE0Mi2DO8v21iUs2RcY4Tf6YMY/G0+94
Rp/9vAVsRnC6EiJECHsqx4JUeExpFISZ2S7ea3eLp/yhc5UtAW5enJUswQ/EKUYsdQux1cJseb7s
lcVj+YJgMcq04r/6w9msJAleYCiqwiYKA1HVj+poe6zzkARlPs+DlhMLsnJ3/jNuaga6NiDaqH+i
0/ujUuaIxYDgxUVyKjeaDguqBa0d9PnxvJzNcIRN9H8ECcfVlFYzdir2A2yQ+fiApdxHQfJ9wETG
FYCBXmQntnmPTApWZlsHW7yICxWaejnqVgG9gBvl0bHt/YZYjde1iayZLhPFP/EqLM1JPesoG6Fx
xobEtedCPzl9B/ZxBVyxkq+4ebMsA4VZWwXj+B93tZIVtopO8wrmEZm74mjttENzCehu+pQ8qzuO
B6RI56VlIgWLNDpjaMIUSCxDgmYXwSpAIimMySTwD7xSKgcVqT6D8sQv4zwJwjxKPUUJZXOAfyrk
H67W6tsJ59R1pc0aEwiRQ+/yPs1yIIYb7TnoOTh93cUzPEyteJEffT9/atv62Q4n8UQPQpyp6sNh
iOdKxYKVhT3vtt6ri4xdYvP1RIFByatLGNgXucjr0jA7MgEsJQOZi2s+p6BFJP7g5cee+RZWi9oX
2SD9plpvIkXcrVwzEhrZvD9k7OLpMkskUUSmkwi1lah10ka880kLF0v5c0B3xoviNZdd44YPxX23
R7dVJpS78g9Wwn0hUJbBYmkJrj6nzTjPf5akZ5fsuZVgfxmMqwFoClU/x4a5VUhu9dZbhzqO4eBx
AChRcXcxTZlJCgWusQWAozb8xhTmfokPdLA9VTYrvems3mSJkz/LVA6VvWAfrDAPBb3Ftt+gS3Im
mQgh+jeR2pZljtxs1CIMknY7hbZePsiwuzYjF8HqFzEATo2r9d5rqE6R6U0PMZr+M6aNG4eprwON
0pYdz6Y+wOxAJdsGwZ74tpmL3LRbDcAQZbZ4FbytBcadJv513klsq/MmRfBOUZ4bfRYh/U+MX7aF
Jw7BTsw+USX2vS3GsQkIs4hjiC8atS2s1rERQHLzNVR+LOWtMQY5pjE+o82bGCFoOHOiJ86Avmhe
fzPCC9Bb+BZFmVsGmrjpg8ibHH52q9ChIgPEeiN/a+iAh1N/q8PuvCIbh49mKAcWBr8ifwe8F1DX
maNGZTH72FWd2KMT7fLp/ryIDR0gAqM8wETEEp6YLdvGhDUrG2tq9RJjsLu/Vlgo0WKr8/BOhpB9
1bM1lUkPGepFd0yD4aA+xRfGNQOJFNgJdL97yn6NsvmLDVtzVA27tETTwdMjwg0YajuCwRq2lppf
MnrUa+KObB8VknroRlngnRjeRFrZQKWapbm00K0DX0vc/wrDhzEpXWO5KswvUYXhkk6aS/DvJUSJ
dzKFol5vN01KHQBszY7H99ZqL+cbf85XdaejwCLLZjdN5O1LigtYdrGwyuDAQcR4MIp9m0iKRRsR
COoQUCppaPoj+r3/hGNrN3pS4BOGT0X+mPU/Qxb0ieaOn/AL7wRxk1mdFdYXsqma4ReSJvVCrTx1
Ze3mTsNcPEolT47Nj6Zj0xyzDI72odsWKbHNNAKlLGd2K7CiItidv7mbBr6SwH/BSptGM4xynJEa
F3PjDjowg3W82G3f+MSLHRDqb6oI58Pmrp9iExlCPT0p8UvbS0L2VpnjnQDhXDSnxEZ6gm9VlaiH
l0DlBntJAF4e6mpe7se+zKL5pfxwgZCrwt9hbesDsnnVL0NLU2B1qG3cXmLEDiijTvq6VAlirNl/
y2a6+F2Tyvz5VlIJTd8EC55Q6ZeyLlN8SrQmiyv7Ig8YKCO1e+vUf9FBL5v8kuXJ//Jx30QKKSW2
7qu8MbHN3QAzz+UITLlHPfvBuEDPLZDzUcu+rWCWGmpIjcFBrSe9BWPVrTq+dtpTCuqTlj1H6Amc
vwXb94xQ7OEDi+9DhxkraY7RjTpw8K0G8zRVMA+ZpCW6GYWRGP8tQhxmaKumY1OHi2bPx7bx0vir
JRuD3DYMwwIqBUUi/gFJ2iGzVbUOXhuWOwZ/thjQYPPmV3pn4F3N7qbRVe8/8eVWIoVbZwIBTB0a
PNoS7ZbS24xIJmi2ii6AHn3TSciRda1T9arAXDTvcv3h2L4gvukOAaioD7JJg625rnfShEA82E2n
oxjCoZFVT/fSy/652uV7zgCCIWavxxKAV+ylMUUqVwjG9ZBhF36CAUbPvCbS7nNPRzFr9LLfBdwX
KKP3JGh+FDJOs817ZqK8hJkOoFCI7/ql7bssIRgnm2sG2C7ndlJTL6fFVTQPxybKDr2S/PiExZjA
aUCXBeXVD898S2vJ2OFAx+JnPQbEkM42b95myzYwzqHBZYnv37QYsrZX4Kw4mrbiFv7Suak3gMPF
8HRwwxV7Wcl7U6KNtIOTfmrYI3ofRfMw15qh4Vtt5d6er5tpf/6bbd8CpB0mCmbIs8UHXNeU0TxF
OCftZgysXbYjR+16vhkCzisaLhJ3uJlLraQJl7qunahu+EBwaYVeOdyYUeq24QUxnisZu9lm/rES
JVzvOFWzHGO6eP3ET3N5VRpotoyB2kqyA34AH2L1Soxwr4uhhzGq8IzmvsOwe7y39vzLkeA/npNg
CEAxACuh2QEY50Rv/kJNaIGEtqcX3V7xDUnVcasj6yArtBy0KUz7IzSOiskGRccYqn2yL/p9eNvv
EgxLzm5/OK/YZvRaCRLiscmaqu8V4KvQTHWN6qWxLkM5sIG6eUpv6gg5ol5hCqsDuIU/X/A1pfii
ubT25k69/ES9G98N9oB6JjHxan1/X9sqHdvcwdC2rr4Wy4PZUD/Nvpz/ZP9yZ9+ECGmaMWlssTnk
qwPkZ5B9YqFwoH75pTyWmKifFBezNedFbt5blE7xXjUwZi22FJ1EGydzBF5BmrwM6q4P79P5euiv
mljiw7fzwTdJYk9RH+kQDiNGZxvN12JXQa4dBd2BTkCMSW/LWzlxuUS3D13F2lSWJcKRERCcFUoa
jK16ETqpW/cAgyplaQe3gA8OY6WgcHhORqLF0YGxMfyw985OuwTbzk+sf7GDeohl2BbbumEKDk8J
TqsiOEFHq+oiSiEMy90HpW3cCaWzciaDa2mTByC1b+ftZPM2kzd5gjechq4K1Rkzr3V7z8jiNuG1
Ilsr2Db/lRDBFbJqIg2mNwAg4/NhqMznEJpwjNiey04y1PCtVqqDMurfnxCFovc3emkSAABpcPDD
bg5srz0Rf7z94zwOn4IieSdMcB+RFo11MsMW4zGbvWToX2lW1sB9MV7bZHomU1N5VblgUj5R7KAp
ZvJzDM38p53Z33OsRz2dP87tMADMEAvVfoN8QL9KqVYNCkMpZzKboFu6oG/bg5GzA6bdDlmrfMVW
nNtS80JJxs8EBsqzHozNwO8Ip1xM+VgqHNIjjrRdmFi7iIQua/rgvIpbFqupqJE7PJ/7gHikAK/Q
yKdk8qvou9G3bqr+NBtJXXnzM66FCNdiaZ2mjTmvl17e1lmQs8SbQUbV6seoaz2rRy/FebY62e2X
6SZ8QkwjzkoVdoARyx6GEuCl8X00fz///WS6ieU3Y8CyVVpDt+KKE7tGF+pR3RlIhWVPqK2EbvUR
xV0/ujAnUhcIUpwnLXtk5fOUXTifCkBrMYJ/7vMlSUiMd6f9lcNT9XslKA76g7VfAmD1ebKnteSM
RAhQW8u1NLVAGjJ03hge8vFlZjLgmq0osFZJyLEoYG2TJEE9yexjXCPqllH7Y1Li53AwfA24h+dN
YuvNshbHVV5V/sK5naw6BnodG/Zt/Kwbnwgy6/8vPCJa20nR9ACDXBPdW1isyPZTKMnqNwseaxlC
4ESLyDTKEP1w7ca+a47Frvmu/rQ1V90VMG2273ap5CLJzFvwEYVVWOk4gGgwU76Geexlve7VgBfK
q+N/Ox7BKxjG7NRszlEBw+ijcdNZL5/5/9h0oGgLgf9RqOgVo1WSyAQUJB75YaN6FnO88xI2P5UG
ukyQtuGgRU+A1Xm1rDkySlWdOjtgxcEangbZA3Izz9Dw5uaS+Naf8KHKCuMwZoK39/+4s4D6CpJY
HSYQyXvr3K+IeaGGiX9QI5tgoxOp6BSL1pXqwO+ET51v7Po9Rdl18ngVNJb2TDa9zkqYYGyDVk+z
wp8pbVnVuwqof16Z96Hf6874qcN600v4ikOTKnYUouBazJO7NI/5fBFjRMxons4bhUQlEf/HdLKy
pBFKC3F1XVUPJXgqdElKsm0RmN0EsqpGDEccnEqQd45ZjfSWk/iCmOQiARmChxLloTplpitjvN20
c+DtYnAFw3wwQ8GRDnFGsT00+S22hH1Arf/K9TBIjeq7gXzrM+e0EiYECd3O8AyasdwaGXtVifA4
wBhn/bgMlUTQZkatrSQJ8aGN2UhNzoKQHONDQ9zhYAWtz/sLGG6yJN5u0yxWwoRgEaWaOlc576VQ
yzWN/HXR5sBIo/vz1ic7KiFehDMpSTbA+vQh8ocUHVaCtUU863pZO2pbIYLpGx2YtPBO740Cg+T9
rI8oZaTT18W+YYbpKjLXJ5Mh5EAom2kT6+GLauy2OPSVlzybTNYb2b5OWPswMGYIEAddUEWndYgV
VgC6l5mWXrZOFWOgtweAR5uM5JClaZzuHVMJr9M0LXak0lWvavPhkui1EvR9K2MK44f0wQWvfo+o
tloYdmfz0Vymu5Qem/Cy0O+stPaAk+GfN5jNJGklS7jb0dKSKFEI8PjjFK8q69DEqayIx//HOX2E
K11bA9YbQ0wBcyRNA6TP1Yvxh3GcVyjbQ/z9vErS8xQutkFHc5gHnGflkzs+dgyY62N6NDwewojE
jWzaKJilQWpt4fEmFq4ry+o0YEJNvtOBm3CqAA3VTNdsob/OayWTIzgQY0gb7MXy9nJ6HNPF5XP1
auaeF7JpDStlBPdBraUIq2Kc/LCPIx+01stVGDX143kpm/aNRSvwc+KjfdhFDZuoHyYgdfkFDcdg
NJNht8zLb9A8juA76ZZbo05DKbqJTKpghXpuTgyBhdO20xuVk7zdaLmbn1IvOpo3yXW9A6C9gi18
WQdxs5YIsHqM8/9BhRCLsdVsGjqwgTAFf9OB/VED5a52HR7SI7f/zJOF681DtLGCgD1fbPmIRVJd
r5rIpBmuW3gqSUA1yYaK5P+LpdFZ1clY6rC/NDo1071pSNKbTUt/+/1iITSyDLt2LPx+VJS8sNpV
MfViaS1epoXoZMOpiDIL91YZsYr3RZFx8PF88oPTAxYQNjMpLx8JjrVqsHWz8HZ4nz1M3ctgHuvq
Kxkvm/lElfspkTi9TXGEb/MQXcNjR7i5im211tJ08x8CWkycH6w9xyluJWfDE/IPWqH3jioVJ4cQ
ywRL7jhmFmEtJc1+m9qpayZ3AD88uWraH6MMXGvbka+kCVc2rlND7xg21hqA+NqALAwNl1zNO64Z
rVztU4FqJY9b5qpiUOp5ZLAU2s0X4X68jgEHUoNcLL0CjpwX7abX835w+3W/kif49FoxWdTC/fkl
1XMXJH13qVldYUjdjdLERxp3E85jivk1PMHH4rKqwvu8JoHSLt4IasLzv2bzQqx+jGBB6mwqQNJW
AULQ7TF43HcS05H9f25aq49bh2qfZsmEsbJw3xSHRZpmbPqNlQL8iqwEzH2sTFYCB9/8mJmHkgXD
gvJ0mF/1HgQX2WHeqX4jvRFbaoGihw+vYU3rA3rR1GcGujYImaO+xwKsJVu82IweKwF/Cp8rtZxq
blMLxObo7M4BJqF25q3TunjlgchzPtjXCJrnDWHrO64FCumwQ7F/wTqEq766zeuvlX5nd7/Pi9i0
fIzKAcTQpmjniVUGlObChGh8Wcu198ZOY27iE78JsIqY33JSZECQBxKZ23q9yRQMcMEC0Jjy221+
DRlKqsYle3DAl03+ELvo35sLFsj65TKZgk0uYOHtywmzlJTtG2B1UxNTjrKu6LYQB+kfoOcwxcv/
vrIQbEZPpNRmPJkLv+puDezKyIAH/8UK32QIrspu7ayrJxjF8GP2umO7Z351WX7pfQ18CZmnPJ4/
rO1b9SZOcEYFtSLH5jlM3XbuGHYoEsoW5PkvFkMZGCb++WqCOUR9UlsaWlfoJR/iyXDNbPCU+orJ
KusyOYIJdK3T43gwYW3NtZfZjlfpF838hdDd+U+2GS1XCom7PtgRxJA8w5y9caP84Oh9KTamGF+c
Sn35yhn/PB8+n64Zf0arUPsUTigu4wFEdfh8tCKepdy16bUTWrC8zK2MvWnfnddu08ZX4oTTGm01
BaI/xDmEBJqiezZTjmBS3p8Xo8nUEk7LUU2WTgVOyzz1gQp/y8krQ788Kd7kdY4PnBcAIUY761a2
gbY5Iofy2v++qC50eOswmYB3hMbS8kA1d/4dHVJ4+/DROdG9ZWH3TfU514psynfzqq3ECu4+zome
0QmZo5LssvKaWZKsavv/YzEfQAcOuqhCImxFS5apMdSKE9NLsl+JKoNs4qn6R1N8k8B/wcr/oUgz
FwpBbajzx4B51iEKopOJSl6BRUX3c9/rTZrgbckwqHjMoRddWnUABNWbaKESK9w29jcRgrPtSDLl
0wCHPtBTXfgze1Lr4Lyhb3olDpfw96kI19emS6VnNeqRbcjh2vakd3Y0ezCYjH1JpotwcVnRakbO
MRFJ+ayz1C100MVJGtsyZYRLmzv24Di8tt9amNqmB8f6ao8gxfrMiD92//730WzhhiZsKro+Rt3d
yHZGeKnIdvIleoiFgo7OVGMlsgWFLjdqkV7X6uyVveXrXfeJae21KsLzly21/X+kXceS3LoO/SJV
KYetpFaHCT3ZYaNyVM6Bkr7+Hc69dsscWnw1d+PNlBsCCQIgCJyjhnSaJJGuU+NY9PuiFZgYP2dY
LRdz8mtpMTudMqQBlDtxp+Pixn7mqefqGHnNOQpETfxcT4OyB5y0QcfKGTMAHI0lSRaeLiM0UHfn
tHrYPjP8CHsRwA5mTqopmY5jYKJoPwW0idn+nr/OJBfIxN9TWATM3S9tWGR2LdakoeqxemP0YKa3
0XzbidAb+dFuJYOxggh+Zi4UWAE6+DANb6MRbDnUV/Zdsp88OXBu1Mc5UHZgfPBEVTGuXwDMjoyU
1UaZinFA0phJRQ9QOL/IHrvhq4KTW0n+9oZxz9NKBuN7WrmLnaqFenOTfm0z/cbsw1NZOvc9IYm7
LYsfvlfCGOsboOMkhcgciAf6CsCzkegkec6Xzlc8is9mfa86by5cEawP3+p/LyTrlJxRtjudYCHt
6ByqL5OI7lawUaxTyjFaib0CQnMZyV5XLm6f6J4jNYI6OreBBwjavwzCZGyxWgwM5wMJGM1JJChm
3Cny8tquRjdLdb9WEpSc+p0pW766iGC5REvIOKqwLVFNJYhRQN9xRzC0Ob0uMg/6+W+SlJV69BtW
SUqIK3WeyrBF5ZX/qgz6D/JdC8gQ8yD5otdG/v16JY1u6koaJlVVIxshDdzEeACJzzLBOvozfG8V
lPsi9BTJFTIK0HXa0pGex5XUoi6ypawBEmG46qm5VQ4TxfQ75g8RriClVwnCPtcydQX9HbqMqy/7
9BLVVoZgicxSAWVfdJqyUy9qwxKJYDSSjUEuSgmHa4ke0v5+MT6mIjQDrvHRTgu85GNYhJ32zrVs
sJsCfr5OvoxoaxY1MPId00oAY3m5qS1jRdBDBGTFGcQlkkv2jQfgicidHqQbjIy42SMGp0QvLlzv
u5LL2KCmNSoI9BAtAXB01YWPCTmA+Ma3zG637XppqHhjditBzCaZfRRXSYdnYk2+7p0v8XBrFJ27
jNeFCJxLuJZM1NKVojFretXQHocdyiBe6gOUULu/Nl+BJ4D27b5sK8fPolbaMUEsxH0xsRL4347S
Iu3oa6aFJysAiLzSdCyC65poMZkwpkntuGgDatJaQY6T9NSV/VHOVZdU1VGJRHWev2gHC9CRhmga
G12q3M4yZ0C7R/g87JJDeY599ZP8OAEkqt2bFlht37WcF4FMmOmKorLrDNe3LKfzdtcJgrT0AjbT
Gd2i9V56EiU6f7GZi0Qmuui63PaWjXMQoST9pHrgmEI1Qb4rrptv5YuCV+kSs2+jiLyX299C4cN+
LS1z7idtnOpYg63+mhKbrsLDP42Dop5YfvBeyWLOemOCHHQZIQsjC/syGA9DsIAtuwis4/b+8R3y
RSnmrNeSSdCfgWq4Opd4bv80GKnbz0/bQvjhc6UOc8ztxmjaVJYHXzpM37ovqFv4qMQE6Rfj/h/U
+3fViW3TBG8A4pjO9vj1kx52rUIQrw3LRegGTJ4n24XAUXJDzUUK+5SQj1nSLhW6g+wKA7pW6zbm
g2DleCkAkK9QqLLRqSizdzCC1pUazYzgDTj+M8eXK96yR5kYuE3l5/SGvKMuuJLHXsnG3I5DewlH
n2SPhnG2MWRnveOqvBbBFMiUXKczW7hW6vPNsOys4nshCbwSz6rXIhinNMXK0skZRMj2bT7sauXe
1gUieNFYAz4OGi7o4y1732qjqZ5C2g2thGdDUzBddFAmEIgPgg3h2dhaDhOu0jiMF50CQslzsots
wEYXiSDvE6nChKgCbfG2PmC1eoyJVpFvLJ+bJcUYw2HbmPm78nvJ2JvVMJFGbhPYstYcazwEo41O
WLriuprVerEBMJ37HABdAwpxOyQsKPja1yS5Gj1nj7TMj3/g8pOLXvi4C4j+A7SO4sIEiKE/83Qj
XuzIkfBS2g3adTfl/qIkZ1mOXfR5ClwOt2airWQxUUgOLaN19Bb2ADEJqNcbL34cDA+PstVTFXSK
JyrQ8jIYDc+KaGDWgCzItmVbuA4XRYmJW7lp0TpKwAGMgTr7dpgf40g0aCkSxpxcFVNBVWujDbIy
Q2/p4g9S17jREoPlW1IA6SAqdnOP10o5ZuuSDpNtUSOhpJGiJTKOAnsiAn/HzcnWC8hs2ZTOo2TZ
oC7SPxdfrKC4Ry9CgRdnG8OB2jMoX95nI5cdowdxdW+0wqLN7BrDlk7v1UDqAe2nR4BsE6AZF2Bu
oooJ91wDCxSYJjKmitlgiwHmrOtTBFuziD6QuPYnSzkPRi7wuHzTv8hhw21WWOg6lwfgKgCXlnJO
mcf4Ay0HUcKpxnK3vdXr+xB7DQI+3S+1XvPB1SqCP2IcFwN3VfNz7xe31iG5nXevN5TIxXvII6KL
3z3aZ9Ct4Rmp6gXyqWPfEs+cBKIlBNCQOG6JLeMyKd/o/ddMiW03x2XCWcYg70SPGNy0c60ycxo6
9AdhpBpT2zlmj4fS74fbSH0JrZd5+qwoOVBSvyWh7W8vNNd7rtaZOR6akqSjRijs+XglLeAR+KZl
bioJEl3+KVyJYQ5FryzoOR5tOGnc+6yrZCd55BMd+ER7zv8BgCk4FK+3mJX1dGbZtgD0xDRr8tmM
jk6deEY1CGxEtHRMXm11vUYkOjI1didHA9T+OLhk9BLA7W/vEV8bCuYPFm4VwI1/epRQUVU96xrA
J6Mwr7tt/qMQMcVwPTEmUn+JYBIdsEtGlVzCE4M9o9jpyZTsFylJdtuKiKQwuU5UjJWsSFBEXg4x
eEVCMe2fQAQ7sWLMMmnB4YMOJg/PQYdmb94ZD0S/M3bOvtyRQ5zuCxHz0V984+/VY8cHhqkNk6WE
s5q+2Xt9l9yrd+SuzF20n+2kY/GepyHMaf3aLJbEWiHmCOgKC1WNXI09TYsigMGIOjD41n0Rwngj
Z1k0KzJTHKH+aIA+QNlP5uBKsyDDFti2zfifDLQO3dKjjwkXLY8MT3omu+H4sm133LxmtWD0I1bu
QEnspasWlOscDAqbRN4XtbPLur0GOG3dSATHVWSCdGVX0rRhMYvQJIQCaw4pxnCQUG3rw8+zVwox
HkFD/3famggV+s0M1JzoSnG75/IrWlWC5ozeb19YaaIB721AvJgD4yCkwYikQrLAerwcaftq41Ue
wEWI4js/DS8pXVEuyjcMByykGhD93+Bpq3osp4kGj9STx4YcyvCujAVXIr6JX0QwG2UVs9K3lLFM
BmEALqqtiveS22z4vr1bIk2YzVImPH4XaJzz5TbayVLm9aCSGCxB44hICrNBcpFJeHYEeZ1TJftm
ic8Ieq6kl/ttZf5iepdFY3x4beRNVS/w4TQPRPVvH5eAa9JdOAp3upF8++F97u63RLYVbFI0xVwM
aGZE1716PwnbAfm2fRHA1ETqFo0Qcw4iYpqclEhty6+5m97SgYbUE9V4/pIKXaQxqeVQhEaqJTBs
+Z4WiZt9f6U/Zde0+VA+xDeSoL7A930XcYwf15YOcyIK5h3lZfJU6aCWT0uJnJmAmaoXUXsJjNBg
vLnUa2bVlRO6lov5OlbRS5fgolBLgqDxl4B7UYp+x8rFmqWjhKBrhLEf6FxvsQuP5BM6Hvc50A11
wdy6SCnGTRhWnEWkRlXOHqPjrNf+EKF8Fr1nUgT5HRB5AQXkvEHaNyOnId2CqN5ah1m5auKHTnuP
j1iJYLZnMYhml0U0+VOEQ2sGiya7CL3v8RArKczmzJQjrczHf45TcaB9h+MB79CdL+2LoPsan0Qt
U1y04fXaMVuEEl0FLht6dXJcY3CbFwqnOB2kxS0+2me1Qp9j7YnbRul6vQmKK00Zz57Wkz6VGhwH
6R9m+cUSdduKfp/x6UNphhl6g4CSW9RB7xinxHQEyQrfn690YPx5nDs6aSVcALsdyWENWLjGM1M3
/9nTBHa8b72ycd/z2r3aMLY91JxCYKFhEMDXlft5vOn7xDUd0SwsN75fVGNHYUen1DqpyTATnXd+
XJ9b7cuQj6CtG99zE1wJYlz67Fh6bfRYQ7m51eKzne2s6aiTl+2DJVKH8eQ1aRGoaG9MNlpuvXyV
Aac1Rt/lWpAWcd/aNBtPNxpgcAF3z8TDMs2zJR1RMmunoO/uVefHIJ1m3XDDJhgyv85/ZiM6sfNJ
YIt8c7/IZZaxaqSqU2hW26efY+3Y2QLFRL/PLGDSOkkGUFo8ryQ3qXNrGoJZQm6gsIGe4agWuh/Y
6KdJpRSSkVYdpvSBRJG5nwF0f9sZGpBwt22Br8pFFONj62QGT1SCh4mw+Sl1uP+pQsdAV+Otc7uI
YHxqLQ1O3mgw6jb3IvRr70r6bHgt517/k47riNmyRevHuFPFBua0WegEVBE7OmIYnnIRUhw3G3I0
ICUAvgBz/oyIOgQghN7WMLG53SEfd0Olc2U1ctXlITO/b28SV5+VMMZ9Z2la5tGiArQlU2+iuXqa
STG7evjxv4lhPHhqlkRXCw1jjPI9OKJS564VQYzyNXFoWuJQIi/m5HQOsRqJANB0ivZkPMTqXgia
yvVukPBLBLX4VUrXLVGj9w2uymBO8qQliLuruSPu/J7JPWDN/pbDnBxLmkI07kGV2snx5v6xFY0e
itaKOTeOOkeNSbEkhur7oh/TInLjTJCS8s34ogRjxuhvn+tmhhKVMbqUHkz7rEadNy57067995jX
RRZjxZbW2eUCAk6AfSzX2aS7pabtl1jUMilaNsaKJ1Ny5CrFYRnnIE/Og+qn43FbE8GqsU+gMinN
Ri6wM2HyYRiOmnlTTplL5u92/LQtiRrrG995MTL2HVR3JKKTHpJq62vbf6nVYPv3uW04Kytm+0sV
UmQpUbApKRInNCj+1Pxklzw7HuZrbqbZVdCvUqErXZRpi5aQcQSkA/fvQg1P6TW/RnvHQNKD2dtA
mrU/RK3xbVtP0TrSv6+cgmISpwfdH02AT0P1XE+izI2njy7jbVUDERIoN5lUp+iXeMLkMrJf9SmW
7pe0RBGycfPpaOSlv60MN9VeC2PymySNGsscELQNFzdv2nIfozHNXe5zVE8wiZW5QF17x5VvLZPZ
sJbEnVnNUFCXbilvs2kVrmwIHll5Z3cthNkmJ09qiSxIFZTpqqquG+MhSZ+2F48rQgFityVTpCi2
sdScpywCYC6a3LTv6vhpKe+07B3GhtG/3yIYLeREnmJVVdHUKWWupte3SqU8bGvBPbdrGVTNlUGP
cZP1jeVg6EYDmEXTe5qO93xTAUuz3fqR6aRuJll+URQeRqV37RKewJV+Nc71RymqTmX4sVT1z9sf
JVpaJmDlRtXHDUFBikTOXiq7oLVmDBaYguxbJIaJWSjzhyY6GVBBnj7L5D43P1a6wMGLRDChqmy7
NLdLgMsVy7GIjqry4iTv6ChdbyATphTdqPsJU5XouASWQf0MkBm/Cu8d+4YImUOoP2CjyEUWWGX+
NBbiLNJi0CqXcrb30VVzozxMgMVHLeMknpzkjs+spTGusGurSpZSXC/pyxmlbhi+lIF0a36XfjTw
Vif6lNVcjd9I7xbvqFGuRTOOsYxLuGcNh1sfCiBEnwsj3iXSjZHuS2Dzbls7L89cy2Ic4ozrp9OR
Br5qbI52JF3lc+lrxHKrMhKoxS1TrmUxHiVq1dFC9MLJwpLqqKykfnJT4yWyCpyjsG2VbtAbcwFP
p6LJukqpDf40ly6umlRvagoB1x6lzuuVXX5FJ57kA+muRI1J3LO2ksbolultYkV0wNdKwHeBvjU5
C4puv71Z9MBuqUQ/YuUui36S1KQEKnUmERcTeMh1XSP6lAMicHIeFenHtjiubax0Yjwh6a0xlGKI
09tvEqptBJAb816XRPMzdG221GJdIW2ziioH8I2NdiXXP6Hk47Ym3LxmpQnjCWdM6WPSA5aX6JhW
TLruRSn0Qx1Nx6krrvNSNBjLrRmBavS38TF+0YnNuECDDPHDG8r3lj0DXF4/o06AAR0r8be1E9ie
xTjGRJX0qdLRnUPquwZp4XLO7E/bIgSmYDHe0IyTrCMLIIQ7IHy5uJj4RWzsHaU7FrIIJZLb+UPn
fkD2qICOjwW5alQlmqwJu6Xu62Oxmw5hAI48UMOKGs75KehFEgt3NZWWTIwMKWiUzA/1gHQ3nn+Y
VXkljdWpNqSnUZEPS5U/jFUXpOkQTAsGraxlV8xNsL3CfBP9rTSLjFWDIcAYmxCNa+V3aQFhGnhf
yuGLMZwrwARty+J74pXeTIRRK3UsLNqU1+0wgOoph9FtgM+2WzxlF5/CVhBk+AZ60Y1xxUltWwsx
EdDS/ipUiNda14ksEsL3Ihch9O8r50gmp/73OtEe8/RRGgTlTNHvM85XD0tgpbZoPa3Uq768A86n
u70rIgGMuw0beRmaosOrjexX9rkTJbb8M3xZIMbN9slS16acgzhBuQ/jU46XoVwFqaYIsua1avjW
n18EMd7WsSpVRSMmErVH8748SgronikRlfJQtm5RoWMLuCWpG+/CnfW0vYZ8HS0dvCg2GsVZMopY
M2wtKxLi5/XT2O4cFDR66W7UGsFe8S36IodRkQwYcK46Cy6qBiCbQg6KLu3B+eZvq8M3iYsYJoyM
ZjONGn1rbe3v6QiE8LgT3FW57++Ae/t3xYBi+OexAfBlgokpuMCycouXf1h/QI6ngAulAddLLcTY
39YJxAt/ChyTIcT8DTLOvtAeqhLD04tovJ6fvK+UYvyb06WZEU8oOKWYVFFQC6puKSOPinkit9/J
Pt7F7zrgvtV7YfMb9WVvjF+TwUjmmBqQwxk3AchGU2kIbZVtXVTU0PGc+iEaANz4hRJeQV2BjfCd
OWo2humgDQ7UOX8uaJdKKH5muOa1Dqh66qDyJC+R3Oyoop3U8YsP2zbJNf2VOLq/Kz9rqLZJYgJn
3kk7ta+9CWPIkqhzQqgUu4xt13eFTV90kiP1HtHO8RzLa3/KaBt/31sLJgp+ryHje5tctloDxS/Q
WJwM+6mMW1fpREqJVo5xwKoGXOiuKYkvKaYLRlm3Nz5G5f329vBrKitVGNeUz200ain6GNT7cK97
2Wk5fOsCo8OBvs1v0fR5lRuC+M53Ijoab23bNhSHzUBVNF6mSo52uPi4YI41DcarCoMFHs0n5INU
etqTQEt6gt8cs5VExotIhiwVSYvu825HKXNSH2ebzqKZINzqrlRB7Ofn8ytxjEPph3hu6wiXSbXY
t8hJ7TtlcaeQ3l0xxJCJ+gu5PnIljjnSejXOvdzhDavKe78r0mdtsgWVUH6WvZLBnGMSNpmqZrh1
ackDekB1+8nqFNcu94t1jwawADPWRvmwvW3c8LySyZzqBYSbS+lg15bwSzmnbrvc5MVhiVJ3Ww73
pK3kMMdZIWpZ9gYGkwr5QFmpqjtZNC5OQ++WATKH2YrSueprk3I2mSfjMGEqNrvrhRCU/OO8UoU5
zsYQhSVKbMCLAtYcaOkLFK0V0rkFEKtPRDJSrzAzadc3cXSr54rsDfOsoK5dF54Shk/5YlvXoR1j
foIotQ+QS3W3vdZ8V736QiZJscO2l4BygBLSeQQofVAGwLH0y5/DNcXkFDXC8o8GsCV12wDGNAuG
OydRlNoDzDZZzqQ7O7EgIeKb6OX3mfXOyz4bFlo2MuVq71TjlWw86UV1HDR4mO2V41vpRRSzcNFE
HLUroQoyVqBHHon2rRChhQhksNRJNLdzCnPBiVtA3NvluMfaLdrki2wSvYwKdoadzQPBiR53rY3y
nh7Y6pU5C+qHgp3RGR8s2cD8iQD06cs1iPOAEdwWNxEiaSH/2N6Xv4Sz3xvDIiH3eGcLtQ4N8hR0
bryr9FcG1uaYH4DL4JGDEB6QfvpbZ2JjQtzWVBt4s3/mVE6WqtLcoVxUfuwBh0wbOCv04rsOOjjn
K2GOKhLHBE+H2GVV0/S49eM7ClpA0ZCnB8qpNX94X36K5pJfyjH7ZpSWmTYjzHzJAn32aEocnZQH
U7nGHKxfPgsFclNwA2iEoFAyKcXon6tZJCHKfK/TVWD73ieH5L5JQXjvGvvWVV21d5XUTd6TFYOO
U7YtQ0fDBHOWwySXbH1GrVQyn43sWgdxhCTq1uGGnIsM1krmou9TtUH0LEm+kyN06mRBm3wPC3Qh
PTvxUxqL2Ii53sNUbF23VGCPs6NW4OSW0TVowEPp9/HytV3OqWa4gtPGPdcrIYzHNeu+V5OeFuo1
b/ZagEIBHBPvskONHtnsSfb1D7NfAOZUlGWJtGP2LG3rLNJABurX434wr/UILKeCbJwvAnciQL2p
sqEziYgZdv+ObQxoWc11lD/wPBDnrWANRWKYZKR3JMmccrxZ2nCPZj37qlH4Rk98wVZxXbx5UYfZ
KlATLVKhQo6M+HtrBblfeHZ4SLwSvbHyEzCWheMO/BqtCadoAhwdFPTMaR6HslCsBJNX0uCmIaAG
s/vKM/35m6661ZEO0jvH91nGRSZdh9UdV6utUqsryMTskj+S/mTkuhc6xXF7PbnbZhmgETCBBmiy
HZKjJBV51CE4j+oPS2790kDHtgiqie79m9iyEkI/YqXLnPU1IQaEhHZ5o8jO3jLQ7Z6eiVQBmKZ7
3laJGzuBu6ygVRZthUCk+FOcNDkkt8MEBC0fTfjeYR/tBuKCjVI5qX58mgFL8ek/imStclRiTNQi
elJ+7GZv30lfpBtKakYOmRu9CImrefFlrSLjN5y5LNumxkkjsApLS74gWwjaMd3LReRPU7nrDaTh
iXLVggA3SYsbZS4PxNZ279Ib7YfgAjG1N/Q0nTXbtdaj1BRXbn/duZ0X++ax+9bv1CCn/HGHbYG8
02+AFeqXPMaZDXM/GY3ZAjlnegyVF10RKcQz1bUAxnbaUNMtc0FpCZCVlBAxBm58eOfc9q7+iGQM
QwtJoAJST1Q15irmAE0Cz+o63pyYfMgINSkjFBdryq7D+W4WzbLwD8VKAJMCxW3UR01tE3/66LQ7
CsWZBtZDIaEoaO3TyH3fNclAB5eNJAhkcmwh3MmKxhlzPNilpPfGMgri3hFtF/1q1rOsZTDnrrLR
N2qTEvmI5tGiSBzkX83YNd3uWscugfZi2/64N01KMm0YYNzR3vCukJYotlziYdBwyW7xc7/ynFva
QJDvyhthlsw75mtpTBBAfQJgThmkVbOLVPnVHjPPeY6/qAFACQMp2FbP4CznWh79+8pRF6YsG3Fl
jX6sqK4iZ34fA91rFOV0wlVkjnFuq8UomSjAt359XPzSj04GjhjN/uPPIlIZrumvtWLPtJnlodZj
FVMMypZ+flZSD8VIijhieOlOMjwQM20vJO84r0UydtnFrZ2WE6o/qXTWyjtHlIfT/8/aPZBFDAev
00B2Yl8wmr7JDKIiBVKqT85yr4RBlNwlzU2rnxRwLW8rw81/1tIY3wGiJD2qKjwL4h0NBd1d8yMP
Qv8biuEmki68aDyTyt+WSQPYloJMylVlUUYq+lIYOrgV4n3cNaafhDjoDrZB54Eeyr1im41byd+3
BfMCwFpX5sjZtW5OdQrBrV486Kgj6Mo3EPedZKt37YWICvJ/Mc7LTjJHjkhy3MUl5AE+UwIp2utD
A4iBUEtuAzqe5/iqoFf9tYd2a3GZ41ck4EyVzFeCzwkYhd0+9Mur2M+DwvvWuxRNrXXlg+FlQXdI
98bT9grTX9+SzhzHBEggg+VAutHtHOeTMt/UyYGQb9tS/uJjLgvLHEEVrHmWMeH5xjmUQKkFLdpu
1tzo2tqjxHDQZdEh4YWiteEwKVlrhIbWKTgk2pnsKNB15uVXxZF6mMiP99vaUSvcWEP2Hp6Z8pTI
M6wma2/L4SETdTpyAwHa1lQLeG4y0JogfxUIpqnt1Ybydc/pKXUCfbqdRfRbXDO4iGAfbIyiUJOh
hotcrP2olB7uWDskr5LI2vmqmDowlg2URthqbZaARHkE6bSvqNleHbMbvW5PmVIIdoT7mGEqFzmM
vSWlBQpAENZitlHdWVlyBJXIycZob+v0d+BU+xk51dWsGH4UZwLZKvWGb8xhJZvZLsvJx15WoONw
yo8of/sLQNbTAEfbSzK3/tr4cpAf4t1w1T7QxByY6AfhHYhWCDc+gq3zSsnUSkRC48M/PVPhsQua
Y4qeqeHwDuO/aMtWeWVJba3Owkrn8q2if1aAtrItQGAybJlXa/WubwYsZzSdbdO1q8+jaF6Eb/2/
rYWt75qJkvbEwWLV+rcFYO6y6tqSL2eCV0Oun1gtFRPNoIlpVho0qYnjapHqTvrjf1srJn4p9SjH
MuDO/Ei6y2XNVWN3FLEPihaL/n3ljZwhKrNwgRaxbu60vPRUsz1mbXPVjtZuWx1+PF6tGBOd2kaV
546uGGWTldzmPjyWV51PO4RzgNMJ+0Toxe7tqUGrkGOAFF2RmfXLWyVyVBr/CaZ50TpBxbU/Z5+2
GIiE8e36IotdR2WIyGRBNxU0Srq9S8gHRXQl48pAB4hGOTIM0Lz/uVdhU6RhYiIMWni/XRyviPdO
KBpN4wf3lRTGrnOjsZZCqeACElyM6OCO5BmLC94rV/XlA1CEBGbBPUgrgcw2OVVn5DadIWx1kKIP
+zgAlMGE3nh/2pW7+rl4LD0RzAo1tTemsZLJbFfcFGCYoJB3k5mBYTtxc+1al0xvQW2nFJHPiPaN
tfvKyTSnRgtPD7ynMfM0o/NMQzDYIlpFJkYOLQmTjmDbrOR5MJ9DUU4h+n0mDvZypetmh99Xsmsp
fZxE8A/0/2/sCItlBqSOpBt7/H58RE/1qT0QkIW2gNfetjbBXrDj/kZdl71Op2ZCI5jDb+R73X/a
lsB3cxfbYhHL+qLPCOrL6KaeveShDtLHuHdNcLQA9z0Hj3V6I7JmoUjGM4wAZbMduvnJzykYj8Up
9fuv6ndgJsxBepAP5hBsK8m3BtOyFLwdaTabJ4yDUjdRhDMLwEEtO4Si2jk/5VMvAph7MQrlxVzp
Ld5M45oSQ2nVTtWu4/RJRkuQDnbV28QW6MT3CReRzCLmrUWmEN19vrX03jA9adNVqdto037oRRTD
1L28NfaLKLq8q6gb600SN1WHyTjpfkwe2hI4WdWtlGUi30q/eUsQ41uboq1b3cAyEgBW+Yrf7dFS
AgSrxi+OTZDeR34omvzknjBcb2QLDkF9Q6talPlgOwNOmNXc13qBofajlgiu2XyDvwhhL2mTjkzf
tGHw4c28q9GSYu06v3QVrwdAKnHf5TVW4pgSsuYsczfS3r4hPfVgcWgCtBBunyjBsr2G5ZVJWEqf
9BP1r0md+fo0fWhJe6WkoiSMe3DRrAHudiBKAVXxT8szc2scTRl4RWGB0N5XT8A4E2GF8lW5yGCC
a12huWYGqApeLs51ddDT61K0IdwDtFKDCanDmMQz6hN49oo/OnBzVfY1VH+qRBXsCne5dM0xgJSh
GCi2/7lcQNhMkowCBrX589w8zaJigOj3GTdnq0SK2hRweXXR+YkVf1Vz7eEdhrVSgXFrmIsKm7nH
bsidfTVlX1TNvLMTQdDj7sdKCOPQ0DQcaTOAAMDDFAM7vnVT9b60PiUiRH9+droSxNhvbCa2U0wE
NUQ078jgVImeywMQypAqYCzvaXvp+G7GwNubo5oa8NYZaW1eoFxpoekJPHiVK+8ytHsjG+5cIEcd
KQCg+BWE67FNILMoeGVFwzdjcbMpD44a09rNeQri7wCo2tu+XbqAodjh2Q/Q4f62klwTXAlkTHCZ
jTmSHNwqJvVZ7XeRqJWS210LfozfGjEGuPRJMjszcgVyolumHDBbY9xQCMB2rwnHU+jnvol4K2mM
JeaalenZnGAAIVgC9ZV0R3kornU8LVq+KGnlG8hKGmMgS6MC0DXGq84YaIGJIYTYB6cQzfRemfcE
YY97ylbSGMe6DGphOjPqXoregavXj0agl9VHVUTZyzcJHT2maA5C/wKT609AJ4uyEvVdVF6PSRSe
ClkETyIQwbJ/pMkYxXWJZyob5XENNWP/PVb9WwWWg9HIOqC40AyrHBpvDHMfbtD7byKYgzN3po6u
S3Q2JcO1CXB26T21OCBr/bsLLApER/oRfbJo8xmdvVleF6PAmvhvFSsB7FFpwL1bEZqFurK3+LGX
vdB/q31Yu/Pd4Ieuhwq79eJJR1UQlPiWfNGNOTeVFvV6UkE3E0AgZD5NwN/rq/0iqmdywRKxSr8X
kTkyhY4hlqGFjuYz2M8piwUgDG6WlL4CjR6ovT1TdkvP+b5tG/T733qhi1gmPynnVusGC+Y9hKNX
GztgL8WLKM/iB0O0QcogZ7YRpRgpVltlkkTPKcVyjb3ctz8pewyfgNidXIlQDLknFvc9DU1aqgrk
gD9TIRkZfyR1WEm1v470uzS7214yvi9dCWC2KqlGI4kNCND3k+pqvvI1xhuJO7YuHXVKml3uVTuB
TJFSzAoaeW1KpY37UX49wfQV11IwXyXfKfcgDtypbvujq0UyuRF+pSdTqbEwzz2hMQztZ2d0y0Jm
dD9iukW6N15xO99VmVyJY5y5Vc6TXdcQN9cvhvGZ1E/2+EOwjNxK60UGO2mdanmWaRaWMT0mhx74
2GALXvaYc6bEbLVwhJwb41fimBwptKI2r2yo1J0ol59yKDy8P3b+PwNJkYgfg/9Iv5LHePqxpnMW
MeS9YhnRUrJUuNLL5Gm4b8ZXYMjci1BCuJMh8Py/jhs79yfPlTRJdElHwOwjs/gyn2iTirQjn8qf
xehOuyYon0WELtTe3/itlVQmJOhjCGpf6i4dwGEOTusCpd7WIzc3rhwRPS218y1ZjEPR57yU8wKy
SpRFrf5ja+y15EOv7cfssRZyaQpOusZ4l8zRy0wKsZ6Z5cffUel142CEYj8XD+7Fw9DBO6vMq9Vk
vIuij44JznlUmR3HU+PG7bPxXMjZWdOSU1+JcClEKjKOZSwn3YhKiJPm2yG+S3RBQsIN2it1GE9i
Kr2s5RGCdosbd26fpHZAGA3q8V7gTujOv7UMHc32iox3fzbzMRc1MtUKgLk0q5bOplefo8prUbkC
W+d83Zxrb1EC5/o/imWM39JbHXiJr9sFPi08foDy6j4OEg9Y4oM7xTCU/4fUiDtRb2JG+5e6zEHo
84lIlgW5Se6236xkZ5xVD6wDe/0u/mkjS8m9EWPN7f8B6ixaaeZUTJrVSeMC0b18W9pPqn1Mox/b
y8o/5hftmEMAboh0jGiWOSQLGsKKhyEGfYOcXFtLtseYPd6A82BbJP8gXEQyByEdSjl8TVUK+SjX
n3v9w/bv/yVVuQhgToISzUXq0GWjBJ06Eq8ek+cYwaV4Vf1NFIgaLf4Sgf4ViFkbZoRIsgZVihoK
IY0m6Bwj59l9+J3c6eiRj7xxnzZuWwquN5umAZFMkJ1SLWsAWAH37HxJDD9JPxftfnsdRSLYuFr2
ZWnRZUzrs9XfzfZBEd3QqXW9cSW2AoYYGUTNgD3E31dlVbBMEVOS8S4bAgqoqb5Kqn5oiekbUXzU
zfrrtkL8Z4uLODYRyguzk/tWBgrHIh8VK/PV8EpdDp9DGzy18tQ16BIob8z3QEehOPlLSxZeJpyJ
U4wmeor0OT2qS+2mxYtW/I+061quHEeyX8QIEvSvdNfJm5J5YUhlQO9A//V7WL3doiDuxXb1TMR0
TFW0UgASiWTmyXMs36iNwNRyV5bMP/GOlUXu6OhgTmkcz7A4tkFk00dGssfZFvHmbHoIBigUGw6I
fsLy96vj07OksE0szzOrhzKKXYaihyw4tM1nbWWDj4FFppWaDRsgI4jpgRWdU7XB1DFH4BybiT+o
I9C+R2EPxI6fFzMTpB+NDGBKh7R1aayH3pA4mvd3+XL8kxFUY2WQe9BKouZshrqbp8cXfYRi23Nq
i97qzVi7ssGdUEULnSoSxjPwEdp9Uy+WYUNwGzkXQGXhe0ZE6rTpEDZ2EBKAtkL4qJTgU6PsugWg
hFHpLtRe++ltrtIHwVEt7vslbKzMcO4thSnUIHWY6Sq3RFWEuRTr6qinHmWAIERpt2hVnGf0aqTm
6YyDatpjXD5CHLIJBcmbyATnCwabhihbhp4q4M+7Ge9F47BQENA3r9Jq2zhnKIa/t42mh75QXHW+
BBGVU9h3589n2+k+vIC7slOMs2EUi9GglKS+DpkA2yXarOVVWYWdJC0pxvnw81muBjMyv1jLL2VT
NBIj2i4uT4lVoKEpuI09AibKWMdYACDf9v3YWoLQI1oP9wq2k4Xi0RIIWoM5en0y7XumCSgnBDb4
lmzRa2WWF1iMVbUOEgdnTpiDACRYynbR68PHfrcbVmcT6X3KCgV2ushd4EKhp16x50VecQF0l4Jr
s5l5YbpTNQjEDkzojn52hSIK+6hvsHUjBZua9HsMK3d7CIVkjnS7IKISd74/795bW7m2yaVeLK3N
sVzgnpo0Qs8P6LWq24+ZSKFw24xu2pYFomGVx8f1UwZcUoeutlrGD3OafstAHGbMteCybiZFSL/+
scPdVklTzS4egcMjVn6USXwc5mk3dvlDnHTHWa8d1OefIygLt8lEvT/Zyg/b3E2ObCm0mIrMSNaD
friQQ0euBEFvKxiZoIRSwbKFFIWH5WlVS2mXonPfly8JOP3K4PwS/g8X/DDAhW4FzG5qmGMN7ffJ
lb4rmCbQMJoCNhcMvS9dNKP0RJBj0aIW31ndMqOxGiNsYDM2oCv6VHY//+OiOKcAjNGKarYYmJzW
AwHKodvlO3phXWffxqXTGegCVxAtiXOFkWh6AuwX3JCpTmTcqiKF5+379HFOXDhvmwni5ouvWU3A
umuT3Foi8vHlR/B5iakAFwWhGgvUt1xkIPi4aNBQRTsjMpzSfrLbZ1olvto9ZjNGDX8JDmkrY12b
I5+9oM+t1jBCJHfq9dJMXZgkpxvmWY7ipwH1RCOoywmcWx2XBsVFb0ZzsoT28ntc7hjLXYxHqNGh
H5/Pr2zxrnOWuCsFciQ7iSpYgmSNYdhOC3xeplbOkLX+eUubtYL1HnI3iTaYzK6XXIXpjgmkeJBC
JTt8UG5p76jHhUFLxAojchL+apkyHZRlXGKWXo2pcixlcnvbrdubyHrsk++CBS5OcG4vuXtlQ7Yr
A8AE96pyFRtskDkYQIabQfPlgIBi8E8AC+sN5a5ZYyTQYYhgryTdySbtLVMTRZRlLBfp3KK4jCnp
Kz2dp2UPbYfu2S7d9cfim/ybqUII39wa71itiBd9nKJQWZpfS/tkyWhy2AJ5CrgPagHJziZ14toS
Fz+01JLaaJmNoN8wTVU6kzt6aC74oTfeEfCDXe+Ub+0udO2DiNNN4JQ6F0rUHtNQ8+8PNzNzTUqC
SK1O0Tw7FUSWsgSDxcOfYAxMFZQ7BuAnKtG4MwTNcD7GS9ab2n6oX4yhKDxuev6HAf7cKlUztFqD
gaX/Cpq6IK4d+SY9LJc6+jm/CC7a5gO2MscdnmnP1AhNmJuvO78HJUDiRR65IdejuyS/1DMECIFN
g6icITXUwc/BY5FiommksYCIVdiRpqcqF7BxiX4+5xN6aChdKeHnz9VtWr5RkQrD5s/XZQzi6FiC
zONYgN2rrGQBEbMicjI6OPkgSGM2n3wDDPRgoQe3Ac8t0A0xKZQRcEpreLS6y7B+yBLBIYhMcJvU
2NUchQyIt5Qc5/aKZYEs+tzdztBXy+Ae3tmsp8iYUV5euPvbA9sZh8aP9mQvwmNsnsjK0PL3q7Qy
Bwc8jXPsl6FA8CNsL/JEC85fkw0TFsgewEhlgk/mi7SoPUa1Ji2Za9YqjtzUTix55y1snAgsYKbI
gO4AeK+4e9hYpTpGLRhCal1zOg2cou37NM+CyyGywp272jZDYZbIvaYydiJMZkEiUE5E0zfbu/Wx
Fu7km8pUo94GoUsezX7Yo7ksFQJgxxbO6NN+cYfeV2UHwmgwi2g7PKVu+gqCjGW2SHOJ5oyn3umC
Cfwf5WF61gKzdiZoRwi+0bZAiJ9+h2W3V45nU+Dts4XB67fyJ1LZE1jDFN3p/d8QBUXghFvt+0/2
uBysx5d7i/4JQI+uscO4G+oUB9v2jBZkSopb+MUOPOz6QThNtfHMwq5lWMQEN4jGv3lFFttpqKCc
RPvZ6Y0fek39anYk5H9MO0ymiBZwC2C1Nsi/gVGl90y3F7ylh+xWgatCJpvWDjlAk+Z58uofiV88
ipC5G18Kn6xyVxCq83bVaygpqASU+iCztjASTi7LQnIxg+z8wX3X8R8NO6orPAq4Jvbc5dGEcXdi
HBOFoH6herok6nUsLsGlnCjDfZjhXEbVS0L1ZfY2bExXK0+pnflK9U1W3s8vZ+uL5JMhLmEnszWo
TQHecenU+dL3hSDQvFKByM2uVMwnRYJiqmhdXL4ey21o2zLC5VCnjhUdhsnwO9nrIIHwHxfGJXxy
kyFFSvCFP7ggKkZblvqGp3nGbwCZ7SmH/2aPB7FmCQExN5Hw5bMzjgrIHvq9etUfh4AdgDZOHGEb
eInGZ1yER7XmGJJPJXTUPe11QvGzWIizfXBJdsHsRvtqpwjh1CKL3CvUMdlmtjxglqNz87e/9nQ2
nRzwiG/EwdXeCSHwAn/h0R9RNZpUnuEvxOhdxcz8rgV7TdLu4yjZnz/BzTcWtHO2bEA64IvUZ1+q
RdwryKgTzHoZx0rZySIRwc0HdmWCe/zGMV84XuAj9vTLJkczF9zmzUhoEI0YhkqUL6J+yuKBvY3L
rCSJ20U/reE5K34OYQDcheh+LVH1i/utbHHOYIy2OY4ERFcJWNuLANIt+0W6JfYKV4Ra3Cp6WkCZ
/rMuLjExVBSFxwqTN2PmVqgNSn61V3IneZJee4wFT3v9pjYFC1ziw7n1cWdlFixLuxRa0DR9kpnu
MtNjauzKuWejwtCC2ATg/OAPXHC1Ti4xyYu8rHSGRAE4VLeenQXTH4//0chy5VbZDwmzvKwtLCyL
2+d2uCJDdpGqourCpquvlsK9K03DWKNRJPdK5FH9hsp357dq6zPlk09wL0kR132jIyp4Sh4fUJh0
qkx7GCvrm1aUQZ4lgRKVR8uKIG2Z/kmkWK2Ne1riqmykJsIUVc3eU/bNrDL0BB8F61vuz1f/08EX
CYIrGQ2nz8dkFnJRzzU2UNuFu9SvL5P3/rhkqNExfxIiTLdv8z/W+Neryix5gvJj59XQsjguvN7h
w3gE/vlY7UQN7m3XsAl4C9AGMnikOqsAESlj4GLGHKNMkeLpmlDJfXP3TOS9GgI52mf8TarJGM6R
tuxevAeRFfUtPP35Idp3hYPhMO/8aW2+HStz/J0yWZM3horiRW63zoARMq8hSrFXeq0QIRNFS+Nu
FrDOTZTLIQrjQI4shEv0cQQmUHVzTyyOuHlWq4VxtyyyiBq2agkiSDly5UZxJhFJ3bI1X/zcNBQ0
BcGC9EXftOzDvtClGR2z/AVve2uogdpdUyVzzx/R9ko+7Cx/vwp7U96zolImbFufP8/UnPd1Gv4B
IgUfWzZuLNRuVKzqsxHM8OWUjgSQL+0lBn/yyFLUMjXBUra37MPK4iGrpUAak3Yq1LW8PNlPRmDJ
gxNOQQ8Koj/Zsg873LMbDeU4VDlWow/39dwHzKb+eQubK1l6V+BkwXgjj8iTo0miVoUHjxa/QiMg
RuI3GEqnKAefN7SFFLAAs/rbEg/Gw7tqpnaBV8+6zG40fzx1SMkVRITSQ/pwyERzCZup2Moe5wk1
cgUKYjR8fszxD5Cpuu3CUQWm4Qsp1X1Ci+fzC9x0b8vQzOU7H3p6XFQwk2ymioXv0oodaPnQmbfn
f/5mhFv9fC4QYMA6SovBRCVtCqz4Jo/81BAUuURL4F48S8rtIccXDb7j89tO7W+nrhXcnG0Ttg34
4KJgw0MIZduC3kkEj46LnaHcV9q/r8/Cyz5+PvcOFFTTO0XCzUyaZw1g42KXaN4fHIQN3h9ZBQYF
1CKfL7/WtWNTh9glGdNkPUTvy/qynL6fN7K5Tysjy9+vIgxLqqHNIELuda2CsdLQlo8qKFm+/Tcr
3CONibUY4WU5cHvHgERLAV0+b2HTa7FNIE3G+wKFyc/rSPReQafEXiQ+HpJ+p8loLZWH8za2v05W
RrhwDGKFtClbVBpYgx7a5IOe+dJcmIw7p74wAiRQ7nQnsLn84l9ezZVNzgsm2hcVa6HGvIgipft5
n1Q+C5Ye67SnIjKU5W7zxlDbhgS4qmEGiWcpjNUxGYwKk+8dCQOtag9mZkMspfw2abVTDhS41f5P
JFMQPv8xyvMWhpol9VqHL3+T/Bz0qxyD9vkkyqWWbTqzMl7sNJ5VM2xtVDT650XNKr1NFBefzhg+
cgHq0hypcuYfgqNb3OGcTc5dSgB48nzRfG6gALK0k62D9Dhj/PT/I3yw9cCud5HzE12tWaNoKT72
kleW7vS4dsP4MVNEn+hbz93aDhcw5qYEu+UIaH1XfWeY648ml6g3yfheQbj4/AZuL0ldijTgT/0i
C5QNMoSRDSwpLhQ/zp/URnVmSNxgCui8oW23/zDEPXk0K2p9YAjmaRY5NZB3UD5zBlTp4+GGxYUb
i97wzW9aFRv199K4F7BTWZohUcZpXVhH4Awu7UtpJ4PaUVSG3YqLK0M8kBGTHCMo/XG5WNh5uVW5
k516gyVKgjary2s7XPzNw6hPhoVYu/7foeTwhT6CAMuRds0OrHgv509MaI+/W7FktmMOe9Ke3unB
glGyLhp/AWovGCURcfj2NgLvpxGg3vHC4Kqvnsk8TZkZahDgq+bGmcuDjcl1JuowbqauIBz5x8py
IVZWmGEmo4LZceA0/hoVsLzpxxAsk93UUwQNum2n/zDG5ZFQgZG7dMLHeUTvOg1qA+VzVd13WY9s
+XsmYiASro27YwN45eUqgzyxgZH8pfCQ70bqkOuFkZkGorH1zad6vZXcBbNaKazVHIQqee5rk5O+
LaTo4QGTYao7KN5fM32iUthm/29l9fe1Xx2g0cb6YEtgVRlc2f1LhCk8QG6s9TRndpcMISrdToQk
2g7J/5wkj43GNJ9MxwrF5tT2zOg0R37ETnRq3bnLvPP3bvMeKMgMIG5ig+qLe2Xy0VRniaChqoSX
Tfdjnn2DCfxy21NQAjY1qDYQnSerwjcPRq9lwBLCS4x7BvVOoU4cg9NugZWFfiNqhm/HkpVB7tpF
jTJRy0bpY8FBAOvtdKOT72pM6MjeABLxg4jHanG+L4nByiB39UgKleME7CqoqOuBuk938zECX5+I
03prxBTaY6DrQ4lCl7/I7LREGosEQHZ0qjp/+pb7leSOltO3jn61DBFOh8adZEi/B92TiCdl8/Fe
2ebyBLMJQ2tGWu41w5NkHRsIRMvSda7++/mDT0vkAjOZGya1coXvPPU27w9VdxFquz/w+dVKOPeY
I6McAMAFcs66ltObqH03RdFx81qtTHAOUePltEHliTqPIjm2bAUFBES0VlROWvb8q999+AMXg9t6
giZXAzOD5Df9dyaCd28uQ1UUzVAAuyI8RAbUNWpqURsfxe3Ryu+m5qCJzns7OqxscA+/NRE2zTK6
UfZ+DJaiaOQlT+rrX+WdQhQbRCvi4h2hEIvozaUY0rCd3OoeAS2CUFFsE6eiooJtERlVRYPHb2R6
2eR9iQgeAQpaocU2xNC97S5AkbyDRPh5f968mR/GeOxGFVtAr0UwZo6No04XUjk6rANHqWkIXotN
S7qC6iio9GyN72xIHdFHqUfjujAxYOmR9H1mF3Mk6lBuhtMPM19aGnpmh+M0Lg3KcLeE08ZfsgoR
im3TF1ZmuBSXFUkZgpEeJV/qWNWrpd1Vskg4T2SD825DyqyyXZZizQdpnl3KblMmojfcNrJoOtsY
AENv5nOamTRapHfLeG1UXWb9TWTaPmlG/7yXbcYa/cMIF2uypJ9okiG9zEHS0vT2oVaJoIy4neSt
bHBJHgPWr25mLIROTnKwcHOSQL+K8sPoKi51U8+66myBT2+vC2Um8GjaYDpdNneV4gFqlUwN63F7
7CBvX2grOp3tCIcG3d8WuPcGWWs8qAl8oMHgT3uxzLrFu2QC90sZFDvR9MX25fmwxjnDMJTU1hKs
B5LviKbxbggWILMIiifaNs4dyJBozMpgRk73o/pq0Zfz7rbt0x/L4FyhsdW+rRX8fB0N9aiAWIja
7fS+E3QXlt348oJ+nA3fXDDBFlIpBSKaYdu+QsAiExcvU6GdlNp062HqBSWQbWeAgrNhQ2lD03lY
zIyB9ExXsa7wcolt/V5znvB/nHbX7QWevbmFK1PLEa48u+1qU+rapT+nfqul7yHzrfn9D05pZYK7
PHNI6VD+dm3rQMI9elmpaLp209EMKJOAGw3ED3xjzlJCwL4lxB3LnN7jJHnEI/RHG/VhggvSadpl
c9+gt9B3kde3h0iBqu/4dn6rNt/O1Tr4zKMrEbjR8PPaErxodmG8tYBbsjS9nFIRIEq0Z9zJS1qN
sYwR9a9aDxL6UtoP59eyCRcFMNUGQJuAEpTv/nWzPVXYJRzKo3FbHWJHcfqn6UV9LVE2b3b2QTTI
uLl76JmYJoZ3UcfmopodTmYe63gZwjR0JHWvDJ1D6amJBfFgc+dWdriwxsAQHU4T7NjJRU6Pk4ji
YzszXBng4lrNutEuBhiITZSQl6pJ9ISPKtStAYYqEu/8QZ1fjskTzrR9kWTS8mhrFNNqtDzqzL47
b2IzyvyzIJNv1MQhJXNEsCBV+56mNxO9G1LBN+H24UOaERUKYmjqsspVIGPSlCl9jJjZmO9Z9JLK
1EnDXRKJgGObjwFYSohiQLUe//PZTgr2YAlKx8vnjg24xGUNDpE0eTXppdQJnrfNg7FsXTdBawkV
bM6flbKy7EleTMk3o32TTbvzp7KdSgGps0gwmkBGcpG5hHYg6+niyIXT2w54oQ7En09GhSFJ0F9A
4HifBqKkYNMX7AUZtEzRYGGfN9BIIzDJa6j0SONVqx2Gdmem/vmFiUxwsbrrSYvSDnyBdG81OSUY
CZJFIhnbl3S1Di5WW3kIrdoFAqfe29ctMJLAaUAaaKnbmi+iap/QGufecdaFVt3+HttZiozMiY/V
3oTsOqqLArfY2j1Ng4AwgEFoR/CP6Qy0zoThXGRVzUOc585c7GamOeePaMu3UTHAzA4qBybhW/WY
JNW1Dn1Oj87XeXcQusD2z7fgYjKgfF8orSLbKLUyVtHUzPaDdJs1r+d//80yGz5uoRqJe4OpMP74
h7ydIyUbQT6Nb5DKif1Wdn6CC9MFo+4BqkP+dB85v0QTsVuHoy8S2iiVmph3425PUkdmYWcY4gGR
jJviJWW1UyoiaNBmBro2w90gmsZTUoHJAdzri5ZEhunD8KGDkmKzyy5F4Pqt0L18koJ4g+BTmxen
N6JxaLsC+Jmw60vA64ZrfY7dIS4vysYIzp/bVvg24BS6ouG/XwY89KloyULOBIr8t1y+7JW3zrpu
mthFVBe4+NayDFtXkb9DE/wLxLOXjVGfFITvMGrQVLyVAH2aVH9EnPiXa1rEN/Di4eFbZB74zwUC
Yc3Zzq3JG9L7sr8jXe8kieZKTQFhz8fztpbc5tO3EGeLj0MTG/XcBNAqLbOrlCmVM0LRRB/HHQr7
4NYMjT3tNUEj/8tOckaXS7F622fVmq2ENLNny3nkmlGvOj2VYidv+3o3Va3inV/khj0D9C8a3AT7
+qUy1xuj3JIynzyJhq5ezSdSZY5ZauAkE5YzvjgkRlZXtvjCXNgmOUtHc8JN+0sKmR7ll/w1v5Rc
eogfdBdUN8CywXXuzi/yaweEs8yFEnOU476mxuTJO9b8nuUfT/Qx3Ld++215V0RcBYJd5cfCofOj
VXGIXWXja6E6OTo8uulJseD5+hq7uHVxkZmV4TBYaQF+pUN2I9s+ILshRoO6gATSAqd0JpGe9ZfH
5rdFE1zZeMpklZ8aG7Ukjsoim1GSaoNelhy5FvFcfon7iwlLR8QCTz+ckltUYw60lCMw0NdFflG2
IF+r0TVImn9NH/XbDrThkXBassVn6mmiZUZd6xMU1B8r3Ow4vQMLmyBgbXgCQNsEvSkQLWka3zJI
xp5Ro08mL5QGMIaFqdvn7RWkrP18SJjgMpMvlAsY3l1bI5+jR9mYs8kmMgEb2hzCb5D1uLIe4qPh
gUXaJ9f4Pg2mU/mUXc43kidM3JafzgXMT9a5g8vVtm5tlA897bLzISoa9CftkPxSj8u3HKOCnd1w
E1gzVKgG4p/oKH5eazJC9WfK+tEru9BrJDWos3Ffyv96YPn3ltp4s4FHxafQEtTWATlUUtaxvAdp
e/GdJuaP1sTH6aTJf7ScDzvcl3ZHG72nVjxBO+B7CWln6JU60lgJrCyb8uWILFQo0HZWQOrErUZK
uwmkYMB5mIleOiarmDNSMPESbdB9OUy/m7TMXb2IUPljwxycj8ObR4aylaGAVwAsyNzjlsppPIdJ
gZ5pdqFUT2TE94ooQG08MkAKKKguqyZgVXzW2FdhotZyNnnqMBziMf8eSpqbtM1paoegbgZBgWRz
SStzy51YucekZkmnaIj0tNiNVudMczARQalsI+ZiScjubSQ+ECTgPF2vDRYWKu5VItse5kFOpdTd
nT+ZrV1DFx0FLGJreKSXMLZeRja3k65WeCCtK5qdeqlEPkWdargkueKet7W1ZWtbnA/GxG602FCg
UtFbvkIbfwYP9cBEamqbZoArxkMFYlKbd3WkT3oVd9g1W/mRxH6VMvHIx1ZigVoPAQsHMIMa6guf
9y3FnGKU60hppmO4Gw+1G3kLKMx4JsC6UU/0mmytCcAU1ZIxDY8vo+XvV8fUzfoUsXAcPZpTZ1LB
AqFCoTcTARO3HG5thvOGPirrpMyxdSqDz+3a4fbfewDRoQWFDxMVImScB7RtBp6qJW1RyswPlShy
8jny4jARfXpvn8/KEhdV9RkenxK88f/IvoY4oAYYN1fxEx/MioJ4sJWSoZEBIg1cImBT+BjXQiSl
bU1lBNhGCaBnFCQeAuqlvQP527WofrGVXayNcQelt0xK5aQYvW46SNpFW97M/feSil4NkRnuvAxL
sqmaIciZ45VU7lmFqfMSeoG5IDJsvU7r5XCnNekdpjlla0SvLt4vaqk6qj7y6V+X5fCkr81wlzau
KuTNMdxP6ndj9IDB/UxUBf5aM/lsg0fKlTRJNQX0CiCQUAJ5tzQ6iV+79DX8gWE64BJcchH54ZUs
ev+27u5qcb+ra6sQoUAwNZvmEh9Zmr1LCdkT2gjqz1tRaG2Ce/OagqlDyGAiUp4q2fRtzYnCfz3c
y20gl0yyOaXNIAEcHeq5a42uhCYUNXfnA9HXxg1nZdnN1W5JvcqSKQ2hknMYwdxSBMqT8YNhDAAB
QgUFfXWJA+pEZyTaQC6M23KTyJO2OGC0C0FjR9MgG3rBZRIZ4WJDp8W5FZYwMinPRTGCLOWiYkxg
5GtdfdlA3TbwKIGL7AuYMdZMpktVi4KMm77JPjhuAkt1bL93JUQ80jrZToTQ3/TwlUluYVVigWC4
g8m6u0hSw+1CEf2LyAIX7zJzjgrAOyav0x5qqILoonbH1xr3sm2L+CIovIzl6/Cz33WUJnSW2OSR
PnOAY/FNabrD+GAQF/IvWZGCKKzAlhK/6gvCJM9FrZ1N50D+oCgEH774evps38xlM5IyrLBHQb/2
peQY2sH5uyUywTm5ppcpXvblAjd3JobarXsmepeWc+C/ZpZcCN8SJpTjdc5EKtnKEEegBSoN3Q2z
E1V+5a3uzBYm2f9kNStTnNPJ8qAOFrPBK2hdqQqqgNeVCDW7uWGosMMt0NH9AlsqiVyQlqAJPluP
Re1bduYUhSDP30yIcFdttMDAtkoI59pVMWJUlZhYB1hrXquDuS/dfAeWYhlUECBHk/d09s47wuZt
WpnkX3W1ziMjXbYuPRLyFJWCNS20XrwjGKhyw4tRPLWJaZmcOytG32WTrDRexxrrLs1H8OCWse5n
lqVCLVyWjX015PSqttPyRyKHzVGpZ+IOdWvcRLNVuJHcM9/uddnHUCLif6LOjwUInY8t6dsIPcJ5
ghLdKJXvRjYaP1uj0g5WNtnfckMLr2fa9r0DgQxMWY1FWb9Kc6P6pCZAWAOm4TV1bXhDUZQH3R6S
e9aEsa/1snLQm7A+zJWNaSO5SlUHc7/RI+biu5MelV7aVF6kp9dTzXq/1zWNupCnxh/OoV1jNk+h
9kMdq+92hgyzlt6sGGCDLM0dlM4fan10Uqu/LVojcqzecNvQ8pPJvASv34U1l4EyVR4NpX2sJ6mT
agVau+pOJYVrpMBOa9FBkrJfYdceLLlNHBudGIc180VpTLsiMnddiD8wVObqE16vxD5Wk+mWVpk7
1Jp3MbVdTRuupTEKojG6ykz9Zpyiq8rC97FaXOlGWrpjR7HkwQimsT6At/samuzepEqnsavv5lgq
0fWx/cwAJUCVHqgtPUVj+ECnMCBx5BBJeu+r7qWh+aEijZvb1M3r/liR0EWf/33IpCfdRBGK0UDX
80MOOg1XYzmKpPStUnuMPZkNBvVlbS/FNBj7HsNeego2W3wFS8URSiP3OooHDmvpd7U3DwVGAaxI
vumm+iWezAD8ck5Eiut2Iq2LKfr3IVaSPUXcP+CTbJ9VGOcyqeoWIWgu0M7MAUnV++ohhAS7Okpv
aRn58mC9a2i9B3qvO1okvQ4Dg5+l13X6ghno2qlpu2gJjUdSajswUOztgb5P2XzMlQrfMKblLzwD
U0Ecrc4eoVb8kMZK4VhN/1Ql2k0MPflGgZOXw1vNrPvJlF7yCQDPJsL8hJl1MXgXy30Imh0HPEyp
D1ZxX2/Gyy6O0b4BxCxKgpR217OduWyUr5JGcfNCNp0IUyasBct13ATdMP/I8viibvSLiViBXKSe
qlsuGC1uG0Pft3EYoHAZdKV8D8jPIWuhLZQkN/JwzQz0o8b8McztXTLMp1ye9iMt7mkefc9NsPyG
/Y3ZT4UzSexo1t3zmHXo4UM3S5ndsNX3qnIXts19M5L50DUdjjz6GSr2oSTx/SDTA1A7P0O99AcW
utCl/lmX6V4u5NOYxMeki4+90rgN2GkyGVMDquGHsoxui6QjJBgotpinWO0umGm4amV5c4GRylzC
wFz8yErmy/PgjhgfH5LKZZF9WejGDcmsm5hihFVi7lhkgdkUh1i2sVOK5YBU/TQkYELLtcprWfat
Dq0rQ9e8YUoPcZ0GQKjdsVZ6zGQahCW5UzIDYrgNpoobH1yzTsFSP4sUV2krBZQj4YU6Dkem01fk
yreFIh0qlh47cPrIieElZXOcstwZoYCcDq2bDNNF0pKfYTj58lT4OesPZd8+JzKkNTXmosN6rbXl
LSCTj0ang/+oUIJlg5Ksjx0Qm3pmLzmFBUFJar+k6nSDSbtrFfyt7px2L7My/krU8TYvu8vY7qBh
oT0l9Lku231vJveRNPmkz++1Wfo59tExbSBxUAO+RAO5eqP2ewoqU0NGYbx7U5q8dlQp99sm9QlD
WBhSLx7QJhoKVwOhUDH1rpqEqlMpZUDS5qijCjLnLUZPy26vG1cJPn3KRHozDRZITD0pkuXDb15t
pd3n6FuMc7+3VbT+KdR4HDtUAh28/UP9VoflyYjZrmC1m3cE+jlLJ2J+VjEYzEjsGj1+m6q5UPPi
teokt9DRcgm7A9Jg7LQc3aqMuqpZICF5J5G2N9t5jxl0f1jkjSdEOXg+mqNyAPStq7XSbZfUt7ls
nGRLd/W+9pkcn0KbXJF5upcwhAc62Yc+NU6SxX6C3y6IGvNoRuphTqgXVhP2jz7UQwSdT8P2ZLty
iZ3doDC5t7LZn0KweRaJfTWPIOYmlk8Q9hGZ/WIGh7YeWc+hLCHRjeirYisnNWs8UneO0cS7LOt2
sdn7Kf7NsMu+ZzF7NiGDKeUqPAewXd3yLeON5Jlj6fRUderOJBC9zYzWIRnzTb07WEO2w6sJ7aEG
NORqFpCqOdhpASmN+tdkV84y99+b1i5iySFN8AtE7b7JzUut6B1TNk/1BNVNs9lLqK0WdnunWuQE
aedg7tvLJpMCuetfilL2aa0945PnOgbCAu+uMzOwFlO1CaZUuYs6nHfT/ZSSGplbckylU4EJkdHc
y6rkdrnsjfinMum7sRjeR5I8m5l5sNrCk5vQl6qnsniJlLcY3bRE+TmHo1uqF7N8nFDdiS/I8Ijq
6X7U2MGOW4+RwcnYL0XpDzna00bxjpItusUWiDmB2obyHaBADZIKBczinfKstDclfYsge5BLrYeh
foCVjxPdKf1lZH7Th4McPzSV5pjZuxQrO3TFXXBLeDH5Fps51Ldsj2BkLJR7N0rvG8MHStidyIts
PpnZLdIBtyWeCbqASj9E7GLQCk/BH87zvcnexh+6HuE33hX9wQTazg4fsT1TtC//h6PrWm4dV4Jf
xComkOAro6gcLMn2C8rpEAAzwfz129qHrbu19xxbIoGZnp6enu6ia33Qg2Ycx8fQ/JkWCao+tahM
dUNPaCV93l8s6l6cqgt1691cupitAS03Uxa77hxVWRFqDay4FwjJc9iCtreO3gVEAiX+UF9qhb/k
+VV61UfeYksGnIZ0qZ0a0gSziS1IJDXrS66Z/jJkSfHKY9Ro/enVGiFkbzC/cAeQ1Aeeu9FoZr5c
t4aWDP0QaP1hxBWBoKJGQ7SA4msZ7mZ+KdY67PEDG2BRQyRjd0DBVTq1P063nD9zFMmF7kRKO/b8
w4EDYKOjzT+EEBi0jhso7WxrgddH7YTjNLWwOX14zjfPgS+WnZPpf6SBDWr70XoPBYWMLJs4a6+s
+ylxK+wRNvyTL0e5VfqMadRoMXD2JufAkKSGy2w0V4VZ6Zoe2qJDyan5fFgPjvilGfUxGh5lBMRy
+9QHutcxmMHnO7jZjGGBY1Fs9WlbklNlvlka/qIHR88K85HO1RNsNzWwNizlR03DPn83HBUY9dYg
SOy9tVkpDSuidsYs/Nwpon7S37j5Vc9d5DaAnbKI3GKJKrkV3aNsrlR/m2U8mpuWH4pq15BErxu/
svqAjpHpLkgTu7Wm6QAjM6d9DGprTxer+hDtEktdxq3Am5NloP2/5f230VJ8Mqd0Aj63AYwAQ2pE
Q276ujX6+YKMiwOcD2Czog5DrSo23dgW21l+ZvaxBs7Iaum77Gvlua+tVzkDv6IfWNPWL2FyN40i
qIUXrBSIQR2NGhhxOlTiTedT0OaJAaxbOBeKNeq9C9jkGL5dVz4jP0ogi89+nZ/NajfCYXboel/3
rtP4QbLfjv5NzfmFDqe5xMvcGNYRgs+VsYSvz9osoIJZfGrVSNSt7/UXkn+KFn+SfRWyRactLngX
a+6XxDT+zL6MZmPqES22Sp27uvYNWK7AeFbIPhydbZcdmw7b/caYAYTY+CBiKgANt8Nycss8aBAA
ltxX3nZdjwqgupFkJ9uNu37zATb467tuXev+1NR/uXeoLRBpuQ9nVp+KGiftTzNnX7Dmc0XQXeWn
NrSBnUe9yX1rMqBcyEOt21BX84l8mMWtQO6dig0rktWDhDaD4a+6VGxLdO08eLe6/FZ5WrXvuSGx
4+dnAIJFYsaN3q3mrdGeYnxkTgQ7k0Agd6zke+ieUDGGxNsN4Po4YID9wW0RsOFkukdlvmma9EmX
B4j+ML++KmQ9hY+jTTHxDjO6pJ68F0AUzrUTWHxevGXuLneQZouocb8cVQcaXJ8gYQW4cchBslM1
7Bqg0LYJ3QWZBZtA8mNtwIA+v2OHezC4uwkLBwt7v9RdSHGX+PJ089087UZSRNp867Sr2eM/txO2
rpxrL/HgLT7U59GbrpS7e9brFyuD5QEhZ24YAQ7ym9M0gTW+SQ1nlfJIAMd4vI3aXkQGWzfuwuD/
UJxsMz+YWeEPukiN5h+nbjiv6jKOTqLZIswNdVy5vnP5FPWk+KYFPNo41DvU/XDo6su2aAIhtWOx
eoPPLWPX5yiRPLVpEIQK9ptlZ+KWMXP23eT9zOItq7FCD17yWGuVtZW/8sNoemcXVVEnBT699tb2
MuDlQZU89to2tuuAY7ewiQRJy5hA1IB85pjbeQarsMJe7a2yz279i7aib0IxKIt3q+kCs+98XMGE
6kdlYOR5NPNY0fZsSgJZJF7IFeFQK4+eOCzLjAT5YZuIuMt3N95RwenD3ij+7PrbrZ9tHfVjH1pz
Fpqz/pZlSyQtelZ99eZWwhcePWrTv3HFbIE9PhjDwe7mbe8e3Awb79wltsx9WRXBog0Rn6to1Lwg
ay0f6i4P6wfaAe4i2zFDPAeostE7lHkODcrGblnawPkZ29NK4QZTLtBF37ntHNEpC113M6xd4MwX
KJr93uJxho2Z2XTnUxNJ5xOFkl/iVLfIpkoY+POL72l42sFUxZIAqJ0mEM7tQP0JCNIqYz2rowz6
ZLIdpRsMVgdL89lvhfRrcWCG8gszD7zuuxriDsvlkdK1G+l2bLF/aAfkN0rUgnfWn0r6r57sbTfc
R3jdqHnX1RsHF93gXVTPp2H8wmZU34E0sMq3rRNMmY08bERV/pnTPagXv+qcZB2yyKZRyR8kfzOI
fbb6KXVrWOu7+7LAFraV+dK5IC2XZlwCPRglPmmzN72/2QEYnf21/Risoy3/PIiiMu8KaJLw6jNH
cNRLUAwcaxazc4sco0PxM2mHwe18XNgR2d5eTytQEFSFADiOgznfcV/Ln9Z7N2SDOlec6gpXmCc5
koIJPqLpEF3LOVkhpiBYYIsXroqka3p/FGFv5alNEfnWjSgAV5ZkcTS/GEk4macyT027ju0FK1Kq
d9tTSOyxkR2Z2fq1Zmy5E1ntxvNikz45r6ICwRK681Cp/dzkCfaIIuUCxeTjZiE8dU30y8ad26RQ
6mJA/aBpsVcC6w0WHPb+zbTDt0foIwAJAk+6SIbM8RvncxrLROvdUIfvLXfboMoSRdy4dWxsvEvr
+u5h7zYqNrvZeuzkupdJIfcMA8o2F/nk7vC7zU/evOlyDKjDkVCQdFpPtlcBJIpYQwWVZR8CRaf8
FTqWbZCQlPnGq7A2hb2qBPjeKHAtgeNt6xGCsvqEJIcCaAmk0gA519fcO9u1mRny7lktp3LV45LA
Qdl57YodUBluGTm5eLRWBnjhJpY8otppRidexXV01o2yTo71IHCX84qtLW/zOgREnB1kTr06qC5t
NRqKFhkd5dcEB3jLNnxzPfTFuUQN1ePmVhtrNsK5PTj2U7gXTTcCblxnvUbb41HoH4P7Pi57b4JM
tMeCverLnrNgIaHG9pm905tbOyarXP0JJSYKyto7VXS/wocQ5iEiu7UkyrU/u/l1yz5wyNnSH5Oa
AjptdO31EnfcRRen5sEMkyAoKgNYNPo1KlKmbtzYGe4dUoRA4ozozZ7jZWv6Nx/beLXOUHcmNTTh
67wT2dZUEYFCsag/ikmgaGoREh5Z+SiFAgTzNZQeWvdsFshz2MOsz2Z/9KyAa6nt9hsL7Z2hxJff
5bMXFAL9nrT0ULA3h7WNCveDjlgxTqbYxdrP9tbXJ138eFggkhMStBAKj9R37asOt2/7y2zT0jnO
bCcpYhRyMoxTsEnP98RnX4I7845FsS/sg2JbXm4KirWo9lWiasePlUjjlpuaU+S2HJkCq3HwQrDg
NEBDPiCvlSVA3YXuBYN3JfJkrhOQkV9U93r5dGoSi9q9mXS4aK4dMsaimcY5Tpy+nqymDJlXpxzv
hknmK+c4NEZUoHYjBg8ctO3MIsj5o0cXvKjfJ96fai0ZV/yqt3X5XhmCh4s61HrlDl9pRcTFaa6O
Zb5XdazZf2b9AxKzrrx4qDABfa/GLW5EYNk8oPp2Xa61Ew8EkJeDLXBivf3lY6zpSPyXBruUUP0N
rwJ/yQIPH08c+Vr5Q4WjLL/7JXLGDxeDTe0+Nzs0X7DRwDJjr0aZQn7FeBlqUINXfX0n7WXWsNCN
8tAG5zLoJ8tpw/m1/AMrTrMslsu+eWVXcTe7z3pqo66AHyytbmpFlVmBXpjuDKJaN7UHd9+O/5ry
qy45mEBU5B0PGtQ3JoVHjR044ry0C64c8esBJe76aNYz0UKIWEEZDaEp1tgAKl5hP9vBg8hAMi5D
maFAap8VAzUnUVexdOmHnZMfdZYFqvoy9QtGiDNs/RTzfXQ29nhaRQKnfEHcQEwnof3WMh3o24yb
m2tL4GVwbwKO4AP2SS/7jPXhhDBlsx9j3lcgU70ZRjfAxxmsSHMASH7E7vXFSgc44dYKhG+0Fu8F
nlbRriHKmF4mTD8IEGz520wyf8K7gSgFijfpr+bezH9wQYyyhk3jVeqFX2JpX4NNNLS1YU6R2NNB
9Vtt2bb0Ds8Jn5RW0pTnWdFobFKtDHn+pq0Hadzq5oXqfdcRobY+UT2RVf+uUdQ6fVX7osnPwwAO
cAjVKAPP+bCKSwFop9zUG49Ca4NxgEfbETd2wZ5F5k3+7Iqg6xMAQzXec2Nn08TLzqoDU5N/N0Us
izlY9b+huxXer23cTfEn1lMBN5dmAFJ4K9mO48oJIkLTwYu0fIcgBhU+AFohjpO6FbjH+pUx1BrG
TqjNYBlRafiqTfn4V8/vWQ7syB+DeaegQGgsGP5v5M3i6srj2m6YiidYLFP7TdXXvIkWlGYlzD3Y
YUQWE/bFGDhu2hLY5rMqiG8VQBcvTqZKbOtQopLLKJZ4FPsXL9NH9kzfsvaH4jWIsdut3hWAuBmg
dBJ9oFOU93Ub6L0VY4gHfDjz6bLgYyUUF3gpLZ+q/Yj0OJS5X9X3cUikeNTmh2cz35xTHVBI1/6y
+VOu+6z9n8hLW4AxbRHo9ThgSAOF4yLmzar+keEImmOCowuUX7h6l0Ii37zaHleT2ShTHorbgT4/
lvWZtz1KkaNtf7oTKlVAtPrnxaPlMtQJap5x8Q36u+pdwCgs+Oy76XQ+E4g8eJev76XlVpC3Bgrt
xmfgqkjeR8tIArHc50H5o3FpmzPN/jkSa9qAVIY/sKHopuE07zRQj+5YYh/t1tNj8P0+MQ8Z6EZv
CEzt21j7iHAX4k4EMRHAXvxqum2Y68cSoYUiR2tr6skDK7YWljOvGbBOjeBipjV45OxciDdXr0Kx
vOMHDcUVNFu5wuR6hPFArwdF85E1seBdWmfYGOTu5yEPeXVY3fvw2tJOQXfD24HgQwOuYsFdsEoj
lOwJagJ2RwJwWcY1YBfly6a1zVhhaSozfwgck0cNJ6bZdvNpHDwY+BTgDGIU8JoWzfMpf3UwRuu7
Ec4GvjjAP3rugYooN4SILTe11NJcHz23rjj0CI2LAmI2w5xl4QL3hKp1b+5g7Ov8OWhQ5tMN082j
y9JKgh6HBwowTTucVfvhdCWKv873yBGiuLgbbly+5Z4ezXaEUaxbwcsQ7Uq/5Pty/mG2Hlqodkrl
hPCJCTxDO49a6bPid8A2Rqw0OKnpAquIGSSUvoJFzP7pTOBUpPirftb/eB32X6pI0gOjTmIR/uXU
2FChZ4HNi3CmS1BmOgox4GT2W7ZfozhrFiS86xw5U4nyHLdHuQEH0dggG8I3xG/74yQPs3spV5mg
a2VIC5r9izfXKPVzv3O9sMpu6Gr3zd1YbhOwMeGgxotN3uLQljHPtll5tlFyG4sVMJRx3qD7VIMl
BTlrL0fyNmTWCkhqIp3+Q4sEt2oIFsPxVwDGbAabvEyBh2ZWZ94s9w78NLGnk4cEWH/Q9laelFia
53z2NNHbp1aeWgdM+nCj6p9cf53mXOfvmZnBtBMritGytvX9VJ9bIH44uziYfB4IjIXgwpG9YWFV
IJ2jIzZLyf0Z/9HlkcU+BSR/qvjj8lzpOji9KVLzEExeNE2Ji1Tbej4bs4iw+5RlABbQNU1+V3xL
Qf0O98qt0sy5uC0WHA3xgCVLGK6KOnxVNh7tvgRpdDZyPeQACZ3iODMCUPIDy678wQNJvvgdgkHb
YwVhmWAyDOaLD03tKNdO3nqzIaVq0ICd1JxY9vvY0beRPJw8u+ZGnsz6E0uufX3BJnrcdWZ+gJvP
lUDDD9Xh7gUqM7IkNsjjsm2TjO4dAa5xPJTGB5O7wWMba3y0eVrQC7F+MyesuAyqZkPlBo51fiOw
16DYeMgMubkbWh4V+rHGW+OgSLT3eXmxCxfpvi3t2QLjbAGD2tLbKEy449IyGtg69sNdbL51bceX
GfEbu/exAMIHtLYHVJl7t9znDB3m8VGaZ9ofV+2HAE+OY2qgD6sjOop+txSZXyxbPeMp/nXH5LZB
t8EES17XCCcwg+2AdIZfD4GwCG1EIJPEk/Xp5IbPCcgy6CBriV3CDK3rFmwvVkCaA8ie3Lera+ni
iQtQolZsF2hMaCZ0rb9NWe3zrk0cDJAZrYMvJ3AIUMdWR6ud/dF9DaGAFryvWXl0x3/C0CMkJW5l
ccMg0Vn6bcV2WfbqWl1WfqL1RbbovKbMiZpqJ1BeDuVmmUD428GS35R7pvPn+KawEnqa8WtOeBGl
6n3NwQHbdksZwJ1ANjV+clAWl3IAlwH+MocfozCTGnVtiX3Pxiep35lMeYFoBNySR075lQ9NgM8M
/1zq3imJwMEbXbLaB0MFXbXBVL0jfTQDEOL7bNdnkZTQEd/YnPbDgzVXuwjJsLGHe2P8ttpR3ZHO
LbJxzFvVYSMpGBTOwykL0DycBQ5s2hppqV2HNZrmBKHfEbsCi8CqtBQBAEc9RYCaDAigz5BItw7i
Tp1q+dOD2OjZykDOgWXFfX0ky3WtD3aBZBfk6NjMPugCiIWIjPp+n8kdGhRGEy5wicGNW4wYciI2
Jct0mptoagK9OY9zTPOt9GJAsLHDr6iCkpwHPH5AXc9OUF3YVdAtvjkCaqSVimv0M/AVyi8mE+X5
Ve973yqLdHUiL1T9kPRWFw9Lx0nOPEB6PWwtkcJv9l5CslV6POpa12cc0HPNAgo2S4oxXqmvsDqv
b0gXysG9KiO2u43hjV9z1SQeGKsCYuQKUgWYuH80fIUwHc1tC2XlskoNlSlychU7zkUylF3W1SzS
Fg/TtXY60iKrtv0aD2bEnT3xsCG73dJpjYo88QxYwGuhW/UxzIVdJ20rLW6Mh0slvJa+Rw0EhlRB
W6YmlGZEulHV0qBudlWuI7D/rd5WuFiwM+xXAzsSRB6bC93Z5ZngVDVaDyB/mYm7s90YTeFIYPw7
x0oyUBt2Z++dFj1QfkINO4DNAXNlr+UblAt1YPE5LdUPbSyfYVIsm4nfzcXe8vitdPUcI7Dg/1Ec
Me3YTj+VmWriPqP7BYOLzephAgF3e05046MG2Ya3j3pvJDzIhiassOgO/XTfkk8GRnUtUeOiAdOj
RiI9RMqor1TiGms8Ws8ST52R1bezzu+sZz9/iHprIx7MsscvgN019j+jq0YHmUzDEq8Qvndyp4kh
XIo5LSxtI0VoeH+ZYmGTh111N2ojYPpmklsNaGzRLxUUBiXe8kh+hmIBIOqCERquGsXt1KOTwoAZ
84MSmxIhtcgGn+roiQ4scCl9jSegdtCjwuofYjznlpUUVYPRtGI7wl6zmOXVbNR9gIdZC7jZZviS
Hbgr/Ore25gozE3tQjJ4tR+ol4Nr+td7WFJMEQNEpNvqCSbKl8MVup7ZKMDRlUEv3voX/B3/SvOE
tjjaFdrG5CQiiMuySyCsCfsSJVFOthU/jUuXCIBWUWg+9hxg9saHDCkw1l0OglqfWQDB4wMe5Tet
x99HWibVkLwsZNYuATGupLFxZyeAk4hjH3sBFyZ2y5SIrOXHHJcIkxTIqmEuftyKnZTALjVoa6zD
NK2Bi17F6iKWLp6/oheKuiaYmx/sxanQ7GHoePBJQpIEiYP6kt6Ifs8HqaEgAP0gRbZbx3edsnQq
YROp3Jjr0s/WDBsuD2aeaDmiIfCzB4VNw3kE9fShKHRcysPimFFFulRU5cbIlqDWEP66CZVAEXra
t228OaDrGFo9LQAcs26aB/HFjWHSNGv3ryvsZKllYny9hcyzo2BFXkM1t1V+GwvC8Bzk1quH2/pj
OwcCP5VpzB9MrI3PvqQBVpSnHatDrwehYrKQe7AD7oDAQGDZmxkPDyScrwiNibnNVoiXyLF3H+Z6
dcpw5Z+j+ZdZWtIAkszLuzNPiWngB+1niHf4yMN8/V4zKMkUblR7U2T0dd31vfpkYGLBegGhBNKs
hTdRU1ppSxiQLt4+8ptAFqHMioXlhk67a5zIa4CYcCXbwsAwMdSroMCW7ndB2dVDYjMzcGXnxbTB
hzZ+vaCDg0vSGfqpR1qi4tLgJlK5pcXRaLKA95ikaeDaVVhJ1aCSRFQm2hDnSPbKFUDkFK+QRTA/
ANzw/ILjdEAjYLbkplT9LTDaiTTSoOG9bnG50MoSdDPxd1bXm4oDYLor6GLMPwdOjdnIZX4K3T3m
I2xKOd8NBt/VcrxRd0oxK/DXglQTJE+9DiBXIeni6vFrMZ2byUvz7HuSnxLhcFSIMpfaTCUqQYiA
ztoChTcKcdj4RFWnBdAURAN0dgVY2sbNwCjbbyXdSy/pXn625LeEiIR6Mmq67UownpyRaF0eEC34
MGVCCQeY05FrzWBh0u37dYGarfZ5c5pcnAP2rJGjODk02UFSEbi4n3qeh40iGz6TAx2WnW01sal/
Y4wd7yRCl8Fv0Mi1dLBVJviWxdfVs8AnrLyTDp5k1LvN5MypQwC8Vesb45ksh8IBsKgMNB72E2SL
DjiXXls3nWludW+OOrSTG9ireF7wakLYOH4Sa9qtPXw9/BK9Ehuccm3uxnYKZH5yUCPZ87PtP9i8
I/1j9S42qhhdnmfj/JJsTc9mfqzzdwa2AA/WWHYlHIeX2IOQSkG907xMkCiIvnbelmvcoa5YiQph
Tx6U9CvHE1pX+qYgdbA9mMC14t0FVqymuDMfiEVdcxoQegkIAFOqyPHAVfaok9t3W21cGJ9Je9Np
X83410BiWuPi5ugZWvO5yz911GR6pzZCv5r1KcepnbCfqfoC6Y/G6RuFRhHaxNwbD1hfGliYC6qw
IgLFhYWDTDBggHmdPCppyNB8ModTDcaKERPAYtnb7ZtumUgJVdzAc2N6tuA+uKT+qgV6dUati0RX
+6aCyAS08/9d6ZmhlTHfwFaz7M2icQFIppY34D+bIgQ5cQUYYYsamXib9a4/oBTXtLs1WhhwRYmF
9ilQmwmmCEstEmTLAgDdKKjPu/cXOYfKdUW+hu1/UFFnAymav8JU/uU/Na+fcy3Cuv+U7nwGv+87
JZRUW6NPFkz/rgASrPwFH4sW8ki+GvebTp/UclGDIslAlkSxmAcSDzWi6ECv8tR6eBSbpvyYzOsk
3tD6oHZaAdaXYIkGjpsIHsVm+GfceWNsjE+zBO8NmnlkpwKFtcFBuYx1yM3ropD+9NNi3mZn8s0M
89feV46DJ4BylBeRHNS2FzcORHRg/dddDZaj12aIErGTvP82iq/O2wwFzvx8XCHkcBG4OxENoMiM
d65XkdGmVvGK8lHmqEh7qeYq8DfgEvJ+ywYM04EoEHhfDsgX1hxcdFeyKRBDFQyVjnrXhigHlKrp
gBtKpLLwP6cKIZlMzPeAjvViW8mLtuxF/0NYjFUjlUK9VcZC/lgoSEY2oBsIeQtaRTl6k3nzyPCg
DPcwoDnTj3RXr3OsVkiEgNBKyGpJhk4ZxEtbs9qXWGNa2f/KRkViuI7ov9GXVIl/GfWe5FOAZlWr
QcqgnWC9MaunsTbR66J1aIVbR4ao6x2d+Tp5e42DEKGR3ZmJGgxYUx2b8ew5v7IZAzmAkQAf9fqm
tVAIDzP0hEid4tvo3/j0QFTL++9mAsjXtzPCNIx4o9LuwhY0eglNaVb/dXgYi6uShqFGBVhdjEAX
QQMynch3ArVRP/qGhceJITUTgRZYCuLn0FFQCCJikKI79Xq4KhngM5MqzfEK3JEDYVxFrzYSGmIC
aVGeSlC9ikIi218H9Pb6HmzSzbEmNDHf0O2MTP6HmfFkxcdCM4fiXmRkRzHmx34n+ZzYTy4PjubC
HtZI0KkPDPB9Cn2dGmhnhUIgD6v+pORTLjq6qhiou1F0tZrQWNrdoD5L1OkCwnLd+R2heNXavQko
wa0BjcJbOX1moJB6cTKx8QCYnncoO8ZIF4cJOpIaIHBBLwssjEGHwO0vDtCmx6B/PI8Ldmc4eizt
b1s+IWeHkjyodCwRkmjKQPxlThvbTgrzMWFXeg9ch+PSvC+6Sjloo5a2CTxz/L65YCNUVqKgBsfW
4607HCSwJSE3+1cizYLqXdHxhzolILCdIeQEcauOi1YuXjA5oYk+wfxTyc8SU/uEpFlzXqDlMv45
ox7k7q5WRuq56VQcydwHrbG+DU0GyO/sMDGTcFQ96LQAISiQIn8Gs5K1mQKtfi8BKNrqqtGrzIsQ
GxUhP79WoC4kAlZ2Hvm5bw9dgzq5zEOZX7JyO1u9L2E+4kkIPNcx8jLthTeAO5qU8rNW/rMtSFWG
i1icdMxfwOWw6I/FYmiXW6m16MnLVYc0cet6mEBhBCsVLy0C5oousrk26coOxQKnkebS23uO+XRo
dBIdrE9l/y+MCCRUYfpLclF6BqISTUtIxNR16K7CFWGmVxBlfnHXDLTFDqD0NxlDW2faZEBiVXtv
rX6jcXqgAkyjXR6Yx/ZORzEGz2+8nLej3e9qGCR4N56hdfKu7NV3Ry8eq43WCMB5B9NaLwIGMETc
bW/PjTu62DF2/w3Zha8/rcNjfXYTnakT7xQCyeAr5J16PlLwPuh9leTeZ+hTeJt64NFUZKGytkZ1
xzn2VXmFQhAqinevX9IZrQ9V/gEqBgN5zsOHZ+xX59AqtPT5bV2O5YKICPd9ULEAu6+VDXNqci3O
vSZk6OJSO0Opf5nM/toI0HPY6Wd6xPVzS0DXCfU5Iv/Y6vD0wNPwSjw6bDTUAfUvBn/O+lloJKyx
LRSlO2xTCojQR7A52XCoqmhGt7mprfAFXUrwYHV+VFrSYrDIbpxgRswdizSniRC/9npsIAvuK0il
8foc53UZfddMjfmS0zvFzsbuOwcu18t3jZ0LdPMw7+7VWOmNtj8acCPQ7KKjloCCOtvaHsQF/YZV
oMqgw6nzXdVv0d1Isj6Z9CNhfwoYrS8S/eUIxP8RJ4UwjaOn2qI/rOx9gXYOVPToWmOLsRySdjGQ
x9FogHJI/WnGxoAGe2yeNsXWDe5sZui01LRxVdCrq8wAWdZPZ15SpZ8b9Le95anB2jpDu30u7ajp
WQrs5b7oyhmt52SYDrRPckyJt5AfLm+clZGowVheKoTTAtCimcsoAwVgS+hlvzqFY3cUDcXLqvB+
0fkYoDcBIEXkUXRTTg+Dwt52HcIGej7LAtmmvTfghakB7SXuOYTBboyXrr0ezwzF6PJtMsCR8jz1
+0VCkJr+R9p5JUeOZOl6K231jh444FBj0/0QWlInRb7AmEwSWjngUOu5O7kbmy9qutuyWGWVIx7T
mKRHQLif86szhBx9abBoiV61+BhRuJ7RFHMEDul1PgO6RcghE2fVptUiyyHkUEmNzcFun3kXAs44
CGHf/VZSc4/uy+z1i6q/crwvOURd0Oi9Yd76ukKJf0d47bIEd4/9h8l8LykKp/LSHKcb6dyNab50
4mKrsvumrZdKVrez8Rw0YOeDuUumsye/i+zBjxH9Rs9teqzkoQnv+/yctMj3m1Ppfwujdx8pSL6z
g5ss/rjYOHXypYiQQTRnw9qPSAWd4SkOHiZogNremZO3GLhdKLwXUTYu7PLITgYmfdvZgFwkhCLy
qZGI9i6qt+bcAxU35jkfNgalW0SbWdgn3Byp2vj0mrZ8EOaz3yBQfRmrx1Yj9qHsT22KJWxFLmez
oAqd3Bszuk0q/DXyJkPH6dn2Qk4HOUcrxJoxKvjOPqBRX2TjsSnkMa12ZqpQx6CI73APU0HaxhPz
VDcSfU1REUCu4I1Bent2auebQ+kFepMxOmbCRh1m1Ffow0oGu8oPI9yl9HddqhF25eyr5nI0ljPc
wJDBL987HtAW8e9hdEZhWNI85pa3iKhp27TnDYdTwSVA//Y0IFRyCe5F79tFS6DeMbzV1lOXrJKY
qgyd4dhESwe8f6Yang4WELWZrlT4mlJChMmypNChwqiHtwA/T6nnnZndMwJ5XQXxpT5A72+v83A3
e/nSpkqZ6+NEHelkJweDRYdCyklP9QD4lyw00K9WDK4nkb+Q58vn7jSGCTCzkY2tugqQ/obOpjCe
J7GNpttEH4zs2VdX9qQ3OViIQb+JtMwYRggJVLLooiBh+5zuCPo40mJZzmTZYBFuNdITQumK/Ixb
KqUJGFtkRwHcxythEIvSwi9Wvoisex5tfGlqOY/vCtrW0zNMawwyhgELW92MYyPHTEOfWb02ponj
TILpqiMwgQEomyQ7CxZeNnRMOOGthxHlrVMeDRncBDEHvRtvHbAMgUAUw+fSN94sZqm6VbcxE7mS
qX/bl+O48BK1Jq9RRncqqwhWBNk04++2uo2Mu9nNl37QbkVx27LtJ1lCF1jBil/HcwuYcSibhyAI
114nHiv8Fg1ynfCtYHdkbACw3e3FM6gDqHfxoum48iJdWggCm/HUIR6sHWvtN28mqlbdVNsA2kvZ
1NKIRhqqw3Rjw5sFZOpMqAdL1Z2GpN306WOjxUZPGaapGEzwXAQPXV/d2TWVJGCh5u8n9xf6G+J1
8h81eEbEXlTQYGXdW1igQf7qhM1mQsCSgkbrYLpuKW6jKTvXDpR2knzNvdsQxgKl14i3rMrGK+08
O+ZbeOkSedNF/0g50TY3RRttOVa8Id4aCTco+O6h+kuFs+mr83TRJ1H+KEQrqmAEtUtWVD3sEGfP
eG8+wlo/Bh5Cv8KmI0H/YYDuSzRqs6pfsqI3t7PRr4eSJkl2cC8BH5q+rMROMnr+gXAeFDPzgwFO
lHTp3nCaB+VXN0EOeQHwjA1ptngAbZB7zeBAznzvS5kVW0LJ3qwGCRXVlK4roOjx0dXGXQoJmwBe
CyQesZ7eg9jY1Vl/VXicO9Bu5Hsu5okaNvLkde25GjALgbaZ2OG2L8YZXhjSKO2uc3tANzJ9iWsQ
/yTR12S3+kt/8t1FEHlfVNPdF3Z9q/RFfO9e10AjeVNaJHEbj3YlHwN7SpfCTq8zVb7Xgdr3BOpR
qrgcKSG1pYEstHPWMfVFl9X7yXIBGBSaGpdwiCm4m6dAr0smEC6MbjjXUlxXPru2CyTQ5Em2NIL2
ZcCnDfq5yMFc5yy/ijPhLtMCmBDzHXVwTKKFeQzCel/P3VH1HOtjcBc1qH3QR7YLL0vRtYdXqufK
yH5YX3x8pXpxPGc/JfPWq7jCznjhkCmFKSa/+O33CGVKY/XZmhCAs92NdN+Z9b2ty5VrzauJVHg1
J8F6RAjsxGW0HHO2YT947UeqrJ75V7kBSdtduJLJvjZHWS1MObyMqrzxXBiEi9Xe9t9KX2JdEfa+
o7mTpvPuBONRArAr3a76YfzedGibgCqyxRhcmuqy2uF+XE46+FYY793kvoQYQ2N3ePYxUBfG/GHo
5C504ZhjjYEm3BY9Lb2TlOAZLvB9k2MqA54Ryd6w9L6YJZQZpvgesLwPBcChfUMLzo1U32ZC9wvZ
fSMT8hwLH4aaYLDVkKsDp0+2Dtt4M6kGVYnCHOsa51ywiUNxbHKcyHiXstOcgzfHisMZCjWoih2u
Kzoz6+SoGUeMY+w9fEFLkaAXIqLL9QfEOQHbnFF1Z5NCPHBLezWaDi87MfBsN6jthso7pm529EKa
P0fFN0Oaib2QHKlx3D7m6QWxyl7sh4SL24jumxWBnHiYxjh6k7u4Du5SzBu6D1582R6nrNqm0/AY
WxUwSleeJqWh1t56nVz1VXkXOHRdlv/daWHMcEGve22fOnN60l3IVmOeIq16SAH3xYC1K2LkFWgP
k8rfeD50IukxUvZrw/1AwUU83aygTJOTLIE9Iy19/FXgtp6KEHyhMXLjF4+ZpzNhZrw+CYVHI1DJ
oASugs2IKSDFI8uOmj5LIy6W5dh1AMjFk9N4Eey+wss6snoLbERFjAhgH0EHr81u7KDDui/a9h5i
Tz5OBY1Akhhfm9jaySC/MhIOf39+sDwHthHsYOjFnWrwsPvWKQggJ1HIP3T8YS9CcV85tCSme0qK
6dGyxi+VE6PiDREjJdZwMKcGtth4LExnXs2iexQD9YOnMPEkTXIXDcaqQ5pU1M6V8p5q0Z/iKX3u
rfIxnZH+j8WxGevXnsc3zwvAJ07VxsdrR9QqTjjCtF47wQ7vpMaW+OtjA+zRwNg1GjGqUWDDleG3
CTlw0hPZGBQ3zLLfIRfZ5zE4gZRrW6lziaS/rJyHwkyahaHNXR9bt4E3Xo8JBHzhzUADjnGlxu5q
tJpXP+19SDIbuS+r1SbVXdZ8WOkHLedjUGSbAmo2lyJYdNnErdcHbWTbmOJBDgM8rfs8XjaKIWh8
2MeM6mKOP1oDlDOO3mDXC05nA0XSeGW24qAhMg072zCPvFhGACa6K0aEC1aJHrGJV4afUBh72qdQ
IddbjndQbBTjwfTN0zRkE7aC6bKXO4lL7FwdLJN8TOiAEC421rQm3JoSA+Q3Emth5QcP7Fw4s9p0
iesupU6Wgd1v8lYDFYNyZ/NtLS30rNmDhZHez8fjMNCqWAUBi+KaOo93r7d3iZ/tELJW0OZTJHf9
iCgwKTjeik2Z12993S6HMd+bOOxU7G9drY9pjnl9LC97BsJBNta2HGCM/PJ5pAqoZ7GfS+/rzPCP
RRuhspiMkXPB9W+yMLAXWYZLqHOyVUZkLe0AhXgFh4fJuzU0KAEaw1pRbpJ71JUM8kZEHs6DC6VV
u2QE5Cvhw6QkNKbSp8yuzRPZdjXFrwADsyhwCts8lThccDTNa2lpIENhOLtM5uM64sxqmnnn5Mi4
Ch9/y1CobRjBVxsBIE70RIQ0h12JvWaS+dFt9KacBaWPhTxg5iNy4U3vJq2zja4Re5QIiSuovH58
QuaNc1MXvPjT0KB9vhiLUKCLdNlE2d4c++vAQBnvx+lKuM02nlADxYQV2MEqqOFKeyt3NrEXTWBV
9BHKvGUCIKaOwEAXNIIg2aRxLga3tddtmR2poI+NhzHCEWui6VE8JROkI5SlCr5ZMOu2KKdFVJWv
sx89NBEaVNs5zb6JUYqny7tQxrXY+n56Y7nzNX59Ivpza2NP/iHiK9BlcR8Mjf4NlbxfmN91PXy4
QXNnlfN2SodwSel6jDrrukKUqSvxWET5tuujQ55U5EVroPl+oQVHjXlhxaWzcdP+akRJowrnYGXe
luQYF4mDPnaj+wZ2t+t54TJgTI0SryzTj7zuHqYEcKupt2kkb0New7TE/e72NnIypEytk1wrgOxx
RsQxTts+DW+KJrjqLL1ug+FU1dlDwnWXswlgka5lFW8DJ1kbU/jsSZDWMXkkBkEAUoOtdR7CCmM+
pYaZAydPK4unILCaw+Cly1AWmEvm4jhdkggiDlU9LN0BBYCO3W2Cr+/azCOEFlnbIIulJmhJ0Qov
lGWsqqOfmk9V5+4Hw4xR50xvVRmvXXbvvUuVgCf83iNnSVy6Oz9IVoFthOs0h5D1U5Q/MQH+pwR1
4jKYfURcF0ufHpcj0XGo8gJc9/Qcq9pKt7M1Is7lK8bQQvaQhctSOTtfBWeGxr15dviYW+5ytipS
Hi7GWp4Ygi7q1MrQwzjNtgqZSlgX+74i0xwjy9uUBDPqh+RUVTW7a/MSJ+VtMYnySrRI8ecEXdJY
PDKwHk2i4z7ibNirVnvs9vahn0itjTDhjHrXGAOOcPGUz3JXOD3Pjv8N6fnSrrt1P6ImHquzPffH
VpTnqIze8nTEPqg/RNA8ORONrIEIy4t6PHnJl6FhRF/ufh/q+GAgG2knymTZGS9WBUcT+jsO86PM
E4A1xCiVmx+iSn70Q9+f7cvcR1SQsJKovtyYxAQ7d5+xfZm0u8WLM18c1gUKHh3tA+xqvqv3dprd
TVF9FfjptdPWr0URXo3JyA/H5LYx/W1nDTjw5kNWlW95ZmINxQiXAl9aKVBMFfCIuLB3qt9qCeZq
fq9zm5GvBeJpFW2GsNq2BcI0wlnYMwP/tguL1aQC4t6F9WHRT1ObrWKSMGzB8dRT/ibJzYCNr3Pq
x7H/Otv10s3FoYjroydDmv0MjwNZ+TcGCBIQ5Evo8zm6ZDPl09J3cf2gXJGl8+y1yKtxbDbCe4iQ
8AtP7uM5h+Fkr/LQaKR5szO8ehthQ7cbArGz5qZv9IGcmavOASBmYBaa7GCV5gSr28ltbxUHqqNj
Y3Nd2HB11tz3gXEnLR9V7QiQlj0n7XBqhCACgOOjKuuTOyTHVNTP9SXmwauuBikB5ZWxxlJ5o8mX
cuz4scqyQwu4ZMlgP4GK91NyH+YZcA2Gz9qELqVzIdp9DOWV0Yr3sohWY2+tZD5t6sq3UGFkN4mw
byY3P7Y0UWM7rjFurSNz3mSSBAqFj8wpwtsKCEHP6UpesnaKpIavwSsWdDcE5KKNbYO7iu5/gJU1
Wgf3m7Fx8US1A8VsBazvwri3+n4yu63TtruLCa2z6LUgH7YVJ8/YJCB+qKIhW8uu2mo7e3bS8qor
+4cYYVCu9bpzPHoC378pEgsZhn0qi3mfk9Ezue5pCIi9LMYdePOmQ8Jiau/Qw1/Faflt8Np1FOoz
SSNro4c6aE5GSyiPxh2CW8/LSYIdzLM2ne9DTghH1KL9Np7qvv3qJCYuoGKbzSgqe6iRBo9YZwx3
AkLKibPvVVxs8sDb9ag50yDZ2VG/H1BZmrp5qdMQWgepEcqiVdwAH40e9uDYeEpVcacjfS5CuWgA
0pjRu1O2hRsyXbhI0GI/QRiBGDMY93Uf77wkOTN9b1PEaisr8iAC56uNCEnDcXRWcovj875AZ+iE
3FLhPrQ52wFEV5e3iD15xMjC0kukGNs+lii65WOks23SuyaNMvgtHLTU9qZ15VIqSK3C2Pp5tpvG
bOdZb22cD+u8z9jqv5fMRJGsUidVsS6R20AG548Ik9lZqGeJEWGUd8d4pXNWTf5Z2j2KdeWEwGy1
OvYTFl5RoOFICAxfOUPZIPCOxocmROycEyUJ9CubtUwH0jjnptrNup+3g2tZq8hvaU6nPtoRIXEW
M+90VbXYVylY6aooD4vSV+e4JJhiKMN0rUT5mtEHbLLJ+/AcDn46EUMezDIEfYqo9YVfBvteQVSG
LaWRVQXlZjJTBGJEAssoFscoN9l6Zqhoqy45XyLkWeCVm3wuMOW3AwCg6kDtauS9Xu2Nm1AQ5tNa
bHaeMxTbIcqay+mf34dZ2TSPUaqwvsVNlew9L6Fprf2MxijX+cNkCd9b9E4WfvhuRNEkGkiZ2UjF
3goaDvk6vYiT56MMG4symGT3flP3zlA9lBg3LWT0MWyUJ/qq/so5a2DkFIRj+WrthgpzhpX8ChAJ
xRwEZl005TpmVpDE4eTPbI0j++1q0Da5FgbqmnmDvS7qdyKZcYDXddI/CX/MYozktv+EXhpQ1esk
zK7iSCST07fvoxomc0GKHE197g+1pplIA+pid4gdmoPWZOiV0+IkC012hpHTS6064L+9LJOx2mR9
1R6YwJM9DfM8f6E3CpkwCCuPtLSv3ee0FVO18p0BPFzYZlLuuL9YBiffE9aysSqvuHKgSiKCcdKn
ynUTDH56fDJFgaVZ1IiZLZenQ5cBrFFRd/BnfUb0D7wfwxr6/lvChd/UZWNaJFUEFzyQyIJ1xJDX
s4rGdj1FyXTl+0VzMEKOXqbH2QG6FxcpQWPOGI/hJalk59A+y7hGveOnCO/vSgJtaNkKM5wglAty
U7+1xEFd5oAnalCHQBREOFlYS/KXhDio6r0BkosLxqzFhvUV8aS8nkUmTlZTcAI745CC/foROS9T
GFz5c9aIs59XnLNUz12/zC2nno7T1NbQwqV8Nkt9x410UN9T9dtOGt1NvT+d8j6Pg105d0KuRsRq
d16lURG4JGSZi16nQNmSRDUg5MvoTsTzNqxxZOI6QUw/dFjS83jjmJF3GxeW+sk4zd+HxDmSrH/h
u6YdEPj/KSQOt4Ff1r7VrCJYRtNcqCyAdEW34fwkFPN3MbYENv240KesQDRkKjQju1k12CdCiUcG
caQzBJu2qjfFrFB1paeutP6n34++3eJ4hGB2JO3Lp2g/U5cJnV3TYvfCHtOpbh0RDtPVel3J/v2X
v/zb3//jbfz36L26+a+Mxb+UuripkrJr//bL77IKP631KdNP6DJt3US1CIb0wwxS6w0UJYgcf13m
336zTvvrum9VPakkirtP//z7OXlTVVt9dP9x+bV//bff/tLfr+v38r5T7+/d+bX+/D9/84v8/X+s
v3rtXn/zjzXGo2661e9quntnJHD3zyty+Z//3R/+5f3Xv/Iw1e9/++X1e5HgkGo7lbx1v/zjR/vv
f/uFgUaeKYj9/NdVv6zxj/9w9Vrwu8fXvHhVf8n///8r//A331/b7m+/CO+vguEtPNNewBgEmzDe
4f3XHzh/tW3Pcgglx2ptOTaPaVkBIHI3/b+SwC+FyeNiW6Z9CbFuKwBYfuT+lRR4ST4kKfC+JS3r
l39ehH88Fv91f/57jwlh8o6L64PSk2F1EAS//CZet+wbNRpNYKB/NXg87nkxDziPf7gqf/Asfs6X
/LwIX+bHDN/OCPRArL2xtDwaZPYqHGOG4c8/my7ue593kF9X8gUDlYiU5xX7lNrqG37oOkToLbF+
3LlO9dgU8/d+tBZWFj/HNick2WgTuGo7HXThlrd1mnxMhUm4S5CoXTAx72lUJqK6AnrN7og8b6C6
BdNjFyGTlzGCR/vRQp1nQZy/GmZZX/Wq+nBoxElRmHZWhgPIDdtDEultgPSQ42prMdKQ6lM9zShB
vAEBbxb5D4DpwMRtcQRUP+FTexuH+iYgutCEJw09UWwKSxyEahC6xzYUbkgWRgwI2AdfhrC4Loxi
WPYkAq3y2Ltt0E6KLMaP4aAhtlA6dYKeVkf1Xo4NmoF2BWK1pNnZxQXSCYNRgbL31jBUQFPDjZwu
+U0Q0pk3HQ1DZkRTo26qYJMXBaf8Fht8sTV19mU21NoJYpKxB9IpwtR8z73kwIlE2nS64szZ967Y
jA5QqmO1274jq9Ab4Itxips2MQUTsW4NE0VjA99Sc1vSv/hjewo1fXFcn3zb+SpKpA7l0O7LuPhe
jM1WFfAkPhSsMctT6I04s/JzXatdVMxnx0h29aR39jgfe8fbkqJyTTW8bKYY7TF1E74p5y6qhnER
gruTP4ESyW7fYZOwxWbzOW/5nENzE0jSvhRuyiyHwJ+RmfJ6KDIkXY5C4S2RKJ1T4O80kKfU8wW4
P3/cro3N5JQ7VVq3Td98lGMCrUfe4EC1qkvrI8kkUJDOyBCbKev81RCCDKo0vnYq/JZBd+4iIk38
cCNwEliV/wITQm+AJ0vYZ4DAhQ7F0ZiaU2S0V6YnDpK6jPJy5eXxquzHc0iZbQU+Fvb4zsjSdV/k
97WZndIy39c++sw2Qlvcuxj/8k0zmXsah6PpIIiOIrny5HDMKCvJSkGC4X0MY/+kTGDZtkfxNBqH
JJ13UjQ7xlwczCi69XOy67px7VUgg5f/6AnvPsicqywzX/tUMRQoh8TJ95ND4EE2H8xwfCy5GRWq
Ce15D7hP7rVsb6WE+ruk+kiusJPXG7RJh6ZMvhs6XJdY8dO02aiGcBHSuBdj7z+LoVqFo7emkXwP
yxT7Yh6eBjsCIOtOfq3v6sTYaQvNc2lSP1sOEZVRM58jNzi3oFcseGpD9zErh48BNZqkYN+Fc37y
eoXp/KJsaK3m2paKZrXiQ8AhGoRGUeYvk3q4iYSDr3wan3Ohd6YgMNHhj0AGMZ9lV3TNvS3CnUIf
jGv8OmXzgJx4UBpNXRQ3z+7gLdzJOOpc7qTd7gAVr6I02QlSsaY62vUBzXsKw2kT59OM/kEE7q1Z
s6cY5UX3MjGJwWnNx0D43J0SNZOf7woPuR/BtvhgrwefXLqcmEIsu/uWxOU2h0xKyPEbJ/8qh4ux
vOlL7rs3uiffrezDF5z96Zm+4WBgaEQgFx5UVm99D8WGM+mHzIYMLOzwS5yOK0d0t3pMX2UXArBF
z3NV3kQRmEOi9q0xvrUow52h38+ZQ16n9dUs21PNawSC/jw2brL2iEqbRLMNyYCosvI+QDpb9oh0
DH2TWi4KUovZsjh5RxcIGRYcVccQX10IkKLqv0YllJ1N4BOg6uVTkYrssjUbQ7kcdL8m96JeSLP2
cXX42FbEvuZxEWLax+bwMKCPSwDaDBe+d7QU3E/PLFsguJKID+GW1804oEaLnd2Q2WcSFe8Kspky
4B4X+CDuFInBo7/wEduCMJ2AZDdVOp/tSp90QXJOrLDZXTjMtlupdtyWpb+tff9VkEzT5urejghu
VDPBwRG8fpuCmCHmtTDskhq599Daq8pfJn65tfuJSPjgxDTsVV2X35ySMKfaR8CS1RqiOp/OjHHa
hTVykLJ/yku8SaFxX2ogC8NDfhFqADUzIQJsvLPMhJgYAG6B07RT5Su+d5MrhJB7oM9MG+u+MzGX
Nkn12GfJl2nmjbad4th6413gsunOI3bqornkoWWnXrjHvitCphaa09rHnWhjZHTwSFuiIp7LnRdK
XgyjaTuv1GAQZlIdVIPhX2uclEh3oo5zyk5vgrS5yU2YpzjchwKaDul8sIjN8UDzzkGBDsALCM+T
b0kCSSjoMunHriLbv0+8eMdRc8IshKzuYqJWaFp4opVZ7GQK3J+gUZH+1dRpHF71XF4s5BF6sbbZ
tarwj1HsqUMyFzT4JpyuX5HONPf4PHwm0gN3hBFZI/OqTMh2ZaI3kl7Hqldm7JNQ5AbPiAbAhOwR
uRPKX1cjT23d9GQrgqyF/m4NqIn9Kd+NPVZQM7vzNA7mKBFfhglVo+msg0Ductc6NqSnOJKHpxXF
alDEQfXQDYuCvUnPNpl+KRGHQh/Kyruth/7yUO3qiJSpWVxbTkwerbmu+vCukMlRuQMG9CI0Nhrx
SKOSx9bAVMkoy6NQFtbj2MAs1CTFl65Lz0ya2tRDcTThL2sPvVxoPIT++DzN+tDaFmd4Zips2GRX
Kc9BFobZV3LbwtR6z4C46GByPPjqleYTWW89kXXQ0kjz8nC1mkZ/y/K+X6U4v9d5mj8GxEzHWX0b
VL63qFSGWmgIPqxMYpnyRhCJbPyeNl57V1DbXRVigvJCnRlApQ06PjEB2V61wjOwYJXOas5zd5fa
hljAMK9p9rGV43RVuaR/bH2C3wQxmUUd2Ku8Vdx5vAytkiOxXvDUsWqAnoSXQdF6frW20AE8Bzq9
aOVk7S2gFEtYS/h7P0/KdRrDWjgNN2cwJ0KD5giGZghI1cE2W6OAg6iL2/JaFUh+K/+WE+NK6vZb
MZJdUhZrJCNv3sUQ5mc3yHSvilSRVi1vUpOtKk5OGClvszTDKCc4R0kK6+7N1rlCRIWDtrx3K+QI
hD11dQnaTx2d491rJdO+EcddFN8ztCI6kXVHAkYcESgRC+Q79SqX1WOeG0uVdNnON3CLzJG4iSay
rcbpIZiobTvvwzLwwsYOhmi735oJDihLhRbKfA1xxGyAAQliGqwrwpBKS17TsD74BCrgSDz3zHuF
I0UaqpQFXojCshU+EqzgpOaM+Mwgd9eiEMciQT442s+uRQqDPkWFRJWEmgHLlkzQFY1h85yp6abF
QtTMxW1jf6tddchDG3dwv9PjQFiCccy0/PDH4owZ45vjO9u0kMu+F7yw9iVIbH7SSbWavWob0W8g
okjfS+DvVgdHmZLF1siEjzx8dSWxM7bz0pryNPXufaHkS9OMMHATRj3nOtDhRsvsRYviSyXafep5
axXlX6PMfcoBoJhDAE1BKBTI17JqJ7Y/koMKn9QjY4ua4S4OMdRApKKwpJR2U+ck2Q1JOVnXGum8
73/tOPVyfFv2JTTeMbkcbrVWASVZmdUn+IXriCJ7KUsyfqTUZ/XUIAvHaG5ATHmFxPnGWdi35qYx
jGwXEeK76p2SxIjJqJyVL0mQ9CVzGSe/fEid4HtzQa4l8beztY1c/CSTtW0YpIGrcVzmrdxEaXy0
w2ZVEbvmBSQHut0xLOZr17HQjHYH7UjEU/Icwxu0eYtQExeAtnn8csd5Lr2W+C7MuYn5QPyjuzeY
FLEL4/DQGf7ervLbyPUfEeG8z+24mUlRd3V10ESsyiBbJ7I519n8HHnzAwcvaufX+qKOsE15plki
Kao1UHN4iMJI35p7FOaZ6b3ntvzGprdyjRTthcKKgULwJo8IG9A1hDoKnTUMwlKSR5CQddEoG540
O0cx24WyiBQbQlwDMYbltrQ2mauqVY0mlkGobMGBINIEopnYE6T4RkUMtmvDjNLSzTEC1RonRoFR
TmaQA6EZfGGa3ZOYPG+vy7pZuVS/K4MqohPFXlhMbOs9Em9blCs92grSMILnP2+0xaVd/3Hexuf+
9xOC1pc1IRe8J8t4j699Pe5w2+sVMtL1sENG9eer/Q5iYpyMJZjzAhYhGTd0+fkPo3mcVJqCnjLF
cLwvqMjbtSjv/nyJC0r14/fBcfWbJT4BdaIea4309SICMbaOq9nUs5VERkggs2rlIgCp//MVL8jK
ny75CaQbp7RHrlbwrT7onfZ6i69nCX42rrtltvnZCG3xuwkpn77hJ5yuIzrGHWWSrlbOAovntbUm
jW+F93VBxulKbjCafSGldfWTb/m7OaSW9GyXhJ/AFa4AkPztvVPWXDrocXDX7DvGxfOCbtu92uIv
/Mn1/IOHhCGWpm05TmCarPXbhZreGSfhN9kqCL7kJAcyV/hn08I+w0s8JCxhe65wXObdfh7x53WM
JpQ238WcvubzGX/MTy7WHy0gTZ/ZorZpQUd8Gkfm2VFtZBl2w3ZNLvUKXc638il4bZ/H5bSqNtCe
1u4nS35+kS/f6YclxeX+/fBuhZj9RiqA7JIF4h6KtXE1RgvvTMDyxlgZDz9Z7QKLfXrNfrPap5uU
h05WAZhnK+s2vHU27ZbsgQX2zhMS4hXM1k+evj96Jn78cpdX8IcvR4x+EXqDwhTXkPS/jjipzPF/
OqabC3gZnkTQtkB3/Hn4rNcXaNo4FqARV+guZbwj0Z/qUG3+/Nr90Xf5YZ3PI7MRXYUigximzGsW
E7EyOKRMu9//L1Zhr4UTgea1nU+45shYcN2GGPcm9+L3ksmdn57/b0tcXoIfbooRJjChAwgexmVR
H0xiKvqfXKvP6Ozlob5s5//8Fp82HTujpvd7lkjqN2GeHP1YYGe3o/Qne87v6J1f15Gg5ExLZcDo
p8cZ7XrR5YVMV6TMDca4UeYdArRlGdNl0gyiuLukgP755fujPYIgsX+t+emZJpo+m0PgUTzS1wId
cvC/eUcd6APftH2XS/hpE3JyMtZyYrY5J/oVHGvB6f6GSeS7vVbLn8+K/sN7RUSIcG2YC+l8OgaN
8j9Ju7LmuHFe+4tUpX151drdbu+J7eRF5Wza912//h4m803LNEec68lrVwSDBEAQBM5BQJfQ7eNi
KGXA3PmaSYBdI1CUHccqfscyOvpoWDsFoVXBoUSZRaj3md4JY+rWyXxCfH9Ww9grFGDyjugbq8yD
kJG+wghXc73nBVrmvm2Ek3XYmj1uxGODSbLfywpgfifT3GUOyOFLgl/7c5WueDxiEtNANc3UTckw
iNJvhYqaMqBnBG+6cjC6ole63RIIXvWAKvQhO4s+kKUeUWDD6KZfBu3o7Zvquyzxtx9uxFOung0L
qIM7iO9O+Tk64PgHDZG9uLgze7xYT17M3p0t2kYYtbuN1bfC0uNui8cU4MkfmkDA4VIldnQnujgC
uKcLK4MD05yFqwEegkQkoW9XdzZVvI9HUA/wpB421AOGtQeQVF8+RC7PL5l+oiOF0kXQnL9jygWX
NWGQ71O3DJva7sT5qkiHu8bqbiUTeOD7O8c01o0wKlmsUaab02pAYCvBi9HnRx04Yfsi2Ku3kUHF
mUw1xnkFDCqqJl57LLwYNU43NlxwfHnLAdjnBuekJgbwzv0vAlUq1YmmMY7Q2YBIY2DgA+wwuqSg
N0163FeMJ4ayin7MqhZspfA5804JMQExHQBqxDkFeKunUsfAMiZYOkAdueH1fAa40hXGJpSvJE8k
V7A45bgyTykqkCwhZt1ksnaSAlTM8Yh3XjyIaO5/Wzo6XpQLJroixEgdnVMakLyKznA7FDj/mxii
7CYUF1JqoaWf7NB6WsGqpWYPCebP94W850MlycHG3KiAjz4opdfQ1YiAP3myA/ip1A9dEu+7I+aW
cF9+Vh/2ZfJ2iTpL0061+hTNNa5c3pQVgLqLXyMeD/eFMC6S0AvXOVlETwEaDt6uXjUDbkHOQBGU
RaUvjOYxGZOffby6TS4/5vXUceSxY9FFHrWOpYFnu1FG4NPy8zLcD0AC2VfoH3bqIoFatqoNwcw1
1CSOg6O0cPUnoG9hpwChsfqA+HE/dlvVDJwcpqjiLmlQ/tTo+iBXGnZqQatu3YLTER3O6eu+YsyV
2wih3Cmfi3DsYkTVeb6zpNfYWng2zjQ4Q1dNVZRxY1WpWAeSDxCKtSgqjL7iY+clO/IwFEBaMW0Q
4riKVwc9arLPH1HsIlZ+a4KgnsDkTERYqvKvqXRvmJyTglUsMZA1GRY6YHCrUykbt7p5HfqchDuM
XHiWjflUL3sAiUV3PV5lmAOy19PsKaVbB/rNvm5M99qIpsw9Vi0BHKkQ3aCLOdZffg9XHAmybKZx
bmJM+9iIouxeQ8eXlouAsO2X+Lkd6++GBkDDfXXYzmUZomWZOvJB+n6sT7qQpCXuYui79fEm5/Sf
usA86o/Rl/oEoA1X5SwgU6uLQPqibCrgK8TgY+oqFkA6AcMEWIF9nVgSUIsWwTQMnlm0Vr01vzZO
AHmQA00Ns0RPazJd9Suec/dlMA/4rRAqBRNgnl0PHkjXiFwBGG8eJk0Qk2b0ZPiYo3WNT/sCWUrh
liCK6AY2TVTQ3iqFaci27FtgGJjmYxwDd0b+QDSyLFlWdBPrhhzrrQDREjXg3oFBCuQBTlMDEn/9
vq8C876xFUHFhSXCkzTqd5mbo9iOAQnXGn8ZBbBi0hJZ5rdielmb2VdQ3lDQhM4RTj5Op5db4VRI
RyEAb4qrCSSnEO1PpPulfKqq5brKP9V4Mqms+xw8N4JoAkrrqNfBvniZUWjFrsm/l1bDDYESD+iX
vK8UFPJI7VB1chdzoX7q18/hCf4Gy1FO6HNwjUDxgLKFbph9+Sx7fSOfCplAi1rmjhQSQWrjrm5n
J6ck+G4EMmKkdtwXxrBVUwTLsybreKFFO+FbU+rNSE5wJmG6cX5V1mux4fTPsu6SWwEmdVUYKsVY
JxnA5FHra7fqCdQ8TuFYnQ0SyOpYuYmv3X1AJRnYSmAtQP3apEy3mOO40HF3QKM3RieAwKKKE8dE
JMZpjffCiwzKRHql6acUcwCuGpgo9QKH5JOpuK0HlhAnQzoKfL/RtzhnKWuvFAVc3AgskgXy77d7
lU0yaFQX1HdAWIamGyD35C/7S0e+8MbxiM2TNwa0dmrmuypcKGqmnOYoWLXDfF2L+m2ugZY0Bjeb
OgV9O51GDG7ISl87+3LfLScll9qyUTb0tMfAvRubGGkEDJqZ1MD5LT8gxsKDhohUUURNjnIsILlV
Qwncd/Q8nDCjBObOdvny/9dkK4LKOdCViD7MEU9Rg3wqMSBtvRa86M9aLDTy6whNGsCA6OeZOMNU
hTCLCSYhAYt8EkoPaLT7WrwPQWi2F5GtibqBgqJBr1Q0VWuRFqRq4eOR3El97SE8aIhA4iF3oud9
aWRNKKvTkM/IimzKaI6j8xqpT/u4FcBsCnxF9A9oC1hxrw3AKe6LYRi3piABVcHnruBCSfksJsVx
MZkToGigc29KZccEcLKCafIU+J3nuQwmoM/si3yfsmEdtzKJS2/ux7pay3gqFDMXE+zBeCxvs8/h
2QBAkw8KFVt8VoB5+Ykj02At50ZPysrbCXRkMlrlsHf9scPeKVexC7boEwlOygnTYE74sD6mnOV9
XyGldKVM3+q60gSNO16kvoJD0O/vjFug1vjgIfLML/UVYH2fFrf4knzB+yjPXpkmhOo2vMKEAdE+
AR7mqO4AleIat+u5+boeQhcwnMf2CvyRB/kQPqRB+Vk57q80wxE1DAOg/q1q8ESRMig9FVoU4dGm
gLIhaUiwY+WLKq68dX2XjmBdMVYgoX1LR+MD7R5lnwpWbSi5O6KJe7m2ADaG89Se8AZjKKc+eYqt
W/Q0+vvKvTtsfktFEqtKEqkFU1ZU62jD0meMdeu4gBZy7wHEjSOCtWmqAm9EgkByVmLIG+dIZyMr
41jLQXz3fQXovkRw0x/W+Glfk/e5LFFlI4fK/zu1FCcBU3C4N4HewukczNkdq6PsLgeBoxJz1Tai
SAzaqISBs6jQsiV3I1CHZwvoW0OBY3UcETqVUOHJykJrrkyiZW0nCCCmyInHzKi1WTDam6QONHph
igXD69u97EkHyxlPwBReDWd20PyLsigmuvd3iW0MaAiwkHlohkU5UziZU98MwA4C68OtAMbBOMMr
AHpKE93i6MfyW5X0HvwliqzwZpOixgR/+wpRSieeLIyUm4VxW8cLryzPk0O50Jr1aSzlIhz3++xi
7PgACNXOL84r1rBw0c10jb5IXrRgm8dFObLOW+X6FBAM5ZrB2KsnyS+8/BGlbeDkQKzo9kH9M+Y+
TpH0jD7AtwtKOXLf5CagJWGSgMJxQWvtzgflYXSsAInjseEtKzMebraPcmeAoxQDIkruDsrgJXHo
L11zWjLZnRuA+IjgvzB6A8xLhJln5l1NmcI1jCqRsUADFYu3y2vVax/JK1q0NNuw+yNgCILiqPt1
EAf7/sBMwRC3/pZEWams51afjBGp9gBJwe2c+NFy0D6FRU18XqmM6X0bYZSpgu251zA+glkSTA6E
1eC11fMK/DsB7BX7ejHtcyOJss+ikoskXiBJQNqFwWvAeLj7Eli6oDQlkRk9HM0mVR2ZBDxftjW4
gJJJOnSYBwFyEuZRrkM146R3LEmWqFqS/Ps6QddsMU6mpuGo4ZFF/ATQOVdarUNmnuqBE/J5cqjr
kVkhWGUWeNkXID0MABkrRCC/lrYxc4yOuA7tyBbAWvDmJBmoQVOOjHnwODPGPHOT6hl0lNda+6oD
R35QCa9ITYDBvf29el8extm8lUg5s1mvllhVqJUBN3Z0W/TuFZ9zPO5EZzChIEVuAxlP67HHfc9n
BWcL/isrmOzFQzClqinnAJbL8EDWv4ClG0Mf/vyMpkEQWr4I9yFy5NKxXJFTUGWdrLoq6bhaayjz
43L1Nnz0i6EDlbKPcCQkZVB+EmwwySNVVb9nQyA5pBzCe81nOJyO+46oyQom7LXfBZrNgVCFU1sD
KT9yI6sBKJd+HFaD49OsWAUZSORM3DtEk3a5etFCc5xBGz765IGu8MLjd2SMAZAuPG6uzzht3gij
vGEqcHbjVkWEAcS69tGGj5fAGDTrDimC87oh31ewMPi9VY7as64CjXwpQt4MfjU/OmQn0+1cbXLn
X4oDWEluNwRJEikv1FVVtNBeA2ywd31wJWJxNubYsfQYHUh/iRLEB/6lieEBWzF0dT9Ka1kMM4hZ
o6Cezwows0pOUsdKvd/IoGJxPOU9siDIUO+jA9rWT0WQHGXfvEr4mQ/Zh51l0yi7iNBUaOQlZMlB
fSaFW+kAnHCnQkck+OqfDU5QZvqVjnZ8GZcXnDbUkTktUqdhSCFyG/2lk84lr3GE7VQbAdRJOaAV
fe4jCCAJQPir9kfSPDa+6lcC18h5ylDRUBwLAGQkkKUClUY2f+pi4+xHeqa1GRIaeUQSJHTyF2zC
UKmVSpJJhAy9BSnUaWmPYcvJDJkiUEJCOMeh/K4pTVfbrrBMKXKl5HOvXwNUpQw5JVj2ppgABUD/
tYyRE8qg5apsV0BpgPPUEfCUCfc0Xe26fOpfUfj1O05gZW7LRhpl0kA4K5vEhDS5ujFBBWUI3/d3
hSeAim0K0Ec1K8W+D8Jdbn0ajNv973PXi9p2WSkSPSEChCsMWKJtPXSVBwCleIVbBrrHkcYKASba
85D6EZekixbVIC2JYcSRC+Aat/8BQOIhyK5BsOyBIiV74Ydqpn5biZSTtjWA9NFsjkfER/NUuulj
FihB9Qkg/GiT+0DBCanDRT3KSwdh0JtWgrC4/iJj+k5eLcy6vewvIssktkKojCwValOzDAjJwbCZ
6ILfpbyUhJHPYowBPS8mHpfFd63RSqdo4DDJIjfEkD3hBwIN+ldB/kA42EqhTG8pUqupALfkCgoe
MozxOjL0Qy/wXtCYOd1WDnUQNEo9r6mMftvlXj2BMMypPstHjBLdTujOzPzQkXlZJOMS+mb9KKNr
yrQNexWaqTIwXYH/mVembckH01KdeqkBSg2+ZBFkWxnHnVkRdqsqZYBjImVCPUJwjJ5JzF4tN6LK
EcH2qI1xUPY3RglG8kGd7YafFwcj6sF8MF2QjKLXNbBcbsggAZvOGrYqkWRscy41XZzgeIe4v67Z
dnWteYtPGie5V3qOLLp0Fy7dYgIWMnK1W8y4+eshfS6OmtM60xXPxXhW+a6Gp7dGlRDr7xEKp9fO
Se71u94mr8jms3jA8nIOeGaeDAtT4da6BoRDyjjiJQT2b1kjcJzrY3Ygz7yqCzQUR0NeDmBJjjxW
lrwVR9nJIsqtOIkQpwYkS86CyVfRLsy7KLJMHg96iopCggJIIOrA15elBgbaHLkKbqh55+It3VYT
fz/m8oRQ53wi6Zk15RBi9udZucWAbcwbR3n/ZI1rzFYR6qhvC4x8zfMQudmvCSCJR8WNUJIcUQqP
gPBio5OysROft3xcsVQUtoQUSJkrVMPyrY/RDalk4dINGA3SUA6EYxhH6fCMg3WIbZWlYnLb5qUW
SxNiMjrNlBFzWMvrf9syKgYD82KY1gV6gSpm7cu7cgHvSgc6in0xLCvfKkI5VZqVNTAtIUZAHabq
vg9t7HUg+7AwENycRPETiIn3JTID8FYk5Vih2lZtMWHtlEfppT0qeEtT3U5xkLP5YNLiKMh6Nnxj
l1QANiUAIKsdxBE/NoP0CHAJrz8Crx12AtGAXg3kFzJVOV3xJgHI6tHBf6OqQb2lJBIgJDCqjtVN
PutA0hHQTyUmoD2u66M+yvb+yrK9XDVwuGGMBDnq26NmaFCWzycUfxTQf5avwLHj9i79w+b9LUOh
NAICpihhCB8sYR45YnIf+eg1MIQCGQ/38sO+QsyQjwLo/zRSqOBoWJWWhKScpV+vPkg1feSkSH3A
qYr8PvJ5Te3/IA9XPB2zG8iDqRWsQdIRJiX2a7kPwXn92zbBCQs0E0c6yW58AlgTR0XWmW2hieiP
SEWkFrTv9casiUhghR9EeT0vAK7EG76leAb6PXMJlOe5BZJ44XUeeWGMBJH39nkRTq3vmPZ9A2Qn
5Fv6NwG00q0MDH0A2Fc9L6XkSaJOoD61gNfTQZKIx3txsUHg4oEdxgHD65d4sWfHtElKVNTe/vqy
feKiIXUqxQpsq0CAdleQ4zTCr0QBySVQN/alcAwHzeJvXa9eugrjbDBU0MxEDwjUzng1DLb1lZiq
eAid+Y4jkacY+X2TV0YA5DWLAcctqCqC2ddPpR/7yk3mKNfzCTXtwPjCe3zmiSR7vBEJ2rVRUgSI
7M2DIh+mDsCwnDsV+1y9bBd1HHWVMHaRiHVsSjccH/OQE1HI2bJn8NTZE6u9lYPSFPtUXQEV0Mn0
BfD2J9DK1PV9DWxrzi4Rs34nD3ydmkxa03Wd0qdV5gmXXSBuT6ca420H6QA0PWeMyWGHCzyvds3c
oY04Sr2imtsO+PHYIRUkVXgCexQt3nnKU4mKkaPajU3aVDhlbsH3iktG5oSH4kj6EvmPC8z9uihE
H6ChkEl5I2L9FgWcI6D9al6KMFjVrzIYY4vj/m4BJnN3t+i+ZwGcBpj0wPJNuGmrXvoIxgYPUG3P
0dcMKexw1pzl0HxrHckBK6YX+Wtt7/8J7wdfSRa9UZj8iRsfw+NbZA0Z/gRCHQdUZA+Eze4SimCP
Ha8rc3aNTLoKx9yT+CMiJBbuGCv9eLRmmdAmNXY2PuuBdCZdwZMfHkZP8kCI5FQcX2fnEhtdqaDZ
rvpsVCC4+D1niwwXBejRMW+FgAAMcIsazBNIQiOyCrofPKhSZ920lpmU1OA3/T3dEEg+SGfwktQA
2ABsquCZ8OSDdce9tbJd8iKW2tBGsTK08aMWJQd6EB+BtjueEardJOi+t6BEduOrxA+9D5nRRSp1
7HVWUyxgCiJPPPqpvh0P80kIqlv+RYhZBwC04N/LSm1iWUZrpJJaW3pMDrlbBI1TOeKdfKtjqIi0
QBXVx4LqRSRZ8o2PNEppmKFJlDsLqDMEZOzdPIM7qDkv5zboOHbK20Hq2FMHBSxdGcSpgHQAU3G9
AvY//76/Y2SZ3vveRSfqoCjBhlEYGoQoLbqukKtUNe+tjHkZ2ewUfThoWW2tIkRIA3htACEy/RK9
HL004UF/xCvWbdvasp+j+ao57CvHjuIX5agjAw/VlhEniOIWsB2k9jHpH/Tx2E/olctvJV4D2z/E
0L/F0UApKQDYc7RFoVAEIJvGiV3D+9NazC24sQ+MiyQqphilDuBUi0gC7JZLUFLQzFh7AGA7VLf8
YgfHEn8H1I3hp20GLAiyjoCFd8a2cAccEkbPq5DyxFDBA5OpMRhg4NLtdz2QHQnvKuSunAXCZ4Nk
LuTk45nIPxwGl6Wk4sgEOFQLJG6kdhkGgF08JGhGiu5adErwkSyYGqKh1pAx6aCI9C02HkPwKMUy
gHKtoz6/DOZBFl72bZ4tAtAcJlxOUuh+QyM2pUFK0gQFvRgM2n4T1Y5mPe0LYVe/CADIX1KoVVsz
XFcLVQVrkSf+Aqrh7QSWYGdFa/Lv/u8rMB7+yJ73hRJvfReqNjKJ5hsrBGLLbII/IkZBBQ1qhyTQ
AnLH4VX2mOe1JaLvGZ3JZGDkrZgwnQyUSarYBZnWoWuu+mE5GNZjHnGCE0cObQsKikdAxq1jV4kG
FxSVP2sB2Ll981zyZjeYMf6iEV3NqJpGL9G/i8EKPFMrQgd6SF6XK/siupFBpRuJHGGKtCebcy08
grMVh7F+VK6Nr/qt5LXBLNj7xsDqwCBN3ECmB5A9Rl+oEBhVSYbKPKZFQKRzJicxGOl6bwIG1nQA
6PC+NIZTQRiqWyKmHgna/Vub0BTAOKI9KAHwrpeOP6bEVYb7fRGsjrGtDPrK0YgdIBSsOCUwW8Lt
6kr2enjIPtff1psCrSU39Q1ubsdZ4SwkUzVUgTA2ZOGuSPf6tQ1Gysye8HkPr0P+bR1e5fTTvmo8
EZRtVCjcWSYBhY+EyRZAIp3cLx1nUJmRZGB8DEiSmolOLXTEvN0hEOy0YASFNzXSvdW5svC9msAh
CIf6ua8My9LfSCJJxyYMAV7OmOoIoY/k8yHKH1Uw2uIdSGEDFD4N+wO1MmDWYVYJrcG4z5vUqTjF
g9QASREtrHhzAtDFCOh75dvAe4Nn1avfyKFCOtA1K2HVDdBXnWYX8KRoAAlPmVcBf0gDIB8eu9AL
TIZsUMTg2CDrEH4jm1jQZk17We5mq8Sh9WcsC5yMbn2ozqQ4jg4EzkMAI/C+EUZ+3wiLa1MFBzgW
VNG/T+kP1Tp0aGDXx6d9Q2Fa/WbfKIsEnHZopjWirrLcjPG5a8Hgy6lu8jShTDGVzd5sARjqLr3q
9mBHnTP1rM8xsPt5eGlss9+oQ4XAZYmnUB8xY/i/yTnrpvt95jsKLrACeLE5MZeVYxgiileaZoCA
BD79dp/CdK3AjwjtQC3hlj/+3Ld6ez61T6ENHgU/e+S9LjNOyjciqQXtklWRJ3GEDxTpF2PS7gjR
0r5ZMPdsoxW1jvUcJkB8AYSzqKn2OP00zV/x8K1NKm9fjsQR9HsafGPmePlNgTZvxe76XQdCyepg
aA4+rZ/T1/x1epGeSL89L4pwFlCmTmWjWkOjqrCAWX0Xz7eJwbtM8gRQZ4k5x/UqryvuVo+/pweC
+FFwrK+kMNY6i51+5oVfnkAq/IYhOL1kGRoVxUFebsqRc3CxY59qiRbapwmgHhX7YsGKQeMG2l/Q
Erig0vArJ/1GihjxFfg0ObGPVTYxRCCSAUpPgV/RG6TocZFXOcoXpGwCjtUaxxeI2L9mgyP6pQfe
rsHnBVzmEm5kUnumA806wdUHkbwTv+Rx/ADs7X1jZ9o6JnpVBejU70eHNQHQ75OWYQ3B0roIy81i
qE4WieBM5A2rM8P6RhSlDMAG+qHrIApPWH4rWc862PjADskxC+aabcRQZiesXZVEdQpHAs5VXj/G
Iic+8ASQ3zfhoapBb4LhptgdUEwuwMuV8OZV2AEcUPiYJCWQrnSKXmtKA6hm2Fpc2cJjiFGE8aCf
xxpd7XZ8IBPX2o99O2BuzkYitTmR1YXg2IFEMX1uhzu1vs5G3gMY+QZ1DQVUzUUramcAq1aFqgiS
nPlWDX4PdgQgJ2rc6TeUEbcyz0xsN+KofULzctNgjjx2w3wFq/VjZKGSmwJaTT+K3LZ2plFYigHE
QgxoSfRDRKRrSR2RWBRrJZDKhdTLZLWz9cy8bfVXbWjOkgbcc3VyGw1YkXl3reYTENulKKjkxN3f
THZk3Pw11G6ipUAQV0KIXrS2eV0fMRLhCSDfxVJX7r/AvyY7935nL9pTOwuwbb3SZ/gcWnpIthF5
ao8Wkcm1flX+YufOyjFXVsUQtnSRSG1uKMUSKAqg4ZIZTg1S7EKvX1ZNLmxwdp0rS/Z6I7uatbNR
J5yTgO0qF9Hk943/Z10qqFIMZSv09wy6n4eVnfKAfNlJyEZBErg3Usqm10bFSqDgqT5+w/v0tfxF
uQE17g3Oa/tQOwdz4ZkNbxupvBGPV4OmdZA5+pKvuCmaN9DDANB0gvKQOvrnfTMle7RnNVTO2ICY
2wQgF+JB91LXj8bCS3nY+hiYxMCkPAClqJ2SlwkUVg0CDsyyeiK95kUQngsQJjsE58kAHZyzrxLb
Ni4S6V2b1K4MQxzYqjl46KDwFGXxhVDh7RQ7tl3kUEuXRqD+sjKE68kpZbicYDf3QJc6gjTEAjKh
p2NUrkeLpfJFSLx9FWXeqlJ5eNlN2brokA26J78tQXa0KtJLt+iSC7r5a3P9ZA35F2MxH4awuBHm
6RHQRYIdgafEAsl5DyISUVkCExStcVGeZdEsnbxI/NoQrqJwkex8GXi4iuwakfX3gtGjTabRA3ZY
gimA40YChNLXDjfltLfz2Fm+T27kLMfaEY4ghOGBjHBFU5l9sjSjXJZYr/b74IWn4RokrRP4uNHA
7HefMPXg5I5wSPzhUH7f36p/yCMuWlPngIJ/mg4gFbwPq+AUehXs0i2uo4B0ohOqFbAhxB7vKZPl
A5IIEg0CGaRhFPZt5FpnYBouItx6QjtnAW4g+RemiW2Oaiwr3Eohv2/iY5WYwjoSxr3ez48TEGnI
s5H+Q7clJ75aDryefpbDbcVR5005GjlwmCBuBb/5ZApHKUxBQG+AwQn05IXKCV28NSS/b7RL62zo
pImsoQZWp9OkPiQC55GUWZfYqkTFqjZM57QxoZLcpTrYlrRrJceDep15Yy6fWl256pX+XsxFTx+W
I8ifnU5Q/FZPP+9vJU9X6tQRQI3Wo4cIF1Ple97emmvv5POnfRlMT9gqSwXMslJGEKdhQcOf19nT
7MrOcC0AxuQnoKWsr9qp9FqTP5jKM1IqVIKQCESlLVTrvNmtP2HW6aj+AJvvGYTFD9Et78bNvKNu
tKQrF8s8i7KlQ154Lfngjj61Vwl61J8kZzgSpFX1Rot5jsjZPvpeDG46Hd2lZGWvJw8vj7cgOLoJ
j5mTHUEoB1Y+J/Kl4/52sjKHrZ5UiIkwzz+HZDeL9nMVewrvlY73fSq4DOo6igNQ49xq1m4jsLBl
oLPbV4G3bFRAMUABP+AmiZhVoaGtPjf6N0t/3pfBdnEZYATANDd16be9bMJIUskACsoG7E16qia3
PKJFyq+fR/TOlFerB05Jn1cIZOq1EUl+34gs47QAeTpE9qCT68ZrU33oRd57N9lfOnNEBeZvvajQ
FVWCjnlvCFGD6kZ31qv+oD4Soh35oH3h9aOTj+0Jo+ITEJhVq1ggbOkNe6xPMlLwxRvTH/ubxbQ5
0uqkgPCEzJa8XTgzream6RqIWW8l8V4vOT7DPMHw4AcERFMHvCP1/WgMUYbu29gVtCyYsxjUXsVB
AmtXXxXHSlg4e8RetYs4ykXxEKTC8CAOtJO2haG+ULX7/FT+v8HTgRyCCZu/1aJctVmVOsE8BIj9
QPhkd5ruYz4itoFM4Hxkfy6CKIcdAC3SqFaH95XqNgsfmvUD18qtIpTjKLNhNK2F/a8M6bRoX8pq
PosJr4jOtrKLFrTnRChiApcNNNPSuZGOLTBD/tsyUd4i9SEoOksIEJMfuYW3Ud7MBLO4sV0o6ijX
5UqqzAQSplN7ltEOCADWsxZEDpg3cUv9gDoKwTsT8VKOW+Rbr+zzeWl1DZd9aQz66k7gtT4x92Pz
fUqZtl5jXWnw/RWzjP1VJHEeunjfpzIQWZ3yCDxoqIaWsb0mz2r23xaITjlCMTWqyIKAyRxPzZAe
jLTw9veAeaRc1ojOMKYV3WGVgILrisYcMb/SpV/qwMmGmeFqI4MKVzpo0vsUNMsuRluuZn1JHUUE
/+lQnFvF+rmvD08WFbLaKu1RlIA+ZZScsrkCeagWmOnnhNtAyJNExyzAPqbAtInd9sWwAcPldz8r
J3OkgACOadfCfemVQWFwQgBPKhXJQGAfD4BsRdfC8jWef1TF6PSgzwQV9f46Mh/e8RpnWRLYdwhI
3FvnHPSyHsew+JNeS27uts+1hynGk+X0HnkCHw6jr+GKG3Gf69g2eRFN1mCT5kxCCX5ojYhOT8l4
Fqqn1eJ4FrNRZ6seFXvaoRkN0AijPuYXN8vnxOvBJGpb97pfPJY8yDaeQlQgyge5z4YUwiJFteUF
nJqCLepf93eMJ4SKRpMyhZVswcumDACC5tdYQ4WRBx7LLLhs1s2iBrR0LcqqMiqREhC07NGej01Q
H4x78S72kcLh8RgsOHUwKYcp4pgkO9z+bRYWlWQJilxMo4JVTPIrKz0uISdMsTN6xVQB+SwaBgpa
b+1OCSuw31XwLeEweMSjwQnhKTdgFg7GYDrwOv7ZrnwRR4dFcHe0g4CKcDR9VtSj2Yq2ER/NpPnI
uqkSElPAsYDKgFILnMJaBxoGZA3KfdedpPojyRVYSC0TJSnk2JThKXMz9oDIR5OTclrmUzg/SvLj
vm0TB3l3TbiIoK1OQzoN8md0P47ykxotgRp+HobrtbmaZ8Dsppz0mulJG2nUgskhmBHHiGSLcX3U
YuWhq8srYHo97SvFtreNHMoAalOf2h6gGaggDh6ZqhecKACMDsYgMPPhfyjd2oijjkYpA9evUECc
Ut6a8vPC7YIgvr+3S9SJuKSlpgo6ut1ScOsOQJKQgubYB/9izILswJ4ksoObE0LUo1QoRJjcKqFA
r3pwWQ/E2mTE4l+8wJF92JNGnUdZn/wV8+Lz71v+bYYhWANJ8b9pxma+vkmbbaJOpnpA6ULtsYrx
WjwZtX4IF+sAknBAm7cHZQm9buhfgElyKuvS5VgkT1PqoMpypY+iBCZi9U6Jl008e7jg54qfBOBg
8ktN7OvGRlcqdNRV0RpFiH0UDvlR86WDfoyOBDmVrCzv/YgZb1XgA6kYBldAV/DWaNKwXlJ5hluH
umsKh3b+plXONPzYX0N28LhIoZy6qqIafJHYPnBG2lkESnfVk6rP+0KYR+FGFcqV01qNa10jQtKj
pp8qI9j//j+EposWlCvnwzqoyQgBkwM+YgIicWt5vU1eAEpPvOI2AJE/+L2LXeRRDm2qeTKFLeSN
L2RyRDoIjuEo9yOKnKnHx6HhrR/l0YnQKBHQ4mF3cXlT1c311McOZwnZvnRRifLjIZxlvWxQPIkV
RwVrRRWIE2DEXQJG3zviAbD4HIk806O8tyt0pbRiUuW6X32ERUdCv6x+F51ndFGJbnnCW9UHGoKk
jSFSDqw3/SjHEhayQbFDa/y8+Uhjy0YC3YBel9ZSCBqUIhALupODG0EDVyWBaAwd8YGzhJxNo1PA
VTYHU5AgLXn6M8GUXE9fNNwKSMsvry/oH8Lf3yZiULFClOJ2iUusHjkwSbWl/jY//JkfGa5GHukv
VxwVNQQBkxJ5A3HLSfKBwHqIzoNb2zKI4iyXix7B8TGDCiHykI2RQVxanrFzCpgJYifywJsNbvrO
IzzdlvuhlPpijgYVRlYrEtuM1Pm0srZD8UXFM9QQB8nAs0pOvDKoAAIyAkONCwhCIuqN4LHMPptn
1RauCWyL9eVjqdvFUKhYki1StA45McvmRxc9pCvnwYT8/53wa1CRoy1EMDqU+H4mnEfcddT7UXkF
abdTNq//0cOoiDGbHbqXSXIt3kuwidxNb+W78BEYwLZ4iH/uS+PYIE2HJCvZHJvkGAurqzY9mBrv
nGQKAGP379479INTBmdkJgAUIiRMLYL88hfZGQByX2qw0tv1jY7eA+5hycx+N0Ip45OBaSYXKy50
2ROBf49O4h1we84NqJA/0lcqbURRhgdiAmkKSULYWTdCdp/WN33Ku3bz1pAyvr4TQB81Iwn8Ay1m
Hi3LDYEH/Tm9UTBqTyaN/YXbj8XMBsHqI6GlEDCpNCJ1Vo7DIk8CFnHxyIhleBReV8w4dbb8pfUW
9PItB/mh+Lbwjhhm6NgIptQt5nLFixcmMKTH5UT4g4sgCsLSJk9seLr2eO+5PEUph0PjezosiwAM
fTxN1tqpjWZ7Ku4tHrYfU45hEUoYSwEiPCWnF9pxxlBV4rZt4w6YC6tK20pkW5sO+07NTk4vkuiU
wNKqRu5LLXEbz8TONYGc2vEtOG98ck4PGMbgHZ3MzGojkbo6iLPedMOMNayi6yjNbC17zqIv+2ox
3cBUREsFMAqwyilXs9DZtgi1AQoY9VOm/Bjzb//t+5TdKXqDeu6SY2JL+VJhzmK+3/8+8wzZ/P3U
/qddO0pzgZG9TkudvihtOfkmyVdziR7VhlNyYjdjXITRlNi4kReRJMSJW1a28j16/dPGvaLppLL7
FcxLLRr0eNkFZ4foocQawHCtYcDuJONHp39feHWnf9AKk5xgX9bQ60wlaAYGxCY5xHBMBvDuVxLb
0VHwDV17RQ8M9D+YUIv6oTPMvEglam+KKd1qpomBxURJV3i0BufP9Uv+lJbB4iI5vA2d8CPn8kYk
dWyO+mhYGSoNbmE9Azt67Tm2zg4RGwHUEWll05iNlYY5gtPqE4UKJ/RV3F4VvGTyJ+jZlnFZQsp3
xUzDWASZZa7Tsz7ejg1nvdip+0YfynkNsTRC0NEiOFyTUiG5Hy/gqzz9qbY3vHyTXebfyKOcuVeb
BOVJrN8IjhnVQZKBxqMVGXz1WT8Srpn21Jn2dOABeTEPEbT5gw/UBI6KSi3kOlRgCOpn3IhyzA3q
X1fVjzDKz4vnzP3aiKGWU+zzWikViOk6w47DxtYbbz8aEgt+l1FvJFALmGiCIOaKgsSwuTW0+0W8
mWvOgw/5xI4Iuu22TtNMa0ooEcWjO8SZ0453mlHZtSLaXV7a8YR+YXtfLWaQv6hFN7qMAL5ppAky
295ww/hXMdxL4qHA9Mea8Z46OZtEMww0wPvPx1Uk0fB+kc6r+rivC9upLDQFgdlRAUHI/5F2Xctx
K7v2i1jFHF4ZJkmjHP3CsmWLOWd+/V09PtvD3aYHt7yfVSUMmsBqNMIC943KGRNucgJ2AFRdkEQO
Dpiq2EhYMiFizQTlUusG8UsYT8MyBVPZZC2ud63W7BTFsXLC5nRqIJYZ7u82cZbCBSpW2uWDyu5F
UX2Sgofa2lT+lyrEK2vaWvlf9aOcD/B0wIubw5ciOdS6CDoJ3XUYqrsaFcHLH2kdEM4KcVeirqPs
01kQ4UuY6BFbuxYPaftQRx+X5VDGwLfzJUVWTXgS4Bb8H1s0K+UrBxZJYETQJaSt2/ZZLWYti5Pr
0PLWjA3wVbP1bYYXyL2ObF3gRU6BJD/INcUrig1v/U5cfC3uTuwjLIWoJGiogMXmTXaQjjkgYgoK
O/+cvRYJLvnhspqUlhyaT4ZcyVgoh7RF8iMuJzuSWsI8KK/igDwdxFzR+hn3fGyhEOhIjNWZasNZ
bxZYnBwHFNo0CHPCjFDcygcWTfjXwWnpQOT+VSfcWRTf8pOLYjsXERQasUm5Pkzm03/6JHwxOB+x
dQq8ppEbjcdZ3Ad/QQ+GkYhfhn0iFVwYtiEEwTDW+P2V+C5Wz77+rR72l1UgMO40Q7MQoeP93PUV
ROjzOzrAbVHErqyx3vTBxiw8ksqbMGKZ/X0pDpsZS82Hq8bB1yK/nuXtZXXWTFjGAnQDu2uxYZ7n
CAFPOJZrYKbDxVDwYH1G5T5Ss79wk6UMzk3U0Qf1awVyici8GZJ9E37kE/FVVkPGpQzOSWpRkqJE
g7MPTtxtJ0/1mqPgDLnzwRqihn3X25rDblaKy3D9ALFuS9QkcKfxk2ihOJUFVkZFbislTix7MeZQ
ZeX5b77SWQgHnrmZh9PMAlNTbLxe9zD6uDG0v2nVkEHE9Y8qHGDizYLu+54BzZTdtlH92OnUno6T
h/MhwlIGZwtGFBaDkp6eEvOmeDB2/v0IZpVbRCN3xrN+W9r5jfwxuexjpT86yhRXH7lL+ZydqIqe
hX1ksOEiZG+uT+wPIZKljBtY3n1vdjORrF8LIRYC+ThZDNS8t5jxV9U3C7uD++TYqKMrNOpfedmv
r/dbcBzlaS6FbeK2ivGlt8yD4Yu3sdAQEE7YOx8Xl1qcREGFRIuZfW8KrxADO42IggBlJfz6binA
jScrMxIsb0Vqa4hTupdyk4Z2uFH3tcfGVrHc4vbnwonQSx2SAm8N5pefjcPdCfkdwe/x2frNjD1w
bJewCt49wRtFZ9gM17FdYmegsDEDktxoNVSSRRC8YKElYPn09wXmy0koWV0g/Sx/Y/GUhwcP2Fjn
02ir5TbEaa9/0bM4TlU5khozw9yzG6RXuZIhg2UrGNy8jGCrY1pLpdivWCjVBC22XUu4aCR9p/Xb
Ri/tGWV2/0td7msJHW9AT+shUp1QlZ3CwBRXdV/JHvErWMD+O/ycdeWANLLQ09y27Fd0tmbnT6BQ
tMdX8bva2fobIz3PB8ItV0P7peIcqoqN5BtqDZFsUox9zRz7WfAxGdsDKAGLHaGiTKjIIayQxUJV
BTIihmv9oF3Fm8Rp7fBG3rCkJFWBZz/+0nlycBp2BpaZ+FBumCZvkDdTkNihetWCHT9MR8qG1kpP
i6Pkw9PK99OkDGGpKF5gXRBIiq+M2e42wrbeGhQJ3Dpw/zIVPlZVMlHrsgKqlYlod9NzOIquEDho
3aQshDnYb4eIS9eUVQ2lC34+KLbiQFAnZGvKtxRbIBkjcf7aH+btz2F2UFu/X7aR1a+2EMhMaOGL
5ai1I4JoNLCV1UbqR3SDZE+SJGzztHa0nNrVt+4CC3nMKxfyxsiy5kBiCrpY1AxmVkbzHN78bLSi
Uh2kNA7P2nG2pHmCAwwH1p1XbFUXTfjYGMrmJCmatlXwXKjGwZo+6LmeDCxDAE6aMLTsBJPg4vPl
77UetSykcLCVmkadJRP49XxxK36qTuqyZv+0tru36S26Y8BFsVat30ILmRxujXXfWFqLY0w+fzob
3C6wUU9hHOThIXXI7u5V5FpI5JArLaTGT2vEZoMzeYKNaeVdsG1cxiEYbDKq8Lt6FSykcdAVF4Jh
+Kn585YFMxLoMo2bCNTyMmYN/Ruqbr4KJ2dxfBPxXHZt6jOrFOvU6bC4bbCOY/CWzNSiaurD8Z3q
YhTqOhjHUQrzSpAFN1sfTH5u7Ul4CI3PlisRaLI6rIHFqP/gl8XBySAWaPGu4d79Bx5eWPyav3aV
Xb927+JtsVdYDuvRBxGCptjhF4qalnBAntu36Mcp73sIj/y7Ltk25f08bS+7H7OEC/hscYBSpYOm
TQJE1FIIsovnItY2D6Ck9YaismOqOkUpxCHKGGhJEjGF1PRTbmxfA023SsyOURhpcYAiJYNRTz6s
sUvdvrAlNwf3ODIZuboxtmyEoqH6Xym1ODiJg7DS8XBAW3tVOK361fLbTe9/v/ylKKC0OAgpZVAn
Dgng2Ezs7OvstnfN1vKCa+M+/Sq61SYi17ZSfs3BiIlSn96y4V5dZ8lbcV/5qR2JVIxwGRsxIvLv
K1TUJyuXEnywKjxFPuEGTJOqrW2tbQF0rF6Jg1wNtX75tMHzlHUqHCsP8E43btnLJzr0uxbSwGt5
RS1XJowR88P/1k0IylBLWLVKxFoGY1NhEkECkfX/s8P9crSFova/pWlh4s8DM/1scKPZEz28rzbz
NhU8VTq1wbDWTuOJOM/Ltw0INf8tFXYZVIKAGzy8ZjEe2/Qt3klb3Rbd1KMZGolLAPSG/5YnoDqS
ppiqxCXQvDAK9/yb9gX1WtSX8mffUSj9qFPlAKUvFKVKJOgH9n1/GzpPT9YDWmHAUI9dF+iiouIu
wtMNkcMTCTvTxViDgsXkGKkzuozvWv2uoNjU2tOtAR70aRcXm8vf8TKKGSKHL0MkhNk0wFRHqbZH
c5PHe1EgzpL98j9fN0jA/vvTFXkrY3kjZATWjVwaqFscR/BfG2rnlRIRBRH68HXBdJznGe0XeHB0
pZ1M+UvZfBWF4PnyqVEefipxLB4AgZYXWtFBJRBHpLaxwXCsk72xfajY4rGnqgCELZ5+zUKaMiS1
iME33NembmdT8qWZE3JClXBoPkkjDHpolB0Mvk/nu3lO3tVCvq4KxZ4781qIw1fVrz5MVfyeW4Wb
NZUTt+ktuE0c4mjXlcUKHVNVZBm70P9tLX4g9+lYIh9Xj9NNgOGSMupcsUx2nTB4I/ZSFGJ/k2EL
YVkZjq/m+zzp9rI478Oq84jfsn4mv34Ln+tUclluW61CkxfYicsn8My5mcM6k41t7uETkIXM9VsR
tQtVxRC/eqoKLL70oEh17Zt1hDZKbDkt8XAWPHEv357orw4U/dUfMOcsjvP+XIktrckanLXL5lJy
JHMyJzhWaI7y7f5o7ak05Kp7giYNXJfoEzX4Meg5Fwa/lHCgevU98X+oATaaZFROfNWCFkI46I7m
1hCx5Bds9+Fnr73pvU8EL5QWHFRjtFQzmgDNB4iOhO67iHe/QgS0p9TPb6C5UIL7NOZkhHKXqezR
M3jWdfIZIfpjm1IyjPJ0Llt9CxKR8CbeQc8N9Z1WIXshnXPCeuykJErRm9flV7XwlKQYuRFBP9UX
biFTVWeZkMY/Jft0UqpStmCGbwPeyd3WfLc2kSd4mN78Ftyz2cfKte4Vp8WKtPA5wa5kzCXeSXf5
kcoSrEa/MpAHzMkoPfCJ+gCb0aqqhOL9fBdLj2n0WiQPEdmauK7xWQwz4YWfj5Zs9kgeY7E024aG
dZWzK9iRVzjht86dXJaMT3fhPYUv655xFssMeyFWAI18UKQovprW4Ka5f5s0BjHCtI4pixPkvE9N
YyPE2xLF0c/yGkuY7OwLJrUCwRawYoDliJvW7gXCIynFOI80pqk3lRrPpMR67IKDWRNaUf+f80Yr
U5VZlnEptfWxxyiRoVC1yvV6wuLcOJcTx87wwW6HPgVsvsGw/EG9q78FW2krbqq9vpuu1NmOvhEX
HGHuOvcK68q+6cwRdjhKKB+MYJuU7PBReQ1FG+3t5i3mSJz6h3anN8QHW4/nz+ry46NN4GPRqYIe
8Ar4hlVhm+xHu9O8AblvbPt9TghNiQ+oy/+2/DgPtLETysidwPSoTMck2Vw+ytU7QVF1kF0bmixr
nAVmko90n+WjZzX0Jv/7hJ4jauvTqg4LEZwRdlHvm0MBmMyKK/QcGPPbZRVWjWHx/zkLtKwor0wN
m6TD8nboMQ6oPMvinRJ+XBajEXrwRmeFshWaM+5nLOVy/NBwwGGznSxsvVT9qyFCak8wbjJkcaLI
sg05cZqg8rIOO7v60C7n7wFa/qJYsas686YwdLrU8ITkI/ajjRzHTowynGqm22k4KqN6Jw3Iu/bZ
wYoSxS4T1bWqpzr8UVfiQdOe4hI3jWU4s9x7Rts5Y6XfBsaXNtQ2leXv2jpHi1x/NOq7ssNAVf4d
TJRO005Ptf6K7sB9N9zMkrAjTgjG+Nvdf/4QvG/UY1ul/QCubaO47QLFnspdab5clsE+5iUZnEMo
Yah0c4r4YpQqJx/BnGkO78aYecoY2UOYHrAM7quqEm5IeInOAu7FBTQP1dhj/QZ6/mWnje+zbEP2
8VIimPUtROSdlMKGoVg5jfasvgSj5I4kSSdlw9xNKkfG4KcWWtTR0X0dP0nXWOmEsqR4W7G+HND4
kIyZzLsvfTDmvQu9MjGYwBIP7x8y3/atwA67tyqZ7UT9as43/UBl6Ag04LcLG0nSJ3kONIij3Fbq
QzTuw051k4F8eVJfjMO1UYqzNhKAB60rbYaH7ll4MLz0q4K5E/GqBdVxQXLkUiI5qGs6xcgakP66
Yn43lViI/tpN1FAN8cH4uSoDI/F1pOBulW7VQ4k2R6RU3XzXuPUVchNs+ce0jzAqbOQ2ufBrvYRx
hhB+8roIxSoWakQTjHFAdRpH+qbvdUwM97vXD4y+OP7rdOWCVpxaW0mcLD+E3Ym1OkQtLlq1+xor
XtX09pBQPQjrQkyRUTNiylrmfCFtUcwuZviCj5WYWGxmFzkaWQxq6HrdBc5iuDs9jVKrUnW4gKhd
9aWLDXF2l95HVDl53VDOYjj779TJBCEk7B/8/9huZrd9Zo/ZMVEeovp9CCmC8XXoOovjbF8WxjrU
RZjGGHzVG9H2+x9/c7X8EsAvPRxmXbAUFqf8nEBNsOiZMZxRHdjE1+E3Hmpib2W6CjHR0Nli8Na2
kV1hYC0iO1BW00DYg/k/c1O4uxKbMRQjBRy62uME3uDYTa2N5QjPWNbBlhDLN5XkXT7C9VfUQiR3
UcaSEWqziPuFkQuYSJaiipA5qI9MToVN4ViZvSVraNSBcjcnquNgYDdgh8mLemx2g1Pu+33joJsi
s6cKixdPX7GyqZFawiAV5u2Lm20yuzasaiSFAuW9U+4snehYJNBC4dDCb4VeE3PUj03pMHbgS6iP
WfVIfDDCifl508kveuwjQuKgRSoNdbMXdHttC8dyzD2meRzlM3D0nXyFfM6OkMys7/fA4GydHHwI
VeNXwYSYKr32t9MNyxCVnvh24kx2/yqXv7BLDjzSaRiLPmATMU0T2I0kIF4crv26clJfPTRNROTB
CJvkJ1MxmJxKUxThnqyibW8e2uReGnW3rx4unyJhI/wwqiSnXcsmN908fFCmh3HeJVRAQKnCoUgz
tm1RgpnH7dXWC3M2lixdB0a1KxLq4qK04dDDbwtNmg00j8fDFgOwduNvarI0vf6C+GV3KgcXdWPK
Vl4ivmHJcRZiFCBcSRI7QiPrT4JrhBcJdkaYXrq3ni5/LwIz+C71rJ/6VGMpWHW8rZTtBNy/LGCV
OEw+W7rKoYZSSHJTq6cISnSAg9tkm10znhyq5ZDCen5Kc5hlC9aNF4tyG90om9ydX+eHZMvIHwOn
/CK44fNl3VbNQ5XAEyzLMsZSefMoxSCuJcwLF9KTqd/5BcC9GdzLQtZrZAspnH2ocp9UVYjuJ3k7
b4zNvNPfK3c+sNkok+xGOlVGfkPBhTSm8+ISMUJ/itueAZO4ReqAHSPrFJ23GJQKP7v31vPRMRd/
QbvQ/rKi1GlyhpJFQ9Eg64mHUvxQDi9pehjIN9Lq7bLQjotE20FrWrH00XDI2tM12U77p7x5y4TQ
GcfKK3UCdtfTcwuB3KUSdmYDYjwo1bpzYVepfSJU9KbbcbLbr3jhHqjMO2kv3NUi+8IAZh5APSZC
XGQEsf4l3+l2se+36Zbqlrv40SxsfP63uaggG5J9FcL8Dku5xh+JiMqGRjBfroLUP4cIIdz4aKIF
dTHprOO2DJyilfASci7bHiWBu1P83M8lVQAGJ/J9Zx2MxLv8/9fLUAsVOKhQsboiM2U0FfbFlzmP
rsFN+h5U0suk6iWGKxPHStrnKp82QVxcyZLqmEYV2EaueX417IY4/Zankzuq1T4FEbYuFjdYhba5
/CP/YDmqpcqYlTMUPl8m59M8NyKQRt0yv6+Oxg3jPWThqvJOPXBXrz31LIw78iyxmthHSILMj3lg
bS/Kli1zoF43lBju4EtrCCalQDn+5yOq3f0v/N5ePrt1Pzhrw4G0X6U+BrfRL5GaOxOpRt/apH+V
e1+cGPsNC2jOCmUWhQYBKqp8Ozk1j34eEG0fq7GVimeYCe4ozZA57PClUplHVtiqW+VQ50+xNrha
Vbsz5RDr5/VLEP+2BU1qluZs3sKfjhlAKotsUyfmVxiY/36VnWVwsNHAhcYpgDIRSmWijlXnkt23
99oobEHVSsU56xBylsbZs4HceJr1kKYe032JHBG2FNwN78U1G90vn4fd33V4nD+Wwpk2mspjST3p
92l+KUHZNF4JBdocGldChVd+tdy/s8CzjpyVD5ikrDsfztS0qa3q+6YjPtkfIOgsgbfxDBsxspYZ
IJ5/rJ898PS9hGbGFpfXX16VZ2lcyFEqUy90JqQNjrllfKL+ng1UWaCVFVztb57Pi8/FxR6JIWJ0
Kwavg4wRpzK4UsOXWqfCbcoKuXgjUsKiG1m7ndpj+E3ID5bUUwlZyq84kDCHxLD6CL5bv80bMbVD
R7kSnG6wKwvpWHTJ2/I3NgLn31AjHARq8K9Y00qyOVahnTVhhV7yBi5AW+p3l6GcOEL+CVuB8XWY
BRjFpD2FSNmoZI6DQcEFYFI5qJDTqNKQc2N3EhtfZIyXrWcc2PbGAOd2WR3qzDiUSADpWs+E9dOj
Yt63euYU5UigH3VmHDCo41CBsgTD7/FUuK3fO3HpXFaDQgb+pWoNbZfLEUL3E8U/fHXcWR52I2wZ
Jd5/PTQOGDRkMECYDH3aarBTUNUOszNYZK8qO/tLhsBBwqwamQIaGDaSJ9yO++L4c1GHgBZn9uAn
bwxKHocOsx8IaaPicSd99L0tezPmaITEzl9MGy3wj4ErEZi3ylEhn0GP70LEg6FMzQkajm+T19h4
jDjSw7SRvOyWTOARRsh3GbZDWLZpBnSQt+w2DA7+07xFUei0rD3fxuRK4vXY8tf1wU9Wt3VZtAm7
8vUusS3Ufosy24OVwYv0z3KWj2orYIliRXkC4dH8pPXcF9lQKNCT8fOyOKPeK7toK/7Tpa4Gdvea
UlIJ0OI7urrMKFCoPw1hsXHVxBNu/M3oyJsWSygo8gQiDj21PixC3VmbxFZhc21S7Dt6cAjRB6Kj
wCcPBDpSBqpxAUfRq1I2jfiGCgbXTssO9Kf0RXGqDVrktpcxjDJQDlXKUckmOUM6Matiux6+JD2R
bmD++xueaJIpqZKKzleLu5m7MlKsnL3GJRNp88a3wzrwUiMD6XDi9G22T6XYvazTqg/8EokNjfhJ
iy81Dlpv9Squl/g0odrvaq/ay7uOuJTX04gLOVwwL7aSNaGAyeQwIEkO5Y5NnSCNSHyk9TTiQhJ3
O4Mlv4mCCE/1djMiZXOToJ2w3X3Un4zA0fx/VB5WjX0hkKH24gijWiyyYIZqfnHTRJNdawc5zpyq
74lvtQocC0HMPheCur7BhhkRgmrxpghCO7ceFbThXDYIShvOoZSkUqdwAE6MwiYHb8f0ME1X+vhx
Wcp6Ym2hC+dLdR635qRjcgAd3jpI5XG3hLYw283b4CZ3MMBXigTwsnNJ/GCJWGuZqrK4UKqekmkr
lhoqzKAIkQN76DGPJ0XE5yJ15K7rWElELbRwlCzkiXYYFTBtTEhf6bfqRtwJmkNVaFcj+8WhcvjR
1loUxdWAb1cdg6R0QwEkm9Vj1H4zzfv/9gFPDr8wRkGvdL1lwOtPe+MDDa5OvKmvBqAwnn6uhFFD
qmt3PYQ8q8dPm6SFls9Nj/P8ybhQOYUTHaXtzyuMelwSZ3n6MQv95MCYwqKBsGgqPMnalPXVlPZ2
HtybBnWWDPz+jPvSyZAWsjpVMwRFOynmb1nCHp3CIkadWFW91wgHJ4+RgxFQBIj9WEJa6/Zu88Aq
OtYxvfnJbis/XLaT9WPUZA1ETeBB0Dk4CbuumsYMBfyxsDbKgDafAEvnw29KmW5mn+I5k9ad/CyO
g5XG1MEkYcwoxh26FwlNtV0K+nTsQPLmbXXd3sz3rdfsCzffUqMC65GIdhbNTmLxEZUgmow4BYr8
bDXC/O1rdH2acXdV4lDZF/rdXs6iOGCpxrSOkomxjOehrZUghS/eLn+29TbshTYclAypKU9zACMp
C5vNxBSHeRd+Y5ta8LbZMAbfiFxETH09vlWsFJS5KAsI9Xs3Db1otttrzKh60XPiTJbdoZ412Siz
P57mgDyqmLpePDsrzXeLSVOfR2GLMkINz4h7J7wzNsW23o0O2wFlabaJpka87J4paFu/dH99UL5b
DFHYWPoVbvamAs9K/iSkutP1b2lJDQj84U46S+KCldBMlV4pMdbMrFT00PMabcbRGx30m9vYyx3b
prwnbGn16bE4Vg5whlb2OylHWMuaeLD94TY6JvvJBeDg6UHFL+tB0llBDnDkqjEquUcmXwyPRnOn
d4fJIrLslAgOZFQ59Y0BOyBA/RV5fmtuolq7iYXp74D6rAqHKKIwGoM8ADtZ7QOzMa/g6VCwCFTf
iFfmw/j+Hz8ThypCK1ppkqIcHu+xumDHIHNw0Y1us7QWxcJDnSGHL0kp+5UUo08o7Ld9XttN485R
al9W6VSGuACU/KaO0pwyvO0hRXtU9q07YdWPfBjRpYHv5mqeettda17AOpZ/IhsoUJB6L8HNquEG
kfZ/R9grn32B5wQalLKQxm5O3Ei5ClPJyYbGntGacllxCklN5pKLyyiZrDbCTgBmOsqGTVDHkpO2
duKYdxhlOJhI8nbf9Bv1qGHGaiAMl327S6fOYUxttEMMhpkIiZx/SoOMyYl6UxImZHKwUmlVhy2z
gBUBefJKqzdK7z/IWBFw+SwJbOZnNWW1T+Y6wqWQ9be1edOnO8M6di3x9P9DVPbL2U0OVEazSCWs
bwCoYBBoZvmZwPZR92cRhLAnE3vUN+KwRcCq91ipc1a+BZBpnW0e0g1G049Dabeg5XPBxWeDVxMc
RLWTbyn2xD+80s/qcmAjSqMRBiHApvHCp/aNpW7Cjf5kjbZ+KyEtgJKfRRU+iLCJXyk6i8EYyZPJ
OtH7yBZsLPk4jrb5vXozH8NdfIgrmwwpmK1f8AV+ptNv9VJDfuWf0eLE00GA5LDlr+122jWv1PW3
rqOpm7poYXBV4ZyinYTCyE0EwP58K0qfVkP0cvzBTs8CuPvVV8wqbAw2MLP5uTktUW2MJNnNPvjA
sNHD3zjfWRrnFbKVSJmRsYxYAyr12ol1043UH7XwH+Vw7mBEiepbDagFgqC8K7XwXmmT10Acr6Nm
IGqk67B1Vomz/Kgv/KiuEbzn/TafHtDvK0VU2p6Swd2u06gooq/iLcKyeglbE3jEXRM58cuAfUDI
+H4bYnrN3bqt/9KML+9NiqAJfomPJZYONqjU1xZ2HZsgo3PqEInmYiO4FPvWH0L2s0wurzg0ihCE
LWT2m/p6uK92fmIXLywdMe/U0q4Cz3+UN83t/6Maw+7Q3137LJr9fXnHtuhNERtAaOVNIDYLncpB
/8jVtGE8S2Racz1HcJbGXapzNqpo9UdXeoPFUjqSLfmrfv1TFrZNXPa60+DIJdV4FJGDaUx8CJu2
rcvKE8i4DLbpaXb8JNhI9bjt1RyAjkW7b/biBnGpett7p9X0r+375R9D2DJfOPRjKZN1NpvrFwVK
4i9j8imK3/+bDA5mwiTLApH1Lqqqsi+7+Sk2sdZlSIkbiFKFQ5lJz0vLZJzSgg4aq+ZlBCVrG/+4
rMsfnnhnS+EAxlTa3m9UhF/iQf9kG0LNJ4wtCEfJKbDLzf+aU/Heqlq6LIGmBBvIZL6/bwp1o5VN
9mxHOqIprgvQpwtgwiP0WvW3hRjO37RWkIreh5i4c8BGdOqYAdnSqNnWvXXINhR/FaUW53GD3mAN
aYZCAroVPMV3e2yizzUq97cKmgutOFfrijKpMNAMAqnOyW5KIKb/XX3SAVqplx7jAwkkrKLzm28v
BDK1F7AVpNKQj0wt9szLN9gTt2fYHJC7SdgvvySIc6oMS4sHk6X4heZRN3e+9jcX6UIRzpsEc1Zl
nW0vwvq0JMfSiSvdJ74OpQLnSkLsx80coeKHmbfbqpFdRW0/Lps1ZWXcVd2GRd9pFj5HlTV2H280
LLerQ+Ko1qO281nx2fo4qTEoEDBbfhw8A6wKOlpWRvTVY68o2Fsvq0ScGp+nhzVjGCdnKnWKbcTH
sni8LGC9HXehDgcFdSXM02QACoRd8ZndWJvTq94bVBv5+m2+E45DZMdYuojBCwHDnR5FGUR8NT5j
b8mxikAbKoK41ZqvBfTTaTlxW6w+0RZKsmNeOGrYtdKkZgM6f5TvhfBgtaI9mFeCZthGinb0/nqM
Xi6fK/XheGiI63q0BmiVo1E768APQPgTdWwcJKRSi3iNHVs27yb1xm8PJcXktn79LY6NgwXksCR9
YLahIXEd7FhYVqDohn5YkHiAAJNIBq5HoAt5HEaMnVJ3AQPw5iAexAk0DDabAhqvpBvxIw+d8KX3
wPdylToUbQn1uXjomENNEmRoOsSH2biXZeeyORBf6+SFCwOcMbo9NSnQr7EQSfs/cvk9QbrqshAK
mng+7kztx7CKcX6404MRa9oZs2eMtT6yjTYjN8VezP1lkcS58dtkomowFOHEEJzfoQPIVuFjlyWs
pzfORiGzW395dCXW22YNlJol13hjNih4/sZCmTlwey+GOYTHMiaOkvpeTO+FUN9vAivA5LSrCJsi
ONTSQaH4uAhMkjmEUHMlr/Mcd3qaXEfqo+pjdUP6WVSYPBYrOy8Eu1RzgnSI8mh+zL229F62Ohym
f5w+2aIk0/0wH03bYi2XdBVq3TwwDwbCO0Wz+BHWGrNiMkgzfpaZVafbFs/+XvN0VH8Up3gMHqmJ
Y4ZIvwdKZ4EcgjRdlmrlBCMMypfIeNLagyRntix8aawNYZfrwd9ZFAcZ85REk6r0AMfbfg+OI1fe
F5jmCw9UKwJxiHwuADOdSp8wQX27H5PHnOrGpv4/ey4vbH0ckzlHahatDuDOKe4rKvFE/X8uwpji
ziza0zeRc9j2Z4uJzsvfgpLAQUQ5BXnRG9BgAsN8XD4OtXdZwHpFWv/1sfnJ1HHolUBFWyUK/WzP
Ca6i23xngbJR2FNrmillOFyQUG8AjSNECfVbHFxX2g9CF3beF3xE5SIHqTWHMtEhQN6yuqW0y1Fd
bz22ytt3tCdCGvtvl6RxMQQKM3hnMutVjznKot8bALjvRo5xRLLD0+5nXEygJXIJsZSSHBCMSq8l
2sBMAlvlseJgvJre8XSPv7L9stOOGgdZL/IvDIRDgygEeX3ATFDcdp/F53hngqY5vNUmLL6zx4O1
7b5nj9To/KqpGLKKaV7TUBWewXiKqqDN0GPm1s1ga0JvxyMRZVISOFvJ8l4Mch0SMjykwcafUCEf
A5ffzGOhAmcegRUPZdrghsjNLfqHbUkDFVF/W+r3nXgzGD42eX9O5k4FbxdhIQwULknmLEQKR+xJ
H9HYzpaLsgZwyzOvk+vB1dHvmjr682V5zG0vieMMBKN3/hzFOMkc1Ep3qnI3JkSqevXuOx8l/zAF
xZc6NhWOUh7ADCR2X0TDf4glrOX0LeFYdcnHZY3Ww/WFQO7imOQinwwTAq3aK69Fh1H9VVtbfRfv
jMSWPwws5yyd8ig+EIJXnXshmP19cWMBTUqpsCBYuPLvawzSh+4HhrKRlcPqaApKVuO0hTD+ctHQ
6BjGsBNjNK+VRnKSYfwQyh+oGG00dcSGRsmtS5EIL1ZhcyGVOeZCRT0O9bJl0XSVJBi/ucvQV6+h
fQ71KMIRKLPh7htVGRMhU2CYGij52/lmNt6N9HNOdmZH6ES4gMSBydxZvaEJ0Ck1v2bFJ/gxtlJJ
1ZhP/+WCo52sdnFyhtkIaLiCPqHkMq78p9kG+5fooEm1/hxcllmPtzGVuF2PEBYfjIOTtjKNMRxh
k+ZRdgSMd0QHdZ/th329pR5dpCwOS9JkFLtcgyz1nu2gnxF8zg8iiiXRhqKSIOyQf7hm1VCbvQpR
U67usql3giFHpka4xbNsS7g1gcj88xX5TSUSGURGL8mNinW741XiVK70ydINdP/I+p19/mT843VO
pKDVRXi2qWPE0gQlf4Oy0z7YFpIbPLFZb9+RKewi3I1/zsYa7pwghZID4+RP76xN7I6v4Odi2yPm
z/Cq3Jb3iduRWxaZAV7wC35NahVVujbmEFzP8mAXprXrEv9ZSDV38jHEYhlfNZO01PVPqmETPXak
yjq/O3VIQ9Roiw7ahk5/re0y7GSaD8pRObUaY8SPSPStQ8xZHueFulVHc+9DniQkboxaqQ6qQat6
vmyplBTO/2bBiuO2hJR6Hl7bCJNjM7J88iQRgLkeff3Shu+5Kgbf6gyjRVCJeonPZrap4fM/+MBZ
BHeHd2kXmX7CVHlDrffe32ae8KDuseyjcljfClsIRt2of4Dos1Du/s47ULKOIYT2H/4X/xnkKmgs
xhRj/Cp29jiAK152meC/eloZZ7ncVQ7WLksoWshNzf2g3IjF/rJd/CEiOgvgbu2hBPNx07PHzja8
Ex08rux4k1W2/qRKaOXPvWk3l7bwnWJnIj8js9jFpTfElSn3zCLF++KqO/QuW+sWbywvQyR7C44h
Z7Kptv71wOisLHed11mNRX8aZBrGfspu6iFwk+SjbFs7yO6rYXSk/ok4XwJOTAauSzVTTHWZIs63
Y3Ci7KwHrXZamy05VTzGxNO/X5ZIeLrJ4UmLdQKlqsEDJXhf06m2Kr8E1J1AuTkHJ52ipSA/gZA6
wGqRKdpjqJxK/K0rYimiZCnYwsyPcktV0qUZe2exLsbpCNN4KGP0Gg0uI+SerjTwh9J7Wtejh7NU
ztEVE+nGtoBUS76O/fdB+iGP3+mu6HWzOIvh/NrXk9rMRASW/nHwZK/aGjeVYLdQTt8kt9CL2uWz
/sXOAjk/n3UlQ+qbCay/WaAyaqhSyKoAU0aXooXVFphf/Leh54afgIcHxAL6vE+yr63yf6Rd15Lc
SA78IkbQm1eSzTbT3eOdXhijkUTvPb/+ska3O1SJ29jQXuzTKaIxKAJZKJjE/WW7Xg8hPwXwj8XI
7IQoKxD76Kdm0+6lXfCogFuC8UBSvDOrprcQxV0xypTUcj5AlFjeRP2zUTl6fEuos2oBCxmcoZWl
IQU522rfhM7kSBGYGFIsOmle28Ft9u3WcslHKPuzf4unFiI5oxvR91lnGUSOnuJ1aLksYreuMYXf
b7urOSdCgVVPWkjjLA6ppWgeA0gzMFcwVrdx59tJioszeiCOkh3VJb24q2QaUbnUG0gCCV8EllDw
FjqNZ76AOhm74akmy9WodKEXd4moMq5jPcKMgWRim0Oanc0u8qQk2SqSeROo014fgx+XNSR8i38g
NtmcVB1TcJo3inFuYuoEKYPnLo1YDoTYZIw+g5PIh2DXYSwsvSo6bKuYsGCPzf1gr/Hmslbrxb/F
SXKQEfaylAgq1OrRTcrWH+joGEB7rO7FG+vGoJQkPI5/GI6SMXZDAyVlkPwwB8AE4VY7sTF4JHTJ
UhJh//zbUMtVqxQiaKd0AtogjUPYj7YRjT9MdJZePkni8/HPQqGMu1xnWCJi0094qM3SznrvsgzC
BvlXIEpHgYLqOiLR7jAnJ4nKBa4X+j6tgX/tdUI499WEz5Mf2ZUo7Wb0Opxm7DdFTwy22wVfLytE
mR9fzlS0rGyGEgJDUDEku+Awn3WsfGL0HdaeQg3qE3GoEZpSDioXfKKhK07YEY82Du1enELnslKU
GC7cxJrYqBFZfj1OervGJtO8SR1V3V2WQpk2BxepaulDEOPkDC2yLeUtnPd5jdl3aksGZXMcQID3
3JDECocWoUoWZG+SRUAQIYBnMusqFF+1AIokTWL72bVGCaCiFp6guxlledY+PgggB0S0+95psT0R
zShORVUmiHtQ4UIKTbREX6nYx7dsxrY/7qQ7cMOL9+1GR2qopTKI68amYzLFhN/if7+GfH0YD3Fo
sNNDS5Ioe9Ig2GJKzRysw/anFM7Y5DGwrGkC8JgfobK0wxw2FgiA2w6OGrhUi+Rqtsv8FMfZXCjN
WaW2ENcqd4NwTpIrCyTP+XCXpEQISBwfnysJg94X0waS6twbAnSuR69GRtwM6+/7T3X4kTM8oPKg
LzHbgFHecm/cs+E+302fZ8wN413/9HMj64RE3isJsOyofo/L/j5Kfg5NEiY1NjrIZtucKkfBoB3I
kLGYFblDtgarP+XOcDXfsF234Yl6o/7DhfIpngt3M1ELfL+H+NGTPGM3vbFJ8HyHqGZ2hEN8qEoC
Tf7B2T8lMrhZPPanKY3bke3Mbr1yr7jj1YwHCpuk+herUteD+U9ZzLoWsqpGG8F/B+00UGjkN9kh
2xqnZl/f0r28/3BTfsriLi9Jmlstr///IbGm/juIfZTbET3/0654Diiqq4/QiDccRTEMScFmC0W2
OGCpNUEWB9VAKeljuAJ0UJv6ORqdDEuE852J/ePdw0dj59lwx2vzLH27fL+tJqeWfwCHOaWRV1nO
mutEDIw2dnWbfDe/6aGtfGFLL/Oteocn+jS5l8WuAcJSKgc9eqZHyD9AajhdlWNgi1lvG9lsX5ay
6hefYhSe9WcOQiGLQxO4g1UzoEnYmm78zPIqsltuU+dPElJLccyQF4YK3kTs4uugVQ3y0/wwtI6f
EfHI2jW+FMFdfKIYpuC3gog4egyQOvyT5Mny9zkk0Su5VZIev580XyOlAhHBw3/8JkzDxSHlhaVq
OpuiGA7YpcvaIE1ME+V28sC6P/5Ft8llW/utESOI6jGrGdPPdGh0uzqMV9oZ/XxVgT0NWNu2M/Zt
bOckjQsllkOSsov9rK8g1qzeg2GngfGgqO+Jw1wLT5efi4MPX8+DxJghJD3KZyG0xdpmw9+xKyAt
ILxlisO6MBNyazwBGwq/SNqUTCtIWggOj91G8VQwLIzPyOy5aB98r/GOEfbIWhLarl0ES2051JBk
059nxh/Dbtn63ncth3UrVjfhgYwwGe79BswmNgJIIM7HhCnny1KPo8WK5MC1JFs+/JwgEXOnxxDo
z2d0t8euKuxzyq6o4HYtmACdIriNJVkVwaT8q4dMmdbo+axiON/O90Znd6JTu/lesL9+dGf1G0wP
D97ghlfiUd79ET/hQjzPTzhmeaejoIwG3vf55WcDR28Hha1hP2uzV6+GHcXOvm5NnxrzDIVNWMeg
IIJI+aRvzR9s8C5EnHYGV2Bqs86RcpuJtkn1ZK+C6UIsB6ZmhTlpo4DYUJbtKdqhBcIhTJb4ljwd
YdK0lhAGEMHqPrM7nH66Z7Zlp8le/Ox5hD4EmBIV3q/GMoppyZoiWoYJc/rVjnpNKeM60wK0vX2E
pVs5xpn+JBZPt2SXHbsafveYT3FcJBEUc9RmJcQJu9kDDRiLYGKn3rDbVtxVV/4bcbZr75elfryf
FDpI5nMIVK7DBzakXZ3Kr/l9tB2d8m14UUBoHW5A/CBRQLSKup8Hy6fXzDGPhqBnmmp3RfZVDa+q
4iRNL5f1W71AFlI4BBpnYdRqbD1x6/iYpdsyfm5N6s1EyeA8wM9TJY+YJi0AprwxnlkAmjjhW/Zg
eipIBONtQcDbutP9bSZ8ds2XtDgLmZlo6rdB+J6kr5ePbXW99MIs+OxaJBSTljOzsOrGDSQsZYqx
wwA8KJLl5M3ojbOW282Q7sNYuSms4CGqrTuj0s5F2ES2H4d2YRVHMy9SWwf69pp5M1uGW1m9G0bS
HZZofouVyYuCeIP278YuKlD6XdZhda5iqQP7bosgSVLAIzQN0GHu7OhNeGfDyNm23BUv2q2I+RFQ
CpG4z771Bf/lxw+szBfFXILM8To91ntWNfGPCbaDugVyxhQ6UWbAgVNraC3oYSBNjm4DrPYmTZuA
I5mDIwmdNHVYQQDDvuy2eAwexevZCXfltviKVUVU2pNSiEMjAaWLNI71wDXVws7zfToReLd+lfzt
OHwGT8h6WcQSZZwYaJKUHaow2ERB79kjIIFP45WKFXS6inPz44NcNrY6VQ6ZAqeEcLijKO3QzQJ0
wfoeYJup74TSI3yIMAB+70DQC3kxyVCEseZHOxZUCOhYqzfFHhQNe6rjYv2x+YnXPCUJ8qpKooaQ
h8qfj2YdZVejyg0OfcTk6KYXd0XjRM+XlSSMjt+lJ5VGJSoaznG2EluInq1wd1kAqRX3jJEtvzEC
lX2pQ7+PDtoVUj42y0nGV2C/OP1JbX0BfPxQUpMjk9YxcfEs2UZTOHFB3HnUkXG4oBpFUYkMeOp+
q0rfm/I/fhIOB4xJnjNLhgZGCNaD8lsbU/Nvq8m3xSHxQ0eZHyqlVgFqwGfEiDTHZz13VBfj7W4e
OFSXKYE7fHeKVqaJ2Dc4sEZ+iMdvXY30kGm3KnhljfsuOYJJkLj+iE/ELx5IskI0VR8SNfloFM9S
/AfN+MvzY8ixuF17HRX7pMDvyzXCbzBpNYO8jeMbfz531LZXShf27wtZUiCXauTDHHLzEYyddpp8
IzyUuLd54pBIG1EI0aFNePQ1bEJjFe32wHK/G1Bquf8xfuMnlGJtnqOAGV84ylilcSjk1iU0YpHt
hUiE35AnCxoI8pkI1g9lXc07/zhvpcn+IF6hSGCIYF7l8EARE9UQ2Ws7Sw6ieWw7lJEEsJC/XlaK
sgMOFsrUqMt8Zl7UvIOAyZ7jp8sCiCuVf7bPeV9XAbtSZ/lHHg92iblbH/HrZSnUo5J/qieppFjY
rxMgm6YeDLYUZJvtJeffdYETh8avEAh1yyp6FsMJbe8oReKmAnW/USI4LJjFaMh9dmtL18lbCwog
9TW/krbhWdgyhkTBpd7Jq3BqyRhHEw1keCz2By0AoUebtwj6Adxwe9ba1YIfntFkU41d6xf3Qg73
hND6fLIw4suySL3LiKJY8gipVpvl9SOPTJitwtBCHhcoRGItqFMHea0nvbD9xcqdjgxrt2evcLJL
eRUiFtK450MZ/3WKwwfPJUql6IQaPBR/TxQHBnmSHEJIiRJ3rYFU4M+ZTMYfOL1GSD0yijHzTAEs
KY+DChHteFNgwEKwySW4Y7MWYWiXV+DpPVu1zZJhPRVSrILH38cp84WSQBmrvBbx8SINGc4sweKn
zNWpNdeUFC6jAaKcuEStCaavNnbcbdopt0PDIxBqFdAXujBDXTgYeAGlKQNDgGvcY7/ZVvMSbFgR
v2mn4jgdRRskqa/dgZptWIWRhVAORpTSbDBECNXm8Vlpf+QCge7Mnn+7Ei1L0yXWJGzJ3NFJWhbN
k4QrsUh3aXIqDKfDRNg47CN/dC4f4Loqn6K484vqNAMzABAxb05Kto9TQpXVCQNloQt3VpOZSG0a
QpcJm4QNT3mRN7GLNM1mvpPf2Rq6+nvg6XeXtVq3ik+tONgNQDXQYuE5YopAt9P6YRhHe6zfpYC6
UNaoB5bacbirGLmSlTIEpU2IicDcnsxNI2S2EG6D6JhKL6wS1MdEDzllH0z9hdG3aLGuwaaNPHN2
H46xPRlvyrjTmzu1p7Lm/4BPn0fJYW8XRoEpsEzHXwzw4Azov6Li5KLb57Y8GX9Corw8Ug6Ae7UY
6qGCc7VN5TbjxgyEjTq9XzYQyuw51DW7JmmFCEJwiT2PfrFVBsW7LGK9zvFp+XwKZ9TbGl1qHyf3
k6mg6ly2Zc+we1CvY1/xpvBd6XWmDnA9alsI5uCjawRxzqcPwdOPj3lqR7032P4uj24ApAyE785K
0kRR4pEd5eGjSxljNo50Ht6LvYbEZfVcbC6fK+HbfKbH0LtQSXRo51s3oDSxk+aL1D22KjW+un5/
/W34fIYnLtVBFloG8tL3JLkpqsnBNjn7sjKrfUwLa+dzOnqY10U/Qhthp97Onurob5JdgFhH3Hfv
ymFCOjY/CDfUDbaec17YCAchkmQk/ThAu2FyZm90daf5Xl9pp/RJwxbvDLskqMwC4XJ8sgcl5ADc
zNBUEU6GiHljwt8IUFQ43LCaUOuHGb8vGY9jF3pSeQCr76Yz3zuJojkhjZ7DD7mRhs5sISw9qgcw
wmLz03hoP4jWGS/bnxDPLKyEzwFZtawXmYlbGrVaOzPx/qqJRNnHmMmFmINP/HRG0I4BS8OoWN1W
esm2crtju80dKnVO+BWf78mU2jdzZnl67VXxk4HdsD5RdaJEcDHHEJlpBpJqQJIiXAVT4ZmlvCkD
CmgJJOKpaFpD90ODXSKCiDfxiLBdwEOouCtaskTE/uJLX4dpvLjxS6GY1R6pLFR3iyfGK67eaBvl
dnDnjYwlvtSquzVfVUUdDUzYuQ3+U+7SB59/g5VjMu5gtATEZ1nfErC3pg9mqcDnykaqRL5HfUQa
UQlZHqbAPvjRxV5vzHuXWHPLZuf/xR6bdYU+5XFwFxazaBaDAvC57zbqj/Y6exSc8Dn/YdrJTX8a
virfCA3XjGOpIXeEviUZaW/iCMVbtbZDdK3vc8+HjvGTgmFoe3KxYsNLnVtCLnWyHAz6pukHoQRN
/ce2sGVH3WS37c46lRVShDFWCJPrida8bakph4VKXY5WlkBi2jmj4jAqZ0bQC/7k+RYktizUAWGl
SyWn1vB+IZYPr1qzarsxgQnJ/o0x3CTGizB9jSTVK83cIQ6VvYJ491vK4iIqVS39uMdea7dzuo3s
6Fi1wW7oYg/aKfePkitLadybbIzLxATVA4sJxo/eitB386viqHsl9pLbMvFYIr4fH1ApnVUUaonv
F7aHqf0SBJmdzISM1XhjqRNz0AWA6ciHDqkBIfO9Dg7LJ8Ye6LtY3YF8xxvbLUuvViM8kA+tEnNq
h4DVZkrQg0UgThLeNOubQpG2MYe6ZBsctFS5OZmjATF1Eu6MLrhKZeWcYUldG2CWLi/3atxT4ELJ
5MClLusgilj6Vy4d4106Ks/jUbAlO9gYm/JHv5Hd9jF46N9aEKwQrkBZC4cv2QQmiQAcbBhbCG/m
h+E7ei3O461x2x0/+ptOaWVP1CJ7ytc5iNHBuVyJzP+KKvKK7Cy0xUbrGtvKDrqa2ZdVJITxwZYm
Tr7gs5a4wkh2TfBcx9IG16Hb9sqxHBoCWwgr5eOuUKvFeIwgzddaL2DcwmHgDRgoMKlLlx3SBUPl
A69mygYDSWL4Q3mSEBJ3xbe8zlxTelLlwklBa6RSS6Uot1fZbbVwe+x1ruYphLV0qtc8qU7uhZ52
Z3wZClsFG3i+SbfUmmzqQDmkabpqViN2ARaIlePcifzKG9oHP6oIOyE8gS/F9caYZHIOQYIFogXp
Ogxlu1eJUJb6aBy6iFUViHGMsNzqy42pX5X5i6EeRP+tCr6VwUspvlw2fkopDlmqVhe6irl3ID3I
6Acx3nrZ+28iOAQROqQ8M9ayJRX7edx0spNRddjV3MviuuG7alXFQA5khFdZaMv/IjqKx0jog5OZ
27hxWCtmfkDakdp3tJYOXIjly3JDn41NOeP09C5yAuFoVNep8h0xiTW7rdnt9ebWVIlk4Gq6ZymU
C06sCqvofKZrgyVLGDd2/b18w9Jzmdc8U7UY5j2/gYiETSuqJamGYnEOrZngavKtCQVUoTyqvmxn
Srq5bB/roLGQwXnw0AZmkbQzKgeR3ZmO+UPDmtlkGx2NW1NxohsNQ9tU0LVq9wuZ7N8XQFUVYSpE
MmTq7d3cnCNt41Ov0vUPtZDB+XKs10rTDpAxp9iKwCKgfjddTy8VmsujPyJ7UBfSOE+u5bnRsWmI
NddUTgBmn6bXbNUknJmyB86ZMejXNwr7Vl3w4uevBhVvsDO5ZG/czR9FmV7Mkwh78zvNjvTmYZqf
QPJ0nEvqQXFZFZUvi3Vi1CQ9MwF1lN3GDGxdf79s2ZQEzlPH2awqPYcyunmfGE6gfr/8+6tpKVXS
DVU0TVMzdP6bd3EvDwHwx3zEchvGGZG6+qt5HF7MF7bARyF6a9YV+pTHff0gLyUEgwgpLPFmFo7j
tL2sEPX73NdXZ0NQswk2PPeHNNn1MnG7rnv9338/v5s1jtpYitjfn+FqyN6CaBP3+8sqrBvwpwju
m4fo7J1LDSqUQemE/qOPVjpNdLKMmCcmjorfthr4o5hMHVSJx/t58NBVR4Q7/wBfn5pw0K/Ug4K9
HtCk+cEWQ8VecprPxhbNjnZ5ohLUlDrs3xd4PLS9ZUYZLDkpflTBXT4Sn2W1rW7hKgYH+Fooj5Iw
sO/ipnv9oOzMVxWBQX4n090ZlJlxwD8iHLHKEd9mOPi3CtrOa3s+ptfaOTqCzsA6DPfi8c96e5ca
cmAQ1Y0SCBLQRjDfxLYEo/jrNPxJL8FSCIcARZuOIFhhCCA9haoC4vxDMhOwKTE3//0S+LQ8DgZq
M0Rn/0c60gODNPiEsOxll7tsLQq4Le6bY7Nna1/QMbQt/2iz+EJDfpwdcNqEVQ1DYQVs+Qljwli8
MaH5JL2l968RaMEPokVKn3ftR9aw7xw52WgFyGYzyxlFjXDnVQfDWisDWxVlxAkcLmGD+ZRYDTLK
M4ZmQtGtxJqQsH4bLUTIv/pw6beFlbDScRjZxVuyi74gJzgeBjf5hoAHZCTUmMF65LiQyEGUJkhy
pLNuhvBY/ShRxgDf2Vnd91hl58ku+F9vSFZ19pO/2eZCJAdUfimkWchSMVjLvklvMB2/mwY2N7iZ
jvlm2Il/hsMLiRxyyfDlUWMSWbwPb/AKx/wmfYwHpCeJuOHJj8hh16yVlhQokBbva4xtg4RKdwGU
h2qf7jD46VLsSZRdcqg1TboRSKzJ3Sp3qvY1QUP95QuZEsAhlho2mRAHzEbMxG7FVyVw/psADq1K
3UBKvGbv2+ZhRkuIQc2KUd+Ez1BZM6j8Oja1wYbv2FA1KrebFLeX6MYbcE4QURgpj8OKNvezsWXD
adgx67Ldm4KTokPtL3mUCaxel58GzieqhHqKlFGHCYT5ax1cNdGxUZ8ufyP2kS94LZ+XGus5VcMO
IgZMgZq5ss2s9qs8+Pe10H5FIRn/X3Z3WSSlFQcUmST6usoOMckjuxdcVfftjpqoID8VBw5Vquqj
xjKlKHT96GXU9VmpYr41sm1zVL34gEay/6YXBxBtGA6hzzoYSv96Ehq77N1CfLwsg1SLQ4VmFNox
NKFWBliXEQHMz62t2mLxQWtFF5dW+zLUhQ1yKNEakR90rOBaqN5V75VucFY8UBleg3jInvSdcpA2
xT1dHSc15dDDCudGCtgc73RojwkSH2BnQK9r9sAY/JElJsBqPar/VJRPWQWtNCK4gjx1cn6S6Eh3
ybF8Yu2ulmvtLn9IAnz5hvIYzAyVwsYXIuGoxNdCSWXgKAFczBE1RhvnbAKjfZ8cNs8+f1XQ43+N
dlAXHMqh7Z+pgfbV6HRxglzQgZ67UKzZjGssIayRruToIIiHLryazPOY/egG7/IZrofDC4E8klhR
XoJ8iwUAjOgk9tju3GiDZNIJzu74uxnRR/Q+di4SAYS9UOfL4cukDaIqT1A2jR/n8CEtiT4UAiU1
Dk1CLW+lIsLvY9ndkz7IxzBq3T6dCDtkP3MB//kGh2SoY0wlQkyVIPqV653W966UNqco0okcAxWU
ahyUiFgMY+ks3z3dIoqHjyFExDtMP1on8aW2GXtG8kyYCLO5S/pxKCL7f0WlXY2FgYKNBovKDk7W
qemx7ytzA4+iw6GARGe58cWL3SpnXw6tD6ucPqh/M8c8/tx7Ty8zIr6fzkUkU2cNwiTgTMcEXKjN
tWXgTlUQCpX/zVB0Dk/SzAqRdIQgKbXO6AE8WAkqCbLlpeTWBWYHF76ZzuFIVHTgZ/4YKa0HW8JO
6mnXow5Ydme5l2y9JyJ7dmVeEsehSCsIU+5/hKlJ5hS+6RrWZJd5dpJG4YAaGgEc1MWmc8hhVn0V
5+yiUa6HjeZFB8Z3N4DZ5IPvDjfsZRcgUFnngETFDJacsjBfxQB17oFm3gODElkPp8RwgUlilW02
MiBJ9/5B2gFItroXHqg0OPWxOAxJo0SpQ6ZNPNzPmGef1Puwm+2s021ZJAyDgHidw44urP//QOqF
63w61gYBTsTv80lXcGyKscGur6iKbQzl9sP+8qdfz+19XpAGhw6G6P/faRU2Mtttzdf53LgTm2Le
VgRAUHbNJ16TQPTTPIU6gyM6wU7b+TfgONNODZ7/4UF5zd8J7QhsNzicqNMS+8pZvBGYzvzib0sY
d3swvrSTXWHYPfCoAIcAJoNDilmfohYbSXAnV7c9xg3S6U4da7sr3RIU2IFGNWD8w/czRBU8NqJo
8kc6iJWqJSaSvxO4mLKNvw/2jG+Qxb9U0Wc13kCxxNIVBRVNkzP2uZdmMR5Qz+xxkaiB01aGPVNF
9VWL/xRicVdjVVmdNAkjvLdse3tIxCchpQbXVoFoIYOzeaw8iVShgSKsf7fBVPDgYUCDxDtKFe4+
rMZRmuUeYoTsIe2OeUeUMYjvwdeXC7kLG2Ni30PfYWgsGp7DZHvZgVZjh8VJceaMZtTW6K0BVTjd
R8Oi28aD51ue3/64LGc98FsI4m48JQzBLQue1w9kYKsqY6/+Gn8F6o0I0AvPulGpeTjq83C3Xm+U
Y19kqGG26lGRd2F4T+i0Cj4Lnbj7LsiksLdmCEg/2KwZ71OBWBa5J1ZfNFyKopA8RO7mA0WnUI89
DrHVd/kew2PYl6G7XWdnkd0cwY3zL/ZRUafIgYKmhYXYoh3exbpjOzAeh2hz+RgvC9D4UjN6O/ux
rXGKeTC4UYTCoOVelrCK2X9/J03k4KBV26BSRPjRbEa3DdhdYmF+tjRrr+rVrVUkXmWRn+qybYBI
79cXgBD46LOOcWylG72ZhwYryhNQnyV7AzuNE5KI/jJUaCJ3DwroQozFHn48yuoJWROsNtG+J1N7
uHyS6xf84ijZx1w8bDrRt5AlwVEOTvwwPDW341W5aY5GiqdbjSuJGpBYNQ5LVhRZkWQLZfxf5RVF
J6h5yroE0A04p4Fd6ATIrjvVQgTnVEGbdH7eMBFfojMLj9GYftW8JgXIaxj5rX6ev10+RUopzqX0
pOlNpYPEOHxrkm1eEmDLDuW314yFlgdTxlCBzA8UYJhJxqYWZgxhf9Pr5SnQVc+vK6/2Z0etFPey
OushykIeB7SiPOhDXvaQ56kHtuAJpS3h0djKLugpKYtYf1svpHEmUVbdiCoTtEMuxFXZcjwv2krb
cdNuA++PuI3UhTTOOhJVkIumgDSWXwK/qGedzYdy028kBLTN1UBWtFaBYyGQM46yj4qmVHGYrWu8
j6DUxsz9jfBF9linV3j6g2kqEwVPVVZUVdd/44jN9VZvRz1NXbF6isxrJSGSkB97KThjNBVErpht
AUW5yvf0psgcj7U0xB8Vuv6b8hzcqvt2I++7F/+og2PN9LJrth912pon/ezf/cGsnanIogouU9HQ
Nb411VS0aZbA3OGKybd8eMwmquy/4s74EUmRNUQw0m8YlYtt3oO0J0IVAwmKJ7n7TvgXuyt+O0JN
NUDOrerib/5clKVkdbkSY8pzox5A6IX1baabCB4bEKJnBdY8DAp9yuP8GdkkcNThYYpPJjqS2zg9
VrCC+krAEiHBlf7o/HQJjw7dwn98/sqqwlrQGjNyh/i5ru9Mn8Cn1e+z+H3uKp4Use770YgwwPUg
qr49qJFz+QutAK6pLCRwt6+YzUUwFHmCkcRrEy9dWbHz+aQVW70MCVHrymgizkk3NMyk/Xohdpgu
SjFfn7iqkbpVmF61Re1d1oZ93t/MTf9bBD9MpCljrxTBGLtDei8OJ9X8EYYvASYMLotZ60vGqX3K
4cMyeexK35ghxwkfwNfD7l5w+50aDPIpM7YHsORRYxBi17/Vp1TOGrpo1PzKgLW1gQU+4ffZvAdh
YSgcg1ogvtVKUPaLgpxZBKKoaqmswSysZyV8VXqQYAWU97APfulrMYNZRGSlOhmVkWaJ20tPkv/Q
dpWtVf0GDx4deUsZtLfjK/Hh2N99SSTTeyEymiqxmgQcYbw33qszG7WZbuRr0bMO9XYg25FXwncT
tMy6qWFFoKbxw9KJIMdRmDex25tvTeVlwmiX412du7lS2T3FM79q/Qtp3IUfDWEeFgrQIh6fu3y2
R5BaWsGjLBCoRMnhHFlsuq5XhTZ2MwNcwRFms1M7Vx6kgArZWULlt6/1qRDfICFXgpxbOQSxhRWl
52OLKpqs/8Uw8yo0LQRx/jw28jDpkw5LnK0rnOI+FuWU8N510MDjRTNUDaEtn/CLC6PpSrQn427C
MtGnoLajTXbSj/Hb4AoH6RHTla8imYRjoPDbGS6kck4mtUKutCVMkEllczuVBjL0j5VpdnAdCpSW
qx62kMd5mCAPsZnmPUwea010tDUlp/QrmG9caVNvTdRwqSht1UgWApm1LlxaLCVNCFIZd7AjgXgB
NYKDgdKEuhnBLpUc8ycJG9tath7ZwTqQHQEoqx6+kM6F9DOqLUlQVjF4psp9fz3v0DqhJXb+PIIc
BL1qTu50V/LdeN1dTXeE7FWrXcjm/H1W8mQKZCVyzXST7/F6cTGKOdgV61vrXMYzm56oNXWUTM73
83luUcQI0LkhHIrqi6q8EUoR9sP3aYZpFKTKGGDZ9FE/6E73aGDb6FlFTlzZMA+RqWfL6q36eYp8
r+Zg5EkXSWPkSvpu1EK77WRbCXVbEu67WifcY/VeRX7GUjCUj8l8DmiEvsd/ipq4c265Um1dlZG/
M42YKL+vxsF4NmBNOHqSsfSUM8tEUqehTaXILX6wVi+WSI6O5vXkZhjhpoaJ1lIrJngGsAtX0RQG
b7+6YFfHsywFWKCCSZ/yyMShp9cpf3Qo1rCZGKrbZe0UMSoFvRTZUKWPv2fh8lEWjq1QiohOEGNN
5aOAGposkuwga7a+FMNB52z4VpYqEwsWgp31NfTSry3SAye2Gzm6zp6nW+HbZetfi4iWErmDNNtI
mc0YYC0eWD9ghOw/g02qDEkpxkGmhA3owdxDMTAQHyNBAiFZSwAj9Yk4A8zzXEjnNAdHWHvUQTYb
z9tRJSqc/2B3n3bAAaCeymKG+AvPV3COznsEJI6pHdvN5NaHyMV01kD4FaUVh35SoJfdKMJ9zWLb
yteTstFC4j5bFYG0hoHhPKwS4eFIzXyrjEx8m2jGSEMRuYn2NkfEya3dWqxZ/C8hLGhYOJApp1Y7
h4h3IhkEFi22cI/nYLD19G0eT0ZOnNpaF565FMe9JvQ4bAOtLRHHucOmwFZs139NPcFp7X4jYjF9
fBvvQPJ3TabA1mKDpWDOg8VJFXRlhOCw2UyyZ5mnLNm34+jMau367SExb+WRosJddeLF4XJOjGeh
UIxyHQM2TPQStLtk/2+cmDIUzonD1uwnJZoB8XVsi1i9YtVe1lKP9rVYf3mCnB933Vhi3XQbuXk2
XplCvukGeTuyuk3Tu5fBb/3SWhwc586jOmM1yIxwX91OG8Y9EldbFSaiIJUdNc5AxcarMLiQx3lz
rGRYD6n3gMGmvs7n+JBq6pfLOhEi+JJxg51pgT/Am0WjfIhCCbtplc1/E8GFFGVRaK2WApM0FKCM
vrobVZEoNBAWbXFwMU9VX4fyx4dhRel+x7YYZJ6xv6wJhRN81TgrhCDxQ5h042+yJ/1QHeL76FE6
a2BIUjbDsToqDjoj/qR7YIlPPL1vEpmtkMgIapX6NWoku5m+STVxhuvuquuiJRsaqNA5Y8uyxBKG
pkQwIdfgLpfcvvKCpHKII1w3uL/F8H3AUusnrNWNvYY+pkrc+Np3dXd0umNtJ+CDI3sUCcX4XmBD
7/K4UfEKUa71g/jILmHcJ9dwW+djCSKbiSa0pJTk7FHSRstomzRGBL0zhTu9+4NeTxjE5ylyF1Y+
+mKuiiyg3Ue7+hp05s+mYhcDVnhZ6cf6pybfk8mptZfIUipTe3ErD0INmslowEiVBPrn7OwxLhhG
Svf8Hj6Fd/U53UxXVFcQdZbs8y6ETlmtyFmAl4IqDBCMDtPolbDJ9Wjj8zS5m0ptYlFDxihCHxCI
rJzobHgFGg6Et+gEzplDsVec1glvxZheor0eAHyK5q6vLC/HtpBgKZXodOndGG1M/7sGup0o2IdG
aQdhiZX1VCJurbX7F/vhbrKgNxNz0HCziFvoXH90rxVO8Mj6usvdfEAyYstGDxJ3uCI72Rjg8xmf
pRlxSCOp3ZQPCRwyGrJrpZ32lt/um1rzlMLfhlKzj+XxVe61JyufUGzPCSILAg/4BuLMTCIsa0LE
kA5XunIVYAe3TNEVSIRJ8YWXvCqqrKqT2A0mRK1u+YKle/AU5c56LLB3QLkbb8FNE+4wS+qQfsq8
/8IB883Evqz2Um517Osi9x+B7Tv9oIRL04+FmPTk8aqPogaoangQgEeas+JcMPVWrmY8O4TE6USv
jcnkJCWCs9hO7+PR7GCxgwO+OdjLdnyWS/s9fZqxnVveYSSR2shGieTs1DIDlFAUHGMaiY6l4iv2
JpFuYT/x25f6PDh+6ZvWFdj+ZSHlyvZJpd7/SLuO5chxZftFjKABDbYkiyyjUsm12mwY3Zppeu/5
9e9Ac6eLg+YUXmg22iiikgASmYk053RoVP7/4PYLVqJyIViU9HEKfIPUNRvAgRSe2seChWxeqtVC
OI83jaM6AokQDxnDsEODgqD0GBmzwK9u262VGM7vVQDC7K0CR1J8YQB5kVNcosRuPwVu7aaH/q50
08t4YL3elf+BcUELo1p/KzlPAVcmpFRRkIYGqi+K9k0rdlos8Ouic+J83dCZqA9KWF6rPvbKn1ki
eLtvoa/+Yw2cp7NKYIkOBYuF8F4Zotes+ZpPX3LNbYuvRpzZVnEORL2CItXgjEOblFqBamTiGtqL
2tS2qbtL9Cpw4Zsmb3U4nHmYl7opwgA7R58XD6AHGNqnwA7vQAb8TnOvuwKBoqPijIOJZnylmlhY
gr5/zEaf5dFOPiu+7LEwVvo6FY4oEtoMv65r5IvHSW3oUW9RFHWXeCe35DSjsdRKw6eKzt5Imp//
bYn86P7QlCiAJzC56c/ZYVCKCE4e1BftsTyw3D2GJH/clsi074Y15CG+tbCpcmpCYJgeDeqQ5IcO
vhnZEEFub3vn1U5yZmTU5QmMKRBU7gCsjPDnWGG6HYl84yW8U479HeBucYqxG/0pSvkI9IaH+1Zb
tUW/BFzlAurHuimfjFKIhrcZVK6Wx5kRYg7lqPZ4HfQdUEAAXnoXG4AC0W1lUg51pXpB+5DogZ1a
hXf7BAV3XWMnvArWw0IyqljBNezT9mRVud3G1iGKRTjFIjGcSSlTNc2ShdnJPLQbJAbT1lf63X9b
C2dSUmsy5iCDkkx4UtH+oQfBUiSaQ9yME9EgZikqKq6YbvjnhvUB2vvCDNVIrXzsqxiIqLEjaefF
Gmy9mG0ai3oatrfuKpA7oVlul0lK4AG6KLeJ/GXqnhJA1d3euu2LbAB7WKGGTnmC4lELNSuIYByH
4Bwb9+g+tuPgTC1R9/H2Yq5y2GVbqZuZx1mU9mz3wFYXv6bdMRQ+DkVr4U5IDpc0kgHghJxP4IS9
cpfDSeqVcY6W8hL3gRMpiyvVCyBH8tFbsskOx/gMevgdievHaqGvSyv9vL2/onVzhyh3KiCJZXyT
lvZu1xNnxqxW0eeicGvzpaZe95e7Zz0Gjntd1/9O1gBD9xLsqc+Gfz72KlzJ4q5b1fRVGhfIShM/
eSjgUKkjI4t7sLx5nwm7ALbN8HVlnPsugC3YSgRFeeCXucFRPqMZ1FMPhq0fVZf8kA6ilNB2Lei6
Pv7ZiVAhWTQDEqc37Y1lKQOXuO2XAhPwbE5WBKaxbVh+LZB/gCptICt1EKB2MZ9MldzXquUgr2BH
tMaMqWZP1iS49Fu9ygguryK5N0ANixkoKloN/u7kaEf0KjPw6nGfCPGSBHeAH2ONIhIYWYs7oPTv
mOfTPpJtkKOi0MAgSua75DgGjvlVhBgmksvZnMoIMfNA2xRIgaA/m6pLqxnHTC1e/9MV58dYmzSL
Y6IZCFECNqX7BPgEkH/ubwvZPjINbK4otcmo+HMPw6It/5c4H+h7Dgip2D9qwLkj/UNdInh9bO7c
ShinH1M4jzMpUTzWp84p1dYx2uRcW+FOsKjNu61ppoVBO+gjP2s3jsAJA48BgpAjltUCySNH60kH
QKHQ3Et+BuiaD0V1V5F8GUVuAhnE6qjjSeOJxD+M+lmwJrY3v4XGKwHcQVXVMNa6BOvIeuU1N0Jx
Uv0DZUJU+ud9NQqu8vZJ/dpBvp6itpgRzwikddrTAO9i/amMAtUTieBC8Jgg6kgCKXVbI3/OW3KE
dnwtEvnx9sZteu/VvnG3NUE1sJ+zHo/PHFSf0V0ofQuQODIEnYCi1bD/rwIRDZPGmVXgthbzZCsL
8AGILWmC7IBICOf1o4RWyjwidEsWLzYbG4hSpbAhnu37LUXjXH5cSrmM6nDMeB3cdy6Jg/GiPg87
lpfKHFF1RrQmzuuD3i7rhxw2oVRfyvJ7IV/U4nBbBTafzSsV4Fx9noI3rWDKXEu6XSqYiQz0nZw9
BkFmS7LgjG7rm8lP3FlkRKUuR+NCrSx3lVQ8T7TJbUudCltNJhG43qaT/7U0k5++M8t4CBbDgpMn
bwW4KdJjQV/kFng6sYMpqP9kFUx+7i6JtbIs+ihzMcRWo2EGfIHZ1J6mrPvz9oltF9pX6+KMQ1rM
7QyQ0b/jztaZPjf7lnFRe8DLFYZmm+/llTjOSLR5a441MxLFneaxun7rZfcJEgDCAvJtM27KnJ1o
krxvJgu6qPqBb57S44T2CyTL6RGkn6EtaobcLlivVsaZjDBWg7GLIG8CeE/raCBaJ5h7khzWuWX+
VG0kzDBLW36+fYC3PbApc0aEDqaK0SREgtOs+rmJ/Hwp4kq5bThMmTMcapzVPWEOUemeZRPw+8UX
RfhMEAnhTIeSA2t/niAkK6Z9Vpi+XJQXGop4OAVi3rO2K+9hSGERWAPEBATQDpHqFLTC3LGgwC+6
Ve/B4EqMlWC2teneuyQYxljx3J3QgHzIDwZMeyiyFpvt5OSqe++fsxKnZNYy6yjboNGaweInnrQr
9iEKjNNTjl7ZGeBEQneyXSBYCeUsB0pE8khqaF5QmbtZ0zvbsqLnXJfuUzN38hm5xLxOnawCX6dB
fF1GgUwz6t5W2uHZKqdDHhr7Ea1YkhEjewVoreZjPTerb+TMTZEttWXk6CCuKhyzhFjYEHUOvReO
/t2Nm++Hs9r8vAmn2ZIQkI5H8hj+NI7mfvpMHooTsRWwEjROswvQiEhQOWtPVNBPJ3CC71ytK+HT
0hRFnkGf6+WcWqc6QNGp3y30520rs/2kXm0kZ2aUpEgtzL7hSe3NOzZAKu1CvwfUD4tVAkfYzy66
p5zNmaY2UIIZ1To8K3S84bX98HnJ7fBu/hI9Jajlyvt+HwtsKVvErZPkbBBNygKYHjR1JwJkBw1w
9FSfHhoj8LQmea1iIaPYZtLnuqt8TZKmVlihyROROZ4a+X7Zh+P7QMZ8mPdz49w+w+0tNTF4qSgA
YeGH0KU8WuRWQ5pi7CtPQptbN2bnJUgFYdn2Jl7FcCdXD3GeKyYSWeFIYBpmTFru9SSxR+NHKVKT
be2/yuIOTJaStK4laKW0xHaXG44en4v2UleKYO/+xaD/ksSnlBQDFWqw7SR46C6eCXZ05YmlPnQG
vCZuot+OXa7SuCeoksxJK1kI1cG/1h165K+qffk2OflDhgSPkLB8O4a4imOfszIiklpnk57DfRip
LV0kO3MTFxt5siK7vlMwm5s5QtXfDgSvMjnv0Wk1AEBLeEhw6tlDnNpx+icdC3sczrH5NoKglT6m
wnKU4A4YnD9Aucaq9RrVeTLnXq7Eh948z3L26fZN+xdreV0c+4zVhg5zb8wqaJzd9LW+b/38LMH5
y+4ARHM2BSTKk4nOjws90V4E8CYZ6gLOhpm8jSKaE9Gucca/lnGNe4UZY9SUx+bTMtY7TRNVMjal
YHQEFOlUoYTHe5DqiJTLu0ZovT/R0Rt6w1fBY/WRw1nJ4XZLnbukNCiuMkP3Up3Wbs+W2yH9rYG6
fN6L8lWiZXGbJ+t01toaHprM+xYc6QF4h3eCJW0qwGpJnM1VAeFlFAkuMOttKQ7vjEFILw7HySHe
8in09D9uSxQtije8RZrTtMOrMbM+5eTU9aXfSEKjy2zAb/6YsCEYRlhq8j3AamRGvVRCSnQYXHlX
uKWfOyzseK+LuNGn24va3sWrOPb/1a2FUsRybEHcHGcecG0dIyXebRHblmG1JLaxKxmdGvXhKJeI
X/zBnbEkmjiWOzjU13YM90gIS8BO4tYectpekbZTKpaSkau3BgOJMmo9smdMbqo9SzmQ5VTBLm4h
0VhktURO4eecpHSYYI2QBmzudG/00Zr3SfrO0BqLx2IXe8IOkU1/uRLJ6X+sxCOJJDxFpH0PIMrW
VzEAet+7aPrzQF6oPt0+RZGicNoP0uvaNNholhL5En1ItOfbv799u/5WRIvPbGlGCMDjAdc5bzyN
eoVyrESAireXYPHprJKxT4O+DAUCo8ycmVSWk47pH7fXIRLCxRVVTqowCVAdmKzLGB6UUaRq7Fz/
XbktHi/qHcdJrrAK8xL4WWkrz9YZ7Jy7yDMelPsYALK7tsXLKzn2++Xh9uI2IWGuem7JbPWrq9zm
3dhnFoYtAlUG8wACphTQmpHyVKX6XQA8LsDnps6k6E5jtosT5paTDbJLanNwmmUBbvXU7LTQcotE
8UGjfqePFNQgan8clw4Vm9T4fvuLBTfT4lNiMo2bTFpYC6TpyI0tZzYBY1nkkUPV2EPkBG8Mq0JE
occszK1D4izQOAGrieawQLEynPvhUcvqfS4/q53gQLYrbL+sgMWnwvq4lujcQVAZPS76j1C3kzJ3
NRkMMq6iybYGxrRaIXYkqu1tPnlWgjnzkyxZoukqxoajskJvwLEKm30zfEpMZ5JEVHoi28DZngZw
jbNMMBigWuSxzaxLH35P0h+3NUWwID5LpqXp0gcy7KncqNDgZjdh2HVGjTnJOie0BINR262S1/3j
s2V612eamUEcG1SJ8QyuTqaPZkLvI1wKK9+ETqB/3tloyvTEGmAwOjd6QUTxjpKmnQ2bAWtKD6Ls
jHBl3CtnXvT/dY8A/c3upVcZGPlgt9UiPx4mb6FoYMwPrSyIMrbNInB1UAEGEBHfkDCh0pwVFP5D
7b4vy90AntG03FWSvjPiwCnHP29ry/YFv4rjNrWJZyK3LPMtB/mzqmWOKln23GVfSwDq3Ra1rf1X
Udx+Gkmv1EuCEC0cv8vTkaTfFEWQvxCJ4Mx6VWoAb+kwABYA1bMzf+osezh0giPaTiiQ60rYZ6y8
h0GWVF5YN1r6OrjxXtlTR30u7zAC66FMcLi9bf8Sdl6lcTY4SVI9LA144uRuRlSGlpj83Ozf0oNV
2o0tnioXCuSCwKhRzFyz4GqsMwMdyEDbZLjy819QFICwFNh+kcZzFrjWJLNWmQom9WM4H7OYANJ4
carl0KsPFYaab++nSOM5IzyPMooIgNQGWpHi6DNxqtI6FXPlAH99f1vUdgz16+R4aG1FGxoyI/2I
eaz7TnrQPtQpctVDHlg7jBCtlyFsb09bJ2xkJ1HOaqcKNuw9D/17EHBdBmcjugKuak6Q7pEfGd9b
fQyPqTMAe0ZzAK/hMCYU6SOwm7D2V6GctdDiyOpGE1qfqT/NSrOpCHVg83B0mRoUcBeYyOH0YFkm
jAf2AB1QS+DoGN4YicrO721Bv23cVQTfiW4sQ2ZIAfo7jccJ1D+ZZz1oJ/m8fDYeUlQWWpA/7Mg+
9EBKNv9gneIi1H3BGvnW9FgpVNwsnFxZe1Xkhdqn2wq+aW9XC+Q0I056yUwYIIA6oY3M1ByzMF+t
cRaYwM2QZiWG04UOlVOSzIibjNI6xo1yDLXFrWIYw1J35r52/9uq2K6uzHtbt7PeTRj27vM/aXFO
0dAsjwKjt+1DdAROhAJR3aKckU2SAqlMineobi8o/Km7eMdQX2cAhZDPooL69jldhXEmFrTAS5Qa
OW5wn/hDoHyhLQANFFXQubZdy1wtirtTpEuGYKToBdefx934vX/V3HBnuZi2fUQlUQaMkthQ3F4b
5R/cc5VX8jBjI5fiUo672gS+pqBQtx0K/loXDMY/NQLTbe0oh4A8nPOHGrMy/a5WfJo90og4VoB5
gZdJFMYLFITybSSBOfZzXmNUrPsyuH+hyLRvPYAJG/QcSoKQZttQ/K0glH+Mz1FQ930Maxsasl0D
eNhMd7cvlUA3KP/kpvlUxYmKc0rusIXxk2Snu6iwq1N+Z7HGDuA3u5U/iBr5hWfH9Gd1mzWpyQGA
CLkmmDVjqKSseGl4mtvSToJXxHF2wQiA01rgNkVbyoVtZh10tGUOTEckM5WL3y2zwFBtD+is9JIz
Iro+t9SyALQwvAH22CncyV0AlhruUgx1WSBjsyj+fLzMtRLNmZQqkI2oYld98JbSHg5ATNspfnAh
nrEXIwWwX/vdk171kzMsrVkZkcX6xfTia78cyfAiy+6kJ868PFH6obmZ69reVWqlMjUFHWFG8VLp
GjybS8zqNoelE7ycN+PQlRDOpgylGUdd0CGhkyheZgSxnVjSDhOAbl4YgssnsJH80xkDwdUi67Bf
ixbtRst0FdL5i24J/LRIDOenQ2uUItrDcdbKI10A1nOvjB+ZSl/tGuebk0gu1IhhK2gS2lIGqLak
+ksiQtYSHQ5nNBaKqpk5YxiTpo4kOSREjXO4H4VtpKId44xE1VoKDdg8JoPK+R/0lZac/4K+chD8
irGvtlNtqy3kjEankFGJCKJS7dKgPr3sc6dDOTx/6Pxe8ADazrOuZHFWoq0WLQtbvMIXxS73k9cd
wBe5ax1Uu94DHuL28GmzK517PJ/bZ3F4sP2aXX0CbzrkOU1yE/afMYuzMFzbh4+M7Ko8qG6W2iLV
ERwp3xeST0s267qauqoKNDuK1nO5sqt8EbgXkT/lZxKiXMUQtI7H5dDbrAW5fiwd6ujfdHArWWCV
KwFp/rFcxHUz3897ZRnTgBrLNENfWbMaa3oZbCBVTg5yRgd5nziZqMV++/G5ksjZlGmsLGmu4OKA
EJH0zl/4mGBVLOzux1jZ8pfARnvmc/9Z2O4qcOD8IHslU+TAMNOGBp/0fvxeeMj3OORFeTR9zWmf
2x8iCNRtzTEBwYjEn6LysywtYCqDlAEptHlkZ8p9o5a2EXzIRl+FcBZHxeF1dYrKR1zeK/PbRO+1
6tPtUG97464ieAOzBCXq9BjAjmaMsVtIqxuC15NIAmdWrKxGbEU0dB6T1Df16tTJH0vy6ddVcHZj
NPJeIQsCHNlXgeIIFlEnPMyehi6QWNg1JDh6PlNUL7PcazKCxaRt3VSJ9vVoumktRPDb9mu/FsVn
jPKumfsyhIc+RXf9Lr9HxyHYHTrbPNcwGv8/WFGRTC5JkElGlMYlNnJEGqfJ7oLGsqPmTRr+m2bz
uMx6tuRzOGFkfFDe1GSw89HH5KJzW7dFB8XFH6RWS2uKcEdLAuaZhfhSYr4qaStQ8O1493pO7DNW
dnaaB6JSNlTdYxBDHz6HgCQGw1JhVk6gAjTk+faq/sVJXuVxVmEcLVrOgC11693sTC5jsY2emz1L
701+df5YPuIqjrMQlobMWydZ6C3QK2egkm1Gk10IYTwEZsLkzESgtHpUxdjF+TjurGPvl+fUUQ/6
owGiV0AK+b2oofhfXu3XlXFWQ9VADTPmGEIcHdb2wsAgwh05MCaa5pOIZE6gjDzGslxLEl63ODVU
xsD/d2fWXm8+3VYNwR7yOKZgewCDgNxi0Cn7SaenqvRv//6/vM9/7ZjFmYdBLVMyVhBQt9KRWOBI
TtPzYqR+a02norPcXlu+RhLZZWUgiKFE+8fFFp0uSXnOohmZEFuPX7LpW1YKAzWmzL+/Xa8L5ExG
aihW1es4pRKE5QfZKf5gVtc6FKfWYwju4yG4AEhj/7FA9CqXsyFmri/x2MHTL+1jGvZO0zxk4X+0
hxZnOCQaxClmpXF6jdcAr7372hua4Ji2ex+urtjizEXea3WikwYvlmdVt7MDtRe3PwcP1Bk1J35p
wSXQ7gVqyc7+1qlxtmMplXCyGPrafFQA4Nf7jNF7cLRje8hdZKIFqVPRNePtRvS3qZKtU6zdJaKe
IYGq85O3epDTvOv02M3T1janV1n+OZJPgj0TeC3KpTSmuBrISHFOuo0UX/kTBIEO+ro/06fxq34u
gfoJ3FkgswNK8mPY5Vcd4WdxRxCLVSqLMqQ9eZzu0qP5VOybHStaJhii0QXBhsjQ8/2N8pyRJNTf
10ovbNY4u5SSnQNzfhc/Z04t8iybB2goqgmGIhCUa5ytSoPOTBWJFWW1x1z6GWkvfSwqWIlkcJZK
n8q8LidkPWbzlCunILho8Uf0fLUM9gmrwCaGdUhklr9BL+M0n9Xwq0AHRWvgDJIpZ106M58Iku7s
gGplw/jZXMkBnw/r+g8dY/gY+6FFVuviTFRIrMEMM2ydtXxr1dIboi/1h2ik1kI4m5Sb6LVR0DAJ
f5U7hqrYaitIr22aIYOYYDqULTQvcjd4xtAV6Uog8oPu95CPoT8swomF7RO6yuAcvmQ2STqxmauq
Ga2dlhnfu65CBirEnQHvjaMFMLoyOgJH0FklU0ztimLeL6OTPWTLLszHH7Kx9I5AcURL5y4YqNeT
QmKfhTYLh823ht/ic+hj6NQHn9Y3KoQ6Ee0Dd9vmxEzyzsRViOjoFFn7Rc1B6TLogiPdju1XZ8pd
uaA0BjKVKCRJe8tX4DjZ+NdwnAGhmKNfRTSqvm0ZDQvszZalGqBT++cV73o9BDcTis7k0ThiFstN
z509fqnhNyVh88j2Jv4Sxj+cZ7WUmoCNN5D6e9T/GVFH6jP3tmpsPmCvC+Ifzak1RAZIfDO3CzwT
Mw119tQkxI3yp9tytvsFVoK4m7HoKlrOIhK7jZcd8hoYu0Ho9K/lK6rdXn4GaSEaP71gsOsX461q
kfiKdkTwEaIN5a7BHPe5NNQlTg0t4LmyT3Xk3eSP4ECsFsqpfi7FZTT0CK4qGUmoJ0MDPJn0dns3
t/UeI50WASMUMTXOWjZGOsdqTyKG3++jkR1YIMVeAwS5ygYQ7fDzbXmbWrISx6l9qpdVUoQIt4vQ
V6TCbsOTlJ9qS0SRvmmnrnJ4Mq2ywHuMjAh0luaQhF+rUqAA2/WBlQDOB0S0A4NlgRzRe44X/dht
4WggN2X4RMWH5tNXwniVJ1nWmSEI6qr2nKjfG+1ogNL+9slsWySgtauyha5KjE/+0yJFRinL4YT2
B9ajqnsFUC8HO3r9C75HRCW1dYHAnWMYRMa6QCn+T2FGVwNyvEapMtS+yLF2UNTEofHsCdYk42f4
94luKbpmyApYj961fxVIFQRYeegrQaxtzY9zsjyPnbYDBuRjt5R+1ZenbCT3UzLtklz+KZDNlvC7
bOSpTVBAUpXHwA+iWCuaxYTnuqPP5iW9J77qIInzI/WJGx9ovmMU09FRlO8QyOVB8Wep1zOLzTpW
oR9Osp1P39PkIVgaG/l0wQZvXTPd+rVGHg6fzuMyDRS9dTUw7Gi9nLTgQ6P/axmc8oMkOUsHic0s
LwZgNVu3mhbJnlM8NQOl8/QgPlaYPjAxa29I+WFagH2hBdY+rWIAOSQHZRBBimwq72rVnPVP8gVM
PCZ8d2Z+ksGAFl3m8AM9uutFc7Z/rAmg8sB44kbmATSoSfJciUCTNk3/WgZ34fV+1q0MVOso3WBC
Nd7XgKlX7v8K//sH8etTtG3MN6wuY5XNbaZTAMzMsuHWugHEqWFo7KIkAscp0krOuNTZ2PYDm93L
i9i2poe6dW/fbZEAzmkGS15IeEIBkqQ+m9OPInm9/fubO0V11aRAHcOWcCeDyH+OWoom/qbZ1/p9
3X6pRQAebLN56wR6DllFjzKlhJ+VV8HOTYaFTSTQwTGbA0HSq8b8g1oJDmNrLQbiC1Blg+lc4VMA
XbSkM1VRmkRX+yExdgsTFgjskEgId13CeQqMXMKbL87287CXjFNbCtaxiQZiAFfVMAG1o1K+FdYA
bKdZx3ghaBd6kf3irvtiHEc/OChP5dvo1Xfj3bBjddbKsQT5gM3lXUXzLbJzJlElMZCC1eNP0fiH
Oj3r5afbKrepDysRXDyjBLoqqQuKhUE923W/TzG5ocsXEglh15l1/E3zVpI4e25VdLEs0Ke71Vv/
swGcXriL/SCy9UcMvbrF2XJur2zTzq0Ojk8KVbGpAQgdtjRv7OQANlJIbE5NBSAKFtz0J1GacjNb
v5bIqaMeg8d9itA9j4HvDGWbdF/WlRcF36qI7EtEVZ+nKdYcPaLfb69VpCjs/ysT20exWmtjixww
eTITMAyjJGu93JYh0hT2/5WMfFS61CgRwofNbEvx15pQuwwuZbv4twVtWdn1LnJmPK/0EgltLGZA
h4E9pN0uHa2n2zI2s+ZrIZwpV8ZYt8wI2jhlTghyi9qZ9oDfLb/Mb6NreJWfnMMft2WKDol7A00U
Y5OATkaSsvoTgb2jGpdKETVW/ovWG6qsGSZFporbvW5eMjNnC5NqF+6dOClS84sf1G5wUT2GW/mh
nJWhXkVyewmKsbBTRtgQ4g8HxZ5O/WTDwYA2/HN0n+yjY41ZEnSLCRRyW0+uYrn9XGZFqzuNGZTq
Iln3hSpwLpsNpNd1aXzzNJi6yjyRISD+SfwFXehgagNRxJ/SDlOmb+hdcqZ7eW8+RGfRaML2Xft7
aWi6/eddK6U2tIoazC8t4AbN7jirz4tMbE30nGXK8LtNRsIcCNsqniuc3QgBdNU0jPyzKgZAzFxo
vZeqXWaObj2J2D22j+sqi7MfZdKH1WyhA8HIA4+O2Xc1FOboRTI45S+WadLioGINkOMzXrU+gBbc
27d4871sYLP+3jNO27OgUPVmRBDIitjNQ3/u9pMje9VT44TCnrJtm3EVxul4kvUWCSky501vPCsa
YGzGMD5MumjgfFPhkNPWFaQB8GTmFK6So7bF8eBNUGNo3rynY+h26HZHr4XALW+uaCWJCwPmkYJY
maK7QeuOY9rZkkrsqpMFUrbNICVU1RRdB0MwpwlmFEq0r7Fx+iX4xCBIwyN5aHF73fih9NJnYWJ3
c10rgZxaEKsCxRa0DyVRgLugsgfgkFPkMVLwAG3mIHQ/C+HORTI57eiyqslrCpn9UQXqxnAoXoBg
5sY+uUgRzBOrxYpqiZtX7LpOHi/KrMZgkCUYRX1+yOmu6QRectszrwRwqpjVGVgYGa8GGhp7EIYw
h6I9ZT+BcCl7LDupi0npNmPTlUxOKasxSjRJYTLvGMdWfGxOwT5GY4qyYyBw4+NHbMhKHvueVSwV
TkWaggAcfZuv4XfWZ5z70ncC/1wdU0/EObTZZ2yspLEjXUlr57ia+gDS1G9ou3Eqr8XsQ2Lrpg1D
fNaA4JkCwXO50DvzkOwwQ/NBNkPceoKbSDT2jvrnN8xox42lAvAwtfZC03NoCQo5WwZs9fv8U4km
Q1lOVQp+LeksA3qCLA9Z/T3XhO0WW3duLYhTzzSV26I2C5ADxTYrhfV+19lzsgNkPLFZa3HuRqEj
FU4nytSKlsgpqZ7HRR6Bec4FwZQdKhclAfCMgWLkt9vauXXD1yvklNPsx1zLphH5mvRhkHajKAWx
CSi7FsDpo2H1Rj7q0IXqy7jT3NoBp90JGEjOsFf82Wvuh8dkB/C5l9vr2vTca7nsaFf3INNShUb5
hBfMq+VTb/kMfLajdkxs44SgXOSBRMfF/r+SZtVoV55IB43faV8WN98DfO5iHQCq7DMySGPfnRGn
CFojRdrJub12avWhTLG1bdba0wK+5OwoSb5gI9ll5cPG9UZyvq4NFQshyAz6ApTcnL8aZYd98Qzk
/7vhuKBti+zNw7LDa8MVWTORdnKGZKralOQsjKwi9TnJi4ued/bt9bFNurE8vogk1SX6zxVgVI9d
dUeM9rPesI56ObnQqFjQaF+LcJ4EiyKcUbH6inRtNaRuuRwn+RwKr5xIAGc7lDhL63SuUaX12JDA
tC86O/nRHa1LYJfuvE8wpSywyKLrRjg7Mg96hpYMaEmEEiMBIvZgVzv9yCbiC0c4kCC4boTtwOq6
KWU/t1MNzZ99luwpPClw1K/oF39pbMRBl96ukGQSRUOCm0A4k5KnidGMDaQyBjdtbx10P9o34oY7
dj63VJIzJn2rAbDJQOvJ6Bg+czrDXr4wb8PQt0V5LJGycEZkrrqs7xQTRiTp3FCVa9BjzX/cvmMi
GZwJSaYkAaQR8Cr79q4i39JOUEgRqQNnJjLwqwBeIMlcas720kx2Riw7q57kSICILbC4fNkN81tG
BQQs6N2wnKN4+qZLuZMV6cvt/doMi1c2ly+5WWYMnqoAcqq3HGwkmouWFUf+w3phEHu6030SdcgK
VFvnTMYCoG+5VWBoVfpAzBNAHhV0SOrqYyB7cb/LNOE0EzvzG0rOM35NpdGBLi3P4J+jl3nH8CvR
+qQ8jQ/drj2QfeWAlOCOuh8rUa03l2nrynhMFMMRgEyAh25dAySMWurL8vf/eIKcrSjSaClIhbiK
Fdol23AwjYx7TC6jGzrFt9H+j8ZJ54xGMhexUsUwTozgu0eHTH7I9pUvYonanEJb7x5nLzIQ3FK0
rWWufAz3rW8d5MNk2vJD8Zo+5F7m6y/DG30xRbgD227aBMq0QWXzt4mwICtB37dAbHRIHt67xtFQ
Fe8ixD5OfTe7rAHICO3xJPI127brKpjb10XJ5Uxl3roGsFZxVBPvtqaIfp/bz6rQMz2mUJRa2Y/F
ZRCNfmybrOv3c7Z3MKV6mA045jpQzwNFRxVN91TR9reXIRLDmeByMTGzZyAAVun8OSTLZcJrTC1F
Ge/3QZXfzcav5fBdbopsFWPc4PJiUNKprfguqBavj4JdNtZvpt77TRk/wEzbaPh/0mSEpJFiaxhu
sBtgetthLFMb2OJeEetuXIU/yz459KXS2FVYPzcRcOHT/B4jCk+J3H8Le/JlwatIzmInD6RndQHX
u4kH/KgDZKhzqyz2AUi+05L0sMzdvpQqhyzmSS27zzWaX5x5vLQAQATAojsbE/J5uf6qW/K9PNT3
JLPsvk7PmjIcASFtZ2a8a5XEU8N011B6DIPWLTsNtiPSM2do4x3VdVAGznYsNa9DK81ebiifNa36
FjTKs6Yb57iT3hSl2teB4aE75LUNkUYuUj9RQ7elbWsHkbpLJOvL7bPf7NazrOuhcBGtNtXo2bcq
ZuwmV0URIlExl1B4wyk41IUzHUe3dGHQD9Qf/NAbzQ/F8Ff5nPeq9anpJblG8ImnXX6XD5cGHFfz
oag/Apm1XikX5oZqRIo2QV1saPZp+01VYyB0uQPGb29v6bY/vq6I81GR3lMAnsAqoGMP01q5r/jm
kb2zbovZdsJXMZyXKsesL2ULj+SxyewmmO0R9JRhX9ll88lM9osucvsCM2Fy1jSt1FrVJoS2snye
w8Su0oNhfb29KIFF5dvOtNRQ2yHrkeZKL1n8WcKgzAcEANobw8ka2qL4go01qZUmLdi1OpgumSk/
Bu3k3hbB9oE3cwDXQXoe+WzZ1DivsCxtLVkZ9Ew36EuZzH6UdmhCNTqnSlMRa6dIGOcipKANaYck
pTtjRCCb3urqXGXHKRGkK7Zc+HpNnIuoaZIoYwECt4weZH12suT4f6R913LkONPsEzGCnuAtbTt5
N5obxmgMvfd8+j+h+Xa7heEQ52ivFaFqgIVEoSorC1OnRvNHXfH8mrMi9lGPX2FmGCGO+Ll3h/YQ
1MBr+ZYv9s6zwwDf0oelYKQZohL1uyjulWS23xtTB67yHIWwDYdQGYhD66GYzTLCkM6j1PXaVzAk
7DR6upd69Yt8v+1+q895CBNpGHGhgZ/E8kQVAyQGmboEHemByT9esK92KhoAMMnVqd841tZg6NIa
3eaLiLwcSWGCYQD8Rpu/TwVNyUHC+1p3QKzwg5Pm6x7ePK7ALXBwF8ocNK3RcZOiUYZOr+vtAOxo
FNDvM6DhN/S3+7x3Ftcec9YwVUSYxRJXVeeMrmpjNNpt6E92jca9zOepkK2h7eW+Mieu7ZUxjoME
Jy4srAxjXOPaSjPOm5i3JFYjKO9FLYwjLGnw5IPspodhZz5RLdocviJ9AtwvlsSK7Ca4F0lWgX6Q
aeg4DzJM80p3HHekl/ifZ+1f539f8IU7Fm2lRW3w7vyjuziZN72ETx20PQS/fgiueanqtfvqcklM
TKGnkWTOEvav0ffVclNx304cN3jPNlysp1vSvOnHFq1MkBUPj0NkVZUzv6oosY376np5EkZLe+W9
FNetGpjlDQVfA/qVHw+1OcZDGlG3SOVD0R1VbCJPCJlngsGNQdYEnZQgmEtDdFDQl2ItsnFctPkz
Mlh4dv67FgYlZi3VCiNGSNGZN60x26IeW3ydtNW39aUZBhxCSceAEhNbttzM9uyagVXbAaRWyMPk
jvv4RLlzGO3BCzZX002XdlmcgEqPaabYx86T/WiAsi5GK7mamzwn30YHMYfPy1b8BTT+3dE/GvbH
wkTFAhmuf3AwcozrxjV9ioO8yTL09/95oM/GmGtaEogU1lrzO3Hb+qnfuDRxywX39XDgbIe5pAne
pMXU46DRW3O4NQbL2C1HvUK7ZfYtsAq3mqxqAnOEl6TgHATCQEiXzSBAGhlqNOXPIJisZv4m88bn
8LyEMG+SUYYSC8av4rFweH+T7GhSMj3h5bC4tKEt+eT9dd5PBkKyWRdAIUe7WbW8GJidlh5C8fs2
2PNcg4GQQE3UJdaQhhQPMdJZsa8g1kg9XkDKO9qEQZA+y2pTjbGU9gBtABeH+214C5zamTBNST8O
rgLWyKda9y8ONmEAxcjxEiomKHBRh5yvJQvtv668p/GGfiS5Fdjbu8nzQwZI1L5Q9DIEkBDxtdU1
S4KoiZ5/plPqYlVsB79pVCQiAd5faTlblXg/gvpIsrvtpazyey+tMKCRovtb1Xr0Y+lJk9jDDFYR
Hsbq3Hp6E4I2ZXha1rk9Kb9qdfeNY3z9rfSv57M9/FM+QSvDRFhKZwYp6NMKXfM6nSzBHWz4iltH
qHMVvuDxdOo4EMYy+VVNrathQOwjRU85qOHmc9Yi9AkfthfIcRSTwRJVayAFAo0vJ+oOHXnVBDdo
OEWhd3m5DdQ3GfQwhRyI1b+HcYqn27Ufq9dh6XWVG+xEDzPvbkrRWhI3fotO40uTWMYrj7W62kFo
SpKCzgjRQP8l40RNBiUrMuM3CLJNp8qXvvqj+kWt86k/qzS4S2PM9RO0strgiYhA8jttOM7dYC/f
ijfBg4kR9jGfCkzR448Nvlgcc+ukktgaGFeIWPxEZR8ggRda8uAux9yu3PCWyq3GD1QjrH4JRHfb
gdYDiAvjjAdBVY1ORMWdPt2MNu0wIKMlPE+oj2Ewcs4f+UwXs7VYxpsSI0RZXULAUieqbUBsFUNj
kfxTUZdbisgqS+kpGDXoUgm7CEO3YtzGNoTVUWFCL/v22lcfDBdLZ+4szayyIlBBWWgLGXrmiVs0
M6+ez1suc19pdTKFo4JQVLyjs6jyQ+AkL/HpXUTkkNnL6/aS1tH2Yk3MTVVOY9sVJZ6qqh8cigf6
CG9jKIjMu5IXLPG2j7mkKgnp+K7F0jrhppRPdbnfXssqtp2XwhaJBa2oYjReof25+2Lqj9ByGobH
bRO87WILxD0hytKIcIEk9qNXUbiflxFKM1/FwZINwWrb+1Tzt22u3gwXy2LQRZqhAjlUOABTO9t5
Xt7GqO4UrWyHQsKp9vFMMcBSzrLRSRE4CbJ8kORvGYQvOsXrSq5qNMcVNPr3i5fxXLeyUFcoe7eI
yCBc4w277K11eqe6FsG10PZ9aG3vIvfLMTgiL+M0FLSQmWjf9EC3qvYxJjezgcFfPiGvZqNhmPcP
jlEOUv9RHA7FvgvSiJLhiv3ijH54T1nLoWtcLz7OGfEmV7OHJz5Vh3cYGBzJhzDS6ggJ/0Dsf9Wm
hISeWvw0Suidb6+R9ykZAJGTJqyUBTopunQXJZLVLjxKJm8pDG6Ui9ZApBhJZTO4M8YEWhA3wahy
sH21A/HiEmcp13paZSC9AZ1al4rd/yZ/NJ2lHEuMWGzc+FECZ1c8ihA354rfr7I1L60z8UqYlgmg
BSyC8pd5A2mx+9gVrofE7lzJ1W+o5icyEDgZS+f8p8+nM+hCWqjf5AOuc61unhutRem04TR3cr6f
zqBKm05qM6YAsLI/JXDEvnEH5WV7GTwbDKCIUDKPwgB1O2Us9koKdZlp9oWY19a9bkYlsgZtA1qI
+ohbYr/oeTMgYS6YN7PwU20wEi4gnE+y/maFeM3/rLxD2QU6NkOqx4sYwhXL7H5oOhvt1odqCZ+r
WTmaRvAo1c1JjOEiZXNjCtK9aFa2kQV7c8oeoXrrj0bA+U2chbPpXwMN++VAUENSpStVvQ1Ut0u+
b39Cikh/BnrnVTOe2OfNgonc9AhMuEjNk5DFVlV7AYKfiXPP8VbDemSsVCI4BJmDeXi7vGlOs/Fz
NkPOnv3lyjmviHFKAaNoWjLiXUDkYlcMPxcTc9seVeLP+tds7q2ieIh5HeH0f27tIl36he/oRdon
vTwgRk1eoBK08IZo8L4SEwPr7WyoAqW1qOrsxObD3KaPc1u5rqjyugB4S2GuMIJ2W0kF0dqJ5cda
+CENnyqgXJwz5uoqF7JUgQqxph4y14H2WJbXDcSNgvuoyWzJ/AkCXijJVg2hYl5Sbz3SOrsGAyR1
OMSGTjOjRuuP7bNQhFZaeglvtOR7+/WGO7BS8Nmg9FkX46moSL0nBerRCNX7tEuf9Dr8MkfTXTiq
P1V0/yal6OtiV9zWA7icQyB8qUzNabLRNVrdj8vsGOWNYrXy9EIE6XXU5L3cpLcZqEd2GJdfwJEh
6LnVlTsIPL/JifymDg1kovJpZxTRlda2J6nqf21DBmcX2Ya6LhuFSYT8p2Moo22GviZ+k8m31PC3
zXAckZWc11Oj64MCF1jW3EXdt2x83P7/f0kg/OsNMoNHNeo4+VyinN26kxP8Unb5k3QPseXqmnYN
QXJl5obDHAhkpeWRMYdoKviE7xnK+hdNdQWjFT7NNyDHIyYtC0twVJ5ZnlUGncS4+x+TW4qOZr7P
zV0k3HM2k94TWy7PIBTaatoopgGpZg3vs2ji1Ertzir3pSO+8VQ4eStiQEqsckHXaanXIE9V+NrV
16TiuN/qnAVolfwTD8gMTs3g96EXCtdV9Z2O6qLzdTLkk8fC1q4WO9qJRyQGeFE3RaCtbWQQqqgn
Y4wmLEwuQO4y5qtZG49hHHu9nt7MQ+DmU2Q3oclJgHD2k20xkwxFTscQwb6hPGvifd5UVsc7b5zz
zM6kk4gglEqI16eKWcp9ZTqQk+AkQXnLYIIZVRkKUcLEM7w2n4nxPExPpvnzvzk6K73R6m3QpAO9
itEWEXW2+toAKcBMKTGLIn2pX7bt8XaN/v0islikELZEOIS5TLs6Ll5EM+OY4O0a/fuFCUGWlXoq
gOdKdTdBu8GoMboktLfXsWpE00XNkHSIpMmMkSaCQlJORCQCctFKBqSj6lMX8JBuPU96YYaBocGQ
tSToGhBm32EI1GnUPzHmADLs1RWvArqec7+wxsAQNMOroohNCueTI1imh1l+t+/z/FwRc2ihOkvF
c9BrbjpomRzRbru9qetX2MUPYDDKFEJat0HHpnSj+s1e2QWOAt1b56R6jX9n8GLDFXTCnD1DMyEY
pInQcfroKXKDmn0m4sZMlUO6JHabWnX4oxdvm+WxhuGZC8L0Bc7g4QeLzPeM1S5To44SoN+/Z+Es
x2pHv2Z0x+u+W3sAfrDFfE19isxKM7rM0a/6X5PT7SnxPsVQ2mPyXIJ0r9mYdfmmf+Lm/GCW/YZa
OhSYMY+b8ybwe4gvdWgzDN7FskOHJyK55jEfrDEXTNPRYluBc2g+EL/yyivdob297V620HnrcD10
Ra7w0h6bHiazOiYyPZBCaz7V0de+C/fmMu6ENne7KriDIo6bhQj3pfaBczhWfUeSREU2IEn7h1Ki
apZyqFZYajlLN1X+JMxXoEWqRW/JjZMapzm8D8JvS8a5hNZyWqBcnu0ykJ3rsRGDYoI73A9Q5E6f
m712DJzYDh9nPBAd6V7yR0dxhX2IrBYHzNdyWh+sM2e0h3Bgo4ctXtnfyZ1sR3Z6FziGiy7PF6qB
KrnRIbrqrYlDd+WumjmpRduLLa6OzJm8wM/d4kFPrKCyqEgEHS8TO+aeinDLu+gqOX2CVAbdN9Uw
oL6pSn+oy8mNWXT4ImCmNlemvKui/bYvrQKfTGTaHEtEULw+At9SpYkk1bj00/QQp8dBvS3kk44Q
d24HSxtvZJXTqL5yXWIYp6RDwtaUMCeWyUwSsy7mMADSyllohRO0DOVnCW3528viWWHipTQ340Gc
cDgN6ZTVB0V6bHmZkbUw+sNKmK0LdMEQSh35BBNOhylsEBp6pXPgDLf5VVxrYFsV9swreq3FAR+s
MmcwTSYtC0TaFAziqeRAWPNIiacCSsPBNW+I6hpX6IM15sylQSFUdQPC3OBJ0FLqoBRFRaKsLrc0
6Gw0PjQTDC6Pje7cH3fjhY8wJ67O2wbMZVz+yJ3HluGV4PN01vALilSot2c2T+CW/r8te8z9GBYo
W0bRhMg32Q/tsRZ/KZqDfrH/6JTMfRhqkjYYtBlkFK/MAA1B0m08/Np2fK5/MNcgGZZ50UEVxaUr
QfJ92WHjDuVesyM3sz/RAn/pHuzrqi76dFENoEek3ZPpMWp/cFbD8QT2aUWirpSFKqDUBIq97RN0
tecbyafcmXlHGwU/MZXiw5IY5BjnudJRhEWWcLnpwtlWzV0Mpu32ujjwxD61hqgM8mypMieX/VwZ
rci4lhSODuVfPEETiapBwEVkZ5dE6qDUSwzuEbmSvPC4HGN0cNEIE+UGrnIGhZ0/j9DZGLNtwzxg
oG2ObQvr0o3FyjWH0N/etPUITznbYADX1OpM1CfQMuvGEnor/wZOtzOAWGBVkECHTF7xxIvyeMti
0DZYhE6dImD8JNX2LERvQZdyfHzdF86rYiCWqIEZploOhkb2K1NwmYA2PBCOw1EE2/o8DKL2cU/i
QTXQGlT8KIvDhLJZOLzU+q+5nDimuJ+JQdO6r1uxirAMqrVG47Q6tQJHdUpw1JF/fPhEdwRO7HkD
GViVx4GIhgC3KNvvRXga069Eett2Pd72MaAK4TtJnCS4QVLc9BBIKb4RJPL1wErT2t42xTm2Eitg
WMqYgiPVEEHoiWbHlfqjhyBaYYSdRYIK40iFb4YuPmhBvze7UgCrcdpJUvTwH38FE6YVOoY26CpW
3Lr0nEFg3pNfhSd6ynqRyzflLpqBjxHyQk1OVX60h/Ca9qOjWffGvPv9WOTFUNtfE88ZHJaLtJBS
60MzUq2kBrNmoXe/y0nr5TVxJRWzzFSeAPX2AZfYMfFSLA5Rm+CD6tIhqScrRNscd+wy/c1/P+B/
NHq1ooa5EAklQ3lJaVVQJ5t2MUTPreKZhmni55h0F+dOEhlMCYJsmpIa545KxUARyod+QPIy2NDY
dKur6Im0PGThfTgGWWQ9ioteRbhBaT4J6hmncIeWNgfKnpI1vnau6pFj5PY7ngos1z8ZjFHrUQkQ
6/y2jOZxt3mR/MVWPXGHXDnnxbl96UgsKyBUZ9IsJm6EWHlVMnfIOG++NTbr5ZdjCQFBohdzQrUQ
yJUJsVnkEezwisbzyYGXSeTtHFvpj4wqFMYeeS76XiHPoau/GpT6bDdfQ4+XcuIctfcfc3Gyq7wS
kcQGZa/Ui+ekyB3FKC0BbfMcT6Sfe+O0vV+BF3YGQpqkmlFuTQeML52ynS7Orm4ktkoiF03Fj+aQ
fu5J+881J70/1S5sZloaLnWEcK6cb9L8OHaa1ZXeNuzz9o+JRRJFHuUQfBGoHEBmLQIVMTrG5G7b
yFpy+YP7McChmLWU5xqAQziSqxmKKoIVQ90q/9lZdDxrY0Hse0IrSoq+Q26akLdEFkOaisySAfDv
wMmK7NanuVCo0D/r6IqtvcoWnGnkuMta2RwrJposaoqJWTOMUaUnotQRlM0bKd2rCbpg59bts8GZ
hsBqu9wVovZ+CTBpYQqcKU12fdQ9jkaEQj55i/vkJemeCgwhmaKfGK91lPXhZSnLfRCYV6M4/hih
0dEsgl8UqKgP2a4LE7uowIivWotoiiME0IhfImf7O66mji4WxWAitIZINOWI87J9t48PMVQAVWhw
81pu1s/aee+Y2EtTEiPCBDekWeaXeBRRvjuR8kYZWnuSfNXk5TjXL9J/zbG8vTnRq+hdb5BGryom
7WEqC4akW7Innxp73E081sg62p8NMpHWnEHeV82V36UWCsYhlaVsZAgUT27pmfvMQMhlb3+7NS7R
pUeyPL1p1uMMFVm8Og7vITrmws0QaoUKGm9D1y/t8/qYaKsYxbY2qNRGAxnT2ZWs2i9ESzllnpgc
59vZMw4QFSFujuFMn2DYf1gl3fsLzERjQyQlAjBzSR/rzp07zk39l7fOeXEMYDY1Sn99j20kUGlF
dmyX2+REm91Fmhn2eM/RdfA6m2OQM5K0ICAyus+ItMcoEkeL9qH4CQrnh01jwGrUpFYtaxhRoB8x
/ugyTmKCtwgGN0RoLZhLgHgY4g5WpXwbFaheCrwrmvtpGNwQZlWvO/p0R3OZVlqthVxBZ3WhRbWd
hV/qDp00L9unirMyVtRoKnpBS1UNL9/YDvLeGtLrLuK5HMWDP2IPlAKQ1JEUBSSOjz5dFIKc6SZC
0flAJbLJPtzX+wSyWRlXn5G605Ypxt2MqREFQYGpSPkZ9Ognnp6CeTdV3ie27WJFjMORZerMrEdZ
aakehfk0p14ScBia68n6CxuM0+GFF5KhAhIoD4sX71Q3cYLbHLOaQImmJWXttvhZc6Bv1R0ubDIe
WAmSOZq0XJbPr0WVO6Nxsxgm5xZeT9GfrbA52EVN+igJ8JHIVwQ0CkIp81r7Snk8ozc7pTe/CI/b
34trkrmyFrWYddMEJSo7UUhPMWMB8okvtNwaWMvVuOOleDiOqDDpgXRQA6ND/50TRarVybfJctNA
A6MpeCn6ddS42E3mtoqrGtPmaClAvyJ+9whWh6OhnkMpbMhtOtzO3tXb/8Iec0OZ/SIuJZmATZ4C
gZbqAcuq3NkTfCq5itaVV/Uz8HthkcGPtKz7TqOc8wkszeWtyvbjdL/tIO8YtAEcCgMcaPUOg4RC
PA2iusccIxcrL0Y/+4uJUIq2MdYnSiARQQpsj9FJvutRpo9cnjwB5wSy8ktFk5iGoBt4p2X+ktxJ
uidVn6lnqgjrZZVWM9lG21EWxcggWGoh3AyRZpkSukm+b+/neun7wgjjJbHU1Klo4IyHz8ttf8B4
QuBXbqt74Sl/0h9/b2keWTxl6nXvPC+O8RW906KwaSV0EU+qq8cBBhTxJiD+BUzONhhfMc1hzNsW
/kg792uf3tMRKAW61Z7Qwe+AUMG7Cyha/OmdZ4vMfYMYKmiViarB70dXdqVdfDXdDzYdIRQdGt7j
j/vxmKtHCOulFWnFlip64j1xzG66l2rXubJHR0ykD5kv3UB2gRfi85bJXD9jRwKSgHqOzIvyhUo5
U0JM/hgCyAr7M8rpVPzmf+cAXv8xLInkIRJiKpTaj7rTCKozR7A7DW4lNC+lEblL1u3SYPLnbrSK
qbuWBDCSQyMOoS5Q/tLFwMujmpNqWD//5x/FXFQqZlJFSYV3N8Yb2Mh5IYLpwWpwt48nzwpzO8Wh
WsdTTcvVCby33ukjtNR5hV3qlH93WkyK+ri/k2wsplYiaVKSa015NhrMrxsTVw6cfpit7QWtJ+0u
PiaDN2WeplWlAtQaZ4YUJBRaD5RsqPnJTtxxJ6JsOypyJB+XJqgaGRACUpIB7d6kNEMCTCugRyLv
UpGzON7XYvCmrmulBncLyKLqu2b5qQxQkMkzzulbj1jOnsdgjFxHDSib0CPJtS+T/qNGW2/R3S+a
xFkNzw4DLuI8zm0jwsO75L7IakzmyW0QUGW0YHB8gjrYlgMycGLG9YRcEth8w3fDorrpMGS1Xnn6
f5s9wvlMbI5a04ugjlrKE0pfjPk+ia4MjfeUopi0sSQ2N91rci0qNI4dbcPCFLSduqd854or4LJ9
j4Js9dHDo6WWY4xfyJxgViyjF3w5EDhhHe/MsjnpPpWCwhixmN+nqPTDp+StcX/z8cpPZSLOCMFm
o8syybSEwpHa30fZXaF/MQseFYN61NbnYXHBlIysm3Bxqj5NrcT+b5lEbgzOgdZ3+uxFlmgZNV3O
CyACVdfRUdxBTFVZ0wuyBZgROu8bHzPCrPYNJVjOmaLffWuFLErIkV71lEIm7HR/QhJVu55sOiFg
8AUuY5XnhAxUpMuMviP6HFWmEIMxdhKv45L+g63VMAgxTe1olgXeTknyVWojmwzf4vFxXFK7yHrb
5Enc/OWt9i/GvtcZLr4bJFcNyHXMsHca3fiYeZV+MN9Hd8mW+jbWPrd4wMFAlrzYVaQlJEcxC2Nl
v6c76Rj/TO3aBB2e5hDa1uY91tbGQCGsIkQmqo6qrs5EMGMkZGlJC+Mod1KhyRSMrvwO7VVedFNh
2tViiw7mGF1Lz/S1mL/wR7KuA/H5FzDYNSWGHs4BTroBxng03PaDZiU6B4rXa0IX62TCm8iQ2k7O
kZ9phnwX1Qtq87QQ80WL61tBG51ELu0pSx9qTXSUofeqDDRjATwBdJkpanWcJ3U/TMQzpdCe5spV
uonXI7AOE+eNYIIi1Qzl1NBRYo96P2kna0xauxVsw/hm9v//XUsfvjqDfJi6O6hih68eh/KhTfu9
roDrNPIC17/cGeclMbGQMdVTl1DdaFqc1VF7gPgOJAp8Omq3Fi3eI4G3gwzcpW1WiZoqI280vkDw
pE97u5vf1LaydEF3PoWt57UxcCdkhSIpLfy21iz1QEdv5LbQWrXzrpbp896xvGPCgN9s4qKaqNJX
on2fi7c5vs1L7lNyPdr7d01sgjnOx5hIlGXXfZe+k0N1S6NlwY1eFL8/SYdotzx9as7GpTMaDARl
clcZHR3So5BvwvDTnL6O8tP2x+JsnsFgDDGqpKmpTDaRDkV/W6F/WuPftusX4Hn3GIzpzXbMZhGf
KDr9FmOD8E3zlmK21zt50IeQ2Nv2ungWGcjQ6tZAiwi2Lsmi45AtVxh9622beL9z/rx1z6tisCI3
22iBiB4lS6fX7fX4hFJK8xbbhk885Svle847w5Gv0adAJyX6vO4i3hoZDKlAWJyLAGuc27ck+6JG
nHTNelRxXh8DGk0zJ81Eo7Okqqx0BlWFfOkaTCgYBSuYHgrtYXtD/5KvORtkgEPqw6aYRIQVjUcl
swov95Xr9CrFkBLDnXDT5954jCOLp53F20gGQdQgbju9UChgTXaj9nuV5PvttXFMsGqtaRUO+gwK
qzNnO0W9ituX//b/Gaio00ZPlQotOpAXtbJYvAJJgFMv50AFYaCi05Mccz/w4I3lu7ZBDlTd1f3z
9jJ4NhigMEzSQAEAzzVCHsp4ZzYYFskbtMJxa1aFNcnGpp3poBUM7i31U4TRA6V4qwnPsV5YjcrL
E/CuesLAxKgNgyw17zDRnSivIdgv979l9kKHh3vUVTcwiTCYkMyRgkkelMlcIFDq58oujcEte/Ug
FqgXLd2h0FM3LnWONBD9v1t2GayYpXBu5R6b2ksHOYqsrGysWHyQwbLZ9pB1Ct05XmUVWaveiIwu
wQp/t2+C1fAk70VPcccXXhGDtygGFxrQQ0iG8S8QBb5tl8eZ1BhOAE3WmJNB4Hw0Vo61b+Mxr2OQ
2gavQ8Ntt1N8wU8OPIUDDgaxbQltIwezTPCNEnPfLl9KnhIw5/CykquGXJeNqSLuCwLpOAfNXTNI
u3qSOFD6l9fnv9cEW/iRphKzciLkSFvMjqaU5cipjq1DqY0ZJhzw0vm8baN/v3jskjKV6krCsmRx
X6h+WXOODu//M/gAkmSlDwAIp5Abq14mKIDyKBkcRzYZVAAZp84bE7oThYqZ3uJ+MRR0b2LqCseR
eVhnMjCwQFgq6WWEDJXTgylcYFpteiXieBaucMs7nlxrbLxQJENI0oGWjH9zgGI/PiE7/67sy3tC
rfdyn4HHZNDAaDF+RTZgTfbNL2jyhQhg5EWtraHJ4ia0RWveaa/ZVy6Ni955f4dWna3viCO0Owz6
CjChgHtaHDQCetUbiZ3Jlj1IDalcqdbtg6yz43kGedCIKVOL2r0RVlYQf0vi520c5+QddJEJJ4qi
kZaRXsMqJnS2oIJOIP2ld6O/oOoRHsiP771TXCvuEu4Fh9c+x3EdnS3qCFVk1iPtvqWtxa1d3ASO
acs3ArRvhYq7odtHXGcbEYJkmSW1p8Su4DDVD1L6Kb7LP4gIRYyPEGU0TRtodER0F6Hfv6j9Me6P
omDebX8zenq3PJGBkaUO4wpT2mBGvx/60YaSnEW622h+yGrO24PzuNJFBkmq0BSLSHk/bXSSA47Z
g+4bXn+VQJzK6g4YAnBbO7TjIToMV2jA5fwA3idjsCVIJiIYAewTWfRIMLhNoXnb28m5yHS23QCz
APS4ofc+HXGZ30O9YMGsCtUancYaI8sEVnMchbMqtrbTh6KcdBjG4cwgfgSxFQm/ttfEgQ62sBMp
Y9pkPc5Vpk0PY1vv46m1R32xt82sb50my+jNV1SAEQPGwiDpSAhi6wJA/7BHcvYYY8JM8ABOK4hX
6cu2PerZf3j+2RxL9ZIGuehCDYXmtDgqQWD1eOoj5+6I8rdtQ6sf6MIQ844TlmHQDTofV5teVEWy
yMTr5Vn9QhcWGNzVSzUMTczccgLhtjdOanfQeLlzafWJdWGDecaNZa7MRY4ILX02d+DaA9FrW7hO
vMjBRI8rE6IRVA8tfuBWlFYvywvLdH8vgjWtihIzVnFs58PgiG7rBxDIt2hJm9YJgmvz8b99LwZ5
R0Vqp0KGvbZqj0GWXmuLyjmzq6+DiyUxqCuVgZgqlEpN1aFavwO7kDaW8fqFeJ7HAO4QTXEql7ij
lmm227h2Z2L625vFO0UMpkrRRPK6g1sMYeanquhOAziTSo/kkuRtm1q/4C92jQEIKCMuoyHiSowz
C/PU7UFGrwlRHDr/ufSmcc9zPc7+sRPz6qEe2oDWUUh/0sYfKCJwXr6cg8tOQlDDPDFiCc1p3XTd
DLbcvjYp5wPx1sBgQ2q0qhnp9CmC5gDlScp57wPO8WSH3Kfd+L9cyARVC2hbHXI79FsPU0D2+Y3h
iPfbXkB9dgO2VbreCzSIg0GSB1qJiEn6pMjzHgN4PNAbvpLZcBZJN//jtcSqWUWJ0FRB9M5roFP/
Und4odfS79wlpC15b9P1bMjZzVUGHMYwqzQMggJZwxfRz1U40265LveFW/jKfnsz1yP2C1sMQuS5
IU9CjJqVdpPfFx5IZQfwBX3zCtmzK2pzPtIpGYIXXAVu+LJtnXegVQY8qnDpsopWQ0c7/RZchbvM
kxNr/p4/jnsMW+cslncSGPgo5jKOZB3W5ujO0L60C8czOYeZ1bASFn1WcwMv8nmUD2KmRMhzjrtc
kzghO88OE09A0b2YtB522trL4seqsnuJE7LwTDCgoem9ajapjCtwKXZZieHsWfc0iQPvbHFuD1Yw
SR9rPTB7GvJF4LlHSezKZe8sYrdTdf0wQm7QSpfWg3TXzmh+1Xp9L0rxUVUav2qSew1toagbc64Z
3m9iAabVjEZbAPrxkNmdfggInaB3hfEVvNVzHFKjX+ESypSolkU645BGAbpmKV56MO7FvQ71acs8
UGkEi8cP5MAnO/SgaII4HKnsR6S2VplEVpCiqbf8tiRfBvHL9vnmrY8BlzLK8qomsBWA8Rh+q+Lv
2/+f56UMfKS6msYjTU425s4cnqfm+5zwZqtTUNi4bjQGNMy0MYQmh40KXGZaRp3VVzTqW2UKfgo0
4uruQTQ4HsjDRbZtUgX9dZxSlb4YvFw5jgamvMq5L8BuOPqC8ZgP16R7ikhxFbYjxy05HsKSZLS4
IrIe4l2kTI0lVrdzGtulrFs1edPBG9n+hNylMkgDGbqxaFPsL0hNitf7JXiQpEBb2eRCguaKm1/k
+Aw770CShWYQflduskcZlRsJIyREjP2k3J/yIUd9l6f7xTPJAIoupTqJRAQQVfXaN5KlYNKd+MTZ
Rwr6G36q0x9xgSWNEAZdRPOmyk32aCAKK14yJB3K19Tj7eE6QEIESVRFdGmwCeFSXNRcoklTUNSs
NgFvNX9tyK2scIqTf/GNsyHmfLe6gXuIBiez3zmQBACZkGB4FwZuuMkd7620/pXOxpiDrjVFoNSY
2+BESEWJHuaYqJW7/ZHW8fAfEwqb9c30GtVW+oTWxNnKguto4NGxeRaY0CCtBj2sdQw1yM1rfbzL
NU4G7S9ZgPMS2ONat+Mg0Zp392V2I1vaadc5igK6XfqmjRYEOhi1u+pqK7N5DYDruHQ2rXz08ITM
UR+RGI+xeIe3UhmCXWzeNNW9uPD45tu+oLC53cZM6yKkyhck/qX0ICeke2Hunf/mDcyJnTJpjshC
y7rmeIAgCvQIit22ifVGTe28Z/QoX6ACWmh1ZcYUW1Qh8+vuR3pIr8hjdlwOAh7MlR1iii5f5nCV
CH5hlLn2gwgTHPsAKuG0miud4kOD9hyoNFzxnufr5JILSwxAEDHXm0pVEGB8bSA/Ib0Fo70Edv86
er+nr5Lr5Wo+apo9vW7vLP3Pf8LteWMZtFBVgcwtQdK1N2prWVJLRhaHXCf1SQsPqvaJOU6meF4o
m+MNuiUm1QBfKZbrCeO3It56OMDB5njFPADNACG/My0vlXA78GZd8D7VO9ZfeGJWBm0NRgE0RG+E
XefQlofgVr4tduGVig5/mskj9ximwHtNc47ye9L5wq6Id1gS0dHypM0stTAsVZ+cga8kStHnT4cw
JUWnXeQ6e/+ai5igmIgk+T+jm8M70GmsEb2nHRjvvBzlOhiezTEHO/k/0q6suYkmSP6iiZj7eJ1T
kuVLxhjzMgEG5r7v+fWbbfZD2kZMbcAzhMrdU5VdXV2Vmatq10WQ/Mn6xMnW2i6TU7R8YiKsIg6w
bWe/PlUIhtn/FsdF9LTMembNcD92UZlApSHaxonpUku3IbiJ/W4HoqzgH41ywb3KSiqFDQvu2kmP
bDof3WqNHfZODv4QELSe+luq/e4PbxDnlXJx3YR6Jk46Lr5iMHisMXy2RQFdvLotBOpOcCVKyeF6
kgOie0NWNF0VefbKpRVikPzhyO59w9bRWouJicA8siSnomvpV9PEC2sMBy7CAdnBAl4nhEN5fGcq
gdqdun+nsUSpbvsDXnXRC1Pc+VaOSVmKGUw1YmkrkMAYy4d4ftZEn+yUu5qRXpjioqGddU3smWLh
Ujyly2IPleWlKaZM1L9iV7iwxEWCXpYdUhB8rQgthaOEFgiz8qZh3W/v3fXGhAs7nPN3ei921hij
DeJze+xaGzOnuKvE6LqW7xvFMR5nrwd7L/XNrh5rF2Y5918G0UK5GChdZYdK8YW4cnPxq9A8FL2M
rJhqwSa+G19f19pEy5oJbXRzeV/Vq61EGOxb9nEiE9fMq6fAeV18nV3He2PcRLhlNuLnsvgUhn6k
/1XSeGGDS40zyB0pCROHbXthrymNpzWJny0j4RpEWPHl9iXqdWvJoWq/Gl8FdIzEyr6an2bsHroR
COCnvg+HFqogKyCcQ1xV8+Co0femED1repTK5213v5p9XGwdBxVq1PbGUEf4PO3baN6Jqb/9+xTI
8iX1YmjrURDg1+h0BosqIxYfbzQcYHhYvqFKbJSzcRgxDWFh5gaGLVPhszjvuwUslZRqAWWDw4e5
roWiqWGjaxJH7nt/CqOdFs7ExlHOxuFBqOhSE7ZICxV99VOzdWS9uK2rzmtR/srxyrf9nQhzfAVd
KQ1IouHQcKVRutUr7dQZszvX+n7V152l/RWX6NnteL3gItdXC4VeRg7b3Y2l7mBC9hDmy+P2qohv
pXHAoK2SFBoC7kN1uA+Tu1R4sED/s22DiCC+kC52gr4mGjoAct04mnnhFENP9DRSy+DBoK+lbG5w
KZYhbzxVOF2l/qbVZcLlqKOPr4obmTKL6YByWdLancf4DLWvMTgHbBDU+S2Y10M7temjj1oew8KL
zGjQ1K4CsRoy6qi167VyqsTNzA/bn+n6hfzC5ThsMAxzRUEc6D1+yvea3wXjzniuQfaj29NR3nW7
9FYipgFZjP52M7kwyUGFEBdCaE2om0CD6CUeZ082RHeRhgerwyuDWh/ndbSHWg2IpRKpJl85B1Wd
oY9TivPwvXaX+9pJv1d9GfMzHeGa1LbyBfPYaPWkkVCWYly2OspS4esqeZbzk/qniu30e/W1f91e
IeExfKE809KklVe0I8jpwTDtfOhsIaKISglI5KkF+wovpKuFGmiX/AjNj8MQyIaXg7p/oG7KlCWu
viYU7aSVGQ7hXP7RKfed5QgSCLCUH9VCVREJl9Q5KImrOBSjEpdlqMiOqAV0YLxKnPzH6qSgYPtJ
HoPO232KV+B/PJ35i3rRzV00pUgF+vi50u7W4blfKHe8WgE7h5zOYUkl1n26WlifGpgHZSd4KrpQ
W6cka6LvhZ+N4NY5PLHUsdD1Pga3yIp7sVW7sxmltiCZftKgNybMX2Wz9EV58Blt6bb/X29UuFgm
hyxFisenegFkrsuDLmn2LB87ZbeaB6v7XuPg1jvHEHZi1HqEYbZ/W6vm0pJsbdJQYk2r02H9xFA0
dkMwV/d2trcguqiDeSgkJZMIp+XHRfWV9dtrwFGhlp+sMdkPYuJlFVRbM/OQRMNNiFKMUC/EeXgd
ZdAibioKtIv4xm01znJRWxCWplI4sQr1NFAAJNpnYkuvu+zZDJekJPqqg+EICcTkiE5ys4K9g5UF
0Cnhblui1sPBTJFp0STp0PUtBugYxPmNlavOYqqUczIM+d1HzgviMCYLhzntZJMtSPI1H2whe/U1
Axky40Tub/Nni0C16055NsgWfpFAdCLKp50IpFaF6sEc4tGOpQGXwfA0WXpG5HvULnIIM0mdoZkK
kjEtOo31IYpPKSWnfr0Wpp8XxGGLgPYcMZGQiHVe9xF9l06Pju07Ro9W+XJvWw8UDcofjvGzRQ5Q
wM4gWxI7F9Z7PdB8Bf2/+U0P6hBWfqsPqLa/UD1I1zfSUtFzjOdMQ+egZNHnVWo1fLUSUhTisLhr
YgXo/iQKEH+4gf6yw6NH1iMZAhkiOxI0H9OvT3LphLsFpGWFa0zoxCAMEuvi58wHMNv2YHrEYFh/
6Oe3Xg7kjOBV+IODnNfEYYZQ9qKojBMrlrbHZLfuRrAtth4LsBb8GX+HHGdzHHJkw/S/nYyZCjFA
TTwuUxJEUfGvy+KQo5OqTl019hbyVtzJXvEYPkTPjApFcbTv8ley0E19KvbvF8Ax5Liz9SsKR53H
eCNKvzRt665xf1LXxDtMSO9IZabraHXeTB5ArEEOc4iEuwskR5X6zhh9UXJHSMhtw/11GD7b4UDE
EuNZsIwY1yoBnP6x28bGP3o6Bxpyp1kieEZBqYLzUUtcdfKbnBSSoT4ShxPZOE+d2iHlWJwEc2LZ
DYqWN8urAonG9q4+1E4ZUJ2uxNbx8+X6Wk1mluATRWtpF9a3lWoNpgLY5NoFEozmT60IC8Nh9ZeP
jJ81/PDOcuUw6Q8qgKkFcXiBppG+npkMLYiTbEO1IQNFeBsFsyaHEWWZl4PEmnV/xhJOfVCEQek2
3rXB8EJpi1xvh9B/eTc/dy7Umm7qKTaQPYyVbnWboIU1/GZ19tu79vdOes0fE1c/UaNMhDvyA+ja
aDYd3nLwahSmuKM9RYsEsYJv27FLGeEwIp4X0Uwn5ISFcQN6eauGShO4KLeNkE7IIQQjL68m1gTc
eKNbf1CdurQ1DNNHD9UDbu6ho3vbFqllcYCxiKEwgqQMXt/7gpI40+RrrUp5IvO03/PPs2twgKEu
q2moIVCdDYJJ0FaLUW05QTUO6pJgyE7JmWaZCC9+5Lyba3G2WDtpZDrtvgvUyYb4cuNaAfINjJ55
jIAtcvLH9Bb/wZXw5C7bAK7GpgL9+oPxOS74sXRtkVVQFuCbjj54tr5ImVM0NjiK3NVr/AztrZk9
3VApzx/Sx19bzg+rK9E8yUMJQrHexWv4HUtZo8d3hW3zidEkQ2tL3v3dk/HFWjnIEQxpGhQRqJZX
mEoR7M6pvguOZTmTrzggSX3uKiJkCAe2mCNcJAx5bEpKIaABfC4+yxhVRgd4gRaU7SihvIn9ERdG
tAhsO/nIgn8qP4q6YXfCSExBUfDJz7CHaxtCPhzw2Vbvoq+pK3hN5Iw3Oka+I2xedt8eWvQNRT71
1EAtj0MdDLVHUlSBUnSw7qrhQyoTa6O+EQcybatleAXC71sCeoQ+iurOIsULCIjhp9crtR6LbGQD
B4duceq95ae+cSpb23wCP4hb3FOp6vammXwDY2GtklbLQM5JuZ3FL5HWOttORxwGEPL5v16XLXOs
oaWfdXTph9pP72NUdQbX+PGOVOSszfWazn+IYfID60onxp2MixJUd1gZqceFjKmQUftGpCWQhv6/
y1KlVIqtFctSg3avZE5UORLIKSUoXS+mjfvfX9Ef/QIlk+9grMDa1xdMeLW2dmX11i9kT9D1gtF5
6zh8WObK1K0RsSsmoGeYP8jLi6ndZ9V93//oxX2yHvOYyhW2g8rkRfJKCIguZgGoXfGWoIDbP37M
KR5bygYHDMWsJWYTs1O0PJRK64jyVyhA/RO4miKHDpOYmNaQo30rRMlQXe1BohrrqWVw6UecmHqO
hmZ2efDwch+2+55WhZHhtn/OcUy+LbGKFykb2VMdE8VlpOimO4uOgsGxCndWXfS20WH7zmq+16Mv
jqTa0sdxaRFFbRjIQuzmVmEXa+m0XULU8ghceI/nC0ujVUxLMyK9TqHGBS13kOVKoM/+O1wwZBPI
YxjoOuOczRCieMx+ajAyqox3UR1Gi9aAJrcT/64Z8sIc53bJ0rTjzGYn41Jzmn4Mwmi15WQgdu86
il/Y4ZxPHdUaV3A8/bH3j8YZGvvnUCHrDldfrIe/UjQ52+P7iDAr2Rt9iINwKD4axlNqPpjVXUIW
hq4efxdmuMNJFcqiqFjzl/o4u0xaYd0JJ/WbdasdWMWrvFUpZbGrUXxhkQXghR/qs56LkgCLee+Y
8p2SeVH7N4nKhQnuaCrzUexFFb2devIy9k6dR3ZOFRquBu6FDbaxF8sQ5iStU1kB+QwuQZJ2O0lP
i/YmgQthGyCo7WL/fmGnKVvQz2QhXmTV2mkr3TG61unXT9tWKDfgrsV6XZSNtli4eytHPPLZY0EK
57C4/w1YLzaMwwWrrup+GPBRxMPk9Q+ZV7YB4Nvy1Cc0CrhQung28JoITrbPxdft1V2/u13Y5kCi
LNSmGkdUxNlLUHHSD4UXHcSnHrI9lZ885Q71cEJ9NQ4tljBWs4YpdSstXvIgMDahwUhbep9Y2FVQ
Py+M7y7KrXAZ8ZIGIsJbplRSPY43I9QIMd3pZKjusrK1elM7lpu8EJaJFfKNRnERgxUhQq4k3+qM
ff2mfRHuQF7PNJ4krz4kPnrf/4oU5GK5HHbUrA62pshtdethUCu7ldDQYlC08pS78J1HUxXNsdnC
TO+iPsSainEJqXCRg7YU2NvAvwh2T6qnhQhBjQMUZZSWIpMTpLe6NxRfIjxHEZ+MiEC+C8lEYwf6
Y2Ch84y37gerp4RuM9mYlh0jmwkbiLtItOND7lT/hsj8iK4ox00IBhK87dW3gn4vdp8silyK2j8O
X6AzHcoGmxMblMdC/jhHRAcEFWochoxyLkfJwi4Hh3HfBPo+20ueuKOojygzHHJEZqJZOsZH39M0
ZZcF64ENklCiqUT48t1FYNqrZ7PEB2niyM4wd7AexooqSBAOx3cTGbVShylDwXCFaoHpVuGPcNRc
vQuGkbp+UEHLdxVllpIvNbuPrvflXva62/Elc2okngoK/5mfB1RtjtpCLsvQrWFZJQvh1MzP+XKc
msdh/rYdspQJDhPiulNUAaN7bm/tG2Gval5XEW5NhA3fO9SMTDaPtYCI+qdYeh50YuKVWgKXWYxL
jFnAUENYVmj3n4yDZYj7qTCIF04WfRvZBd80BNmFMisrQHa2uNmc2nNyWhYxsLrPWvEtxBPa9oe5
Xpc9n0Q6hwaZqcVSzO5t6ZFp25dP0WxLIQa9f3KoiEdoU8e2SSXP16suF3Y5eJBaoUyKEiVM1hWo
ekwKaXkY/HgHHtaHakesktjV3174h3YKxRiYV/0o7t5HY48Y5XFUcDrOXnunQ4gEJc1Dfkshxzsx
2sb35N/6Q4xNSMsENGcDl+k30+m8ytPuQRuIcfrwW/0DjVFO7RfPod+hAl+5wGK7DNQ73S9cesae
QGWef15RI02dBFZ7aodd2A+gLNZfzU47Ne18U62gDk1GB7PqFBERS2i2toHDGLCuLCMoQ9hpIHxC
Jumbbm6Ln+IdE0akBvCIUDU4tJn1ZcAYFYbg+3anJX4iH62R8CjKBPv3i9tMOLeFEpVwKIjGOiNI
EcTqXmuft92WuJoZHOSUipUDDdByX+GRuTFvtM7YmXNip5LibFsiwNPgcg6pG7Isb3FJL1IriIb2
RhHEf9wxFqIXO9YkYqnMFc5QCzNSNciy+1l1k6YnVnL93eIMLAYHLKm4jrFoAEAZE152ahabxZp1
N0z2cj87K6grVD+1q/vyXw9SvilAMsJ81iKUVgBtdjp8DKMvQl9TC7zuFboiobtTMjSefFSqFV2M
oDUETWzbeALXGhM8VGyg51t5U+wVb9mFnnj3V5LPxtks54ymZemzxZ7Tq/ZNLSI3qT5LFGnMH06F
sxHOD/teLIdpGvFK6JuBjLttvdNtVolvnYh8lP1DKexsjXNJtZUndeyAzaAyYlrJTNwX6vADrhCM
8c/YU7SW11HjbJDzzSFdyrFmMmx6/THOHqPmscs//U0k/zLBl32j2dC61sJAy6DfKMo+oqaO/pCe
ng1whbaoq2RFrlEvkh+zL6wwCqbJAlO4ua0rDmOZzIM42F4TsW18xTddW0NMDZSO1LW5V5fxGA6N
WyfCx20zRGC9u8sFQk2DUY9TDgqQpniq49cmPJSaW+lEN+91oatzIL1v8IWZSsv6Tmb3L1SnMO+G
bAQlhyVyDB/tKaxP+kN/QOnBEY8thJEVwbYEO6MKSdSWsn+/+CO0QRObLmdV4Mf42xCMXxWok36G
yO6eRVvhLzv9hIbL7Q2mAu59vOjCqimAVrtuAF35sfKW90aI2Bf32uPiag6t50P6KgcnRrIOU8NU
n/Ta6Y/FITqEtW2t6Dr6iSrjc/7dol7frp+l5wDhUKUXQAathkAV9Bw7MwaloIxOVECor8fhSG5W
mqDPyOIq07rNc81Zsy6yx0wmPhixlHeGwovvVUJuR8uhcY39u5PLk6C/bDsEsQ5eZa7UWkyaGPj9
tN8V42uI7mXrddsEtQSWmF4soSobuZfwFO/qBkoE6IwmiwPUoSVzue0gi4ORMg7h/1QV4xCyziha
oqqSftco/yJg6r3V6GJFGXLbvK7hX2Ek22v7kgqfwly0W+v79s6x4Pg9Zf/lxzIHEY2uj9YkY3wl
kx61xBNFL4kPawF5c2EmchrqI3G5xSDWjTYVOPZXfRc1fjuctpfyh1vueS0cECTlbFjWghfXdC/5
xa5xwKTyUu4GVzsoTnWPkRQPAUQYZd99awM5IMiNpDNX1gfIBpvLb6U/7nq7/WHaEEzwhQeSBZq5
8pY9DhU0pRMMi3Fcjj7YMdzUX0p0tLEqdnwQC7v1t9dHBC/P0d2kgiBnrE6ZRfVNo5t7SWq8xJoI
M9ShoXAJh1FbgmAwIqH6E1qRstMQRF7G+vPfkg//n4dfIr4UDjHqWUF6rcDv+1R0zFUMItX0gLaO
FQ/77S28PiKGjwKWV1mDiicHHeaS40ickQu8T/bskgPST+Se4o5Koa5H2NkQ+/cL0IAWzThWKjCq
ru718kRql10Hi/Pvc2AxLWJZGy0CDNcWD2/MTqiGz8kgOdoaHXpjIQDjOjfuxcZxiGHNEGewFIyH
lzNYQDMBE8GmnyqtK0IDJyv1fdt+l/plB1H0T7XW7+aqu02F9FVV4sCoupsB/S/yqjuroNvZ3LmW
NFGYw8Lt93A8bwmHORooStO1BA0A6z8Ga0dQP0DF0+lSuwb9H0tAZDvGA1N927y0AgU+1AfnwEcf
K2EaE5RDWftHsZt3oS8d3tMsl2n8uoQjU4vlsGcwM7XoYoBBup+P5RFEDpBvlTHVpdwZmZ0cRTzK
xIcJSeZr/kwxJRNr5e/dVqYVq5bjfpCvy3FWlvs6Ub9sL/A62P36mHw3fi0rE576ca1K59KJoiqY
x9q1hibYNkOthMeeWACldQc8yIf+BmTT90smEaHzBzw9L4XDHD3SkXeB/9XF0/hPGZ9xpx/nw+Ay
gd3lJiYq2u8l5I1A4BvxpWaSE3NE8d8qY9+Q1GMu4a2hUnaQaT4t1hi0Ebpd8vGQmZgMHaTvitG+
iLH8qmrpQZ2VhyXtDnj4djJJ2Ulr/BaaaFE2oXYml8c+ne4x7Lpv2iIwGqi6KivSsFV8C7Pej5b0
ThPHY18WhzxbCrssGjdvTbzemCcZ9BlPfdP8aMPsVmv0XZUUQYJxmxTXohmPsdk67PR+8lr8GaAW
8vQk9awOcKZmz0sH9ldZvVvKbN+qy2OyRMcyNH11KA7KkPX2qNS5bUShrUoywq4rd73ae7lgOkba
FU4Y6Q9Rkb39m/twKLx2vTXMjN0PScAUxvasaASuUA7K4e4s92NjJvh5M3tRl/8HFx1lgENNMc1T
a4pQvhODj8VH+aOyY+PnvTcuqNGjIh5Q/fBUZHNAWbWxkEkaDKbyDxFdKetrTDVRUGviwHGyRqEw
R1x7Let+qR47db/92Ykl8MMFoqSsWs0ylgUkksNrA3a0wds2QeA7PzSgWOCDinLgOzvMuiALlHda
QIo1ktgpfkpgwJDnYuq4CJRlGNSAiiYLP26v5A/XtV/4x8vZLaFqRHOnIm8tx324qA+ZZtwJY3Of
TsKXRIqPei24o5Tez3ULnuUFsY8m/u0/gvpibB8u0rF0kiLTUrTY1du7Hq8HqHvafS6621ao3WR/
xYWVWlqaShaAZqaVPCmW7BoCpalELYTDg8nMy2IpmYlh8cMwdWJMudig33jaXsr7JXrjEOGJjRfU
qqCojQRTDUIMcuSuBC7q2hYf9NfEGT3RbcHkqO0zO3L1HeZb98uJrhhTq+WwYki0VpwlJFWGGDtx
eYt6rj2qxEM2dSngRwcaiF+r2c/BtZ8MFRLkKTGj4FKPk9fpfH5l0RY/M5AILYh02VTSaNkQqMSc
xxDYsZ/gNnIPwAUdDSi31VP4T8mU9dsgwRD1Td3DbC74UufKQmL38fdth9n2fYufHljRRTFYIbq4
l+p7M94WxfP272+7gsVPDcTDImYGoyQSpdIWkg+p8kFKieOcgCpok//fAM7lLtKUEYPpPytLTaCx
SvvgMqae7uWv2FcuvIEt+QIu0qVNxEFk3qAcDTA1rs0pngnnpraNwwsLuIr5B0RQVnW2MWByO/Tn
nLr9UB+fSyKasVi7NcG+5eieSL5W8ev2x2dx/mcwsvgRgbiOS70vcaAv02qbw/2U2VX1bIm3RXcz
Gn/3dv7fgWXxsnX5oiE7ZQpinacfVkwrhvvlgfWhQ4zy+a8I8c9OwL8f1W0WVV2CdCjKn5TsMe5P
fUndjJXt7eNnBXLFSBMxxqER425oJh+qGn0u6R26xWxhupOt+2jyx2IvoBUlX0s3NP8pibX496S5
lcDQNOJdvYxFBwSvwVJTdPLXOZVNRTJNybJUmWe1BK1XV+gTHpM6L3wskDLFfn1THEI3/CYF7B4u
i/Z4q71S7fbXMf3CMHeFzIciF7pqYQ0ni6M81Xvdab5DhlY6rY52YCUH9kJMdSZfzQ8vrLJPfoEd
US0bTaYhIsz2u7C8ZctNoe+U3s/iV0vzRrQQbUfgVRy5sMchI/hwJr1rEeF1fTtAjVA89FRjvESt
icPDcRw0aUngJtJb0tmqI39P/fYrhrlHTwO/67Bb8VQm24lb+dE91cNyHfsvVsghpdiWpawIKB+x
xiFGi4mBBmd0jKBy64CC/utFgQtrHGJmqhC3koA7+nrPCMBLP7vFm0INcnjWtBndy1RvMvvzf4PQ
C4NcKqUrSZ5E4owqa3K0uttMSt0mDOKJyrQpO+wjXzhmJRRRW0Mj0+2645DfNNWHtA5CShXm6oFw
Xg3fvq4aolWaY4MHjHZvNZkjWz9KKOCB38tWw7t+mNxt96e8g+9aFzX0ucg5DKLi6fxkiwbA7IxA
8epA229bI4KNJ8nMpb41TFBbuXJr2KYKNZG3kZrJJVfEIUiSjZAuYbg1OaO7upjUdsIH1WU6Z4mv
U0fQ1Qzh4oNx+NElq1INIfxdQpMto2+ODoIjrehiAM/dLsMkhUi8+1ObyKFJpQ1FX0SwmCyhP53M
MT+2PXVNJ7ydb0+39Egbo1JHea1ovGxsvBiPxLoqOKFBsW1ff1y/2EIOMjTUA9IYDNHu+lQe6/0Q
ZEhMe1d3tUD2zR3oIQQ8oRCOT+0iBxtxaIC5fER60ja38zg55fRFb2Nn298J4OfZMcdICwcV1D/u
ag5Bkd6ZrduBFK1HZxCYZhxlOC3Z47ZJtlkbcMi3sZvK2ED9qAcTRXLU59A3ah0dZLIjpLvU8LZt
vedXW8a4F7UkH8Q1XOGKo7/6EAH3MKtpYFCu9KYdNexMfLDfutlTBc1iMsJ6VhPbWHG3GO1l+ri9
Imr3OOxoxjxPUx2zxypKAmH61vZf4+U4rE95XxGJBxFhPD1mtRSVUBrgDujT1CkLX0ugn2LtsvHb
9pKoE5nvZ5eRo6PmgQxnfRvfxmPpp0/mNzPGXBITWKgwmU6gPOH1PDHmOmLQSxeB8v+V+FqvY6Ou
u+2FXUdeXUdKbCjybyLcaLiDZG+DCO6yl675LGlP//T7/AWmsqQojkLAUid6dXowm5d/+30ueOLG
UpOpQOKy6qBxiBpPHktiRpfYIv5+Uplgi+8YRWmvRLauvqkdAXDX+yHMXx/h3fkusiKhSZc6TBAw
6Z4R4GSe4BiecWJUx+xZMn0MPZKPiVoV+/cLm0ok1GuShEACy2ZN+I3Tfm0LW5QgMaM4OPdfiq8U
g+AfDqnzQrlTt4jHBbQzcGom/cIEYpPG7nwd6tSFz+qD1l5zt/3jOkCcLbJ/v1imbkJsRqoxUJEb
qqNFgV4u4IKBnqP8vG3oeqfzxUfkDuBUn8tZVeHp0pN8AE/nbXNXooMwCman2kOp8oEFcPmIu1dB
jeBdR/XzIrljGA/95tRKSD8L4UXKS6fo9iiOElB7HdXPRhhgXezkWg15ojJ15BliNsPHfnxoy7tu
uuvkhIoHwjd/a3SrZgX1HHaABIs3QDHKSw7yfnXUT9B+DkonvqXqLISb8K1vaiUtabsixpf5i9Q/
F+nHfn2Uq5bYQyoA3rtRLzaxMmJVLWYEQPupd3MweCVe5STBcj+48Ulz2oCSgqOwhW+H02ILFxMB
rRmY7PkhoaIMaSC83Tp4o93nXvrZeshIbZQ/nJa/fIVvihunJEpyA8vEUKPLAA1PK652ywK9D0Kv
IMZAqa/HwQq2tEljxhgqVjeGdtuklR3WrpGtxOej/JIDE7nviiJlKosSo5ITGl/XVqIiSy2FQxFx
EmvV6oFXAi78huUbZuEN1e3YalSQKVdz3PM34kBjREHMaEDSALySfESYZwB/vfguBD+DfBOeSMpa
mTDIAUhqqLUuZhg5+d/GzIN10o/w+514o7xSAf2Hit+v5fH9cKkols3SYepIDUSvdKOb4XuGOWtb
f2KkALVTB9C98+PvK6XUQ0Uc3yEXp1raxCmau9TJvJGk7BP6yk5TjAs0XjKztjsa1XSq2ibozNDX
V6Oz42T8IHexn6bip3wByfP20US4Ld9CN8uFPK8iC48eF90bhOX27//hBnPea+ZqF6hmWmZkTBpj
CHN6l8kLNk5yO/jTsSfzVXJ32WIvbBWmEmnTWkPy/dHCJGRQ+5EXak4FatZAwlCu/lIHlmsQOSCF
aAoHMZEapZ0uSoiWARNMtR+74mTHX5PKrvY/n+VK6tmEONUVDm2mNG2GqkLBMyldtfwyFOjEfd3+
cpRncGhTNO3STRrK4mX00C/3ZXXa/n1qCRzGlKW5FqqJxKSWHjTpee6P4kjVnslPw+FKUXf9ZFoY
BcYsJ7LYD5IdeSn4Cy3Qf8Q3/bPlUpwKxLJ4Eh28smN4mlXgkvQb5oAl2V9amThr/lCB+xVU/JNF
qWqzFTHCo8lRf74zgeTPUQILKonL3702nrNXlYH3RVjFpSAm6gj/royXRPJjkB3gSX/bG/7wGHJe
EocTcTX1Qj0trHazarYVz77Uxp4myTdDlTtp19rDqrjGKO5no/OivHSbet130B9rG+U4jeJbGkLA
kfiriMRW5RAlSusBrRI4crX73q8+jkfDT93okAW9Jz5pj8Ij2ppvYrJNkkIylYMU9ACLRsYeTbpD
k9topma4Erryq/I5zaHPIAQY/Hn5u770iy/NwQqomWrI58KvOk90VAfR8lkAs4sRoLJLqihSkcIB
zNIpVlrIuBSlsmwPaeJ04WHICBSjEEDlYKYwZ0uOanbAHZKdtBPuptReT5jFOVUgaJDuE4pWlPRk
DnNKrbG0mU1jiJ+rwstAc82E0gSvRYXAVt/qAq9SspsfKBo0Yj/5lw25NsbeiFGuUdGiVK5fRf2r
Cb1BIiJY0eT3iuSvOOWfM9g5N08aKq4GUkMdCyuc6VV4LNlLJZG6UzvJv2aUoawskrTirjdnj5kp
BCF4k9VW8sy22ndzeMrwnJ8Z0a5eX1GDe4mk1S11K7KHAW+NaXuYRypTpTaZg6k8MUH0PQDezfIm
mXaWdDDLPbHFDE+3tpgDnXWaOg3SXUxmD3yATu4Ld5r3rsWMQkjxsm2NOOZ5hp54lHtQv7A+Pn1f
Jh9m7a/YxNCwBM9gj2v8wDpYX9SoY7ptkvKxSt7abGfEFBPL1a9yYYML8rqX0kKCM7hDOO7ksHRE
cBvWcxT8xV5dmOEi2yiGojManFGA0L1VlMdqSQiZsauf42yCb5BfrK5rE7y4unMvOaqoYaRFOG2v
4jokXtjg6qJrHoHnIsZVVb8VF5tRLUefmciX+tR+lF1c+b/9o0Hm8BcJxDQ0ixibwGChO7T7CTpD
BRjywOiRMnp3NHc45Ogd4RE8g30RdW2nyDi42/GwZo2DvvW1KN3thV3NDi42kn3Mi3XFcgyi3QYb
qY69LWZvhXQssmOy/ED+R+EuA5bfQOHCFlvwhS2xjqYYKTkWhPJo+Zr749fRLlOMjaV3iife1ONu
e3Gkm3DJQJpYprLmWB2jXtf8GA+vSaDi8FK82Iv80Nu2R30xLh2YR0EGcRMmTMsS1Cq4ihc3U01U
UFiAbm0ihxPLFJmRXLMPFij+AKLiCTQ2kEwnlkIFMYcTtapKRauAPGA0C7tuHtLqyz/tFd9GvoBM
HDSyKjLyOrIVQ/Gs6mZVKQ1J4ovwneRVN6l512AZvbFL59jWih+JSXa2Xj3tzo7NN5KHQ2yZdYFv
otl67ISH7GB548F4DO35LvaoT3M9s74wxx3gvVDNsoJ5b1fYrf64R0PSTQEWafbSgOoWyEYil8Q/
aiM5nJiUEsP0BTKzprUXMJyCK6xx0nsTcmvZsRed/K7xhT01y0AFsMX+rAvICPu1EHV2S1TBlgi4
/cqmWtV7puxWB8I38tmIRc9GdPE89GkTpVHLKPyFYfaVWD+0KoQI47G14xHcdbNx6PVQd+oeDJGt
dgvJWGeMpgDpZOogKo9KuBzaeEbfZNh+sKKQxFDqO3AQA23kSQgruFp5DIMO+pZgWXT7nRZA3eDn
lIQoeRRnG4E5Foc5xlyYSde+Yw7jrLSQyelo1KIea6m1cZgTzuMsdhU78LLkMCaNk9dQcA8/bAPP
9ZT8v/CRRL4PXSgksw5ldB5bkq19isG1zDiJ51N21O34FDlgxHIgvronzG4iKsxyKUsX62NisV5X
Ga6ceejgvZNOybE7Nn7iSw/DDaVKuh08sMjnLJHZGUOKtFUNJsjnZl56jyFt1Q7vZVfcmaeWqg1v
fkAY5IBJKyaQPf4Pad+1G7fSdPtEBMhmaPKWaZJGwZIsWzeEI3POfPqzWv62h3+bnj6QLza8AQEq
dbNSV61axcJtmL0Exo1KntpE9PWu+lrI4BxRQnXaxAti7H8vi2rw4/Poz27uNpqtdO717yY6E/v5
ygMp8dISSYe2SNjerRIvafDKNx+uC9ku5690kktUlLpTe+wjZYlK/RHwx8oFP54PGOZXybNew52y
o7vuVjypfdWycZucO7GsMghl7CF2A+wVC5KHkZ6aobX1aLLblDo5/VINsiAPFBkC502sTCJazrxJ
nb20eW93iSqQIPpmnCPBbNMkmxnWNuvxs0Sek/Sl/NcvxiM/oA3BUJUqqzMFoDKsMaVmPpW1nWPP
TgY+PfmUPFtP1kFUUWCa8NcIpcg8nH1Ju66sZTzgkuZQSQ9Nh6TW+mqgtClQSeaPrgnivAfVyhkP
HmQZMmagVHfaF/vyEDowbkx0X5cl0MI3R7aysVTOS9pYrOzzxonMwhmjJRBhjrYxDJaqWYZCZPzL
2TKVImMxq7eqxODOu/hL8b1Fizp+Np+wKyU9yG7/GLrtvnoWzX1ud8ZXojkDj4M8nM0Gt9m5S+/o
Psp4oFkln3s/vAfx80N2FinKthFcDsuZdkzjFBsscKmzuuvGb1bo6yLSlm1LvojgLLkIaiWrVfRX
xj48KIGyUyPh8nCmZn+q4UUGZ8sjmSa9M9FWBav0jYEdytaH3i8PKkja8Mw/XFdEwYH4+uNgqaQI
gjZzwzQBm3t6JOYkcPXbuv77PHzxMZ+tbAwj3NncfAisxzr7OMm7fL6xgtIOw12wvK+wdBHI2XER
ywqWgSGFXqRXFbiBYXkl0yyw4O12zkW/efLvJFLqUNKgbYwORgX/RC4BPMg6lrId3hkiSnPRh2I/
X3mMjIJYelAhrpjRJZXOsgh4tz2PsToQ7ysCopkZewDr9uiFJzYVYTjljnqozWru4HW3+aGxMeHy
EAL/LLhOZptXlJ5HVmOHJWhuYguPY+WpLFyVHtHVsHvprpMmgSiBm9A5NxEUjaqNi4KCoHRjGUea
nyRhT2a78HNRQc5P5MDhpaaBr8UaGH3oRHfGU4OJIZ8h8WaMJo2OiGlfpCCc2yiacomHFOF5Wnwi
n1L5w3VPIbg2HkI9dlOcyywtHDOMzdLOTvL2UZoaAZ2FKGTxZOBjS7MszxE3sCgDi73YBgY9tMsz
YzyhXnqj/GR0ldIBm6OUf/QcPJo664N5pBlS7Sm4M8EZGBpeTUXFE8GHMrg3Qx9hP0w1wB9qVmMH
QJAMH69/qb88g35r3x8g6jxNikZuWQRh0yvouj4bhwFbJd+WE9+JNOMv5ZmLPM5zKEVvZvqELEPG
8ORrdWDe0MSsDrqQ8jdQ22GGyzqIrlGkj1x+YRFD6SnY/N28u1G0M1oUUSkAiQicEk8WHk1WlraM
T1TtoswBwNbTaXkOlsGzqLrD9IJA90WawXmNZDYqWcI6Q+yqOC3mbf4+nm7LQFCXLY1SPu3MaK5q
JRsjbFRMAbG5pvhBcqKvnW4H94wyekH4wtqY2saLDMuR36WXF/FcDMOa+CCiGjR/Cd1fll2cMFEw
OItj7QiW9pnvmu1dHZjXzFpd5s4AlKTKHEbli5auY95EP8GE6Ma+qJyz/f0u5+NUEl3GpTZYj2Yw
nwdsWYm//OMFcqErtrJ81hrAb8grw2XlgGHmTnek58nrHPHS4m0asNX1cQqZzsYcyjVeWqCdAuwz
861vxc3oUX/ZWwCcFgxlwPoY9KgDfyeamty28Mt1chFNiavBCBmiPV8kWyeNM9OvqSraFif4aDw2
WQu6gmo6UFmpcqiSh1pESLvtRH6fgrBX5ypxk2mvL9GCO1RL01n0H11HHDWpbT09aHQRmJjgyng4
csLYOLFuApUGrbZLM/OGpHeiQERy9fZH/5muXQ7FxTBpkZIlA08UupGs0EYekDHurcdwz14r5k16
I38Kv+cx0mE89cD0PAreFKJzcp5ELrU4WEqcs63uQ/WloKfAEIj4SxS9nJHzHUZc50bHkLtstsFA
Rx8b3PeV92u4od8LJ8u3zsRKiBhhwOZsmedAI5FuRI0B7yidetyp9gXtBjc+a4fwKUGRttvFLhGR
aG69zRRZxZJMGUP0msaZWARm1WnKcI+/hpK6/w0ki1Aum3e5ksM/M5taroIKhIKoHYE704/8dHTo
c+vOGO4e98PnUDRjuH2Zvw/GPzrnMKdVb7ExpeUsxX4Tv0yDIFpvMk2vD0X+r2VnWVPEkwoFCc7R
fVWC45w49QeZusEOEPlj9xLsJy+t7OSLmnugavw4nFFndwQxQXRSzhTjrjbGmhFsBc/kKL/t+og1
23Iaj83RN6grkb0uADyIZHLmh6kfLQgUJEYSaP87LPHslLu5/3H9ZALd5EEuvR4lQVHjwUHRYmyk
4DDS8hjo2DZRm25s5Duc+7wYIgIr0dm4II4cJY7Nt03ag2JnUeLXS+QWkhBxthV3FJkSDY0Rg5hv
BfJVXFjCpJxlDLPD3JMnhudIHvHO6ahdeRiMwYotI3GoCBu5FYzWQrmAvhC1oGMLs5gT+XGhipv0
kzct6G6VwW7sRY3b7bu8nJFzL3rYp3qxIExU5dM8PVv1AGhHLrAAgRA+gOdJazV5yWqc9YcxGWy5
eTFE2xk2qz2ri+Oj+GT1vVwy1IjxioF2L36dQYX4itlUdAUj1MBfruv+tsNUsFtct0DgpJjs0Cvt
ACm4oc4UnazglTjKTetUj8NJewORLq/ySfShNpVxJY5T+ibLh0HpYNBpts/o53H4ITgP84V8wqCs
BHCZa5DIklVKbwEAzzVkkliS9/SrfZvt/vn2ODUnZpp3dMT8QnJoGFrgJWod82lwxjfS8CFxwSB5
/YCbhrU6H6fpYd1EvWxCYkue6mw3xa1vdbmt6sQvykIgbFPjL8J4JAlWKAdZDGpMl4Yf5PJDOj1q
s+Dpu9kzXn0wHkcCf6svHcUHY3wRks1WG6ZgnkOvR9+pRyDOXMkF5buoDrhtaKuzcUE1jnOJZCGK
twzA9MYc4dHb3sds2zH0hS1qFhyvqCVPViinc2VFBkBuwfMvXpYIcG0N5Qq8qIz9uCeld11PBIZm
cZGzD+jSqRqqW3r90LSPdff0b7+f8xsBNVpiMgidoZ+y/rbK99d/v8gx8XgRqZuKuUpAgUF2i89a
7OVOu9e9zK4P3a4XjjEQZqrXvhDnOCqDqJ2ZYh7c0pfcjoN4rxrarVyUhh031hcz6e+Web43iuGI
JXs+YLGPipHOtpyAoJUkXWSPGv2waNQbYxhiPtf2JKu7Zolv8qX/gKmyfR2E3phVTqiElV0mgyMn
tWXT+V3YnrVNcW7JUmlJtAidHcZYT76kx2Y/OcRnJEAYPXGVz4JvJXC6PNNhWk51kzB0nrZrbrQ3
xmi26zWxM09yRSBrFiL+/qEIDzKpYxX+YoHDmHOwVZo2BtTsNniQJhFHicA1ER5XsvRpWdPhDRAR
PESfQd0AoP4HNpd9Uz5pWOsSCgeENuEKl09H/kCWUF2TNBP9ieITamW73Fu+Yqus06BHLL3OLrGd
5kf0oxPhSzar4Wu5XHaf5ZEqt2ybjXFWvuW3mqfLNiuJSx/Zrq3Sbb50DrzXbXcWpQTCI3OuSk9a
zOUZCGkW+w+bdPW4OZTGZ2Wm+3YJz5YyeXkX+8sSyW4VZE+DSQ4ZSY6RapQ2dg+ejAl/qonG4nW9
vu5DCb+hC9y1xdgkrGKDbEVvNDfIin9y00Tm8qF6ms28VPAurrqj1t7lIsonkbFwXq0dhz7VFuTh
aj59GZfWwebLu5pGJ7Opdtdva3OYc61CnNcZqrqY8owwj80Gkoa95vY3YMmHmYhq8qIvw2VBVt63
egzWQXeMDrH6Mmm64NML0gPCg1DUUS70gCFByY4NOSd++EM9Y6sS2wWzi78Kru56ekB46ElcSJNc
T8j61TvAJ9jUscdALwPIIY1T6KuCZ7UguJK306+yfnDwokTDdnGwierIaW/Z6CO5ryIA/RnzWCni
URTo4dsftBIIhvg5pRF7oIHCkKZOZyn7rtfsXBPQc4kEcc4EoORh6hWEvii/mfTelrGrIKJ7pfQF
n+x6Ik7eelWrE5Vp2IzygPwkwGKG6al2AHV8jl6IYtc3KFI71mf10CTgzjIFz1CRq34LWyvJVNaa
pGlRiBmd+Sdmmvy3OSAXkGHkR60r7cg36WdyNHJ7/vCPh+bcyTikmRl0bADFf8PInlhMJKOd+LGj
3UWxwyaaU9lW7oQPn+tvEfJ2K6tTY4lipIGQAiqLNYnjUSo8UxcMAIg+KedV1EI2y+Rtm7uh2TEK
22n9SW+fx7y2+/wguEpyPY3hqwmVqvcLmUFszN4fb2M2GKBgBp9548kQhJlNkJSiaIqiWAZI3vka
Vzr27TyyyaHhG+ZF4w/YVmcHbupEmZ2YqAI1/x/kGtvXeZHJTHX1xcZ00RWrgoWEseYMw32yHHT6
QI0KJLHvwbmtz8cpJtHHtK1ZR4zh3FJv2Kvg2k6EU5TbcedyJC7EaV09B2+V2CzeKemDPopoyba1
/CKAU8EhwS7fssU5qqQ/tTM9hqZyq8n983XtY7/mzxz6txgeYxG2Oi0aRjk0+A1j/Nv1PtwGItt1
MX+Johc5XE8Kk6BSStiy2Olb7wVHtnBgeYhuZSCKpYOoQi24O4NZ3ErfpKQyJfmtq105UR/aVbyf
ZcHFCRSAx1Qk/RCEYY+qgTZgv8DTIOJUFtgMj6jo5DpX5hIVF1OaQWc8+Xrf+Zm8PBnD4E159Y5l
6Cuz4cnpqDUsZDRwHNoMWOZL92n3tIzvWRm8lsI5Am1SGrAoo+GEFYG2kYL1X+7tYZi969q2Hfov
ysb5ANxdN6UNlLpVJsdKnub0xhwqO0wi97qg7VLBRRDnBeqqV6yCzf2nWrLrpGCXKJYzWpaXT7pD
WxU0+E0pSNlEys05BksyzSJn++RD+dB1p3R+NIv99WMJdPuP5erKNNWFmqHg1h3q5LmdBKU+wRH4
FeooWhZyX4JqX1F/TuD+6tChi7/92xk4HxC1g56rKWr0VnEH2nM9FtyR6AzcM3kMwSZdVjCYvP8S
6V/ocp5ywZcWfQb285Ubk7tmmEBKCYSiFR/mKHCWTBHNzm+/N35rMGXHXMlIhrwdSgPFruhgHoMe
qxts9VY66z/Z4t/k3LcOlixd/zKCkMMvQaeZWgbBhPyNdYDVPYvQbLpShDP+S9HmcjTOCxTdkMSj
DC/QO4wUFU+ph8Ivd5ajvLH81Hex234VhZ5NAMvKxVHOJcw0GKxpYNmp1xzMh+g8+NYntlM5QpLV
lrbplp8mB3UM5MfNThhnRd+T8w56g74A6OuZeBW8C+FxAkkUCupoRLCMPBvO9On65xRllPwseg9u
zh5pJUshRk/2QM3yAnC3Jx80uz1oJ+teE2EI/vJq/f1peeBCCuaDooKPf1Oh5NNyMr+HsV1hLF3e
h1gJe18K7GQ7oqDkRlEypRbfjMvDKevyFEUAqbirs/tByezYANjEKhzBbbJE6M+E7CKJ81tymBBs
0YBvzA7DgaVJ1pkNnGIc1JEEbvgvX+4ii/NhrdxrplkhHCeHeJ+58QQiX2fZDZ7iDcB+tJ0NpLxo
y6joKjmvNiktWlVzhKrtoLmdXDoS/l9Dm4dQgaP5i5pczsc5N9p2AUkD/HoZw3m6j/mhH9VpwF48
1uxuvwpRqezbXPt2XHoTV2bUSBJiwn+dpOnUnP73ktsLSzfyljTAKk3VUtDP53tyHeBCg04QHjpy
0ygfzPZWNh0JtaLqcYldA0yzQxi719VzM+qtZHJpPM2nGrRzaBJ3LdgtbkrUvQNBYGXf/49LXIng
DKDPaJQOEUTk2sO0fDAxG3/9DJvxB9AjxTJNXTP+QOP3Q5EpbJdMGpT3uao6VBk+W2P1lFiZU6T5
weyqfREH/nWx21d3EcsFhlrvm2TOkLcZi+wv6gJ84eQo2GV4Xcz29V3EcAEgCeNmlnQEdEM9Bu0d
Fa1hEhyDfzBqfaNozdv8aflCtJd0rO1GqgVekN3Fnzrw+xA8In9SLfhACyWRJtqZTWZPGiYntQ+L
cexkT5JE/G+iM3Eqly1DoBEdNRG0ME39pVI/ExFbj+Cz8M9FtH1lPSAQsSiNF0WZl2oinmLRKdif
sErlrCjsMNTC8h2L4ACpn1ulG5qqoDa2ib1XLvbDPxVBojOkuQQ5yaH9ooLmzHjSQUD5UfZrP3oo
HNXGB0q/XldrkUZwrrVZOjKGCiK+Vet2W7wkyrkLPzfZD2M5Cd8O26nj6oh86mhGba6PlGFham92
8g/qPnDl+0B2pyMjNpEO7Sn9Ony+fsbtIslKLOciumjWFqLgOflf/Ihc877y6kN1BIfU/rq0zTi8
EsY5iqzUorEuoJH54iUY+is+9rJrdt+vSxHoPf+UHDGooais3Jgv3Q47nkELqAocq0gh+edkFYZT
PDCIWa/bzc0M5GztTJ0t3YY7eq5jO7vFPp/IlkWBRGBwlHMbc10odcU+V1U/hVLqyNLRVEX1zM06
0OUz8QvFy7IAAEJhA0LlQ6X+mPXRrszW0YwPpvqeGhChJvaW65YqE3belQMJdcWwZIoIVQCRUGJ1
RZDLnpHKAhTrdvy9iOFMOdLSuGzmHAEe8x/0iYbY4hv1u6Z9nuO7BMTLBmA/17Vw23tcRHL2XM16
byWhgqQaCe1I0NV6VsGI2hzjxVclzbsubVsvLtI4M65aQELwkEDaWf7MczRfsIJZ+vFvMjjrrRsa
KhoDxSyliT3o04M5mjdTkny8LuYvtvX7LDwHMkEFolBVdL6nMXLbof5AIhBzNeN+TpPWJlgzqbTN
oR2CoyaZh44MR6PMz7GS+ktNnTqLDoI/SKA9PDWyFUZpksV4beo2KC8XH2A0FBEi1wLF1XCU/cLr
fUacWN5ZrpAJfdubXW6Ds/hGo1JpsaIsfWQlhQpPCk13FMtlG0vZ41MLnFbUMX3rMP+RDakKsRS4
D0XlIWNpLMvRMOh4MXW908vBc6OrT0uXnPq6Ps8p2Q+ldkwIVrGQWDR0vGk5K9l8UhHEWWUEiLsy
9vZVaW6HluYNo+Hrs+zGA7gKJlOgc5sebyWSc0ODVqDzEeCSSRW9Ykuig2XLhyhLvtby4BmG/J6E
eSWOc0eK0f+v0E70W0k9p6mI2XD7GbqSwHufaUn6bEHxgNFYtHZ1F4ZO8NR4bBtrbdqhLyyxbb/s
VyI5FwRwbQaeAFShprvJtwCLQkgMoKVghV2cHp3FWMjYvz2csJLJuaSkT82+w0C/C4b7m3pOnNgw
wGqs7eeW+mWs3KnV4MVd4lVF+UgG5ShJXXMcKUaSSNcf584KnEo2DlId7K1JDR0jCid/StvvVvQz
J6EIGLkNU/n9BwMV/3/jHRITRa8IwegScjwCItvsTr+dfcMnp/fM6SmqRhFdZcOi/IOmBx+BoaYj
yqy54WVKZceTCKO0GXVWIjjfZCoAw01tyKLOxyb4jMm1uhcMN25b5uUUXL0I2y3qZCliaFXRPmG7
7B64OIeWGoY/xvRLMWuih9l2Rrw6FOd+2rZrxrYFKupXOTPxJeZrRzewOwc7NkSIwm0E2koe53v0
QaNpMKCmkt3MzgxOgurT5LP96MOJHOZvpuowDqTKedf6urWCcF4I/EBgzNJxtZXmYcVVdahQqta9
CVR3kV18wTZsFACF8Yx9sD8jy+WDcp6pmSrTsiYUyJKbKrZ1P38wXeyZsWUQ7+sY7xSVpzeD9+p6
Obe0LHFPSQZw3y8SmnQ3+th8LLS2v3jcy7k4VxRVSdwELQpxDNWUnkC8cK/cTg6jwy7O7YsIhCaS
x79y1IRMYLXD12s+kSNI9HzjfqzexmoUr9ll5/fsYFtpC//iMevJnKcKNbIRGYFaFs7cz864fLue
azGdu6Id/PsmGY0CgQvGYLbfjOCHmu0D8HMF03vov9an4dzKbIxVAfJf9LmwERXtErC0dJ0meAL8
JST+1gnKuZJ0qnSSETQ1TezYPAArFWBgTdrF4Gg3PxGAE8e9iB1uM128qDvfXDMnJIzDjOQpIakT
Z9hXWlPBY0qoepzjCCwtiAEeYjWDYGeAaUnqAcHqMefIeKQkNxPh3QRxhidqTnuQsZeqidrI4kna
a63vaSyIM8JvxfkJoxpDqy3RmMgOii/Z+UN+zp2EYpmnAlbKeU8SR1R8EX0rzmWM4JUt6wxJtmTu
6uq5twTDvYLfz3fJxrHO+2lgHaQQK3mwPiwbzN11e90uW130jW+LdUNB0kZHrYA8zJhkydzyjDXV
6DsatmlPrDsGXgzR6JNAH0wu7wDORiHBBKZ3TT2FumUX6mnAP4KjbbbFVkfjfESB0ulQhBEIP+Aq
7LqfnsDO6tC5OkUjcfpxPGZJYy+SfhNFy65S48P1P2D7HfTbe5ic95DjXKPKBF+Yl6fA/NgOH0IS
OUN60tDhFLGAiPSfn8WTO0kOwg6v7iIG9D9y8ofSMd360+iON6wz1+9Fy45E5+PcSFJTdWg6pp5Y
IjSBD0kusHZr0G6HihyxLBhcAoPAyjcVxyAAzOrIiCkPqte6EAw/NaglaIv3UKjuenWyU6XbX/9y
IjHcyYK4AW3A25fL7mvlpk7vxkJQEt8MlKuTcGlUmklBqLFVDrmyS8iHqQvtwvpkYoXE9aNsfqSV
HPbzVYGuJ12W6JGauJpyDLL7CrzoqGmFkZ/lezn4dF3YpsNaCeMcYoZp6woraoBEnx/z+TYQkWxv
e6uLAB5Yj4661kullrjBZHcuwQAV4O75rk/s/Jw6GQV+uWAU4m4sGp0UqAQPsg/mehzlBd+rCU9G
qIITzkWBRfCxto14dT7OMaqt1cWKRRP0SazMb+6xEcajTvBIQjd9Im51DnJblBhu0mSgGfyfUb2l
CysViS3NioIQ6UDjs/kBw4kwjoZVJm7klIih04feVUGSxNAg1a4PHC1xRPzJAmt4u5fVn2DRwqho
HeC7qrojZZbdyqe5KG1NxHMi+ozs5ytBU6fqNGuhQEpq2lkW20Z7jkT89gIzeNPilZBUmftKMWBz
YRHYVavahi4I2yIJnPdYZsscZ71Fy757tar72ny6bsjbj+iVTnBuIxkw1S3NBDtYGrv9+WvfGfil
Q9A1lK74kcf+3j+eDStxnONIURzoiop5qeyxoMcs3S8SWjM/TBFfiuDieOB8V/akihsUCquYftPL
pLC7VnauX57A5fLAn37pw3iIYcTNeMrqvRnGYNRxM+WzjFdKQd4DMwLEyAIuwQA4gdNoaWwDRWYO
fohfJ+k0SvZMU1sRbQ/Zdk0rOXxM7DJDamK8V0dHduL9+GzemzdtiFUbilN4xS4CBOj79Yvc/Fgr
kZyWd5hBDuoMR6P1Q9Tf67WgjLut5SsBnJabWROOdSCDqR0wNOKBOcob7xnUp8EyP0nwoUSn4XQ8
76K+iiuY1BgEQBiPflgu7vUL2/Rul/PwBDZaX6hKp+E8aXhWhu9Fm9lZa4qC1KaxmsRUFU1DZZKP
F0uedXIbzDgI2uqZLT0yjq/goHvs5qTXDOMhR8WLjoEjIlTavMKVZPbzlWOVcmCAsJ4icWUM1BVe
LuIk3AxDq9/P2VLRgZHBVFECH7CyOensuB9sI3udB9FGkm1rWknirKnKTACNI5xEf+wBM2t30uwO
uS39UI/sDQ6yjvRrJwQKsvThDze7ksoZFKGkabUC5XZtVx1kT9mbh9RhpM4FMBgiWOumG1wJ44wr
rbA1oFHwPIjUj3LcOHllOsUANt34pZLPVAhLFikHZ19JAk7OgH285MAK87GXPkdwTW/s2JlXnGdq
q0/X7U0gko8mrRxOvZzhiKXhGv1DlIjyou0+3uUS+VgiV5JKUwkSdHtw0319ph6YLbxKOEi96TpW
gvjMs2iyJA4BiKC5j6F4J9YP8vvoiJWVFO5JXqmlUaUJ0q9ct+OPFbaVhKB2pLUPqkNsIIuer3+f
7UrXSh7nMKouDMwRVNjAHgLbPO7UvelGkWNhlA2NtHkvPQWLyD0KjIyHRMSB1WZ1oGO08SE7MNOO
d/pr77KxpdAXzeYJPBbh/EgGEtUgkuBHIvWnPNzl8Uep/rEkgqmC7T7d6h45xwHyLn1YdJRb25je
honqgYTZbXNA7CY1fUwHZZ9hYGaa8xNG9vZDQG2t7B4TbbabMN8NxuJaC7GVLMYrtxpfwwajAx0I
WjoZTEhzI1p4LlJmzvXMsqHM3YBbqVo3RA1Q7+AKJE+gXKIPzTkcmldatywMTzFmhtMsmPmMs3G3
KEWHnQ3RaTEke8rpvpS7x3Ya96FVH5lLFCicQAV4uAVAI5XUyAj6JCJ2ON7J2ne5Pyjv4wW56ACP
opAMkMIkb/4cBVasGWLkuR8A6bVZvyJwhMho0bnY9a+CfWNYmaYNyJeY63tjgfXQBE+dvseyy8UJ
neJY7fKvpRACLtAelXNSkaZ0emriQltvuAF7qV+gBgoyFCS6jMbCwHAgWAkKYXQWRBOVc1a9Dlrn
ln3IX5vKE59Rmn+e7/Wd/pFVYY3bSihToMP8gmkFPDlWneOSteDWIl/MHAY6pbZq3layo5CnWf6s
1Leq+UXTRV0I0fflXFebSE0pgbIYD4roSfHnc3KHqnNk0/aNoZ4thC9+qCOWnggMRnTPnDPT5CyI
tRHOLA9D8LA9VPmX655BpECc+yHKYKpjxdLULPCCiZ5CExzXRBE4INEFcv6nN7sizFIEt2w66aSz
sezK7uXbBDOS/3QefvH0IgFeo1ZQzAFIOxNJzgjwrmz6/yaFmxMA+Vo0ShGkSNYxMnZtjHjynqLr
xYXx66aneqqGuISIEO8WGtxR7KKpTDdVD9ePIkh9Nc6DdHo8WH1LMKw4vQzg1gys2inorRJ+N5CU
du/BYK5OxfkNKS8Tw2yZHgBMUaSpMw/3ZSoyV4Gn4OsMk0FG3YyRif5HOVA7WJWyZ5TYxU7EPCOw
II3zDXJu0npQcCQQ1RVjbJuZT6yn6x9JJINzA6UcyH3WwkoLC1XNyZ6w0qkUtvmZEV55cvFLohWp
6crKAvawPYJMfE9fyh/dy2CnN3SnOwmWXbI5LclNnPlkCJol2+WNlWJwDsLUxlKzLJxw+SZ7rdM+
Ry7Gsx4s1Mit0RYBYQRulS8+JFMpAdiH95cZtqepX0LbnEZBDUXwzXjCXCPSW2uxGPhEvTGrm7z1
6uA9TdfLpfGbofV6aEy9QIXQava0eckWwe/fhpCtBHDOIZ/mRQW9Nsy1dxioIPLHz9h9yYAmoS8a
QhRdGOcbsGXeTGIZtf0ol20aGacME3qySgWVNNG3Z3/GKlfDQpZeN0JomtljSF8x7KR5vW6tImXW
OZeAYpRs6jUrn4HyBNyceMfZHahGiQ+AzrNoCQEz/itmyw98qZLVRiFLPuc29SJrP+hHOfcT/Sy1
mfOPJ+PShdqQdb2ZEJVm7AwDbiyAlWp3ypHBxmJfVJYR6h/nFdSMUmlij6NIJXbSj45Owq/LAPhz
DwAZHR4yvXVSs3hC5fUhNjJBMiHIWvhhsC4ajYYwooAcm42D5V4KToq8U4WEu9tMRxc74/GT2FBl
DnLKAFZY41B+TBtbfg2/LC4mnD0JNIquhp1iJewO3Ljnf3yX83Qis67K2awCGlIa1JOD+UcaSqdh
ih1DSkTpmcD4+DmxJI7kfh6gP5o+2KUS2eooCP4iCZwXSYc6qDUNPjEgpzr/UvTvYkdefSvOf9Be
rdE5hrlF3TkqDuN8aqrnfzMzg3MgslHrukEwqqLb9C7Y9bv8ucNLcvjS7cTFT4Hf5ZeygJMwL6UY
BzLwKJ+nh6pusDn+8fqRREI4x2HQAh3MBpZM9WpHjPFOGy2bBMm/OXeDcxi0QPmnDyBGj7w8+2qO
ogeZqEzHYyHHGFTBM4Pvd+7kak7qkWm3JA/gOPWHXXi3qLcm9a/f3faUykXleDxkKhdT30YY6WXx
JN0roCHDlpeK2k1uM/7RwgvvNMtNRf5XYEs8QtLS9BagK7w+G+2mS4/DvBMcTCSAyy+ymEb1ksId
sJVvw318NA5Z5Gvo3+usepHbDEouWh4qUEUeKRmnZChnCqGdJN2QqPTiqDy2hO4FhxPJYT9fJRpl
2/S9pMKpm89RbDOS8/BIPyQfyd2uO/UMGbzXReN0omYNzz7SUhkkRHj8AOi0I0fixcfwOZbs4mvl
UeTS5Z10EPL0CcIkD5kcs3qJ6xKtGlRKdwyXl+/z5/AHWslOYCehnaMLj0n674L7FbzyeCqSJCvz
qohgidnNBEJtZT/tU2f0MXZiY7G0IJsX2j3nWbACJlc7As/CplzAwurJn42byTFt1Zv39V54uk36
g4vN84DKYG7Bv8Yqe/PxTd6xszvgect3Laxc9Tl4VGVcYBVsLCHJ0Yu7qf9BDUFBXpQN8whKKbfI
hDYN6+SxfcT6C5gx1VvG0dzsykBIm7xtdgYxqKZoOvZA/F+zy028unrM52CU+hBHewziJCK/JRLB
NHNl2Ys+N72s4coi7UtZvxaGq+WpKNXeTusv5+B8IzGj0LL0Gi/iUertWo5OLX3Rx/qkmNM+wm75
Os/dTG1i7JWvI3vAN7ZT+hN7fVHFt+y0n5+U2nqwxkwQY//yQS9/GZdiWcMYZnkI1YxQXbf8aR9j
D215YBMVWEPmXjfz7RBxEcZ50VSbjW6o0bkYiua2b+OdlhuCUptIBJdt5e2SdIplwVGr1NPG7AA+
VcEpRBrDFXCqUZ7TsANzt2HemNO92rtF8P36RTEH9Ocz8HJRXIYVz7Fcl+yi5OOvTt7os26HaMZF
dBLODxpVqbTaiI+vSWwYtDz0o4JUxDxcP41IyXj6F0rKTOtK3NivDkN6DNzwzNgbc38+ieprAg3g
dzNUapUHJWuOa8YpKb/NIrCG4NIszmF0yDKiZcBhSuDgmgHQ49z0dY141y9NdAzOZaRla2VNjFpu
s/imdl9PH6///r+8x3/rGL9sQYuUZS5nnCOcAdxmWymbfVjav5b/id6loktjP195WUI7sEVEENbo
3+b0nqJcIw2CGxM4WX75glbLCcgwsJ9CpY1jkNRXOmmxJa30y9ncV1H6JLhB0SfiHIEhl4ToNXIl
9dEAg2t7pthpktvZaTkm++wBDTvr8M526OWzca4hqZpMzljV5lfuggUTB/lewxgcwxUMiS3MCJmi
XfFF/J6EdmmT0rBGBhnqsCchu2PDudY5/N45sZs5ogrYXx5I/x1Q5Uddq2WiIzr4qOm9/j/Srqs5
bp1Z/iJWkQTjK+Mm5WTrhWXZFnPO/PW3Id/PuwemiFM+z6rSLMBBYzChGxxt3woncgardiJQ/f3K
XZsOL1u57TmE1UzAOatEtcFZa4dvlYa8eI1ejfx9LK7UkMetxLPFwAdBtqFPBgmCFoVh9SAlECZ8
wawF53yo3LdcCgvOOSciAySLBlJoEQ3+4PymoTVofazmSIcZlR2Xx3A9jD9/O3piLo55LAaSkECz
/EOemJL0IteGaagG4a7k5l7Mazxcf62c7TGwombjLDeUvqInyu08hvej2dwWcXTIi5D3aKCx5ufn
gLCqB6lilBKa5zCCXR7D8a5vsxO4C7Phuch/iMP7giM5LIszJaHDwZn1E2jqIiGGQTS2+qAoiRJI
9GUt7LpTBv67jx4If3qno7YxhIY49tbB+myPdVE1kyYlq8Cq507O2GKmLXJ091fDLRVbpLN65dt/
NMq4aV00i9zmMDoeIBXotn4nWskCu/RxUXqR274VP0GYyDG7/lXPa2U8Vq5SvR8JooXgtdmDnOMh
tykLt3T1LzLgvO/IeKshyZWYyqhUdV1xjOohdECVsZeL8BHJ8b2QzDvIr18tVefUwrjH4Oxr0JYn
FI5fthdN1/SnJ5/XzMTI6jiYqk5PaVtkoyXH6bWiCpzU7SfJi7MR5nI0FcVY1A7JC/1mdPPdsjNu
TVt+SB+phnL/AsVozqp4XstcjHrciGNAY+ZIqm8jWmJXtba2mzDmuOo6gp9XxkTN4iQoUM8E6GR9
6YBW15JCT9BcIR0cInOvX441tm5hQneuzwkiJ+2KypX3/vQWP6HIiR4Zj/aqCB8MGeiabOxtL/kk
av+9TraQQbI4MGSC8GbWnGKve4nX7XJwpt2JOI+Cw6X45BxFtnZhxHMl5TIuftUS7QGHEV3xyAA1
VnL4qzq/CT5FlRANCq/MSdSDJjP6ZoCu1IhzLj5IYeRnOS+Bt3rOLqyw52wSjWFaQCg2tQb8UDhN
kcZ5v1On/uMoX5hgTpmWm1IRmyCdqOv8VOZWHnS20sSYUdQcyegdLUtcjlusnrMLk8w5awka8bUB
5B2QVL0bnHgn7YiDu8muRyvHoMkz5GaOy18N3l9YZQ6dVlBN4BDOmJn7etirub/8XaXmbIN9pmaj
oeqEDqQJO+Gh28cHdBr6+h2x/009dDV0uTDGpLYGQSuQ3EI+fhHCtx5zg8aiHYd4OSxqxGnUWc13
QnMMUpkEHKxw+n+GZUYfKMkgo60lj+wOIEUFC51hpxZO69T70hlAf7zjuMnaZXdpk7lYB6FchnbC
EdOb5qCYwbUWyo9LC4UsqDs5INd/k416LxiFT0zhBKU6v5RE/I6h5sm6rjns5S9hDntu9FOVoknN
gf+AoOmbkiK4GP9qhvLSDHPa8zmThyIF2cBo18+Kre5oG7CtOMk1gahc8Vr4Ipdceu34X9pkjn+5
VEUFUQx4bGRBY5lSsSBX6naHIbS0G/Rxou/mo300uSs7S77f/sb0zLHgc2mdQQJJj0NdoANnCgoj
BQYfhl0kgeXrWqhSSzF3Bq8ZbO3MXBpkQMAYRqksA7jPIMvWpF0tLdTio50xclB19eq7MMReunKc
iMos6cC4n6OtHcrDsEtKHJbomjKnLbyLYjVYurTHgEETjENQ0bFHocDQJtIxlZf7yUtffbQcgyzg
KXK5s0CcE8ret1kzCimhpPMBZOrpFBoKWm86+DhoqlESLF4OSOL4C9swoFdzGZQ5pjDMh8GhHNc6
hMMo2z194QuFo7oKyB8wYP9SYQ6JVypcJUy63GQWkRK5FuREQHHkZoCSqd3f6y9IRD7hefohIGYX
tTXuh7sKXeXbB2W1J+TSNANBRq0sRaAA7KHYnTiTQCyMalhh0TjjpPkyiAXIPE1WaNReLQ1HSQWr
eSW8kjJ5SnoxtSDq3Vuq2L8nE8EoZ83rPV+LVC5/H4NdbatU8rCAjaOe9rr+tZ0CzjuLg8FsX4JY
DeoMrgEQtw8ZSCYHu8MYXd1x9plnhQEkhYCLJQwCTNlWN3Ff2KJhRRJXZY+3WSwKKZ2p5yKGxpfv
zYmm5ylj03KX7xWPpsSCe95IAscg26YQFoYumhMOajh+BU06CTg4vg6rRAFlCKoi0h/DXmo9z/IA
tNOEwc8mJE2VLNppanCdFsTZPgrrn+hsS2ZCkXapkwKCKs4S3XeqP48vDW9qaH27ziYo7l0kofIw
I5JUYruk8Nskfo1UzhI+CafOBugPuDBgjmM84OKjlF20JTBGAbl5UT5Kug16esDb+t/2jEEPjOL1
whLD4UoiWlEW2rlIHD26+29WGAwIxGYKKw1QVKtHSNNb4tKiq6LmbN76HXDeOyZiaYcwqEyNTl9o
mGYx3SU59MN9RfZhe6jTk5DJf4UJZ4MMJkhoLZCnAtFfKmGIILguR8iHcVngeT7HYAKd6FeIhsgk
jK9I9SCOP7c/zvq2aUj/yXi0Qkv3ny5XzH04z11I6+60VTP1KR+YvONF7eun87cZ9gWEKrwqmwLI
rCLllE0xdKK/LTkHbT4Jrs5GmGCnyGctgDfTZ9YvEXMw4l5Tss9kl3v/dUUM3gRTq+P1g0u/GF+C
+VAlX4SW1yK8lqKBCu7/Pg5LehtXuRQuwUzbyAxfPNDYJj4siS2CruXUe3RmDHnawpI6528aoC9N
M1A0kapDThHsS5CPsvrgxxTm7rbn8VyC/v0C7DCEIyBwwtdqc81qVeG2GlOM+ym8oQGeHQZ+WtUE
3yK6VJ3ilB81X/UgcWCDRNNWrBnEgXQHuT3JPJsMGJlNqYbIZODUqpD7jdvbPh0gwDry3t+c02sy
GCQEgt6gqwSjq+g3Eo4z6O9yd3oRdAtj1a/1vrHt+YQkg6Pd8/Lq68B09k0GOLJAUGptAXCQHuxq
wys0s/1tB/nkOvyfCZUt2Olx3aAUil2kDB2L09pJZBn7Ae/O6rpwxx2P/m49XDnbY/AjWrQkH6se
ZFzKU4KKZz1DmD58knOuyDeNFP584J4tMeDRi22eDwNad4fQVQ4VumOQt3/vv2sWpQI1uad5dez+
fJxVtlZXg3K3zKmgTHEing69sd4TPWJ3f9cCd2mJAY58MINQHnGskTYAiSvxUKs7kuv6+2TLXvql
8HkErttnTWUp1OIA2SlZx/lWSOCYnfIjGTF4UnH5GOnX/+ObSSKRTBkE5FAH+CdeJbUyTSMVIWjd
2SUIztChtvjtiYpg8x/uHGtsokDBm6mICGgzfw0LS5Z0DDz6mow9Xs56/d48r4zNx0f1LC0aJfwt
q8w25XKXVagWdeCOD/NbAZl5k2hutfQKZj6nB/TpPQVKz7m8V6+6i9/AnIiGGL2ezzjrSpVYWnkK
ez8eHqEakKW8gY1Vh7kwxYTxcy+brWLiQ2rL4xgntqQ6IHnjRIerWHJhhDkGXU5UuQ3wMBf11h7r
b5pwlRMNFZ2/aEuDHvv/vJIVolGCRI4iOnQsF05avSZ/xRN3aYC5Phd5iIqCZlaNZdiJIKbroFAh
JrzH7+p1crEO5sbU6tGouhGIGJn7wLyPeV1JH2/NjeOrMVelbFSBrGvUwRDooti1006DGzmzgKsy
x/BiYJVe5k9fw5fGGUBsIXE6XHkOwcCHHNexOEt4PE5RuV8EEwJIw42WLft6GXnTJ+ubSXRVlUVV
Rq/QP6FKi42ilic4RZiaP1D8Pwxa/p1zOa8f2LMNxi/yKe8rNQHsJvult3qIHo5+VUDaUfIXe3Hj
/WKXtygIcPmzeYtjPGUMQDT5ccHIxCfEH8m37ZWtw8N5YYyjDGMiyySCoxjBrYrREE2JrRYju9tW
VruRZOlshvGHXlC6WVyQrwiu9MiKr3UvPHSGV4HeJzrKXoM+2faNG1LRH//nKfhtleXWSOpOhKAA
+TUkQnUqg6+qbkUvym0BUUAReabUSxfMxVsNOr7c7TVzvhxLuJEYoRplKtINmfggCC/65G////Uj
dl4cc4e0pGobpIHg9sW7LhxzYb+oIlhIJ863462DuUCSGiN/pELDztK9xOS5HH5ur4NztFjejMXo
BtWgPL/SQByVPEXoG0/7YybUVr7wxE047k7o3y+eYWFcKEZEGYVi+bFGTjPEqJrAAQvehjFYoepD
pgc9qkkiuWsa1OcetzeM9/8ZSJC0CBPIJgIYWYZIcCi6lTo+b5tYr6SczythYKEeOwEiAUj31O94
akHARPdqO7cL1FAaS0bjwvwWtBxH+yQyO3s0AxKxroFqiCDJkEGBujws3U4Nf4TVc9u9zkFnJfmX
YXyFKLq1pG/b6+WcJZYiQ6jkvjIzGiTlPyXBkSJ4RvdFV3lkP5xPpzBvrnGK4rakdALKhHHhW73g
oDlvC1mKDD0xK31pDbAJ+fQRCfVj23Slu3pPp9Ol/faurR8mXYIYqW6KEBD752GSl75PBRoslfHi
Lsg8WEof7Zex5/QM8uzQXb04tGU4gk/ahDPm0D+vH3rTj2NOboFngsGFQheKXNApWGdPBdn12v2k
ckKi9eqVdN4uBhc0QeqXWQeQRkv5atTmrdAPvqYPtaVr9W1JyH4x1MMSmLYpyZqlJuJVpKCENBfF
e5ioz3IOpQRRvYpU07BzM+BUa9d98/zzGFhp5qzUOwllaKPzmvIace9/8xYGUipFM3QiAbaE6aE0
nkPtezn+FfKel8AAyNzloaFN+IotOQrpYew42bVtL9HYFE0wkcSoCByxEA5V7ZfmDZeolWeCQYh6
ivIkibFLYXQ3hF8ncTdEvELIai+z/NsTNZEJHabKjENTx3OtMvMrtS8SuyhjtPaX9iylNwTsfqSB
lnirWMEwX4sTr2a+CrdIm8g6EuGGyT7BSTynQ9VrmJnIDqX5vCxfp/Eq7t63HW59mRdmmGWWg0jE
hrLriZgXTN30FTmMzCpPijdczbzi9OrxuTDGgGGcLVHZRTTJJZ9S5VbjNvTTX/tHMHthgEHBXM/i
YtGBtjT7GdnkCKlQJz2h8chLnnih86obXhhj8HCeMqgDtPD0sj0F4V6iwVjyuP19VqPzCxsMHhY5
qUyIvKIlc4muyjl2wmYE64youHE974PEvA4CjRM0UwTY2kQG5NQqybtkgkvEhT9HP9W0AJLelNpN
LPmx9moQTlGD5xUM6JWtjoSdglhQRdu+DGkHjUdRxDtLDObpoSGYKoDJSRTNEmLJWiJof4zPU8S5
vzhbx5bPdcjOiJEAQ1nevM2pucuD9NCrdz2RnM40PTnT7/J52G87yXpEc/YSdtBfKwjydeH/j8oW
Tnw3vGVvI4beGr8HJw6vy229veXCHgMaqKnFyZLBK8lD90GnL8947Wde5BQvimnluZ3e4r0ICkEe
tQAPr1jh17ARBrlsUBAf7cFBBcAKD9Ux3xOQMfPEP3gfkwGTWm01ZaGM7XQyUtrFkOWKduKOByMc
52TlkHqlVMdqxGZCN/IwiNFBFqGG2IWnUeE6CueosWP+hdrPyrDgUsuXvf5dsVu7BMUZ6gzEbr/Q
cTzB4U3A80wyaCJX+mSmlM5ACa9m6ShMu23n/4igN+CKnecvyUIGRUF2plfi2lrG6ZjXkBHs8szP
59hDB81bn0Z2lHRODFaBsByOeS/4qdiMeBUu1wNqfl0O9wmib5oce2lPvlVhhdp6/bTIlZNF8s8k
vIEoy8+sNe/0UHxcAnKqTWk3Nj/GUoaG8iBZxtC+hSUefTGI3JolRbtB9iAQqO7Ekweyret4Vm09
1nRrKfTjKEKBeTYl2yjHzDKMxpML8IKIg9+2sg+9Yc+Ug9ia2spC/8+VPppOq2ueNBrGcezrfVu3
p4hWR83mey4pk6UL2SvoX56Grt/1meKms3bTaIEjExAANG1um331oy+/zEb2LqXyHvSQfi+pGFoU
FUdLiZ+ZaJYz+9dYHFSnr4xrtVetVO6/THWcW0pi2J02/dCmsbO1XnkWgvZFLSRXKqe9OMS8kQ7O
Ra4ziD21wVgW6scckgH9rvFJv1evKJGBvAtv5PttF+K4KMuZ0Auq1ksDHZZB3k2KMELGFQzmmWBC
1qIJ1LCQgNDZyTh0N7SHHW3YlgoWeRm8p6bDu/IIB1ZY+oRoNuqqDzAUUwzyrpeFozQUB00rdmjx
0Z04SANfFvLJUxTU8VVN8Gex/ZHmQ2vnQRvbahUMaCSocyuJQOsUCF46SXsQuDqjND5USriTx2Kn
CWDy0oPbWBXuR8jvFkL+A2Ubp2vQSdiVxt0YRTgA6n2rNCDcjrXR0mrJVsqFlxjhBGMGE1qCRhc9
fypQNG29BO0kUXRXDXfbfiJTrNqAGlbuShr7ZooX3Agd6J4jHPysv9ZStD0He6po3VU3oniMyGh3
pqcIuaWHkxXH3zLpvU9PpBrttjV2Hbj9gvIGemcz6LN13dFqFJYbTClXs5XyXpQ8x2OC1GwUTKmj
wVWfvmj6E2xz9oR67taeMBEqeK3UuaNdL/NhAYvlVePNH5x/pm6B+Hqf75cDCa3Gpd229Y2ZWOkD
r9673hZwjkcM5o5RumnQ85ySrBx6N9wVXuCQax08MotLWx149nh7ygSshhzr6STm6Poz7+LIN4K/
yeVcLIcBPzROIjtFA4+5Ct04fITIm11r//HEsA1YSgvytrCAFVOFhE8fgRXqvS04oSnnWLIMCVOq
SaNiYv5P0FJLjnahCMUl8W3bB9cDNQh1QLVY04nM7NdIynAYFLh2cqKDlcYt8c2DvPsbCgtZ/m2G
rZTIGsTfMghoOONyo5nvOtSieHn+9e06m2Cuib5qsyiW8X4NauFQ19Cbkyt/0Xml1VWy+8ulMAF8
K4jJNNCgrPpuXCnXnVftu8fWno6tP2FkW9y3zgilEzzEJhccrgfEFNb2N1s/Q+eVMnjddfXU9ya8
Tx38wPwZGjyRAt5W0h9wkRCtZLVvgg4GsvlFQDxoLq+5ynm5rtpQDElSTIWoyCv+00YUllXTDwPe
le2XwvQa6THgSeqsXjkXJhh4bdom7WQZ17hY/cjre928zauDElV2J41/80kuTDEoSuZ+yjUokTuT
DC3JyjPBnPEXH/3CAgOcUYjKc2o24AeY3dporEmp/6MFBgpmAq9WCIg5stwbyXXaPmyvYP2pfV4C
K88XqqkZqvMCsUmQHVOKg/SKMmyhPPsvCttcawwekCES0kzCJxEP9bVm137wOBykQ7RLDvqt+DeZ
24ulyf/05i7UlkDVVESj0uQneuZX/WwpisJ5sK3f1hd2mKOfjqPcVQYWRXva+8UqvGEX7pvn9lGE
7ID+lUsyQP/hHyHKhUEGCiLMh5tFK+MM+YuHIp0PHcUjFc0NQU9tOrzho1VouzDHoALIj1t1aDCL
W2moLGXoKalTzqf6kN3ZWhIDC0kUR3kFuhQosCDYNffSfvhu+OgYcAUX4WR6kqCieK+BYidz0Q78
d3xO8sUiGbDQQfWhdAVy8BgjTcH93sv2XOXO9mnj4OtHtegCw7WgHKog6BE9zIVdEVeLW7voOCDO
QdiPUbILI2qY1nFL3ZEYT3UUYowHpAGLZufofEgjTjzEMcbKKQVLMxbFBAQUk599MVlFJtkkxyya
Gr23MmKk7Q3kuCI7bmOmiWmOM8jgCO7XMtjPCmfzeAYYzGhDYVE1E9F/qnmku215TVocD5AZrEAG
Y8YMFChsUES1SbuLOiRkJs5HWU8qnp1Zpqu8cIFBG6KuaXCaKGmY5ICy9KU71HvtGDrCj+0vsvos
vzDFgINAUgx8CjoYI6qrKnobFNFqiJ8MvAQK78MwADHiMdkKKrw6O4mQCpOs7KbbTfbofGj/gY5f
5kDSejvExcoYRAjQaUNUFTdjkFqLp3r6S+6LFcYSqMx2CFFoK/MX3nXM204mohCVCiqeEsKj/hB/
Uw4LGvljl7JGzd6IkruFhmaslXujULfegN8/XxzxTMQEOcfWpUwZhYPmQbShf6CtxxU54HxL9uFR
GClU3wd8y/B5tkH+5QuuBpJGr3UoM/y4w4wmypHbfsq7pdnWLDETEvS6wWh0Cu4o84KJ+QHFmcEO
mHqms3AqJ5yDThggQb/RqKQBArc8e6gw2ia8qDzSNt42MlgidgsKqhJMCGV5CgLzKFe9v71rvHuZ
bdSSSJFHaaQh5+Dmz9Ng9R9C87VTn3Q01XmDNdjIoO0HX7/Nj/IL74m6/tVUaIeLpqQrMlse0YZA
hUCFQZvEiWnRrnSp3FUYtUZvvytV3vzCOwuru3phkf79AjsjoY+qsiGxE03HTs6hhvZje095BhjE
zNVYriuJFuKRHCcvOeqf2wbWo+yLJTBYmfSTDEWhD/if3QhExIIr36b7D9Evl4eTvOUwMCmKeqLU
lNJHWG6HIbJM6cv2cngGGEisUSNA7QDRLooKTT1Zfc57ZK13ql5sGPPKIkuc5EqNKIaO4UDWoGyw
aZHXWfN3yt2cV9byWvna/fbCVqXR5bNZNk+PvrdQUKHQ5uTv5PvkQKDNrktwyIpefpK/LMhURK55
W/PeK6t3zIVZ5hFWyIWu1wWiUChc2Z1ig4LG08EXVD3P/a9xfl+6JYnFowqku/jHJXNhl4HELCrD
ZV6QXegXuss/1W4XRTeJXtmaujfHFNO/srO9xasofGGSgUiEcqVBqMkybS05fElUA+TAHJDkgRSb
Ri+qSUcrCGIgXbJAPv+L8Kl5I4OjWRkoTDCDxPmGvHUxGLKIPfo0Str+Ptz0UWfVwWMPNq3tzeMc
PIOBESmuq7nvcPCU8IuCGknFaT5bD1Mvvg4DHQKRanHq4f9Esn4JEk+hpaZWDqiadwtXOY+3IAZJ
loHMQa/gmJMHMKs9t8h2GHtlv/idG3yn8sdcXi7eUWOAZelGdQ4HMGQr/uxCLs8Ln8qn3JYrqzvo
kOESKfV98nP4G32RC2Rhc+FyN0bmpMLv57a3Ou2LkZr/zTnYRHgayIKc0bwRdN+a5FDF37edj3eJ
sVzBvar3vRSDvA3zpZScJ0KJMQOh2fOvvlYeOK2H+2dnZBtbhUivxyaAc3ReeE1rLqGbQazoBGl7
F10EO4HL0M7DDZZGGHSfcWMoCYJ99H6INs2HDcfv2k20q0CGwaO/5WCGyWBGHaVTAhZOSvh5lyfX
C3nM9bvtj0YP7AbCszTCdRUV4PGE2zVZifILKEvASBXmN0kD6pWE4yH0tG4ZY9AjS0JQo4Dvlio5
Z/HzuOwS8y7rUIWUrC7g6dPywIodRFaDphBRYoodzAJRsIq8Ztd/p+WEyufFoLzIgCUOHs2oiEqC
GwVEl+bN4khoC1JuAfRi6GgP6MV3RhAYaE+8VwvHJf9gEI6XcJJKMOpCrEPxKZcS5RcyCouOtkKR
2+f1JHG29Q/+YEMoKlDo49gJgZeBKZHys3bzTvTo+PNfZTJ/n3HC9sAq0TQL8RJgQg0zhZZkhr6e
o79r+xBsn7M/SIMDKUpDY8atpi9elV1Vsh83D9sm1utdFwuhN93FI4XUuTJkGj5TcgKJOpTV8ito
nnnirfwVcqzBKd5T6ZjKNpA1hXQMBmrBs81LkGyfdsJWi0B5gjDExGmn48LVbXoQrpsdpR2giYPy
Y2q4fsuu9Mftxa9Pel8snolLIokMjTaBuEE8UKZBqr2m+/T65r0+txGGiCzC5IFQ1TRPEcQvi9rb
YvWtwit79oSEWEPIpTKjAfDniEZEJj7BaWybMEO00Dm/9PLSnwoql7TtMbwpX7a3keemTGiSak03
kRnvtkRZXHBP7+RGsieuSsa6kyimoRl0goGdfikFEYrhBfawEVF/LSDUJKJViLwMOibnZc65WA/w
zsboBl8ci6If07ENgdFdMVhT85ZknE6GdR429WyB/NNCGucC5AUUPN4j85R1mZvGml9H6m2mRZ4a
B4cpkx7iCWqa6ujrGmhzUvBU4JMOZXKMyyS2BmX5JpO0t7O2/FZmaeJtf9dPEPX8ExlsSEcpGLvo
4zGLN6UNjZ5D4JEDQUjNE81d96GzKSak0OCroNzEx5VDkNsWhpurE3rsRp+zJHH1YJztMCe+Dxdx
aAngDgKwnqlmtpSjf65KrrTBuJkmzTaAcqiuoMFQTWUOnq/nwC6+OQMDRZ0pjSR+bCjotVWrOdFG
08hD1c2huoR0qtS8Ajlb4aY3uK85zyTeJjOoMMK2Ych4rov1sUseUuI25RNng9eR57zBDBgYeUza
0cAGU2U1Gfn1ZZf6SH94mpfe8IZkPwkyfltT6ee+OKZqF+VNKeJhCVKf77KbeA1Uua56RzgUhxi+
BNXH7fXxPiFLA99CDElrwo/1DaggNKfFoZnM2Fd3wb5GEng8FWjGBEWYm13xerzXH4Hn5TKoFExa
A+k6EZGjIlt9eh0pGKqc9hJvoPGTqPFsiAEnWW3H2VzgqOShRdtYeUhuzGvjRK/jfo+2TM+wxyNv
Boa3OgZucqnUjG7Cx1QHYosYKUom43YME7tOJGf7M37yJjwvkMGb3jDCNOmA75ToXnGX3WC1gDZK
q89vzefcXKx6bTA3oHGLYSycU3cM9+p0r6K6JdYPacmbEeWujMEY0lRpEs/YxQRaUlQhz3DEvXQH
ETdIk2h/1Ut0RjSVgRQjLDthLlWUe3rV7RM0a4uylTUh53vRT/9nPHP+XAyq9KQqUz3GqTONJ7N4
NoUdxx84n+gPCpk6gvqSgQpIC46hUbWKUwV15tBV76MX87V7ph0RjT3veDMAnyQLfq+MHWbrZsGY
ZposQL1sBuU6LUhOL6lNKrvch5TYAAoM9vZqObvJcs728bhkXY3F6i2xKy0B21bICenXG4LPjsHS
zI7QMDQHuq4Gqp7Nbe3HyFlJN72reuUh8orjLIFWd3I7vC0y//9Pnqf/6I/zjrfeT7Ly502mG3Jx
TUCuJx1rHe6TWqML5Q47nDDcIf6gTLeUF1p+I4XNK2eszwJdbAGDMWYUKGFUomuofG+ftWfgDC57
es3jYUV1DtHgfhQyK/W41yLNu28cF1btVjLnbikjAE52mm3iFZ6BHPwXmu7CM44H2zzEYWll+3YU
xa5EK4VypfnxbjnGfrgfXMoW9y9SXZwIjuWmIa2aaUKEb5nsqYD6sIuhAo6+HiTWtk8JxZStTWQw
Z1b6qU4EhKSpUmLc5CUt3wmYlozarTKRjgmAmPFx2yRFyw2T7JBclxjlopgTsDse7vKuOoRZ6zQG
yHak3iXGcDAU4X7b5Ppc+dlL2Qm5dixVEvfwFZIkt5DE3eWGarWSeiMUZmnrCfoi0uRJjOJvaT0f
okS2xr7yo0K6r9CBG9bBe7dkTqkMV4tk+JwfxwkJWL3cMTTSpArgWkh93M/fqDy66mL2RcZjlkIy
ZBp1aJh/5fXgcq4DtliMMaBGx4sdmRfoh+t38/TW1F9j0CWbZeH8xzUy4KSWhlaFBI08Ieg3PV12
CrwF8NS7S54Hd9ybPlXuRbTlbtul6LPlaww6Lf00R62JxwDmMYn6HCXQMUGP17YRXoDOjtXNEQK6
UMJplR56N45tStTb7bTOnuzpW+kUqA9uW+R9Ofr3C6iHxkKrViIMNnNtl/1XtdbtNBLtUcZMEfK5
29Z42MeO2HVG3St6jtNTu0i8u6kL3q/9rxRn5nOHuGnYvfXNGEjqzLoNggKxHZQGZlt8p/m65i16
FpEBsWW0iPIwkBeesIXlCc/hBsLpH84JmZH7yK7twDEe5+/9iaYFC597eXFw12CKyqEY6LVMsw4Y
Oes+Cja5j3w10a0qAQ+pYaGM7lQohI53nS84fDUqzi6z82FFrMRmSW8Y2R9dsKCAGT//aIs1fWUX
erzUBz3fGx+Vnc9Coxbi9QZYk6AhrHVjldPwxjnobE1ZShe9HQV8wqh3jQB5pug0dNwggLcKBk4K
pa2IpKG9hsqVDXvkMw4QYkxxzpHu3yHLdTXnnMPHuS3ZqnLSd3GXCti4udecSvR6+YdOdhgfxaRo
bxu8aeT1FRoKZgqg/iaKzOEjgTGpvYyoec5bywycpubRS32CJr9NsC30ZRI2TS3gKlD8ZrAU5DP6
r8Ns6z5xhX2IeXVOQoizpI8E4AVYVt08DEaHEIfUj0L5QoJnDjyuH6XzguR/orGEHsRFGPGJJm92
c7f0pdkpjq0zuaU3HhXRnu+3LfJWRH/QxYqGUDCUSAd4GAo2EJQJEm+sbx2ezkuiv+DCgpDHvRpS
vgnSq6c+Eh/0VHnEIPBbb6inBVOkU25CBKrkXaXrx/hslzlgc1DLoKpF7keKn+pwHy37Jj5sb94n
t/XZBg3HLtamjVHTVjmgovkS3cL9HgQ7/1K8Q8HKiw7ly8S5q9eju7M55q5W52oWmxbuLvexHemQ
2TZeJ12xcuXb9sJ4e0eR5GJdQwJGkpi2R0UKlLmE+6ow7SSMOXi0Hnqcl8MARF7pkRqLsDLH+Dwv
zfhaG6eovo0x8bu9Ho6XfyQpL9bTR0IpCIQ+rrW3BudWs7f/P2e/2Ob4BgJw+Qj+UhCM3tT57QSe
jG563LbBWwMDDULRdEmdARqMdD8pX+bw6/b/54Ep2yCvDVlbxCM2CRJFH7Mtgh0Ulor6nrjL7JHT
sPDJa//312c75ZVCUftlwtenNUwa5qI5h1hdZzU76ZrcFddAPLBwz7ol80QCeZ+LgQYR/dbCIoJe
HK8l0EpFh9aU3DFPefCw/vQ+L5GBB1FIjbHUcQMuXYFWu0D+LsoiuhiEeyjburHeNd4wj+CJx/g8
ijcLxz4HeT9SThden9QTxKU1dBALnQie/aL9oSTZSy9oaHZsMGdexL6UQMG3bTjJrE+i4PPCGfxo
yzoc+ga4uNwsXrhLD92xQz/v24BBaupOdWdhjnLbfzngyDbSt5lYB4GE1eL5awWJHyhvGTnI3Awu
xw7bQt9rhdiFJe4Vo70n2R2mYqxYc6eOK83GiQXYtvlULSKxoSXVDJ0G9KkECgD0RfWeZKt2llpk
5KamOAeDbZ1vqiAzwhy8uxUqe5282MLUfw9F4337U31SKP3tH4SJOlCNVaKE3i+0D1ZGBnd5UZzg
hkZtvBoeBzbZNvosyEJBxj3jdOBNiG+IzrmTOZcYS3Hal0Mj56AGdUTtSxP8KKvYSkPdknBDc0nJ
eLYYPDHjKO6aDNfMMHwJssLW0ffdBLs57a2k5fAH8tyciTUqVYiVYEKsoYISRm5eyXjfof9KBHsv
xxlW/VyTDBVSJIZJdMaSNveGrMwYvJH9/JnqxGAm5UQlAEVn8GOP1+G16uMX5hhsktpCzZoBOAGy
CXswK8dc9jNvuHfV6y6MMKGNOk7LqJW4S0n9f6Rd2W7cOrb9IgEaKfFVQ012uWzH8ZAXIXESzfOs
r7+LOd0pHUYRL9xoHPRDgNomtbm4uYe1jml30PUf/9um8XkGMGZRWqs4QSZU6XSHyjajX6Jn7Sfy
8+iazL5tGxTsGp9kGKhCetDH4dFNPzfNpWle/e5524Rgz/5II6hhDO5CtIjFKOwkDXqfRWxjokVw
sJPoIGRKaogtp9LJQsd7mj5nmJvYXsbqwbl+ej590MUZhOkGLCMfP1HzyVS+EfVWLxVn28w6hi7s
sMUubvehw6utYl+k8bQdCAoP1rF7bVCyoB+bqFqY4nAnV+MRitFoCK6rY5SfOq3BBfskWI/o43Aw
EAW1GXdQinDr1+Kr7gz75mze+bv5FNwWt9m9emO8ad8FNlXs0R+ppMXCOCzoe7nS5RiAyqY1iaMc
wH51RzDYKO2z3SxqDV/vHVyY41AhrxBzzqyrTT0nz8Yrk1sNL6yTJXGGeyZ5mqB5ECX1XQ3GO3oU
TxsK9phvTve1hnRhiNgl05+C9k0ZPneaKMskOMZ/tKd36oC+C3S3af6bZXhJJ7hwRb/PvunC79VK
0aIhQPNxHD+SNLOLj/F9XD8T34+OjpygRNMhiufZTlYr20hPYShqOVwv+C6ssHUu1tFIoJTrWeI9
e/ah3Zm+Bq75ND2an1gTEJs8TV9Y3fOmvBl26WMBkq/5ofdkN9kFriilup7IWPwxHJioVRWjhIWu
5xpin858iwIVmKyNL+prB8JTydUEH3H9sbkwyEFKK8V4HkjwEtb2xGr41RkKwDabLYTkmQArRW7P
QUuVy3QeInxQjT619W3f2F0oojwR2eCgxCy1nJYVzrahqXZLn8y6tUnyJAAs9isbgMV3p3eFpIRa
ieAl+NqktuqgvHDO0S12Lz0rJ31X71MnRqdRBvbFWZAfWF8glPQwmK2aps65SBjoJO4T+Gs1fPHn
UzhIdlK/bK9PZIPzCrOT0QDv4w6Iy4e536v5Ux8dtk2s12/JdR2cM0TNPNCAdU5CxtaTICqunlSn
3BV7jAblh9Rm7dsgFrsMB9FTRLQ6zkViQ0k7OQdyKdpjRHal/kr0D3n6dXHcDYO5NDmsZTRo12hc
KNPXETeKVLrbW7ge4YA+XDYtQiDP/m/kKqsStC4za4cJoMryeSgyuwEziC4qxPzlvrwa4iAyDRWp
nCHj52qX9lZzm8/KcdzJTnOHSqWj3PkXJFMezH3uhQ/sxmRddtsrXU9kMKb0/yyVc3oto/GkSYjj
9X17LI9sXjM6Q/Y5sctnspsOxhP9LjDJ/O/PI341yZ0B2g9NmQ5m4MoP1bP1M0Nc4KY7yZN+zIjy
ULWcU1t2673/+DGYvFrmTkYydjFVJ8Ck1V+otg9nr+0KQXT86729tTzuEKTK5Kt6XcJISfaYb78d
+mkfSOEnQ4c2Uv2jB4181legQZ8mRJmla8bpeWyqndYpePdK+9hAy6qqfW4CP7bHhO6piV69Jins
qjHsKCnuY0neEXk4FMPo+El+rEPd8RX9LlaLnxBp2s9oCh/o4FWJaMrlL9fadQu586fUWS1FjJbK
uJRH9L786nCFZjYqv9BqFOzl+mXw29gfWe2INPVQAsmsWdqT4lGbjtHoybPiIPNn+7qgLipaHJ/l
nnLZ1MYMx7HfoUcKR8G4y14ZEUiBTslYFC2vo+V1dVycV4ykrVWQZLqDsQuz11rej6VoB0U2OCSL
C0tNVVZQ6YybaoRDFDaaerYPtMgGB2Jj3dKEsL6Rkn6WlK9Rf2pjwWwE+4mNM8VLcmllXMxKCxNG
ukutp7b6vL0E0e9zkBQqsyHhW0CIIf0Sjb1jBZMAaAWgx6eq9WkKLS1CXFNHmaORcy9/JvO90d9q
ncCLRWvh8KeNjY6aPcIYg5Guxg/6vNveLOEx4TBgSrTeKggQTv/SgcrtfsBoqfJIKpdxuqQ/hM2a
zEk3vj6fkEafZlOkI67jEHOzmOObQSCT+q7p6BdwU79LrlDTURAA8JnpUkvClLLSTe2SvQL26XOQ
2P5TdGt9KjEkzBqnVXQQHT6WuvsNCXx6usnrmlQySsly9ZxOj6p0kk1BWUoUc/CpaTOWiaKbWFtz
svaz20DTF4+TfX9gBOfBPvhieIOrefEpPQffc8xltqKXhCjo4FPW0N2TU8LSBPrDP4n/wjECW7v7
p4UvfoCUjaCvQfRBGYYt3qKSMWlarADZYzOxlezB8r/E1XMgIrlcnx+8hlO/mKYXdqzZRwEsYLyA
5Wg5sp6ltqb5gZ1JkJ8vzeSgWYod98j+lPXzFKre9tEUQLHGBTiDVksh7eA/bW0cVEoPiUreu1gX
IYAsOJEcxvhN2CQ9qKNdS5OdLi08PK+PszJmNo2+xl2+a3oJBO7mi2QJI1YBkmoc+mhhFBuZBecJ
QEDT26wdK/BUSByAeR059cllb8PsiZ4g6HDY3l6BF+lsWxZfl2hpH1AZ2aW6PMsNClTzIwvJJONl
285fUp+/cUDnOt5KC5yIncVK4V9Y2q5y+hftDsoNz+FJ9GYTrYmLQnJSZyBoZh0eSujkVeJQpAUj
eTfpe8GiBDCuc7HIDN2/ySRwmva98+hrg2Vle/UeCun6a85IOQRxyV9yPtdd5AITWpMy1HR8Lv1s
XPx9t/ePqPgfwmfWbBS4hsCeaCc5jOlmMy7DCB8tHz61Ldz/MmSXAed+ex9XzZiqQohJZNBxctuo
ktTvW8iKuEaCJsT6Jewg6TUhJeOLEv2raLKwxO2flWRUpgaioqoi+6l5B6XEKbU+smsLI9yugY88
TiMDEWoefR6D+8S6BOHXXiROvhoULaywTV2cXGgpNZplAZen4iYaPqUfEhJe/D4HvNWsm0RiL4ey
v1OKG4V85P5a/D4HuJ1VqKRDnO0q+RuFnKphPOTQocDM87ZzrSPPwhCHrkYAiNNZlo+lLbs75SbA
uH18QN5tL4rrBO7F5+rr0krajrX1xt0prEIn6x2ptQQLEhnhkLSvTNqHFoyE/qmUwQx9Bin59p6t
+5YB2TNT01VL57as17IxUkeWNyzviPY4inxrfQm/f58fadWRudH8Ar9fVO8S3ZXQzsrl1+01rIdk
5tUIv09dXWuUEVrntz4mV+NL/aJ/b0//NPqBsEu6D0SX3Op9sDDJ3TzakBdxnuIZESLxxEpF46G+
aXZMWme4kQ8fGm9YmONw05JjmvQ9jqjuV/YwPllx7JSF4JyKvhUHmRMxrKmOQMCnVo7alGgvcf4f
ZA6inWN/xQLNZJqOUjMjzKtfyV72tIPkdZXLEhUsXq8O/tdt7xCtikNPCFXXHWE9tJF/H2TfauUt
om//mwkOQGffl2jApgOr9jbyf4DE2C5MUcaFoeQfD8mFC3AoWs6tPykyiKUaJM5i473KThXamgiT
yCSvffJte03rAcjCHocMOm1T1NmGyB1f/X3/ZNz0B+mZnum+3+svoN04bNsTABE/spqNiU/KCPFO
rz8G+r0uSosL3ICfTM3GFvo1eYviKsV4iTR5SbIr/dzbXgX70hsfiZ9FrYZEbRUJNMmFfJ6GN0MP
bNVX3CH4bFhUAN2qwCP4odQynSszitAo6WOmbsA83ZDrrmwpZ5J2mGAuHpW2gJKUeUuMxs0N5TI2
eF5I3X4k5Y085TeILD4nCrj4/OA5ni03LHW77JGq8FW36wPHrMhTG3aNbY05Gqeo8VWv0t32jom+
Owc6raT85zmdRuo9hNieO4qB5W0b6wQAV18mHOY0xOgaX8UtNDhkXyLnk4d26LJxjuZ2PP2ahj4b
km0IvtB6smlhl8OebNb1LmKD3myeavJy1z8SJJ3ZLRGJ6YPZnbPlfBwMBQTZP4PNBRc/MZ2GVq0M
ZekRKtUeq76IIqBfLcB/mqOyZplwKkio/hvIQ1mRjKKDuWlQVNeHv4V162Z5CArcbF/T/K5tsx8z
RObNPsLU2oROTONFouo9nftzqTXHFP22algdK8s6kbS4NJr5qLadW8UTJGuNk24o1Nl2hXUYuP7R
HIrmZjJTE+Vmt5LQzH7o6tehOG6b+AtyXm1wyFmqYZnkc8HKDAQaYOMhcrKjeS6OLfsM+0yQX2ZO
tPEd+EJD07aWGVG0heal5VhdfQ7n7nEqkSyn3QdD7N9r46sMchWW//Tq9zvrlHk+1sVG2OBgQvUl
waf6lQtcBApTXQwlZfQyTXKwAGZFaHe1YO9ENri4SvKh7jR2gLx0CJ3Il17qNPOI3D0KXGIdqq/b
xqGcZUU5uP5yAJBhY/Z5l2CsDOlLJC3J0Tj7SAWbD4oXe+LmEZF3cNCnp0TLIWWCS0Lek+FsQjat
jEK7MU3ByRK5vcqBXaIpZTUxsGtdH1J+8a79Rr6bIGgPnMxNfzQiAFq/Oa57yuHPbLRBTwuEq4lf
QhbRv8WorKBVXl+9z9HgakKQW6GGxe1eLRdypjGZmbg37LZJ3aGTBzeust6uNHrs/cptDOnz1Knu
GIGFXvPtprBOvaJ6aZGBpVA/N3J+sLQwtpVavbMUw+uhumcNOKZme5yI/6zQwhuo/DSOs2PFyXEa
p4exHkc7hJ6tV9ZVj3gl+0TG9EAVsMDGafFOS+Mxo/lNkkS1M5Actedas+uquFMkEKdG2lGCLkk4
SxPAt7pLu0Fwta261WJjuI+t0hr67X2Cbgl5do3mMFaJV+d7YxRMSax+5IUd7iOXSaCPcZBi5C6/
DMVtmQl+f/3tuDDAXQhmr+DRU0ImPb4134e74Rxe0LJDnowHad8/lpAwdKUnARqsos7CJndB+BZY
bcIAqJMXYPAAtNnzIfg8g8witJOjbxeueoC4oCiPtH5Cr3b5pEUoq31XSh3svk6O8cp4frOzdTu8
dretE56Es8/r66SaTohKicYjeDr7s2+mWCcrSRcyaMFQnbaTAbluBfThUgRODXpUZ0G4t+4zV7Mc
qKdZWGUNQcs6SU4gXbXV8X37A66iOZrh/7su9gcsbqY8m6YoaYB0xL+rmi9d45r9ZMfV3Wh+LWbR
eNx6WmthjgMhGpmR37N4IkauIfPGw7w3Tmw+Xty0sB6xLmxx55rGKK9ZPV6Z0wPmq08NmiSCW20P
/QkUJkQ8kqIPxR1uwFbRpAMWllQ3JMjtMBDlm0UeyJ3utkVGEIn0xKXpbtDvjQxYJRjFYIf1j/Br
sWPcYQ4mPyws9vhX5Pta/lY3j0Q+tvo+m++68QewWeDd64+Zq0G+olzmWqSlLQz2u3mnuVC5Oht3
0312rG3Vlo7hCTy87oeGWxdGuRSbZBY0AxMF1D8xZmKF6H9SAkcdf2R5620fLpEL8nVk8DNMNGxg
imVxGSeE75Y33Q79TsjjKkeBNVb22vh8fEU57dR4ghgjhDQu6X23p3dstqV5ynamyBKDnS1LHGpo
hS63OePaa/HdUPmDeGl5Y3ijEx7YWICIsEng+vzokwLojRsZh6uS7tUJAyEYJxSER7+eeFtL4tBi
8DFKo/yjDzF4WWDrP8tdtifI5jElIOmBiSsVbvggm4JDIEAOvlYcDmBBz2dki0ak+OdXPXrbdgvR
5nG4ETe9FUYEZ2xIXqIRraflXaR8SCVxcaY45EhKdUohPo8HtPqgaQdDFTTTCBbBV3zbyc+njH2d
cCReP73HNXEbWfC0EXwJvtqr57WiUROJ8FZ2Df92FuUhRYtQ/33XDsbQRkmJC6lU/ftMnx8kYtmw
+aHXy/Vj8AVeiFqXdV/iFa2eJ8ffZx7q126MmVjWFwSReAEaiLaNAwO9JwE4RnA6Jd3R6WMnHHQS
GWD7uohRhmlMAlkFlaFRA1vy+tjkobt9SP4ST/6Og3Tu+E9xkytJj1MYPBep3d8y6tD2ULyaD8Ux
96KLqAoiuhp+PdcWi4KWUzEGrNXN/9K7821yop72RTkNRzwwhVcD++s3wE3nMGDQQrSlBlidmfg/
FS09tFF1KczS08v5sL2TIifnkEDOQN2dDhgm1pWHtDgU/kkvRQ8d9hsby+ErcYSq8dxQoI117jzV
a/b5N+s+Opl3cvyr92R4ku3ciffpWTMcUaOGyFV4otmqzjGSwGAi+JmCjBJMnh71AogheIzKUzxH
KjTI4cZkKXmmRDDIaI9UL/KiCk1arceSveo36hpP259wfXLhCiAG9+rIKtkPVJYOtc7Dc3Yz7lRn
ZBJuyMFmt8F9VNi/FPkwA5K9bJsWHHWD/fvyVJjpiN3FUrsytrX4Uy0LwJF5+pbrcFiiTdAnD37p
0aCJQo33SfGk526enLUa3Uvky/ZyBOeO55c1aj3KphqIDyq/fQ+WrEKZ3UwtvaIVZP9W10VV04Kk
Nx5z/DAcCsptlLIQada/W9m9RndTeC8RB3Vd2yq97WWtfqWFMc4h+8BS6lTG47vpaieZg3Ouh4Kn
yDo+LmxwPmgWxQhRZODjfFFPTKslOks/MKsL9cDA1T9y8y+McW5HSK01SYZnNm4ax6i6z6mZi95v
68d4YYRzvT4x66QkFNN+uT1BiVljzOLe9IZecHbH/D9m39awWDMsGbMzEJpH2u/fpykH3WhozZBm
1/fBIXVRKQIr9Y32MCNORxukE+xSR0hbsYoeS6ucd7QpmWcfY7wuKcuvWay9z2qyz8ryhkm4I7AC
s6sh3RF9TnfFOH5JJSVBNrxxWsxy2tFs3Y+q7pSK5JRh5eTU+LztvKJN4RzLMnLoAJcZFBiKyo76
CsTyuyhudttW1k7+chM4j2pSfcr1AlaCNER+ddeZsVdbN0U52tuGVt/QS0ucW2kmwmJrRla8BwFK
40Az9agcrO/TZT4NoIfKLt1LgqF9b9usaBfZ+hdAnbZSmoAfGQIdwUMpvZqZq31Edna5MC6loje5
xUg1Uldu0ZQIFgopkb05i6Amr+7/t9Vw8VGgaIoREBNkeMbXaHxN8bhAI9S2jTXQXC6HC4zi2IwS
S+5RTw+K92ZC0UmtRI9YdrT4221hg8+KZmTKFT+fUUd4lqEKieDS1e97h/V1SkfRc2k137y0xsFL
NAyYEh2Rb5AO8276ikEdN9mT7+ydQQ7TS7IT9f0KnI7XC5P1oO5oW4JOKThHkIOQ21OJ/9v+Tqs4
vVwWBxB1NYdErhIQeGJuEzcoGAxtFJ8dffdPolIWEcit3nVLixxYIORJ/XHGg025TE5wyLwEqWwV
lTSmlCuMX9fSREtrfwCGEqmDVaCHcR5/lH1yyE31PsrG2TZpcjHDBjSRqfGpNQ3TKWRDlCoQfUQO
OXBVpWErtdDlM3o7Dgo3ifZZ2wi+4toTYblIDjykejChkwDfZFdfs0/23Q7fD4Ja286yuhiiGJgm
sPAf33NYZ1I+aFmFvRxfFAjw+fI9pFIFaxEY4Z878dgaZRPniVupD3lceoF1LltdYGQVnq4r4V81
oxJXQ9pAbpIO4a0e9weNGt7/tFmG+u87QyNjXBkWwpGaXjTfTcyjFgq+x6+M8R8IuFgGd3j9MZmi
LEXBcFTUvd8Hz61U7vva+t7NpdtE860RmrsiN714lt0pnO+yyNfsmcq3cq3sjVIfbK3SMAYTEDtv
x8gOfYRrqlEaNsDOmVGjHc3oENXmMW/K3SwXxzhEI7DU6z8xEPnSQmlhe9dEH4YDB7kqatNkQg65
gjq01Rz9VOTFIhPMAReXeZs0gzZa+PamMtk1XpdjZghWsTqRoy0+DHfso6rV1TaKWXK6PmoHejee
pL0OtXpRLX315C8McSc/jzv0gkGzHsymzFB7GHbNsd4LZ9OYJ215GhczTJMJVQ0DEV4ha3cKpAmh
EfujhiKn3VeN3WLIONAtJFr8XZaOTlAWO0plN1Qbd9s/1m+PxYK5wKJQ+zqlJoKXfxguGmc8BHsd
DBfFLtqJNDTZZ9pYNd/b2PexRKQSj5jJsPZ6LN+AE8z15+miJqJRzXWvtDRTR0e3ZfINC7FkNVFp
MI8hsT1U+o9BNd63927dV64mOKeUMcBt1VRHugFTRHmMhm4IQ9Pe6XoQWjdoT84g9WuKuh3X8fxq
lfPQviloA16QxA2LByI/D6pbNUQA56v1DDz5fu8e554pBmBkKCH+on2ObOLkaN6aSrtxGfGPelBt
2Q52N+JYhv3xfzrI1S7njXWfKEpUIEZrd8ndVNvkZByg6PE2P7Qeq6TIh8FtwTwkrNCz22PDMB/7
Jhoa2aFJAJx8TY/klEPWEupdUG7ZoSHAE5oTfEQ+4VLWRTKH7DooMHob2R0CbqiXnKa3Xt+lUKVh
s6mWh3rLtseKzHJ3aCFjArtixInEKp05qA9FJjsyCbxtM+vH/PdX5JmJDMPwVdzU6J+Xclf1yQPN
Wm80ouNkfIQYeuGolLvfaqNIJD0z2Bn8Flp3UepsL2U9H3E9CbworuXPid/KPprvwL0153Z6HE7+
XnPHA3GHnXpB0h2M+cF79yKakRScBV4rN5q1vkgS+EinVV5Vd68Kommpzy5jndyVcv0gWKnIOThg
UWclo8qANNZ/y83jTbrLHNNRcNfW+3xPjx/pdV9+PQ5mRlIXpC6BoDKR3tqs8FJrPm4vS3AP8FRE
ZmT10gB9NTTnGj8SowvsORYVYdcvUVOxQB8vK6bCp7yrqSY5VXGbdyfW85fvElwG3yoXHb2X/LMi
GLZbj4YW5jin9yXfGEETjaalXLXr7iKbLtLEdkkwsftQDS9G/ZVWonaL1dtuYZS5zyLMI74VNGRC
QiU+GjvtAGU8UC7XQp0IkRnuUo3BmeZXI+KRJkpvZNJefC25V2Wtdqx0wLCuJp2qrAW3bESetz1l
1f8XC+T8fy4i8LYMeLlrWgj2mldT721xE9OqPy6scC7fmJVSTTpcJVMucfJaNMKU3mpoubDA3aEQ
huh9ZcSHaiHRNaNtJPCs+9ZObXTb7+ibSD9hFeyv5viYTgvlbJJGhApJfq9Bi/Y5Kx9G0QCB4Nvw
QyutWdRKPIEQRx1RdQnyb0WUeiQnu20XEHwcfmrFIMVsaCk+Thl6YQcRIv/n/2aAfbvFIQJP/VhS
Cc+xAozWFrTjK0HN6Bf9+R+BzOJzcNjQG7qREPawQLvrs5UpHhk7L8usk0EjuyjAWt7UpzitvALU
v7kJsbTBdLtOsusyf43yHvNnpqlACMPCVH6v2QEUCYJ5ONdG+KxGmMvPyNftPVnPBC7+ZA5ZoJ1a
pmOADEX0k35ikuKg6ahfinfzrDjpYw8KqUHUvi/yJ+bUi+9g9f48TwNLPsolsdtkPihUek4UUSJJ
ZIfDFFkCi4vSIOAaslNJ36z2lKmtIKgTHUAOUfQM70i0A8BppdlR/WcZpaHQ00rRILnQtThgKSxq
pWqE71S71r52zaNylE+MnE67Ic5s9zfqsb7RUd0tnsI7dcdGIcjjtq8I9pNXUusNqw6tCYUDHTrm
Umyn6AHtjts2BCDAK6dNSgkGPB0KzmMIkh+rfMAkmGDAVPDJeP2zUU7zSpKYx6uFPRvHwK92mf+5
CjV3ey2is8Urnql+14GcCqF48PVX9f+E13D3FkKCTHXlg/oYfJIFZQTRJ+IAKIplqzUCAFA9Qwk9
cPT0SYtFaeD1NPsVM0z2VywOcDVMBqFg+PkPJW7k0UekoX/x9td76o4ithvRF+MAI89UUk4qLtUO
U7qZZE96jLzf84xBwe0vJoh/eJrxNOkSGfQvGHDeo1UJqecassMtZLG2zax/JUPVDWriPcaPL9US
SJlVHyGkWsTIXVzKonBCYcy4fpSuVrj3ZjIVk1yNgCaDZHtzlu/NCYd2eyUiG9yVyqqXk9Wys5Tu
5XS2FV30EPtLeH9dBufSEGzw03ZALql9tR7YV/Hv9Sers1XUBAJX+V9XxPl2H9WWPBvYtcDsvKlS
b6WiFmDceoLHvC6J8+cZamhSC/Vd1H1bqHopL+FOvpd1mzX7NXi3DE+1U5/jwqlF49urXfzawjR3
J9aZ3uoTm9YdnMkZXYybncqbaccEN0Revn5qr6vkrkaa6KbaItfidlB+z5NXNThWATRMPkTZvlwT
dzWW4VRFqY/0EUmOfXMTque4F3wywVp+1S4WiEcb5GwMCwikDX1gE5qfZXN4oeW089Evt32mBOjA
M6chczpLtYKkR9c+KslDYzxGnegRy87+n4Hq72/Dd7ePyjikqoV74r+J59A1H0uAHVp0dh8ictbA
A4vhNZ2CJIb7QHOZamGuqYDVBwvZvf4blAdTd3ZKm+n3IGm7vYG/dujP1f22x+cTwyDVI7MwYa8J
HxVlOGizsQfkOiSTH2ISHiWfelU778mk2SBUcomp3mYK/aKH+X2hBQ7NQJffDrVdhdC7r7R6PzS6
m7UVaE8hfynHB62hXl5ruzrVT2Y9O0MUHqvc2kFx6xRkH0o7XzeQz1iOU5dmo4ENBPVTH15MUGJE
gsjhLwHmddO466KOCqp1NdxuAqkdymPfjENb2LLXOP49OWr7/I4+6hCZg0DsRX+R3PDc/hCN4qwf
s+vfwF0n1SB1QQ1JJNdX33qzs5HbsQuopdEf2x7yFwS+GuIuFdKUspSbuLfK9xpTaPVRPcloGFBu
ss/Epecyc9tnAwnvStDr95fs0dUwd7106F+UlLLGVGTVO0k734QdRjrHTLMNM3hKMgnu5uueL822
3ok6l0Xby/59gWJJS1u1zvCQ7zQZ/C1vJsEWg0CezI/b+7sOYddVcrdMScyQZBW+o5ocUhBmS54Q
kf8SF1xtcNeLksRFTE2kL6WDNTntMfEQ5TQ2+STtrZcPtvJqlqooJlUxRGhwa0ogoBrnPUCl8tRT
/16DurcHtZNUgi8Pguv7D52FhT1ufdKQh5VCUNlNs8rt0TuFDPFZ1kOnDCpv+3OtRnELUxw+m1kS
jCWoFV2/eDaShzYSjICs+t319/ksVZzIY9sMYI1ClvshS8u7fiKazd4n4F4QrEVki+tsCkNwn5AO
XQRW/UyiL7L/PcrP6FgUBL7r7oerDP8D8QTlyyxJF5e6wWiKWNZ58spdBBnd2xENVP1euqdP219o
fVVXaxxeRVIbFc2swdmjHtSCuU31zknlwFWJoBIhssQBlBWFdR/I6PQYeoicgLY96KhLi/00CjCC
+e8fl/RiA9kfsgAjBbKec2TAkOV/Cprbinpz09hS+s2U37TubXv/2OHcMsYd3m5sc9SRsH+RqtyM
2rc2z106QpM9y57BySJyjlVzlKqo3VNVlylnTolLc6QRwqvpIT/OrnYz3ZWghQzs9qDb5r66L+6t
m/KHNtiiFopV5F1Y5lDD6vMCVR3sah5/7tXYzureyQNBNLz+ilhY4QAjHVPk62UFsQJU+trIG8bO
JuGprlWnxkCF9aapma30j6TbbX/HVe/8bRgVn387Dd6aramkOHW58UjTBzM+R2i0m0SPQJEZDkSa
ssG5p6hbkWz4kvi5awTlXRPInjp/KOu9WJH67xVlpVIkUYTQbohfpvTRFFa7Wcz0h+svDHAxVV1C
2bFt0b7N2unMb2z2HZZeNdBh5D98R8hJJ9o7DqoCgr71QoO9wbH2bJg1vESfydN0IRfLZnoIuWSb
yL8LcH/b8RWZwy1QDkFgtYFLZvIRlVs7Md81UX5/9Z5cbCVb+gKyNMn3I9B5Igynx1x/NZNv2969
BhusY0bTTHAV6IRbg2LOUWoo8AU1bN1h9pT+Zyy9KKG1a4SvzLW1LG1xa6mHUZcaHbnJobBqkJw3
D0Yr77fXs/ZNljY4GKSJIg2ZhRbLGPOx8Y1W74Rsgau5yKUNDvACQ8bZrCxkuezimVHaoH6h5075
a8Rq/gFm81zwvFxN6y5NcuinW7QNJ5TEkL5h1MKRF0a7CE3GTyyPghlA4mBiIBL4xtqxWhjlk+9T
MsS5lDGcaN9JrNlh91UNb1RfxFD3lw2lRDZMzMyqMod97axbMpiTWXJXw+qSUzc8UKf1wN+177o7
6n4kZ60rmqxDyt4ETRm3nVaPlNScIX1jVBdCf+bKQStEIg7r3+xqhN++cSpULWNsNPK+8/pjvosr
z7xrTwR5xBZKqS6UtT7S8LNYGF/LmEkb0rBH2JtYnzrjk5VdDJGy6OoIydIGd33gPTAilYzElDQp
7wG4X6lcgPCnTe00JadaCj7Hk3TSBmUXTMWXocvuZr967sYKVfYyd+TKtK2hfN8+92uh3fKP4q4c
Ylmdqkzsi5ZI8QRPdfLJMmvbwpQx6e7QdGlv21vtE1oa5O4cULv60xRjeEIFG77u5LuxBUU9489B
UouJNUHuEu8A2/cGSK5vG2fuyd+vS9scaMuQCDWBQaxd3Tp1qBkEx+aIdnVB5mAVrxWim7gaFAMS
qP++eyJcPmbRIZsaVvMjNAkPNSlEw7mreL2wwWGphuSwlCXYxvio7Bo7O1lv5iNKFN2OicqlJ+gm
e8iKb+/fX47mdWXc+Q91SW5kKGtjXLB1Wce/f9TO/r3psEnV6kJdEZSuJmGANv/dS56SoC9oZcYt
6lfqHDtGktsk0mzLt8fhNtY/1eWd1ut2RkXJ93VPuZrlkDWeKsBcBk/p4tHO/ZOpHyLwppqgrBjU
SyifpPF1e29/tWb86ZxXkxw8JFadq2WKpJ7fW5k7mTjtsfkokeHbGEiHCHA76+kb6A1G5EHDY5AB
8I15V5Xa7SAVD1M6H3qT3Mhj4UxFsctU65hPSLJolNpWhfpbGaMxOsO/lINXpvqjoqm7INPeNcV3
MjrvByJRQBESpLLujPns6mF0Mmb5DS+/k5mFJxK02kGu00sRj1/nsrGHST7KVgNBjai9KaPodtDm
HcVDdJDGz7I/jl5jYahZbe5jI9lRY9jJc/AWBbEjVRDnTKW9XFlH8LfstCkXPI7/ArfX/eSQbYL0
3DgrDNk+tbf6ecZ4de7O3/zvFAM3TIEUo5m+04o8R3AwdQ7fgjyG5HaFumSp/ejCQwcFjkg4E8Z8
YctXOCDray0t5BpvK9ZsicKQR+/Sm9YjUAz0HeGgumhJXPyJim4IjXSWgXXNi/SuuNBrOydOAzFX
y+6O5en/kcJbP4CUKhrRjP8j7TqW5MaR6BcxghYkrzRVLNNebaQLQ2pJ9N7z6/ehtKviQBSx0bOH
2UNHKCvBRGYizXsq+Nr+6UPrJB/6osYx1qaVvJQHDLu4wY3wtXrDfx8jJDmUO629KW+qV8wqbt/F
9cRKukpnvKvYDVltapexbnq+2bGwkz1F3qFdFw3jFB/KUxcCGcfaV5oPGC2k341bHnQvclFcTl+b
XeeYR9kLb9Ln8TNHx/Uo9VvHi+ddvJCCvk+LOb+sw3Uunpun5iZ0wlf/aaKMibvwgVcYW63DqVcl
L6WKhcQx7Ps8SOg7Bs9N6QzkvJ1xwfGePtU3vJYm7xtefs1CWk+qegJ4EoL9Q/ZYHLMbYLNoqOhA
OcfIrOmRt7TBO1DG4ZitluupiMKVqT4O3Sc+TOz6rb9+Mca15M2IuX8VBaPWyQ8U56r3jHPjICve
Bzve8CxPG8bF4IkuKdkAbeboMRleI4GTJEmcG37x34vvE/qCAAhp3LH6jTIzZQ9hYsuHzpkc3zPu
NZdY3VkBUUodW9rnkVc2ov7jTw96PUvGv8iyGqOrihaBCFZgulYI+apo6aPqzIPLuWo0W9gSxrgT
IRB6ImMx2fFvRqexEE1vg09gDLVzmwcT9JeE6aoY40lCY9QSfaYPeVQzGwszA56+V9xox5tnXa0s
qjLATPEANWXCjkxNQRybPe4zsun20NwQ5+ACLQXTCVwgtFXDX0hiDL/sO1VMcgSgxg3vJZhK/w3Y
qdF9bQGn717kDT2uO6qFPMb2a7HuRV2Fa+x+lgcKeknngodddZhvBIdH07nuqBbSmPCqR5NJEgXS
aDBXzilWat7nh+mCXwfYPF5wW61O4HMZmmYoEp7y/4ys8lDqoRjSoXj/NZpucnLsgCqaaBxokVX/
sRBDv+niele+oKNgir5iFTSHuDSPptRwelV/ObmrKozHVaoKgL7AFHEGjFei0FLZ4dPwmYBhqbov
UL5UeK9XnlKMIQ5pOmGVDc8C3xTR/J2scODptJpsLc6NsT1T0WrA1GFys3En94tkfRpP2mOMHQk6
iRgeB7qXwUl3eBbBGGA+iABkm3GRK2kPqJkwu4nIY2PwEnLe4TEuN6w6USUCwld8oDx4qINU+2g/
2kplx8ADHzzMb7ScLGfVzS9Ok/G88PCEtDruVgDkeN3sLEkrLEJ8Sy48kdcm4wljXG8dq6GS0nUu
RdbfmjndyxIej3LrwWZe60Ll1AA4lsIurOdll6REgvXnGvDUk69KYtqxwQvTazgG6vUE2Y11Iudl
iXGW1JkAqDGbqpeUipdJoxsWIIBIZfWuQhO6ECZbCfLv24FzNUVYyGZ8SBdo0ti0KKRcIsyeLhmH
IGfipYqrYhRRliUNJU30AP/pqnop1WYMAlE2oPEMlE1M0GCVxuPhaqyax1XMHwm31shBEMN5iGO0
m6LvbXyMRdVJq3Mr8r4aRyU21S46IgeY9aSl9t4RsJiaPvWAFbPDbyocCW0oYSromdIL+DbhDfOv
juzgzfa/A2VT71KqBxmfDXNjT2Q/OuQlAe7/6NszOC9BbezR0vtwqr7pnHFxmac2ExB0baiUIupS
pwAk3RjmrqaMjjB+rsX5izlr5zgQ92FtfEuF7iXNix341QVrnHNH6OanUG9sGLpsySpIUGtFtRsA
bhUTsSIlOjZJ/loMnW5pYmcJVQ+M9SQ6x6lqC4O+06rxsG376+nV4hCZWBOGdZh3BO8XjWINWYEb
3QxoWuTH/wPEmbrBPxLUhSwm6IQg4Y4ECgJEg07mCW/DPt6Re+Fltkc3BaqNdKx2wqF65aWrqz5s
IZgJPSPGuP0uU9B91+9nQCLMIwjueaPiPCFM4InLqh9GrC07ZGxcUIzcY+jJBbX3bvuLrYbRhS5M
rCk6JfJJhm5MlSYuicO93M+ypZBgX9Yir2HBvWOM0yoHU4gaGZGt+AmshzdUJL0cVZLRQ8neACr8
efw5uwTDf9z+DEdPmWnsz2VGYpn6scYdAH+knwZXRe8peDa/5Le0dBD/mE7cLHn1DaAoRNM1VIPw
v3866bpo5DHtcB26I9n3h3QXjJY+Od2OUqDWlaXF7vbnXLeaq0Dmc055bKpSPqDWHT2WIOfSA1vp
ek7qtZoTLbRivmJD5rEtFAl7bphF7T/F46d/pYTBfqusUIkaQwk1xyx0+WWS4QMjjhLr76WrFiwC
XpYrMTEL5Kz/G1HuTzSxo0C4+f5DZZaFMCYpCMyyCAUfw3Z+UGHqXjk3qfG8fWqcr8KSjhrFEE9a
hcnPLt0T8zGPeatoHNsyGN9eltFUhCGKK4YGtAZQfUTGszAUnO+yflF1EW8GZNaSSn/F4gkWR3nk
Jx2eYCCyI/K+FwpXGL1K4a51r2c2V0H0hywEIeUV2iRAAqXdlQfZNe8An3rUHqW9uIs9E3w/kluC
npjHY/QXu7vKZXxCHOZ9q6QY8lDu5h1lSgc1xe5CzmULzoe2W1TlKo1xCMXQZ1qKeRWKRVFipLSw
sfT/TCFgZIePtLFug1dpjGcowFPjNxK63ZpBbLPNTpg2ed0281UrVEVNNlFbBjUWky0Fs06MUERc
HOSH0pdc8NnYej7a21LoD/0jt1hIYWxdTsCuMdcofunZrlMOanSU2tE1sYofvVSKE2sSx+x5ajFm
nw5NVskYlHWSWXscSXrKFSztxLW3rZfEk8NYfQiwnL5uMXlWvmP2nbYo/IP8eaLAvSMaI7QS1p0m
XnFq1S4Wx8nYvJpok5bSveU53CvVUw1UFI5e1IFufTDGzqdoElRdQgVRA9cM3Ys3M6sF4jPtfXSv
3DIitbItcYyhm+WcDLWMIbR+d0kk3NHSAiuyyUVg8MRD5lv1itcDZNOXPJubrDXw2RLzZJS5JUhH
XziV5ofwBdSFIKbQVkgtXgUDFGsvioG4/UgOeO9BL8TFG4Hz+Fl/MCzk0e+69MKBYhZ1AMv49eaj
+2IBwCcU+N4PwXItdWNcR5V3ct1NGHGa7zo3v0+O7anFQnNwr4Chh08duO7pF7oxTqQ0hKGcQny0
wRZt1LXt4MF0qesFBewNVzvODZAZDwLY9mmukeM6Wexhs/BFcWYvBc1HhoAmnmvu/sB6Mr9Qj3El
sWw0WUDRcql6sh3aVXgsGxvbTnR30qr3GQYfdAs5In+Lkl7njfsnMw4lTDtJk2eYaVgGNtaxHFPI
dlPyoGaRlSoPEpdUincBGf+ixpKezvRbRi854JnLp8JuXwPMPXi9KxzjBwAWgp7tnvfUXB9eWRwy
42iyRgnLoUAgGi6w0OlT6JQemODeR3t+SR+E79OHSu1Xiewq4lQkOpYp8Fnl8S6MXGOM7cwHDHP/
k+OyOd+Q3UPMY1lAae5yPSjOQO4kjy2OVbArZ3iX32YXntujJNO8SYT1aKSYBHAZsmywmb/YYdyh
odEoAEWgkGCc99O2ajwBjFPTsO2SljnBSHQ4WmMSWgaPuYUngXFlgi+HTUsvu9Tojl7ld3Fn7LeV
+Iv7uh4T/Q0L1+xXfUTgMen9pjEO4IGvOtyXuc+Pw4lr6KvtRvUqjXFfIoC4OiGFRnSMvDoGLuAZ
9urOAAwk91m+Hr2vshjP1SiNAXg2DNi2b+Q4YzIE9xjsN6kl2TWK+gCR5yVA612fhXqMw8qU2TRC
+sHSxhUnKzglbrgj32VhZ2JwcQdqTj4RHs9IGJ81yoqW6oCFc3KMSHV2Dj4KJCwYuLKJeVGVMnHy
Ki3rjvJ6tozDIkWoRtqItTmCGmqPBRG8RmfDrlReW4t3pOwWrt8RtfZLvEeHo1pbkZfe/YjsApAb
tujUNqo57vaFWE+df2vGLskGMcZ/awFWA0wdU3/Q0KrjIgitNi6uZsLCWEuNZhgh8XHnBu1ODes7
IygPRar9kIFrLSXDLunVb76Qu4bQncIm3Plj99zr01tb9m6chi74VZ6B+Rm6vt9ahiJi7q7RLMMM
btSy2hEMq3ey+L1R5lMuYlyhVW1DQVtEzh+KSnDlsTlE1fwilOOd3Oe2TBIb6A6HJkVVukKoSbX0
oJbSYP27o2XcWdXMVW92mGROgbgrYG5Canyr485PrL/qABoqoTkkySwkMxF70g79jKzhQIEeek/a
C3vZ+8hmpQoy1f+KYXtcSumbfhHj3nVJYJXT95YMzijv4vx5+9Soz/gjCdJEQDFiHNIklwRt4aCN
bAZpVARMvzAU3HH8kZe1pVZeQr6rIy9Yr2aXC1mML2mbUcuBA063tymIU7Z/r93iIFv4ZDZvx2w9
8iyEMT6k8Q0/E6sJN406LUQeuC1LvCsOdJ2fVwFfz2Ov0ti3lTp0kZHMUK059k52q7rFjX+OsOWB
ppN51I8K6oHKwTxwBXPOlIVpGfK+lyZqJ0LgUDxipJQW6px0hojuhuvOtrmsD5cuFGXSEj9VdS3M
cKyVm6XW9JNSp8SSXZ6GnQ/41fSLiFZN6PKuw2oYWohlLvckKkUTpGbkZKS0peaHwGW3XY3nCwlM
pjKPko6cVYDXbMqK8gIrO2CxfYuU5FwAaFnqjNSKh+o2i8dbbI1bYqweB611qxRJ+/Yhr7oYTb3s
WCm6ySITS8MkKSUtDPjTIY0fTfOnKdyFpLGz4rntvinh+7a81XC7kMekMnmYt7muo59ej6VrqA9S
fcYmL8pUnL79X+7kVTEmgZFjFVsXCRSLD8Gj5CRu+ap9ocwHeFk+88rlq6F2oRXjbXwD/OtKhtCu
6V8D/0VV3xP1sH1w6zsdCxmMk0mVEfPjGiqjtTPhdU4HkhMsz4LGerDEeyxbY5lQ9EKAn2FrILc0
nqWsX4vfB8qmL3lCZKnXkE74/q2sPM7CI0dBziGy+cps9G0hUQwKOqIlncH8Ulr+OTjMNlXMv9U+
5fsPuu6rVoyPGY2hG6oSTx+gazQvgQepB9+b3qpPtSVyI+16OfP6Edkt+QbYoeWQ02GqB/FIxxTz
JwO7OIEl32sPkyNbDTaWUCD+tH22nFvOAhNnMybtFANHmx6oisk+OVC4VN6MB+8L0r8vAnwWxaky
6CEoJIDuOaG00h+zuuZ4LN7NZqGIc2w4Nm10yaOxb+AqJ8Gdb4Ubmhn57nz/706OcSNB0gLCa4LV
A0HHE7XQK6f2iN29e9lQPVMAxYIEeq28+dgDbGEpjEtpAG2IxeHLiGnkSVZTWcZ3/YbSXdU32et0
4vV5eNebcS99rMmlXKJwA9DjSX+ZNc5BbtqGAWjif9qGbih5rtDBNCEubb1XD01ounQ7Zvt7bVsH
5DAFYTkldYZSDVwxSnxADYWjLPby5yFA+ie56JvvtwWuXy2d9pBUHWsUTLYwxmVkQjfMizfYsh5T
3RlV7E4Gij3IshVp5i4bQq9XU04l+pLm/ZlNXwUzSURH8iqVKcwzrUTTam30kIHhZz4Jtoo35exS
HrYQaH14ZNmdva31+mNWu0pnrnou+zPmueDIGhcQ0051079Kt/0RY09ueATYQfLKEbhab1kIZBKH
SYuDnkwY/Gjb6NjF+XuI6XIszs+PYtnf9+Al8/v8ppbSYx71p9b/CHS3upDPOIIyVoWhidDkz8aD
0X4K1Q911BYCmAtPACRdCCncWhbeKOdoOE2qt32G61f8+s2YK04GIN+3tCAQZD/jvLYGjTdXy7kM
hLnkmW+Ggq5gfmSK23M8AAYcGEEA65Fu20qa7SJRbdBujLgWWLcNx1vAvN8C+Ta2wln6GfaTbnVt
vx8SQBgRfbKkymhR1s16TnK47ot+H8RlS3ARp8oxEeehgY/Q5Z9F8NTHr3rysn3W64Xw6+dk0Zt9
o2pAhEUPO7XIA32Djp6/yzVL2hNkasAqv5V5GdT6u+KqF+OLVLmepk7FKKe4p5Ex3UlY5wR1egfy
vGSnCBavzfeXfOYqkXFC0xhKUmwiyx5sumjcWJhoi63eaj6PtmSDbXinAJr0+/bZcuyYhYUoykEu
8h6eL20kW6nvx5SL6ErTvg3nShhvE1dBMo81RAgeZm6x9h/vWo+caSus3Ie8a8NTiPEtJlbDSRfS
2HszYBk/OrZYlUE7mFgTGE7aZwFoaM72GfKuAONtmhJUTxPBhyP15MlT5jahnlmjzOO7pwe1dZCM
z0mTsG1HFVctbvx9mwWnNoksDZTnotgctlWip7QhioU0UFSw0hpFg6VQ+aesQbG3WH0hYW6F3MvN
0YpFMpDUUm2wvgL4pNSi3EwNKLZ1NzjIn+Jv+YTo61uU767Td9sq8uQyr5WimUDpl6PcKqvNi1+j
BxyFTq5KJ93HFOS2LF6IZ1eP2l6J0pIibLTvnau/oV9qGweCXTj/ndLu8BIpziXQ6d8XTjlok1o0
CgT4wpB3VfasgVdvW6NVmyeqZkiyiflGFnYziowgMUOkoENyTIKfffzgKwUvMVpV4yqEfSYrYTCP
akLnfdCFotvQhd2f/N3gIB/zcjt8/lc6sY/mMhnCwqTApUGEWY4YUCvyvuWV+VcPDtAnxBQNIooK
E1dqoRSmXAbkTjTdCTHAd0Jr8DkfZz1xXwhhvj9iTEDA8HsJJZFFpwFKvMMlNEdCtH2ED9wkDHMR
QwUqmYhh839aW6t3aayW4H0mavIgJOMnZQjtRksjEGa1PJtYiyZLYcy1bQn23BqhpqqhsuHEGJSy
KuC9/ppe4i19rn2tpTTmayE66m1/WQqLDg1Go+RQ2ZdtyznAVfeAdjTgnwy8uBV28NGs9aprK7jb
1umdsLfBRbg3NNs4G6ZFB1QwVReJH/FJmkxUdMFljAlesq6Fk8h0uZvEFC2EfjelluqOXmKDke4e
YDwo7fO7g6vzPkuB9LAXAgeDpHVFP90IbCPdQ/XLIZ+U/ezKnsgrRq1Czi6FUfe/EJYo4mB2hk4H
9cujaRrEiWrsTYiy8WoUxa1WI3UeQImuJ8BHDZsotkOhP45GG1olCE9xKfsvZd59x875edZa25C1
I0lTNyODbeYJls7u5Uj5ue2B1hze8kezyUsgTGNlVOgUh4+dYlqixM3G1kVAXxUVatCTMpc1FCM1
r/USIs5g6nPHEzl3gx2/UP43vEC/odFHPuBXMbP5WyRzZftaqyR9aPFE0A5qU1ht9dwkb9snt1rS
XQphbqouTyrGKHGF8EZoHQPtHNGmK+fGvQmwl+g+AH4mxkoc8fSRSp2GgWUQqqsSZkqYtCxu1d7M
AxI58YQvpt33/dde4lWMV136QgobC5s20RNAaNAmXPSoeYCHPdPUiIKChEduu2jVy151YkPhBEqE
FENWEV4/5pO2o3QFI5j66OrCxG1OrZrkQhhjH4oiGUWdihH4m7s7uKRPsixHH4obmmJKFOJIxFbG
P/2Bn4P7o5GGCOgKnSu7EniuJOws0/WPwCHutjWua3QVxrwIYqxwzmmM48uT6JCXxlERKo5C9J9g
M3RtoQ9jdYluDpmg65FTRccimHZEJlYK+EMAg1kS8H94+ISrrdKFwD/qEYbvx1VWYAXgi34mBIgO
GCnZpaIlibbvdY5+xMAHUJXo5Nb2aVJXvaEqW2Jo9RzVnBqfrjXuDNXyu0+i/jz137elcA6ULTIM
up5XbQv9ovx73x6K6PvcY196dlXSYWiG88BaD/nX70cYfwV0mlCtCQ2Gd41bHzIgTKff5KdfXbXA
4dX8qDn8eYa6osmYIkGSxsTeriw7LWymyEmGDBiGjdtFt6W0L/S7tn8QyGnAuM72edJ/cUsiE4Bz
Oen6LOtx4YbgUM+DDY6snWCKHONYe6lq2lUx5l4nYj2A8KJFPk0fi1lhBbrg5KKrdC7ReaPmPJ2o
DS2SipEAICClnJFpBCwmsMXgAWnN09v2ya2Wo5c6MXd7xua51JYZBVjQ76Z9fNDP/Vvl0niNgQGs
PDgjkMHvKbpPvUd/kgd8s+6+fp8pOwaaK4U8YUIBZzp8HfTnedpvK7ha0FsoyI5/grqmys0IArAD
2LjNC50AHT3lxsSO/c0I3AA+QNO6E7nqxAQZv50SVYlwpn3j7Zqgs00w8Mgf4WTXiKgbBkDAMJrD
3Gp1TDOzTaTImQi4V1q3BJF92DxvH9/q51kIoX9fWCEZJ0yYmgrK9+psx4HqpcHM6YisfyFDUkU6
NK8TtvWjVFEcpSKuFWjOL5M4bvCg3ov31bt/d3lqecG3D2i1kMh8oBRIS11nYqyaTLFtajsjMTke
aT2ELUQwX6fISEBStcHXeVAf4kPyOGAnqvXyU/xTPEh7uojVgpQu+5eaMd+rNLXc9Eec5SC66JBj
qID32lm1iIVijHdHHPFjpGyRoxsYODlUhOf41gWohipisEUzWRzVqZv7QexTvBWx6jJmP8vicfvr
r3pW47cAtuDYpGE+VQSDQiQ64v8tc3pIuUitq0FwIYR5+6iCHlVVqUVOU9e2mZ6T6CSG7hTfB/G5
zJ/KnrfQyNOKselcUKsY8A2RIxUPReEm02iRkXdVeUIYq64pWnqfoZtG+YvR/4EPBbevf0fOuSXZ
FDJBGSzeqO/6e2RxloxRG6kgJikK0E5WW7qV3GoeqsOlV3UXyLnBUzkcMusJ00Iga+NDJAwwcZrA
J1/pkySzwZDxbNyJDqY+DryhdN6pMulLpgyka9UY4urU0ubbpFOcbHjZtvrVsTxtoRSTvaSzJFex
IoaO+sV8knaqG7iYxHVncFCL7xqdDkeAdz60ebUUy+QxSZrpdQDeUIpsA7xizLCcP9M602QRzmdb
r8MsNGRymSqbZr2YM1zshxJZ7uilu/7NOF7mOj31vgLrj2YXd3Twsb4FbLydchewOZ+S3SlXldmI
hVKNnDKHg89uxAQw9aO7/Sl5QhjfQiYT3MaZEIIRL7FS2W61Yzo+b8vg+C+DcSdoowEjPveRxIMg
SXokRHfSdheLp14/jZKMCe2nbYE8pRjXUoxNU2cF7MRPjkZ8P5u3RvxpWwTPkbCr5VFeVaYuIGUK
D+E9NX3dTQ4UV7kG2hx3/YMTyNgZTVUIAr8MYAv9rnvBrMVe8QB39JQcaCrdvAr3vObgejJ/vQAG
60giPWuiHrE5eGl+1rht4W4GgcVtcCi/GedpB2ybnYGhvNSWvof7iRNX/5LI/Q6sBuNhwL0TI/VA
5B5sHw3znXmSToH7Lj8VvdXjwvGBGLlflPEuUlVFihH7IZ4vIxrZqQP6msQedvSIu1eFMwy1fikM
+TIwpILegMmGlSEB1xUaKuoeeyDwZcOODqbyqnyr7wdUyv8nhlEqHCOJ5CmqfBTTuVcyC3j1E3p4
Kefxt4qHiDf6b0GMwxSlsulA7IkktUutoTwn06NR3poiaCfKz3l+SHx8ye7H9i1cvxa/hbKo1UUH
WMR4wrUwJi8gzhDxzJBzfGyPKG/1ugsBko+Ikz1iiX6nPcrYJrF6MLvWqGJGd8WrUFq81hRPL8Zj
FkSRuyTHV8sNL48/6T4vgFMP+EeV4/q1VMZDqoXeR+kAtw+vnw2XohhY2Z3pu6+42rEA46H0eftT
rfvk66eiKi9ef1h+1aS5L2CIY20FID0pJ7vjbTH+xW1cpdBfsZCiAeW40Gk+LplWMVkX8m5XvAff
b3sUbuJHuo3BQ8Pi3GSV8ZSK3KpR6CMSiMcIUO2Cq+xDj8+Quwq6tbhhKuMxwHf136ssP6Ck8tKj
YIqpFACBXLZNhEfT7e3q0KHPDJwM8K9Fzrj3LQ2NKsp8HWLLwN7+pH/Jba+nzTgXH4iabTTQO/9r
9AcjMubje4qcqNgJ97zx1PVG3MJoGRcTJYEW93qAdxCmwynJCB51dDZc3cXH4CPQMYvTZjeiWmNW
kRfBtZj5ZznUgUL5LOucO8G55izmnx8Fc5j4eIy03V4jnxWDc83p+W/cco1xIzlYdYDshxg+AP4m
80crlh9M4a3TDsmUWHPicOyBpw/rVbopVzMFHZEMGfle31X7DJU/4iRnWUGnuwQRtulty+SJpH9f
XHiMK8ul4kOkrH1K/GMcf/93/z7jUPoeu0Adgc3J8xdFKqxJ+7ItgOMXNcZ7DIUsCnENv1jCmo35
TdPe2iHj3VQ6dfmHJZiSLoGnUZd1FhMxrY02qyTMOrT+cS7e+um2SV5k8VDm34WeNpKfG5U30ka/
9pZM5mkRheLk+0qLnPVdPlISi2zvn8k5Oeg0wDgm50utHuRCRcbYOwzsDYOONY4arBUjIDrJfZjx
ZvJ5QhgLr/KxL2XaIQsyUBxKBAwMN7O02zaJ9YLfQhXGqJVuqoOgRZ1ZuisAY+IFIZYK6RsjuAmj
g/GU3opOCegl7fChxGMhmTF3fZxUwYjhMaoWvBjSD7l1t3Wj5rxlFIy5Z2NtgoW9jpwZ879m/aQL
gT2onhB/25azCnuuLTRhouVY1NM46xUe8IlloG4aeJpnYoINw9XA+5Ae/CfxTn8obykxKo+YZj0w
LoQzgTEYwCI2hLhu4j5JLdomoyARvY7XBB0b0e4/VmYyNWyiKKIkiTrz4QCQ1BRiihqxuDegK9IQ
WwS4u7b/VWbikvauX+6rPOY7xpjzBiYBEq1292vOuPUvOwe0tZ/cNR6XHIMnkPmeRRCLehjA0ddv
TWopWJOyq5sW4wRSbWmpZXjiiavkurFelWQ+Y1wHo6ZIMNb6TXo3jsEj8F1RpcxfMXGDVCuerXaf
c3eJ6e3+84pcpTJpztABJWBqQ6yv1PV5LEo7S5Q3zu2gznBDBltbSnQtbxoJ5kKR8rE+vNdvhR+j
XRyA87OvefRwl8fsljgmFNRaI4L4DgdJ5s9hX59LAyuYpvIWI7RaQ6cfDNLfxJluR3mNNTx/L8fF
TWEUZ7XMHzWhO5tNa49acdJl86UrsPE1NhYuwQtijN2N8rmpxpsBdSVQ6u6ySbBHglhd66Grl9ID
0Gdd3RetNlXsscCDPi5O2BDaiQTkYNsHq3A+HlvrEpUK7fcAbifpn41O+Uyywstm1THiMMBCr3kv
z35odVpfeoI6Oc2YeKMxARxYUY7hgCW2FOuHAEVos+QmE1tXDr6AkzCyqy79MgrDSazyt8qPb8ta
dks0HHRDwHxXYelDetbEwW0AjxDoMhjMlEOa8JZc/+LYftsmi9gYAakz1hoM3wUvrUNfO9SZjsfO
UVCx/z8w+9fj7VUeGwmVZBwzgrsg7409fX9jG6QZ7GyPIU1sNMQo79kRYF44iTlXT8adAsGo9fME
JcvwgBFerFFEzyrS2F/zmr7L8248q2G8aWqOCWApZWxtqJXVzkeJfKjbco0PbD1NbhQxEPCERErR
O6ODVZRvwY1xJk/00wEU/rV4bT6wYqMtRDLes8lCH5ioeBe3QJqC18zvh5IjYv29v5DB+MrJFPs2
xBS8Iz6kmV3dhjbq9Ce6Mpx+Fc/tg+hxQcs4JvnHRNs8a5Kho28VH1C4c4p98xC5vae5GSrZKDCg
m/lZ5UJ908Pa8KDsZFuSV+YYpniH9DtEd3s+iYP1XthoX+3MZ8pIVe6bb9Up33O5PWlg3ZLM5tVZ
kepBgVxG0H8C6qTQ3ov6VTNvA94sJO9gmdwaRGoqNlFw1/v25Nd3U3HQ0sdt97y6rLSwSXYLWsHE
wDxkUCb7GXwVX8BNCOAMZT+6mMABn8VO9sgjryW3Xhq9GqnJOJO2FCRTBjSnEwXdbsaOzeADtaly
tfEgJILVgY8hGkMrlTjUIDwvxq5Jx4qekobejvjcudpO8jI7Ag3sbP/y1tzxS06OxnJ8T4B6HyLa
6KHz4BL2UeNdZtenxjGxg9p94yHFctIzk3Ew7QSkWGHEx9SrG934WZoHMF46ucxLlnhqMU5GAh3r
aBI80f+74QZkKDQGVItgCQbdnj239rQ+FfzbYv7g9O5DoZNGAelZ40aPynv5iW7eYNLuznc0Nzqg
R+cmn6cDACc5XYntQCSx8zMgOwRJToMsew5uW/EmHw6cC0gzvb97E0lkvEktjbUYS3RCF8XS+i50
TACQDk58Ej1e64Nz7ySRcSi92glDL2A0pxSqb02PFSmS7rNU9MS8OEVCeJhTf9/JKkDkib2tJ+8c
mbwl87sxiRX4MiNRn9ISTFTiR5alrq7sD3ZvdZTIlCh4gYXFZyG4i5Xdv1OByUnkKEdtEvVdJ5i+
yNGpCTjcGdvuHk9WWMqicifGfqaYA3KeOlHs0Ed6lQNrZ444FrfeyFzcJcZL0B5tHtK3+HRsXiJv
9ibFapzANV2QdMD0ZKcEmWOXWbXTwQp5uLs8S2CchxCBKHTUIF7FdpavJVbZc9z8doDG4/+fB1n1
U6MTOh5Wt25W3gLePkXxxp7qD60DLkzuUqBffLIibEk6quiQmjXoE5GO4zGcPRPMoE2hE2P7hjdC
zTm8S8t2IZCkRhMUCgKYLt9H0aPB3Vbfdu3SJYIuBRCSDQENIdpT9LU9ZA+GExyGXf1Cdy7+D2xz
njzGL1S6KIZtAHnDcdxNruKAKd0hBySPB8XNnnSO8W9HSOmSDi3UM+cepEwhAnI1e63yPCn3ePYG
4/u2p+DkGRJLMTgKZTl1v/IM9SjbxREUud54JO8U1RC51itHHg0SG0HkUj9dqKX0oJqPskvxydjT
uqjh9KhdUCBMweF1uXhnyPgP7GPNY57gek0oKTTGfVj8FP3ImuSvHK04ofFS0VxoJWdR2oH5+Vf2
BMZuB/yr5+rQ7gWHu7TPOcGL01zIImE/pEaIE6Q7bYCxPYY77bbDqANoVweLN76y7urBsQCQJdVU
2W6zqKdpM9PXtBl/7brC6jtAJlYaJ+au9weBX/Y/MczlkiRfaDAHSkcqAi9x4ycBTEjJgQIftANP
2PoJXoUxSX2fRZFQlfhaw0N68NHoGj1NtDW3cQDPs48knrx167jKY8JxowfxgHorXOGdbAug4ENa
c0oO3SE88p64vM/FROah1jopljB7UwvPmfo0mrFdhjws1PVrddWHuVZxRIQC4B4haF++kMQbsEYf
E6d/3L5UPFWY6CuBFMEvCqjSTdV+mss38K3ezGnJCcEcZdhmcTrNcoE8A5C4Ufo01OFZGrxC/WH4
nJxpfUbpauJsx3gIhHjQROTnFVrg3S3mhp67zx2oaYE10FoS5zXwl+fy74/ENpBLUgF22ECD2r/x
90Jv6W/tfe7Q6psUUj7B4Ts2fO9mjtj1qH+VqvwzodGEfCY6oAccTfphkgcicKpGvH+f8RPlEPul
ZGC2U1K+Ut4y9V/+fsY16H0K+NNCw/SO+kPHvhlv5eAvva3rATG+oC87rHfXmE1od8Y+jrA42gKL
03yUbkegPx2rQ2CL1uTFdrsjt4W3faV4ts54h8rIo6is8aoa2pdKBJBN6GZxZan107YcejX/DPJX
JRkH0XWygJVzjChRUsLkWHvanvK/8FIknjEwHsIPZFOpZHws1XcF9S4gnBSMd2XZBcQklpPGTCFg
OJJjeTd6EWbHKG0J2KS5UNZ/ScV+nxq7dBj1kw/saoTa+OAf0112EzwXgN85jm7hDCA4L7lRlxMI
2QVEQhqFZJmIJezSJkfzROl6UnAoAHXd8PC9nG2z4Hh0dgHRnAP5P6Rd13LcyLL8IkTAm1cAg3F0
QyNSfEFIpATvPb7+ZlPnaHBa2Km9VOy+KYI13ajOri6TqQNhAbV9fq+k6mNdKB6G9k6XzfxDZvm8
kRxImI2oQWMUkD44o1vfiRvW2ZX/nDFsAw7yWyyXOFdU+MJzGlVIvLRVgVNdZHhdfUjMlXb4pbqa
rujapkz4PU9vZA6CIo0G3HKqIZtS3agO2HxRYim2iYMBsKMKRQz9OLmsmW2E+7BncnWUiNNB/QoO
TOS0CJUyRxSQaQ8+tPRyou5BgIjOgYhQm5Ew+UjdNcEJEs22YVxnGKKToh9+cyexklzwftlxKIvs
3xeRdZCCw6ZmT65fPJvW5t/19VKwwk8esXbKRM4Q2YiZ7/YWBnE7a+s3iEOH6oBJO1vIEhCZxJt5
tq5CqDNFaCm1//9r1UWZ/aeahskLuiq+MfSThbNo6uO7IXwf62Gj9YMd58UumcyrMZKvRWMmnn9r
CLCwyuc7tC5XjWlCc2wwgz/+OrC2skLEc2tuuTTBgvHFR1RkrZQgrIp6tfRaFYpjWQkVz69do0sT
DFYXJpJclkw1wSq0W6gOoJlR2HRPwqa12fST+AiCzD1ifffyB6O2jousqtmyINCMD9aZD3n4NS/v
pHF72QS1Lra1i3X14aBkIDNABllFnVs86hgNV3/IBoXPLKvFhwfL/eOCLD8B2deA0ViEIakjTi8i
GM+Nk1k8itq+Ul/jCoQoVGMWtX1c3FUVuZCEEe4Ea7pJAJrafTH/5RfiALHPFST/mVukdXqQTBCC
qBYazltivolycA4Xe1XR+s6HI5T4Slb5VlJqdJQBDgazpM+LcWK5d4yJoFFG7X0CfIiPwacwxtCy
lBwjo9CIfwDeRPgYE3F7rILswslkDgckq6iadAIOsMoP67NmqabWNiD2FXmfeXYvjXGIABavJDfZ
jdzlA4Ztb7R0cASQ+l8+n6uBzdIMhwFiPlmmlaE0EV/N4NhONmZsq/sIPDOMBMPY5z/MDWGSOe2F
s/oRiywwYTKVtBXZucE2dg4bgvTd/Ni9GJaDWQppC6po9OW3mtPthpoA2nVHhGySDvoVCE5wB6rp
kq4ZICLgDtJLabzo3ZfLi2Mn5c+1nf8+d5IYCuVmJ6M8PutOLv6ESKcdJN8Vo7SbAJoIw9tle//w
/c4GuZM1GnqiBqheuUK118FQvmkcfy8+RLKdSW70OKAq6Dsi0aW8+q7Qxd9W+YaxKqvH0ZhkvMZO
0c1HZzeGddkUjHFoHUi3UC7DvPDCtvJ8T5qYTIrYjZhLfOjdj+ZhNBpZ17n9Mc3gUUnedTA5L487
e4Iv6r48Ymy2DUFi1j8wKZoqeyQ+HbUo9u+Lc1DPsq5XULpxBzT1VSAVRZLSBY94aQ9vmJn4+i8U
79av4/PC2PFYmEzqeBJbyPi6geH6J9DN33RbdCBIN6EJdlbGnTXsmrtwQ515akPZvy/sVsYkDEkN
u721Dc2TDr7A1vqM7tvSKbn7OB0hzZ0PONtz/SiEN1Hylo+ya2mT85cfjgMRSxF7eWajuLUb3WD0
2E0FB4Xrh8GtbekJ2Q+qDk+eNw5WUgmJbAgWIwJ9nZzonvUtI0D8al3jvKEgQLW6EijGk4GZPh5h
aoey/Cx0dld9N+WjhgHycH4N8spOqQwZ4ZV8D1Utt3k0y/COUW7AAr0N5SdBNW2joC5w4sTxbVO1
2rQg6UK+VMNws214qVc+j6fRSR51LzykTvR82VOI24YXw6olAVIqI+z542smP/SV93d/n0MQjN2P
RasCFkV5G4VPJF3WarV8caT4Bql4FpWwq1hq0TW3jEN6dnNX2qXfk2t1P7ypj51r2owBWUWtbY/O
pcvr+4eI6zde8b1SvhxMpV5LDPe7ymmhPy+AVDeAAvTHPUPBFPW9OASZg2SK/Q7LFYrbzHjyP8Vy
sdxPDjl8QS00zMAgzXIaPR09L9ozWiF38q34oEErEKIm96R0MYG9fF+UFgtalhsD+Ijbw9Sd0nnT
NsQDmTrAXBCiB03dxkEdAgiLXSmBgdM6DmHpjMFnCArOGyjzohHpAMmyMQMQlu0BbShVt42U3WWn
k9nt/mewAYIxWbLA28vzmHYWyqGqjrdk6/6SRq4gF6G6xlZ91G5CN3GCPZIMNkhovep5hCTNE9lw
vO6I55/AOWJQJfEQZzjYTEwhOs7HxGmgqGcrr8aW9eRLXzOqKrv+Dc8medecLa2ywJfkFiVGZDSv
CEo3jq5Vki1k3R/Phri7rB17WchNXNNHrcMwTO6NWJ0vQnTXBE2saJdPwffPzAXq4tkm56BCJk1B
KiI9Fs5Hvzp1pnfZZ/7hgv5tgC/51UNvzLmAuJ8No/bAKd99k04dqr+ZB/1X4r1ObCFf99PmXBc6
Rkfi156IAYIkd1rqUl6PAc4r4mJgJUystkO7iNvoop0ob8W4aRTJnpX3uDLs0gypYub65Xw2yF1m
whRjpic20DoUQb+EBfnohcFoVudOIOyk1eSIM6axf1/EpIMkT1ZmIvwOU5DDvWo9gSP/8DQ7L4gL
eoV2FnzVgE9ID+UeKlxHNv6aOOJD8Mj8PLkl70tqSRxsaFKPh9KMPE7foY0y3Mq0DOwqTLC5UVMy
RNnie4iKOApCi+UM8fK7VzfRIRTtHjoBoGoKnMpDpmrb2cEz2eSzurSFXW5pSF9HQ+aruMUgFJI6
6gGsv/ZsK/eK4SB+U8A//6kSDFQ2f6+Vg0RNHVJN72GT9fYPTwz6ta3u9dd0K9jqiV6Y4kBRDJNR
rwpQKFXj6PRiaEetvO0kyyFwavVuW9jhgHAsjcbPZoVdLEzRPdkINzPkR2SvxTT2p+aDFhvIJ+Ua
vSlFw8eYgvkU7xlxEkj8YU9Dh33lTeQwBvvxf1zc58Xx+TnDV7UpaJhvbpkCAxoTQIjzL/xiFakW
djhoHPJEUayeHTNvcgYMCqDb54OfuXcYkzE9A7i+MDAYqpIKdmae7yeoVV0vDRgUPyan+53yIftK
Fb9Xa44gFv5thztkReAXQTHOoTux4m22CR/U9x5yJx8KoqDlJZxxfR/P5rjzJYDaGwSrCDkYeyYb
O7Qc45pJnLAc0uf4jJer485Y2UpdHZQIvkdt4+ffhuFzz5XF/nGny4Q2byjJ+E7tS7eJdtGht/XH
X3Ni9dZ4/7vt45/N1dDMqtZi+wZHdOI7DDu5oVceJ0/3qge6mYBwQv7xHEft1JTscmH9dIxujZHe
08QmlBnucM2aOLWBwvawRCKsqB1ReIjC2JnUHzOwMcHtIrz85U5yoUcrheGYsox0eCVCPO2q9JBP
dQZG7CM5yTst+7gO9789n39XD01lpVbLeo7kq1LdV+0hHT4VfpydkX87G+qk5xY7Xb1ka5IdQ44e
vZ3jTn0MwcmibkSPlS0qyuxqJW5hlsOQHHM4Y4IwAbOSGKcACDceZqPRDU5NPKwnBxaWOPgopTCz
JgmeEn3pXTbPpN7N237zq5XmU6mBhTEOPNRybsMkwLK6ONgMo7ixxM+why7wyeLQQ2gx+pWhoOjm
xS1kXZ2+9Yrm52VXXw+j/ut4Cv9+Vgq/EQMfNkTjuc8a2xcottBVuorzMsA/8L9xNSQmhqRgT3Tz
WnpQ3kzQjzuS3R+l18adIjt4HDeBw25J6gV7+VAp/DCRkumKoTJ8FzBBHn1JtE2XUiwm7DP/GWKc
949DCjGZuwYyT/hGV35iG7fo4fLQECu/18/1RvZy1hpjoxfh9l8k7y9fl5AU/d+NbZh3BjE7WVfS
f8gnjZv8qJ2GqwLTCdXzZVdZHTtbfkju/QK6XFWPWNRRu3UHzGeP2ulrFNnCDetM6ECTX2+TO/3Y
PUvU3bYep573mUMR3eikxprwGGR3G5PsZEQd+Q4C6pBuoGhOKMfhgEQr/ouUc1/Zenkltpo9pVSL
AvX5OATJrcAqWkb9Wm30rQh1nPko3YAcDySRMnSgqOYOtkOXPJVDk9aEarnEjmEzZnbePVXJ9zHw
DOSrCDchPhXfgDPPgZHNI9Y1aLbywpgSg00EegZbOTCSJ6oWSCAYP3VkDIOaazPMNb1qZ/Vt698T
C2IAdWHnPu6dRWJAavOxkH34nrpN7ksv22rX6Q071QN6aAlb1Go4PBkUvStAKcJyjfNLc5Ns6vZD
KlE5iJCyKR3rK5QOCJuEI37kLRbrEwKxGHMFNg0UU9m92e6ELwjmwMmFKHU/EslhaokcjAShUXQ5
shJuWz36cgRBTyIbRng6P28Ua/4oyA0SOYKMKa0otyejtjOz38wT0SpOAAU/aQTxO0UyOuycHz/H
9UOb32mgqr78eajVcDAh1pGpS+w4CfFVUN7LwyHDPMnw47KV9eTU73hG4ceL6liKZeisoqL41Fu2
fxLAoFNsgy0m3/3cZrKW4YZqaSGWxqcDRk0AFQribDfPv4IIwm8Le+y/+/KOWBuBSHweIIT8cqOw
IKc7VF+Yg2PyZyu+sDQinbmhFsV+zOI0hWPcC9qEjcykrYFGx8CwW/GgaznhF0S4q3xwVC8MjQbE
JkZ02yMbpXjGM4aJ36UTGxQEkV5pU1MXhKvzTTqzViVGZcCaoSBKNCwbHw+Nsp/hVVzEGLyiS6b7
SaV2A87ugEbjVrcb47uVEKllai3sEy52rhYbswTjHY4UqHGy4pskPPfdp1AOaoXg2zJQNuKuW2lu
fM1nz54JUXWHPbMEyq3Xcfu3Cb7GUBVCKHcZqpNDbZf76iQwRdgYejFo+/FYH3r1XFJcTaszPzoI
Kf6zLr7U0A+a2jUho21xOyaXhLBlpys2EzCy62OFWaMUquL6/eUjvP7Fzlb5QwXJ4jRqUPcNJ9DH
o5Mqr524oG7C9ZvpbIW7fEFNMUiljrVBxOjeDFXX6lPibvqHU3u2wX7Dwvfaqo+l1vooDIFaCz2D
oVs/N16DQc7w6XOP1LMxtq0LY9GY5JGQod/AAg1aYxjuNH8u/Dqb4M6SNLdDNSCMdZPs0KfIU1Pj
w6ufHr15ii5akinyF1NeKWYbm6yhLcbU0uiklWwLDdHAtvrlz0b4m0gM8mxKNTxtLP29D2u7pViA
iVXwV1BqiKooiWhHDeZXeX5Rhid9Js4Ie5X8EaYu1sCdkQY9VUYxogcvqt/L9DqWD6UMdsFJtGWK
i2f1jpMh1gPFV01XeLooTL9ERiIA3BL5UQu2eXM0pteOUqNfj0kWZrjQR2rRqyBU6K9l9F6MXC/b
xS6S0bftZtz0r+GBqqOul20XFjnUTpIw1cqMDYSgzq64zbX8NT1m+w9FwmvzfiRGAde94vc+8hnb
oRSruazZAKWOtoHh2jeeEqqOut6zc14Tn6cV1UiQq4EZGe3gm3mwnuUtBjHQ7ITXdGxHV1CpkG3N
yVzzJUa5gqoirJ+t8yJ5v9ShYjmWAKGp+CIZj/HkfuJuWKyPQ+0qDZU4r1DLbxL9NRnDB0lst3pP
0RdT34oD7hGDC8HYYBuL5Fnv91K8Cwwqm0RtFfsNC7we/AnqLBFs1JZdXxledEh21dZ05xPYw6Ad
cZqOVFrg4zn+J2ycPw8H4GqEFKDflex1y4pk/S7YN3vZzh2qiZBaHJdVaeWg+jU1E6F02jwoFEse
AUp8X1MkTaqVxfCDPrhPxYfYyO2m3neJZl/2NwqW+LxsaFaT2bO2/+YQmI76s8F4TuFMgt0fIt8u
71lym6o9X16cyudpoYEJaTTmfaN6bwxeK7Z2H7ykdP//uiFLE5EPslSDHzOU9LlRY4W9zj2ps+Nw
I9ivudsf9RCRMvt/dNg4uRGTNBAMzf90xLNlzhFHMPWhER99QHG9seLr2OrsTLyRrJ8p2qGpvvzV
06zIYJsQJUix8vdxoeXgL+ojPJqKmz4o7TrfKOE74SirAfrCCId8vhyiqOO37N0ZP0a74BBdY6TB
ZgRr43XkUfnu1QO2MMcBYSdrluAjFeb6oLz3vxY5lbGkDLB/X8CTJVhId/sN7uPX1k3v0O2xMXMn
eyl/DmDbLLfGXWdQh201qlksioPEXJTrUZ+xh+o2A3+jsguOKSS2DbR9lj9Zi7p4lAab7gZaD9QX
hjl3tOReiVPVwm6+9pHNRFjqnd868+FDh+U7NTdPOSSHjn4p6qI4g+9qwuMdLXF2qzSbOVDdyz5J
fUIupLJ8Vc+rpka/pHTXTrdh+KlH6WLbuAgqMPpJNToYaDS7m/AutY6hF1wX4KDVbKaKFW7Iwh9x
znhlzzBL/CZnjVW/AptoE/ce0qagLo3t+lqAze1f7aLClbTCqO8TXYVTltaujZ/niIgLia+kcMBh
Kgh7QfKMvvT61AmeGHuXf//6K/78lRQOKiw177JKxVeaTvp2BBkjWgVCW3fnbXWF3h8UICyXIrok
PPyDG3mBHnU0T01ddbiflfc5+BIUt11EveBXb6/Fuji0CMd+KkUZNkYRGZd0o2ju2OrILFLPXnIH
OXiYlaZuWh+WNFs95Xs2tWbdGJh6Kl6qK+jXHIVHSuGE2kAOIoZ2lrThgxyxPEratRDvQ0rUc/UO
XuwfBw+CpYJ6Wofjye03wUdOx+0HyynTXVI+W1SKbL2guLDGYYUZZV0pSQzbr1tXeNOgFNjc5Hjh
iV+Dfb8xvSpzRJB6DDuK4YrYSl4ZqrKkyUgZDAZlaNfll7TaxlROYf0xeV4erw7VGFJQTYzNrdmo
B91h01zWRgdlguxB4eKWiq8pl1Q51BD0PgoauUdBcUC7rLJLMPDvVi+/aqThVnnwwUZKSWZSO8kh
SVdlVRGjBuIGYnqscaDrvL0xipK4tygzDDEX4BEbUx4YHR6RHbhe9EMaXFsUGQQBunybf2HMmVoq
iG6U5sWcDmNJtoMR95TKYYY4dFoU9vD3aoPZWpc9wOW9gSlJNlpruRRekA7IAYYJEbnC0kw0xMDT
Ex1URi8y2FD0J3/2Ujz9K3CjK8V9rbzXkmRXNXFLkvY5NPFHDMZBBpTRsytv7Z7VXXQXdFQvjFMc
Q4XO5VuNLeePB8TivHFwAh59dWw0bO+LIL8bwVFAe1gT3/6lx/Np9w7JjDJijH9jfJ+JoVMnrt5T
VT/CGfk0uynX5RwxWm3VAP1tj2oc2ZhFmeDgooYgTtywIEa/Lq+qm8aOgbvpsXiR0N5ZbuXMppKg
xO2scVgh6ZEa6Ax1G7TwlVeQ/7ETfY+5dsIRKMfjW/njXk9FhfF4szRe7s675KndNV7nsop2gdld
oqBEeJ7G0GuBTnlWm1MnY2GZjiEn9anVH+sqtk0IAvbEI4w58QUn5wWhRC1Mi5ZpZeRX0U7agRwU
Heh0QyLlHBx0ZGmmo1+E+V/2Y0xPSvX+V2dV46BBHY25xlApXA5yLWl2EsO3LshtbXSVlCKboL4O
hwsSmgz8McdajKx3+vDY+ze+WNlzdF0GREPA6rZpInrBIUSnWjy/ltxAHElrgA0ViLz825K6o1aX
svj73Jk1xlhNDc3AWHjfbjXxKhVehnkElUBmhwnxCFk9rQtb3GlN4zwN0oI5dRt5Q7aL5MbTsHWf
K88vDLFNXZyeqo7EJjLBEYw5DtZJjNzTrs5s66n/JVxA5UlWY4mFPe609pbm60LLXvbyY1yNtuqf
rGh72b+pzeOuelDcmG2bYNIhylO76r5mzVe/fJuVh8tmVoWo9cVauHNaBbpRVyxgj750P8XUHt+n
J8MLfRA/ZAd/r7uNp6YO67BsbvOb8NjdjrNdk01Yq++Gxc/gjnNRBG07skxXbSIR1JQ2UvBj5GmQ
QcvCp4Z6f1NfkDvRyDGYVs2u4DK4lxFXD68KJZlFmOAJtAaMxYjliGRaV0S2NUy2FR0m6klMHGeD
yyP4qDNPSYEsJMY5bBGN2CCiVyM7QZFG9C57CmWKQ45GUGRJtRgyDdpmhEhOV/RbI2ltwX81KJYz
wvsNDjr8yIoqiDjhqT8+R8U3ofJqcVN0BECtp+jOXmdwwJGYRqPOE74RevTd/E7ZfXTpQyh5xkQW
1ZpHOQSHGmDF6WeQY8WuMd1UwW4sbkaKHIu4PQwONJI4ViptwCOnNL6X461AXYTrG2ZJCpSWdVNT
eLYbcxhGX69Q5gaDEEb3oYy0s0BJXOzTf9H5v7phC2McJgTQEMuHDsZk9eiLO1P0ppoIhsgFcUAg
TqE49GwGJfpiBIj1so2/n26zzgnudDQjU1WY9YGo85p4nptM0eMZfISs52p0XyVbshPMMwjQL6Gq
pqtT54ZlmAaEygzV4Ge8hLjJTL+Cc9fu7DX30PTdzHaxxXj0Tt33Bxnta4Prg9M83JSnyEsdKCZe
hozV3V3+BM4fCyvU1VzHTyhfpl83M8aJzIcJ81hI9ruENXElsl1a464yMwATYxiYv04zi23rXbKX
NrRG05pjLg1xjmklal7PA+LBKn2eh7c4O6pUTPNRP+LD9KUNzjFBLC0IUYrFKLZ8AHmlBrFpHSot
4+4N6hI/plsdyfDW0b12y5ZIbeYaAC/M840FIuSJmzZGiBOa21SHvLWUOqHpGrG2Ib4au6IuLJTv
LkjMKosKTFnATSdQoYZOdPCvJoycQXFqR9hi1wZvCx1AiqgbiqRI/PuxG/xaiUdEGeHV+MYmLRje
+7v4i/GL+5fwSPaN/jSnGqClFzVJ42uEwlRJsWihZ+fXlCUbcBO2rCP68rLW3NEUz2a4mzlKhFxF
mRAF+Pnaao4RqEa07WUTq+64tMFdyOmgNI3VG3jOncp9sxndcZ+iazR3g0Pi1JCXQAZqrz8IJ8ah
7G+o5tHVkvnSPndTj5aR1wXaR1391GwmELcwacDWZk2DmNS2I5IHmJ3hP78dZtJN3TAtzNzj3xdv
CkHTC6Pq0bNfT+m7HMfbqVQPkCZ0ex11obDZm0bpXd7k1UEnU/xtkz90YzAUUcr0zoVdldq9Cppe
xvuvX1WFrUGQ8lbZGof8gMLvhhqHl9cO/NI2F0mKFiQwy/ijPdd6jMzmWPnaU56bh3Cs7qu5dgtF
3xWhVTqpKia23xfHuE13oZDbaaLfp52yMfJiE1uZlySKO6ma46tITMrt9VxAyHSoNmJQnYYhVu0p
o1oq1oLT5a/nj0CnN9JoCnBP5J6mn0Uq2An69gM5sa0xcIjvtAZZS2vcYVBb+ITG9iqU7QD3DHDx
KXhkqaHU+QyD8dIW5/iDYoHpPQKGhPFTnb34yT2xGLY1Fxydn+rULbUs9QlOF6keE1WXWluLnWDr
PxS93Z/oLOs6XJ29nAsK4nJuapOxqonYubZ0wvZNnwviG1FGuFggicfAsgbcX304baK+iuxmLA6Z
qFAdV+xbX9o+LhbQRBCUa1rOri8/dLIdY9aRH2anu4p3MYh1qNGyj+GTSwY5YEo6wYx65hAqmvBE
dFA0AYxajnZi02ziVeIGruHv+q+X/YT52T+btfj+oQhM14PY4JqWwSc1Vbs2ox5jl3fS4sc8/Tnu
YlMFY4VhHRgbB3Kf91rq5t9bu9j3N4lHlf2pJfGgobdlohoKGEby61Lc1RKR1F3NrZzPrsULxOWV
HDfjiGBfP4V3s9ttmwr8ItlWuNUYNeNtCqYTqCn0W+HONOxRtws38grR1qkYa/WMQzdJUnVNxrws
dxp0WQRB6sSiuX0NXS2mEcAebazPLPjUO9eUNBGuD75JnZ/ASExJr2emnqRD5Mr/WTUnLXi77Iyr
pxv81aaOnhYVRLz/ezkH6TC3mYQu27Y9xNZjKzxX1cNlE6vOsTDB4W6rVTMmAxFUWeKdEj9a+vPl
v8+O6R/nafH32RIX8UUlWiGEmXGMS2FwwlKAPgRoMy0dstOt1/fteyn4ThtVlCtQdnn0beayrToE
UlLgtpEtQwdq3KXPxY/WTu3yy/AiOcP+Y6xpY7mfdMTzh+McsTVDMcGwC+oqIfhAEH97xkaAviyT
j6C1HKhvyGFzHbdFhVkquImV2GlzJfrbyx9xVSnFXHxFDowxDSGbuSmziG30kBCpDhECNiaeBH41
lIvmjYKooHw6Ucp1qxWq35YhycMewwv/GcMKDO9DzMZo2DyzZBc/MrQGing4xbZwR3WXsQ/zj+4K
c1x42I56MRUxPpyiXEXSPuxHG68st3j3W+IeuPjRYIlDZSGq87JhW2pqop0KlT1YRJxNWeDQI/Tj
OZojuEU+P0vaS2wSrKAX0Qkr4KDDxMCBVkkq0Fb5ISi7tnyLNGI4jDLBocc4qlMa+fgcM8JpRbkO
pucxJj4E6WIcVEylJMRCAAicb1uXtXYXMeKMDjkjDO4VYFuoyGbNi+iErePwoVZrsMYznuQaIuLD
Dfr/mLSw4ik7/a4Z7CBC93Cz14/NVYX8wDzYxHmmXINDDEGehjwvcHfVb6PX7vNb9C3ve8cA8RMu
M/TcUIWI1RTZ8hxzCKJ1QWd0HZrO2YrZOJdwY2x0iNu024HkJVhNPy6s8aP1/dTlZi4B/Xuv3IdO
ifUJT7LXb82AbMem/Ofjxywgqsiz0ATHBCui5/vZZanVEpmCyWWcVoFLdW+Q9jjkyFEJGQt2rkMM
epnpbp7v53hfQJJoKsGWbnlldS2Gt1a0l5JNoBATYOuB+X/vAhQVOFgxzHnWZRXHXnxVX8srASwl
xbb8jsnN5sXaqrvA1VyayYtyoI/MyWKXE6UJy0hCzh8v8ehLeFd6xVbeS4YT3yib6UhRsBEn9KOH
bGGuEFpEXwqQR90WN7nHpj2ErXqkclrrCZ/FbnLgM4BMa8jwboOsbn/lV/b4rCMxrxx8G1rOttza
+k1N3AukA3Ho00HUo6pUhJXdgcnPsqEMbaNtIaaOQFkgxbQIEP/oblxsZd5IfdVA59FNQ3w6jHn3
pqt1xAN1NY+12EcOX1J1LMoAQlOuXGebwDiKGCJQ5M2ESafwfuipLWSf5UKcwM9BFpEUxtDoxMX0
UEx28q0GzjAitmAL1dsjqN+EkwWGcTKzu/7C+U9gqYl8qtVvLNSKWDjdet1P1msfPEkn1heXHgRS
5oaC0Y/Sy+LL6XPV+caIGKXF8hTkQMX97JQ2qhpOQzwiKVj5eGQubY3z3DKaF7zdrB3LkE8Hf1t6
/j5zstTJoOCK2tutTo0Zs/jx0ofkghipjWtFy4FmfvKcmA9B9aRHmwBFIv8qlx1NOgkCpVm0evmC
IlnGA1VVFL73Ze7zTDDlAG026ptqfBM/o31jLv4+dz/EeqlkQ4tB4CHZ+cZVoAS2YnwhIgiG8n/s
28IIdwtIzVBN4oB9U7eKp+1iTxCdNgC3keQwnmXUy3VKgmQVkhcmuU81RwMIHpnvx3umS2vuO0yD
07XLVbhamOFiTqnvel8asTIzC20JNF8++FoTAq4oH2D4svD2rIka3ZwAwWL2XMnP8yhSIR71gTiQ
13o9jNMRiaxwD82dTQIKUf0ucoor4NK15U5U0y61bVxIaY2FkJoZvFpodtVwUvSjkX8jnG71sC4+
DQfyTaEKtc9iAHUrO6qTnOodq6BBZGF/2dIqvJ8N8U0tqoaOtTCFq41pfgxMzRbUx8jvDq3UE99p
9d5aWOIenGMnVWONXha83fcjuiXQ2Z8cU+uur44jpTFJOJ3BAUMxxGMnT7A1l496aDjd/BkxqQX0
8P0scxRmfczmtIX20PulW+vPqf/z774NBwOxIMa9GSO2l7MfgnplZTdt9dYlj5etUN+FQ4FQmqch
Y/hWVvKmV/ZWuLH6zjbkg9ifIlF1LptbjwMXfsABQjPKohDXAIToZw2uv92wjd3+OwQBTpgIG670
o+CiH5cwyj74BRD/o82lHGsxDRCZMXFOEIc7wcHY9I7ogSzumXq3UN7HAURRqrMRoEnMNWYvme9M
ClLXk1SLLeTQoUgbU8wCvIt+Kd0G1/mePU5iz3+sQ4f1SMrP/gb1uXtxR8URBPrx/S7pFBp5LgJt
u/RghbeFtU2SE/G1CETntZy6cVDn2mBxQ+WqTLEqhcqosWkKWykxa1y4+ZbsfSeA0OQgQ5yi0uxm
RGWane9lx/JYxYLxDau2/pbshw/GYcyVXl4q4SomF1yIcWn1pYBik18cs+Y2HYnDTX0tZn9x+8pB
WmEr4YqqhJFtI/CsDj2YSuFdXsb6Q+vskXxrUt37eSSxHJ+8ZS1X4W363bhWDqAIO5iOchsSQQX1
sTgMKZvOV8BRh7ek3zsDRt4F/6ryv2XRZ7Jyi2VxoYUag/yjVkEL1eQY+O3EXdT/9EuZcIJVwoXF
ZWJygKFbSVNWFordvWceOsgGsyc4U3umOhYpd+OAQ5wkPBoj7FsSP6cY5+ioDSMM8A0PVlp1gdID
mcah25pdtoMCJuVrlA0ukJjA/DPoTC1dvwY4CPb8MUZUgdPVqX+yusO0m6iIfD0pc/YEXqdJruN+
CuUPkqthw4hnksIR7yZ0ltZbix4nJs4tXw8rijaUY4N9KOtBMGRn7u97/504tMSlyFNMR1LdKNDg
AZQzRusBfjcHtgndtU24E3fW3ngkDBK4zncmxEUfG72IqBYD9K64ySHVlD63B90WtkjFuhI1MrX+
1F58NQ4n8jKehYYxgcqnYSODKkAI7PTZDgo7/lKB0gS9Ck/ybFOkQQQ8WRxszFlQCYago39ryGzF
+jqK36bwahioD0idBA43jD4frZoxThsPY4RrskMoBc284Ho+KYfw2L4KXymqTip846lOqrYV/Zj1
bUkP4oGJH+W35j5ycpDMOZBaBGhJRNni8ln4g+hElvxpEpmW3ujjJaRYdldfR1Tn+OWtBAXI/16U
cQqSk0A3oa4xlLemNdn5rP7VZaLydbBRHnMTY5fArf5bUHqydR1SwRm1Ci6cQIeXH7Qicqy1/p7q
sZMXnxl1PF9VKl8KCxIjaXpWQpIaV00CdwAVaNl+JYDiMjKpInOJRdgyJmM3+RPWId12G6bzg07L
618qPznESi9bo/yLAwlrtLpuGJBFMq3AUftHXbryzd1lG+xi/ef3h8qXwZiErtn1aJECRdrTFE22
kqa9U+qI0ePZK/QvoSjvBivbXja7Ok+//FwcQkBuCjdXieyt+ZR98a9ZnhGp2ycIiMrQogRVio2A
Fzxf044aZCFCQpXXep/qPp2EDN/QLB30qOwMDKR97zo7vGGzvoFpj18FKrVK+A1fDYtiX4PeNvpz
8HBgrZb+PhlAvwD+cxelk50sEq5DhAUqXxHLq6JNZEgV4105bBhBLqgvXRXtTf9mfILa0o9fszgW
VdTh6WcxPqu3bgPCsaPgSDdYHhrG6223ozTmLl9j6sfPWZhLk7wtK9YV2UqSY5mdI1roKRmfGqSL
LvspgVt8yUup8srSZTRu5fp9IX3JOiL5TRxxvsaVCp3ZjlAddKu8sbMATFnFNgkJ1KKMcDiiRkam
tSEeC1p61Suvc3DyEWJf3ijqk3CRxdiFuegniH2Z9ImBmKK5naQRk55vl+2QrsYBBxLDUMZmTLJF
bat407HOHugpJwgOWYgdeRQxKWmRe5u0Xa3GYwq8MB7MbYjyrhNsxLv0ywgpEiS/LZeiWqQOL1/a
KtumrWXWAt+kg6cUXy3xeyXcDdmtYaVuXDpRcWdoXo6eYNH8u+/IV7csAw0fjYx3fyUdQmNbjKUd
9/cShPqI70ggIl/YAnWLmYoQaUDJftiETrf9P9Kua0luHVl+ESPoQb7StR/vNC8MaaSh955ffxOj
vWoKQzV2pYg9+6KIrgFYSBTKZCIovekwn6Qfhi2PXoJzjNnKliai31ykfHvd7Kbhl2T8wVkNjV8+
X6MGAemMLIMdla52gUiKL6RiFwJutWs6WCJZwb48NE5utVeiFXDVydZP9Nkc/XMW5kLU/qvcx3om
4z5sD5mxyRT38pJ4JuiWLkwIoTYShXYlZrqXKrsJ3dncdOF6MeG8DPo3LGwUSv+ftlg6FNnv5oPm
Th4ldOD2vqyHOWdLDAT6AoiWhAk4roIODmrlB+k524N+Ft027VYFdkh2D0koKAEPlsSBX55tBhr7
UEAjTIwwLugezXawRimwtGK0SjAE+/3tnD5PES9994cH5nnBDEzqetIonY6hkvZtQpQDQUovUp03
CCXYrQ0GHAfM6w7vecnzGQYptXkSY4Fm7NP4riBPpejOKufNxdlMNpDSpnzstVGiGWaqv5ptJAw6
qXz9RM6BZuOnQgraUBPhMFRIV0KDBm4ZtGeNH/w3ZCdwGvn+APm/vhcbQQlgeU91Sh0tg6GLCpEY
N40X3tF2EL7a0PplfTbGwAeeNYksJ9jEznxOqh9TLnqz+qUSAk709Ier82yIAZGym2szp6JyVHet
BEenZzgjBhYQ7IgW2ly4bWcfSH4BiNmACqN4uVZTF8yPoyNYtGWVNh7TAWIQeMQgf++c5Ej7bCqU
YWmvTfGNO0K2eg4UE9eAqioa7oPfcS2opTnLEKA6ZWGlDzT94X9Jv4VPvSs69aa+or3wyvfLeL36
TRc2mRuoTzVDkCnZvShuK/NJE25qc18nvHcbb2mM68h92M8ko50NP98VVnXCq+1Bvx7d3KUiM/4P
XgWEZ5JxoqoMkWYZUHQZkr3a3/aal3FbX1ajkcXu0b9hcRPJvjgKCdVAjo/F00/9XuNB2UyOegxd
HiEf/YM/+ejCGHMZqV1ZajOaAxwFHLVhUdhS8u2yM6zyqxkLE8ydE4T+hAYUBAjtWwo9yi1NDPtO
ZE+oVN2SW3Oj2X855bIwytw5ajBOoSpAoDWRXprQleYXzqpWQXlhgLlfUHRu5XnAuw+UjHeUxpAK
0EPUi5IlxRgi4CX41lH5bJC9bRo1M1JSITtSTG54o2IoOtugxaac3B7t9tN25ipScZbI3jtKTkal
jnDvgOkK7WzVxkd//2hnD1RRic8UwXFF9tqZSRnJaYmzBc5/C303lh55nI9Gwe6Ct7OPddOoyhpt
NkiZmR8jjMlmuBm8/Ir2KPFaRjlQwT7X60noUeiBLQ0tqmp4GArdvrwcDsyy90veiFVhzDhYqgiq
xObVrFMrESH0wYUk3r4xKJG2Wd+MITxh2NN2bahgOsFJ24Avec8bT+P6OQMXYIqYsSYE++1/2BME
d1CsDkWkdB9c87jVVmO4xalicAIqlL5Q0mA8PaKLbK/vBi/c/heigxxQZ+U4RL3vyq6kq1JACdFs
MEhyJ9/Lbx+lsR0v+OV4BvtoV7rWNDMVsU6mHBTBtMVxtOKyRvGIF1ZxDi37Ri9R6I1lH/sntslj
V7X3QsEzwflE7Otc6xSwJWh4PiTJO1GRO5QggK2CqnjqQism5c0site6HHz9p9PFvtMhEmWYYgw4
KsRoa3b6TteEbZ8Tuxp5pnibSP99ceP3ed8hCkaMplW3k3SIcw692nrt/Ozl7HBiGdAOQxUhBbJU
+/S63Y7o6tG9cM8DvfXK18ISgxQ+8YWxy7FrzX72ZBvcHbgYK6fzaCK9tpHo5oDgOn3AwiKDF1k4
DeXUokCrSOAMoeAU3iuHGTSMjRUcW5eyWetIyW6Kb8rDZRfhQLzMgIfSIwMY0ybHOv8ySNueNHY6
3P6bDSbOGPRR7jOqRWTEO1N6TNsjN0LjHDCWB3yciQnKNaS/6MuIlpGGj4o9D9lXd0uVNcVQJaJo
LGuXNjYkbuglIvvNjVnldpSO+yzksUHRTf90xy/MMI8PPZnmolKwYabhW535RRmfDZM4egFpr/q1
VjivEN6qaBC1OLtqHGdopMQjT2m3lb9tmq1ePl92gfUEymJJDD4UbU1IGWDn+rfaE/cGWJEru33O
D6klv6jXVASLT4O7CkoLo3Thi4UpmHtHhy2ii6JwhfpgZJwImp7LS9+JQYohnAW/likmBeCTyO9F
5aaIXKn9UUh3nP1bDWQXS2EgAuIwIsQgEYoNew102VSAN32OPgiEq/vQ5bEIrRcUF/YYXIhG0iZS
4uP6tYL39sUAv0Tgtgfxe7TpMW/cOVDKAvUOn9J/9SQvDDNgIZfmMMdjDpKJveRRydXGI5g74Y7h
cnyD7W/MQP4whz0wN3unDFfNBtwZQFzN/ZnTQ6d84ES8HnaeURqkLhxSHEkqSP6Md3Ebu4I+W13C
LVVyPIVtcEyFZNRCCeWp5MnfDFfpvfhF2wiJReXQw70KugJODpFzCtjexkpvDD0ScYWUIuZozNyC
5rdXiZ5RIQud7i4fBI57GAyOlKEQQUgPWDViypPq1U4IdvmEUxxIZPscgwzyLaKBTRzQdAudhP6r
1G8vr2Q9qXD2dINBDyUcRAA9IlwpcHtHTa3iNnam2NJeKSlTc9/s8Ejl8nWuNxUvzDJIIoFDWBVo
7Vy5ppq/yV64S0HUcTsfok12nOiMJ/osb2a33cSbqLYur5p3AhhciaUcEp+03igW3/PuKSg5/rEe
vS2Wx+CH0jVy0w64aHT0nqm2dqgekxNV3klpkhQ52gOvVYbj/2wvpAReqF5MEPrOLXJQrWZleQkC
6McYOQC/4MXBnA1kWdfAZ9z0vkk909Zri2pw9laM9OuLDv1w2hPZBZbMuX14Npl4pB2RA0CKG5un
3quta4q8fg4OZrFtkHFhFHH8QRgJapzkg5jJfKQBN26YPXH+KiA9+8inhsi2kYhPKmiKtqNlmO99
gEk5gePpqw/YhREm+FBJC+VhUmMIP0QPjPEYQB01ne26+8ePw8BI0mpDEkgj+M7iY66+5lytDt7H
YQAjAZugrND0e3iMcKV8yKCLmK/9WbzpnnmKrzxvYyFCl3IQQuI+EUakCLU7X66dyyDEAwm2ubEZ
zWDCOCPuSFRKUcywIjeprEqwVIdWTKctBgBqnkOsl28waYUZSVOSTIXZyLgB9XRC2zhbdCJ8HF3/
ofmifDQtlRvtpuN1kawnokAcpOoKaMl1wvhgMmdlp4ctxfoOuo/SFhVa+2djluDw+uvod/kUDS+M
MY5opGmWB2FN78zE8UF+nSb3QW5L5bPq7/vhC+cbrrrlwhyzm6VPglAxkI7qU9vfdJvClqFM51GR
OhCkIx/PjYlX6+sLi4xjGn6ZlCLSyR+skMmeVrvRQG2huWN7eW2rN8rCEHOH+Ukfp0ELQ0RtrLI4
SbEPaee3XvbKkBO88VyEjYP1ZIj6mZLNikUI1pZDJNx07XWWhpZqukJTOkqwy4v3MLzP+qfLy1wN
ss7LZMd/alMdtLo3sUyM0Set6WrVjQBeuctWuCtkbq+g6bRgjDtaAxASjH2XeMmYSL+50QMNcngT
7R+ZyQvngI2Hc1PvTV/Bjk77dpfsZRe5ZtAt0ONnuvm7aFqGRUlSxy/dc/6Dlzfl+A4bIPcBGPUF
zPI7WeANiWlnw3XV7hUzcKpS4uAo7wMy8KLFdVX7FfIUYrw1Iy8OTkrvXv56q5fBwkcYUMkTSaka
OkqQBxtN+mqqz//2+wyKkHau6s7EdlXlkyg+pdPm8u9/pHYveQMDGppclmlcNJQmhir/dJjz9W/j
XXIloxoFDY9T78pOfNW+G5bkJs7w/Fe94osdZMCkH4tmDk2csr7etcaXevyb7N7599nwt8hIKbcV
ZEOj7H1MHtLiO1ePYj17tLDBvJsVTVLDRMYm+o8dKGxDO3xD7RCSa/FT/y57OTjMyY7X5ca5z9hR
ICFThSTIxsSZZ69KU0tJlLsZfPZNsCn0V380OUDFOU1sEDwFYVWmEj7UNLka9Ls1AWqGnFuTB05s
6KsHozkZVD+hNZFqTm90KNj2z9GtgICOFuhlx9yIbxWI5MCA+cALvHlYzE4GpaIhGO2MNcY7Y48k
1o26E+8zCA/SboeBmwuh0H7h8JkMemjaMCfdjNOtbow9bW8SrwdkrijtcGoX/wZV7DQQctyBIlK+
j6FwoRLpNBUPDNfj1sU5YMDEN4QpKAwkrYStcJ8/NLSCbqffpFvDouOy5UnjhQf0ZF3aQQY92iLD
HIhsUNIFykNfbGZiaafqSCc+1b+bvtN0MF1CmJeIKnPOc7UlRULbnuVN/pC5KJRBolwCTTQlg+EN
SX4U/z+v7WyNCQy0BvrhrYgwKzLkL3Ep7cYEL85aQEIGBLpg3SmNzBaE2lb90SGByYny1s/72TwN
cBfJwKaQw1jLZDiKfEqCzs7Hxw55i8v3z/qjY7Gl9IJdWJkn2ZhEDSeONoXKNqitwAHtgMwE+6oe
69PfXTfnVdFVL+zFad0S0UB7d6WploH4VRt2nCWtn+qzCeZUozYyaWEIn5RP8S6+yfaCiy4SiiKZ
l9u85+j6ZzIJxpoNXfs0+tG1RT7VXQApO+1F0nYZuF87nZPVWY9yzjYYT1RVXG+xTJCM9o+qfGXm
s8XZM54FxtnEWamHnJZCtPv0IVbwYsI7/rE+KK/qdXxFUIXZ8lLs6/fneVGM5xEzA+eIDjzUw/DG
F19HPXHnOt+U2viUhIOLbkZOsPUHZz+bZJwvzEqhMqj4gbjpaV8yeMAMJ0WNqdpBd9PjUXxz7TGe
CMYgvSHUN9QTHZ6ARPVe3RXQeVA9eRufeA1Uf7i9z+tjotWgLYIhJMieVu7ojRitFVorvhfA419v
0/cEaWNxKxzjU3kSPDyrnMtO9KEN/Bkwz+aZ62fUa11TarhpepQi2nBq955cWxr0H2iuVbimnbbz
M+X3b13fq1FL6XbiVrKl/eSEUBAhp+gGwdo9bwiNd0aZWyrrOjHXCMq/Q/utkJ/VYJMKd5cXz/vW
H99mAWyBaWQkJzhB8uv/D9gpV8GuOIpei2wDd05mHeV+bTbblpKWphiOA3zLOJWyRdvz6m2fOsJJ
cSF8Dnlrj7NADkSwTSpyGilKSjkkGtfE2EV0qGwkL+/oUJ3uZdfoB+QAOc8gg0myZJDIiBHNpNFX
0lyR8P7yini/T/998cWSXjAjQUU0QeXy8DblvR15x5HtSTFF9DImI84D7d4NI6uQ9wM43oTrGj3n
iSu4kQ2ZC3MzGI9k/8Fmwkmcc/z+QxtiscKqL0mYBEiVKom8KUXDm6oKeqH+30w0I2/5nytQZmBH
EUX0Osy40/3Et4auRuVBAk8nL1znfS8GXiI1HSKhgD80SI/ObWMZ5N/uWZnBCXNoGrwlsRBCHqXm
PZQ534MHEmwfiiAJviKPACLzHjPzCJcFu0NKcraRkKTDdPZlD+faYwJmPVfaqpqxZf1bcvWz86V2
hxva19huBIendsrxN4WJUyIlUONOGBLHNNEirNXQ7JSHwJoNqORxVsZxBlanPoRgyQCJF6zMAzMk
ktfgY95CRgUjTR+Evg53qIm3OBYu9FQYtY9WKKd3Jhdzia/6YPWYcZA9iIR8sADmrXN5nTyj9N8X
JzjTylqEFi+K55HsyUntRDrBVD+vbZhnhglUmpZ0SWaK6IQx7uEtc/uu8QL/P7ztf6EEW95o564g
jYzgS9jOnuZVG+1OR9cBnQL/Lzyfcz0qDFjMvVYUhobbau6sZo8hH9C3j2C6eSMfslq865i3gQxy
aEIjoakCVfNceZ/zXSt+Gcbvl13hD6/7XxvIStPHw0zEBt/eUTq81YJt8NXYN6fymzla/WSFd+q2
wtjNP0II++ZWRnGUpRYe+LN1rt/mz9IVJcKiKZn5C4/zgbORrFS933RiKdH6fGjuovIxTrdC/3B5
I+lBvRCmqkxckRZJB2lUZH3MtLAa8Jdo238zQP+AxaGNIrXyhR6+ZyQHYd52I2d8bXWPdMicqTK0
lglbk0kzxQgKCgpNH/9oVenWF3U3EErn8jKoz37ap4UZ5vJQo36KRUQQTla46fBEjI1fFAetSvZ5
USH3ODhZN3NuSN7SmBvEnEBLpVBeESXNrUa7kXB8oVrJuz14ZhgXUATcVF2E4Nl/FW3Fg8S9HUEo
Q3yj6T+qYWi4PKGFdfxbbCfjFeaYgTeKhrM1Zhwpl13oBadxTzmP+LM0vAXSf1+4oIDOhREMWQg0
YkxFo+cjB8li0nL4FNYhabEm5t5IO2T2dZPyEGBN6tdm06PvOnoYMFgOjSSb7EyO69MfvOSTTKhp
Bt0siPSVFQeb0HwYSI2A8374O4KFxcKY62NqpDkWaaDm++Ndned2OIWiNdNMXzZyid94X4u5Pcaw
0KouwapaJ5WhB5k71YYElrjLjgNyBfohcdIT71HMOd5sYSYipG8GyuLfe8G2Q080HUDh1ztX0fa8
k2xDUiyPpaoncHt/3sZpZQXk79oYFiYY0BDjkRZ/gIc0h0lnT6uT+cHqSQs/vJQ3bz0MdOS9mYVJ
CM+QpetQfpiGp8uoSz3rgoezFZimGMYgoAJnodTaUn2CsIOdl1cheJk7LbINXsy+/kZY7B4DFcZY
pMNIdeLSDmk/qiLrP+j3MojPKTSlJ/Ph8gI5zs4WXWq1R+48A/Y2qmqFo+8Kc26Nmuz9mxkGKfSx
TjWph5mg+l6p92YhbStRcv/GiK6ZoqyokMlm9i6WW0UT5paWCEQ7LbeKCLLGkoN5f7g5zlYYlA01
ScoFFUW59Di4tKUvwauRbOi0ScBt01n377MxZt+iIJL6nobpYRTY42RuUrO+vbxrf3C5sw0GXcMg
V5SKypYJ95KnOM1JI5bxvXbNWwUkVEFuGZPDMbn6HtDPJhmINeNikASCYg4tCVAWm/FWt3zc9fHe
hBTvZWucPdRop9Di9p36po7RHRw7MzTbzflrz3OJ9TP0azUaE5qlfS43voEIsyXf2+lOiLe6mnIi
//Wr9myDQdVMaJXZp5xhfXI3hBCPRLOvUL7IhOcN6xfR2RCDqAGGcAO1+E+arPfB+AM1ZG9yTUAR
LUTlV3pqt0+pG782By4VBO9b0X9ffKsaajZDIWKSP38pDFt4EywamUl36MPBsKmwoSRHvEz56ucj
kMCCQJ8BBWFmxUqc5dms4QWSxMOm6FQLylW7NucN7qx+wYUZZmldFOdE9bGxUt7byYTZu0Orvxgd
J2aniPDpxlqYYUCwLFq04NDGPlCSbVpB8qaiOglDtMVQ40YjBedw8TaPQUM16cpc+ahYVg9K3dmo
I+bm9784wIslMSA4gE+iL1XgOgp+x0INrrOM1xy16ncLEwwGxnMSd9OECL1sMPX2dY44S1ifH1gY
YBBPKiahFHqAUHwsO9Cdax6lFFa/Gzeqgz7tyCpvp4PGscpxObYKoghRIWJwARei8Fz6D2GNUs+8
jyNe38EqZpwXx1Y//GEe/KGHHTzhxw5U3YoDRQ4Q/NhGi7KEvhtt2h0+gapmsLut33CccP1OXvwB
DDr6kwSe/IH2RW7k/c87ufG0jULzuNzK2vp0K1FUHUUPyTDYVsh2UuLGpIKHk/RFVDZme1Mrd635
hWAOqQ3uW+V2UjeXj8D6Jb2wyaywkZVYblIaCECp7SN3fFJ3/pbmjqnUOe9lx10jA4qGFKlohDND
xw9OSStCWbqxzLy2JnQHqzdauE8h+CzIFe9LrsPXeW/pQV1cAKpZKMMgI6Bv3Be0VWXu8JXWZoi7
iY60MDk9pLeCEz5ytpde0Z9R82yWQU30OQUkmQfokG7p9kLeZcBoD9p0PCOz/i6Lt/iYDGj6GXLw
Ba0MfzzUoUZX/KDCB+kV5f4MvJlLubwOb+flMQgq5uIUKiHuHv1kbERc4rhU56vaNa67Y+HUp+HA
TdDzTDKIGiXKEA86Rl9iSNjcIsOC0LJCfjQ/zJMtv4Dp7CSH3uXPuH4ZnZfJgCzoTtvJpKSxcrBT
pe8SlEH9iOehHFdhX+qqHvbp2OGqoFKC/Y6qVsxXxQ4J2G/citHq8/PsKOxzXZfKIM9EIM1gS14R
eMGdv5cEW7gzHqoXobYUV8a0+8PwELuB53M7vNbvj1/7yTZVJro+iLOBTEjxrr3NTumZV/W1v0MY
eA0yHRzGXbwPnOzb5a/4BzQ/m2Wwx4xRI/vI2GrWz9yc8cV0G4c+gMkXXq2Ah6zsE79UzdbvAiAO
sqgPMtrYqKZs4wyg4KVcVTx7nHPBNlWO6dxJLSVA8lNai7NMhReScVfEwEvRE1mvJhSaRxMbKD9J
3/yHN+U2vRId6cd/oZVOH1AXwJPtpSxqYe6GBLI7aSdZEQYSm3kza7nVVzdGCv1j9Vkrb8zp5bKb
rB923TChgq0RWWMOe0nQ2+IbuBGLKvfymWzLKrVnU/l62cwfdvOXHZ15PmqiocZ6jyS4BH3WFmyC
gq1c+VtKrE5zxX/3BCJnexR/ljfgSOoc6n60Mlfu+h3eP2BB8pHJNSAIG7vDgTcKtO6RZ4NMaKGM
WtT2IersuR5ZRn9o9B1nC3kWmAOtDZKqBiochFzTUu38zcysPrDMx+ooO6Wd/5jB8/ev343+UYt9
nJu58PsIF1B4DB9acF0bDnmUr3WLRkyBw9VR4PijzoQQiZCCS5AOP8gnzbTAmWUrBwQuCJsSTODn
V1TYILfbweZs7vp9dP58zGnvo6BLJ8o/MUuWCrHvYpN+g0mkilxhx8tPfoTyn8/62RoTSQzq1HVN
iEReuCue6l3i9pKtECu+FsDUVewUtP+W9rBtN/mmxn/F89/h5/kPYOKKTKpQbEsxlzdGx6K/Junz
5f3k+SoDK5JaK6FoYIGVvIMaQM/rQ/pDZP1rAay426DPUSMT1FT9E+Umjb3ERi//kZ/rX7dkiIqi
SrKp6R9MNosTUCiRKnxQklJ9rWg7H8ot2Sg0C8874BQiPnnFwhLzUQy1rsZUQ/eovJlsesQj0E/4
nojxzHDPs7YaFC2MMV9IT1ulSWU4/DhXdhJ+bwAsURbbpE+sYgytSfmbjioT+gAGSC1Nkb3fRLlO
mjhCWBnlhyTZyOWJcLWaVkOthQ1mB5VqGCCuilvGf5yhcC9Z6Q2IlN3MFndGitez6MR73+Y989ac
3URDmGqauEENtgMqFcS5CBSMAxnDtYgEDq888/k1p4m6qSKbaMp4KLN9QYpRhyOY9RBbqb0leKp+
33S7XG1co/3xvx5bTSSKrGqarmKIn+VnwBSv1qqUlYloiN9UsIO3IQ9pP3+j320w2Bd2SN/pPjL/
WoXDa+wTJEUr23dM229t/bqLcLWIW+OKR3K1sosSjjAhGA0WCWHrGgKRSCiGiPvJ+D6jljvft6Zs
R6Js5U3Oe97Qu/j3o4z5LNk04Q0f/89cY5Mu6E2VDcjePNLOWcpNrl1V0HdB6VOEujaPkGQlvvrd
IHN/oQ4f6LHfoy8anVwzxsUivPc1l4CwBvrlf5Ht/d0c8xGFYDIrNcb6QuMxCnZS9GzGvHzY52P1
uw3mMJfBPAdNMAo2BV5KwZu9ztvMjqBwn7tVblGu2Mvuv/Jm+t0kA4pGORlDRrCL2rVwTdDPFW2G
F8MSHarh9L9HjL8ZY5/ADcrwlSHDWNm+jPF9/b8XVH7/fSYEJl2c9bmG32/S2vaFV7P6GmKmj7Nl
K8d56emfXreKMjaKAU8Y7PAh/J6AjlG4a06Z7eP5NzmBaYmH6fC/s5L9vjZ6/haXcqXlml9IsDob
eCjFV0Z56hLOhbVCGwMjiqKYqoKWJFNjjJilqXV5JWJpe9HW9z4EwSV0MnS0I+SWpE73JmxqG5Js
IMkrN/97QYVa13GdALN0hU0HF0bcYVQcmYkemhHCoZOPhKe3vnrCFiaYN8tYB0XdSTBB0vi26sYH
EVqHHAfh2WA2sciDJBA0wG5Ltnl2En1O1LTqf4s1UPsLTzCUtNPCEr9viqMlTG/qqLsF0qyNziO9
WYkEf/8iDKinsd8pU4PtokqQJSp5wa7axeBX583Tr15VizWxYI7bC7zgMFRk77p8QvOloKEN0pp7
Xv85b/cYHJ/l0JRKeimqgZdMvW3iWVce8ejjICtvRQyWi3kxKfkEO5F5b5Q/uvxbUt6SLnLlKnMu
IxLP4RgM76I8JsOswOHmg1xci8r28u+vX7Xnr/Mp3NPLpComfJ3g6+CORxpgGo5+X0UW7tpNavNm
RtZvpYVBBsjNWU2V2cTmTbfyvrlC7sTVv5uvhkVF6WTybweWbXjPoGjeZy32T0DOWfFfsp7jC/Rb
f4qNFsthEEExCrBNRjCQo9AV9yGSGK/l7HtJUFphtA1ETg6DHstL9hiEUMa20UmE7fOzH8b4EIGb
KI957REr7IG/gYPCgEMXSWGBYBIfaRN8lW9rr3gqrqq7+t53VAePD6Oz5vfySt2mNheYeCtk8GIY
G03MdawQnNVRCskCKlzQvGYb4UmarQiKq8nLsJXvOAeBZ5YBj6gqWx91a1wfoUWbGzJIJjagGxe+
KrfSVe/SUHfgRU08owySqEqfyLmMtaYtcRSiO3F4mqa3y0vjwJXCYIjSp7BCPya48MTkkJHE7oN7
2XyuDV4j1OppgGKirstwIJ2NAs2wQ6dfNNP4iUpONjaR3OhWvYmfoc5s0UkC8bl7BjkT/qe7l5e5
CpUL2wywjHIoJ7424QOqyX0fVE9TxCMvXP1cCxNMiAHls4ZIDUw0c+0pvR2PlStUnBO+jpALKwyk
BNKQRoKBTfRfJ5vOzfiO/N2/VzEdndq8ygpv1xg8qbpSSAeBvkvinTy9SAXnXPF+n27pIqKRo6HJ
xBqLSbVkUwjGFsxE//jhGcBI+lRtBhlfpRxyN00kdxxuL7sW77sz2DChfphM1EJRxlbbvovRK3J2
nKtqHXQX350Bg74uzNbwsVWSZGWppe8zN3CDE3lU7spneTdBrYgSSU8H3JI9rx7M+04MSNQBxDdU
hX4njCRnlWgHM3ckjDrup7vr1wLRm/G7L4TgbOtjEdv4/yJCigGtus7B9LqIFDFEmGKOa3DOEmGl
Z2Jots/xTN17D+0bgHro+Uf5+qOnf8dVvF5F2sUCGXwwxSaYmhSbCA3PBPQs+U15TWVGZntyytQK
0PRCRbWmLa8qfPnrEZGBjKobNC2UYbiS/GPnBxMKbcL75UOwoiUETF+sjoEKuR3aJFXw+SbMyCqW
fhKv8Ey+iZ7Im+LlzrgFGfRkSZMre5FNmUgzyAnxcv3rAevir2AARRR63Zx0fFF1I79LDu0FNGu0
204YDAHH+n9Re+ZtLoMvMxIbqjR9+JDykt3h7eIIyMFKt72r2fXtsOXdZPQHL50TBm6qcIyamjqt
pBhHVU0dVe6crGx3YcYLx+mx/mxKIaIsI04Fj8jvRzJKgM5NjayA1hmvvWZ4jSDtBRDD9E2/81t4
clNcByPHldYX+MsqWz8Fa5xWji3CHj1RbTV+K6T3QX+fI870yzpsn80wEcEchpKaFlicLzzp2XWa
brSMc1mv+8bZBHPiwyLQCAZPgC+5+EMM4gdUm+3L5279pa6ebTCHWzb9tFHpszbLv9fqMa4Mm0QY
mux2fnAApZCHRjArGXiSlLzdY457NiVtJQhYmtx9VceHQgdlgc5Li65fCee1Mae5myVMvWdYG51x
ER8jF9wTxGrBsBdu470y2NxaOv3oFzxeZ05zFvd+PBFAZbyLtuFb4KI24EA290nkquatVEYpYp5X
xxzktm3C2aDpnOgp7C3RNhrLfy3RCjke+syCVN8tuNgP/bbdl0+6Jx+EG17e7Q8X4PlPYIKKfJSj
oGrpV9wEd7QNUnML6L1pkE8KHF5H+sq42e8LZuAkyPu6Egd64h67CfWqYZPiXiBuPoNERLaSe9OZ
OS7EcVO2dmoWeUESimDpdKNleL09I5HKOYE8GwyQmASnXKE20MnqvyovSKbb43a+S58QnN3SYCLf
8KZweHtJGGjpQBP901Ebd3IpzVv7rO40qrSFncwfmy237EJ/8cLRIAzQgD6iQGcXlils0x0Edb12
K36nXDiZ1x14FSzenjLwok9pqYf5xx2wA0+f1WF3Zc4FwEFnlj63rkwy6QkWFOpuiRRqHkU81+Dt
GQsnUddnKb3KjFP1REle0m/zFdmITrrPuROBvNNMGECRiDlBwwQLKj8oDmjQRa6Q6MQQxLTlNXZw
PZDBjsHHjICmASp7T3gLNVeHNouEnhnhh5Ci+qyGVnH/V7UQAnZlUZR09MYwFwLJkgiphRL76c/H
ru12nZRc5zWPvH/V+xZmmM8mo2GzK2eYUdGylWXWoO3U8v4ybKx638IG87G6ShcaElaIcqDvGTWD
pfSnyxbWg+GFCeYLdb0iz3VLd+tkosQ3H/pDfhCvqyMVmle+8HoDeLvGwHtkGkAI+nGa4esUfB/N
K73iCQzw1vQRDi0yBoExmE1KYMSEhMcVpfsN0Q/Tl2gmgp+DBUz9G5Q4byKrMSiNGokK5EHsLgue
+yTwYt33Ln8oRf3oCPkErqYmqxKq6IZGmL0z0KJkxl1M905qHVMHp68cvKPJXLPGxBwgRQlVlnh4
jxJyF5VKbZVpjua+JMNMl3ZFmuzQJspr3Q/fqjTZlXl8hf7HA0mbytL6ZPYQ6D6lMogPpy47lqV6
iCQlsvReeAjVGvxC4raIRclq+sktwhoBj6m/jZp4W9TpZjL7k9GTPQhTb6Gx9z0u032kEdsMcifv
gxt9xHyGWI+zbRLDrRQwdEtGboMBcT/Gg1dVGjqNDU+RWrdQZfSwBoNbp60t6PJNHujf4lC8NlTI
zxZo+dZnz4eEWTGAYkmKvLmYvD4l3+Z8cP063FUY1NQ03Dp66/W9sY0gq2aV4lxbYAl76bram8HE
35XplaoJOzlKb8QCnfIBFBRN41brq1OSVG4LWgex8m1Nkb4pWrQJteyBFIVHDLzFRdH1Bc0FOc31
OJDdMOpOUlSPmZY85rm4I4ZvT43vVq226etxsuQqbXZqH3iNhvftjIeugD/HD3s3m5AtTo3qVhuD
U02ElxBy9G2IXj9VvR9FtL01YEEyzDcNqWPMgjwIem7Xk29AWOIlH3Rb0ZpdKmIQv2yvS7G6Stt0
gly0+eiP2a4zS2caSWxVWXkc8iqyW7377tPSLRFPoiQ7atJio4WtopNjE/VXajx/a+rsYMTRDz1S
ZqsZxFutm47jmN9qiejGgeCUZLpJZvIaNyjxFM0RVBj3cpnsNZJeG6HolAlaBfNuaw6mqxTTPanG
q85HZryWu/2ogFm2hKyJVO7jwLD9GrMYg3iH9MO2MctjLbSio6eVb4mxgqRvEQRWiNQfaPUdLaqc
uhje0v/j6DqW49a14BexipnglnGSZkb5ShuUJNsAwYDACH79a72Fq2S7LGsI8IQ+fbpT98l0+8HB
Qi6P1Evbxtc9sCqbB3nkfM8Ss3xAgv+/2Sf3zawicyTWSnZnHjPNkoPjsUvfTPgpmf61tqzmrY8z
a5z/mF1klrpBRWd1iie6Z4aO5x1NbZYoWOek+CJN/uLf3VwT83z20zVLvLWGU1I1rS0MfcbuoYvW
eo63owXESyJ7EnOQ78K5OYxW3U6DTKxJ1Yqlgd76ctkjWzUDPfQQFW7dNUs1eGcDxDeCPbgZOudc
dFc4cWaAT8rd8kOj+H/L0h1IPx8FHS4pj/LJ6tMYzfdwTl7Z4BbNEjkZj8f3bR/x8Yf90ojknw2d
KyJCyQzA2pi/IDcWhnhnGXxzV66ZmGwltD4GiTo0O5sySsGR2CkYSTS+r36YQyMTZThNcm9PILzf
D1nf/BdE25XxqTZp97G6tMtS5f3soIzn0TrcBfXx2nlP8QBr+AkaI7w9+h6tegd7l13wGM56yhza
H2HjC1HeeSxNLJuMB+pRpO1jvC84J+di5iXv+/llSaICJyTyxvcf1rA9i7Y9BrMow4F+ejK6Ri7N
AsGfhBSV2/pt1uzeRxCaEuMGiLERwbK2kXkSEI2YJKIMLl5dRgP5kIx4kXj87uOGZ3PiXtQIAfco
PEBs42/nD+UofIBFHBgnvklnFUezGSGycQ5YUNliEfpmEhgQxyonTYJI0H1irldtOn4M3e0upLl2
gX9oVpFz2hVxslS6F1eRBpkvlMoMc7MQ0sGpGvLFx1uu9nxN5yoeVoSeuE6t+Gx4W6WxKlkfVUa4
50Y7FXf4ayg4VFxipIPNBT3YuADZGL8lVv3X7qoYov6qxHhfQ6hOJNF58IaSLKAC2g8sRvw3EPfT
DdkDENaXUQ8eHEuePM7zxao/SYQTbLUpxxHTkTb8x5vgWfYxGFyBLIN+j4so7m5iEH/Soa1GO+h8
NvNFbxpw846NgQVEaevcBcyFG7Kek8iWjd1hj+MhHY/RmfPtS27d0+wjW4Pqr34r+gZCc14nn5td
1GzZm3JNZJqpBCErpXW/7c+tcGrb069Ge49SwycB1iHlkO7viVBZs6ylZrRUdKmZ3+eGJAk2fg0r
XC+8zqK9D8LW3LPv/vzc9yDOkuA8OONZpGnZaf/EnCAza/QwTzBBiNx8IE0dUputGhS5ifLa1/jO
hP+ZE1mEcmpg/DOUVOk+j6SxGYwCk9wNl1zZBlE3Qq1o/tJO/OGayaJH5umS6Og7CmFA1HGiMxR8
L7vbnMZEnXRn8FOYtxRAmidOpA3PMMetot0vlkk+LyHT+cK7W0vT82r2bND6wIb5GA/iIZ6nqpnm
L+KvJ3A0/Sw15rxtScEaU27ICuiyS767R65+IxTeXjI/uCnU6BtxpwQBgrAzaKsXEgY17ecaCbyy
jTjMPK5FnNTcl1jBUvbDpW2h8TK4njlEEbk4Dr1uTVx2yBmBWurNEBQsSek2y4n1/k3rsJ7X5IVq
fm55f7QLOybddE6Ic+EKKL7tHr25eWroekkbdfRmhUS1YknQrJffXfXRHwpDm0OIxizbgdz663rR
ifpv4c7B9M5p2eEL5oG7Gyf8zBR8IPvhHExQGDdJvhJ12Nv1ZXRIZtP9EUJRWeJEmSQkRxP2uMQo
T4TJ04gih09Qj52H4zAZnAZ0sUx/bMOh7sJdZ23Q5N5mMSRs32S3lQ5hl9nfzsHqZV7jgzWMATDb
bh2BcPYonwfmZEETH9QU53ZtcETjwR2xyDq6xdQDfItXMMXWoFqHfs58xSo/UjYTG9j+fhOWcdf+
EeNbSKJimPCauRoHN2NdS/FCmeHipvu/wGKnw4WBBqrqSoe6WBPn7HnTyW91rmhcEjn/5cI/SGvP
PGS5DNQTQQzfdufB98Vf0Xq3Pm0uvU+PLB4fPUmu6+xkvTVLNq9TnZj1y1u3ekw0DHlRJ7ppnczd
swqSSxs6Ne5ZuWh+WUV/7Zb4y4FblAj9sotgotbuFAsFWzHFUFFGJHBXitwdtw9xtNWJt31KOb8v
YqtpKJ8WGVde+9E7tDSosWzvPLHBFN3a1+EWXIJ0mTJPxqVHsF3luhVvlrsMwxuo/OctGI9iQ2JW
tI5l+tBzzjIvmg9ujxrICcylT9OqhRC2HWSeQvRbu/p9V0nuJ13Zs/awTEvmcSczsOXtY5rJdM5E
mNyJdop454dBgoKZ0kuiSLVadXAjt8mEh1fciFww7wxT4U8m3dMK9XCv9/J2af+A6lHS0ZQsSE+y
d36sno6mG1+TFHef2YqwO42W+9RvN9yBl37YP7CWUCdD+p9uOyRqfKRgjyo3+ZPMnsmg4n+KImSX
gJTpagtHTC8d8+4z7SsHN0BY58GNMESBoiBP/cOWfMrYqeS6VpFAfuG/SR6rMwxQA1wOSBqVQrY/
EW+O7YCS1kdAJX7usy1L++bCXYgUOfO9Q26dWZgUXTwjVau3tdmyriGPzRzDrLm7WRbdh2l/W9zt
Gan1UUgktdE8eUaVXjeATe+5OVwjKsWcR6GWe8qtLDaJqjaWyYGFcGpbwjDvl/TvLIPnyIvzFmWt
23dPziIegqRdc2K9+0RBbnf9Nc139BaZs7Ms0T14TtFJTgGsnbZ1OWALiaHD8esFDl+Mw7QapWCY
6BLigcUaEZLB5vxB8uVpcdEF6ejUqa2adYRFz8Fmu3RqmjalafcjGoFjOy/PWxDkwQSVZSc5C1TP
tpMH4ewQGnPtfV0+XTjceyGqjwbb8XTYaj46N3Q9LxIV9abx5Pb0HPT6RgN1bVL7CMJ74cVh6Yfy
Smxb8pWfdKNkxqf0s0Ejs2qvgEXwGzF+jlBZOXwsfQFACj9qE0653vdc9yxnhBbxGuQRn49jrP+2
3H1SPaaGKULoqOW56dqzQY+yB94NbUMzvlB7dFjewuIzfBh9lBQxrGMWaMIF81PbDXAy8IqNINlZ
p55QmlD0YbtRz9OyXsHDeogCKnMeprUW0z+/3x7HwCn7mNyl7WpKxjvrqcz2hvyNXWfPUpqc9LqX
TmuRg0EGmroXf3HrTrM8jniag2yCgrtVv61nrf0kJ0v3uqRt3TTb0zBB5IezY9vSj4bMz8Kgf6Lr
lDVpYLMt7Z9RRRer61cCpQLna+1AZSnrR32c1JoNmyzGwcl0YCu/8UonUmU6DS+MYvF+dTLiY8Ek
nW4jAvo0ptDW9px/mvEP2vmPa+S/7UlbeOl2TbcWmUeCCh3yY79LeNbzq9vHrzu13+BzVbIdX/my
vjRGnNzYLYlKn+ZwyGayvgrZHAy2jfrWhz4SbZ7GLkQVnD4Oxj8oPhyhIZdZ7tSbG7wpv/vx4+Ru
ht9KfGoO0Tx/iWVE3iLDsePbdZFUZaFDTqbRFZfmNMRpLjg923k5TWb+2CdIrqCx1yRFXFiqrjVl
MoC02SQ1hk9H2MefqTIXw8cnGtq/NCBnolBHNhz0qd39GTpx7pA+oFVa+BAxSWxUTU7y+9D/TkH0
rXELA+g8oYL4nFtzbJwUBmp7KZVXW+3j5oYocaD+08DzYwz/9WAnhxHkGen8COXuyrbqtlCaxYzf
tekbPCWOPySZ6NALpkHhoBIkdMNTVVeh4QYRhQB7sTvcuaW3gMI2irSeBnLt1fDTj+6QRT5MoJVb
6WE4ROIJmzDYEeG4K15ylENXbUt/5AI+jU5sIPGFSjv0H0avK1qH1fGyfUPk4nVy1bEXcs5afPB9
8NH5o6DT4jVd4M4STNlqEUYSJkFHghluxIoZNbnTp9UQxKddYVYfbUUXRq+9+LuTGfJbgYBUOrrO
2ARl16hs89yr67aPkkLDtNXPndvdWIteiK7AASD/pP41sYQ8z14MjXzu2+kSxPAiD/xLxGkewjhr
mXtRNE10VsP+ZCZexVNUMRoW05J8pDI8mzQpnXQ+Yc6xZGOTXJMw3UAwXCrYRmR+7577aajhIXga
0IQHjZ3y3Y0QJFXwp5m987assJgM2cfYbK8qak4eAj5HuyN6bFW420XM7KlXMf5DXS9cVpZ1fRWm
6r7I9dymqEfsnst4yWMnOU4jyRo91Bht/Tey5iCYKedoy8WaHna6HNncnw2qbB1MX7EQOTHNZfx1
cIFhTUpAMcbpmTZ9THqdp4486rD/IVGcMaoL+GkABPPH70WbCyIN2vEUi5PY6/2Q+Nx2RVDwg/gS
arfY0yEPFey1FcGqUvjfPsgq8iWyK7wDFC08DSPgOT67kpx5yv66fvvUDLzWChlV8r+xn96lMdWv
a4Nl4cEEeJucOZtnP4P7bu05a+GASbaNwztWKTM+A6da2tNM5kOkwxFi4VC+lAQfPgXOMrq5N7Ey
YaLEOOqVgF9dtXD6DhuGlxGQWBiUxPtURp9Sr/8TIEByRS5s+aJoJhZJ/o6n4Ih9Yl2M3oYnPb6E
8VitdP5MPgM48dLd1t189FZw9aU7nhjvgTC4qHLtoVdoulsPmF1083SYW887cz8oMEG6byM9es54
wMba24Yg0IUoHzqnTHv6GmzOf3KITiG8UdaOlRql9JJOFzam+ejoyktgexmu9RJN5zUKIASX5GaX
1UgXXC8b3mw7ovBukrOMLZ62BTGuf2RptyJDx99uwg8TNcctcq42kK/rDiUgR99YF2Y9+P96SYqo
mw9NO/2gAT1RD14DNjxY9K2TnQ6jsLckZTXs7Woaq3o34Fps9AleGFnA2lrt5sDxNWRQcx2Hj4EV
JZbacup6/8zS3Ckbbzzo6111Bz1NN08mJxYDIJL7f13oVHTdvpMJijA7KvW4+a/xkmxV9DNdkndn
S4u283ICzIdG7JG4Ip/3/eR6siZu94gG6Mlb4pNLg481BFPaRR3RikojkoyR/4+p/igTQCAsqRJ/
qMMEjBlnqf1UXLBodd+bKd9aDW2PfXgaGctpG51Srss0TNDb9ycpFUAOyI+IFlWMcU/OjB1apy/m
yQRojlAAjk4huwTUcAWUA0gucFnj49Hp9EZAUExscnEjedzlGOdRKuFi6qozFdsdUhV530bPhndF
BxS1M+QKv9PSTn1OU5uDo11xro9h2D96MXtQCKSTb4/z4HJYXjc5W8k5bsdinqM8WNGYTdrIvPfl
4+Tvd5O6otpMc/Y7UXkEtlDSovsjgLmSrRw7WgoLsYjF4FZy8T2iy/E33HCix0y07DSK/riouORb
m0fGewtTNBsRtNid7sh8/pBq4IkBh653suUW9VGG2vCN0OENi1yPixPXrtwReRDeYhv9cBV7uWhQ
lgz9PQ39b0dv2dQ6EPRP0EoinvV2RtXPa2cMj1B9gdGUs+Y9cfoMPVo1gl/daQmRx/aBjwYgLJxJ
8Ma1kJ1KNKkU2snG7zj4tQB07fQTwArROnrOkomfVTefnHUqoUD9n/Xmc9q7wNvR0jrfGzelEPJh
Ev0DfMNQT7mZnNdaxxxYyVpK1K7t2BWND4BmbKZDnMS4haQBZ2atU+LegnbDinUAGHAfyWdnu5+F
tHUAgiBt5lts/zG+Qx0EflnOVDZjFNRCxn3WibC0uistsuxqImybpAck+Hxb/VsYf3m2rZw2yFWg
ajFN18V1jyOc0+J+haKCdxxVdNyG5eQDTNeNWxtlymlYPyW1tb8u1zTdytmQcmqXC9Cve4SknK2r
y0rk2MeVh99mE6UJoZLti4qrHYRDEOeleGjaEJVFWkftkHUA2X7hBzMuxWpoaVv+FIgOaJQKe3T/
sA2a2XVdcFUpOwwWrfHYYqwByXekLH/fwQVda5XKSoq96EZTaIoDBLcJtKpS9kEW9dCT6wH1tYNb
Brv3PMT6PDchjGtplTT26i8RaBoNAm4YfkXzekuUfGaBN2RJ06EOFy+Djg5k6wpvRkQckvYmocxi
Rn3HgKLuXfRHI7oaB3mqXShqIFpF6LJ4v3+Q0Vx27b66yi0SyTD7EK9hMp+SYHkf9vQd9OqbRBww
w/jaAN7e+65cp/mc0P3kDOExDdJSWUyRtHlu0vY2efvJrvsd27BfjqNezQqweiBHqG7UGqCsogDO
QueV4HHvJn3RzRqVagAuEKTPniI5xwwE8k1IPnbiV3/kWJiI+6pN95PR4/MKzEF70UMaRxcApv+B
xNVmRs2ngYo+16R/TzZpMp8EKHHdMzyDjnG0g1Nm/jqjeYiWpdpj7IFH0Xn0wnyPlzKNnec5tCdn
1w8qaDHmY/uf2AFVZg2dA1nWI1ruA7TNj2bwDgGBPLwksUWK5xRxM0wzpoAPQ8joRJPwc3cAKsdN
7cR9PrfePZTOSSdLviwIOLAJy7otePCod4rB2R53U3LJj3xNj4TOZ8JHnes13rKmhZFqMOtLsLPT
Nofw3pwLq/w7W7ZTygAMyhWMR4t+JUiP2gAfbVhbKglPt32vNWZE2p3/SGc7QH6sDDXBU2ncf1ET
omD7XfUM3YO/BScwc3K1b0c2hAJ8Tf+z4/omrZfxVX1g+wJ1FpMPltDDOGng+t6OkL++BIHjYssE
T6nD1KsM2zEFcOkdPNJ9NLN898WEFt1YdD9TAipmZ7/6BjVMkuSjm6I3pE2ufgGELuJwHF/kPXG1
LnYVwe9INsOzGlTp+i5s8NjXnE6vJCY3B8neBOw5dmkxtBLH/JE28gWWyPlqRNkt+3FQcFDBBtbZ
sf5NWTfMki1A8clynBxihPDr0DKRh70HpcimPUzYFCzFYEBeQwlk7YQwK4OflK3QHLHxl3Hbz3W3
NDfcA1q2xjf87sZ3IBA9X68bYggL5GWDQjwLnPOE7Uw2sIPHrSnYDmUNC7UNHr73YlLAEvyLZu4h
1PoeOijdqM+/x8YXZTADHGrkAiBhxz1Fr7Z35KeTtE66BEvjrRPn3aaRrokC+p+qDOVXbs102drO
AO5PMK9InPvWxe8qCiGoQx2E1sjnmHuA2+XBD33CUTcB1Nlir/Y3e1ngv8IbWW9cXQ3Dea1D/MVk
k7tCvxBvvwI4emQ0QVRwtoxu1uStwgu5eNEh2OchZ82LAUISbwNcW5E2uHVPasAQIZ7vZJqqbdZn
l5I7QP4gt0H3tLf6juP/60Vwc1jSYy/x2YC7fs7jUMqI/2GxesHLUc6x2quZuUfTk8pFJ4CmB8r1
fTw8che/a0144n3yT/bszW0ggZwGHcGwY3icgphl4RAUIEWePB1fo3higBb0nesNydrzsqUzlRsM
jzRFryedKhrD3KcPVqmhcGOooEM06IlIqDaweOUlDuo6BJRjscrLtxgtV9J++4C10bkbCYihT+CJ
iu37YCI3LuaHSBHUoAp8Dg5iAjimRaz/ta48x5P6wAT+bzeJUm+wIkE/xQLoh+4WzXqzJ3C6kOMn
oKMRYRyFDWmLaaOw23DQiG3zWJHEeXfm+GHnzQMWDr5hHqQy0mJqb31St7PzGsTd69y2Bz9xPta+
eZgj6RQRGYBfUHNPtibKZonWelk2/rEleegAxORTQUL/XxDHd5c2GMe1KE4w7owLnNSS+Rh+BEta
tn1y3JhTUpfU/jIcvIZsZe/vNONGflPl5UvXHFYNGdGRrCcWMth3LwxKZAteQIOJaLLZh3ntIF2H
6By4G6Qfo4JT82hldGatXw5DeOr37m1h5DuGMXfOtD1G83RMxuipbXcnG7ykFlQArRmh4Sg+Up1i
mNGTh7Vnpctl4bv8MFN7gvTis4kgQuguFwPwJhN2fmj9nechsMBRjRWEmf4EA9hL2NHNOXKOzxRI
MrTPQPBGLeAl/0UUHSmOy3QtQK0439FF9F1356tT9aQrgyTKfRue2J6sBSf63YzRd8cJ0rkD8Sf3
1Pus5rY5ziq+y26uXaBG/c7eGAcLYVvanJlfG6Qk+IHg13lw8bijnWcm0YD/+qjYphRjPid5gikQ
y1i6P7sD9ldJ8yXC4HUTPZoGOTzNvS0dP67AEP83R+x7MMAQZPwgrBBnL0TjT5uXDTiogf1O3s7R
Wk19UvUiRgUxX/0wLsZt/OaxPYVxc4LW7SMFmKQir243PxfhEGc6QpHrpe3HMsIpsQ3sVyjspeuA
HG2x+g7QwReRJ8cn4YXybPX2Y0OuCnAjHzkYfcXYQFnM+wWPPBX1H77FtzMNvTQ9UvY0xKd1Jl22
IYtMen7VVpzTpS8HNn5Sbd+j1svaeLmpWd4cSXgO/4eneQvDavDWR4Svc79hRI6M9+ATenVW+bLM
3uc2QE9wFfXoi8dZJTf82nCR59dmiF7kHKH36WGTAkFh6HS+kaY9RrbNt9DcEneLMnRZL2JtnjDg
foRmE5oTr8+wKr8gyndnG23nFGD8CtuaTAYDrDbIL3yMt2fjHQYb65O7p8cU3TrFYDL1NIDUkBUc
rOaM2QSQy9qGhRh5lIUGvj19LAuYzSY5PIP/9d70rfkOj7wdZUHodvLU+QkGyB4r0sB5jmLgfwEK
1oFpMFiCxzXkj20s7+PvKEj4XrEDpe5c8dIrjtv0y2nxSRWlTu307Qty7TlJ+SFsh/96unz4nLeH
fWhERt3mzyLoFRuYuWbm1vBQgB6JMBtRUXTEndBu79i69EQlyfymZVDtW/C1G15jxqkzrfz3jtgg
R+OsM4nXLQnoK6yQkb5cDNcR2L3GObR8Pu0dzXlDr3u4H6b4d2Ai72sQ3qYtuKXLcB2pqVVHdmS3
4Zp25K/Z57OY4Ry78nftN6WaomLqllc7uKcYsH/V7vJ9SO0To1NbE6/PVRf7h4Wm4I6PPosPQJju
bTu6wPC29oyz/HK0egTC/yMGWmIM/KymHuPQ4Hltx6OhIYDR8Ea0+rM0zWn2EaadRL90yLDZYBGA
x2mYc8unE1XtfbbmguLh72blIR3GoGSr8+ECVYbqgOtmZsPd6YOg9n8xS9/BqFCJNxM1j3YAVcoP
l79oKN8k/FNGmx6FH064S833TP3Cl3B++B2eDQGrHS/8pWrdO7xrSTykVWxnmKHMgcqsi/qQzu6P
mtBCtq44m76r/69A7zPO8nSjtdea09LZE1gWlUCiQjGn0ettR8dNX4LNH0C7ILXxzaPWbTEQcUsS
oLULWs5hFkeoe2EQMT+azq4ZJg/PYtVnZdBy6tmWAg1JZ8YfiBR8NEq9ezFEb2wAbvkSQUaAvmjc
ykyoravSDYMIPdZ8Apig9rgMAN8Nw3x39+0djS3P940X8ET+YzbcxjG+UgOxxTaqMZbtMqObehvw
N93sPrCpLyNMYg98W8/Av+8LAWUMPD4Y6I3Il/4x4EtN7fRndSDB7+sJhYDkl3AKT8RVYBPIyqfk
TzPg48cMChWraguYXv2Q1AECCNtrzDy6A0UM6DpRYKGlWgXIFfOPigk+kHS+XDseLOqQCNXaPQjn
w9aFT52jCKqrJfwtZ0tYNIFsFj96myC15vQ48yaBUpT7PFs/AtgjQGwlKHC2tExAgou38ZA2GH9L
WRATMcgYRtdZ9//SFsPTyc6FivAokj25a3/6krH/r1/GGFQfsF1AaDmyscPGYI/RHN3Ji9vpwzov
L2Txz1GDck/9HuwsASQL1ds8mH5ndTw8eAjSZoPrYUt+AO9AdD8dgXE1MiOKdrXXYL2sdbFU5i1b
aRwznIbVBfiDVjL0xhy+Mq/wlyk5GR925vWFZxNMsgxaLVTLRehpcSBCYNTkZ6vTfcM29xgCLRgI
P8TOdtqmH/R/vHB4/Eb9FtpdIPPoETsazXRGzYqaDSkBZMd33e9vDt4ALaNjNLUopQKULygD8GwO
SRReRdL6GaFBPXTtHQSdl91ROQ+i02DBmWi933WWn3ZhZWDjASipf+kn3PGeFGbHHEyjrxh4Ebrt
a2RWxN32CKW5r7GHcROKHkd4dWT93CVeCWJRRWT0bLv5XY1RDbz9ooMO82LMib3tiTdzOSXpW5vO
5z42/0lQRrZ0Kt0OoPO4wgsVCv2JYl8dc69AtZ+Yn5TwokWdKPJWxPnUg1S3kyJYIeu0AMcG7GQP
Uo7fI++fkz2o+8T+dZPm7ETsvKqhgo3GYQtUydsBIzR3PmjiVx1meqvCdHzzXyGVdZWggA3M/exX
/WdMw3fQGmuzNY8JYP91o5g56eE2GwZorD0AIgK8u+IN6uk1VJ6bjb3CKBSysySCYohbU8X+dStC
lnKmYx9zyAM0FwamHmsw0cGNDTuahf5wUpJUdEQYgGiUWknpNBs+IguznQ93X7jH2IJwsaNAIP00
5txlDyu6qh7znN3o12QNrjObMEBqc3yrkkVRuf+PtC/rjRvXuv1FAkRqftVQc7lsl6fkRXDiRAM1
S9T06+9S+n7taqa6eJB+OECAxvEuUuTmHtZeK0VW2qkx4JjhXsss4OAHxNAqeyyq/Fuqz08UKKS8
Gp4AI3yuQ8MnY4KqU+TxOF9Phf0ymdG2KtnaiPKtabdrlIJPzVAHS4mJKP2AN5XuEgdKPyHwI8ju
H3WG3kM3vWVzdUzb6mgDkEoYABecviooulYmmNT1QcfZHV9mo9xzi59tPU6RNDdn086BM7DrF73Q
nwoKTR8T2akJZ+WPRhfkZYb0d0CdAQxUobWG1ssaoqReO2n3DA7KKYy7QmGoADQV85iZrrQy0VyF
JGeoIE3gncs/DJ77XQM9i7B+H7rsIwnDztUZsLilbj4qdrkxUKbh/bS2W9Re5u65ZcPGslGDB8fo
SXVSDOLZ29Gu0VODLywSZw3dSDStknIOwqhItzketrGGewpLDL8QNm5oj6pAnSIFxd9HzHNkQxMg
uSzcGhUP30Qr01jOYDR4WW4gdKugF4ZXMyTMg65YQKZkdhkS4u1k5QhtU1TCwwLQUTS50c2ILJAj
cearybCzOciD+jQA595RBQI5AHhrneX5m2I4HnKoL1BqOoVp77fMPBCQf/hQXfZD3tReyqvv6CdB
3zX3WoBplFx/cVTzUKLiOodI4CyKxp3GHsNMWTEyeOGUoUukG69Jw1+zSH9IM74qwuzYAIQJlCcA
QnjTdJKs29pGGoV2DU5h0FDABHgd3uXQwwrCxN7wnK0ItOsiQlfhrL8NWnNmznSHp3NtFAl9oh0k
oJfymD3az1VpPKZx8pHMxVNiFFMAUN7S8+HrEF0t9GgIgGllswYa+BkfELGrDnhL2RUfM6+PUKkK
QryEjWLnHloNqG+HJ3TZP8ZcO+ckKr2O4yU0Zy9uQTFcKgFXuie7BTK8zqaPIuH7Ih1+THFd44Xo
p58hRbgRKU4GIKM5HUJdtQMUwryYTsNKa4t3HWhjtLljFzCvfR/Hj6pGXtIWqpTIEtH0tiKbgKDO
cdCBI4eOdPZuHqYFpBVbPtr8bufkGfL+AcNGHUPDNoLBWY+ekSM793k98EDTi31XzZuxN+uHNsS2
0so6WxSl56RkaAObygbPCm534+R3CLISUFsB9vge06IOTBT4grJ3xkNt19NjX/FXg2TbfBqKHw7p
c5SMbLDbUobsuMdj1cVQSJg5ELtoLwc66tIAFtfuoM0mclkFDxP0ilAITEHsWhSoE5IRH8hJGLvX
LN7ve2rZkGIpQMoCX6YdpqrG77Q0K6Ad8BwqkC2aRqA2l/PyvppK4hYq51+KslKDQh/5D3RDP7qe
F3cz0v6gMKuIALpFjW1haPobqo6ZpyUNgBrKAGYITbU2cVWhIx0PH2YPPAEZC7qa5sHZ17byXS8c
P+nS+3mRoCnZ8AIgHEoe5YgsEFmFWzcOHb16HLTvNI6GA49ZvUr4PO6HqEbduw3VB0xBW4lLQqf+
Ei4svaXO9ygz2fdmFVs7ahR3WkTBGFBn8NnR9C23SjTkMbijhZG5S9vGAJivwlOeNybSpXkfhWa5
i+MqDADkY96MVrvLZns99kAGsxjd1iKbt0nBEM+aDvGd1sqDvJ9RDwN89aMlqnEA3OeN8tk3GLBK
cM5GV6JxlOwBWfAx6/MNgGPAn8tdx6YdLwwEl8MqScgB4euIwgQKccao9jueN/t5aE4aMj3XZMCN
9TVQXLHebus2DWgIOnzNwnghz3v8I/2m6s29xsnPAiwNT1mc84AmiF/Z2H5NLONjajEZODstBNSS
LAsiyhD7J8Z46AGW0cch9Qs6BMqEOacQ6WQ0Kz6e9PeEa2wbaRnzSNQGqdmvRvAH8Wj4UQzDc5XF
R7Xi8FwGrbyJxj4gQqmr69bjnOsoP+bdO9Ow+5Zjv6ddPeBWqQHK+4emAYYlK0CRW5T6rgsBN0Jb
HmjaUW1Wesf2PArvIVhlPmszQ7UlR/9uqoDi5BFg3wMS1oQAawUVqOWcBz1FhNUrj3yeLLR/6bNl
cN2HTufJ7EuAxEcdrdK8HY9jMz2WcYGsN2lzb4y7xi1CDWX3ARXvpgMI37CDicx7p56PXCnGU0UU
PCE9kGOG0heBVdNXdSreYlt7bfQGSwPMgFr9i4k0ciqBUq7TEOUmOh8Kp1/ayiuutauU2+uS9Rh+
1cKHfNQf9RwwyMxmyAF6dgK1JJKzlC1A7GJjG1XqRVDl8ek4TG6XMUQHaGECSjz9ACT1BAakO5ZM
HyEQXcMwbyO1gfSE0m8Aw9x3VnkcNRW8ABlqLZWiuCayklXKkijQ+7A62BUqSWl9bmnyvY3R2mF2
ek6Z9s3qObDR1rEewwHjYDlBi6nPgMSaNVczMKySl53j16a9Qc3vR6phCqNGjO2amXFmtXHIwvTD
qst31vSPaafstB68gUSx8TZyxN5293UGVKpYnuDQ7F9pDoR0lZeTn1SDA8TBktFq6hb1aTQBUWWD
t8yh86tB8II4T1OF0s1I0ArHNADTkIfUz4ZB70wbUph6nR8aDZDpMXXOBNFWrES+Yk3gK3Z2ZNZU
rxmjR/jc1m+bEU+H6bR3HAwmQU7UYR2iLBShgOnzyjhbSvTVAWjEHOnXgYfOATM453aY11Fa7maL
Hkrk92PC0WUESc3G4dYrRQsEUTYSqa6PoCxZq8U9no1o1RNtD+R7joubjnehTd7tTos2iTbs6qWZ
M+MLb+qotgC8sxIPo2UOIDoFLorajSj1mAe0Le/TEQE8wIybKcGaC7JPjNgzOeDaMx78zppXhEbH
rumRzOH9VLIRj5mDbbe+Uj1lOEamem5LtcEAyzxlvjJxCxkBbxBZm/V2yPGXBtO5rxwM1jeg/N1F
6VTtqW0ZrqGSYjtn0TYfjbtKnTD7ks5029Psno15fA+M9bQt42oXIxgCo+46Umm7sdEAP9U6tKaR
BaN01hqYbOhq9sMAJFJ3e4OEgTmmBsaijWqnhSkNoMA4v9G8s9FdAaqsdQBk5bWd+FxtzSOS4fgZ
c/LtPurSNiAjcjvEu9Yzc8wGTSTA3/TUqbZm6AAyoo7fJsDIlGyOVp3Rz7h2du01PYJEu7FA9ow3
5EtZAAuSq1P1yNSZBqDOgR/n9XNGh0dILRi7Ke7xePOyADIditaoKyKAifCvETzVujGusqz6zjTH
9EtAU1CJpXmQkvQZaOtiBWzfyom0IyDXdMcTFScwn9/0kWz7OgLeGnvfRMYj4hzE5kqNZhmKf5lD
AzvVzSUM+jklERqzkXY/UiMOSMG/Q5Lw++AY3xNenGwHTdIWFH8GmVs/j22CeHEERM7qFKioFu95
Hd4Dug1otGpuZzg+fy5LJ9CJAehTDkEn3j1k1GkR0bYZyIHVb5U+36nRc1hkKJrH0XEe9M0Qk9Zl
Cr5F0YDRN7WPHSM/TY18NGYNoAXTH5yw3xmR8VAgNdJye1dq9vOEqpw7Gw4KIHb4XTPbnxb6f2k4
P3cxmv8JglGw4OyxpwHvUtO35ua1QtM94Jid90aigGCkx6OgMrJRmuERGlHP5qh+Q/lLR1pC7wE7
ylxboTZyf8fwMlX/MZejunLqUfV7Db29NuUkAHbgyeImsFBxmtzViv7KCq1fY0ARsClkPi7H9zTQ
DG+MMohTZa9R0+UhwFhAy55DDVzuJuqb5axtEwAou1r7mlH+NrJe2eixsxrKgbt1WQDvTvp9YrKN
odhfdZ7cqXV+P02IJXUU1RHgYCBBPVBj/Arwx87AoE9iDpgbwPqoYZlbAhT9LoTH2mRWN6ytthnQ
CUI+1wMNEfWIhQalHVcoAgH6YGp7y5qGj8w0n4Yotx8iu9xORYfm0OBP3YAy9uym82xjMkULuhl9
v7T1CiXjbmeM/WNZkHVsc93Fy74fkxIFLGJ/TeahxBQTRkZIaqHamrInqlitl6f2czkUzAW/448k
xdBZQZVlHGk15yjgOGX3M4E23dCguzOhOKTModeDv8Wtw/rOAB2ZH/fqS8m0Q4r6Hdz8T9PpJSQk
y+ioOFpqqIaBoVNDBxehMEqvoV2kdgv37qIAXqzYGgvcNOt2c3uI9YpgmUEu7Qiz2R3HOH240DKr
M2CGJyjzAVnZuT2efRD1seOYL9XprzndlyoAC2gHp6iKl6N7+3csQ823livMbmMgTuX2jJ8RwVPa
7A7yxpjpWYLbVyN5aSzJePDV3TXhyIimAm2oCWPcgxY18EXmX7sLVOoaIymQi5ANvl+bFjcuzAij
3BEkRfSpMLCq7FzyE7Ueb+/atdnty78vzB+39UDwGuHvN2WyribmM07XXVoHt81IlqELHF9GrodK
SGFGQWyFBMwvZIx1V1lVLlYiCt5XRU2yEVUy8OMZpbuwDI6+DknK0gMJiDt7GMgJsp/gsvMWfTlM
D8tIk2RrXDghLibUO2JEpJvwA1ASs9Qns5BdNJkBgYgDz3UahgMMdH61bQPVW9i7cTK24XeMQfuY
cvRvf7Xlyvx2pT4Pn778oIsVhein9FqLM87jV0Yjz5i+DYSvDO31th3JIRRp6x3ChyTPYKcLd0q9
s+u3rv3630wI3sFhAG+NmJ4FBrpxZ3PHstSbZUJD5BqL0OUZFJxCgvzf1OvlCBhvpXZqMVmtA1/6
YEYPSfJsoEBsOycknBLXd5UL6tKu4CU0M2zAoge7aB/h6JNNszfWC9mDzNkvC/j9RFga8LK2Bspw
wdcPcIV8ymycCAzR1PVKKVKA8hO8lSeG+OL2N7vuYj+NCd+MABJYZcvxWziZkl0DTRISVGupAN1y
b24tSvhqVWLOQJjDDl0b342/7tS69UFrsMv9OJDdqqt0LQAM/b2JwtcCeTMm81psItIy6mLu2Dfv
8zc2rRyQ/g/o+K5u7+N1v/FpT/DxjeYANMxhL9Sf0L5E7ivVglh8240tFNk5iq5lqGzBROcXW6TZ
K2BSVspxDujG8dvd7fX8kqO5ZU0gXjLBN6I4qOmCT1b1qPeXEET0EB3HB2O9iF9hwuJENDeXKOaS
6w7x75389WUvHGKehKShGgzr+drcGZt8zb9Yj92uPMwYHYGy90JYmXm9lHlZckSJ4Pox2Z/MFMVT
bz4DwVRs9SDaTUDQutYRIzJrIL4lS13O4K0tFly/Zs9mm5pYaazdowvmNvSx0CqvAaTCAQAdKGnJ
N5WtUPAsE8oWKtDdWOF3FBchFxX73ab2R8wqeXSPGRyZz5QZFLxLRDEn1I9Yofkw+oAfgb8R09S7
9gAQmadICcmuh8mft17UWOpRO690TGp68VbfOefyjrgA1gbAnq6th/wesPO1LCIhkpv/i1v24rzO
UZTV8S9PE7soiOBestpV77V1HyyCDgjD1rnkLZddEcHZoNqtIQy3EJZM6KUP2hY1sx9hqkDds5KI
V0hWJ4oW2+ADb8IaO6qi2mxUdzXe1/92Kn8FnRcbqHXE4vGEQwIad4x4HbRN/4rb70ZPmJPas5WU
x1TiSOny3y8MWuBStZC1LK6tR/hqeumJbq116TMf3T/JpZNtoOBVNBIyhgmvhaYSTSH7COz47f2T
GVj++8Vq6gKlQp1iNWqfbKa8W2Ujk0TFkoiECn6DNLOZKfmyBvqkKjognkdgm0GQ8xrqf8KrdfFw
U8FlDA7gsuFii5yKrbPKVqFfQW6ReAA2eMlKRt97/fpaKtSwUO+g8B3/3L6JYaJtNKMIlXm3O+RB
CG1CmAzid37o1xjQ8WrJbl69vRcWhQ8G4tI6MsYQRxxFGeuuoJs4PBfKy+1jsXyT3x6XCyvCNzNA
edPbi5UkNd5pXTzGuerbU+zfNiPdP+F7UeJMjE/KEthB3dQDqYyfe9ERzRofY6mb+Kvs+v46bbdW
JoSSepOrQxLCov4wgJ0xfAifuzcCmTa+xqASmgUgNHRB1vGi7UASDNEq8G2CcxPax55k7UtGfeuX
CEEm+hZh1bfY40U8UNuw45IDOzu6kVUorhKUGxdfU/D4VQOlRb3DmsHMNgQYmdmgHxh0rzM4AYcV
5ibTRUwQgqTRSs6OftXDfBq3hcLCPA45qMSwzPnEg2RT+EBk/JJlQhl/iwEnqSrY9VzrwqIQfPJW
6YYKLysoCjA8MgMplO9HwDutTj9YGGvkBiCLBd8xzAbc/qaSy2kLb4PdM672MSw3lnLM28pzmgiD
N9o6biyZZMPiWm4cH1twPfOYOKE+wBY+av+2kM5jsBttcc8+z0G3ztb08fbiZB9S8DxFC/BT1uFD
xuy5sx4K83z778ucgS04HYtEYVZzGDDO5lr3KpDeNnsEmKBhNzxzr/iy11X2uQTvU4CyZkZvFny6
aDiQ9gHsEKr+EdaSbOhqlnxxHgWXw7soLoGijTBf8dblp0I9WOQp1bdjvq7ih67/ItnHqxHKhT3B
sUSz3aImuiwrQSLCNtEDmEA9FWNhXu4n/h8+gjo1HaoRoop1ParE3TBBSBZIdgiToY79XGBkbtvt
rDUYXPzkDJrrNnIlq7xaybEsS0XaoUNtU3BqmP3TbYDpgI9eQMpAPpPIBTNZlZyG7q1xvpT0hdo/
2+LP8qBPw2ImrfKcjCyG4W6lG6624msw6fjVy7zDZMf/Uo24evFs3bAsYlAT84P/DDLQ7+9D9CLB
QBkMATmwAI1u9Wy6YHNc8/2Sesn4Qq9ejAuLwokdcwyejA2w5yCTCJFbsngzTfdl+n77G169GBdm
hIMKcroKE/kaXn8F3Z+Jgz3hw2otD7OxTvyVttTtIhnV9dXI5sKmcGww7lxnQ7kU4ozVnJx4tB6S
P8l6Pk0YwotXVxqxmgYmDNASzOUZLB639+16lePCgvDCOak6AjmDjStjlKgqFBvic7+p9uMDWRNQ
AQRaAIDr6/hHnuXCrvC+jQSTxdVSo43xabZkw9bhAX3xACDeI+RafckyJQffEJ64Icswm2NjmY1v
fWePUJPyomDO3eVFSL7UZ7n25nLifntULxYovHEp7YpYXzoEEfCtirMHmwq4gO4BDSqBogXv4O0V
yswJL57Do4a2S++oScDuSkCfP21rvgzR9T61R9+YJU/R9djoYoGCL+niljZFh5ttgnxIyWe/Aitm
thvSFxt44G7c5X2OiQrJjbiaAl5YFfwJbR2CWSRY5cBWTJm50drnkr2lyl2svt3eUsn9NgSfUqmd
3UUVTKELzpVN3u3qVnb9ZJ9N8CFIBKuCzMtyACHw7Yf6ffZRDlvZH87zvAtP4fcWke0iES9LGiSr
EwU4TGdugWqB5T6nwCA4h6GLAxO43dubeL0U9vnBTMHBtDrwyJCCXoocUL19yVb8GROkYHIefGf9
/F591aXv+XKZb1w9U/AtE++Uali6g/GW450bt/MGmHQX3f2lDIbqlOTuybZScC5jZYQKtbCViql7
SnnqQHxH54/bGykzIvgTK7XtvFaxqKx+KIoVweCqakoaZ5LH2lx+w0UJJw0TRiewg3k2+PmmTDsD
H7tTW7IKZfIvsnfHFLxHphPUO1qYig/J+wJZCH281hvAkUF8ioy9gcxueCdLPKSnUXAfNo+cOlma
dsrePjaHhS89fALDA6BnFEHtIq1l3Ms0CKRWBU8SZVGL6QdYBQTWwzSon527vf6hn60HkFqiDZSA
50Lywv6qHt66BYJrGQpjUnEgl45as838ec8f8x0Nag9q8pthZa7KbeSBW8Fbylnal+L4H6+FJQQv
DggMnYEuPyB+T61dT76o7Ok/XQpLcC4jI0BJ90v0oh71ZN+wHbis/psJwZlgkLNvVLAue2GruWqF
OWQVYDHJq3Y9Yf30kmL1rzenGOLrsBLdhbv6aN7rWzAAgEPOB+UHdMHpA6kkac91EMWFTcGjVBHv
SovD5rQzd8VhRFFl9nvUj2Iw6YETxF1EcZRdvkp3k99Bsozc397a6+7GVolGqKkbYqOLMbWqtQgl
VsM5dvlXNe5AuKuCzEim0PovscqnJWGpKYg3lWZ5EcrqewvkoTmBlQWzuHuKNSoHY0k3W8nq/uXW
fxoVvGnNupDbNoxaZ20Fkk43pkGyrr9DWHc4LBVBAE4hbSo7SsuBFO69rdmqo2m6iqliXbj3DQlr
pWGgCFtyPBSufXZU71v/V4r3qkuQUVdepUtjYoLSWFUyTnWU+RgjAxjXC0egUyxZqClZkiFccyse
kQdF9rKkHhJ+rRdul1q8uiqhuqNtb5/K60sCiA44L8PUxd5dklfIncch86vprur3wH65VJHEfct5
E78Rvg7getC9tlHw/+dDq43gd4kaE5OmStDV53B4ub2G5f9/6+8LD05NMeVGKnAh2lCvn74r1bED
iYU+vUadubpt6vpSQFABwRYKfLMQ/FAVsDKnAP9RAv4Z/jJNfyBLaWN86W8D4t3NQm2eCdaSkTsV
lLytDEz4y8/8vlufFoSLCoXtGSPKTebXP6tDt23X3Z4+oXwP9kDAakBJ9frftkyIfbq8Abq/UDOf
aru+3DH9+fbfv+JX/7FjwukaGa9I6YDnNLff9K50K/uslyBzUSQviMyOcMrmyRl4ybBvxlwvIzDb
iCU+AO6+0kySdpzslAlOLdcNiNHFOAQKMfdcW+halUzisG/aMCA89M9LaUxdAdEVfJYM82VgbAoN
mRT5zQ2DBcGPOSMfygq6D36m3hf9HcDPvhU9dIUV/IcDADuLP72I47MeAycsnDO/AJkJeFZW1vxe
TzrmPB9vG7oGb/o8arAk3H5Dg1ZPac8MnpksmAP03Kw75/iXuKoUkiP7QoIrKBhGieJ44eXx65fZ
BxZoB/r1J1SkEUV3PyBKLtlI6foE14ByO3QiNEBlO5/dLam58xgeWl9Zm5voJKuVLn/sX/0QNlPw
C6DIrcDsB7FPmn90YDpSM1fpZeHBcopvGRGcQ5g3+tT3OOWV/QzGEDRkeQwKK8XwGTu11reMUSB/
1pJzIvtygqvIp2oaLB0uCWzQ0K753pwwJBwsiR4ClQHR5f8Ar1h8wq2VCj5Dd4ZR1yjGfUgG6NiI
tCsHDmc5opiCOceqq301XYz4otCukkCm6y5ZsVjbz6eE1BWosf0c6ieQ0ElBmnR7UyXH5RdA9eKW
hyOPCguK536H+QbDN4y3QtrvlZyWX/fjwgYIGzHqUSIYYphLAtuyn0+YyzLBfNLpYKobMIee04ds
LAK1SFe313f98hECpSximpomlo44CDB5PMK5pFt0K/wF/zw+/AW9DwNZSHYtBYOI76c1wWmyLObD
TDHJ3vn6TilRIea1m3sY3GMr7msBO1FQ3EvenOuxx4VVwYGGKvjPTYLwaelpt+8tQOxsPZ1A++/3
62QlO5VSe4ILbUjVVaaDY8l39nrAfYh9B6hyC3hGffM/FN4Xd/LbJbxYn+hA1VlP+wiXUF8nGyg1
n6pVClp+Tz1DVmKDakuBTqLiowjIvdvH5+r1uLAseNPSUVkT0g4Fv/kugkDPfLLsl9smZIsTfKnd
GhMpnAzLAtMPD3/UHabNRgbmP476dC2574uPvLWVgg81Cq3rKqaBs4V1X+KWQHPILj3QmpXeMknM
wcji2Y4pcd1Xt5FSYhqqbdmo1OJXXXgApwI5KGlrPErlPUkfantjW5KLbl/dxwsbwqcCmRktGc8x
mD7UKzsr/Hq2H+akgJOxDkbSnDHU16xMI/9onRJlcoxvYeDpNcmgglAkO5OAI1A1/ckGR1xYVe95
VO2iLP0WT3owNvxFqWcoY6Xpt7FpPStHdVbtnuZ+AvtauUsmMO01Q3no1DlouwrTk2B3KNqzE+Xr
rM0fW1RDEgWk3HTwEjUMxip+TMDg3pTljpejV+X5U5pC5xaEYB0EPPDWbTnmxTyzAS1wF2Y7VYsx
njYwdzRA/EGwh1beBmFMvqoQ0ykrdhhB0QMSMjDWzeHJtDvLJVzfh3W5G3sVjsjq3aZpX3gMMANI
79Ax2OppeBi49aiC/6tg46lv+c+mBkF+hoG70OBuTCCN0inTnpL6Rxw6XyHKsu9NSiUX7epLZ0As
EBPZmOAXyzitGs+1U+CNUBMFImLa2ZllkZHMhOC1IEDIDXB3ZX5UhAfwKZ4TY5Cc8+ue0TQhzYhA
xEIq+8+DrhtlPFc2QpTqrdguDcL5FWIopWutlwgBrKl/UgP4tCeWTuzMxmGpkT0p3IEuKJjko+1t
93T9SbswIeQbBjKYkqRj4oOIt3Fp0K6dIM6DFhFXgbYupiFXvSxdv3qXL2wKz2jpVFaVqojRZ/rS
0bNpQdOvGnwGqdgok2SFv1C/v7nEC2PC69nHiFvDpMQeboCT97KVekweCh/Ds968BhAtSPxo1Rwh
sod/yerb1+OTC+vCqWyzeqTNkjAugxDL6zZums0yiwOtKGm/jlwNZy+sCY44t6wo0zQ44s4fAu1j
XBVb6uXLm7qq9uheQM8TXTW6AjBHik5dHPCtfRYctFpNVAX5BRLKrrgDE8K2zNnGirsAEgHv//HQ
Lgfs4sGxE1Slsxz3YtoNwfyEewjs1vyg7fKnZdgDZIWySrjsyAoP6xA5KC+lFKsLR3BMhh6oCd1u
AuO80x3VuAokK7xqDxAcXTUXoJMIRrBB0QTNezx3AIz6C+rHeTSf9C8LWHWZK8n9ygsfzUft47bd
qy/5hVnhuGJ2O1HHDB+xi3IvAUGgZRV+b3PJpbx6Vi7MCOeUWo1dWxVWB1bhbtgl7LvSPrbq4+3F
LD/2txN5YUU4kaldlnPO4Gac7FRZXyCJLXnVNNl2CecQxHRGRHsUUapu3jqp9dYp5Q6YFddo5hcw
PXpjTiAPYh3bPD/rII+zII5Lu/TOYuxnxopt2aS+EUHsajIPafgNGpYBeDoCEGBsGug2FM6wKhTr
uc5Dr4X23qzxvd6rOxCw7UYHAmCAhOdupROfsPyhLzoZKEZ2DIVjzxulKEuMBfgT2h/JzuE/WvW8
CHbxl9vfSraTwsvKcdYKDl5hP9UOBdQ6pwiyV1yVhMfXH4PPIyEiGiYVkJTSguNgIEy5a1Ygjtqx
nfllus8P6Qrylcfxhbp0E620rbqRlookqxSz1bS2wnhiyHTaQDnRANXwyF3a2vMjeORxqbPnOAAb
8+2tlVyD36AOTVXqIcMTxCYNzPhbsNxItvVap95GQPR/3soU3lh05Eo91ZAxRu8jSm6Q7jkts0wF
JEDRngQ7+gZUTHLstcSNmIK3SkDjbGQqtjOC+Eh3nCLLNds3aEv5t3dQcgvE/MZkSPnTcEj8sAC/
Yl5Db+ik2C8ZOfbRn/SxLrdScFpjCmmIUTFRsVmRlYaCBoR9mwA8TivQXmDc7/bKrp4NMPpaponp
XUucZ7KSqFMtfQkYyibQq3rFwCh/28S1xqqtX9gQor2kAZ4iV3HnikN5V+7CLXSAUf3tj4akUHL1
OFwYEk5hYpU9SUwchx55tUPetezHGOXBFD/dXtHVW4ySNjrSBGrCtuCrTF7qTo6ilz+qMWRV9uDw
hZDb+raRq2fu04izVN0uQhxoSQ0c5DLwvPkeys8hZCwYO7wz608GH/F9/l6OI2QAYQjFGhsyfr59
rLbDetwnmIfpPcireDFKnobkMl2b1v2HPeE8QIJtjm19eTShVLAaDzHqWfn6HvJYkLtZE6Dv81N4
Zwe2pA99/ax/rlM4HgzFEeKoBbqQ7VebgWPy8fYXkxwLZ7F/8cXoPOLqtgbzzf59yIEXqk5d8v22
jeue9uJjLT/iwkg/VlXeNUs2A5kEn3rRngXg7wRGqnOrn0v4W3nsDLYaaSazbM9v0dSFZcExqVmE
QkeLA9m8TV63hZ6Ob3703vRmrlR4JlnVU3b+l/9+sdBG6cochOp4tdjWVvcjO6UouHL9G06OJ9lU
2dKEKKdDxjRoLcqAbTAFy/MFIlvQqroK5iwrj7+W324bvO6oLLT1DQfu9bfWvgZF019hwABiPIue
ekhRFEYwaufbdq6fyE87wrp6Bro2nBYwrGiR28cTyDxrtwoV2Y2+vn+fdgSHCOX4XmdglEMBV1sp
r9i/Pd1iYuDt//fG/6irYf9tT4zimnzSCOYU8L2mExS+oQv57PAvt/du+c2/H/dPG4JXHJt4mG2M
p2JN0Yav7a22BtX8WoruldkRvKFDh2SqSbl0D6ENuO385dWHSBUAlr52tMAAUT3b+2n/v4BSr+H/
4Io/F7l82ItLxorCcnLMkfkNWpcmeEKg6dMtc4Gr+jk5gjbpL7zja3pMtwvI3wG8TeI1/8Wjff4G
wW1CCW0q8wSHp8NYmbmmwQS5VBWo+zEIT3DTHnWZn5ybwbv9ga9eDrzeQLcBWAaAzT/XzksrCbmW
4wNDvhQICNAexsnLf7Mh+MxpVlvI7eGg5u2jUW7m+ThLn9OrB+hiHYKjrJpp6nnUogOm8PUEPrjC
aFdhpQc9CP8z29imyeCnhX6AEjyUbsl9rIReFdd+7QyQvxwg6WZBhs84JkXlDXW0ub0Fsp8n+CBe
m0kyVPh5yz0CbAaw0oUXS0ZEI/uay8+4OMlOS/JsaNGE18Cn3RCM0kLP8o/KFp9brQkxmdXwihGQ
mPnYcTdv4LTVJ52+TMPP23smWYwm+J7OmWLws8Mn2DomldQHiMenvfRBvxoPXaxG8DyUM8iUQdQE
X6bbgsKagkOk2ljH8jD41R1IRLYykLNsXYK7KUGNPLMBZ0FJDiSFggi42UMZ4ugaptIGo+b/XWxN
cCjOrKZqakPscEQGVa0AZ8ap61Iv3CyjQyp4B1xrcGW5/dV45cKq4E7Apjxkpp4C6KS3bgeZOfWO
91Ao0CHmIStGXu9DXBgT/ArRcmhoN/Dby8BEcR+DqyT8YgXTCuqxnQt+AImvvF5YvjAoOJkIzcuY
gH0abXZg0/E/FtRHY7WU0UMf0ivA4tNNe29uIAW5vn0ZpN9T8CCqXkNhNddARYeId/ZBlzm6+XpJ
UhbIseZ1aznsWHY3BHfSYqTV4AtuIidrR828vKOuZFnLYf8twHCALlHBnamT30CRuZFUPRRw/OSl
OkCPbpN7352v3IecNOhmZIW8f9nFT3PCrYC6kgkJicVc5oJnCkEG5HyqwDyoq6VkDvXHU7IyJSnX
8mlurVG4FB2UabhZos7L2mFVmhB4XfURaNWTtcP2ZiYjCFuO/S1zwrWAQnzTahT+JSuVbV0dQM6+
ofxM/uxZtwD9NQil/4+06+qxG2eWv0iAIiW9Kp0wOXlm/EKswyrnrF9/i7P7+ci0LF54scC+GDg9
pLqLzWZ3FdKHnw+bbqyVjNAUzaDFobMerOi21IUUT+ww+XUxFyPc3qnRoEFKyE7xMNecWKANR+3Q
nzphgG37+sUQt2sdLRooB7KySXuCEiHpBI+Y26h/+X0OO/TJmmujQgdECEnfNu0xKKe7IJAQdK2J
lsHBRE9A/51BGsybkxtqNk6Chpn9kBVZ4ECBZDUIRPIINerGn7XbFCQP+wa2/ffHTvHTMEkGLUtN
QrggdXNRdPRUFfpa1ZvRGYIHmC2SDhySF1NcigElP1rOMj4Ko0wLj9BCxssv9ZJActNrtGbigVBD
5i2u2Qq8weSyjjEfaQTaXcRo8hLlN0v+HYJa+9u4Rbv40+K4PGOaRkJSA2fx9DZ48RE0tLfVJwh4
Y1EiXBUth/nMKu8kpOiLvsMb05ge4x5dfBQ49/Af18P+iJWRDupf/YBsyWv/Zh2tSQD2lqvyVHrR
Z+oLbG0fSxfH4NCAqqOmVAQtDtLVP0N30Pa6qTUHcjl+HmQ36Zf/aJCDhwJaPkNUIV0z7qxzEUyv
egVKsvA0eqzkrY0OmPUFJkUfjYOKFpIsHcmYXIETPUPQhB60o+Qrn/Eag2WCgYdATiEQcSkJ3ZLD
j3To8r5Jx3+ytgEzBIwkeATvGhsgECxR8Bl5HhxZjduw6nCFSHrXOuNiOLolWpOQ2kMO7FzoDrii
csG+CvDR4jBFIoREBsGXrKDvNEv0BMIYwaSdaA95zpu2IOPSmwjt1s9vc386LgfjDEohPxNXPAVw
zHPeYIxg6iBWnXoQVUC+VII0avG0IzmZNxBc8oCRT/RW1H3J3H3n2OdZuhcZFerawgJNMjsYz4GO
/KNBr0gCoWRdEXyxzYsE1AnYWI5FZFvlXFJKSnWcJ7z/RKfl46aUHsBHz6ih2E2J3JrPAr/cCj1D
1omKsosNe1y0p0Sl6mAiRaM3oeWp/nKk1/Jd9gmaCMBn+sgKrqIbhMgmF+40hkRYPeLIQTt71kOz
/G0ZToJ1sY3iP9t6XdxGQlzFTAhE8HCeKoHkaB70d26VK6gPsTn2+hTdMhrJ+Up6V8EoIUh9NqPi
Yl3jx1KqVG/1oUDiAA4eLcCLQJC9dmf7gNm3G1FOr2556NoYF+bVUKcg4mVZNpqLoPL6qPpZEING
9luNCUKIWGFKu/PZqwB1awzjTR46MO7NT82BCl8JfuPA//MnjR9jGSADVaDfk3U8KQFxY3+qP66G
UIt1mu8QdrMFHrzvTBo/zSJDbaGuFKxeytTTEmtoHZ6vSJkF+w61NXlroZ1WJrquaXieZX/H6syX
7Rjkezq74p/ZPGPhqefwyC76zYkt0zrpT8ZZP8rX4TtoZo+R4ABRtw4QQwGRvwwtEyJrXA7VheoI
TRw4dJFYx0XBCEhboO8kdzGv+tdAc9cwoPWMethxzBrUHIj6RqDcZy3L3QwhotE07+1pPOhyASFC
TEnJRX1fajZo2CiKzVB6gVCXLLn7u7Z5y13/1Vw6hsbTeJoM6KGClgaZH9qnRmcwUUxW8FDFOhHA
y3avy/6+2c06+tos97HGXu4GYuGkkGigsgH6m/Cl/9p7hg9RKzTfQeEOT/jUqXHcszy0cEVPSltn
7/ov4NK2IkyzTI4j/LTVvBqdfZpBGbW/ym2UWbkEh92qbLaRzTa3w8Of+nc5VG5Xfyvyh1hTnbmF
AmQIop78aSgFwbAZcyvDHICTOYa8Ict/TTo/GOpXqyiuIALl7a9vE8JXVjgIT2q9nU0o0H1UqvNz
ekhPJMBcx3HfzFZWsfpSvPSBnBRgtxxRRMbwN8TDI3dM0psa+tGV3h72TQmcQueQulzq2pZMuGU0
XSnGSV9e939f8F109WeMgnRnpkJuE3288t9md1X1L4UotERL4GBIjfJUG9jZbUEiHGLoxyhqBN99
24Rua0SzFF3nEb0oO0hrVSkww66/zgV0K+NGBOe/iZ2LEfZHrOCclgD0osc90ag964CRg+MIZPqH
Jk89inxs+8NcrHF4pJkT2KNMknq1gjlVOXrq8ZCuGIPgYvob3LvY4VBHjnS7SWYgAhu6V8GZXWPs
3vBRW7yiXvtugJGvcasb8ti8NQ4qM0LG4s1mEkO5/AUcJsX1VPaDjjtHFzBqisIL/eKL9Q6FvVj3
WAr0kVZCQ284NqI2dtEuc7BklfEIWXrYHuWbGRIpptQ42fD8JzF2WSCHSnktTXrPLiFUuq+z2B0x
BlWloqljQQzwk4jlMBRqPsJKTK4gydeoQkWArXLm6kN9BMgqAKreiJMJb05olbWOBU3PTaJBRw06
rUNypWhGEEp1oLbtXSppglxmG3F/bCE/oGiqdW9bC/NSy6P21Rx9s4q7VMQzs52KXlzx499XK8zS
bB6SGZlhbzjVKUcSAI2w8Z0xpIQupKGgpCV6lxF44Mdwx8okGjrVAXzkePU0rpeUuBgOMlrRjVS4
MA5NoCYPYfQEnw4Lo4fcH16rK9wSW5QSUGZ9gMr0n9BzWWtv4YDFzCtI6jV4rYCMJS6muGYoX8i3
+Lq9Vnz9KrsRrVHkIhyMjFRJomYu8GYYv0z0IZ1mH+1iiOZBdONmoPDLRXHlJTxotOBKUVREmnSs
P1XPUB89NyfWcxQFnUMcGZrhtzXauGQxVoqCnIMSMjRlmLfIPEa3OPWf+kN8BsvnV7wausMBAHNL
/P+EXTwhv9zh+mSpeMIwlyfLrF3I3yaaiBBW8On4FlY6Qds6typEd/y6SH9RnLFzdaqoIG3b7FNZ
ueTHWbiKtbJCLUiB7KonG46ioWZuHK17CQpub8pZcUmQP7PaReEKp6VEC+RSoLhqswp6SIgFXXco
Ipycs0rzB00TJfjsl371TUszMXBiQCaQcxCw53TTaMJB+jN2MMhfcnB7trg9VQ7r/snKoBXVDFlg
7Zjknzw0dP5YeR6jQjBMwahB4kOVHJo1N2oZv2Z2c7/vkdsh8GOFPBkYxDbpYjUZ0snh2pZvLCJo
394G5MvvcxlxMWmTpZb4/TokTl5fL/0C1VBRuYf9yt6mcR4hddYolRghQdoFvkQfz6s36gntS0cM
Lnjq4/6W/cbxL2tie7pyfFJqaVlUCZrEvs5udSqAVBXEraGNgsss9JdayE2j50AEyZujcwZUJv/1
RpM7dojcpjV7/Ef59UOrBKNz0LQ8MN4QkFt/2V+lyA+5Aycy9NnSaixSRbt1ddfa3ws5qNrO6S1R
w7XIB7mzJp3B8dJJEILus6tKP6jCZ0SRE3JHjB6RuW2hiOyFINyS0RGcvhmS4GWfQcGeC3JQkWoR
WhtGxG091zbayrojnhPdYZEjJzVtJxoxhQc9b1uQygmWxj9rKIlST1CuSrwpedHDs9odUlF0CT4P
/4phKm3cZgNWxshx7EI5trWIL/A3t8Efrs2/YhDDBhEvu3KyprjqaTnq9/JXSFkfx6Mhahba3DIV
LG+YWsaQIi9MqeexXdg6btDg66wxqR4ddEOAetsZ4soG53FDWDd63CKpsT43mLGVv39M1z5aT4w5
cvmeixqAhQY598u7XjfkCXNpjFOI1UPTQ/IF9K0ee7YoX4XCSZu3l8sCfynahHE3lAbKzPqBPVIO
6GIcQUyDnidBmiH4WnzJBkrltMliVs+uB7dDWVkKU7c2TcFRv23GALMcSuY21Fp/xnQ6yoMSVUjp
F8gr1y+63DihKagO/OYjXYxwmJonDU6pBReiIUjuFy/zyhf0odfg9C2DPIUumojOYzN01YtBDlkX
M5+6PJ5xUeke0yqIRdNS20fSygDn5zPUriM0u+OUgJxLfKwP2iN7K0uOqiMJD0DRN+J8vJEhCthB
XRETEBEk1rr8b3QBMJXF9LR/9ok+FH/7hxT7bIUgJUHHZPg4+91dcsdErRY3rBxMn92InHwzo71s
I18LkLopXnQTEJsmxzR/IlRzOhuMqYLDYvs1YGWHy8Ya267agsLL6fcihry8q7upP11Bo/3v8BoN
adSRvehMBAnTZiqxssplZ3aWzKHNeiUzidy3qRGgpcdVmu5mseMre+kF7VUfX+eXo3hlj8vP9CTM
Q6tAsQ89+uh3HY54eFADXQhNmz1DxsoQBxoLePzMukRCxsY8Wrd9Gb6gqQt8pa1XniRU2tB1DXoW
Z7wS4i/7Untr5KCkstK+BrcK0g2flVYgeP5ITvKJESmAnrjz9gNCEHkfRcdVxpu1ZbJMKAl7U/mc
mnjx+rsXjT2ITHBIAlUxJdVVQBW1X/sGSro3RS44SrazDNUiloy7nGnxhMFdLrfqwEoNyWn+VD1Z
pwxy8HD5xMcXElysfgONF2OcF7aqoVVLjevxP33++Yv8rt/lH1Mjynv3vv+BfoNYF2ucK6phPyqF
8VHKYOI9hYfZfjB/gTAeFefUkU4iD9z+XheDnAPaMh2TqjbggNl43xZK40h5cURXr+38x6Vxh1in
omuV9hFSG2iBLaACJ5ChsDzSuUnm1CcQzZxFTWzbeHxZHOeMTQ6qWa3Rgcf201J5hhR6ShjotUiA
QuiR3JE2jpU8LRFuJux5VoWaITJf8IqxNYmaPtjf/Cti/FgTf1NoI0lGEwMqevrQHRTZ9MZx9MA5
8Vh10tmmIDvupLf9TyfwEf7mkIVjGVcdgLhoH7LirZhyZ05GgX9sGtHApEtUQyYqnyCWEhhOywHu
QeQHRQUr4fUsC+CPfYVftm5lgoHxCv4Mc6BL1wPns5MRsJEdBrOyWChus9y0ssMdlJU2KdSguHMr
d/MZnLo38Qu6SDByxpjm0BN32P88DIH2lsUh1NAoKqUhQphYszthPiNO06/7JkQfh/37audsAvHC
LsG1JJ09u22dPnso+ud9G5uzGMZq2zgoapq6q7IEFzo2/LF46BQOXQxhOHhzuzYOTAcrhLheh0Hg
MMh1wSZuI+/KOgdPozS0YacDeY270dfRv1UVR/PFupu9MhiP6uMsYn7bBo2VRQ6dingqpVnCZTk7
ZfcaNJZ1p0SLcgOVRFFvE/vjf3URA8VPFVcjNMRx368uRsOK2YkpTX5P1NZJ88TX89pdOkBWZP1R
pP2wxyfeHY2i1tD/rQOwflDMvzM6acFHEyyLz7d7u2wNmfVcm/FwKMHmMyYYsy/pccnLT4NSfNr3
0O0ouKyKw480CnNZYR+sBoWqeQ4ptIwEG8didedDfXjpKtCMthkNIwZESWCoTe5S63F/CZu0aAaq
4P96Av+yphapPbcWO+/92QXJrhGA/cZt38ZADj4yqGMtyONFS+Kww1AmVVlqUC8p9CXELKzi7y9p
+/ct27IUG48uJhe4kY4X0I7N+tLoZIHsfXze//1tZNBV/KeASETTuQVQGUcWndFVPbqmw/rU20Pp
xoev/8wwi3IWoTkOBvVhjORqRI2u9dkLoYbyMAXhP3SYHUDFQVS13S6Dr5bH7V9NMkuKQizP7Nzm
2gZF6XDEK+iYONaAzFNxGV1ejFHpSTTWtBlPK8scAPZa1y5hjvCtxiuKWTFoT+v10/7X2/SOlQ0O
+WTS1IWeoNiAaWi7fsptUTGIBf0vEXsxwFMZKq0moXMbFx75wIRZU797pc9jwCQnUGUXPYyLvMPg
Wp86RW2HosLX0qHmzhpUUWPIXnuw9DKAtUxHRNi/ibGr9fGgBw2+0KI4OqD369iGrwygdkpqN9Tu
Y/Wv/Y+1ma+vbHGJk1X2VJ8zMJl09p0O8sLQQJarOAvNBJgh8DyDec0KZiHTbgwL+Pu9ob6xm9es
nBwaCSfYN1P11XI44ND0qYxDDf7NbgXpEYH1mvpmUIJ0wbyRHkx3QDdxdO7KQBa8YmznFpj+J7KC
fnSTP0fyopzoUKJCxF7SFIgFQ93T8DufjahPwsnk7SC7WOO2047AkqsuuJMU12iWclAQ1cHcYoLz
FfBBMcRgvw+Gu+8r2zbRaU/Q5Y9HAC4QcpmE0jhqeGDVXDlKHbKkzr6FbSe5WOA8v2CS5IqKjFCq
b2TlKk58Vfny30xwDq/0ObqNZ5R/EnJokocmPGWt6FGV/cavAHVZBvdxqAnZ9cXEiV+9MVWc+Kg4
CfRE3DJ22lP3Et6JGhdE+8a5fZvbeVxLQETDpk7fNFclXTwad/5/2zvunOy1CeNpMlKl2aqcTAbd
L3QRGl3gBNv1H2jV/M/PuOOxpNPYhzXmVorr5pT6y+tkOuGh90CefwQdkbDeJNo97lDMphG+biOd
+afeNFxVxxHI4TLFMtmR7qOX5U7clySKJu6YVKBjVIcUTxrmnRLYV9OxOKYn5RYXZBz/mKE+tsJW
qE2T6MbAoDhaVHWec1iJbasea7gJe+rq7jDhkLjxCx6mcZKhHdYfS68UpKKbe3sxyZ/Vs5LLYc8I
zhSDOAnpHbV/JSLVx81DbGWEA6ZlkNtGq1F00sFkXUamK3f6iyoBgmktiO3tPtWVLQ6imtm2x2wB
fjBeXPZcqBeukbiA3/RlcIZzcUUc1iqKyuiXCNfLL/Sv6DttBTGiipbMwVhTgem1iz6GbgevvW3x
h7A/pu889nRpIocNH2z3Y9ISEzMl7vCxt+j4vIUr6q4QeBV/sldWn6oRK6jrdHBkazwNkUjcTLRa
Dt8SaV5aOUOCvmiVbyyLJ4NiZ0D1rU1Feco2+qw+MAdyZpKbSRSB4xLNWYyuqXnVv2mfB5+NAaVP
rSi9FAUIB3bDtMTorQemlulpyd8k5RzlmcBbRDY4gEPPO+3QPoQujqF3Cejduuq72gsSoM2sdbVv
HJ6VFE1gUomq/ahd9eapl+8skK42+adJLLAn8AeetSvJ5cKCNAh7PGUa0l3hoJH0mL+E1yz9YRW/
6iGMUDIVZEAi5+BZVyUahRFNsZNR3np5Sq7jKTmS9KtpYTY2Mk6LLZ0sW3atBH35cudG1Drtn8Gb
Ge5lm3kKVsW0JUmlICSQtBxkpbMTxfNZyT5HlZR7GNO4iSVKBP4jiHCek5XkcaHQAqvO6TVpjpL0
uL8mgX/yJBi6WRLLSnEAp3nodGOQ6DlUPL/tGxEtgsMQnUA9OkuRn0v61zbWHNX6vG9A9GU44JDU
2MSbJr5MOksO5IBCJ7X7MyVJUBX2dT2Ebtdmh32b25dTTELjZY6YusW/L9qD3MdJ/O85sHgs0aT3
urfgDgCBleCPKksrcxySaGBWrqF2jE2UAhJ9q+dP++vZ/kiX5XAg0ttyX0Ujqt5a8rKgHmIjiv+T
Bb6RGA0CUKmNcA+V0TKnHi2hgOA2Nv1YAt9ErEI7zupZq0qlfSN14RXpKY1bNwsN/7+tRP35Rq2C
jXEycAfzpux5tI5jJwD07ai8LIRLMZYFRZZBRraYW+onNWnOxGyDyhC+Um42RF18SmU+saoMtFq7
5HUPJaREV9xU+taZHoFuiYbp5ro+LvQ8Qu09Et2gRavj4KCILLCvURNIHg9BF5HW0SzNzXRT8Jot
cgcOFbKIaHUbowEgzqkDwhK/K+cPOvJZf9n3h+0D+PK9uExC1lorahp4dpmfzfZdxYMv+E2X6tYo
/qRotPpiHAqMfRwtbQPPq+djlLkxBpbU4dZQRQ+UvzluL0vi4aCjpTnZgJvkGm/zPhsymM5syCDx
xV3Cgi/FU/JVo6Kr4wgCgymVHQWMUl1jOs1wly6inkOB7/GkfHYiy4lKWEVRurbqlzp5MUsBu4UA
SDUOHMaBNdP2uBKR6hMln2yREu92Q9TFB/ihbgg7kBKMsOwuOUPzHkQyBzsH24pxGK9lJ/bizrHf
RXWO7VVB+keXdcg4W1zQRgrtIIPA8r7hxUj1gIaqvx9EIgtcuBoZ7bqsYMdDdRUW4JFeRBz622nC
ZQ1cmKpdl6YlQeWuX+7y7N5q6sDovSIsnLxzDRFP4nZZ0riY42JVLkPDKMA758lndK31B+WV4ooY
xS7m8v6Mw8hYWeMCVs/CKqazgvygftbj+0S6l+Kv+19oO0x/LIhnM0+kcLJVCxWFEGlWO/qydp9o
75Z23DfzG+y52OGKCnqjpjad4GszpOt0vzzY7tfwHj2MGMwRXaG3G+8u+2Zz4YorhR7XIZwigbJP
8cQ0I3ERPEYPon7J7UPisiruUAdHfztPFvx7VKE2JrmkLJxavW2qGyPSPcEWbuPcxRgLttXJrhVT
TaAixHq5rQezdFiFQk6c6XEMZnDe1KcySB5EdBO/SYkvVjmQ0Cww0bQG9lIqnOjE7oclmhryEW2o
7bXqya+iN/GPJPuXeu/q63Gg0URVMo7mh6ugkQFBJr0RzC/bjwO6yMp3RtfQPsWeCA1F28shSZGN
sjKxoWGlgyhd0KvXRDhewBxvb2kcfCRVZ6hyhlsTK3dhwtC37pkWuo63ttDLX/cdRhTaHHpAHKir
rRKhbUVvMb2Rh/dMeaf9JMB4wfdSeY4bo6KD1iZ4YIMq3gHyfwf7NruClF2F9qT0g8USkki3FlRc
RRMUH1TQv99PlddkHlNZoYmK2vYQvDVvxbN03frkbB5D33btmwn/l++czi9emXyB6jXY5fJonPb3
WRAiKk9105eLOafsDMpnt/2kuopTHmRwetmO7qiQuY8h7SjY9M2DlWg4uSFErxi8CpU5DaiwsxZ0
s3zuI2ifAA/2V7UZDisLHNoYI0ZshwlUmpKqOq1aBoPx3NWi6XPROthfscK0Ks4LSmusY4LGRfdF
ExEhiFbBYcmUovVBXYAl1Sy/z711sDW0AOaqoKF9MwtZbRaHHRJdwpmwMhIoh1RInNnadTo+a+R2
NB41NfH2P43IGociS9znA2ahAMkoWkHg0kffmWfFNCCQqlSrxCu7WFCNEe0jhyUmKUAyPMIbUvOq
Iue8vGut5/1VbedWkLsxDbTCgIKMSxFUOqotNSWkIuEIolDrBEGNkwWe5rQrPtWRfTJI8xSbhmeh
ZEaKXGB/e4kX81zSoEVtrcaSDWw2HlEhd4301JLlj6LqYoRLGPpukOSC+WM/vKTLuY4Kx/wTcQlj
tY8s5lYxlUmYjEwZuUxcf437u7w5aYtorox9i1+Ad2WDi9vCsNPJStFJJlWhu5R+rRyj7lbVIM6t
3aNyGykPAyYNNasRbOBmxrUyzAV0HFtZSgYUGoyhi52Z6I5hQkmowaxmgRkc0xoFT1Tb6L6yyMV2
ac//FgJYJ0J4NNEGIYGd2T6w4aLiUApObaE9Lrqb1lZwVUKax+xBFhP0huT+K1i5/MzPXv7s8Fot
j4vsekRr2NBReMunJYiP8bmQHbkC3SZBp0V4F30XvWEy99txHb4wMJXWkme9FHnjAK75h1Aotbwd
yDZGKtHWa6m8CpRaGjOpQtS/lU4NqA3hNkL8XjGPArxigPDrQn7Y4a9OrdkZIFgDXjVguGMK51ru
NEc2naUzij3Z3be3mc6RizkOHs20iLt4wgBiKaH+2YCWJfJmDZlxqnj7lra/0MUSj4RlalmyDg80
9Bj8PIuvtKPAxHbT3mo1HBCSqW5KOwOAjGDZgKrtIwiKvNjFk/YC5njwG3vtMToLvV20iWzpK2y0
yVJUFauIF43twU0a0LDWXoFstey7Q6fYXlZ17hB9D5foStJnb16kAHPGgZ72JugPcjfvR4Ejibab
w9KOGgMddRznIFJzw6zDTVKkWbZ9/V5tNwebcqwokm2DquIfNsbEs97Da9YD0hzKL1Kw7z/bPbor
axxkQgFI0ToTr7BTMHnD/T/EiGjgwqMibuJMIzV0UdHat8qAai8cOdzs5sWacsYxrx/oOT4zMV9c
T8XDdqKw5wAziWRpmVglY3RHH/qeTuibt+1Hv2TsiUgtt0sZP7byFwLRghFsjmwwRz5rAch2juGN
ch5P1UF00Wfb8/vt0/irVK9JmtJLrLI+q16lltd4Rb8HQ+tTZBNP1SanhFLN/hfbd/xfKELlsYb4
e5tgbeS+qw5lVgtcYrusuto9DmVmxVhkuwWSMRKy/FHzWrd0w+8QRwO5M4D7VhbeBvdPH9zQfkaY
yCjTYdSwqEWiTqlbgSkPr82sC0BjE8hMTdNN9B6BhJQLsUodsr4oEGKmfZY0NB0lnzMQqueP+5+I
/cwvXrEywwXVNGI2B09XyFebwNIqZzEWp5Y+F8l3OouGOzfdYWWLC6yuseiQFEjAo9m4HWXzPm0n
wSPcppNfTPCdDlMnWamk4NQpQC4+lofW9PVMdkb7TbbQnV6J0mTBV+IbHPQyyhWFPfpNgRaYVzPK
WemZPk+VOwesHCFdR9+lkySIq238XS2TQdjqlJtk2a6mAj6o39AbeugPwxf7Qzg+RAXt/zPBJVon
F2dqnCd5Q9FpOiuHsr+LysapzPsST8777rh9jq1WxkWXatZEak080Jt3H+s62i8LgrmBIGYGkbZ9
a5uhvDLGHcxxkUIihsR4PlfuY+VqMK8GQ/CeuW0CM8CarWDs8RetMzla6mQZsZ7quQ3Pix5oqaBn
cDusLibYt1s5Qzpm6SilqFGjadzNYvs8dvrz/kaJTHBgRHoQdEqsYzBDgzb9VqLDft+AaJs4GOqa
qMb0FysxFt/N7E0FW0WaCWo4v4may0Zx+JMpTViZFt4R/2k5T4Lhi5E7NprcWQ+pfIwxmuXtr2sb
Xn+Y5O9C8bJImU5w6Cp4pkcLdUgjZ2wi34QYOZ0EFwj29/+K5Rdj3AVCb2iPux7AKJuu2rRzWlzO
M7TFVtrZShTHbiCf3L7uL3AbGC42OSRqlSJMIqb+ls3yc4sSlTUpg6MPgz+YhQDcRevjQCidm7a3
K8SS1t40A2gQ8Va7vKXxA1lCN68jjxIr2F/eb/Dosj4WGavgyuw4HiKCY7jx6IENVtHCxS3G0QO0
zLFXW4E9QaR96N6v7NXmVA6dDZolJkJNz6kffqfXpv9PJk8esxdRj57IIIce2qSrfSXj1pkW3yXV
7zrRkgShzbMgTaB9MyTW0TFmiRO1qpObd1UrGrbYDm7wLWDUwgJvOy/qlZotbXsm+MgIcfVP40vp
fm38BUqWjP5fXMbZzDRW9jjHIHEUlWaNxxc9OVvZfVeEbi19sls8+eSfi+yLwC82fX9ljjuq8nYm
VkSR6LJLCdjfg+ROR0LjZmhfBvGCP/msC95Akce+F7mIyDbnIokKuaKCyfpp6ec+Omd67JZSAQrZ
APfYWLHdSRFVwLfLB6v1cifOAFksFbUf9pwMYeB31qinn+yb5bFGs17I6gdP0rNI+XjTVVdGuVOo
VVQ9BcEFgh0XTNtn47N/1DCxMsH2ehXfUYvK3zTCTbvuKc2ux1KQkW6G84/fx+vRz7+vN5Ix2RSV
o9wwfcyd+qpIIlNkgTtl+mUwqyXEUa0p0AyyXrVs/o9r4M4U8IqCqr1CfS/pz9PyaDYv+8EkWgF3
jkgg+IpD9rwy0MOoXKXS+/7vb99KVx+BwwYJ+pBRb8B5uw8VrCyAhChSpuFj1gxKCGdG2xhop32z
m0fxyioHEVGSJaYRAslpMTvz9Lx0TZD3BJKbomfZ7ZeclSkOERZDaQy7xLOs4fxLAnPUbhi5mOSJ
VrUdkxoxDMtAvy5/wzISnUgywc1DM77WClixhtitJFH+ub13Fyucy6WQpQqpgbDsI+qkfXM7V8Q3
msRPwFix/5m26//WxRbnfuip1rpGQsWn6MFlWwTUy740faADyZnuVi07lUhxWbQ8ziEbWyY4N4EK
Sts4ak1d2j6l+hsIwQX5i+hrcT6ojS1pIwPlhJQEpH+wcrfTBFmgyATne7RJ6tFm/Sqhcsqap8p8
U4QkR5s9tqtPxJ0+xVDovZ3jIIjD/hGMVLfEzgLZrL3S6PzEyE8LKYNMgnhv1T7su4doedwZRPvK
HvD6i7ZU4uXxfWi4BX3cNyHyBu4MSuapGqQcJszhkMjU1yAEpdzqUnzct7ONsz8cnWcYzioILyyy
gZRMSU7GaD2No6h8tZ2fX74UTyvcxyXYhSTAg9xcS+gWBndsoWdOoWOyzT7p0sOi3kjtrVTed+Yf
VWFWtjnQ0Oq5TawG70P9Ob1VPOOqdqXH5Iv6NHxMMWsSxtn2d1SEHTyxWEgLWbUYwQfjiWatU6Be
COLrxbWc0ovFdPCb91fLlG2wAaP7hlcpk9GYUklphL7Y8XNcX4MNzrFsHP3yXZQIyhjbCfUPU/xV
OU1a3a4X1LRMCrat6DjYf5HeC6PWJcmjJBpv2b4v2DJGgyzZYJqVPydKbZRXpM9ZGbeHZsB4SG9A
KWHeLrfKWcMDRvZdutaeBV+POcQvF/SVTS62jWwhRWGGjNqEvSyk4E7VbnuP8Srbni1yT5E1LsyV
RhsIyqHsSajPHDMAYdBV+yYHhouIfBX1ZG7i1o+1Qbzq5/3MQkVvlwFCaARDSWbZuWH7ZoWiw3MT
UlZWuOSTmA2YQGKUcJCAOhM0+nRTxIsuMsFF9VRAZ3ZgjLpkOUTTdbz8WY1ztQguAch7U7etCTVO
w7EemMAYPZHnwWX503ylCQqQ29yRK2tsvasbB6kzOZIVZNOsey/3Qz+7b93FkXzrOi//fctmXXPF
i4iOcxutVqa5bMBqx8yeNHytIWBKaqmP4kmK4gmbOdRfw0DYvb3v8mBp+3mt+jibWluygm4HoQUz
SIL40FdIvBnTXXUwvf2AFvk8hyGmZmXqLAEdaX4VQ5KrHZA/Rv/RCAcahRWmQyujvLt07pSfFAjR
pKLKqGjfOKgIx05WCya6nlzHt4xdF4+rD4vLKifiwZHtM/viFjz3Vj5UUk9BvvVBo8a0ixIvP1DQ
OzEeH9EI3uYJtjLGIcZM5nrKNdRp+uSpnwdHhfR6r/n68kUyJ2ffHwTQ8bHwVajJlaTmDSsWdvSg
j2fowf233+eAAxPDeEowNfDXKw+29rn8E71wY7VXHFREkFzXogGlurT6StvCCedAqh/31yCImY+7
82qPTPSEqAtrLEvVB7t6MpKT8kc3hNUyeBRorXgychxFSX1Tz9A0NvxR1Mwocisu9OcOrbK1BqRJ
qO3WzUul/FUV3wrlZhDeTUUI/vHvqy2jmSopOSYD0PhAzuRm8LRAO1on+j6A5yOaHeuO9SMZhhve
iU717VLGai9/QYYF0koGbkJ2D00ehz1z9gc7dOT34Zz9JaHQcKrc7GA873sJ+9nfZ0romf8ZyGlv
m7W2wBOTU3hsQUc0BtFRTM8ncEa+IzVs46IrDTgj5picwbhbUjDNWe/7a9nEOyJDBcAwQSYCwqOf
F0PiIm40yQJfGg78j9mYoT7IJ0Z80R1s3RMOWGxd8NYGGdyvHEYK5TyvBwUBcG0/zYzp4mzc0lN3
1r8yWob5SPzsRkTTtgV+a6McOEGPrYZWDlY5JZI/6pPXikQVt2JubYGDpzlK+rZt9AwdLDKmDp9r
6VCr3xb1IQkFN1fRBnKJiymN4RjlJlQojBc5/trOt5YBng4Ra/5mHW29Ig6p6nlUa8XQIPvjzi7q
3PhQ8j0GNqHtIuqM23L1tSkOsJZC1uqBjBAqrp718UHrHhM1EDi6aNu4VKVKqlKdctjQIdhdPeeY
JLLelUcdjl564RPIhjGHKmpG24KK9cI4hErMRUkqnfnd/JqqV9S6rSEImAQk1J0pvIP8oGCVzJF5
bFoZ5NMXlczdqDcw2H0Nb7uTdhV56kmaQAvEuu2ke2FWKzLI4UfRoxtbG+CNyfUS2EF90E/sCdJy
GO+7WNlR8BX5LKavmrwvLHxFutzE0anMQq8avlhF5wo2ctslddVUTCaEzoteFS06XMcE8TwE9MBU
3tXCnb7MiSff6x+rGw40ce34DwqIGIn9n1m+LNVYcx1lsQIO2+rb/5F2XctxK7v2i1jFHF6ZJmkU
LUvyC8thmzlnfv1dLZ/j4WnTg1vaz6oaqJvAQmhgQW1Lu6/3MrUAYRsMLzK4T2bFjSFENYb02/w2
kc4i1ctAXJ3BIbwZ5FEw6fj9WDrncMfD4HYqlTlSQjhEjxotrQYD6CQ99e8kfZId24GLkcTkZ35o
7K8iiL8opdhW9svNcSAv5JqUx8y6Rkd5XW6w88oNbqrZXvDAiSjEjb9d10LqS7FLWPlKszK0Qh+g
7VHu18ltnj9c/33qEjmIVwdMhJQavtRUPyzzjSnfSNR7GSWCg3Ylq4bJ6NmVBS+zdLKCe7M4XD/F
5nvs2mg4aFf0VqhEEdeE+fWfi2ud6n/ic+tLR9WNbjF6Z4vfsGVzIVRwG4ouysBhex5K3YJhEDiU
B7Su2iKYBqrKMaghMkIHeMZ6oxONPIlxuFr3K+XQD8QxqN/n0CCol1KNFOhABcLwuUIUGEg74gMx
i//TK/2+Kn6xVdJLYLyvcFWVhXpm5QeHYt+81CguYrGr/5HKx0odTA4aRmGaGT8p1AF1uNbyJuOT
aX25fqTNjw9yUANTHrIh8rXuICnrsGNfJUNnOUorSfzJrM9L/XxdzKb1rMRwgJOHuVxbIrxQH6Jl
VHkq1NJuKfvZDF1XQtg/sUaZeEyHaAHFtBIM7ljeDNrJQu+ZIZ2lihpBo+6NQ5wJ61ONvsKBxubH
MA2+NMh2uBivZpwTer15dTKOJWkG9onypO0ltjyY5SLDQSg3ejzYweA30tP1z7NpOxcZfLSlqiBj
s1iQELUPUf0tKal672aKi3UOpmloqipLPD13Yw4BSPng5jDRe4sHWTdCihu5gy2Axo6FWOldTTid
zZh1JZJD02AJFD1qkKDJO7wh+t3p/5fesp/5AxNWYjj4LAdt1LppjlFrQTuyFmDLCAZDcn2Xt53f
id1jKPdE78ZmzXd1mzyWDrGhD30LnYDivQ9NgZyBtT4sDttkEThofbiuIJsvOWuJHLrOXR5NeQec
6FzRqW9VsCYM+3A3oaAOON/R/VDbav9bYXio1VQLewpDfD2tqOwUCmnqhzj4SNxw+XY8wtaBOBWh
yRB2OZt5aifKgDZ2KgPdJMZcXx6HfmVhVSjTw7yyQ3Hf3KiOhnSmeln2WWfLh1/0gKkf+iDiPRsH
zZYxsiW66F0gi+mbsLU6MAeRUyglijzicbEvdi2KaKWZOn2AN1SyyXwbUi7fjwPIXleMppChoql8
lMqjPvrXNZL6fS4eq6IgW4xRR8inTa6AdSeo3hFJ6Cav6vq7cQjST4KqlAJkJDdDaYuess9ugh1j
DLH+0yJX302Ocgz2PZaF537hUPNElBVw4IKiVq0bMaygFA8InA3xECvEKQmV4Acw87IDi2KDD1VI
kaNohwpNv83wnLQfql1ddM/iICQ2kV9HzGXOuavMqd3LFKcodRQWvq0CgD6eO2kRcZQuAtOCAPr9
fLQNq90XSK//lfrxnbB5FqpWkCLW6GbzMCfCIZA+lEKv7otDDSNVZDPKQYNfl407CK6cYhEDtUWN
UDCLAwRhHhZ4EuC6Eeb+GFU3Zibs45QKMDYn8FamZHFw0BQY89UVfJrkINjRfxZjsa3bH1nKvhbE
4cLSJmqAaS8EgU3tmhPGkvrhczpQTxPUvXHQUAfLlM6zlkFEbuvzq1KVTo+tn9e1bDuEQVeIgk3R
osbvHKnxTI6dhE3mNtJtBRoFsdrLE9JnP5SeK/mzrhEJDvuv/4xlLvK4r7TofVznWo38xjyUkYVt
CMfIfBtDUM+gNSv+dP102zV7+SKO+1ZaFZplojOluBk9zc9847H83nnzTXIMHJHIdDYXS2HO8/dl
cp8McSluGaCDqafOxxOBU/jZE+sKaN0R+6XYi3lj6y/GoTxRjwXbzuoimoPxsChSHLVDKDoutpJj
p4pBhITb+vhbAs9pnjVJnusaKNWa7tipeyG4zwWid2gbXS8iOPwO87wRiwz3F4so+kZeEUtuaB2K
hEh4iMvSOBQPk3qO5qFFcFu9qXgUqD1C7SgBXF4tj5lUgOaC5SKMGuudn7ZwhtltXdY0Yb6M+2Uk
LIvSdZ6RXO4DWQ4jeD9xt7wqPlszXyZu75ef1H1/0qju4U1Sp5W2axywN5McSY0AevJfHSnL3nrS
DlhEi72EjA4jxDCPU75moFaSsU4VLwd3wq5z4McICPtLrnJRGw5T+mhagh7UjO70OnrDod71pR8U
NmPMbJxksoUfJsVET5k6P9dbaEGQtBmsITnUtwsyJFbhDM/pMT7PiNiwXW0X+qmfoffIpkil/pIq
XQ7M4UyWJJqq59Mv9apvI3RehF53itEf0x9QwzsJBI5Sts+hSxd2CvbyIVDQxcJudNnJuu+dRI6B
M7O44hz4sd9ODWc0+uFcrDopOqqXPUWsTj1gWSjeWOPCBjvudVMlTsb3pWMNej5W+RS79VLYYgxt
DXeVROAaJYTHm3kcAzODkx2DpwK8Z9ZTMn4oz/ytEjxZuSAl2FLDiMYC67ZEKqFP96LlXr8rIlbg
Ccsx8Kj1jYSGjOzQwcp+rbVsdu3+uhjKnnUOWEylm8e5YJ7G1b0OA3uFr+MZAQmRsAO3DlZ5Ewcj
/I7OAQhKHYIQMfWeq89L/SIOJz3y5v4ncS7CK+hcMCJgSL+PFxPDUINr3U1Y8Ja4ETpPwBKDBUaL
x8gFpbfrQimZPFQM4He2WFTcye5cPudUL9N7b8U1m+WgQQY9u1Lk+FijI/nIItzZq/C2CVZcbAr/
hsEBUHqC4Po7CNfsyItqclMZYVz8O6Ckgpe5N8E0NQ07K3tV1E9jQhgXBbh8e3qsjFZesiRZP5ua
zSba83NxUm3RH18n8D3N+5aAjL+kM78Nmn8aTLTZwNp6xCiMG7U9s4ucfaxeO5PehKHPlS/IF+jj
eAIvIkvPf7V3so3k2mMPohR40Udqkpr6WkxfVwl01I5Jm8qohwlWflaF8pik2gPWuhyuqz1h0QYH
IdFShEZeAXEr1ankp1p8LaxbZSZCLuowHG60bTFplQ7Q1YtTJ5za+EuM14B/dxIONDIkFebYQUai
Ps7KcQgruKjeVvqPAIUigdRPxZSA9Q7Kqw9jzGamdgvkVNbODH6qZIF3E4lWArgvj2EpSQOFGZKj
VPCavLiRIp346tueYyWD++ya1SZhk+EQhWXrR2wD8tBfh57s4Sd6OrALiOQD37SdlUBOA7S6kUal
RGt06ym+7iS+YLmqO3gmWsDHgOQhYGj9h6muxHHKEHWGOEcNiquN5Rdx4hT5GQE4humeq8xrJ6rF
nWH3NXGc88h7U80qFdguHpcbdBPjfQNsc2cqd9001tWp2L+xUr0xN8p61tFIL7XHLrxPy+cRvOBV
bBCJAqGBfDeikmAxccCIa2TD7ePPEfUEuf26fjkI34eYLZImTiwDO8NJPCxgMUp8836yl72J9L8+
jD+KnUgBxHbet5LKRZcpHjHGScfQYztjdVO7Ezw85n9m283YvgBqkJOyMZnLbcFUXI5WhWBJ3aFb
BZvqgsP0oL6XNrJj6FPzL5sYuzodBxty08VllML1WtFjH3zvRTR5EgEnYVXvie5K/yShkIU8QdpR
IRZLo5/Dck7mfRJOdpg/GBFRfCC/F4cZXdoossqIyVi34OSyts5fuVu2r3bk56KUnoMMobXSJmel
CCwtBkM3K0WISNErO8ZbHms4liVPpR7zqI/GAUepB1JeNIh0JczeFvGdUmPcIfzIZJS+Ug0ON8yk
CfRsQu7GiB1ZyUEz7A5VtvdBrDeKD3O7y/Mijp9si9UCZyoQU2Rs4DfH/l3wb7ZuewPSmW/UvMNm
t/jqcApXC1uMRgMFJwPFO3MnezFjT9jnjuGNoQtCjF/PsLfSm3VPBYTbGqNJFooIaHXmF552jV4F
cYIWlCG8mZWbkOI22PYql9/n8MoyzFSWW9SN2OJJDR3woz+iHkulkdQxOJwS0KmtCyHAuM6OhXVf
qxTh7LaSX87BIZOuZbmJtTbQhxhrdy20mzghnqyDPePumrDxHNUnwf1QAI0y8n+/Dhfi9GmXKvoC
sKoN027EbA8aWixANQlM3PbJFzEcSOmxIibwKmDK7iMc0MuGyBbqBtsUX67Ht9t9G6sDcQCliW0h
Wh0Anm0tAE3qDqGua7r/iHdskm4UbcN1CZGbdaaVSA6e8jFOhZK94jENxBTdN+0xO2U225I877W3
gYqjKE3hgEoTUmGsFVxmHoBQczqE5rQbBssjjkVoPP/Oignf0RxVRNjF6+TLDvYWPLynjd9Nm83C
Ci7V5Umci39v1eVYrmTW1BOKoquVo10P5WNO9g4xDfgzDP2ti/yaEFMuljyv8Lkm0zpGcXHAClAc
SRg/Y+GPK7bpt+sXSR2LQw4Qhwo92s5xj9XZEJzIvE0/1Ftw0UCLww4FMUcqSXjcC8p/svZ2HIkg
g8DYPx5dR1FP04phExu8Oce75dgfoiMZXWznPyYclapYms7v1g2qum+SAOdg+5BY24LgLI/ar4Yd
d6IQl/m8PxXhtzT+CSpMqkG3wAuABZhs2XgNwu3U0XaK15E5ybYOXERx7jcVk6ELVehcmBzV/qBl
+5R64N2G2IsIzg+CIEyN0RWHhLitbWF5An9DFyN66Yhr24aFixxOnbUGlNRRhG9UdYcQTeZ6J9sf
MZiLBE6b1URLliZk9dPl0BQHqThVw+G6COoQ7HutYnRZrjNB0ZbYFQGh0fg9Eohxgu1CpnI5BOfx
imAyNSVVYJJfTIwxJBhmYJtfAle/WR7Y023nyHv03+wUDN7TWPqX8PIin/ODXZ5VgsrAdD6yAuO0
Dw/WTrar/8fipfdM95ohcQ6wHsVUXcL31yv9JzOkFOXM4lTWdu6on7Sd6GKRM3apO/nJDO2RrNlu
w9PlrJxDXKxkjmIVPr/T5deoah01jXeTtvjzIN3UsmGPkfgoxbJzXYn+krv+lss/MIVTXXb4zIg1
sFkPC+pPuVPt9Ts2Ip2Cu+FDnSKqzHaUSooqStwnBbd9llcaLFyXPynlsZOPFUVK/p5u//EpVzK4
TwnbnvRKwqc07op7aR+j5VVyM+ylCz2Bjeq70k7C5qnmVt73kvdUYCaNpDvcBMvV/8B9zmwse2OK
4G1MEOVGb1Z3U1D2v501X2TwxRvUVcoA7FJ4PNnpyIckxoIBDjlmjDEZ2LBLu3KpfCFHavCWHijI
X9PipxU2nj7tE/NNab6Z48/KpDqktutGq7NxngAsEvmCFB3m4Naf++Pia2hdTlwtRJIunEvZ1v30
DiQZj9fNYTOuWonlHENQVSF62WCFCshvROychSbZwfRSN16pEE5o2/RWwjgfURnjUJU5rlQDIzAe
y59GDQ0RDp7p3cwb95VgJwLhlkid4ZwG6LnyrJRhf6PDaHaYNciH+CD73Q49OPvrt0mekHMgaRgZ
SjqzR/KznqLDVvWwldgd30Cyc8v6AT6U4K5ulEOXrM+VImINOVr8WBW31fgROgl9JYCDFjEc0fMT
QEDjTuD9QAnudtnpGOHCuLP7ERLntTAOQ6IIO4WmBdWVdPiqzjur+RbMVMFoM368HIiv4Ax9WU5W
iIKR0dvmUdqrb01uxwc27xk8Gj+u68NmxLISxkWQtTI1YRzh9sYxs0W1tafh7SMSNE1UFNOQFX4v
qFSkhTKwZb5CdxyST1XzfP3333cQ/wmDFwGcRquiJU5KgiPMR/mn6uRehAmec3qWTiYCb9CnebmL
qYr3vdvyuwdFT0jm6ERotu1eLv8Gp+iiZaiBhlIHig+Zp6q3iVE5mh4R9rv9vS5SOG2XwDtrimza
vqo+FSBGFyriOv8CEBcJnIobdSAM4DBhyVJ1gJPG47/pZifWLYR+S/8jewV19bc4vhxQK30YTWUP
rzyLdt99r83Ijbr+kOiUXTH/dEVP+DqAMcWBgH3B2N7m9h62VjvtP82ps8tD6SZfjMN1rdx+jF+d
i/OWQpAv7SiwaOOMsq9XnheMo2DkGORp2OSAinYYuM2HSjgroZyvtNK+zBsB8KTOX6RUsuf+GM4E
Ymz748sHYxq6ynFKsU9Cgz23ZcHRHBj7HWxJfQzk+wUsLtdvkdB2vkDQaRhvMGZcotilut2Z1qMk
DYRebMoA4ackKaKJPhBO36US9JhljEJy1pnnUlzuYrEjmlK3beoig1dyK8x6jBeE7IkSqxULt/0H
k80/hp+Sk+2TBwt0QR/KIVYSOVyXmzJr5xBWjAXqN8gh9pGru+Jdjx5HeR88kiUWdkt/GNdKHqfu
eldUmcYmiDo/+VT+NI/ZzS9vDC0/ZRio2IE/I7bZa994IrecbbrMlXRO77G9RKw7NvOqP3QH41vk
soKL5PVPgpsRN7sJ8ytRnPobhlylYgd1iQPLixcs4UhELwpN9wOavxLD/o2Vlc2zGQY9mxMU071k
gB1JoYZE/qKUlqzi9UQG4S3nsAq8S03SDBGdj03NXrsrnaKzsRtO9nM/Ucl0etvQLvI41zULiTop
rHdDy31Y8ohJvet3th1JaxcJnCkLs1qqgYQTxT9np8GsY+gtmEp4Ynzl2TPVj7etCb+l8Wn6EKA0
IMUwsUS67aP7GYR3HVEg3fYilxPxjZ991yTFMOFEtVccFpA4Rn6FbhH2fqj6LCORCInUoTg7LnRj
aeMZlmRMjS2aN338JaQaYLYjttWpOHMFiYraSawzWNhnB9FTvQVBbvbEhg6fWR96cIixTix5XL5O
Z9Swnvs7+VQ8k4ttmJg/MevyATlTXoZyiooYtaz38rNTRPbwIr69L/e1ddEOMWz0LzWUbxpd9Fhv
1B7hG+tBLO4Z2ZT+hLTLmW3rgy3nq3vmIuMZhBpFOJlInW11tyAKkU514mlnRvoz7/GANI3EASn1
4TGlqnpxYTWWIjqBpSyu9334dt3KKREcjAxz0mjlAJMYC4z61micn74qMWEGFDjydDFqn7aV2uGV
anploSL2Cb6Z7uD07uIpXnpHFTmIQ/HtoVZfSqlWw6uk2SHLzl2xm7Jv1+9tGx11WUe3Jt5AZL6B
RJuSPBUEyGhBCLscJBsvirdscLm/s96obGh79GAljdO9oY+HoIgsZLFPoiOD2TFxzC/DDWiazpaj
3tWfhr38JGLgIvapksPmZeqWpoHKDdkfD5pCHOWpUuLbtaDbLZrGzuXUEaXn6/fJDvAHeqykcEgp
JVandimuUy3+sXTDKdPnEWfViPrGptdcieGwMp3NvilMqHuDDpL2fii+Xj/Ge3n32jk4FJQiK1dz
gQlwDZvpeuzFINHyOk/DJpjqkXUkJs7yg+pUoe6PfcVVhKO1qhEoWQgL0/e54lfl2zQJtkoNhG0r
oiGzBaQGBh55Vum4TjEAY8GjDZlTfg52qbfYwSc8Iuhwo6Ob7NsDjugz+lEoq3v9djdV8SKcr+Ug
Kh2WMAMCRyr2nps3SggiPuHndSHbYLWSwgX76TzoJiiREYncNIfWVvbBYQGjamNjymYfulTrDXUo
TvObbCiGAbNM7qDvhfkU9a1dJtTg1nboszoUp/jaXGDxzsLsC7QVmS/chs+IGAfsnINBu9FRfSwo
97xpayuRnCkkKvhR4J7hL82DmH8tdWr0cjPiWAngdH7pk0zUBQQ+rBcscnCDp/D8fXmfqkjOlIWR
esFhsJqHgSQyrzIgwmcU4OabemBTnhKKo8mZ5I5jH/4PKFkdj/P+VppYjEqTVbKZPDxS/toa9E42
/UKRDJIawkUCSmlgZyV7/UYpe8dGCfNn9U0EjwQjq5uehUP6ct3QKMXn8gupNBslj+BYxGTxqkhw
RzO96c2AAI3tZqPLPari/0KjoQUWCC7x3Tq3OrBvl+4zf9jPP4zzL96/9oUi+ydUX+UgpNEDqx5r
aGYZhfak+TFWoF+/PEobVQ42ommQgi4ZUad90FAyOrLRz3CnS3Z+M3mlO58o8N1+rF7dIwchMh47
JqEG+poPVn8vCvcJeDyrwyTt0vImBe4bDcjsvOvnZFp3xQhUDkSWSTTRmgihVj/50hLY3X70s0E5
qJZ+Kizj4bq47RGc1SE5TAkNOZzxlsxqS/G+eIp3+WE8xFiOQ9aUCPNWOTjRxbEwpgEna9zyq+pN
+2Lfg+K/BNl54rRUzWwzPlidiwMTqdHHIh+0X+1vxR321t/gKRUJ03c2nizbjZOdo4T4eKTpcZgy
Rf24TEWM5p3AM75PbuH60j7dyU+SZmsP2WN9h+1u1BQVM65rKsPhCsq2aa/nADL5YQQvK+t+Nn9o
u/GQkDvLZUI9+e4kOZRDVe3wEZfvjAN22WuP6hPop+4Wt3lK3OxFYetkWegQfTEdIbKznWmLrmwX
TuAotvbjuvpu/ztIRwxJw8IlfjNGn4PtKxkQugz1Q6I2Thf1u8yUbCnr7XG+oyeVtjH8IpD7wIGc
yXnQQ61MzY8yyxaa1AbttHP9WNvJlnERw33SRRqWpdeQ6GtPoxfv46PgVF78ic1605a5Dd7/FWbw
6zDEepmwDAllf6FeDsIyPhl5SyTElAjOP6A3X0iNEK6vV05KeFapl3fq9znnMCToTFlYSajrJTdJ
JX+KqL4aSgTnDVSwupgaEyGVmq026snM6s/XPzslgv19ldNEiSj0OauCl9J+VCW7kynFuq6+hsih
faFO4gyQQs1KiWxJ/FamX5Lw6d+dgsP5UAINqynDo5i1fu6D5F5pZ/e6iL8EAxeV5dAdpLi9WBrv
KQtjKZ9Outv6hc14J7Bvxaf60bebV37boyFyZt9pRbmI/+W6YKFp6cRnwevswk7vWf+a5cq3ChHy
bLuwyyE5EEj0sNfCFtWwuVZ2XZcdy9DaS+pwssL27fqFEqLeo4SV5hlmEIbYcM7it9e2qxzZeFTl
5zoiGmS2qcAu9/gecq3kSAaWXiWsIG09mUcdrgqvw58KjDDmTrEf9oY3oFctPyhO4lmCbT6CRJVa
hUUdlYMKubRmS+4RHWfm17TcJUXhlH1tgzWI+HyU0rwr8eqwaTIHQY/nfAQ8ImagWkc6VS99gj02
s9t5gV2wAvwT+Yq7XZIxLNYBiFKdyFeJJytOwqjEJfeaHd5ON8oJ3OaKncx2vJN2ixPtGTGQ7lXP
VPn/L37rIpqz/VkKxQJlM5Z6sAw1fe8OGo4sgxNcamfPNphdhHEgYIyhMi8jzqk2j0WMDqGHXiGA
Zju+uIjg7N7IJ+xZneGHLflznJ6m8tPUf87F16G8rzRqkex2x+rqw3EGL9ddPqoZpIFg3/lVN54A
MT7iuYOG4Ab1pl8jvpkzlE7mVB1x3L+kPL/PyxeS0w6LJeNcRyhgBCAbl466ifZDQ/KmaNyNgY79
3PExx7xKOQr2nOUfaYK5XABPQVDnIWhaBzY11cROHam4ZO2oqwL1eEloDs87MLXjIg9Ch0qNHNmR
2dtB+kWgVhf+xf4vl8lFDAh5VE3WYf94RMcIaX4O/Ik1cbRgOWzs1I2ew2+1txChFnU2Lojois40
xxpKJEVf68m0l/JHNVArrNmP/JlyXI7GxRFRN/VW0iMZb8znSbvrw2/X/dFfijMXARyQ1LpaCV2B
Uwx+uO+e6l2NwaWbDNipeFiR7RhsRpAAbOpQHJ5U4RgGFitl113pJH3gl1K2v34uSgSHJ0OR/Qea
ZWkX9ff1QBgQqXMchGATKBYGM1qZ6Xu5Rw+xg26R2mbRSskUjwVIxRdBc6jsftur/v5ePJVugd7w
rKqQF8VYS6OGh1CP3CY9xFjFc/0GKUFcJqGVWp1KjDFSLu6jeKfLrVsVT8NEHYgwI544t5WtPsaD
V+rm3WPR/zN3njh9pHXognY8bW7QK8MQs/ggy8DgMApvZrI8Xr8tCtBNDg1meUybkb0YY2Xqcagy
ycarV+w0ASqBbeqMWXnokuUYaP2jMCm2KHaExlPfi0OKbCyEqI2AFNH8pNdfpOKzovtiQ03n/CUj
uCggBxjz8l/ubRn7XBgJIlqk7tHsgEYH9IvcUo3QlHpwWBFPYhI0IrAia/chS9WUUxgT0TIlgwOL
tp6wS4v1oxjtPp9f0/6YS1+v6wclgoOLoDcaAw++mACrY28KTQfzYDeG1ROvkOw2rrgLvoFtnJdw
CU2gUmfURyEXv41jtysT6TnUCqzpEA2qWkzgLN+subRW28YYnHfrsD5OqEmlYbC7fnVUrMtPbA5F
qoGQEubLSKGWT+0u3U3H97HoXQzffl3aphnhS1iWaFmg2ORiiSKe1RQMImjcDUVHL76lwUEC0lYa
ET1sO96VIA4wxE4oy9hCaCTvJL96Hd8boYJ75XbRbMYClT9RzCjbprsSyZR0lSctYjogXgFlyX/n
K3NM8zAmUfCwYIZBJDBxU+dX4jikiKq57Y0ZV6lKb6p0mGvN7uIf1z/X9rPxSgiHDzUmn7sihsaP
WO5ZvBq27OiO1dkgCy8whb04ySPrv1q8aReTGy8oZeGAY6otKR3lEXx/veF0o9+XD1V3Csh2HYYO
f5j16pAcenRWWZr9gKpBjSZRYZ/mJytW3F7+LEVPg2HZch8T3n+7wH4Ryb9taQKSatnCvbae5Bs+
62gL/PwM+nXWmopCDFZ3UXEhoTD845YumS2ql/ChC+b24n2gPJY18VyxiVerY8n/awKSrgwYxIVO
itIuGB4UjYoLKQEcfqRgUwiMDkAfHXpP9jK/eSledLd3o726jzEE2VHN5Nv4uDoThySCqMdpB/5Q
V+rRPxbsKrxBWl87zc4PbEBPp+hKCa3nWZ7npdbmWQZzozzLz42KNQRdfqOW8qHoSBaCTYe2OhuH
IXKD7YkRY3hmQ1fSjbRvAoTYbPbK8Bgla462w+g4Sx5ViaR0kcOVsc+mPpOh/zm6XUbs8B1Tp9CI
Cu521Lg6HgcgspZ0RsRYb81zd2h3wQGRInj5imPoUvE8qSYciMigzRlVNoaY3fR4qUaXQeEs2DSu
otM8eyaZpIgL5B+wmnhezKGEs0navaIfh3Qv64QxbxfgLtencTnKiL3ci9bgQSWe7fwzq/xVYJR9
0VK78zBYhvQ1w/QxI6ugbpOwAZ70eW4QlQwTJAdN7AeB4MbWwRI0u9cNAokJQNE4QGk77DyqGqiI
LB7U8McUUVBPfSgOPsIljjKxxFFajJbFw1tsosFW8q/7aUoI+/sq9FBa0zJrCyV2YX6pDNMf8E5c
LYQQSsU1Di3CIWrKKHtHi9Hrb+tdvrNAYyx5uR955OgQdSYOIvS4yiMrZDj4/hxc+HGKiXfW8y1j
BxobobAOMhFTkUfkEGNB/NZp76NDCBvBaeymu+W2BZctJrLJLnMCfTUOMnotKPQUDEtumVhOh9J2
I5qfq1J6SLLUBjv4R/L0iznznfohWjVTVYQmCu25mb8YVKGQMCW+4VRRhhZrXmBKg3grtsde3V9X
ciJM07ngopUHca4YHDEmoPzY7dNDtBf3VN8s5TV4euauNjq9ZUXBdzZXJ3nCjkwVoS4IXXcd1SdD
XRoHD1j7GSggpkShq0PPyoShTV00/20Mwz+lSCmIhetW/tWSxmYLJpAPZNgRW3jFjtoO+xcj0g1F
wwY52eSXL89zZ8TI7zD+f2RuN4ls9RNrkVEgTEns7PW6XvwlmL7I4xVD0JoyYLSrLJjOvcQ3HkFE
Hr0s7y1weNS8h/ulA8NtJ3URy7kOTBUoQpQhcZburO+Wn9wNL8Zj+6ZghZnuyy/Cpwoc0RU1W7Ct
MBepnMKEqWnJCvMnAsZ6hs/W+PAvb5PzJUXXLMsgguBAi7AfYClt8OW7+S4c9qqtfp/d5CTuwW/Q
ONflbsP95Vycc5H0oe4TEXBvmd+lqLIFLJ/USZZUSgrnVOSklcMWp3OL2S+mn414J/ZEjkJ9IM6F
gHE/TksW2mbmsQtupf5w/aJI8+LcRiLGi9JIMOYpA7dh4ZeO5fW1y5icGPNES+WNxIH4R/VakyK8
YuBAsVjvR7naCXO4+3dnesfkVQAjalNmzT34GIIvaGHFOkCzsiswJypOienFj1EBm7+V7f2K1+IK
tCaGjL8nnO3mRgAbYLkDIM4oDWlOtaO2Xmy/iK7kcVAxmY0YNT2uUHnqXAWEIUJu98/ogHA673uJ
oIY9aZSYqsHWpZeAajMhlP69VrY6bTVGelIpgAwjHV09Go5joTntTAWh2+HM5VI54Og7XavaBjAs
R69SYuz0qbKT4jtGy5xEr11CY9iV/Vm0uUjj8EKo68rQGdHA6AyuCgI9RuBheRmbZAczYE0EH5QR
cMBhqUs6W2aJzhLlVA8vS0R1yfwl7LgciMON1BAtNMYjfJo1m01tYmR43zVg8MgxHEQNL/wlt7tI
40GkxWbUfoBORDeDK9jWC+MgZJRwWObjlPf5ARvsIJeyPEIV3w1lpYqTjMq5UrLuM+VHmCp2nTzL
CxXuUEK4vNXIS2wAwC5DV1Andyj03WB6kfXPdQUkFOK9RWh1kiqOyjbp4a/qMrBrq/YT7DT4dyI4
1JCEQZMbCZcVGv4cfi8GkUh+/1Il/60F7yOqq0M0bT9JkwqT1Z87Vz/Gp9jrYj/eid/DH52T+uVC
9k8TKMHP381lKyZdxe5NOgTdJ2P6LDWP8vQ5zyUioqC+EIcQiTbVpjpCxZdm3ySjLX0wt79cHwcK
2GEsKmUKk23r21h4XJSHkiIepA7BoUIWYjQ9GlF91Jb6rDbTp1ghy2RskOIKlPKzYUomlZVW4K0k
N9KHrsr8qZ2dbhb8SVb3VSH5YohVRahABnJq/UsV5GfDrH7IjdHCHSp30kHBHm2whOzCXXyW70Y3
OqUk9BEKyJM1R7nYDMKEGzVr0OQGna1lo13MaGyJbluKeJiAIoVLTQRVlNuavRgq5ZtseMv0ZVKe
rqMEFQ/yb2qtJsmJwZh/koPio2E8eqpA6MKortXODp+oeRJCIxX29xVmRGmt1aKJD5an2Ws3dnYQ
y0QOQolgt7oSUYXI6LDmEpaL9XXlUaDogyjcUzho0MUSO4RZ/KfZwhMbAEjA7yPfD455F6Dnf95T
q30opeOQAozMoCNn8W2DtZ1Bcms239JatY0Ebz2Vf10h2D9/xZwVDjL03kr1gFFNJSZ4Gg+6Mjtm
f8yyicBXUvG4GGKw1KzrROAGK5Q0WP+VOikI2zRH3BsHqiRM6AT/YlaXI8bMLOhEHXwudDcaiACP
sFT+daxK0z6p3tcGybtWf04MR+oJtaZEcGBQ5bEitSwOjwtMGWNWNNeX/TypxHehxCj/az1hGkgo
JALg6uDJyB5k5aeZfLquYoQ689NdamYVRtygRFbnO0VwBxkLj4LS1dGclWrUwmzqPOzvKzSQkrIf
CjZEkg27qnnKxfss+Hn9PJsiLJB+SqJqSBLPc4BWrCru2OiRWWhHJW28uhoPoZQTI06blnkRw7el
6oKspUWhIGdJj6Lsj/nXVr3RKmK+dtNSVlK48DdtYygz6wq1yte2fRipdVfU73NqXKtp1lRsCEaX
Hgz5a24Q/ULU73P6G0UZHgUF/P7UH7v0tQDZ5fWvzXDpD4BcXRD7B1YKhfpZYnbvZM6mvM8T3THl
/yPtu5rjxrVufxGrmAm8MnVQt7Js2S8syR4z58xffxfs87lpmNO4pTkP8+JT2g1wJ+ywVuWVuuxE
6nySUvS3hiVwQzXaXZcr0DKe6Ip0cm4NMqbKq+LZmlMb0FS2Wn2+LmT7Hbk6HVPC1enGXI6wAQFz
McB0oDutHR6rPapd6FV/6FG8EsVFNc1KwQggwWw67Hd2P6oiF3wp0Y1xoSzXNK3rLdxYqKnwNfQc
Bt1Bmk1RcBHJ4SJZpejTohV4B6XRgzw+M+Ttrum9619GIISfLZ2DpgKVFp5zY2q6Y7bYFX1FwBHE
se1q+OWj8JQgpZ5W2COD+Ri2lTn5Y4tnvZxgx2d01e+jr/vJcWwdo/hI1FmJ5bxCM4Sh1Y1QOyIH
fkuGk1GPfjiJ2oKiS+Scg6qMvTYxTrqKvORqbY+mR/LD9Q8lcED8sGkIGw3GQY7dCmP1RmSBZs34
b4rNw4Gmc6RaAElnk4SRbZWBm8QgPvnQlMXqm3CuwJiWbgwxa+H2VeO0mdd0i61mAnfNbPCKNyWc
E4iDqquxwQN3rX6XIm9IH/T6NVpOQfI4hKLSDvtj14RxDmE2ZBDHdzjRMjyZ0ZMs/9NHb3lvW/H7
dR0Q6RnnEfQ4oqZWK8CwzwJ7ak17qr9puohFV3B3/ECpTrK2VsBA7cZR9KD33VtltDf5HDkNbT/n
JiQnlaALLMhB+JHSLpOrumToFF3kTUptF/Vd3yYOzQRtEJEf4udK8wKsyxpjOAERja/dVdgG+jk8
9Zk6eeROmB/B0IB7/asJhXLuIQQVyBSxxS22qwLqLPASR3fFzRQBMIURxgB99CgiXBboJM8PMsuA
zcw1A8FDMfy69QfjXJTfUj13lUEwgLz95LpYNA8FKs1GNhWMVWNQbB2kiYmbO8rsDsfFK30w0ors
TZAqUc6DkCHuy/EX4U9z6EE9MPrFrRgeW2Bt/P57JnUtSU2UMGo0i9NGdoYIUHC6qNgkOg3nPQzQ
NsQWQ8KQj4bf7sxDesAQ/16U54kUgvMdoxabSsAgHuPxFA4Pg+mHxn0ruVMYC4LudUkqv/Ie1a0y
RhFLKYBCXzx25G4B5+gcnAFzJhC1/Yk0U7ZkVaaGxn7KKq0MFakFlaCJzqn6qaGFHVW3Y/563XxF
Mrjv04WTkhjsWSlVALeXJc8aQEkcima+tm/tchTu+8hAVsjrcI7dmBgOkEoOzRjsw6p2m7xyh3ES
hJLtdOK3OL5y0Rh9toBEEL3NwnJUCpxHEGdevziRCO7J145FRTS2gqMv+ywC4rHcfShhuRxC/fPz
YyCa5lULx9qVd7oSOjNJbWKKnvr/4r8vYjj/HVmzvEgpSyawLzfuojs8YNCblRzppT7o+/k99fUP
9bfpRSa73JVmq7LSKSkry7RQCaKlN1ZTP13/PgLF5md6kfcbuZoj6EbjaEfNUxDm9iACQBMpAeer
y6aYJCxjQQmqWxLfdCIwQ9Hf5zyA3Cuy1Fpw0pXhNdKr8TEMvtWH4My/jGcrV1gDOTmYxIkMR9mr
iUud8dvooi3vpPq+BZYbIOpCVwQ9KToc5xOSJmwQGOB6MvCFTw+jLEi7BBrAz+taUTErBUOTqMpz
OIVAJjhObS7w0SLz4Sd2+2TpZgAssaY42bXe4BrA7aluCozuMF65xkkehGsvAm/Kz+oWqYaKI/M9
tUfvAHF5s+wpki7qsCHNCKy2mA8FloWoXy66UM5TKHVYNRPzFIv1rSKqk0XPvSLyev9STPntGwzO
N/SY6I5yxhLMdnoAyeKro60D9YDNAg6j6PMxJ/r36+YijZ155YkkNEb1pEXKPB6rQ+6hxeJ0x+yW
LVkDv1AkTaDy/DjvWOdFTRgGkrxj4CPlDhw2xuxKn9jcnGrre+nQSYfrjnC783KxcR5uG2TmcqU3
iCOz1J7STHLMvHZMQB1VcXBKpn/6MPDmOXH6pT1EivxuJuWPVF68uJc9wU9hGvL3bVuyjm003aI8
iMyEJz7tEcfc+BMjETP2iSs50yP9+r9RT9Hn3b7vizzOP+vh3EkWGwLKldozAcLWBB9amqcXEZyL
LmTLMFtGwFymnyuptDtwPA+CLsY2+MlKCOemMQYeaBLGR+Cm88cUSLZkV9+iheZLXuumz73PkBxz
FJoYlGh9Y92LqnXbHudySs5XTwpdjI4VoPPJJY3hSIYnpf9kU2k3beYKtISlTle0hJ9+a9Q0aibS
/c+l3sZf812H1Z/uNn8SBdh/MY7fB/vpjVb238Rh2SgdBmcZIrjhPyPb2g/H3n17Y3hZoqm0bQ96
kcaldOCSMDU1hP7r5beSoAJ1p4xvgtsT6DyPHQMgqBF1FPawY2jLwN40R7sF3Vm8Y1QIuY88NRc5
bdG52G9a3eI8dUMtB8i3SRF4cgxSvClQTzShose4SDU4d71gegYbVD8XPkdvvl1uUsfCPgSQHV5E
ZU/RPXK+AyAfQFoeWV7c7yzzoTI/9IC46ALnOFJzTiorwVTOLHX+vIDVLExF/lb0XTi/UVqm2Vgt
ZIyO7GjYeUyecy88Bj49U4xhYtzo/4PoS/SNOF+hBOHQqxrMt3PZzgrbbma5EACdsZIrUPatgALY
Od0i1CSmarF/XyleM2pWnjCDYlOe4V7bT3b2Tl9+gZVmjgg0cOs+1+I4PSdVoCoVWwEL0LoaVAAE
9xjimzv/+rG2VG8thtNya9Fzc6wQU5ql8Qb8P21tBFrgdSGbgB9rKZyCJ92Qh/lPxCWMxgZp45qI
X34xGmBEwlRnQTyp6e1e73dqku6GWdkTAlwQLFfZRjntg7j24yYSbMAxobzvX/8oziqoQds60zFJ
0aWJY6buosp20z+OHwHzt2SNKjrVVd3kZw/UOhqA/FGCk6kb4awswLQ3NtVEqwObz4O1HM7jj+pg
ylifZa9rzddB3w02T3Ka9hawLgM7Q4ew7exKlPds6+nldJxZpPMsjUWC93VZ+2qwp8SdU4Er3v5Q
FxGcKchSamb5PMDywOaHOUwjuiuxP12aAjmb9df1DXLGgMaaVVgYFnP1r7+4VdIX6a3Fznbm0S+i
AC06FWcTWQacuRIzwW6X30n0hcTwkTmxi/hJYHxb7w4LuzqGTLGiLcuck8QA3ryY3YKFnYfOJcce
vKSmW/z4NQIsOtW/3OFvaXxGFUlj3OkL7pC9qdJ9vSNYMwERNRgl/Hpx48+C021f40UeCxErtxyk
UbS0DU7H5I3orWC4uvksF772le044231ZDzriRBLaFvvL3I5a2snqhkkKFLgnhyS2gJmwn6i368f
TiSDsy057LrYkJhr0jCPp7plrPqlKkLT2A4Bl5Nw5pWmeZa0TQD9KDy03DRJtCS7iZ2x0sCfnmv1
jTSzatrZBCtd6zXAGEvugi/dvtqzvf7UD/KPJYlrgZxtlXWk1HVT42Ev3Y/juVEeAlE1W3goLnyU
hWnQqINbx5YJqZzuhGaUH55LaqexLftoPdwI5/oFpqxwSRZw4OdmLEd2kQxEGT0I3e4w0s+SbXov
an0Jj8h5jrQJaBAmmGsMpcAZpAyNhw7F4X50B6tfbEzh76slO0km9cJ6sBut9ZMls6MxEA31iNwK
v1pgSFETmdrPbLw5kNKJ8JrHPfen4Szf9Dfq43XLE9iEynmV3pKBqlWiWKnk1W4aR1y0INhs0kWv
dJRfMVCaNEAxH46y9JrT4uZ7uk8OM4PgtNFMGB0dZJ6A+D+ykVUls8meFUZFzSzhvXIuppQ1Rat1
PEqDFwySHgGj4M73eOSjgZv6omqiwFfzCwlA+NP1UYL6DulphpupAzRnbiKRmYjEcGE8muLW6FKk
JFRr7Xw5JqSwR4yCJ1PrXFcTkYWovKPRdBooS5uCnmHxGRe2hDmz9/zQ2AD739fvYtxUkWZybmcO
x9mY2Z63flaPmg8eFLc7klN4YHuprAWuPV8/oyAI/QRbXznvWNaHTqqgIQvD9grnPdC33hfN/HJd
DPvdf2XjimwRk6ADrlncuQrweGBmGu5UoUclsJv6GPalPbSflF4gafs1shLFedEyVvJxVJBPkvPg
jm+5172DfXhyJu8XMDO6EECE/xBzCEZQf5+Q86ZNZKgY3oX2s4psul/2qbPstGOISYnCEdmA4Dr5
cbRgyUwSJfAuWrVfzPcZQ+nkvPSncvhx/buxX33lu/EDaWpujIlCcJl98rnNP8XdnaGc60F2rO4x
l7/lufkhm7vcIw96qARyl7dJhXv8yvLZ6i5yB1BgATqCeS3JjQSeetPiVvI4FznlYxaUE06YLT6t
OmcYZdGRNj2WAr4yFXjIIFHmPFZhRnpCTXwt9de7I3LbxI0VbP3+Agu3vmCZzqvfRba9uShogZPA
IESzGD3sn9lznQ7KQBsY908CInfalw+sTi4fSiDe2arb/VN/nnfz7iM6c5HKbnzlUiKq0UYvkbOz
1QLAEu2NXbSPjqZ3XczPdOhv3bzI4a5VlVXTCir4SvKVPMDUUaNU7PYf4k7H/CT7yX7yQAFxDERy
N9M0VZGpjis18Z8/z7dUbbcQBedjHEGMrn34XO0Z5yib4hE9ErZDuGpR07QMcH/9/Mar28yolNCU
vUQwhnWInPwYHAYYQ/5MbhifxfU73TSGlTDOd465osgaiRnMyCEO96kpmDfcPo2mYHXK0jQFlK1/
3p1R6pHc68g5W0/zTXB3ZPUu2Fu70JHB1mFa/vXzbFreShz799XlDUsMtmUdTtkKC9tSD1Zyp8/3
6ihKYNm9/KWKmk7ADy+bFBM2f8rphkFWswmPrEY70f6Qgic4LiwvDwe7jE9LIiqTb3YbrJVAzsbS
2SSTMcKlAF/dPOYeMP0Wy9bOmHXEMBk85S7bibMT9nWuHZP7emObpqaSoqih7qyTCkAVG4UoJOuD
nQNVwk4eOye/E2G6bMa61VG5byipGq5RqpGhFIkbVn4QfjJ1zcn0AtUiYRde9CW5RAXbETmoVfAo
N56i++W1OxR39LbbB3vzKX7WsdbINLU4Y+9ZRAqwaXurc3K2ZyWo7lUT3Eo3d7MdqOM+M6Sn6/aw
ndGuhHBZCsWQBlVljfmuyV1cGLplAyzZJq8JqvjGF1kwSSrQGB63iMhUw1D7hAhEPTo9ZtpNbwgK
vYJ746GL1F6dhqhlKYpED/lcH5r0QxHtcms8elGDBMEI0U0E1LjkB53stnJ4R9XZXmoUXhP5vOj6
cVKLT4KvJVBGHs2onEJMSQCnBt5ywqL/8pre9j8YLA+QrR6sh/5AH4JvIKhzRUWjbb9JVEs3iQzY
KS7EVdrSk4roqH6kiS3JL/VU23l5m1aNff2I2/pxEcRi7cpBZ9j3H7MKIwX1qL0bqX6SqLyPJUj9
b3I4B220S2okEto71OhPbVm861Hny9XkXhfzL/Z1OQ/nlwEX100RmHDBSI4hHrSsMCRxCk+/hk6C
WxGO7L/E04s8ziPPdblMYRmxkpGCeIpg6oKic4f+/Y661rPgdJuvAe0ijXPFmjSMBeBxWGZnHpc7
GQQRhb+8k3vL07GiYjjq3npQPNmOXSqQvakoOlvyMw3dxCvyT0WJSwPYORYcSa4WdqvPzli+poMo
jm/H1YsYfqifjL1MIQH+6tx79LVFeFsSJz7NPmbDwZsc3xEReNK2zqxkcsYW5g1R1C6FsaEO9MAq
3JEv3wedszj/+47fr39HwV3y0/2xbmpFmsdwG5Jm9+PoaQnyhkBk29sv8dXBOKNLtCkMgi5EsHkg
5/y2OumoaU57JbTjc+Wxvsvy1uxEZShmYn8lKSup7N9XLiVuzEQNM8RR1bwH6JE2i3hdRdfH2VzX
LmY1Q4QbhTtp+LEMj6poi0l4dZyl6UmVFBEapGh9p7fs2hYgeNZOjvLT4gR2+UU6jHsh+JvoZFzy
o6cxBXFPwnBQGeVbjxcVW69H+qM6E5Sx2wWhnX++ro1C/ecTnzSaki5s/s+HMSAb5XaA9sOToOI1
CcYlRIfkPImayDQhGgoMGb1Lmt0SH0pzd/1I11UQXeg/VRBbLGnRRLhHnZYPbWU+AV/Rvy5ic7rR
AlGCQgzLVPA+/FNGR/VJa1S8AHQQx7bO+GI8mqdf4wqGkJNn80ArYZxi9CSnJGL5AGvxtE77kr4A
whE6gVKeXTyM7yKlEAnkdKLqMeIfq0ECEkuIG+RdVWqCj7QdO1eH4hQhCptgQq4IR7EbXNkDUN5Z
udXt+mDeZDvlIPhezNn95ZZ+SyO8TvSULCDEglsCLeBbvdC7KV72GpEPaWyA9gDl7Cl6UOfKqdQR
G6aRvxAC2Bvz0/Xfsan9qAdhZFLViMHjxSwlGarKRCIUzYmvhdTVdXC6ph9BZLAuYnhkmAYclcbE
TptY3whmpfvmOAAD9vpZ/uUL/j4MDwcD4Ll0iUxIyU6/pmBTR74rDwbI0EHP612XJrg5Hg4mBalg
mbMjRcGxj/YljewACzvXhWzr/eVEXMgc0jAvBkJRsBiOypTaWixa09h8U5iqBtYnaiGP4kwZ5bRq
zhiaySC9GVgCiU0P279OpxyHpHLlToRose3eVwI5UyZdbc6BgiaKcoesDYPYmGrv0NeUzsx5oAQp
AGrY/E4reZxZj6naz9qEK9RD9UYraqen/SkPM4E6bIfo33IAF/WnAzZBvaFXDKKq9YIdeARvwhfl
c3dTAdp2AcDxqDjJTjuIBtXYr//LjaykcsmiihnrwGIFtM6Y3LQuD2mBtbtsLvyibh6qQEd32gpT
J4lmwTubBZRrkrmnml6VdZvgQeqq2usUFvdq8zbWwUvX5SLHLDojZwQLDSnFaxvraifFL3q73Fme
1jrUCYFQ08G4rUN1W/rRQ72n9x/ZlbNWF8wsdJU+qkWZWJTBCejm5zim+7h6rWVrf93Mtz3XSgpT
4pWUwcykVqdwJjMQECU7csqz5HS2BVDfyBO95rdfNStpXK5ApUJLggTSBuCCQVx/jvz5C+ikXOUh
vMdSjjAJF1g9lTk3kzVDbxYLewiDhVEDu6YW2tV+wCqv6qIXcCuaFLpu9ZRnR6VKkMU5QYOxm0o3
SAFDOrwN6UdI+9bKwfmWTgdUAilRAFXGpzyY7La8m3vRTpvo7vghK6IFaJYGSEziT/0PtkqX+Aw8
vS1R9QevA9RfoI2buclFP/jZdR1EemPKQpu+mz3TSY+hFzzXLit2Zg+hW74L5G1GOZMqlOi6oZk8
DFneqKSxUshb0NOQwZIBBK/Wzw942PjgJWUW7l4XKZLI2VtQjRpJKkgsyY2+3A/JR4KOpeIoOiug
ypxzrJMlx+YL5tZjed+Zx2nZV4ng3bLtMyxqyKaGAojFb/Gmc4XsIEQV0lAwocyAdhPiV56CDS1s
h9GDFAsubRP61lpJ5EJ3lKlSshhonzSv6m1ykB3DDx/hPnbTXnLa1wB09gpg16L99CLmkdju762k
c8ZGsxFUKinmyhgYjuoo7oKVQjv70r4EbnGzgGXeQdH6DOzJvLC179cVZjPaXYTzi7/YUgGxxICq
cjsNN5Vi2VNO3Twubg2rfL4ualM3V6K4kG5lbUEXigQJdCBt9K2Ovlz/+8zV/hW4V3+f001DDpWo
a/H3i6y0k8QAz3DikPahWO6jQrKvCxNpqc4Fb7AwRlbP3jOsw/ATmPYhxdYNi2zpk6g3JLo69u+r
MIrtHhVjP/D6cxd6VUpvylbEsse07K/bI1jtVsHfjvIj5zlivTObsEMywlApWOW98RgtzIeqVisx
XIhOcrPUANiAqRWSOEoe25ZoF2ArQuLZqWAMQaaE8lMIVtIuHQVbnDvKOyXwixajfNLj9a+/9T3W
MrhTkJrUirFgTSTqKqhZd19E3fN/E8ElFlETynHdox2YG+GukpR9ntfv10Vs+j0ia4ZBFAxOYEbu
T7Uq0qTTLAMVqf5YnMxj5ec7w6vPOcDaU0fb0d2ww1LsAf8VQuxu3+BFNKfRsT7QWWHHi9JT0/9Y
0m/Xz7b999Gj1hUDC4X88IIMfoxuLMAQoAzATAjHm8maBLFQJILzN8NgtFIi4fbU8EcT+mQWKNlm
OktYn/1/Z+A+Tzm0Oc1ZwVDdTUBJS/GmjI9Av3ZNG7Hgy7z/CPL1WiD3UYAQo3dLjmRW774Visbw
M6pAlKJsbnispXCeJp+6gPZjjGM9xI/ATvgaet2N9rX6xLi8JDfZVS8i/7kVGtYiOXtV01mSU/zP
NYvCVULtnqT6zWgNL9gX2hex8h81g7NdY+pTM2ZD1aV2rqLzrAsS2W0Xd1EMLl+pFEPO5walXdW4
yUGFOd3ViWCCRSSCS0qKCYMtgALAQkyj7JNudOJO3emjvrtupltRZ/Vh+D6U3HVNXI9onSiT4s/V
4tBYupsn081b+TgnwFqWiWqbvZhuhhkPH+8IoDQ1jGliTkfnDkjnoVnGGmEiCiS/Jotpa/PsS7Nq
j3rzMKjY/9SrHfjYnyt1sqNM8bvE8LJaLuzrV7DpRi4/hEddMGjdZ02MekM/ErtRd/I8CyRsfktF
I6aJsK6iZfSnm5dDTSHVhEvW2/bGNCMvyik6HIl//SCb33IlhtPKsOkNaTRwEFlJ0RodQH4oF6Ud
m+ZgVyW4seb5gEWQ57qID9clbyZjZCWa+5iAjpsCLYN9j8cFlFjLntG/s6FDNm0uWu3G8Num7vy+
UH6Mv43iLqIgx3Z72XLSMXixFulgFoBem+Pmri4VT4qbL7UVHOdS8wMt9dJ+8prGurf0rAJaUPlc
yPpBUqw9VbA9EltuJ5tet1Q+0PA+l6Sx4zjfYVvMz2bpLM3TOVFLJ9Swh4zXnZ9W4Wdr6Wpbrzvs
ChWda0yTS2XpqGRLaKdlcKJV+7WO88gOSZ/bbRQ8gSJyx6jKRvAbz2no1PpiG0X0dVHjQ9rEb32P
4QdMAjrWZO11jOWUtNmZZfmmmMdk6vw+rE5Wlwy2kqOR0OtOWaS72SIecHZTGwnXQZGwKl0FCmJt
d4qm8qYf8/Mwz3trIXY7xtjnkzEhoFV2K/e7udFUcCuAFDNT94M277Qx2oVZf26W4asUjTtNlb/q
SuxourrLEoBED+0OYEuNXWX1vUJ6VzL6fZYM90glT6qRv9Rz9V0fh3MnK/YSKnZvGA6d81t1wpiY
oZ9yrU+dOGwPdTCepqb73PaF36b5t7rKZ7ut4l0CE8zjOsc0GxHOsrF84G+Pc9Ea7v2z1J3aE2aG
jRvs8j1Km/vlwfxJmg12WsErejPiXSyC38uwgGzZxGh/u0P4SPSHafzakoe42fe1J7C9bUd6ORaX
pVR6S7JcSdhinnpkDyHMHlaMfdGRXdBKnkWzmyJj5/cvhjQujIr1s9hcKsNeYkRhkyNjLlUClsP1
4wl8J08FMeVyNyRsNKnEwA5Ww8+1EZ4G3RB4MJEYLkExdavXQwLf2c33zeBY+fc5cP/bSbgo0AMA
u5cIygyLlr0TrNDXbfVa0UpQPhd+Hi4MpG2fBEaIElTjNgcTwK7VewtvzEY8st3y5b8dinP8gV6b
pO6lxB2xRqLtleUgJYLRPoEl8S2+MFNjuE60aDuUFeTqBxkOS6fZKUP0xDbj9fOIhHE+AoRictuN
TA+6YwP0Fe1Tp9+Fw2hbjSjvEAQxvs9XBZEONnqUSxokA/E3OXqb6/dWEeQeP63xitfjmR/yjuZd
Y1mspY4BHKATAVfYr53gXkFjfXCkR8sZAFWk75Ov2v3whTElgU/DuX6t2znWbx/FF2KVRsGO/AJv
GIexl8C/0/T9uoRtA7Y0AA8CpsfiB77xwoh6a8TkQDaOTm29lf0NsiCBdmx/sosQzkvgGa8p84i8
A/U5eXKn5V1Xf5D09b8dhXMUYT0HVEo1NjiCtN8qj3kJXDMa+9fFbH4T3BZ6/2jPK/wsuaHnajgl
OZIoMBH25yX4dP3vb36R1d9n8lc1s1Qz5xowK3gkgegzCmvfUsn90KT762K2X+krOex3rORMgJ7I
U8MCymljs9oxmyXKJxshqbFbNJ+SvXwDsKjrUpkT/cuqVkI5TdBpvqQYb0jcVjn2mk/13F6Gt7A+
kmQ/Zh9YHSIrYZxCjOmgKshbcJPzg4RleNFbc7MRtBbAhYylLUwyzjiNcYfMCMBs0q16MJ8WhyGf
4miiEXSRanBRQ22ww1ZNkBd3p1F+ldUfiyQasRSoNz8RHiiM7bM2EjfBqoR1Kw2CjIH9xisawI+D
j1FWZkUAX9AVd1G7K+ve06uHSv4aG4st1ecU9KLXdU50IpbfrhQ9kjVJHVtUvAcluFepdr9okiB5
EHwYfhB80BdjsHJmS9lTm3zrmm/yR2AuCXsEYzcHq0b8yHe2aPocxAjnwXRXDceufVSD3fWL2k6B
VjK4mxojtcnQJmMZquIP9+FRP3Qg5w3s/q7YiYp229I0VBAM7NzpKg9Xp4ytOfesjRp8rQ7WTfki
OVZrN5mtMTqFz/NHCA/ISh5nrXILJqycwB0k1UNUnGvt0Qifrt/gpqqtRHAGKs0p6C4mgMBUJv3c
AjbIIrp3XcS207nI4A0Uo5GGlskMucTvsd6WeqxAchhQNgBRBLitn0RPsu1IsZLIJXf1HMZFp6As
ODrGHeD88p8daPOZlXM7p0dX+E7U8t40qJVIThPVZez1KsPeQWlVdr285hhKnhLRgJrgc/Fma1lN
O04znha0kF/0FAtaVBVEcxbQ/nJ3q4Own7ByPmViLnEA7jeUVHXbVF6jHM3h8LY2FpFeiCSxK11L
ikbSKCwFbz0U/Bg4qeTUrn6fYfJfgUVVb7KbHEU0JT+HHf4+oEUx4soaV5R7RgegrTezmGJEIAqc
Mkf5So8+hT12rBPjlIzRg5bOvtqCI2GOBS+cbcXUFc3QCPCiND6WBFWVGHoDHFs2pZN9Z/TUgx2G
ICpVHNVFp390RPny9nlXMjnNLPogH40Z8WsgqA+9TIEP2s3daB27+GusvgXjV736fN3kN41hJZK7
Yjk0xlafYH+Zkp+LKdFtbLAMdjwFD9cFbRcIV5I4baWkrhN5hKT8RwHCOzTWXuQDgKIPOvjMh93k
ZZ50MERDldsubSWWU908koe8UmCH+q55xqQo5ukjny62df4JrZK4ov38TcNfCeTSUCmZkbZRLXGr
5RZxQDYF+cB2bFsJ4FLPaaxSErNmrnmusGN6nN7Dnfk0/GDbn8V5/FBoW4njQls4LIs1pAFCabqP
5tOyHApdoISb7mUlggttXV5GoKNDAzysUpslblbiRc2tFQrrjexu/vIoF0k8k1erRFpeVHjgs7kS
tleh7MOv8T/LY/eDsvm7o3KvfY/OovlhZTMzNRR0GwiyLN3ktHBoQQHa5TLeJrNj9U50YPsVyOpB
vafUvglUIQNgEYFXnhhC8UcGDIC+QXQF+IYACuM+4TBYA5A+4EfL8IGYByUVFAQ3b3X197nvRwqZ
pHOMOQka4H0SHztA/LV0JzenJBHNMG8btKWqFnAnZR0krn/GIksrli5mIy2/PiFGgfahh26Klx+m
Xfz0ocUYspLH+a2UzlMLuiw2w2w+tEeyG4GD2nzufdWvXxlrYixE0xGekVOXsCpGq9EQb8cjvQsB
pGAe4EwAG6R46g11tcN137wZBFZH5FxWDXD4BWOv8IzL7ZSetcALZwGO+naHeyWD81qgrpGHhiCf
VMENEZoa0EoDV5rjh3wEHVSXaKVt9OZ5rN+SariRy/EuI4OLifUbM5De80gVxaNNP736QZxRLEqZ
9TVFyl69Rs/tW4QVKzZblpZ2ChJt7Pa+iMxw2wusRHJ2gl3Nth06VJFarzow7xN65LDcMMjR/IXt
UZqvhVfsyshuWyG+w/ZHNiyFDV1qMg9WGQAynIQhnICkhO9yl9hJFr22JHI+oksXMVwOI/VWpYyJ
jrhKb3NQgVD9y4zG2H8TwvmAucP7zsqQSyz6tzK9oTogykTFBNF9cXYfDlqrDSmql4bW2SQDkPsS
2BKtBUfZVEOiAg4DpUpq8ehIcdT1czXg7V2RYxzchbFgaGEzthJTVhWDSdA5V0KMNppHVMaAqvx9
of5sfSrp2yhc5t52WSs5vA8B71aIkU10usHR00R26Qz1rnydfbwMPEOyh8ErBWFn++ouR+NcSiJX
dKwY+KAJ7Cq1HBzNJALPKBLBOQkJWL2TUbIn1uAS47TE364r8vYzY3VtnEugShpVC4M8Qlv7WXXG
XXaXO81NdxxjbMiotoQV//frMgUawQ9XVF0WNg3gPLDwY9lqa4Nineb3KGLZ1+VsrikCzff/VI9n
tUjyGkh7CgQZNtocp/DIXFx5KLzsRdTM2DRWNtiI6hU1jZ/auXqgmnMM+PUO1csciB3lHrAMVOS9
N/HzsZ31WwbnEDS1KKQ0QCGuHpe3Op0fjWb2wD95TKTMKxps4FN0Iazqc9ajYwOG6HiJXbVNzhha
2mXFUNqBMTtLPdu9iS3vcrjXuvmc5sh3cxGr4/YjYfVjObOvMImRzCAY/4n+h73NXeRXvc829Qmw
5BLdvf6tmR38lVdTFe8aQwZYBj9aqJI80Ywej54Cg0FpEdtaiEqlV9DRzoPBLaUv1+VtP5UBQY/h
XAtTVwZ3PlWXm3oJkFCHCDUd3guDEttFGR2CfNrlUmpnUr+Xy9K2WuoJZG86hZVs3tX1ZaFMDJXm
p6t7km7HL1oLlDlisyRek2z1MXgTyGQRjb9gKiN5tzQKRC++Mmd0U2U0OVsAeFp8y68BLoGVGnAM
yG6HUVSRa930S2t5fF0upFOVKhNK9YfpVLjljm38GrfZD2v3E0TvHIvaN1smvJbIJQ6FYnT6wCTW
0n1dnUhxp3wELR9EJeivadjXsPg6t5JEKckY2kLXebBlr1lmkW6wX/nXd0LVCOA2eOXJPFYF+DXU
zlAUNN8Blh/vAQIS2sRV7+oT9jXOtejStlSRXsTxs4IJDmrpGlQx6ncy+ZQbguxB9Pc5NVjCrlQt
A3a9hG8JASf183W9Fv197qNHtMekgo6/H9f/NAWuSttfF7CpVasL4jLF1Gy0SI5hN5P1Ng+ZHeuJ
3fXv14VseluGnQSwDgwmI5v7801Kw1TuwmAE6dWTedS9CYwSpk2+/SIAEg37bB5pJYxzP9JMtTSO
4fomzZU0vyOYRxVkVtsiLNXQ0LEhBl/8jIeAaFHQwha7E2bXSPFlCh6v39lWFkLViwjuy3e4LZmW
MPcikW192aXat7z7f+x9SXbdSLLlVvLEHPEdjbsDdX7kAN3r2VOiNMGhKAqOvm8XUiuoNfwN5Mbq
gpEhPoJIIks5raFE8tnzztzc7Nq9D9Xa+i9usDMzs/WXKbTvhg7ZK5JetTQxFb5SCF6cKpWgmxoR
NgNL39ulz0N0a4WkDCF8UJuU7/Pqh9yv2FicK6ZruoYZQ9v2LNBFbanWSF6HtjpcCejoNdKuaCC9
pLgfr8nyPj4zNAt3gexN0H8IQ3/JvgjbcOhpojc0Vu+YxZnTJ2ZMHS3paAZ8O3PI7lAZHFPCJoEw
RVSYkGEN1VW5qMXJM7CVGRJvnM7NGH4Yos+NBy9KInJrNY+p26MbtR1MCXdZGpnGPrOl3SoB8+L4
zgxPW/M8JlWqqODQ6LVB7KBt8t2Ues4sEJx8pRfKpQHefB8a0vbKEi5u+DOr07c6sxq2aEqVU4hg
p4YJQeJ8N+GLoH4mPbJbY5PZk4LKWmi8MFKDoEcKK0YQBM6zm5kKmRGfNYFdEncAq5zQjxVbw2Yt
bc43VqaFPh+Z2iC9aWQIaSOzcdKragPSjptyAFo0dKAFsPL0W9g3b8zNDp0yNmEo0wIHO4C+GpF2
yO7u87IDosXPNh+v2toEzs5d1A6VNg54LgTZFekuUzwemjVEydp4Zi/NIuYpKnhgN5T9R3k8hjpD
p1ZqNm1lfjyY5YVSiTodamYwMgsaIokrHNswsKX6RTpauMqV2trJTgFzdrWVv6/YW3h8GLAGRgvk
tcCGMxtZr+s6AGBIcUiHP7Wqhavtwtvo3kDMaoBfNHZ8t950h7VupMVlezU8ryY0dBBVR5D3zurY
NAzXC9Gm7d19PLzFdTszMptNlpCkayeMajUA7v2Y1JUVkSsq1grWa4OZXWRqwiDAHQCg4Se7sL7S
jA2yRitbY8E5na/UPHcPEgmDZy8wOhZYJHAUaN19PFv/YvP93Ax8+gpnXiLjEtHbHhFxsxd3k1q0
BP4Ic4SmZblJV7WcVs1Ns3pmrqIxXr0tEHu1PaV0QdZlStZ43Tspqpm/kKd/M30zD5gxYDM01Mjs
gLrE+FSSbURXQo2lpM0bGzO3l0S9DJQOkDMT76SGhFSwz7fJTnWS2zUgxtrOnnk9P9diqc2BRvQU
zYy1+yrzrRTQgur//RHzZkgz/9AKHgxSDlRLQB/6sED6ZW3SFl7n5xbmnOy6nHtJC+Yve7yVDTPf
5a7vGJbeWsqTtJkw3vJKK8NSKeGNxZlXUFgJnADHaS0fvOt+192HO39bQcyx+aKBBzh1qp13Sa3i
sjusvTmnHTB74sI0V4iGFjEGz/R2yze67MlGiOJUr4CBgF9GYNxQRwgjp7e5Utkr53l5al+tzTYJ
Fi+uFF2CtSd9U6JNZqPepMLSLkdLbKEBr5nBapV4zeZswwxUEXKtA0HPrid+tfEwqWTqdunwTXUl
rtc4WpY9788hzvkG2qasAoSpgCjIm5gY0IKzc26sOcZpR3ywbPP6jyQZZZsRFOA6C/1g6EkBG+PF
VPRebxBZdvOvA5pdJa1QpLGscBxaeom2J2lVcGFtxmZPh4EYbdVxXLziWMTmhI8NID4EvZw9eEu+
1JvAZhe0M1e73JY91uvAZpdLqIwByPxRdwo+ya7h+oeJAXvKjAF7cRzs0tQO0rrg7zRdH63c7I4B
6UhR+w0q0H8SvQYO5Sa3Jr6/Gg1i5hpYYW1yZ7cM4Kw0Ugm2o9RUrpyB7QO9Fnlar3jlNTMzNzLE
egauJYyq0C8E3VbdZ22Nv2EJc3TuqrSZ84jSv+ro1d7Xregm+oQOgR3Y/jbcCkCoOTgSoEfpZu0V
tja2mQPJQxXd3AUKvYLcGh6zx1yYBdodP/aNS0JD58ObV3JIPxRBQRB8THe1bBebqSkeQYjrXyMZ
0XMzwNYcAQuSbPVLvOkvwC33ZS0oWTns8yrPkEQBtE8AR8qb5EKLDafi/spAl4qLBtEI03Dv6Bqf
E3E0RVL4QkWRtHKSR/4CPyRXxUMPMHy5Ec/GClhhcfnOzM1OQEuhyilJKCy0NDC7klhy+Wkkq7KO
ixfpmZnZCRC5MQiUskB0uZm48ZCPBoGbg8r/LqhtxA7IuuB6y8HC9AspxDfzOTsXSW80clRjzfqs
vCIqu6qKzMzUNRKh6WPeOa6zAc6OQRymnGlTC3IU7WXp0JdOXtiBlzq8vNfjtUr6yqq9lIzOQvG2
B3mGVCPy7yBygt6FUbeb+OHjI7dUFzmfuZfw+cwI7bUKfcU42W2sOLWibMZWfJNYftCSdDP67U00
JPdUqhwetvug8hy0cdz6HKn/ol6BqC5eRq+z+/I0OfsqoC+ZuuTrwG5bAGiiO5lflMM9XSsXL55v
hHqcqaANRe3kbbhHq6pLJXBU23298/LTsNZJs1RXxZS+Gphdqmmn+gp6T+CbbsfLBtogqQuF2Klp
FtRg+aECPA7oc0seTCBvzdyCpJL18aou75zXbzD9/GwmRxEAREzQl8Kk4whaYHmvds5/ZmLmUkoO
FdAoBvqmyq4GEZoKUurpGlTzX/jJ14HMPIpM20gqFAxk8pMs2TBogrbbwOLphTGRs2+9NYGjtd0x
8ySR6jMpkxAsAFtkMu+7LP3SXXq2PWZOJCLGUBgNcDhZfsilYivRz76XrCzP2szNX3BjlYQMAiDT
VQpR5pcQQbvKHWNTQ/NDAp/oWjg+UYS+940/l2peMW9HMEULtZtwyYhCTBnkoTV03vJVeeuXbtL3
ljiVJ+JXGSR1b3d3lLRJGFV4QdWRslNZ8CDq9iroqtRkhWT68YA+bgrVkSr4FkbanTzkxxzJeUs2
0i/QwtyOmXzUqtRJMu166PwLL28tkO9eJKM4SiQGuENU9hj7D0Ej7AGZAz3yTx1RrTrqd4kORFtA
jqJsEzOqC2XFIS/vv9fBzZ4aQeKRboihWkSkxFKyetc3fAVwvexnX03MHKDeRRqqlOjxiuPKSpNo
V2YoVjRx4RqhaNf2xeIzjWqqroFNBmDh2RFmUqjxQAFwQwt2E7ExgHR20bvZTj6tyzYuOj4mK5Qp
CkSs57AZIgle+RIu6IIqx9pjm7j07U7tbj92foszeGZm5uEhVCFrjYYx+dlVh2RBEpqjYVG2ErYt
xlNMY6jEQYZJeXekNF7VyQSMVyrV9KPE6aPbuGjMNgY6g651cb9QxLw7V2fmZlsvCgNeN1MD9fQs
y93pFKvb9jO9qD8PyE6MDttO9KrlGr/2EpQWQAnUmnUZRJrgcn57oPuuN9oCfcLIOdIn7gaOAdd7
RXbGaeoOhQrTN/VqFQa9uC9fjc7fGqw3hirJ8dbQNhAHc/xrfsOvJwIDNTSp/fF+Wc6qnhmbuaws
5W0DUS2UuN2J7bI/6Da5nJSm843nrErlTfP1biE5qreajAICeccFVAnewotMmI3OqXflS8nM+45B
OjricL4pXGmnHIaDclhLgS4RXaI1/tX27P6kQ0uo6qOYH/tOupuOO+ssNAa4fCLX/BwDL1dvFBc8
ny5ZS+QtHssz27N9pPdlk4KJCC+3+L7ys9OIBF6QWbXPVtZz0c28GppzA0FaeKwY1CTtUnKDws34
/aCtZBOWt8yZjdmWEXmm006HjdZFBGlXJ90eN+xyCnrobu2BuHjrcEqwWVBzBJf+2xNIRF9FWgu/
ycZNL18rv9CQCxpjGW0HePPi4p4PptQrGk6fX9a3dVJYkCM3IbW9dtcsbXzQXxlQAwBNApvzwSsp
NeKhxpluJNxuab4Z+9iKibxLk+akKvnJb+qnVqW2lw/7PKsvtATwGT0kbsGFHUuQm8+zXRNmzGyE
ehk1xfOKI5ju1vnRPP+Gs+MRa2i+ID1yzQoEXSeFcWFD647Zk+RijcTNr8Vl5xZnh0KGppKoR9z2
6mV7VLfGzdSlXF6sMy8v7aFXQ++EQuqyjRM2oCoRAh46giwxDyJ3ZfqWTjjEKlVqAF6OvTTbp3mb
qgHYoBA7O+xFKiR0p8TQQXwWn4irWmj7e+5Dc60iu2Z2+vnZe0pt6kFq/AB3hZ5dJJnsSvpwX9B8
06TS08oQl6fxdYizeIlHQdL2CHARtsgH4QHRnJZWnZR3IVEu5Yagl0JGt18V7TETdiIxR2X9QU0q
u2Q9WTtRa99mtl/1PudpMzXr+5+00izvgK62JSdEst2i+ykTBxGdtWTOEhYWqMbXKZht2ZCkasw6
ZMcmzGG7Qz/UZrorI3eNMnIx8sAdyRFfwdw7NVuS8UFuGJxsDjm6emKidoVdbjE+zZSup7ZYuqN3
Kys8xVHvfMCZ0dluatU0bNuwmR61k2eHIgCx/CPHCLttn1prRBiLS6jhJqEUiKF3wrmA4AJZnE79
jr7LfP8u9PrPH49o6TqUzyxM3+DseFSeXkEnt0V0Y1RmEXwy4j3P18iYF41QOHeZarLyTqnWbz21
HACKtuXygTTHfNgSvnL2FmeKTnquFOyaAKe9HUcja3EHeFdgV8ZRaSDT8wvxPL79X58/DznTVu09
kE8CVgSWqaS/E+RUin3QHWp/+/GKLG/sM1OzC1dpqjIKQgDfOkspTSCeXe8q/SY99la20zP0YZRW
s+3W5N8W/SSOERqy0FjwTt+36vs6IjKsiuirTu1G+S6yjbTWyr68TK9WZj6pkxkhajv1JkgQbOJf
fJE6K9O3eE2fDWS2E0aeoyQHKS8EX1MmO3a9Hb+B+C0YzkAL8Hkt/Jo+7p1HeDU3jyfjQjIGItHA
JmTTNLYaynjygcSBPKW0MXOGk+WrK659zeZshyQ5OFkDSQ/sXisO8tB+KnxTk/RT04GQtfX3rKie
O74WOf+Ljflz8eachXqeNsh9wWz6RM1JDq6winvti/RMr8UFfPylOK3muBcd7tn0Tqt95p8gSFh0
RorpFcd4QhVs6i09NfakziDZv5LeAx31X2dgzlxYyVqgaR7OAA2ONb3sx9MqiH3ZFb6amH5+Np6x
45oeTfBZTUewxey0OCr9aK2cgcVjxoD4NzQGjzh/E5RqXJZ9D6+unaTYGo/xZXuQLyYH4pm6K+3L
zRrTwPLFf2ZydjN2TM2LaoJpgycKbGRAg4dQY74owFgnF09JcupTSLiu0jgtFkHgNX4OdRZzJRoo
W6pJC3QKOP7M1BvcJKlV2bqpgmC2+wa+14/nd3ERz2zOvBjQ1WEtGxhrLu15ugUNQbNWiVhMAiOf
oqrIvzH6Tso7iOQXRkjM5/XEutVsolPrm/I1M6tdBIH3tdLK8phe7c0CAV8rjFY2sDFz4+T5Vp19
iiP742lb3pVoK5W1iU95/pLU9LCVaz6FAWO906Nyj0tnZWX+xXZ4tTH5k7Pz1YiASDjFgZ2Dfwbs
5TJUmyKrhsDXvnN7h1pIaq8MaxH/JLNXmzMflfZxN0LOMUB/W7gbHG+PPiXA1WQz8CEWxWTTuO6O
ip0Bc5pv6rXS7eLFzeUX/jdNAer47YiN1Eh19LUh8sGyNaXFcmrq0j78tbgEnmvaI2DmnvNYgXo+
VAIPSCT9a3sUAJB7XzR7Ul7xLb5XTFBGWPna1C66/zObs5MmetqCUAg4676wFXSzjFt60d+IT3wz
Uf2svSkWz8CZtdlU+l4vF9Mg7Si74Gyj5XfZGgn3sgkd0GBVlSHmMf38bH9qY9uLyK8CNIc2u3Fg
ruYx1/filSByKf0s81czM2+sy0GbGgY2haHetCwwC+mGAYGvSCe0aa3dNouLpMsIvFXsCozs7ZjS
cOpqCJMJOxBedRcTd0HjVoE52Og7dbWbj73I4gwiwEcqCvhqed4PBOS7GMsIzjeLbiVam2n+VHaa
+Z8ZmYZ8tkyCFiLNWYewo0KWiaCp20zQ1ImjtvnPDM3mTuMKWoU9VBS98ZKVl5rYtMGKiemMvItQ
zyZscstnY4kFA1dbj5obGjfNoqrdLEfLAnoioITpcN/YIn5YO7fTZ35kc7bNG6MG0beEk+Rxq3+A
5jK0pME63V31e+2Bf5oK52ttomsmZ1ueiJxrXo8t7xm3Uu2bHf/68VIt3y0GWupUML6gv3gWatSF
UIZxOlTsq7KfrmQQxFntfrypIcWToCtJXUHWLm71M4Mz76fDW5Be6tG80McOckh7ow8sD+2VKwOb
Ntm71TqzM/N7cp2h+jcgyK4f/Mce/KjVnyqAgzXYib2ugvbxuN5LVuaBwmOKpoxwvKi1XVLc5dKK
A1wzMXsilU2mV6TDAebdQQUrTukybcXE8r3/c9rQoPP2YPmDEvtEYD8MJUgFmJVfSiZgoCiSNqrZ
WsUuc4OpWl+4xIT+zIrbXXwEnlmfeQ4uF/5gaHhKi3Kb0Isw1UyCHho/4KYRfPd02UqlfsUtLlY2
5DOjM1+SdESpJAngLC1BFxlOwIk6+Q/4+mKnbdelHBbPtKEzOHuuoct9NkY99qjiTRzYVazvi7Hm
FpdQ5F/Z/tNeeL/9X63MBuUXDcmGCpnE2DDLo+FmG+1K+tQ66b/RnrYY1yugoVBlGYkWFG3ebhpZ
KlpS9ujR1O9RY5vi0/uJZ1t5mMQw/g31umkTzgcHvkKkVYgBmvo5Qr6rdA7GL2Qs0QwwCYcxUJ2y
S76ZtGGBD3Y+nsuXGP4jczOXlcVQakFRHEAwV3an7EvzKJnDKQbMVQG7nuJOfcg6RCoQNaK9xyYr
QLTFnpHz8c58mRKFKD3UCA+6vbbn7njQ7D/n9td255mpOVY+1vIy8aac4JjfVcBRZc3tx7O5WNZX
QCIig8wCZ3lOmJNldQciKvTiiZcXRfE1+4o61xd+jwdNdaQW2jnuoxy557Vy7JL7PDc8u0yFl8ss
n4IsNTgO7UnOLqD/8/Hgpo94t1NUIAaIrnNULmcHQfISQWMZdZA8uxy1baydguFz0/wCzzNqioaB
lxHkdd7pCIVlQj05wRR66fAlqvSbMF+T2FjyUmcm5rnhrvP8lscDrum0tfJKsYzx4eO5WlyO10HM
cc2FUtVjPYWjeeMddLQzop1WO+ItveIKF0eCzlngfQBxfkdVXPO0aAZo4ADls838mxIVoo8Hsuz+
oFKDmBLY6Xfkg1lXhMDXgfDW+8qfgm3sRhvt0nP1y+aYud12rYCyeGEBm/LT3mwjU78TVBMYUYf2
40ntIjiRXe1M7TqxtVoemu6jt3uaQa4Pck2oYqPSMd/T0UjVJqkFnK1seid9k6O7m3333NLxr+Lt
Ombq/Xq9tTc5/7PQnpZpOBYiR1XC3yT8U6Lffbxc72MMfD5S8shBYVDv0CitH2clK5BNIfv2RXQy
2oXb9Z7thczyWzuzWyMQZaz5HTIoUmG3dvWoHgOn3laxBa3hqVbJDji/VrLCLLGwGd+and0VUFGQ
PIUxTJ899SzEtr83Lib5PmkzEdkoa5jY9y5vsofrD0lZcAXN2/+1lnZFVRqInppsk7ZgHddlM6lj
h60C0P/FlL7amrbO2dZIuTKAgggxtjhOOGZ6KDSzxWYkoH8R2/LUfEaClq/sl8X9eDbAyY+dGR0Z
qSR0pSPDl8KbH4p09/F+XDjOb2dwdpxjUJtUOkUJQj91zkQ9xJ1gN+lDT0Jiq8Xsadu9O84ImQww
QyBpOU+tVT4YDOIe7yKkTgZnEj7onkESchivAVhwAtS0yUF2UMxa77Na9CScg8gAKs5ATMzemkPm
iYqNYWCrE8dSgHcFCF2sTga1k/wCrIPU2MrcLo4WYn8c51zDiGeLl4OuIhcZDuGUSW8uJndZbFoT
xM+H8QYgl4fgS4l3Ow6lYX9senHbGMRAwmoK8pXZOdQSlLP4i8Jy55si2ffBp48NLARS2DcG8MYA
ORMgFWfTSaHZ0gVCoHTlOw017XTHXZA32DdAAsuxHaHZxVXM0ImttQ62pbFpjIF8AKAX/i7hV2hG
J7iMJwyVoeFKi52iq87L6P7rqf9f/nN29eeOrP7+3/j3U5YPZQDUz+yffz8FTyVEhX/U/z392c9f
e/tHf7/Mn9Pbunx+rk+P+fw33/whPv+f9u3H+vHNP5y0Durhunkuh5tnUNbUL0bwTaff/Hd/+Lfn
l0+5G/LnP357/A7FajuoICb5VP/2zx/tvv/xG2BtHGTBZ4s92fjnL1w8Jvjb/T/+J43+8T95kPrV
3+J//J908e+fH6v6j99k+jubXK+ho30E/CAcn9w9v/xE/Z1wDi1XBYRJqgy0829/S7OyFn/8RvXf
8eJFOIQNRNh0KqqsefkB+10HHzxI5v78/7+m4c2CvS7g3wC2ucqgIFD98RtEnN+5GtQdQR8H6eVp
g85fugL95lnqx7rFRrm9RldGBEqY3oAqAEP/3gGCXd71QBrxIJUeMws9yVBwTolbGYxZY6BoRynS
CytONMjXU1myujHMnosqpQcliDIkIcKy/Aow1H0Ri9hk0PE8ZAoVjxG+0nGokYGM8E609aEqgP5S
q63eBuMBgBfuemmfmQUNCjMVoDIEhLq3ory9b5leHvs+QKFPa+inplcGu2oIgGpArQnTaBAOp7hf
D2WcR5AsLPQdS+LxYnJ3aBU19Kc4btnWq8cisXzRJ19iwkMEaVWsDmDh0b91cXznU6/dKiAO/TH0
re8ChtdaI0vFE0CW1dEIMwO6HYUaXgw0aj+nMhmdiGAQBRmZ6xUcIQQoOQxLiiVtAMRFFw9DPjT7
0iihKlHR5CqKVemzpGPMHrq2fiAoQHlNQQeobwA9VaC8c4iDlEA2Qc+ZkwuG0KBWw53uD3Vgikby
LW+ExiJWDg2PfhdYFERiVqQ3Ayp2IJO7lBoG2EgloOAIIcz7VEqru9STM8/0+xEAfj+L2A5fvdt4
Nb5/UUja5073CHjUZN2CQkRs0ojEJoaJDaFL+YPqKeaYlF+gkTEekEzrryQjMHaVpyhbFifikCdV
YxnUyywEpcEnhdZICmUNCieUlk4Uqd/yLtBuaOvlxx40x3dZM2oWS9VBNiHGS/HNeSQOLR0VsLRE
2r5rZE8z067wMrMkfXCZMQhRtlLaX7Kqv+pif8R363GZoVMwCDda1rWnVGssiQS5RVjdfqtrpWst
LQz92vIhbO/EapxbajEYgI0n9amC9JellSnwlE6YiuKpDXv5h5bGorZoEtBro1U6YtV5d9vhjF+J
kkSNk+H0mqJtolOs8VM+kuB+HFP9U1ApZW7FgOHf9JKhPsdxkV4URAPlvudhubIQfXJmPAjZzuQk
OiXg5jJTxsLPceCjlTvVaQ22SKJ9wjOVf4MEUehUSQb5Hq639RV6jbLIrIdyjC098DIk7ttCttNh
zGy1bQCnAmaInYyoCqwwU9rrlpe6Wcu5dKXiRD6hxEDtFLUgq01ixQ7RmGeNnGfQ92xyqEr08kGR
W+WIPkJmES4KM47CEV8ByghW3Y3D10b0wTFGBwjCg370VCug3a6RcsUBK0KP8mPSqLd6r5NDHMco
hecGkv9GZxjZdpCHlF6pelo225CpGG05VMO2B3bmWx53zUPf+e1RkkV3T5KkdoaxCndcSgLVUvue
bFJeIktMh69ybhwDZDoZ1SOnDTLpDipE/LuHgxy6sSB7poMajqWhlNtU0nMQhaESUYV+aXncz80y
1bujpvYDNr3SbbpoHLciYvpx0IPGKnv6WEZheGA1XvA9TYnTd5D6lVGuhq5WKJm0jdlWJXGDlsPu
CFxyeJdPCGOTyE1tDYGvngKvELaQCtSkoi5wOtFGZi/5+BRe8UcPsrDbTumLR+yz8Ua0Pvmci5rD
GgdTLGXlt0buamhgkwCQpaTzt2XToYtDpWESmAE14ISMdtxFiEsvRjbol4MADkeivrC55iNgapTR
LI1Q2Q7RiG6TPK+tLFANh7M6PpVhSLdjEKTPRi0nhaORhJaWSgdjdAEkT7a8F/wgGyN4upOYWqPm
l99GPK+/qFHaPnQ6HfctZCI52JOy4Cve9KO/wZZBE8gAZZK4S0gDJxSq14rPEsXkQ68eh0ppnEHv
4GZ53qnVpmCFt40GrfRNowyeG09luzBNjBvRaJ5FUwaaBhALHXQOh6Jl/ihbaljQw1iOlY3+8gGb
ocTtUcDngpNLc3xVRPdl5zc7EMgPdjEUw10UKTLKdTzf5n482mEZBI6X+6CCjXrlO9qQPLseDd1p
pFbYqhp+7fxQfPb6wdimlRde6xBZvI+CEr4po0r7WBB9X8qgYjIbhH5bEorU5IRnqtkFqeGgKh9u
uipqHcUw8oORh74rYj04ijQonBFLbldqNT4GoDQyfZAfm0D/KUccB8nsizDYxygI3/WAv58E7wyn
i3Ttpu/95Ehy1APDkQVfuDr418i8+k5H5dEeKOvu4ScCV5Ur9tQ3LHDHUAPqtkfyptIzbcu8sf1W
Et179AZNv5TIgI6OzMgehOTxL3Uv6LFXAmLFLZiyzZam0UWT9OgcKigFtThJi+6hq5vKYUMMrRKm
i+94apKLCpzAewOc2y5BG9qTQCdVgLbjNryEGkLh0pYNu0gU5UOopFpttkxu16oD0wPh7XNJR6sT
CLU0ZPMMqs8eZ7kgjVaNgW4NFCQAzVUejU4bfzuL7v4ZOp2HSu9eKQC9QgGHoVsbYjh4H+FLnD0x
cy2LWV/nuhVXGQVMRQOdklJVQFbrd2OfNmYTdVvoqK51OE8vhDeDY5NJ2Ma4NGiSz1IthZqU2YAG
CWs0jB+Ae7gGjrGfsAvRl6qJXND3/x/U18NLUI+F0xnm97/+ipjfBfX/+N/l87cyex/P//WnP+P5
6W2uImRGPmVC4PyM57XfFZ1OGWwE1IoCmYGf8Twjv8sy0TkyMVhFdK6dRfT671hikEBCIhTPMPCa
/vbXV/w3gnpAH97tGbxlsUcnBXttIuF9u1dTBL8Cb3ikQyIPITQ3Qo4a4UBASz3U7U5pwtHKPAmt
5I3nclZYdTEc9dzT9hj0heKXuGW8wvVJJ7sxN7KjUpd4/6dSvkMtGveelkm7EE2hoKtMof1YxJeC
wmvk6JE3K6PZRyK1IjnZxyUpLCkgl1Gdf08zKJND9wXaJZZAhKQpxiWK3ajOj9BrphU1B8Jv67i6
g0BNaXqj1u3LsdasnLD8u6QY0aGPi2KLd+p4LPQWPOKNjiIP5/lBSe5Fjxg5rD/zeGxNLZK2YMW3
EPubIqNmlUaS5ZHKKbVrMg6XtBp3rdcRUx1GFBu8FuyJeca3vVKeJLXOzVQhwm1UvzrUovdQ1O+L
K12rFZuDcXsw25HXF0asPZZ+Qs2k9DpTQQs9Oi6NH3lB900cf0PqvDa5GrcHXU8LcyTkpBRBbmaG
JE497je0FBV3ahmph7IgBxChh26R+OpV1sWJCbLTfhsbhdikKSKpNqxyk0teYLU6c6W+RTuFqqj3
uBeI4xVwBRVw4q5vSLUJOGn8pVeEcoFsDts00BW79qfnm9dGALN6ifeDy5K/971IdSUobm2NUr8x
KPJnGcGXl/LauOq0EE0G6iUapC4hm+HjhvO/yExstEDeG1J2VRr9Vclp5+hDMtisCm6zonrSB5BR
lhG9wQ13XSb6Scoau1Ah50FwCcm1kZmgjHY0X5MsrRhvuyZPwVmuC1PivfIASNlj7neV3ec1WrCN
8KsuaGRWfpuj9Kt+U8tsQ0A1TwGTscHP69t1HgtLbbFaKAB+EWpxMgLEFL4SX0dJIVsDKwoTsYd/
KA1M65DodkfbE0iMPvU8RnAbaP7OCKJtFuUZbpDBq2yoLY+7ocl1cL+Vda5AilYMvsO6EYF7CYp9
w8S7KhhNg4BQsed3eJlyC3Sfw2dDLsANPqnqgVP4KhTAnXha58rDj3xsv9AOtPCcVd5lHhn5zvMq
YtYivWooEPeqn6sW0oGl0/qIDEZc9HYlafGhiXVielmom0OEd4uv8XumaerGaCOAXFMRHJTMD65A
B69ehWCetFTf/wKxyR9cybZFmncAxZJPFeLZHROJYfuKnN0rIB66YH25azvQmHtJ/jVX89ZuB4M7
hNf1oRJVaPV6lp1UkhOYANogluTiAF4RtCLQykwGAnScIcKd0JXRSkGcaPbQdLaKptU2IsThSfLG
35VeW96QUjCwwKq57UNG+NQGHrKXCL1cMYFm0lxBuzKkSw9JFrhxoboKC7Nt5eXgdmeFG2E7MlNt
9QrP++IUdm1slXpv7FquI5rSSquIjdKp68B/TIKmuAik9KT02UNeU2Hp8fi5UjOXhmloBWP0g+vN
NoDg3vUY5J0lOvl73RaZzbQhvOhJ+ijKqjZV2XfLqsy4XZQE0oyBrJtJlm4VY7jwU+MKfKjMqjx2
Inon+Y+dkBlK3GAZqJ0Jp2v7FAV+i0OQ9akv8n4KhnVTDsktSmrKtoizT8isAfUiID7s9HmsnnQW
eNMbLt5mYZ1YDS/U1AStJ8RDkiyz2z7bR0YM7BTEzghBDz7i/bRguRmKetdkQqvMbFTVwKqNjj9X
eQ3fkBLA4RDQOkodiFPUpj3VzTgnkGSICx/7H6+eBrw3TV27PRkfYi1waRwllqoPe1GqmwLCBng9
Jbs46W+0kltpV1t5XewkmvqQcoh+ZDU0KmtN3IJcAX0cNK1to6oyUHL3monI9JAGDXgu6xFv22of
lR6OYeBdlWP0GCSJG0WoW/1f9s5kOXIdWdMvVCwjwHnLIRiTIjSnlBtaplJJECQ4j3j6/pl1uk6I
ihbt3Ltts1pVVcoDAwGH+++f9yRwGLpKAYTdlc2GjdqsuejgOpo4ezIECm5znVsuLzUsmM5Fj7+s
GIHKEVklGR7AqCiyAmMsgkGplTAFhckVdq/7yAuMYTpo2WNnYJpMZUbZsvxoRbrmtngpHTWF/+Zd
fZNnBY/cVClFHnCNRgTfJu6OdGjac4/GQd/x78+TJVDpbkXqsWd25o1s2hctQhOJpsev+TTyczwM
e2JjVSYBqQPT74wJC5Olyga6jMxtcOGYI17plqj2eHS5cZO9RUZq3eRqvcmGOhwkA/42JUelabQw
jTK5GaaEeknWYeka1nlRod9rqPoo68jVAQLpYppuO5oYxzaHEJJJxR/VMfb4mIkdjrH+zkAAPKx6
coODn3u9xH2uKuPc/LqvPaPm1asctMcx7mo/z/PRpxHf8NEq3KnSm9Bw2vSmHUmLxFhiuBXSZiiY
JpE/5QgAIEaC4ytvrCPJy01PyFOtCtNlrfJIqakdjUYHzCkX5tD7uYV7ziUJTFTD0EIyhDBelpB3
rkyBjhB1V+FSjvOfPY98NesDZvO7yRq2rVFW2zEzdoqVvrDmXbU1v2yhSB8BXZGjc1dZCfyR2NxW
uP2KSMdm4/mtYdrCA77nXqAZhjtpYOj0TevVcnCR97tnuMzsEcXRVRzWNhhCDTWOTTk0Ls20QJmM
d7Mg2MmRo7mpmO4A9Asrqb52CguFNg6eMlgIQxYN8eTQuzLNWt+2G2Wfx3QX2xOzXXRByQIB7n44
EY4baBgRnEIQqJC7EuyioLcme2OnvYVsjzigF1LmATt/iMnoKUR9dWgfqHkaphJkrBqBDheC6I3W
igD6mmcRCR6WZaJ4am1uiKb+Ri+Q8UbHu3Wbj/FppLCVpF2+QTmv3KAqokfsgENVGisnm5cALZJh
ClFhTO4cnOnIj1tJERDR4NKtgIdzbHaoNe2UtNGOgh8aRnl9qtPpph5KCDr14SC0QjH8Xonz3b9s
y4IOzGY5CkvlISOI0yCqnDP5I1KzxPv/L5W/Xirokohg9FcvlRBRjx/5r2uph7/+7V9PFeffmo5u
KQ6o7xSalzkB8Ffqwfq3Y6CXCiQ+eGFaxpyU+Dv1ANEHQmd4iXx4p5j/dpC+cGb9MzJKFnQG/+Cd
8jk5BjUa8vt41RI8cBdKHPovZuI2wnFa+aLjzE1MyZAmmwPAwxhYTY3SbB3a5yKz4M8P8U0rzMdJ
R6tIabE3m4/7f5U12uYmJv7CqPpq661VWHx6R6EcUYVWTp8bOGmY14/vqElTEQ3MbOHrkp0yvXt2
JhvOfJjRxkOcaXOxgFciDJ+TzB/NWTMu6SLEYFatWqgDzPGj3MwNhlMv36KK2ZvJF6tJ5muDA2DH
1nS8YdVPwPrWxH+rGGnpV8lwMk20+0sGsPgbtjdovNGdbsPhY+YF3NTmTnVeuxTvRLAeBhN4YgLH
Yihc3Vgl3H8SRWIS7Ll6DLA1eGDLhFRamXSaElHCLxJIIRzTrNmhmxX6P7i0Hje1iUO6z+B622MA
xup2ZQ0+Ian+mMfDfq57tj5x26la4VBOeAnqSnI/hODDhuMz+o/5azUfn+JJsyGk/CB5QubjE7C9
QCInnVCS54vCOjG44KqK5m32rz7RtxFisPC7vx7ap4QwDCIO5+AMmJuvLqslpi4X8BWdAngq+EhW
7yvNmlD9UzJxYWIRI7PwUEHQGSbUsPdnhl36pN3XwXAsfFAWwnGFd/Ip7vfHHPawSQnqDJYVGU3X
qbLVzAI713aLGAyH/pZlyYo+4cq8ocYEOXSqa1BDLmsaS7zGo4HYpd/JHwLQ+fLHP16XD39/EazJ
pM4mFNXi71N0IqDPuL6/NnBlmmY8iwWfE2IEqDo+HivqhM5hUZRVvlLnIajO+17AG+voSqX6teML
a4HOUjZmyfxUEFbA1RrR772EjgPxHG/u7NluZ3xcBsmKsmZt/tUf4qLzmv9tbdn1yUyMxFJ6WAMm
9I+GClfFRgT9ttmobzraxKJecS4DkoO3hkC+tiOgogKUyMHl8OfivDyn0YYM5ci1Xvo1Ukyif2BI
0PzzJbu0sFgys6Vj07WwgJ6brsbPsnzmWfA/sIETyCSOCvbSUjOY4D3olALvcUsxD2LYDtJEwmX4
j5P2QSJyGTb/rAeb1+nCzCJ+3WWiGhuHYnvPxQrkOD0zbAx0gAnVF35fnyDH3qypwT+LsWEUIfM5
3GqZBlbq45ZPMi3uq9os0bktCsEx2MW7uc8NsrLemmL5M195YWvx/cYUaP2qgC08OCfDJW8T8LWI
enr6Y1xvZx7ZjOzKvOHu6/W7tgsvxzjf7xfeQgQZAbJ3sEv5fhBbof/++u9f/Z7hlhlzxyC09VpC
T1uu0C4rcDDhDYzIlHIGmQsE+IzsoVnyWbDWQef/YRAqmfmspei69XFEGuoIiFQiJGwfej/ZVmES
0vPc3U/4zqrS7er06RragcPVVs3lqegg3JtoY1z5qnPMAAUd1w6oFQNLFG8zKFEz6TCAkJ/x0v7K
NiJsXunb5Ct3c8NsEwBz/+slu3bSo0z2/45pCeZ1DBVdxylMCuVbb95YxSlbu0yuf1rIXoCnQlRq
LgWCgrG8s4a0+tPQtEPRZQEndcKGEA+rn/F8NizPeBxM/7U1+1AXW7xFdToCTRxBxjA9oaZiq/vi
SLzaFf46Yv7ahXJpbHHmNnqUjJoDYzgzgIxNQwRY93S7tsuvrtHfYzIXTn6ajJKhgVPlM310jeKd
69BSvX69D9YWaekZQXsRiaKDkWFv7ot9tCsDnLXwYodV8tKVZwSUcv9dI3Nxvpu6AgGHgKlyACON
3UVIhpf6XZcfCdt9PawrpvD8hGZSQxdn3Vo+xxTUAXf2FBc+otXoE17xo1MVZ7tMU0T5lSREAqBb
ub6ufMSzyA6lCYZqQnK3uEg00eaUExssPfm9lj9t+vPrIV3ZDQ6ygpYK7iicpuXXFDE7hWikg1Pe
JR6JdmOme6228rC8Nm+XRhafUVUX2pDHfeGP8JMN5TCkm54fePFmtivK9mvThcc8sv1gRlko5Pj4
wTYFjyVVEElvdeGrdQE9w0pp6nULQIvMdzscsPkJcnEkFKWBTFbeYiyT46rDN7Fa+3Tl0MGS/G1h
/gUXFmrWEWInsDDsoYCG1Bu6LBeyEw8pwtVX4Gd8CTitl9YWM1ZaA1KL0AriiKt+oGzjEB9Bu7xT
/FU/ZW1cCz8F4e6ijDnGlR1N9IsDYBO0y3urdtmWB+XNP24dNw/MMuYCKDxxzSUYS+v0mrV2iqQK
owczBRplNJDOEr7MV27aq1vib0vLMiglrYpGr2BpJJDLmz1yt0r49Wd63QSwCajlwiPqTyTrYk/Y
iVPE3QjtK41fZPFrMlfwytcObIdAMqvOvjLiAotPVHYkJoWEgezY7nJ4CtAjgrk47NaLXq6NBRjE
GZoLP+vTq9kQWp05guPIUb93ceflaud/PVvXzptLC4srQfaJE6kxLHRA79SdO5ajP6QHlQvXQDLn
a2PXvEa0nf17PIsToUltKMkgOv7j62Nb7+3d9DYjeHiQh2vUrWvPmQ/W5tm92AlIQIzS0hKMbd/7
c20G9y2InIH+w4L1QXnCt4tARLkyyivOyQezi2MCpC8+QBuGRdu3gBumoUR1EkUjwa8nc21vLM4I
E7lEyXuY0ZGkaTTitd2aa3LVBC4HNPA2ELNZVkSoXYyE+sRwRXSu+C0Td+b9Kp5JPQP9aHZz2648
hMDy64Fd3yUXZhcfGGkgWm46mO1fen9uiRffRAwLNrfEizy5cktdPdYR3f7vKOf1vNgmuQEdnAKe
MOSE0hcaP/ZxsWNdtynN4mSDppin9qkDwIlBwr7is1zbK1CLqTh60bUYTtFH2yWclrSl8Fl4zSYP
jMXEVQZn3+WRCkAPkud2+psgewMgWLAyy1eCt2Bi/m168XVATm6YpW3kCAH1aMJDXLktEcHO8QBe
ay077/jF2wCJC4xuVltB7LR4LNaQhkOKreW+NGPIe45TNKFz9lrl3LwtvrKyOMrwLZRobokBNZOW
uNQefsi4ux2VyWsjzdWz8dDa9j+P130Y2WL9Rgt5/abQc7/TN1Z/Es4Pkz+uLNT8uz+PS3dmftO8
Sxf7k47m1PU5xiWgjkDB6H8+QjQonQvM0k20tjHm3/yFvWW0jreQ6cQtxlT7ZDOXw0LncEI9BfrX
Aad0cFbOsWs30Fzi/dfwnMXm6GKUN0QmhgfGnZtHjxP5Ndk/q/hYsrevZ3LN0mKDaDS2KwUCcXTI
9bpuF7GXhH7r87faXIsJzmfvpym0KXBH87WN/+B/vzxSasvM+4Lmfm7WQQbdcTSYroXEOp+iNXfk
2iGt/W1LWzxSOYjoDO+eHMFV7A2EchXhZmcFBN/BNzy7daPT2vd81STEu8ANgCZOl3wKo6K1NOss
9zO93lomkMWls8JouHpkOABgqfDkEPJczGCDaoxEo0Xu9+LMNaQYb+NqZeOtmFim8Ip+ILGlwUTS
3CsUPK9HJCe/3nFX7xZ4iehDhK7hqB5bbO6Ecojr+xzn+456upfs43DYzF1T1ryBa4PBkxfZOAhJ
kfWd9/7FjovbUcisx0WiyZNpnGIVvf3i169H83nZIQFBCA6hfMTgjCUmxIqF7XCtayBSH8+oGdil
gjz+cxOguOh/qsmhvl0sexk3apI2ReO3eeeDT+kSkaytybVhoDkU0muQ9s41+B+nKkqGqEx0DAOd
YALpN56o3NmFd8CLq73E77ZrLeeueDQoDgYyHdEx5Cn/IwK+WB0ymr1EI2TMXDD9KUlGuvTUbAZ/
xv3Xa7S/zzXroBhfmls4UBFKcqwygTnZuTV1lQcUsf1p0TCrZgMowlb5hlfn9GKAi3WrCeUQp8Ci
Y8iNnKKNM4Zf74zPGxxjwsZAFa5DUVG5uGnVbKyYktcNKu6Z21avZrXLBmvF9bxmBM4uUuwgM5jW
0lFB9LmkpUVqn5XmiAqRAe30bDuwi5qvWPp8Q0BC7oBMjrSADhbE/EsudgQaFqN3tdPiirWfpPm7
jRSIKhIXEs6V7X5tZS4NLZ4JHWkVXppN7ZegPSnVm6LH3tcrc3V3Q7SCxKsGBQZZxnnMVMuHqIIa
bU4mErCo0/DNCGc+wrBdk0Jcn7e/bc3DvZg3dGVy2nK2pYyTV9qvTvkcQfOYkX8cHYOrOvNNoJ3B
7bO8waMxJb1T0to3s1MHwTcEY/+DWZvv0LnSGMqVZZzCKdGU2GmyGlfD9Jz75Fu/7V5bNPgUG0RM
xbevzV3bBpfWFkdCZqHO0Zqt5Vpgjy9m9Y8Le3DmXBpYnAAQ3kcZmk7VviB3Nr3pirtePn49hj91
Ox/dqg826MLVySAMjVJAYX21p2kgS/MAWefoYlOMXlJ1kMFlKGlsLXEYsvqg2LLzWkqOqcGfJfS9
LhX6wWmcMzOLW7XUHiJL3XfK9NsxmruOQ0hI8mErhXgepvrRGroINbvjXmuT3I2mxoHsw9hWWu9B
BXuCjh/KanuEmp6tuHTX9vjFVC5PoSZVhaMTDNPmZIPcrzGXFN7xih5iPIq/ntM/c/ZpTmeRGNLK
KrJEi4MI7R4bSwqcDyazuMctPfVqZt1lk+UrmYmqENRjJuiY3WrGG0p2n6Q93KBS9VmPJtQJWGoO
4CV2MGbPc9J4z0kXFsJBV55JjJuvf+uVedFQVQV5HE5M1KstfmoaOaOdDnXt99VNMf5U6s5rQHpL
6n/+7cNfm+VWGqR1eCF/PGPkECsVMtKzneiuJdzT7WTF98TvxR9ZzLsGxR70RCglQuJ2MRjMkd4U
tlb7juTGBt3OIndShspVcpTqCGj3vXQQAbI170SXB0gzX3WI7EtpnXM8l3yrU87wm+94DkCnrHoH
fa3yF+mAJa9b/KlMy610yAMbjNIz0nGvFBShLzb8rvCnPLWCplY2E242TgJpUe5Nrfo+EE3ZTA1B
NbyF6vvSRFJN4T0K0JXWlxqqAArUz4ctMSG6LotvhtLC92cMuoCsuUny5oEOzluHR/ipJqL2o9To
3ZRlqktYfVANOniWngO7JqBqNcfEOdMJEbjGwvcLiBoOdUY2qQUMHKU7pa+Ey2PUj+oEVjTt3Fgs
0NOYuVPTEXfSh/uSoB591ONAiOxQJdAG98MNycEcRC1OK7L3pOc5SvIb4fe1csbQNhVtwywGcBnK
MfAXCTsXUQbiOWuerFK+y4x9R2kD6qTEAZUYgULpqxrZKN3sbioIc1yn7IOUorYz6uMwsY1g7Cd0
Zi5QjdqUr7Vh30c6Cqbw/4A6Pi3YgxqNNdQnxX2vK2GR29s4tVHu0r7qdILrKTTfsKuXiSl3VWVK
byw1pOxjBQUkUW57KEjBco16F1TDhPBslz4ZMRTckH6eRIVuNR353Sbmo9MaN0nsqO6Q1z+1qTqP
UfuIRoCxJ3QSTEn9UxEqejp3h9pUDlkzHvlQ+VplB1Ye3ViZ6pd5HSoVVii1vLTOb8GO3FIjC2JU
kRsRJIdNN4Xw28OuoA89U+6h6//dsegwFN1dn0YQfpbpTup0B9dq9LJJOxc6P6LBDJg0Ovr1MqZ6
dtVTVAhNk9er2FgAU2neFDmlG0XJawVgZMyzI01QYWBz+zxUJoqGpZm6yViLlZPvmpcMFjE6FiL/
BQnh0qNUpr6MzBpXfIN+eB1WPLRqj57nOCM6S/Ggk/7aQ2D+qD999Bcm50PhwnvpnEyivQX8y8yB
ps8ULsrsfKO4//qcvGYFYwIRENJBoIkWb0GkQNt+rOwaRR3DhkeAVaEm3kQc/GszV+LrENpe2Fn4
FMXIFImcKK7jsAvQCDrMIh8ZZVRBo1UT+m+ekzNSCOBbfG13Pn6Xk4hwLRhEyCuDej9fExeTKFjL
VFmrOJ439l7btttho2/Wk/9XJM8Y3oWdxTQWKJhvbdR5/BUgbbyC/Y78JNRu2mDu5uX49J6Tl9hf
C69cyTDBMhTd0EUh0fQJX02JOY40xc7sN92zHozoiDt6/L4Hb2xNH3d1r1yYoh8nk1aWicp8XEOZ
oW/arPAlb7eJvsrY+xxU/DikxfMNNWAqLechNUHzPEepmvf2Z3T8T9fwNg3W4iGfuzSjohdITAqe
Ix5zgJp+HJhp1KjjT60aYbEhKH8xb3iPXp2fDd0YPcyjRGZvhaqvjW5/j2C7BHXU9IafazKfP/7T
crfOWVWUhOOU+cSWrAumVqnoWl/rabLVymbEa6WBQKtDWB/1kv22pn0RNHqOFLmZvk+FSQHJQB+w
jjftE6A7HMQeI/bg/fIwpxG772z6y8qI6va5PCBQ+6qoeVt6cGfQL3eKEfjLUXrIDWWtXdgVB8xC
AAiOESJziNguvojBohLODPh7pATxp7CCprL8iHfbMqt3X3/k1x6VH2wtDpfOTAuhwxHz65fJmxt3
ASbcbXoENbVg2vI++Nre1aFZ+OoMuNbE+nNZXBwq3Mb1OqRm5Tv0XTfQAT110+IGQpX/nZnFBaBP
TexopQ6hGUqi6whAkkcnRZJLrCVDro4HkQxTg4oMmp/FUpEYZY6yx3jQ5WUfVc2+EfH9mNFzFtWv
X4/pM/MckRkkByG7xi5HoHPhLyum0nSoYK99mUJK4jS66aZl/QQM8zFWs61EnbrdWhu9jV/MLE3d
UqIvMZWbssbLPanW1HzXhg6JAWRA2IyzWOfjl99rlqwaXIC+qZo7o45PpoPayVGNv7EOvIuvB3/V
mI2Qq0VmeNxy7Hzq21h0MFYNJeQS6a40sxvQhjzI6x++NnXtvgX867+2lomZiEVABYAF4qPeaEAR
Jwo60EF7Q0Yjc1GFf6fnKBTk2UOjj4+Fyg48IvtJaKFBSuLN1b2+YRYrb9Vr78cPP2oZTTUbK1EI
JkAP212FmkN0dnASVwQiVKQLITsk5c4taAIxmsK27/HDGuN83smLAxY/wEGhE5w5gBnmG+7iyx2R
XVR12gMKKqYjpKqeqYIQWNvyZMdjiHVbyRdfuTE/2Jt3xIU9Y0AuNm9gL6Z3SnoHVBNp/3GxBAXm
ULMQ7UB36E95d51ZbW9omNOkzDwSH4jVbpRmxcjVE/bSyuKELVlfVa0mcUQcCcRT6FMYyLDYGR6D
eGoNcXjN2/4wpsUhEdu5YwwRxvQnSOhDixoqnhWgcBIBL8VfW6UrmZfLOfzUrtSRHXMyA6PTGfrO
DLeive/ZkdOnXDSu1L9BUowH98pReO00sKE7+uO44T27GKTNrXiwkx7B1n6iLqmj0MrEjeNA/9bS
5nnlPJgPssXOt9WZkUwRuTEgsfu4E/uEaY2hNP9Rjsodyrn91tXd+gci/IBwrn1o8930lbnFxm8k
GWSpw1wOFU3tPDhgaHw9ojULi0srZaVRlxmeRK35G6/PSk//lwYWWz5RxzJVbAwBzIhYeRZrzTiu
HdGIF4E4pCOLBSnqYgNIu2qZHWME2VFFvo8+Vd74MCvxjbDb5XdQVa13yrj2ULk0+udTuDiRorY1
EUyB0R7dx80ixL2QGdAdiZcJucbR9DLHk41r/8ze+/c1jfS1xwqsQwiHVDdyM8tbqQRRphQDggk6
qqBLRQDV4aE/0qYa4bKp9jk1vptNOCrG5uvNcm3YKISfS1zRIcGBk/9x+9s2g4ehd3hAn+tjdRqR
5UISBR2XTb94m17MlzHkd4j6rpUzXbkAUHCL3D6Us6aOT++jXScveOJMqAa0SwBCtF0Ud2665sRc
2UkQ5wCyPndkwCt3GQTuwHxMKMiTUGGgDDx/hBDjLmtd9mB5KDL3JSSHN2W41iAH7cA/D0+DDzwX
WiDbBvDJ4iMc06GtxnwSAICAMYKLbltZnJyjpO7dJKkUtwc2xRugpfHLueeRkfTZjjbRi6Axzrxe
bDNd3BdN+sybkQR6ph6hPk69ZsxuSsQzPUctNpJJPFByzxRsb/b8p9WJQ9z2IRn1ymXW+ENT7NxL
7OzFGp0nYtTfIomOmbUkkcvp0O7APHtFUdFGlwgEj3YAcOGmKgCTNHhyGOVQIy4nwPiKC7dPiyMa
Lv/sUnAqugLdlVUynVpb35bgAO3bBI8lEJHQFa3ua9cxSurVIGQWjhEONvuu2fGRa1mH/iJoIm5k
8i6Pk/esHMBAscDDqdsnuCBvcqjQrdHE1LS8O5RoPMVjYJYKWwnJxF/GsTgCkl64EgWyEL7u8wx0
vcxEwAsKX0c4gCNl+VEZkKFwNPTXHXZaTA7tMB7rzMrcyNKaXTOpHor2wHnWuxtV9j46UD3kVXrr
2A7IEEZWeEMZGZ7BW8gl9Je+h5+oV8h+oK81Bz0WvaRJiPfdvS01C4CpHCJctRRuFKMyU6vIMRHx
U59HTxPJDhIPMBfdK7gLMChoKSzadniRVsi4SDk81Wl0csBX8EiVIc1sV69N6jz2neCIUia7GASW
OCNhnY2TnytyO7atjx5TN+2QeSq6PqZx7U9t920QylkIeUptfkzTfgfB+JkYqLko0CMyKje2Kt00
cW5GtQzsJH8ZjBisLLQFr4DHcpIcnQgnTyfNyajFszSz1yo2A2A2HZdEPJDGeMOdRPhD3eOH5fG3
vFCfO9vYM1rtJmSUsR+5rwJvkYnM9KLORvtcAQq02rMfQIfurft0unW4/kpkuZ9scLaFonxXIyTp
amA8XB1/ohGEh3xUkEBJlDse23Vgjs5bTLXJQxZgj8fHmTud7jIHLz103f4hauAlgCRK3BEvISuF
xiVlSLVo6NQzxVXuElm/J4P92yrYCRG93G07lrqgpgZjU3pm1bQuLSt08zO0IIu0WyiNDABiACOc
9BtThxNQ6g+4sfeJVDdJAUgXGpMNQJ9wgCLMdE80boBMqkFUnNupG5kqpLBNl2OOqskbeKG7ul0l
iGyLby0F4KMnlIHaS6IgLuJfWWrel7nlDwXSlajx8ElSeXBpPaWhZyVC3D9px1uTt2fq1LvJie+J
ApmVjEDinYz2uVKqxm0bFU3Hy7He63EZTKmpuTaQJbQh54TJh6LJwcOM6V7pwaUq1RTwUrwYm0Ir
d0TL0D4hNrVTN5Du1IKADBpwi3On+NUQXnolUe4GJzH9lifHUho3XMW/sLidbKjVR3s6UOnXlnKL
Fk13WVJydEXqw14MzCc6+hQiiwGoDYSDxYS3K0oUz2i11XjJJLUZ52t5TkxwBrfj95r1j1nslF7S
lnuwjJqNpsT6Hm0sIVqlzk+dJW8WkQ9MnXB+oFlKE5GTQZgORBN/4JrYA/8dWrq6F12Kw9Y5Qfof
5jLetU3/ksfOPoucb6aRnDMDFe5seDC1EWQ151aNWMDK8kDq/qHJ0VGvAI1UqYHsydA/YCbJRONN
1renQsO0O/lwsPtxE3NxLw2J7LxMNsAce1BwgfQ27Moq/1YBzNM06dkZyQ65B69Mkh2W1+UCY2/S
rTkUIL2mqH1w2G+bD4+Slr+kGDYT4Jg7TRN3qFH8Hk/gbbbqCy6J+yTR75s2RsibQIDQKF7TQc/F
ELDt9O80d5Do6ju8zx0zFEzbgT63maphi2elm2fWna6JtzjS73g0fS/7BK+H0dpos/qxKsIOpJ2h
6w9oYX/TCAjRwF+8cQRgvYP1bGvl1i7HWzsHA64bgh7gIVm2CL8p0W0zlD/rSD9NRXo7EmMjenm0
7BlRTMFaY8RtOkBReIJsjQnNsQ0Vd1O/0ZZv6lL6FvhRrt5EfjECRlYlWwRH3Alt5YEtCvouuS1K
JNGMPj5SXJhOFQFIxoC7jlQtAE8BxDj0hEa8D5cKuEjSeleBa/EAJe9c6GfHDeCx4EcXQHSXRPwE
GOjngMQebrNXUqsbhdrHQWl8ldW7IssONQhMQY3XTaTSg106YPK3KBIBJApn9EGtORqQozOs8h1H
bBtkrKg8MSXDphhpuwMVbhMBIVXlTZBm6OoCvFzELWTT2Gmy2ZG14oZT0Mi4gSyNksZIPcXY+Dl7
T2l/MwH70xfF3iraH4ZQ7yJkLzOrDHSiuWrToo5dvpgdJLgFELOtlntjXoA2PoRlUQJYLcY9M+Kb
RC/feyldUpk+ELsuLbQjkkiBUcaWR9TqWNPxwbHaR13nT0BtndW5N/g45IOLchI/yVQIfHXQ7LBy
R6lWrWdye1/V4zHNEVhFivW27gzgjvq7QVa3et0/pqDFe01FM7+gBQ1qIzqLWD6WTO6cNi88VM0f
nT7/MdbORs3wTXUacAWx49w2Zb6bOeIusqXdXpXdvUn1W61MbwomH4Fgurdb4AFUCpByhNygkfLv
nYZFH4v2XUmHI8qQcw8cZD1ghD0b9rCJpRV2KjnwzH5hororKTmrnL52NRsCQcxjXKbvNkNnZIIq
ET9turcOE6zJ/NwpItA0y2fVeDPQiW8jsKSZbiSBKrWTIsfnIo5wYuQUUiaxM+J4p7I0tFp+z4j9
EmNbHwYwh7RKveuUZJPWCsp40SfR66IU+nMaYKvudHVAsBdN6gxgoFmiPE92FtKWdT6y5YAqjd0r
0y3bc7gZhyMdzt3UPIBItkscxfEmSSO0VIhOtuhsnB4qHiOGs4fO7yErgDhTHP1Rseh7FhUCEoQK
ckkQ+/CgyCDpYPotFQDGKGI8ZVJAnlABYDeoGuDS0nJrhrgeY7tST0a3yJHlZoIes1a/b2P7WLBy
j4txyyTAddCnPwiGBWzhIhLnltRmMObsnFTOPupB6spK5qlGc4JrdSPI8MR09Vsnh9cuxmUF9vt9
Xkn82hq63soEjS+TaNqj1LccDVs9aEljT9HpqyGNICvzoI7H362mMbCYkCoCUB3tT4EK7PTKsxGQ
iCcFJLZR613BkQAoUwBxGQFsDHWtEdDQmh0Is+3AlK4zr890XKjDPiHDvo3sNwA9j1llfCcNYm00
40/mmP1CMudB783Oz6oemhGmbNDB81m1qhsQOJ9EX8wfHLthvH8HhDhzFVDJCpa/AxYedoB6O2La
DRUtPJRQ7Y2JvY6ACnvQ9YBjKQ+TVENq99vSMr6NqlC8DvsJbEHc+ZNqfB96cIGG0tZ+IkN/Dwcv
3QizeuCiMAFg7NuN1WEJOK2QzsAF7Vr6gJJa5NLnFtm2hn2HfKtCgHFpShFyarbvIGiJX9oAnnib
FID2mvrJUCS6GMaZ27HmW5VlwKJCHbCJk/rWBMfeN1MAK4FQ1UPO0eNYnWJrZxsmXJLEBvWQCz8n
PWZAks0I5QQa7BDnSZsmhvaISRfWyJncW7wsv8U9LkIAn5GlZc0vk8j2OKgdiHCa+gREtu5ZFF/E
BCi7RIHBUPKgAMDTU5nc9l28KQDg8+xc3/Bm+D4mmbOxJaRFfQxBYZp/m6jtabhRAXjzIpK9ydwC
er0H/r8SxGNmmzzkYPn7ElB7kLRdw+jvidaGWsnvaeLkyJm/zH0BG+Nbgni7pxT9vUrEKa/5rpHt
VqDhwwRkzlEB+uIAmmyOxJCmw71xzsKs95P21uHy4LZUg0ml9X3SNfWZdWp7Q9o+36CM1kndupnO
lVD6O0H/D3fXtR05jmS/iHPozSttGqVSKS+98JTK0HvPD9sf2B/bC01Pi4I4xEzV2z72qT4ZAhgI
RARu3Js/yU3mYH7L5CSdt3UwKZsAnf+Q+mC6DiVjl86AKU0yruUG/PKpgf8x6PdFqXtRzDmBjLRX
1otdJ4SONNShA1YiaCdD/DLreavS5ScB4AoPhPOe1KMgqWrjFaXcZIUlOjWBeowzw8sHyB7k/VVc
xDd9GP/ypfk+Fflffh1CzbW6aiMQ6OLmRQY3dq9lO2FsDvc0H7XmmHX3pYiRvW50Mr38FugoD8T8
pI7VwRdLMOALP/kpReoDylFuegDvm1OV2nVU1PdhJTiFVN9oBiquoMCu+6OBUtg4aHO/iwzREobs
ap5aOxGe6goM8zMG6ThFPOUVvzc6/2pEPhONsjeqmpNn4wOahDtVR4qY8ggOPe67MvjRoYTDTNeb
1PjXGugska+eS5C6Tn5xFXIopIPEMwJg7qMeGDX5WjfAbR0K4M6Tuu6p9uPYGvSmtgDyks1AEt40
oEBmLoZkpULI8kZfcZGqZk7JgV3fh66QbegQBQ36zKsCCNPm2SOn6gDFTYcprWUTtIwOUvWzrJQX
uRpH1OW6yUOCQQuLxqy0xOkq9RCm+angegx0czuu10wwNXh1kjm6oggmiEQfIKfi5FJz3c7JLVqy
Rz3M9lOTHOoRxHm1dNZGTJeltQIqQUmNkf9ARMPIwMVOuHz1QtgDw32WNOkiJeK+UyLOrtHRBfHj
QYtBWjoldh6DwSiAOsWQ2i34Yis5tIGNclFiOQCeeEHFOSoSWtxg0YHToLqQptmOlworbESQvJfP
ccdfxAwaaWpv2AInPERB6ylzZOlG/y1J/FOczlcz1/F2rwgnVRz3cstdIWU9lqLigY9SgVaF8h2o
8usyBT1XXsXXzZA6fsy5c5PeRB2u0yqfLbFtvCbjRWvKX+U52qtF5PUzv8twncZ67/m+/zNIK9kq
csP11S5xK5W/CmvDBgHXSzUO91k3PM1d8RiCPcgRUYmYFUh9rdhAs3T0h9EeuSi1iiSx5REQwhBC
GXyinjhZIgojh0bkHvxmdPxAdMD+qROZjvuMq916wg3FqfMjyG7vh8j/JhVob0EowhNjKLgmCtLP
/qHQQdcDtmGQs/r21BRI2TqAFMqyAFK/2I+oMxHYUAsJfXo0xNCCPs1FBHOoGUsTiPhRo2SpW8bN
RebHnyVfnqMh/SHoCTS6k+ZYTflhCOdLwAW12Tf+t6Dp7JifvLDWHv0CTy292DhaiTIoVp2J450q
QaqKM2WqcHWIkkC9AAz2YPFA0wqnIPsBqJMM4OboNkV9nCscrFbQjmhr7QthdNDXeSpiaTcOzb7E
46DOTbdpV97lXXGUxeQtSbVnDGNzAJuOt75RnGqg3E0+iJ5mCTdZoQj3Re4DZDXHu2juXODmGqjW
qIjIEXaqD6/nEffiLIEQsgghRdE2LyHXgtlySMKDDprvW21ESOEiH3nzLELSxtBAxKpowCWUo4ue
znmqwmfAoi6yNj2JdXsYa3UHmsdDIYuHEa0Ws+YQ7rkxYDVYSTf8c8Mfc0WyAkVYGQjlL9CFthX4
XErAcRfuq2/RMXWjHRkGC0OMS0SWDAodWzQJGv9kvKj/9fwPsQ3dT6DjCYCD7kIaYZNWugHcHndI
Eggz3CisiYKVJyLYQLdLxEwB3my+vN0mbaaoArCt/EFxi0MBpW71jCv7oDMWs7qRoJ/CYyNgZl/G
wSDfHkFyI87RPRxsXRhJB8gUp+t89C2puC9LxpdbaeHqOP4q+vECsBr0oE7RaOpc6pjPChWULOpN
m4boHP3GmIkEM5jVwesr0DY0HrdIMA7UQzoH/gGWU7vydHu+jfYgTnbCQ2dK94yGP2ms0/4oQR+N
jJ3h7Z6G9EQ9l+Y8L4FzcR/sIDVJgGazA4Fb5pvG14cosrIPS+TfFy8qFYqL3p9gqXI6jAjZue3v
pWsyItRah5zZdV/9XmjyQ3UYE0Jfhg2MvGvnIcHdXg6yOwayJXPfBeBct/ePvM992b4PK/Sg4JBB
M24cwOoQRPKb0gY7Ac33xuidOtbtbVPkmeurKWCEcIQVrIg6vVlSA+Eb4fSKnu8BjesJHkHMdbtt
M6ufSf0wQz3n5dDsFfgCZhL5gocHc2BNvAlrJ1cmugwSKB9AYUK+3MIRJCLW2kdlbuuvndNf4cie
0cPLzPm6s1G9WfzRfxah7WjY0dP22lZQNZhNU6CoCuQYJpHot+Quj8QMNIOYiy2t7Ank4ZAjjJz6
Dc9rwzNhSGM/mq/t58Ik7SFQ/oqKUcVEJCdekUpbAIn39qpWYHmgN0TANRAFV9AaSQFqfLBkI429
6q/Qp7sobrlHDjOa6XfondsopNNr8Mh7IApCd+kqP0R3LEzeCg3c5z+CnJTFV23aUA4rBYFLPgGX
BybCerajV8IKQdjS8m9oSlsdXjxmxurXzrlCXgyBK5VB/kUhkwZBRGO8xv4myV6bIAymIVt/2N7h
tW+4tEH+fbE2iAYM1WTAbVpOtDJ1n6Kq/DML1JnAtFdeFyos5PyNP17i4W3799fi1HIF1NfxIcpX
8wVx/CCxeBG5bd+5k6Saes9C/a2gl+AJiy9CBSqA1ma/5PBFGgcyfcM3DAM7eFqSfyin6krxZBds
cxa3G0yweez0W87dXupaeFmapwJYkwpl3o0wPwwpLuqrIHnN+lMwHCpwSfbDZdvaqmsoGNgWeOQ1
X+Z3Ez0U8K5L3L74HotvPVx828AKpAjbubBArQe5VJ3PA0k89gQRDrW3XfjWOrODmQtPZGRVa34C
hAX4niH3hGkg6tvlvVijCEUzDugEiIEIJxG0EgDfeNnssxa2lnosbVELEwuei1oszs6vdE+CBvTs
NVfBO8yGNeH4VeYTwuCY4kYjF8sCAoA6XzIS4jlM320R3CteNzz1Vw7EVOS1svsXxzTY4cILxiud
8hnqGicWCcRapFr+DdQZxOme0btBIzZornRhV4hIujIm0cuKFeQ8GLclMO2vgqYF8u9M4pCRDOoM
YW1wnFoVxEPcPPPRK+PwoJj212lSnePSOIoBv1PiJDb7Iv/eyLorCNkliJLvDB9e+6MEFFmgycNQ
6xcO4VTKg0LpQFZiQLDme7kvIQKs7uUfre8U95h0ws43u+l22+qaUREwRVQ6kgZAF4UpqVMos5Fp
AwSC4lFCKwk06y4AIiw/Xjkz4CZCbwc87ph6oUseSMFBEGbA4praRGbbm/E9NM1dUs/5FYh4OeA5
sMTcYiKjxK8pIb6yDCQLqRe+DDyDOC3pCiAO3nGiKGidxFIugAhAlZt/0vbb27mCDZIMEWhczNpg
AuYLF2CoSdUg+CohtyH8xsjfbQEP71fhG4QG8YAJmlJIp5Toxjsi65ZfCbOfbFNnp58TyWg42BaC
3IwxMlYkDG9Zi7OfTFChT2zTRCt7jWym7yWgesWInYTGgwnuO2fYYWyUsZ+rXw/y1FAfkPGKT2Oq
56Ylk4JYU+GgKeGCi8YTQOXjEvCmEptMAjwyyUsVEIDPfdijsphh1oo5EWEvln7N6jlHK0rKjnhA
s1LQOIMNquEFtwgUxvlYqVsM0g0gum+AXtE8y+MQ6hOmtQldB6HuikDWQUinmPXlynUC2iDwQKDD
AeCcQMEE4zlUAQRQCqQdhPMYeljhGTpaTuHm3hAygL7imkOCSgMxFvyUGAggwWeREnK+qGOUENb4
g3/AoO81wIkzHnyd6rForyQQbLU7+Swkhw5DjJndhLZ+R4p4dImvmV927Y/BFSYRiUZRRBD6/MeA
qBhYHY0juXfz6704fBAVa7xgAtQNLPkJIPXcYngv+U3am5Y2KW/qJT3KRgU2exQb4FL0FICFLDyE
uiTYVW8B6w5fAUWiVsQ9TpS6oY1HT/eGEqhjywH3JwBve7+DqO/QQINVyaCnA8k6yFgBmTUbGE7t
YvUGQSI1ZWlk5Htr3qyg4YQKGTSYQBF+3mql141OJMFe8ZNDlGEQTx/DztTb7sir1aVWAJMZiJw4
pAPfd/wvtfebf+4tJS9P/ef/V7V5XCqYrV044IowZYO3yeB//+ffqb786yf+Un3R/oHkh+g9AO6P
O4u00f5SfZH/gcYnCmWMcEIvFVN6H6ovxj/Q2gMXD0RD8f+8S1L8S3Je+4cKfCoaWISrB6fe+G+E
X8hN8vnoAFgOdK8I2A4YjGgfyoIuMnS/QZIN2cQqPcbSPjTsWr1k+X9NpaYQAzyG7qFV+EXAJRMh
5ycHHa5NebSzIXON6ZQWGisWfM20iBkCcAVI+2sRVKhJlZRkQZDIUzCUbMX2eFT3wDbaJCvgPB0h
iBX1vqZdn41S5YOKIUBcOihplcaupx3eVssE8seMrIf8Cv2tlkujbhUOT58CBvBROAuiXenHKf0m
VDfN5JYzsIYpIwlhbKRMkXGEyHCAXUatNwbpXVsZZ+htm2Mi24uz81ckWYoSMLZOpjLjceaMUMP0
iO3nP3vAvsZBs1L1JTCYajZfc45PH0kmOdDimpw1LpJmviU1nmiF1nyU98KB6AFUDH6JlfQNlpBH
IS5DzAdyKJ8thaPBp1OFruJ8nl0fM8zl23dcyPd4u2LqK6zun0xuIh5JN1RYPtvKhWmaNcIbkkLF
k9MOImCiY3bX5QznW+lXkkV9GKJ8vAGNedApKFvV0+zyjnIkVKHTTQ1RkcL1ryO2KtKqBy4sUtuI
+xXvqzwsSnfiQbQkFDJ45FDvfHe2AAwx40v8IDCWuRYPF6t8bygtnUQfxa5VYZPjf/HJviudBixU
NV4lU/512/MZy6NrQpQ1oTgr8JLQ2BvA72nHhDW9tzKVRT6aBm0AtITIwMFn76iKlFeyHi2h+hla
93bsggNGc7iL5ISOZpcnVut1ffs+7BFvXWxf05VSOCcIhJp06wOFll5046cm5Kaus7oLXxPNz0uj
HL/qfCEoAZy267h+mBPttaxZQ8rrX+hjNZTLQ2FW5YQZIbCs49suA1itHU8VJgO2HeG9HPgS2Bdf
iXL0nu986InCE4baJMPQ0q5uzQTt6mKfeVAZ/iU5mUu4AVKwEbAYAhj7SM/3iEDRQyMYPUpNe5Oi
p3pwtlfH2ESa/zPioHAtc3BBtb3l5Fc98MCP8mcmqMiuaBGE2UeYQNsfuALAzAeAkhWZxSi5Hmv/
9ocvRGiCPoiAeCFZqt+ApePlmwA8Ugqj78naMKqaaaRaRzsSGcxQJ6YqHAew3Wrp229smUrIE0gP
5UtzVQvGrutIxgLQeKQfjepNGxgJ38r7O04o1I/xviYqXxudDXjpMkXHs3jMRbYynRR+L8RAFtUQ
7ZssQbkk8s8Z0qHbK1u/qBZmqRjU1mWQjSH4nuMrwOJs4Sjke/4m2oc78SgMVo0RuWK3bXPVMRYm
qVgk9ZkvQ04bt4YAhjcgZA3cU5JoAvK4bWjtsGJsC/0L8DN8ZVoOlE7kUhFJdGZYGv8QTN+3f381
dVkaoI6Sj7KDqwUkSaH/TVN2jXjX9bdq2Zlqe6ra5w6j6L34lLfoaLAoE9f8fmmaVPmLu8NIc8mI
JpI1dV7X6sDO2hgFY8Ta9Q2EzqIIRfavZMuGUIut0WB9UaEfukS0deg1MfaQYYOOqKSkalLCeCzd
Bd9AYXNMHvSr0uFegak0xeNwZCWca+5nQGvor0XRIVZMZj+Ze3QjZnVnoMXbpxcp6u22+La9MpYd
2jnmhI/LFpuXdYWljZwT6QDD1+VdGbMGFVl7SDmDNujTOGfYwwbC3yqaGnnCqBRZFsi/L9wt6Ti5
7wl1L2ekbt+p4HL+jUBOClEk5oamQqP1swXoEmc+p+KzyJiOG35q7W0a/tj+IuuL+DBBZSj5EIlS
L6HrTtTJWz++U4XoedvECkYCDf3FMqjspMgBelYTFVCtZ/2Q7YKD5pKqWrc7FDUggjpAaAgP6tye
lUyuB4S/F0fLM2Vqj8EPAwFhFG4a+a6TgbFrVUZAWL0uFsuj9ZkwBcEpNRciIvwa8KZZWbHbvmFM
xdSBFRN3/i2rWcD4Zip1ivQcY0eqj2wl6ssKzGcCRpwmxkdjbR11fKqxLTJOwz2hBy6AqUBuW2Mk
MbaOfHg6bV3uHHWCDGgZKTEpc7OmfeTjCBhF9CIgZD7w4hUXBw8BeBXRzP+tg/vhFmTti4NbqVlb
zTHyo5w7id2LrP1GXbZcFpU/6M2Mpm+FyzwFum6qXgt0cSPWgyDLCejYIELPrQsBCeta8XZQI9DT
5fb2wWX5ABUbwq7p0zFEgItyT+ef0+5q6BgRbrW+xAD7+8MD+EVpIJg2CEpSV6QIs3mLcG1Hr0BP
gSrwzv9eucFdqjA+/qrPLQxSi1LaepLyGj4XBjd88Sjw4Gc9D9N1DF5I4RL4L9t7uAIlQvBb2KOC
35xUWccrI3la8L3QKu8AV+FNYIcAjsVc1F1qyWh9/Fbk+9sqsvTPLh5p4lTxA1xc5ve9dg++9Exj
1EyrDrgwQfXd9MwQcohK48slV13+MA2P2zu36n2L36eiXJBD0DoW8Pugn8z5t8TwQhYPImsJVJDL
o0oQpRKBNJSupPHHOLE+PmsN5A9YRJquBgVN3uGQggmlA6PNrWACROwprwq0RQ/cIXNjIDNY9wPL
Kvn3hVXMQgmhVOPjJ82PaDxgvCaaGkboZm0dFeOSnhPCGOAkIJYxCCIkVtcwmqAsC1SAKyowH/rh
gLZC40RdgcH09A/XQIcCkZvxqNEj92myZzyAXoxJffgzJ6ZOP8CbvujXKPh1tb6TQnlXlZPThaH9
R2beC+nFF0+mFKlbAZyMqDag1fZNIQ1vRnAU/JkZ6shXbcPFXKll9uifevUw127FEh1coTVZxku8
R3x23tzAdAs/+2AXURSrjlJbqZx5upnL3ioxvz3H91LtDrFntLfD/DPQAfdpbqc42m8vdbVSAecr
HptlnhCsfP4zCrnvAmHAY7ckB6bGt6AECc2i2g3Qttq2tNrlMBamqKM0adAhyxTsqq7cox6ypnTf
g275exlbea9Z8vwzLxgqe6sNw6VN6nAJQhdyA2jLbcU0zhPYWbtvROdYy3AzzVZ6i8lqD6JrEBnF
XO5vHbuPraWOneCHqqpxAm5EyW9cgY8wI9sK7T1jW4mjfEkuF9tKHb1oGFMZY4XovdqTBQqV4To6
qAAuDHbdmGzB4/Vw9feqaLGYCBgKHb0HvE5mF644KixhRIZD0kIxYiNWyYjRUFvzB8vndkojmRN/
Z/g/tvdt/fL4WAd1/iR8CYErYEevQHY8WtrAmWLFIAVkGaEu3iEBOief0QcYdN7KwCedaYB1t4w8
fAXkhVgChkeIPAp4nabh1DHgFNIY4QqRoUZ3LTpigNrMeHdt/wgtNxWsWzwSaGt6YuEj1/tgC9vE
XxYhORVqPUW8zHDCwt4k0qMw/No68Q6Vrs1q4Kxu6MIaFa6CoIH6dQ4yqG7eRRiP5YpfU8xI+Fg2
qDglg1KmzCdclw2oKIpAMkc8VoO6ZNv/RBJ6vpzbxVKo0NSBACceOvCEDhZvddfS/YjHQgQqF0QM
EGKHuIITnsUbxSPDZaMTH2sLIjlmck6ZojWsFVORKovlwS8UXAL87IzDDy53uPzb9nJZJqgopYPm
h5M69F8M0B2Irt/fVb+VSH1sKP0OP/vwDnBrkU69F1d3eNVgBHTGF6Nf4I0qFrTKwDZlLUr49Dnr
oLzj+oAcjjnr0W41DC4WQ4enCRC8nkw5h+FD6b9pJWCqvm9GrBeh1XC+sENFKK3OarkJUX0ouqeX
uTn0v37nw8sSghMEhQC3/RwfZinvVN2XUT5x3/rxMUzv2En6eucNw5n/MkLtVl7Kqd5gCsoWzqqn
W7JXA90WugbYwkenfqodQlSeOqD9cbZXt/6ZPgxT21cFQdLhugI8PBKha/cy+bsxfmpjVst/vfm2
WCEVZkFEN0dTD0MSHjYP5V7bxbapvoQaxA/TXeIykZlky76Gp4+VkQO9iOtTz2tZmiFbk+5AlyG5
pQs6W6DkgE4UbbZu1np2uFggFXXBnTeoQYvIzgPBEEIgrtxpHrHEIkRf9/iPhVFxV66NATS9AC74
4SkqQHwOapFtp1jP7RdroeKpnPFjXZLpD/k13yfH6SfIkp74H/JzYPFmhFSzCM3qiWGUtS4qwuIQ
z0o74z6ZDhCfsiU4SP3UmphlB/Fw/dDtWJKtDIN0MdaHAx8FZGRIqA/qcFTn2+0VMc7WO7R04YFR
JclpB0Z3ECFF4NHGVKO6y9p96z9u21m/mv52CLoSA6OSyIMQHK+v4Do30hMkx01FYFT5LCNUoOiQ
UXQjGffDyL/V5s9lDhaGkZFTsIxQQQK0eXmNXcOceoLyCrQ5eQB08/P2dq1Aekm2+bFf5K9YfJe5
BhdEAr0jAlx2gl3jiZrTHjo73NUgTbG3rRGv3QhD723HhbGgq0FrJuO0EkpXzABB44Lz2EB0li9T
QUEqhnoYeBRRcQUWh04GB6HBWAkrwr1fYoulDOlUy20NP0u1s+8/JVBSa6AYMJ+F8kHvLn7xkqaa
s719LI+gggKn1VUn+eiYVyDNiVTFDAA26mdWJ25l+wwwL6sQW4RjqDS2rldziOUoKWZJ8l88/6gN
u+1lsH6fCqhtaohJQJ6epvkVxMtmWj5sG1iJNZ8WQO1TroO0iwsm3D78pdVPsn9umxtmH3bt6CzN
0KC5kvdTTiOlRbwX3HlfeSC/Cx97hyg5iBPL4UhMoc7OJ2tU6hXJkhxDNhQfH8MVEH13wTAFAQDZ
hkFMG3Evk+xtb+NamvLJJJWISeOcdgN4Umz/JB/I3CPndBiqSPFGmN9C2/4UsrAz5NNvLZIKrBM4
ojjd78FndcV7GBnDEHPoArmH5YL8Zi+elUPqcC/iEyuPYLjM+7DJ4jinU96OCQiloPQJXnUJ0l5S
ZtbjBZrAFmNXV3KxT7tKRVyl13w+07GrRMJFwGTuuJP3PQjj1V3qGYyeGWtd5N8X65LHgecHeUSJ
LVxK0NngdRRkxqnV/EbpYUBmD9rrmG/Sv4z6lX2v8n6XgdhZb8xSaIB5KhlrWQl/n0xQ7miMeWYo
PV53g3mXQ8s+PyrMFuPqx1ksg3JAPs07CZLD/5wIg/gTXvyjE6am93A7m4X2WEstP62IRMrF1xnD
CTxICiodMjClPpJeAWg48Y5ochcyQhgnph5bLF9n7SPlgAKXy53CoRhQ8pcyRYR8UiFJvO3lLBuU
3yl4BuMLAdEKqiXXWj5ZEzc+C1n/37fkPm0gddP7QpOFg4BInzaXzHjMgmtZv99eCfmJLyFp4RHU
bZVyUyvEAnTagsJTu8Yyh+q+b8+EEXTbEGvLqFtLnPiiT300CRLowCZcYQ8ggY8TJsE8ww5Nh6FK
GHv2c1xb6R44hdHKLHGvnWYLGZ+X2aXlW81hfPmjtUnU5SUmPeRUKoTXAbMH/XVihGYwMcfZGYdX
Iv++OE6aXzYFl2IH+0A09mGSqbbPheOuAgFbGeONQLvO/IdkjkzMvYt23TW8B4x7wriqyand8Bi6
gRs1M1THwga1W/FTlb+HLB4k1u+Tf18ss0WfO1Jy/H7Vvun1c68ybijW71PxIY2CekAnCcgn8dFP
3gKddcuvf6d3mWiowHwZ11Y4aZLhhKRZSsaYU6LwcWxc0tQB6x4j21xP08i0mYDBMTTHKFSBUUxj
0kmg05FlgBlKVB1K4YAT5Vl2aw+l1banr1DBgPFoYY5ydTDo+lGQI7sdLIghYhIrhU5G6SrQKrL8
e7AAk3msEizZVvTU7TAbg7F0Vga/HrM+lkwdBAhkdfKo4Nbn5MYU89umv8uHn0XwVoLSb3u969uL
Xh3G6TC290Ume1b6XukJhwTpfPfQSgrdyCPNnvjAurhWHXNhinL8ctC7Kmxxvn1Q5kn7rmbcJmuw
FwPzS3+vhfL8pOpAJELaVtyd4KqW8lR45ZtmzZZamIQ9Z9gNF3a3bPVrLaxSd2XRdiOAlLjEjOqS
q2fVryxRh8LAtdLxrK+1evTwMKxgRhDUcDT9khLmAeRUAU7vXZCaIr/x98p1bxX73AnOzPxmNZ0H
YhsiPoKIiU/qegYv5xh0E6xNB/3QvAaXdtdqJn82LvEuvjRHYwf+xX3hGLZiM9xyNfFdmKau7an3
9dhXeAQxd3JUvKBFP+ujX5rlLtuT1Co8BHf6dcrq9K9erguz1CXuh2FuZFCeBmPnd6hbt9M5Hy/b
S9teGQYsP4f/ovS10Q+AEeYHdFSTs5hAfkfeR3Vpbhtaew2EWPy/Pp9Ed/unJNcELpoBpXvs7WhX
eYn3Pf72Xm3arNny7Y2DUPXnVfl82PYTSJjsttKhsh2Z1aDYIEZhrIllRvpsJlVVIUCOjzanvg+H
7yoYj8MbxraxPhAVpqBfnPttA6gAf5BczgTM+ljeRVCQu2ps2c1cUC7FFjCwrC7/ahxZfC4qeonF
IPSdAGLLXNdfpTy11YhzKmhSc1PtTgHPaIKuRuOFOSpsqf7QCkaBLpuSPvBGaqoBywFZH4sKH1UA
dXadTNLoYHuWzp3hqf1PxsdaD4gfPk7FiTGKAz5pCJRTetfj7J8yqwZ45kLYncB0whqmYh4qKkIU
kha0qoK3Uwl0/ofkGNqgqYGXgIVRx9PPb2Aql2eY7usHORjhhAHr64rJlOqESBxZevbM2EbGp3rP
EhY5aSykTVDGyAJIJUuaNuAtNG7BpLYjVwu356+VF3BDbFtleCDd6zfwhiuWwOHafSKfe3k6lhm/
3zbBWhcVL0REol6PEQIzQDnLCgSgau00Qexum2GthAoZxThlCXjDCU7mLdZfJHAdbxtYQ5V88gOy
0MUH0sd4mhNc/+9pGnmT48srf++7sim6033oTK0J6BR6a1CZ3DbN2kIqToyVFvkpwS5DPCpVzuHw
ELMebtc7lR+xiG5ZC0ZloOmPz9SCCsVwhSN3jbtee/2n6nn8U79Onv5sVVTcgJgXSKoTgrIwrqP4
0YD2isJCArG8ggoVfZt2cWoghxmRrAl27hZW/8RZKcBuvglRnrN6u70ohkG6o93nGSRmGyTY+uSU
wUtRMzaNcTPSs98zl2lgBQVMyxc9pR2sbnRBhFhFpbO9DrL5XyrwD3d4r9EWzp7PUzfnJT6O1EB+
aOivg5J31a441Gl7Al/XPpImBh0R+RZbJqlAUUy+lkkhvJywLhPqIcX7TziWGIeJ7lMXNS+AyZ68
PEq/jOHRj6/a6c/yS5qor4Hsb9ajRW13FW4MSEJFxgPmTqBv9bD9lVjeRgUGdKWhXSQggZCaDno5
qTX0CSNHYW0XlUFI/DDIfA0TIpjKBZCWZbJqBUyCLdalLlLRQBSmeWgJLgYiZoBzuI1FUF91aRne
6P3xpU5XcXosg6akxzlS8tM4TpCxuh4F1u26NuWyvDLoRiGoBCMFvIW4Mg6Cm8fmvGufIquzBasM
QOnBHhFbe1T9ZJHqnfQjD4LqAK5Hegn+QdjVOEakTcNCl7E+GN0qTPNeVvkJOXrjjLaER5j2Tb4f
XN6ureiuZm0lw9PpjmAfVyp0QMi6iqMeXccpYyCJuPFG8JGI/UW8a8HaPwngbQDE/VsSP3uiDx1B
7q1TGA0SRvyWyHFb2JFbuZKqGV39OrwtgjNvPMpFAQUbRoOQcWolKjCUqVSJaojRy1TT8XaPt26l
cTNxdrbjz/rziwI6b0nWVUWl4fJ6MUEMAoJZ7+4WNSZnDph1gRAAB6jZYMutU0NwGFD6bbury1NU
aEHBx8CXQ10VAwQsDE7C6e0mDFxyhj1Wgav7EWN5LDOUUzTlqPsQbAYDRfTMTdIpbTgzqaffSZAX
iyF/xcIlKrWJZN1/v9ITt+VehEoz/Yl1gFhroTwiQnsJqodw8CaZnUm/KdTWEarfyX4WS6EuiwCq
1NU4YYijhJZBn2DK1/+5/eXXm6ULE9Q94UMYNgsCJFijy32vAjO1Jd8i5OC38i5PnORt2x5r26gE
MhlkQ4sI3qaY7mUudpTiTSiZyASGFRqqC1W2alYIMqG2ZxcyoygudIjQ3BlO+Qj2icQy9hjHZRyi
9Qj+sZU0fleGlLw26e9vpxBBvEHf+aw5GaG7MLMzd7+9kauBb2FM/OzlXcVPUUrKwIk/TZIO+dDY
VHnAv3h72xBrL6nYMFUp34ANGCWteFUDJhxoXpHvtm2spqqLxVCBIVQHfRAqHNk4L+9AS+dp83Do
09Djgw56Y0TYTDhUge9tm2Utjfz7IlJErZpWZYA9jJSnbvCSzswE1nAc64DJVKBoiiqPch79V3Sc
wWgNoMDuP2W0ZvkEFS7iOYJuOKkAKyjNHYcwlk9JlvwaQ6OBcpqoMrZvPR1bfDYqdgix7utySFzD
ldz2Zt5h1CrbV/ZgY0DE0V4KjXXEWCukwodexVwXNAgfGGZzZ9GUMWyVeR04up8aZIEiqAXBgP5T
YE3Y/5uL+e8bkhBTLl2lHkUpaUc8FyutBRlhNzmEoOU3SfIJiO9BstJDjnfqbf8k3+tLEvWxvwqV
fAJeJYuVhNIqGAJHbw6aepD1AO/Uxwryrtu2GGdBoeKJEYK6pMkJuQSepguoQw13cfu4bWP9LKh4
i1SADROhev55F/nUkEt5wruS7FXXBG2pgv+WvH1ELuulh4SML3u3MEWtp9WSEWpXmBeP5V8DdKKC
2WDs2OrXWVigAqPOCU2O0Ij6eoL8piw8NGn2szFwbQZgT4yku+3NW/1AC3NUjKxHSYFQH97AudFN
lLs8OEF3etsEa0VUPKz5eNIjIsIih1C7k8XhQYlVcxaUgxQ+R0bCYoJcDfuLJVGhcRoNJRh54D70
MnK03kvQszeyysrFS1+9CvFTGfxOubCwSHZgEfF9DXPK0US8QtvX0xGaB7YwXaLutxLqhR0qMnZa
qktxgz4wnx7i7qaajnrCKEnWQxKUCyRM1uq8plKxMCCYjiZCcih6k5d31ojZruyQVGZ57BrHQKdR
tMNDPjDcfr2z+WGXntCMs0jqQSiGqPQY3PKOYFYnI0CB0ti6Gb1UoclGD6z7/t9LpYc2I731x6pE
q9hXjmlwZRTXZchIQVgmqHgRyzE36WTMVQowvNup6Mv8GIuAkUytv+cvNo8KGuMYJGLXAEIPxCMk
Z6HMU4embiN5I10M5YKHfbd+MGyZUY+vh0MATjRJFwxoH3x2/BAzytogIc2vpm91MEC2+Tem16Ax
8WGBcvm8nuIma4ABUuN9XZWWZOxFoYPw502MFtR2oFpPtRfGKN83DK1PQmi/2s0v8MebzUm7NU5Q
GbTEHaS2GC27tSnv5dLocmKq0S0Ri4rMoAId5HE71RsO6iFDDoBpiwr0I1fJ/YSkJ3M5OxJYi2V8
O7quKMYCp61FdtyC/9KG77sRDjkUQAtzQPaRuWEC/UiTVc+s5lofe0zT9DYjlMilBieCH0XLVw3I
n34T58eUYwVL1vqoMyGMYlYbIeqmEVqZTVhaXZrstx1m1YT2TnoNSccvMhUJRD/6msxu8sZVE3ha
zDhe60FxYYC6ynpofxtAMZMJQc2c7cypTr7duNPz6LTIblIrYzjlarxaGKQOtML3sShyAFS1CXeR
g/laUIpTCo3f7Y1bdYKFGepUj5MaBjNhmjNi/ixChj3IIPEuxk9TyOqorMfGhS3qUPt5q6TI8f4J
wsuvZhtNiV2CxldyqjCGqFi8CelRnbHC1aTnwyr9HO3nRqGFHHoFFThXoTs7JnaqYlBVxXdse0YB
w9hO+lG6b5o0nAgUT04OovoUSmdpcvKQ9bbKcI738LlIc3gobnc5ZjNwy7iC8ZIn+6y+23aM9W2D
hI4i8SSXp1L5bm4zQ0uBYVSV8ioZCzQGptwZ5OBYl7LN+ej3/h9pV7YcJ7JEv4gIoKCAV5bepNYu
S/YLIdtj9n3n6+8pzR03U2KoCPlZEZ3KIiszK5dztgWu63QRyAXo3DIKyYjwnVTQE5FjYR0nEUqz
SCfOEanpkChGgSAJb/+jKZtroo8R2COko5U1rp58qpWPjaZ/zpB5rcVnmioQ1gcy8u0MsNrx96ZH
C1KQJbL7+eEZtBDBTnUhYixCxZoHPOsSxoCu7pv+iJk+vbmZlacpE43HrJv3RSHOC9IWLK9xiScR
4EvtlNS21j1p/nkG0+62MTBXsKUW5/1k4K8CaBGPoRgT4835796meiUa71yfUVgcH+f+UKBuzHGA
0TXe5A1OcUX3IFu/j7ER0drthLZ3e4PtHE80PrCqH2DcgNsDXgoQov37s+nIPNOp7zA4laanPh9s
JbZurCl6nbLpWi2Tx1rtz2PQH7aPdTVMXsTyvlCtQIXc+niQJdkjlb7N/fHPfp9zGmowEz9j/VVd
OnfZW6B8aphuoQDnJJQMzKudjoqeIj9WAKsxfXBTC6tQ7N/8YH0LKZyf6MJE7sYI2UTrsjW71I3+
ahhT6KF70R7+7MQ4F1FS8/+Jbj+pe9OqXKXM9tsi1st4C3U4HyHBpoaggDp4k5THbo9x9PMIqOYj
27ktdqGniRztqi8Huj+AcnUFYIXc9Y3bepQTxg2CDZYGmxfIL8zx+7ZaIhn81U2GcVRVhFrd2tcG
+H8wWdR92Zaxfl8uenDXVJXU0h9ndFE1coqiq1x/2f79VX96OSeTqzrGvh/nM76Pm9DG6+ODH/9o
4m/NkLnbcgRn9YGOK2uwCZ8lCOY1huSMr+V0TAoRzq9ICHc3VQWNTXXAMGgk3WXjUw/mebMTcS+L
hHBX00AvGKM2sGUj+xqmDyA3t6dW8FVWnfP7ZoGCOfIPHG1jMxpaxlCXqrhwxuQxbK9K81HvvxXt
nU/u+0a40cD+6w8OZyGR8wKxX/6/0B69kQIgSNEp2PeOvg+vrD2YtT6FzmEh+mB54m8V2TEv0oYw
A21bFGP2ufLYRmjiZZWtHsme7cb7D+Trtvmtmjlaz9gBYMHug/mRiDR4zgNZB4Q9U4BiUuA0+XXR
iXYA1wvQC0m8Dcp5OekhJtXNoXNy8tCS7xMaPwFI1NNz0H6t65tW/RlQUfK6XrBYCObsMp3myQqq
gTX2B69BTz84JfvRYRWz+F7ET7Tu0a13lw76Y8D+//vzJUPYSC0r0TUeAhQA95zkWfeAGO+BSjWx
u++i5YZVR3gRyLdHIlokesmq7X4a7apIdsDDtds2ktWbvRDB5Q6hpaVGxqBY1fbNktwhfWi1z1SH
FyI466hVUitBhe6SSV9J5Zn5jqQnPG+2FRF9HZ2zBbUhg9UyFvr8FRUdIAnFWDZTHlgKUeyCnfqw
LY8F04/O47cx6JzzsGjYKHJN2e16bsZj4f/qgNuRpnfaODt/JopzG5UftZPPiPBKEtg6gm6Rnkww
ftG/wlowirruMy5asb8vPNQM6s+gn7Ey3GpfSnrOs6MendtPsHNYII0DkboCIGiTn+JFMzUOgwnL
GUV11WPGuhjuWhjf9qmtGoSCtRaK9qwGBkHu2LoETjhRMBE/OPkRnGzYv5ePIIYEcCSjmxHt4q1d
1qU47ugMVIrKhNWCrbI4FdZwlWXU+0OVuAzPxPCpHMRogGg6wJ3IAbPP5mBPX8Hz6QTOODq+N4qa
tGtv3aVeXMbX1kWsmhaSf6hEDRO8HIXTaNdNe1NU98Mk5GpdewYs5XFeVpG6IScmoAmrKf6rt3LH
qKZr0yzsPkDINONT2+m3aHEdk9Q8FUkpqvKsXeyFfH6NVJ2aumsLuCufojKW3Fv91ay+jU3ghb4I
XWbN+y5lcd5XU41AoypKFWr1Q2bfFCI1KmL0FUnhHTB4s0y5go+P8+jUBb9mIu0NqbYFxin4cDx9
EClph/XbCQd3Rj3fwxTpqXhfwZOEd01gkxbnfKU0lAeFcd2RpEBF5LbrImdobgv1Vxa9WUSQma45
xeVX4hwJVUIslue4dQXy3tb80YJ5eexTO0sFZaW1FBiUesRifRFL50NYl5VRZkpQq1aua+WmNmdb
165C8iUYT8po2Jg/EYSWddO4SOQOUieSFpQMFzYcrnr/OdYBCxAJJubXHeNFBnd8wRwqg/GO9l5c
dfRa6T7z+/Dv4MlmXKL8sgG22OdcMnFhM6LZdDxPceoKTJvdED7Yg3H8twjuBnVR6Ge1gXqfeR7d
0Gm+mXeJ4z+CFwRDHbYuWCxc/SgLaVwmA9b4rqQaXlu5FoJp8z6J3lpRTWrVyy1kcB++M+o+TSOY
mjrBGdQgV+4bjHtPdld0h0D/TIlqeYCcDUym37VSAHFhFF4VA3VSYBJuf6T1U2M5xTumFc8N7yvt
bLYZsiQ99DKEjZrshk4ELK+ys/9oCb+l8NEhwFOYFCxBUr+pJ9Mht32EcWKsAewth9xrr/oNuvaG
Zx4tp/WYfWgvfmYbT9u6rnqk9/zpXVeeEalqKxDeMs4ajNnZSvh1HL8F2l3qi6in3xeBttTlDL8f
QA8JOA+WQ0U30VVj56pHAWLE4CuVk2kzZpzklo0maN/KvWhSaz2FW+jJ3QSNZiRo4Hvd9tV/ZpgO
gZe2dmahrc+2BYYr4+efHSx3LeJ8QnZRI/kA4+2pn67y5L5Dk2IcCoG1rj5dlYVq3I0I0jY0Sh+d
njbPepv209FQLLRIlNSZp2QnAzLfLlvdG3PTlqSisqV6uAkl9bitMFNo6wNzWSsI6/J+An8hBibe
wuIObeI/+30uY02l0Kp0dP7cVN7Vzd3n2tzLc+TSUwMlfDlkEyaK/hDHt5Wo1SP8UFw+GkpAM5JM
aLDY400NQDdZ+/QgH0R7vNtX++PWP00TMBIDmiK09op01MJjDtb1WH7d/i4CtT7s/MfGNEaBhrph
CBrB6JDuJI+ckyNx0Ci++lSa8dvYPyz901GLTZWgTkMHsp901Stl1Yn88n5bqW1jRgf136/XPiv0
UAnYtCW5VuorSVRjEP0+5x3Kug+A1YmnkC/f1umjSg7b//92CCOMSn35+s4TufelBFGybbsDBXXk
lPaglhUNCIrEcHfeqP1WRmsCwbj4Wvq5HdY/fBGA9H+4bhMjABajV+PZ4RoiT4mfvY/XoDR3gzbI
QXvS8PqWMUscP4uKc+v5zEUc5wbQApODqENLUaPhwSwiNwMsXduobjJL3ux3gjrJ+hFexHFOIYpl
SicfX0oO46Pf0yfAdXrA/v7xGYP4LYaniOuKlpQK3sPuGF/Trt0l6p0si2CsVkcekQr+86l4iriG
ZCCTTNCfZAPn8Y/U9YtrDM+9zs7kFm5SeXiVBq4pAkhcv00XsVxu0cXAArECPEtb4xg2j7QVhDbB
N6KcN9C1Mch7Ce+CuH0tkqtOvmtETBEiFTiHMEpS2zaYI3PbqLR7+TAHIgjx9XBwOSTOJbTAONYb
CW56aFUnNmJbIoeMYF1SBCoiUoV3ClExy0OMUfweUFmh8kRFO+eiz8FlAlWmNBUYuTK3SF/84GeA
/iGWjf/svnBegCRVSrUaLyewGrmEoEslaU4gYtAT+TZ+RpgOk0U6hhRuPDJORayvgo03xEiV4rQO
ZjRjOxUhKq+enqoqmop6JgIoZwfwYiARYdzMo/wraH5IFNRDnbt9eqt9HGUhhLMB3fDrIAtgbFLg
MtxmQLF+bV6TO3jRW5G9rR/iQhhnD+XoY8o/hz0MAMav7yrHd00wKOEM2ehH9yLKQYTaccZhyQnK
awWGhM1zjX68f2QU5CC6uxYDmIm+FhcesnzEc7dFzmhOtyHMMFG/NIaorCc6QX5v25jHOIp9FW/R
+3mHgtsVdSuX7E1bx56Q74lG+lZd0eWD8diOCPEWoDDwwWZ1tGvwIOo1sETGe63/uW2HgtPjd7aH
sqqSAhQ84Na7NbSjNX0T0retTpYuTJ3fzc2aSknrGdX62s3epi+ZV+zBEgfWGDQPidOeA9P+VGa/
OD8uWGRDaJExR84wGaVjWDvN/2nmhS0Pf20fH7PjD0+6hRzOVfSmNHVqDrPAJvQdFtJPuVL+bHC3
xnn24nq4S8BOsi2S2fOWSM5xkL6QQ7NGQyfQNKwGKXuiUS8o9R0h8bGbwr1WG64RNILO4mrMWmjK
uRAzLdpR0eEUdSsw4T3SUzlPIj7WVbCCpanwfqNqp7DDviEQP9hUfOCBIhFgBfGpO2yfouiCcV6j
iUilE0YEoOMZrhhnH4EkNl/9TlBfFDkOfvK+mFAyrXW0HYb7cQdsWC91LU/5NuxgH950Fe639RJ8
Jn6oteoBIFb5eNJm+RVVd4Hyp/pwmWSS+pk5VShiNL8mL3SUQ/QXI5FJb+gORakH0UVeI67BFMfv
YKxxmSV6miTOcpSlpEL/oiSVayWG3behV/nxi9+lX6ZgPrE1l5xqntRYRyusD204eoUBrlqtPypV
tMOM04tfRW9/dtack7FAg4FRQ2SkRlbYVvfcW962AIGRapx3AS+f1iYG6i2DlTnl8E3Pj5U/2fnc
O9uC2A9t+BR+w5dMYdnTGm8fZbpJpvtC+6sSQsYyB7Elg3Mgcd0omlnjxoXH4KHdKa/dTXkbeJLj
H4z73gme8Fj9Ft2KDEh0ITiPYpoN6dIBL5OouAqrU618piOysE/OkahhNapBjqPTjdkZZOp1dSDw
VYKT40dTZL8Ym8lkz4XsdqxurUixLa2zQeWrKLLA5FbnhRf3jd/Yrc0W6YCKzMOcs1MQBqe0jB98
CpJ2LXYiheL5VZ9nWcM+jXRttv1+MuI9UYNTULZX4TR7vpR+1Qr5adtCRUkEv907jkQuxwSOrd+N
7ox5rniX7cvD3zlEegp2RODpBHGWbxAms5GC8RoJ+pz6VxGYY2zNmtAEDV+CUH9S0+KqVwJ3iLBs
t62q6HNzbmUyzZDEM6o5U/aXJDmE7HujPFbKtT9HgqWfd9Cuj5cSC0UmAzYmfB85H/AEqVme3u8G
j0H2mCfzQd6Pu/laORgPqP8D/AFYinuyn73qa7QTslOs38/Lf8BpOygUHV9GTCbf50cVfBiwNNBo
ybcTWLTUg3UUDXqtV2PVi0TOq8YpVcdmYBEMsIrdPtzR43zPaNCIl++B7bz9Nddd60Ual67VJPSJ
wUgMC+M1t3LbqL+U8ZdtGf+RZFyEcL51Tso50hhCg3Jr7jUn380H6gI99J1OS3I/s1enLE6Q86kB
GaI57VFNQjPATfSxdtrKukpN7c7MNVVwgMLvxXnY2Whqf85RAcD4OOAnlAOKjA/MHmEdbvZdcJTy
apj65yg1HgnYDLQ5CKjKunCdx1DnKIZGw0N8Ei1IrO5kXk7xA5RAogHswurhaUEhEt2kx/qYw6Wp
X8eDetTvaWQXxwLUAakzBfZPgZbbt07jkYEDS5FaTUJWOt0rr/RbeRz2xTMltnKDRdAMG7zyYfwM
jPNSXy6T6yzJmkiEUvjcHKu4dNv4Vybi91r3nZevx3mTyO8wHKsiWyR9dmj8a6tO7SE/E8zKSsGv
7UPcvtka30FoJkVJEsaKlvem07SpWxUxxtzL47aY9ZLx79sGDmpY7GJO0CjyAUNSkJNeU0+//Xvc
UnLCL5LXO8214pV7UcFIpBrnT0Ia+jX2JvHGrL9r86mi39t0v63WugWCtEfDeCKg2LlxLCPGVNE7
ukWUhphjrt1mEKWcIhHqvw+uagsSvrd4+uaQU2TPAl+xbmwXFTiD1ulMAqPG43/Kflnygzp6FWYh
eiW34zgSZOjsI38M1BdZnGEbWMydhxkt7K6f7VCp7TIFpBpYVhtd8GFEWnHhsTH1GEwz+PZ9qJyz
/NS2b12UOU0M4MXE2zYCkSzOtIeEFO1AkNlqmW8n4SksX7LhMcmdiIoOcN2kLwfI/pXFLSKtDhsc
0HgprW9xe0Pnn4MvWGgWacOFxTHuSRixWaKhMexW3ln1Vdo/k+B1FA1uripDVE0HY6xmKjxWpZ4k
VSVhTgqNa+N1SudrbYoDG/Q5X7e/j0AOX/UkE7DtLPYAHZsnf3y12us5E5ZW2TX8YNoXZfhaZ6n0
8aywuTi2i9bdRJ5u2PqZ2gzW3QLluCDnFenEeYVsSobSZ32+Vqm9rE0iN9eBwamIOI5EcjjvMGQD
oqyPGSk6eUX+YEmeL4KOXA8Ni6PjvAJ4mgIDGRd7U0c33YTFjOCgH8JHjOKnTmyCDrvehxhnEcz/
i1Rjf1/cpZz6U5IxTiBLOundTklO9FODjAvNOM9g0LilEUNNbgf6SOX+CxW25oWnx7mELk46cEOh
2Dg4Vurou8QzJbu39RQ4JoHTPgcuOYIQWeDJRYfHeYliBA5nWaE0rU3PavZ9bH6YqnBZZzX0LY6P
y5mzvEyzgKI0ZX5Lj6y9lO17uz+lV507ewzjQ9RxFAjky5wG7bXW73CJ5aRzaHtSZFGNSiSBSxgK
Uhtqwe5tBjBRuT3GIgSM9Q8D8gNgpJkUKI7/tmpgAWhZauLMJv/OrK6l7nmggmKRSAT37S3ABBoz
gw/N5DNJSjtOH2NDBGMjEsJ9+7ENlKJBVwJB9ZemP1rdG20ft+PCajbCeCLej0rnH0l6NPjJoMPv
1BqQKH3AMzyW5NSmmrstZ/3ttxDEfXRVikkwGIja8ml4U9x0N5OjhsYR3SW7rDyJioUivbjYkEj/
FLermR7DFvsQ8KMgeTjHtBaEIZEoLjz0sqRieBrhIYksJ00KVzUPffwahqKphvV7c/lW7O8LZ12B
a2GWGUSZVN6b+p0SCQbpRb/PzHHx+2U06BOdMahVtqdSfa7pHx4UFwki2pAmZWTKaXmvFk7QnfX4
2IsyqvXX+MLSuNufA8V+7FQG4HmcQTGGGKCAa+ydaN0bmytUwiJkJPVeBqhK54IDWTiAu54HXT4U
5xzCIvJjM4cLZYgQauLV3+Vb1qJvHbm1KaYeBIFovaS6UJlzFEWoGhEgyVC6toOb2W1sbBtlaM2O
jvZa29Uu/lZ8377P264Ji/P/thXZUMtwZKNcc3pt9D+H+FnRLfvPZHAuo/PLQopHXKxorjx50h0F
z1m7q0pBbsw+x8e01SKqaiLQAuv637okVWgUTYv6sFzeaKnijeGb1VxlORg/GNpUIggd69fsIo67
BqqpjzG18Lgwizs/e1CI4PGyXkNEBfgffbgLoMWT1M0KYhMDCtG8dBeACNmeAQyq2vKL78yC+vq6
LVzkceZelTC+IkEMqYYHrTs20ZuevW2bwrqPvYjgDLws8YmiAZFwqh5IpNtS9RCAlVU0DynQhIcT
TKlVFTPBizlSvnbJXag+0eK4rYlIBGfU8ogKSVnCifuV5UjN6BbRm0zr/bYUgY0ZXPireyVsywC1
eGwP18mr5j9t/77gexhczJvzmkpJgt+vVVeKrrL6ixokdjUKLGt9iuBiygbTcxGS+qrqdcvUmGPr
XXSA3ykPGHmiqE7G7sSGDzA4HyCZgA+mrJUwFZHtxy4xbzQsLc23eSMYgv2PTOi3LRvc/U/m3uol
Aw+i6b516anbJ3+R8+gYp8IVd2XYxdjSi/MF89D3UYqRQdRor7tyZzWVXU2W10jnJHmSEAnr7FP1
mcU349yB1ExzVgeIv1H9MyqvA/+2Rp6/bX+iW8T5gwKUXdHEAp6sngCrb83fLOlhW8R6UMUyKeK4
TDHLy9m4ROQ0M1gRiLlRxpGoljbwiHun92IgO2bfmyuRva9e24VIztylUVKtASzbbhRrhzmvTqoU
eNtqrRrEQgRn6EmhqarcwCDq8UXKjnF5m3W3oaY6uYGpKr+yO0X0hhVpxRm8WVtqPEWsDartzOJh
mAUBb9UYFipxNp4jUQAyNXKREMPKWWpHzROWn7ePbf3WalSxNMOUFcrDRfd+3Lb+jBJD2r22812R
nhusshV7CQQzc3og8auvjDZtr6gmchjM0D7c4YVozplLkeJ3EkMF1O4HNLJmtHF7JznOKG3UjnhN
eN1CLppydm8h8TGyqIamBEiL+7R8mtGl605DBL718LmvRKj+6/bBEAcAPmdZ/GAw2KZjM9JRmwSC
tU3gfyMRZcp/fL3fIvjAXpC8KKoEOjHqnPhrdAJt/T2oOhm/8LOwH7hukBdpXIzvJH1qqASFagas
qzry27CPQWToX0+VO+0A0O7V9FPE9eCtxQ6FoRom4WF1Kal7eA9cM1M9FdJDpl3nhugWsP/8gyku
ZHC+XW6xX/M+jcnAXLpvPoC5NJtBhQwvonmC1UNciOJcfNxmMpg58clKVbVVUJ1SNQSrhMDLryYy
Fyl8tUv2W9qaDeJ+bhzH6TrPbzrZ1eXdtvcQSeEMQprkxMwtON1qxAS63zrGDFDnFNzriXrYFrV6
mRYKcc7CMExNM0eIMsYA/GQ39aeKawsBnHtIQ18BnQmmVidQZna+jq2BsxWJcO1EarC/LxI/qvnY
EVER4KPyrzJHk0dgyaIvwoXBfAjQqAgwhNQkjd1i2Fw2W7sez2YjKHqIFGH/yEIRLdenPlHxPdTi
ps2PcSb43utpyuJ7cNFvJmPYaBI0iSa7BFBt4ySAYHbImVHsjR6rr4mSZcHV1DgvkFaGVpUEOuXB
VUDvCv+NYqF7247XXfZCL+7+FxXN0ilDEbffSQf/bALiGsAtDUCM+5vyLKoXClTiJ/NUvTWkcMJI
Qxa9lMoN0a6STBDHV58YF4X4eTydoqnY93hclor1lMlO1ty2beINbQVWZ4HDEZ0eP2QXW1kxBhph
OQNjnM1zuzd3rd24LOjNmt2ZAokCO+eH7DLDwGRPhZea1Od3ZTTej3XnbZuE6BtxPmEEBHI86PAJ
WXk3RY9SZzhTKxpSEglhf1/cV2WyqF8YsG3s1yXqUaPPnejxLDoqziXoYQEIrAippCE9EWWv+F+2
z0n48TmXUGqhrM+sDyufpNcSHSPgw3rarbVn8N+i5X922TdSAp1zBk0QFF0ZItkByNA43KTZsSsl
2xozu45OjaE6AuVWx7oW14jzCxayxWhK3hcLMNR1ZmsFGHKyJdcXmNt6IfkiiXI1TqVRJGVukYEY
nd1eV7MTHZKT6QZHao+e7rEGXAxOreb41u5FaL/MBjZOlR+q6XTiK6XGOpr5XZadRnIAiFRXPwkO
c/VpsVCRyxYyKcfIpgo3gaEa2zyx5bXgmcjOcGfsGWNHVO3/UCKXPkwRcIZlH+ZC7M7LnxgJlQE0
wCHC/lXiWm4nsBfBfaac09CHIk7xFXEXopMCkCijfEhmEdSv4EbzFWQZ4a8Hwy08U3bqpF0dHLdP
bd0aqC6rBt6eBj+gZiRhPo8zohPQu3bK+DOxzjlGlnMRIex66Vi/COJcUzFFM4aFMHXnP8vO7Ja7
5F66aXYg+3Omx3Ivirrr53YRxzkqfRxHv9Pwsp102e4CoLKI1rTXP79lETAn67rMFyq7oJwtLYAr
TIN9ltzM1uPoC54Q60pcRPAW5sfjIMs+gK5iTJhm+U6OW5ErWr+nFxlMzUVUCn1jrrsKADrZL8b4
lT8mjgGSm8HNAfkt/i6iU+PMoJNaOaA6Lg2x9gSERHLkhaJRZ5EM7ttHzdCahoX8bk4Lu0lvrBm7
R6IinkgIF5zKrpFnxbcQzat7lD+J+diagpcEizcfPfXl03DxKPSLIulZzU6tqwONiE3kQ9z/rEA6
QNK9mR2qz71Zf0vkkZjntBsNyoDgp+aaqudCuUL7zRJlEQKz5oFwE1r0TTSxIkZX2WH33BF326mJ
BHCxhwD3TgHZJ3zN1Nl9/jOovT8TwIUaXYuzPmP7lb4qoUgXVk6ihaJ3isDCTO72t2hNTRbY6tyh
T5+agLq1Hp61THRYq2Kww24AQ9ci2ofluX4Gi4aOmRlVkexqaN3MDEp7UkVzgqsfZSGHU6cjGF8u
AYzvWpV8ldJsZyQiyLHVhHEhgqm68GU0DbMBgDA4MeBHY0TLKg568QWQmH6/p/Lztg2sbx0upPGu
bAJsOT4NBh9fe9f/RU+hE7u++0P90X7v7fneOrO2aGYCws3dFi36ZJyDU0tixQwpylXqVwP5G5ot
06eG6xbacf7NKmdsVNRwBTrWpA9JrRb7cBKlUOwf/eDhFkI4D9cYk182DMfcDLJ905h2YchuYknn
yAwcOiqfevlf5PFv8dYcjbxPYeuzZQcH5YCleXJurzQ7fVO88ERFFL0Cg+Qf5kbYlzkwxTAE2el2
PLIq422kPUTDTdyBBLAXoXutZnML/TjH12SRNCRs8TadqEPGF7kuHd2MHVlEFrYamhaCOAcoldoA
kmsopu2DQ7NvD8NO24GVbL9t6Ov6UFORqUoUwCD/+0IDwteQ4w6PiKFIHdOs3BDKEPVK/VQtjf4W
xA+dDEM1UdDhocbQerp5EwrL2+ve7yKAq9OGuUVjQBIDXcPx0Wtp78Cb7BoevY3uiJe4w+dwyxYa
caZAg1IuE7ZzKo39z6JhUHbTmylBvK6KzHy9LLAQxpnDoCZRqdTIuIYTw+NUDozRSjmxEdnwpB+3
jUJ0lFwgAU9kFepsjDTrO6cbKycWPYrW3dLlY3FxRAUFTfReqSnmQ5NITtad/RFcQjNGrER8EevL
tIuz48KIOqtmPxZw5nLo0BNxx5fM6w8tpmqkvXVmmCgVdrzycy2iuBRpyf6+iJZEQ/uDIPazob9a
3uW+11uGY6SHzog+FbAuB8oFEy0zM6zJ4pONEjYOh3Mkg0irF9TDhVbIeYsZUEMIPv9vxbFZtcjz
cceMPfGincgDCk7vHalzcXoVacYA+xUo4bTRdALngxvESJqjzB5HWji61Itmdtd97u9D5HF1NXnQ
+jjAjdayaDdqgVfP/kGS0mObNXdJJr806Wgj7/X+6Lq9rwcvFM2xhGVkMSoEff5agGe+ftz+/fVk
5qIW5zs0uQ/7iYHshcq11O8t/zXKBeOngjCich6DhHEREHhDt5Mwr1YH9tCeC5V6Yy+alxRJ4jxH
G1kFUVNcZkP54oM2O4oYsq5d52/bhyaSwzkN2tWVMWYo4rUtFv0LWzF3mf5jprttMQJXq3IuIuoT
S2+aEb7JcgC92ow/t39//coasgpAQgsFKJ4iCUs2xVSUyDK1vbJTsFvuu8Duwy5tvbdcEUrv6pVd
COO8UIIIhXUHHNoU3peJjJGKXYhpTOCEtIEIT3b15BayOF80ZC2pKFslw1S1PZRPvRo4f3Z2/GO9
HuoOk4o4OzZFFDoJ+BT8A/y4B8xwIVXb6i296MO/2afeLKmRYBk4qH5o9MVIVGDkCqxNJINLWYLM
j8HYgGnZvql2eAjoRWIrfiM6t9W7s1CFczhxNRVFaWHCULsvj8ajdUt22PB3yyv5sXHDBnBT/flz
5M7KQirng4ZBNRPsyqFHV+lPbUM88CocBkuUMQvsjifZKPuirzIWaef+Tg32VSsKsux0PjzZFnpw
nseUU3UyTDzZGDJC/8jSWMvRHv9excufRXdWZBOcB9LMuTR8A+LoJNlUV+yeaKjpiV6GIpvgXYNl
Dv1YBQhy0beG7vQGQO/piYoY4URfh/MKppJ3SdUihNPgNglOkpD0QXBcFtdYKurR99UARZbRAL9U
ch9j9K5DB2Tb9bwjvm0YAY937uvl1Moh8v3u1HnZTejADHaWE2ApATWxY2NX+8zByoqLps9eflV3
qTdcJbvhEKGXlrgMUNBy9aft/2qVWXdxxSzOf0hREMjDDP8RHoHT2x6Tk+UBA/6YfiFsoG2fOgBB
EwJdCMVy/mSISQXeIQXvkV/BjbxvAdWoXwMl5ah2dnpV/pq91Ms1WzgLxtTZ+gicRzGTwrRiArlY
dQHaDeTvzafekfYpMMMKwSTke3a5JY1Z3iINbIyeYCcR+e7f89JxvAsfI/3FdJVvrTe5INVr7U5+
b7WxnUiKpvCdaDpkvYlkEGqquiGbOg92hfq0mVTAx8U7c94FV80+OisPwyujEKrP1cu037ao9et6
Ecf5Op9EY1szX1fX9xO56USrfkJ9OO+m6+ZctCqyhNbtXc1pnLG12YsvuKsB5C+5hoi6dn2mZ3GC
nKNrsUGErAQ5UHxUIvAkGC+FIzla5CZHxrEeJ57viGaP/yPLu5wj5/akYCh1q0CKz2JGk9hacKDH
2pu92ikkp/CFa0uCD8fX+aowna00RrYS9q+q9nOinwE6vJwiX9fDgoKvSwzYfPaPlXGdqaK27/re
8UIC58v8eZ6wVg8NGMRMfay+gTPejuFjNRv0BIygMNVs0etFdGycJzOoMXQ5ZceWXkfWrSw6tvUo
+9sOeI42AInOiICwg7IqHwG7suvz2k1z3VZSXbAKtR4IL6I4d6Wao5l2Ma5uMM22H95p+de+EDzC
RDI495AALSLWTbyMLTWyx/Re7rAcLtBDdGF53PZW7cq2xOQThtVC35YBftW2tu61noxhEePU7lPq
iJJIkWKckyCEhGrAhkoBmnumvmmj2nttzKJ1DpE5cG7B19NIjhjicIXOkzbIdh2MAL+/CYV74QJJ
/LxNZRBV0mYoFLenTn/JrAeSHgxVVKERnBs/WlMaWacHrEITm/sqPEjTIQ0P2yFpXYQBeHhd06j1
HlEWYbgLoiSKQojoyY8B3HLgL3UK7fu2kPXjugjhMotgnpO21mSkcmjPRxHYT9TkVtLnfZLPu21R
63tYoJf9RyGm8EIhEtakJqxloe2xUuhgDOqYHOsb+SAqG/9HFLpIYlovJAUNmfymVPEk35dHDa/l
xKlRHMTmIka8RK70P7LCizQutKvSOKAdA5MbHGVXlvauQXcQSTm9lncECdPkpp4EDhNXcJ7r77OL
XO7uDgApsYBNjvHmL70re80exODzA4rJJ+TFXnxuv24LZHp8zAsv8rhLXAEBKq9kdIK66Dh1BBtu
X8b4UdYf1Fx0vQRmyZdcw0KJzJLBC6cV9jT9c5CPjjyPtjEU9rZSq7fMlHVkmLBLMGL+21RUX+4n
M0UlmSEpRZh6TnOMqojYCtbTv4UYLsiTTlG7qYFCYDw393JyDB3je7GnT8OuHJ/RCd2JlqtXI/xC
IhfhU59iRVRmd8D6EgQYXzhuH5zo9znPQZVMz3QLC7uSeaLGoRMtS4k+DOctjL5Wk4BV3UlAXv1R
tkO186rGFKixammLY+JcBYnCZp4tNquglPsBWMxF4FllbE/p65+dF+clrJIGILABZJeGFUBrPkzk
UytyC1U4f1CkYGONDZiyXj2pMVbYtFRwWdYd60IE5wJmpa/BOgMXUJU/s/K7npxLyWvITanJbjSC
iDk6Vf5LbL36miA7Enwnvtwh61iF6mcMFVbpoxzcysFfAxowsfRl+yuJLipf7yhGvSobCfl+7U6e
f/ofade1I7eObb9IgEjlV6VSVedot18Eu32snLO+/i72mevSoeUiYD8MMANjehepnbjDWt0BrNaP
vfdBXXvXXYnenfvB43yjfCVDk9pUGhg3B1uGYpCrkte4+htINd32tnVKZHzD6Y/Woj5oIVWLKhgG
+q/TM2sadXEBbzTB2WlVoKvvg/Jy+SZ3o8VZBv8wW0huGjFjXE9KoClNflM+opdrT2awiqYA910R
4+78OA7/RtMSU0lJiW9GhzvZvLNm0VtadBbOe8uTrNJxhoCZ/DPXQaGWh8oMqvitk1SRie1G9c29
cX57IC1o2zrcG3nCnBmDd2zwbM8mPAdnb3hehJMXzC38EtY3AjlHnmStDhZ5QLfSFER4eHo2d3L5
2JMKi5qqHWJC7LJi7D94NwI5z16i4W41Ck64tHZxOxyiE0md9Va3qV/5xlvrJG5+I8rS9v3HWUc4
P9+TPgxzDa/EvD9hhjcyUi+zjpOp+JdPtx+2znI4N69XhVknFHKM9kHRbgb6QzGFfL+iT8Z5ejKY
E/hUPvpBxAcp6gGMhcmpOCB04bnIWEhqlJTwYKwcVdAVEJ2Pcx3KUsx9keF8GR2DRe5uu6a9bRQR
IYNISfh3XLRIbT71GquXyQ5FvSz1tcf1NnZBwPRQ3lZ+fpBFaOcCP8I/6rCrUZsgoUQARbco/iQG
NxQJ4PyIpIxtqq/wI5jFdprhivSidHZ/xuRsXDz1VjHMVd7GOEOUYzdC9poTCdRjGcR3uruioAtm
VGqXNzR1sk9/pfn8koRc0CkJ2XTLSK91cIWmLSizVIEQgRnzSxK0YD0vNo2mp6sHViZbD780LbbR
jFHkpkQfi/MYoMy1wt7E+7t3QartoMyfulrnjFeDb9qRM8U2mMCUt8uXKBLKuQ81NCMrLlFoYijC
Mh6T6iKCvfhNEvfTRemc90iKYrLQOMLBtO965SX5rdE8tNlDT79R/T2NF3B3fZ+M9wIYOZdPJ3Ae
/JJ+DIyzNmMg+r18n0wB8O7mv/RP/JL+MJC8Gg1M3w0g1M5ixY/k5iqWksNfncTgno1dGhdVjO3f
D3rA6EkD4ICUiIBrBKkAD8BDLBPkoSOUQX0YPMMHUaiTX/1LcQD+Ydc4Xj4T060LiQC/5mLQdZwM
FiIJ8HjK09DcJtPJmoNe+n5ZkEANeECeHrsOzcAw6GL9JdPue+2tFk3N7IswVKqruk4xbvLfDHfW
rbaeTYggyKvXR5Xeatiq+JNjnGVwdtQr2jqOKKNjpPkz1nGdun+NdVG7ev+jnIVw8RZImuZiEgwT
KLmm2+mgXq9R5cZtCE7f/hWc7N7lQ4HWblcNfkrkay8plUjeGWyyuLF8Iht3cSexGsw41Z7Ukk9S
PQdt02MXmGLwuPaiMHWs6FWigLSVVTtpXwe5OUgJaEKwyEBHH9V5pyTENRvT1dETSuSDrh9CjLKX
seWVyVVlneLpeQmBHZPEh1gvnQkvcKs0ncYCNTptbYoCLpEwag+KCjxYPrXls2aNbqO58fwpjiMn
zR4mVMvDZsGqyTejX20AmOE/jgE+oFoZbayhuFHtDvOdJs32qMOFDxj3BD/BHBO7i06FXNl9fRjI
53oEGv0a20leHGQTvbI8soeud5q0tRXjZm5ifza/GObkWfQYSh4hNMg0rEMPox3S7Khnj91cuVX2
GBICEtkEtNlfAVQYZde5chW1ppfP7pSlrrWAZ2LpvDTqbAJM+jCz7Lg6jG0VzM0JEc7ONdkZosEp
lk8FiVA1b/Cqfynl0l4VyZvnyp466kty5Czj7Fgp6uvUnoqv04otd/0Ww29yf10PtzHOm81oXdDb
LL7OJ83LUYVIyP1UfS3RtS6DZX1Sk9tFdcbhJRue0PEQWMt+5D6rFecxpSFru7hGR2jAy4Lq/lAV
djXhwJnAbQpMn59ipJmURgNg8jHFOALGJ7ZLTTrMYSQ4z3452zwfiHuooQIaMjg5Nuc9efNxvQp9
wLJ4Ys6i39QkzpJY0rApZ0+1YoTdjFJYhcW91SV2/GR44dO/bIOYs3Auu4D918VZHLvgjTilDcfc
1BBC1fSoWG+SdFqG46AfpD62rTAWOByRXnBpVlL2Rm/NiDqLXjgxVvHDNXaG3imH3L18LpFicDEh
agu6NGCmRRPvhzTco+gRT4L07TfPlvPdcTFhsSRKkXUgw3kHNRcQe8D9B+8BxATlMLka5s3MW6zP
C07GFODXyH2WygUJWo9N1C1IVXVd+pFr1XGtRQTZAhE89nuVrpU+M+hdDBW0tmRFp4VEgi6rINbx
0O9hOONlayCpCq3utKR9oLRTgIKjGwELoBahCYtOxOLgRs0lq7EGK0f4NioLnuikA6rqssL95jH2
87vw6G9y2YyK3qLSodgUrCq1n96F3yWPKti+g1IM15gNPBrXS+WK1jvZF7+gEQo7/OZwem0VA+1g
VVr2RV0+q+qbOdyYs69Fdw1WZed2Ep1VkDYonNcg46KpCkja0d0Dp70LnK9Ytt+BWAvQeTR8wVpz
+XIF1qxwfqNOw1IZSgANz8bXAlyDnWx3qcCcRSrCeYzJ1Ei6mIhZRX6vguZ1er58BpHCc94ikjND
HXW8xFoDtfPilcyghF+eMyPoZ8Ecyz4QxTlcKZyPaCoLm58FfIR8Wq8zL79rbhXIPUkOMIteF5BP
2+C7epxvZbsfXNE8l+Br8RBZ/YzJzpRF/1wDcHILJJkistf0L1NylUsykjyaCjNBpLSG1Kt0VNLL
1GmEUA2i03CuwyDzaGJe7MO6ovFtzT/1ojUygerxu7o6xjLWUceFVTIQI+tjpQo2JUQC2L9vPATJ
LRoBDQACysGJRsUdpfV4Wb1F0ZAf4hv1XMYaMnxCltvNq+IXqKHYnWLXqFHKrvXRkAdVXylIYESf
h3MNrZVNmaEjA6wLPF7csX5SZvfy0UQiOM+gjWG2NhKsKVWuNfNZHQ5aKshjRR+Icw4NHjC0U3B5
muya08m0/s658U0gPdGrbsTWqluHpY9diYO6TMHlWxIcge8BSdqcheMAEe183xnfkvGfy39f8BX4
xo/RSDWtJUS5MUSBbnyT6szuG0FWIhLCGXtpTHGsd6wK0/U2JUHaa15o1v7lo4iuintNrEqRRs2C
cLYWD7l8N8uCqV7R32f/vjH3qsxNDC1BYasxcbCE9Ywlj6fLRxC9UzR2kxsZ/dIWWlbhRUQf5FP8
nW3lJQe9d9A+BcjR9O2PkLbPIU3j7HweCJro2DcEWVh4HWWqWw9AVI1S7/K5RArA2brVhB2QyeGK
uyZxV4N48lq5TScJvJboC3H2blU1zUIV+xxK86CPD0UswBgRHYNLABa9I6bExgsr9dkcaszjfq07
TXAIQUbDt23k1fiJVIiyR2+iYvXZTO5NPbITSUQh+FGK+iXLtWRTpyqoGRV+BSacJbznChkvVaC4
ndprtpGcu3MQBbn/7z5o+yNErT55nq77g6hHtXvWjXRO/eKqT5KcsZOrVelTE3iwSQswfsVflsWR
ANpyWQ3Zn7t0WE4NK7WMEdbYs7x/nKcv0itdXdkQuCGmBJeEcEqozHk1qBmmhti2vxKwCT3YrhAp
fVfXN1fH6aLRp3WhhCy2RYeuupZF9Ai7un7++/y0CO2nGJ1KGd6UaMGSZ/48rTdlK2LkFonh0k1a
pEM2DehnrProRSPx8ij8Oi9UYLn7HZvNcbgQNKYJaaQBs0Nlu1xjNs7t6gLF4Ez60ur1o7bMIALH
yFJfO9Qo7KZfgk6ZBe8tgWbw3MDaksYE5DRoPGQB9hFtmdz0Y2ST7pvZ36rpddKs7mWF308fN8fm
YhYILqKEVgjvRTK7KV2OqUbuy7x3pkR/GLvPU5IGuvHYGS8KnQ5dbLhtN9qN8WjA8Vz+LaIvzf59
E9oGKTMbSwKlLhIOT1eTg4ZZ6TnUBe5TYOMW51KycIpzoDKj9k7uC7yOsOFlyzS3NUXQxt+P1Zu7
5byJOrRLpGgwdEYTJ9mFB3Qut73qXO2kBvlLI3Be+3NOG3mcYwlVCWMfIXKD+Lg4zLWAMudQ+9GD
7hqHlWHDpV7k/xHqjKVS0DsQxQQy+H8/27oohAKWHy2aHFCByb3U2Vmn2X0xO0MqGlrd15GzME5d
+xRvqiiFg66tr53yJDc3uoiNc7/ovDkQp4dzTQbUrfDyrEnjaFYLiJSvcnQY0oNeAQFtus+Xz2v6
47Ly7we688E4rVT6PDaSGJWyHtAYmmcAGWOIX7XVm41FYACiO+TUUl9Rdy57tr/fs+mBymkWgg8n
EvMbj3o+EqeO0iIVUTfPrBqi+UPmzs3BcgY3fO/Z6IwUqEJeSxYLfo2sZ4lcyDPXkQAtAs4sPfbH
KnJk4gM1wGXlMWs8NoJ0X3CPfB5GSjMew48KxfopLQCBRO814V76fhT/eSR+XiabWs1SC1yiRh8j
3bKnZfYua96+PzxL4ALfKkeD0s4wqSWq3uS8vVJn86oOe4CkibI5kSjOVUxjnZoFg5EssVEqZY9Y
QHStGVWR4+UjiUyYn5OpSZa3Zo+0scziKxmt0jpRHsqlCuoBsLcyccvFcppQDegioqQVaQX7900U
S6ZEmWcF1tVq33vlbtIee+tVcDz2SS7ouc45C3lZDGNWIUOK7clb3czDUL36NmKgtahtGvwR++jZ
I+q8x1CUGuCPGF9UzG9xgcdmDnAbUfIj8hf8zAxYBGK5BCA2wuXoRkh7sPfcB9mxuF9BDCrq5wjF
8c7CNEF2QpAHrO8YRfPRTvfKq/UHe0ZLrig2C9w7PzID1uoIs9vYI1HD+7FpbQugNqQ4kgZd6WUR
WLRABfnBGbNJBrVh1ZSxeSDYG4nbzKaqqA78m9Txp+P4ZXSGGNNUq2wkWHfTxI7RmT8obnqXHFAl
+FGmR7bHDLjnvwtf/AhNJA9KvNAF03caXBTbIniJ0Qm5bGIffbALJsbPz6CnpMQKweGUO/2EyiAY
SOwFu0fgF3LVCWvFw2EEReHgsjk1OdBvC/eNpXamXdzj/wQKwcT/o/layzAUFXmWQSjnPvVGXwqr
w3y+3oR2FVGnKK5TRbPrUbAI8BvbOEvi0iyAnCl0DqFBs794hVcd+tpTMdiIukywhI71Z4+vszze
aaarrOaMbE2i7wVIV5S7rH4C73WYRehZH7PxeRntbLiSB4Er3TeVs2DOk1ppMsmoAAOuM6vesUHk
yHIf2voqoqZmf+dXdTrL4TxoWpM0NxcUnjIQlY+Dl2tHNfyim98vq+1vbPIsh8u5Gj1VAVeCEiQb
mGhs7DkrWA6ffO0UAbX7yToOAkPZz0/OAjkvmrVqMmsMNqEklq2S9X6p1TfBoRjMxoXL4/vicqSm
40DRcerC/hFoBm9SCNLyfvlcT5OjLPQAhGK7SdYHI4xFjkBwPr5f3qromJcxsqNVlZ/HSLuKBtGw
vkA3PuBBNhlDVg96MbEEDMN0bq9/MTtiF82NUT4K7nE/CP38VnyrXE8xk9rVKt76mg2QVezeJBj6
XkFCYueGndvshZiVgPYQgmswLbj0BTl/MsXREpUR5t1QQTyGtTO9MnTX2KX37bce5MKqn58qVkWU
7UQYe0X3yzmXrjCnqWJFWSMxb+I6DWSzcbAvfxsOo3f5igXuhG+Y53oqN7KEnAIgb3g6+rWRu0op
eufs6STmLQHOouhEU03O5qI+l2OQeMA7r+11rs2PpO8EtYS9g2xE8MW9stfMLjEY8JG1ovOj+Lqu
uGAFdi/f1+4+/lYOV90LJ8mK2wXoUf8OgOduyGIrm7+1TiCrCkyvEpxsd2BkK5Il1xtzK3MAG8cL
PNbHNth17s+2eoz+AbQcZPaHyLWuWdoiyqF3XfNWLhe9tbhsknKAbmh35fEmPFBvDUzXuCm/ym7q
lQcR6z1z9bzNbeVxNocgALa2COfUy++z9hrnAOtrPkvNdzx7WuvH5Q8pUEmLs7G1G8qhIXjZxRGC
m0K8ckkESYJIJZmZb75bpknTWMmIAmP8Nda/VM1znny/fIo9B0llVQeNpKKh1cFF6SQyR6MrWLNL
jx6mtHfUubqpJtXGCuGVZpilIHiK5HHRemzSCtTxsDJpvY/Ck5Xd1f3tIt2Z4Cq8fLL9yzufjHMZ
ckxmFdCTKCPohxXlR+mkSO+XRfzGlk3s6WEJllLK6YCkGEovEzZpg2UO2cvZfv47w6W57W8slxwv
i9s/0Vkapw5Gu2o1WXF3pfWwyP48B0UsSINFIjh1WEAAB4KhBRZbhFdSmnvRUL62iSziixfeHKcH
pF3XeK1hqvHRdBjCAfVQsvhUHejROORB9aSLStP7zuF8e5w+gLskyRO24wMkbcOeXd2RG7tyGFLu
5If2xHpSeMO0cIeiV8z+aQkBPyd4vGWN73JQi3aqyd7CUmDdlaoTY+8HqOHGYXDjACmCTTC2/fwH
2rKRyTlDMoZyTEtWii9OfZ37xnw0MxGPwa45b4RwBoB5wGleZnTEMFLiLEDKyYzrlVa2ai52GLqX
T7TbXaAbaZwBDGMmEZDvIZsDvR/IK4FZ+dBEQeKUrwzQSDeF789dpdlI5OxhWOSibxgcXgWoFAvD
ZT1w5UHDuJSBFD2CpE/gtETyOLMw09EsqzRC0aR+rbUAqDmKciiMzpbMm0LUztzPCzan40wC/oQu
fYwcdXDUw+xKthK0V+MxAZMU2OyT0WY8S2PvJmKLuHxQXWYPoE1oqxOsQDTAegDKiPTEagzZiSIf
cWO/8ycsybsU44OhnXv1C3kTqBFLd35JE4hqYUlF003rlwLzoNZzbKDrZt7UgBpkuKfLXXXEYYHu
J3oI7EId0o009ms2J13DRkMYYkkQeMIZqHR3A3LNl+Ik3SZ2f2QjBbprvehP1KfgfLXcyq2d6C49
MFD3JigPyhH/S1BRYsZ/6Qq4zAwjBbHURLDbYX3BmvuD1lafBLe815nYnpvzP6CZjTEuiWZ8F2pO
2cHHty9KcYxmv1ACBciiw72y3hUiDNjdluBWLueSFmtuzCnH22dCTZVxTqZui6rVeJT++TS58jXb
YZbCoBBxauxfqamACQtswQrljImE+dwBGQ8+PnvLsY9kRN8v3+hubCY/BfA1ATrKsTWx6YZovQuT
1za8jTTB9OZuFYxuZHCPkwSQErPU9Qw3YvL+xY0gt+vpo53kLo+XD/Qbf34+EWcaUp8OfZggJIc3
02vzEB5Df3aII51AHOVghN29LE90gZzSk9AgOhIAVKSiB8McwI19slIRXIpICKf2TUf+95Us8qrF
hynMbWMQHIT9jV+t93xvnIrPbT6bco968AKqbaO0l1WUPP8mNJxFcKG2boAno7RQhN7tclsFXNI7
A2nF5I7T/8ivtIPyAzDHL2KYY/aHL52Ni7jpHLVpU2NisTOuBvU2JYZdUTwVIsEdMnO8JIeLtItZ
l0kpIwjk1+ZJCZIbbNiBgETE1Cg6DucVpkS1qspCiFXyAtt0pZ1ZIPRtU/z3fy5rt0Ap+Fn4ZZ4A
7x+ih09C6aYGjEIvi2oXgsPwc/DofXTTUCA7qbSrtvXK9dtQ3cXSj8sHIbuRgxIDA3iyqukWpwKk
XGVCNfT6wExwrB7AiBQ+hTYATW9UkQfa1YKNKE4LjK7LMpNCC1hlZL77Qny2kg/k48I2PJC+3SqH
2av8+CF0tD9RwI1oTjPUFq5c16DooFx9YnOgrTQ7XTy5GMr6SpXKzbP2CB0VvFl31eSnWINPvIw6
GRbC1vTzKXzDYvGpyibByUQiuCAytZNFEpmdrDjl5EHtBU+5XRdLNby3oSOqzKM1JEOqhUuLoR9d
uVJT7OMCj2Ky/iRD2ghhtrBJ28Bkb405oOlcRQntTpoPSUIFo/j70XYjg1P0qRmqCeiFuCgo97H0
K6dwjJfZob7G2HD/6LOcr43TdWzHJ5XSo2A1xocFm3AiQpN9Wzr/fU6hQynVBhlMma6iviczVjPU
W2MJEvPUKNSutCMZjgJHwQL2Lz78fH98ixmTUUXTWc2/jgIYV4+6w4oIy//2w+b5cFmgQPH4LnPf
pV0twSSx4PSydq6upnY5eX8ng8uJllWd1V7F9EtsvCzZvVk9DKJ3n+gYXB40jDUJ6wyzDWN/MDMX
BIqkF9SRfuPDfyrDL81kAPpY+dIwinT2usv9urfl4wKSLzmIyN/ZqsEOvLHVVGqbFMxUQFfDm1UZ
YvR2JMFn2SXrQ4Hv/52OwfkDBRQCVYhpDfSH2yNW+2/AUmXPgXI7YwTlgx/4+IGPdBRV70Vfi3MS
S6sUNFqgEDTOgxIL9JKF2p/8JxMU2/Nx3mHKGwwNMa7QGMDo6N+oHcpFolnGj379rxZr6ppJcJUq
349bZUuP4wQWRO7YwmD1UNn1teLnLogPvxcHyRlA6Ju90SC9OY2vlYuJAoENs+u69AtY8NroShXp
4zowRpphyr6u7eIBXSgIuxa4XeprHGqCEv4u7D2l5xPzujmXZV8bMATWnlZR5GxeV9Qek5P6Fgbk
tNwZh9qbXAXsgdhYU1JbNIezm7RtfgCnuG089r3KJpnm1vLLKjnVEiYSk+hmqAUBZr/MuRHFqapU
ABw+GvEuGd97lzqGTzDqb32tf2Av71oGQ50omdm3jfPlcko7SykhUYb0rQemeakfIu2diArHIhlc
WJOMYZoBPY8Jy/oOW5lWflKUp8s+/zfe8uc5+NzdtGKrWyiUsncJ1hlTH6gc0otxKNEka/9kj5Eq
VLZUTCmjzMalZ8kSFUuLxpxL+uMSJY6WBOCfsC8faffWNkK4MKbmKzjBwQ3uJlr1kCWL3fXjGxlE
nO27yr0Rw4WySSZTDzDfwpXxSgUpvVN3uTNJD7Mucl27Se1GEuc3Cku2SguznC6gHmxLjkB31wjC
2H7paiOD8xVI/EsZjQL2GgGl0EPuRqpN0/tYv5EcLOa86357QzNir9EfsT1ulYLzEpVM+zGNMYlI
6/DLkq92oxFHWw0/paPAJe564M0pOS9R91UyDCEbTihrO4oxZjbJ8MAnpbmaI9HInkhBeA9BUOYM
JxbWumOvVNCP+0zLnVIV5fIi/eDcBNg5E6KNeFd1nnpiKPsxMCHtxNGBrxlf0SA//An07+aTfUwE
byLZkFurbGDqwp21a4a+MIzfL9swu5tfQuX5Q314rY2AKKlHtTLwMtXlB6s6Tt3k9rFly9KN3nxS
k86/LG6/HKhomiLLlmURPr0Oga6+LjFqTtGt4mtBejdM8IKjR105oI/avej1v//JzvI4H5WbrRGB
8Qd9gPZ9Hb5mleh9su8EzwI472RWmaJ1rJbVfs5WB6OiARbVAQ/1GTyPdya6K/UX6ygi2tkPJptr
5DxVZMzgqbPg33sreU504CIpegQEqNYetcajJJvthprOMkTeHPafCqp//ssPyfmxJtEsuW1QwAmX
m/JIsQQUukrlSYazOmxCNhGONotumnNftdbJSd+MhWssV+H4XDa36/B2+VQiEZzb6kzD6qS6hoj5
k0VbV0ucQmkFIWDf5M4aw7kri5i6nFG8ZMhs+XGxXC957GZa92L0cFpJeD1Ipeiptu+PzzI5zxVa
RI6wjY7ln3f1wLanYp8es38KR/miPAwuvY5PoRNfL6Jep0AuTz9ork2VdFEHdRgmXw9Lzxx0AAPP
QT7dhXItMEaBsfOI/NYkjUvC3u699VLLz/H88FfqYXLOBN3GAtSQ0MBwqbxVWztbHmWvqMnT38nh
fIomkWoy5xntRPk+qwCo/NZaIiRggRaanAdR1q6uZ1aAlUPNnpXeCzEJ3d/LZXgo5FtLVFbZ/zRo
xOrom2GbjrMsYFGiCJYg+60B3SynM7az3i9f2v7LRDmL4OzKHJI1nlq4+v59vU9etc+GH5dwxYAR
UO+SZwXLyCLM1X1/cRbJmVUUGm0laTDlaqEOCROPZCpMWDpcPppADP90qPKONqA1xOXFV1by0Mm+
MTxfFiH4PnzZXx1SnZTAOcMQhOHJC+Ce6sW9LEJ0Cs56lmlNJjOFDyrru3n4EUmntBbNbYtkcJZT
zSlgFAu8ToE6OWSocBinshM4U9FVsX/fpEwLyBMnWuIcfXeT0tMogj7ZXfOiKlVltEYMhFF2yI0A
a+3W1GpQ8qSH9oiFjGDwGYfTJKTy2k2cN4K4iDqXq6lXI/Sqld7U9QiWJWdJ37pVSP6wGwY2gjjr
n2SFLvKEMMD4e1AY8Vg7Dl2/+kp1i2Nop3b+YNU2ZjlFazW7H2sjmXMKpJojtTVTwDoV8kuSDqcx
FpGzi0RwTmAGu8yQ5dipMaXaJjhGZAgQuNhf+CVJVzVTMWVMPVB+N6gHRk2Y9hlewJgzH8ArER2b
I6ufXTbQ/a90FsMptlQkqlEyAwUJkldJzZdF61x1lg2nqGqvk0OBx94NQZtjcXpuUHUk45yibzpY
Nvro1vowZp2v9dfpPNpqLnp773+o8/k4dR/AxW6WKfq0lESnjuZ+utbO5Svcf95vzsRpelyOBek6
+FHtbvKwwoEFeYxYPJguvVPvUAJ0ujvpqHsCqbvd1I1UTsuroR+z1UQwZ/aFKpY/h6Dblf30Sjrm
IvaoXR+7Ecbp+2D2oaZEmB9dJoDBhaU9a52nCTvEe+sx9CyGTx2BWVJEoQZXjqKtLQEIuM8Gt1JC
gKd342dNwwZgZIASpNafV7z9BTcq0BU+lUymHFTMbCy7/Wwe6vvGYUxgy52ObRJGklUehMxjLDRd
MHI+uYwsTBrHJbQT9oZF0UBFdQG8l5pTgAys8qU3Ua9w3/v/NAeTi5WjYhFdXuBVpOYoZ68h+uEr
vTLll8tXKVAXPtHsw04dMhP123DWj+qo2vUEkBEimjYWfTD2MzZBk6z6ZMULFGEox89NWj7MFXn8
u5Nw/mMuyhicT0gwu/p1lB/D+qEJny+L+E3sP38Uzn9EsjbUagUZtMgUO58lz5DUAHADXrYAXZ9g
ebAAQWoxjD41+uCydNGn4tyIFDUGYFpQIJSVk1F/UnpfG//kCaVRA9UfEBOiCPTfz9TGVOkKxlKw
wMurxyk8FaZAxC62E7p4/y+DL5rpWdzVYYppTPrQX1OPBM2pcdrElzyQYp7mQ/siucWT8cFlKx5u
2t+I2YhnznqjiX01yYu+IOVgIUD2wK4C7P32aj6NHjj9gsFeDoqgMrmbIGxEcqm1ngwKuv6YA0+P
ml/6Y7CeVL89iNandm1sI4bzGIqqWTAyTEo3bOQjrq7FAXRXBTci2E/YXF6ylj1mYmDGM0gJu3sj
cbL122Ut369BajrBz8Wat2JwNqbFgyyXHdJe9QD+by+8Bz3M4d8t4C6YAhEe5/4IyEYeZ1a5pKg6
tsH+nVZliwHkm+m+GwfFk7+JWp/Cw3EGphmLoZUVetjju2FHAQh+XNVtvQJr660Te6J1rN2c8Xw2
PkprkkbBZ4GzAUrKTno/1Bdn6WJXbT9h+liQXe0rx88PxwdldTCjWR5Ray3G63q+TswgE1URROfh
LAlQK01fj2g2xep7qsYOJaXddV+kGSBwoag69htPdT4QZ1BG0RlNFiNvm5wZc8y5O2I1BYT0hbde
FYfWo37jgyLEnQpnPCyfUhGQtehCOWvLZE3RwVoJv6FSLHNM5Jq0hgf6HUE7aH+yYqMm7IdszLqL
G2gJIzrtYkc/lX7koXES+mnnmNcLNnNSW/0WOvKh6O0lEOmoyABNLnBrq4WhJRkeeQAjvOZ3mEFY
als5sEGV3MlE/oXZ8y+Z3OawnH/RW2OZmhBlyMlJR1s/pQ661kF2kgA2gOl0l34HdeetHgBfwbvs
2kTay3maMaUVVv/RzVkktMAaTCVX3kJfZqxe68Xny7L2dcfClAfyRMPgEXqbQcGwNUu4KJGPrfwd
U4dOQVXBiURSuE+nhtWUSS0UJ7eABWPcr1Nht/Pb5aP8RkHOZ+G/WKcp2sQw2pZxko4JyDeuZoJC
pVak31c6S3aoNoEVrmCg1ovOadcuD7Q5kp11bdJA8GN283Id/DyGack6+fDwG1uBAJLnDbqM7Plo
YsbOjh3lCnxstT19ntzI0QOszBzAwyUQvBveN4I5bwCw0rAxZTzssCh0N4JsdgUoZuorhh3n9vg6
H5ag+HRZ5u7n3Yhk/745K8MVt9YEF79K42vY6tgqi+DpclBkXRYkulROj6pGCds2RpxaltJOrQcl
/6zli51JogU20SXyqiQVoMEq0bGVTcwV97rf6SJoK9GlcVauoqOnh9LMoGJUN0G1WSGYJ5VyUR7N
Yt0vfmzzcbhUArSYuDDG9dn7q1/eDx2w/uojCBW+FS+Ny6B5Cx8EAX70Xh9aG+haB9H89H5NX9dV
rC3rqqryEZ+opB/CCT+hdcFYA9iPq8JBv/2+DeSn8C4O0gdUpi5ryv782kYmlwIYmVG1o4Inygc7
Cxy4M7zo9/Ql97MbACD7y3F2QhAlxp52Mn30Oe/LF+v75R+x/4nP5+YSg3yaWzImKAZYLfVHMwnC
0XJHIxJU/ERiOItfVtDVtniPuYX8pg7YfuypkxeC6uX+nsnmQtmv2Bg5hqyNpGsnxmUhBfV1e+wO
MfbhisMjsJUC7ZA/Fn7ki0gF9w3xfIWcxbdRutQrIyeVi/wG0DdOk0zu5a8kEsHZeqQ2YS8peKwD
6gScBAV9lP6sury5PM7YlTaniRrDAmQy2H0/OUUqQqneD38bGZyha3qj6LEM59h5s6tiBSh19SM5
WIfCl1wRzd5+ifQsjQfhUGdFTVoF2Vh6HF6pM31JUedasSbNxgbix9BmIFPy4+VPxY7wqy/7qQ2/
kDO3oBTrWU8lPSYBCAuD4jgd4bCOl8UINILnZB5jZdUzCQm9abpl+pCMPy7//f0wdj4G7xeUZAVO
Co6Rr5q79mpsr+hGuXVkPTWdCC9L4B0sdtiN3YarkSpkQCjrzKcsfVf6a1002ycSwbmGvNAS8Gxp
bKHpsE6LnZff+lhQHBHJ4ByBkmZqJeXYwMjzZ510tjrcGkREticSwrkCZSKTllkIGv0Su0syH8s4
duZeFfnS/ZhsmSYYHAE0wFMvyFoySFaI533jMaij7gNkIPRlH/Rhvia4uV3mF6r/lMazMITKulRR
DM+dvM735VF/Tb4UQXTSvOxYe/Np8YkDImZ/uVK/iWpN+5p+Fs1V0fKGFhGAURD5Nf3b+H+kfddu
3Uiw7b/c50OAOTzcF4adt7Isyy+ELNtMzZz59Xe1jOtNtWj2GRkDzAwggLWru1JXWGX8Uutui5mJ
az2Wt+s6tfw4nXHJOPy2RxhuEhikP9PEG8sB9CTy718Azo3uAWsb26Ldf691jgf5S4BzYZNR6LKT
UEsp0ShJc1HYffRNkDz/od9YW81pHkNP/8zmg/mVMkrdYq2GUiKr4VrxtwhAm7G4V4pHzokua8OF
K/r3meWQgribsIgRl7fB0/dINtCJ52mn3lBowbfMpORIHGGlGvbRwl9oMmou5X466RaS10qJhhb9
hyV6WnIHqBvXyngbCZfN/IUWo+098cuwUUZE4C2xU6XETqLX9SPkccO6/anpsS4bL/k8GGwz3qvB
ThACJ1C8dTp/8cYXVhjfP0XSMAgTPFYobPSDdML/uN0Oe5EBBzlh8Zz1KwZiAX81ocxRcBZn2EqC
Iip8uDLxVnrtgIdgubqX7RX3unRCV/M6tMgnW/UhvFZdcSO76u4+vebjtnBElQWKMBqj15GYQnAa
Btt8MLdq0p7bbuBlwHjsMkZG8YcxLjOwO1m2cB2kdg0usyd/073VBeLD4DVOfs8zo8v54ItxY7d6
15YWIvuMFF94atF2kXqYwAd2YudYW+KRn7x+i+UC1oweY18EUQnlXkNMPDSlWxiRjYdLEHwvMgHg
dIodk1cMjaGNnzMv+pcY9o8cswOj0pjqbV3DVb3hn6EE3hi2imqthKGb8Kw9/JvasFjFg56i3m7C
PWVYiefStXUBWlqEO8vRtu0eELge8SI35yEPcAwPC1lcSFWI7BRON+y2onRMdU5vE08bGLODzcqt
TGhsbqW37bDpm11u/OvRMRYnx2MpN0zwoH9LvmCb7xbBkou6Jp6EUWTHL/4rHZRKPwFrPvN77Byp
Og1TPGH9rWs2J6s6ysIh0HnBGXXWKy6IbW5vxDxtwgSwfzTP3O2VI0Y6Xko3P1GAWemZNzXIEQaD
MSm6Bi+kEpDz+3NrbQuJc2S8wIjtOzJqq61KiswrbkcUKAASjBqq+VzG9jS6tUuhtBJXT+1AtMlX
XmqQYzDZ6dJhLOUmjeEBRXSwTPGzEAMsx7jTIg6Xy0WYi8ViJ0sboBLHSgTL0WNC+2v5K9ihmrVJ
vO5YHBtvPKGpq3Kivbwhu8qxnnmWi3eLTNwy6gkZAIiFPAVqAvGxGjk5nsXvG4oiI1Mv4x8mVkEg
hve9irhIjw79cK9wd80v2owZAcZmCMUkCnGJ/rfKFVq72NOhWeyUIUdrq2x9OzxWDpDHObfG44ox
IqWmwE6JGKMSp+bG6ky3tHgXsyiAF77e5GYWxIallMQqOkmwU7Z3k2KT+x0WQwPqiMMKPZ8PVmNG
h3npqCbGwSS6NLnAgE/WikclOQHaI4qnW1L8LLh4ufR7a/QYsxEYUhbWAIREKuQtwY9EHGp+V7Q3
gYdmuBjFzlhjXjfCQIDPmOLQOs0Tw9YBNg82paN/wAdEaM0bb+ZdGJWZ2YXJo+LLQj/hoR9G7bY0
rJ9xGtFXuJ7YfjHw8Go5cs8CQ9aC3OTDhDT8YMAOGtFWRL0YVR1O5Mgjw9gHAeCTehUhQI/EfVgc
SvkkGpxMP08CWRORFWKmNsg2D227y6z63GiCE2flTZH23woiPeaxvFsPoHgk6d/ndwV0aFJWqDVJ
ihjYOfKasZEjLtSLB9L415PW7vNY/Ux0MxNHxmgAtKkYDUQBrixnO+RSd50sulJNtuu8cWwTC+LV
W0qnACwWQQ3BqyacdkbFywPxSLA2I+iwL7GCUPhEtkUAMVY65zm9rEy6oaMMqaEySsVydkGBWotT
kKLwOmbytaY0u1pLTnneHCWJNyy6LOEXUoyEjzHKnQJduVapd5Fh2el4n/c/PnMnFxqMiOslxQgf
0M9Zo2PfvBUJR7R4x8XIM952sQ7TgyBi6K96GSPXQdIRNPD5TldjzcI6N8slFePCDiPJTdYpsUEh
p7KTv8Uj5N5U7Ow6qx3ypG1RFju0tZM0tnoUsP+GR5zDK5vA97MeqYiBVssP+S7bd/D45TncqG55
Ms6/gTLaJ95kx7LE/+GYTeCPldCmIh2ft4yDpWwbgccWRwrZ1D1WxpVh3EJr+/wmSIkdBC/x5zDO
L/fGgsQChymJJNpeJGBVUI2HcBBv1kWDxwY9x5neFsCFVysVFHRAQIhK9hjLkx20vCEVHhn69xmZ
vlUDOaqozubPdaTYafe1bTgmaDk3NTst1jBMYxc1CZ4AmerRJSzhRrtKHnVXtduTej14iNedyFX/
VRIYWzEE7WjoMpQrb7EP8GfRnrTmef2WltMkM9ZYe2H4vdF20KG4jm+SUdwbTY8Z5RhPq7iw/c5/
yEwS2daQnpQw8dapL14eQCGwdEWzDIvdbVdWaHJrBdQUFRI7nVVgkilyU4PXCrGc3J7RYWRRNqau
IiaKIvEpePld9i123U6185O6yQ58+CsuRUYsh9z3VYkCdPpnjBi5005withRbdOm7Y8YGfCd6Onf
DpMRUoAcTEFLu2bQgPvDCIdDD0hFO6t4OChU6j6E7bPDZKQyT7QYTQFw+XRaJitdPyZ2VRWuWT9h
cMBdZ2rZwcyoMfIZJpavER3+EtCTgId8Sa7oflx/b2GLgfQrODXoTaR1Wl7+cJlLrCECrDr+/Qa1
M7MrWIeSa3UL0Szx6ArajS/uC2wnQaGi1T6zMhNY3X9oMQ8h39IrolRIyUaaaefkKhYbQGIEWEb3
qeGEGSXmHVQpWmIULdDsmkEBCn94L+oR55lPL+SjeFyYYXRtQuP0YIaYGc6AP2Ai0xqkV0H8xZQr
W85OucbbILNcGzQNEdiNoqECY/m9BxjjujWjmE46vS1rQzo7s/VnXbFfgYaKno4cQzLNs48MkeXW
vM7ZZddwoc7GIK2Yh7JK534aV3Rk7HtRog2RHKW2tW3gyLZeO4GbPOWiXfEuc9F6YipTBLA0Xifs
OgVTmLIkjmG69TxGh+UNyX8WPERpHg1G/cSqTdUESMOuUOzzBN136UFpRU4gR0Xig8jMGGFuUM10
rGwuSzqZcytNu77kWMZla3whwJZ4ukZSy6CCI1UCV98am36waa8HzLEACDC6kk7jD7Vyjo4t6KR6
2IupgZnsDKuTzIA4JG52ncSb9OORYYyH0vidqpSoqyiocfTpXTO8KNnLuhVepqEAxEnXNDr4+V7F
8rTAZknatxya+3Y6hFloN9waP/2hH6XgQoQRtVAyqrH2ocdFZI/AtMm3aDQtPNMuruiqmuD7Ok/L
hRrrQo+RuiLs1HDQ0Y6h2FRz8XZ47OzGzvdkx5+MXHyqXIixT3EDoyQGOgbQXzqVZyFHOjcBJMAw
OW2hfyaNNyPFPMkLLVG7RMZlARXVFsa7NHrM9G8W2Ro9OhfbH+vHSE9p5dYURvxisxSmik7V0b4B
JGzQRhfvkg0P73PZRPy5LBbLT5TCglR0g12NocTm56h/Kok2OzXGbeW60Y8A0UBKMJ9+JL7pWIPw
qFuTt35cy0NZFqAnELmbiHkZD5xHk0/CDr6eYlUqbg4I0Saw6WJDDdu5/CvfGW95Oepl9b3QZHir
K2lqWglPVrH03cgwnVgtTnrE28/BI0P/PguZQh3OSKM9YWX9PU+8Kf2p88RgWY0unDAxrgqEuXjM
wElUR5uh2BXquVA7u6u+rF/TslRf6DAGb0h0hNIdok4VAxPZptn1ABNNN7yi+GKQORMGxuQFbZkZ
YkJr/nj/pOYpFs9mtxernYGZy3WO/mLuLiwx5g6TJxkWbiPnWJTxObN0u/KD40hMD6AF2NcrX0dC
5UwmdqiTzk39FKDUJQ97cF1CTBYPukk1eVJGGAsj+J7Grwl2jYif1OT/zyieDu/FULUsTWsEdAum
gNzPkYDajdl+/TDXxRBgCO9JBL6qI/iCpJvaUTA3GupyOXlQ+9d1Mst1zz/yYYqMsWjqJlRaAW3R
5S/9UNul032vBds4mycNbVmiXfyMHfNROGUO7/mzbG8vh8iYjLyYQqkewKGmnxt5a/i7ddaWJB/Q
a4hbdVE2JZ05waHK604vCfCY1Icm3OjTrTLtg+xR4YYVS3c1p8ScoY82s0HwMStKVbl22p8o8I/P
0pZuY5RtIbb1O4mTL+KRZA4vM0oDGWuUl3wE5pXU2JV1HwO+t+fU+Zcuac4aY3AtyULPdwuVlpJT
FD2mvD4C3vcpnzODPumF2ektnG7QP5q+YmP/J8cq8cSAsbMJPGGi0qUcFQxSopa2hfUpWfxqjvfS
FDjrMrdkfebHxVjbSvOrUtGQxYtrEFJe+qq0C7RX/hsV1s7mup5IEw4tHhtAP1Z2PRjbqeaBGC0+
PBUsg1MtzdB1jV0Bkw2a1vU6uOk2PbY4tl6zb8+pAxjIBw3bBCavcootd4KRagsb7s2osnGsis51
wRhRxJe/ZRjxDp3pKdpmv5DhdRO3OPOmiJfl4w+TCmPLyzIMzVyH8hKDbNpwVwavGLu1k2Y/8FDE
l4X9QoqxSIpcp8pIQUkB7XEIe2L7RspxG1TA1g6PMUUCkmZqjUehK2K6QcA4nXZq9e8iRkHrl44L
rLYs7heGGCvUK0NjoQGcDsnfJ9Gt2pZ2QzjdbrxDYyxQQEJZbARwNDTCvgxSL1LUT5Sd5xLHGCEY
0n4K8VpyY/lLm3zPmjtFvl9X2UUUyzkNxgxZWRePQwFdovtzdUc6tvlG+oa9MxhvTHgxLO9eGDOk
WjKpSxH3Ig6q25ancBocXXvksETFdU3WGDMkhnFcBT4gAhFjSlcG4JHREhDclZ18b9V36E5wRMUI
dpgO3o11+hSMvm6LmchF3Fr2hX+kkIWMkxO/UHqsL33bSNbt08RVDcBfDPC+miPvRmzcwSo01bB5
dbrFvODsUlkkuRzbkQylR2cOnWk3NurB2NCG3uisurotOd7vcW9yS5z8+/rh83hmTImZjXgQ16Bc
pbktJF9bfad327B/WCfDESSVMScSAaLsNFL3L3ZfppHsgtLfdrpmr5PhccPYkVSqsHyWLi9qFNke
taeweSmCh7H5z6YEI8amYsiGrGPKku1iSYc8iBNkj10tHD1SAhSr5KEMLLyB3tNgbEnoZ1VST7RY
6Ppv4wC5Yzno9VQ3zTlwJ04Y+NF5vafGWBWdpJNa0713cXDM8MwJg9sW/eu1J/L6ST6aYV2SRcMw
LNHEpgP2yTNWqlwTA5Qk4VCLxzrl5PQXgo33BBiJFgc/UGTa0fS2WMApgJsg9nQQPKvQ2kwXKEKV
d+EpzzjvhIW28feUGSHP6yIeNBlZuuBLcaIwIiE2NIWwH5MHzT7ysKg+6tR7coywT5OG3lmaFNSM
Rz85htZVx+vKWZRC7L0TUTWAjUX6/n1YHYpqknRhgeTCrbltbqID0o46bFLvyu64A+7Fuv4uZL/B
E40TTYsmb1lD6E9K31QmShSl4Dt5mu+GttkD/Hc7+epWjOOt0o1b0SCH2MJioKR+NnTBFrSHrvrv
+2bwS0yU1FC0wOAlu2wrbBKsAwC0juvLnd0aV6HQOT1v48yiMsyIMP618/O2Lei0uNpNP/C4CG0p
E13OmVKxe+9eAZZCsTE17BX52JWUpFgCFdKxGAVFJ9mBjrsj4qsdek/2mA/LHV4k/NEKg6AiYSu9
gufyh3qklBalHAEjxUVLT+2IEappYtA4AlAEfO5mRhpWs9zhhgzRNEVdVNlW3SFtq2ps4bTpigjt
FLupM93SOY3+aHLM/kLspUtzWsx1AdVRjDuZNiw5gLFwJTs4FDu6jWLkopIsjPq8p8UERVMa6Igk
kRpq3EzGuITkWtfkQQRSIRQCJaFqJ9EVbO64ya7aTXBK9/EOCPHXFfdhs2RnZlyzPb0VWh+KRB9R
1u4NVzeybdQo8EQ8DIFF8zmnwzygAiPK2rzATdKpGwyiYWgSReUI2Oiim90Krn63rhg8vhhHoVpt
IpUFuvUMRbflZnJijJ+W2JWxTmZJG+ZsMV4hyUmmxQaOr/ZFJxQn7BWBQvT1Thmkx3VS3CNkXAI6
UvtYLvAAocow/EAS7pgdWzf4IdsqKkW8uhSV9xXdY+MgQ5Mm4ke4sTTeRWRrYdlMgSvrsIa6KI4w
RZyjXDKXmiRKqorwwUSP5XtvJJRTLKpWjDxCdBf4u5Y3ib54VbPvMzFX3BQCtjDh+CrF+BoJxcmo
zcdukI8aKX6sX5W8zIuimSJF9sbE6ntehjHFXlwCq0wHaEsM8WEZmBs8WnZwRQt8kZecmzfrgpzt
IUfGot3J33nVlqWwT5MuP4KRl3aw/Fro8CM08i3VT3K21YW7rnuZlNhd53eheQv2bEaKubsktRqp
MBGtFBpqpgL4NI6aQpxC/jrUp644adpRGnhoE4sBxZwsc6VhWFhlISGA0expA0gQDWWsZjc4AeIX
hILNN8EVufku3rEy0XTQxxGmzjDd0W3IQ7yVt/lVi2AwcSqvdS3HOE/eCCCFz6nH5TYZ9yTmgVYN
McjWgDfIW6A4clfxvBn7Dyo/u0bGLal+EEVI1NBq0+R+iwVMvhZPr3TXW2XHnuBah3Rj7clptPkB
L0dl2NYIOZHzLDLhEtWgtMtKuzMi8du6mPJIMD5Iww5Q2aQKYSb3jewV5Gn9+4s+53J8bC0hN7N0
EmRYGElLtjGxbLlId4Qb8y0bsj+SwA6wqqjGYGsdTsrUvurDY98/+Pl5EnnNMAsV4ndKrTP2Q4yw
uXckcKH6N4SWnpliMpGCr9elOzihbitO+gr8RG/9EHmXxJgSKcnjRIxQ8VSCdCPX4anseeuJeffE
mI3ULPVJotFXWd+Voqf4p5A3zcHjgjEScSEhih4UxAXSrpKeff32306JtQYmqUOfgIXEuh+07ZTe
r39/8aE9M606YwpMjfhTOOHy1W/qgQLU54fgoO67A+CetwhMj8Tjj57zqLIzqX4aA5OoAVvh3t/q
W9HDM3ujuqabf6UQU4EDVHw3+b7OK+eu2CHVKuqTGi38YLU4Tv5RN/7N7LBTqdpQprFPd+kVxbMc
PZYlR2MWti2+U1R2KpUI/qTVE7wvNpbrB9krnejW8hDuOs2R2LodfzfOOnJLAC+Kben5f4GxyvGJ
7GhqHgpWbtLmw8hwgZMHgQFyZ+2obnDj2+NDg12PKEBi6pEH0cexheyoqub31kQCFdZiuil7r69r
J9X26GO112WEYzLYRahZELVy2eCI++ZkKLu02qkmR6UX0zEzlWNReP0iliuMttGxUYqSD9vxKDj1
hlxlQLLhLWrhHRxjQPJ87BVggcFX6a9xepvLodN3N6L1n3vA3osmY0YsNEEQLca5mRVxAFFvt8NL
XH83xoOueEPMgyHhcMWC78ZNM1YFxesWagji4NttqdpV+avXuP22NIRfiZVYIL7aSmpdLqHVaAYn
trYpt4KXYw0jsFtlO7omTsQxUzzemBetXKl6M9Cp4qAuPa1F2zTADi1BvRmmZvNP0s4C4QfxJJgx
BT1o8x99dy0HL5LCEQxe7M6i4AOTGUmQAKZeevW34uNvyLMJ6EkY33O77We2pb0TRfZ9WcWCTAxq
JY3mEBWnjBzCglMiXPYkBpQU1QNNY3v1TdW0iEVobqxK7DE/pebr+sXwCDAy0OXoPgxNaG1HRC/I
TKdsODHsspRdWGBerroMRP26hDPUk8M43kpC5JXVtRjwIPaWDeqFDuX09eUuyoL6//4f6X9yQS2U
REEndKdHqHBfZ0DL5K3Y4tGgf5/R0I0iVaUR0zZh8mhpByu5D8Ln9QvhkaDHOSMRKO3glymEqs1v
/PHBKmIbZnSdxmIiRrocFRNLjoJSii19laFR2CswlY69FGF5VWRXRXpIK45i8jhiHEOQ90MnN0j7
dMZ3oUVqCdNkWsUJiXhSxriFVm/DWMxx+9j852RYKphLvzL5XKk8FLq/ONU/h8f2iQhikBeBgiR8
4w4EOYJ6a7oauv0kN32AX73nLhpeziNfrottFTGweENEhw9EokL7uO4EcHVIdOb75i7b5v+mrmzX
s9EpwmgYsNSxLmxq+VYdt2UluECT+VQAdDlHxi6Ije8XwqCj/CV/rcr7LMLcPbdGv+xTL0QYo6Dk
UU4KAfmc2iu/jF9kLwA4E8BVtPCttBchfOD5cY64K4yNqKd2wsZSvHMi/yoP7iugaffDfx+Qoa7n
whdjJZQ2yFO5p02M+UPY7qPYU7Wf60ZiMQLHejS6KUJSgIb43hC1AZYLSBoakvUWbUkmUOMtTyat
LY3bsKw5fm7x0C7E2FmjaJqSMaCZ6KobNo1GdnLvb0lP3HWeFmbucG4zOkzCJhxaWerpeuHsFD4A
VOpIayOYR6MwVhQVlXZ7VU5ybezXCS8fJk7R1A1NltmBplqpgUw2IlFUjTdDUjipdZrypzpqEcYK
zjqtRZcuX2gx9tYqBDJEHextmb6aysmIv6x/n178hzgVG9JkFXVOUWfT+FECBNZWhKkdNNPTdLRb
Ny+DilzpaerOEiCEIm7Lz6Iaz0gy4j6hGabKNFybui2vuuvAoxNO4VW9x+zZY2/zMqPL0njhkPGP
ialNKMPAxGeqbjdZbFv5sW0368e4fE0XIsw1ja0c5waFMw3GaKdVrVOPnbdOgscHo8IYTs6tOITU
jV3wlAVYdJH6R1kKOS5j2UFdrod1iXXZmX4a4OXin6WNscGc23P79fcqnqHguI3FY1NEQ4fkYcyE
nTKZciFsrQg85dPO0rZdwYlWlv37jAD9AbMATCN1UWNoD4eGSkta29lmeBqADK5h5FJ2w4Ok8OrE
4pJCzSjSa5xTnJSs6qmTSk3HP9RbPC2xULXxwl1z7nP3EzIxI8aoUhX6TSPFuCulOldA6YjuCpUj
D7wrYtSnEyyrN0TEK2Nw1uIH2fhMzw7Wm/+RAUZ1GgJUS0VFLlR/zD3leoLMRYmdwibUWH4LU06N
OP+9t2j4FFWydM3SUeVlnEcUmVEziNQKpUdRuZXM215yc7IX/WshP1nC/fpNLT9oZ/SYt1lFEl9s
KDh0txk9yS2uS2yTpgVuH5sAxqN85A3tLNqLGUFqhmeCiOWkfYzVXrB7vr4Z4k0VqY6Q/+KwtWjM
Z1QYBcukBqAJJgK/unAolBkw7zCxmmaAy9Sc2C62vM4nKtIfHNaMIKNfGFootGaEyFtFuImmgzhV
tqJ868q7dc54x8eoViH4oZhSZHKhPHfqXprONW8jDFcmWN2SKjReNXBNtYdG7snFDLZXPSl37Yau
LcnvAaDMM4j0k2vHx2hbEOU6QD8Rawo7fyu5xndfAOYDnetTN7IdeoKr3GCZCPnJuzfeeTLuK28r
Px59RNK+FACDIb9JdcEx8N/1a+OdKVsj6AcrbxM6PTFsgl31XD8m2KDoZUfAMKCTd8BqTMEGgtY6
VY5QsjWCoqlboTVg9MMYgBmW4hAdCBqp7yj+z3VKf/Fof+wWWy6ox0k3ZTq9mJ3KF9mbdtj8ag+/
JMxR8I3ksvG/EGNsCPbKZMRSaISdtkepAExrx0sm8kgwBiSW/Iag2wPgSGQXBb8k7LninBjHRLFF
ALk11Myiky4dJEIRnKF2aMQpbqQXMbP7Hd5zPNvLY4oxHlM/oa9yhDyY5N6PbwLCMU7L8magv05D
j6LxYahGEYqok/F9YuqYDdpI5Bz3LyT+tX50y2z8IcOGggLy5Zk6wNaOsuzmeBOQvuPFS8u3c6HB
+OEmzQG4TFmhqA1ueZUcACt9oo4x3CFTzgVMeUuwfLSAF4Lye79oYbwgJBEc8W8cDuLmTgrwMTva
Dic6K6R66YH6MCRm9qrdeeIpu6qc9NpHhSo+EHT8JXCn3r+dNKNo+pT6akLHrQP5PDVXkcnJqC1b
3wvTjJYNXWqRWsVNItDutGtBPGvBbp2F5eqscqFBf8Ms4JA7QVWxn+p3V5PqmACgQtTxXfMmZ/Ay
r3B8r+IuEFl+rsyoMqrWBoM0AdqNXifgRvcl9je+alsACB95ra3LrvPCH+Ot+1ipAqzGwB2pB6Dq
1tJ5ihDuhLeDOfBsFhXCNSFl3LTpR4IEsB36Rqbl0siTMOd8nhy6gc/Yaz/Wr46n54xv7psIHRUK
bLBInhTlJeAubuQcHTtdo4z+GLYTlBy7hi0JQzTTlyA/ZNZW1bbrrCyH9X8uiW0iT40qE6ZAQsLO
+uoXZ8t4aJWTYD134mMfFbYl8FpXOZqlMuYkCCqZBAo0y8xugvZa7Y/AyVzniXd6jHEIlSjv/ZK+
/KWznkZ2nqW2EhZ2JVzFY+qsE/tLgHE5QcZUNHU3Eq2AKQr3vac62m7aYbHHI92pHYTAA1snxxE9
lTEalak3XW7RxLGebJIGgNmq6K2TWA4JVQlLSTTsRBPZdv4xGy2xoQkn4YigsLYldMEn2+m2t/C6
1DfJJt6KHLe2KBUzkoz+FphySJsBEwRN8RAlr0ly0nXOw5lHglFaOW/o4LMMruJvioFUbnHjm8/r
R7eoTX/YwPrp9ya9NKtQUwY8/n/jS3Q7ugO02rYcAV/uJZvRYYKAuCVpZETQ2ga9DRL2utL27yON
bKMO9d5kY5bb1k547SHrRyh9wEeQUWFuCK0ymqK6GawSL2QlxLOyxLDV+kkut2fPWGSUeMoCLDk1
kIlCTz9wpAk6z/HwEgbgbylO7IVoYCo4tpDHHqPJRO0AWz1iKhlYse25q7TvJemx5NRqas6ri0eJ
/n3m+iNNMlt0OwPiKxgfSTvYWTg+FjIvXbgwK4mM/+wQGWefYittFRLAE6FdZNpIbuKVpW3u08cK
bb2mbe7ofiV51ziFE2xCznFyr5Da6RmXTdqMfgdb74YEoyboVsGi19ekGpzcL7ymHU+DGnh60F8b
ZbAtdXQYx/kPM5seOaK06A9mp8AYl1hphiZN0EdgYbCGOGiDc8h96sgPzVOBVioaqqMXDvCNjsox
a8uUVQ2FJMlEyYC5ZyDyCXUqoJ4YGdhhGyFZX94Wwz62AJPPw1xYdkTqhRhz2UIb+UQ1YLYntIBM
+9974dWv4TFx+Ze76IdmxJi7NXopboNCga6M6b7ssSzO7Dbr97asJBd+mGsjOK8wpZ3hRgKjlmyB
VgaYdfffiDBegQxTYvgawuHenE5BXCEjoR3znLdolCMIbJallRMyJkAecIEeZQstBhAFrKrxMeN1
PZlf1lni0WKcQxemRdP4sJz6lNul0tuqcqOKP3T0b8Uqx5Atjypc5IBNr2gisYJKh4URG30bidXZ
EuN7v8TqeRVz2Y3ppJH/rRezb5qu/HfgD2rd/ggI26iZj4Uu9BRHd8yt284o9lWs3TYy4ZRnqd58
eFvMyDBuQR/iCrChMGNDCA0GtK2jTIYn5TpA34LD+t1x1IrNvVSmVFQDXYgHvIWhOhrFy799n7ER
KZZ7ag1d79dn381xo5Hv69/n6CzbdEksNRYUqrNDHXtK9SRUaLBpOULHI8IYBikutXqgqeailtzJ
b68z0XcEVeCQ+UscfJEvxjYAxL8SxQSvsO61PjSu7KhOektHU6bRMQ4ykvW8JzNH1NiGS7WTglpQ
0HbQgKDiqXi46NVtFfxcv6W/eOY/nLHdlvpY9iRN8YCN9/VLeaAZncYmX6IboDRuLZdn/TgXZjJv
PtkwRL8yaW3AP5DqaUgx/fB1nSUeCSZclP00JKOMbbykeAjJgzJ+64t/0022xRIPV6mVZLxRtOA0
xXsSc+RtmQXDUjGXJ2N7N8OC6mtFotXIl1SYS1X2Ub0LeST+ItIXGowtw84ZM/AVFLlUDKFIbr2N
3eYpOLfYtSSdC2fc8eZP/iJqF4qU61kQKDVACQkpXAcp+71sYq1onWwiv9nohDi65R9JhjRNrGyz
yHis8I4w8mFjKbzZ52XDevkZjOEb/WAAciuS2npR67eGrhK7j2L/UyJyocJERRi4aEpjAmhrWDyb
2ckUOa7oL+72QoA1fdpQdQKdtRkirEAytfwwJJglEgvspDH3gKZCL25Q2YQUbhAPnGIYT0AZe2j5
6ZhLOVI3fn2XSd/L4KXn7R/mXBOb+EoDQc/7CjFsqF9H5q6POGs0OCyw6a6wCcQ2UbEMq2wiJ0RX
OVabkE+VaNQ/l8SmuPTOl3I5Q9RvZPnBEslximVOGojHB2MrxozO92VIAw1qshfq4CiV4Q161Tjy
vNwyNmOFsRcanY5Tc1RcafLfdFov2LVbPNqe06+0Ep9uaB0NJSGOKeSJAWM02qZogz6HqW0GALkp
mnjT1OPmMx7jckuMRZBDv6ha2jGv+UP4hnTfis03qQr+kRfGJrRAoO0DA1Eq4HGeel9xy4S34GY5
bLiwwliFvgea91tntpkBXd5Cs86kefUQ2FV3+2+HxpiAuKrHMesNpB9N4JxFkl3nlh2HPLA9DkOa
+N5piGODIqeETExOzE1fTXbftm5RpXuVu0RiUZMwJwSTj84WmcXYSYcYC0wIIta+PNJVErK/FSIe
QtEiPzMiTAA0NBiIIzQPELajU1jPafosaj8ypeRkzXh0GLNQ5rmqZhWaBsroaYgmwC6+EvE5knn3
wzs0xixMbdGlRMAzBXsFd4oSbGSr8Uhv8dwdPZcPT6/ZuTF2YBDFAJiveMpSfCL0ORUbVXNKt3Ux
LOvGmlvyqhOLhmdGkB7wLFoRpL5RmgjRSi6eo/52iDgGlXdwjDHI/DwNEgkudPLPQb+vph0QE9ZV
lMcCYwws2SCWkKnw0qbXiQ+RxOsr5xFgbEAyWVlo6lCVNvza119Jwkmacb7/FgPN7gDweZKamhCu
SnEb9Szln3kDX+74rUI6+75mCZI+0g3lBdaNAKSbmBZHDTm3/Japm1GYtFGXuxwn5CuGo1nPBZkc
FFU42sGjwih7rodBNbztcLCu5dYECuROIbzLXkwmzQ6LXtaMlbbvCqzoACsT+saaZj/1WKHbhHYa
o4LChXLlXT2j71kq+5GI/TpuUEyHKEi8JtE4EeBymnTGEaPiviIFfU3TOf5j41IU8BD4QO3XAbhj
/O4JqgsrBuwtvpodn9C1MTFp9109uEP6nOn91ogPmniNBYEiViz3Pkf0eAQZ7U9VTYiAeIoJlj2w
j3YUt5/WwHmJCp7sMTZgImoTjznSv6Z0a2CsKc5vjDj6TJB7uSkWTAn1nzILaO+dXH0Jh5OZfJO7
H+vGkuMw2RHDbogLPaJ4X4L8Y6oHuxpem1S2sbOCcy+cA5Opp5sJAnC35IhY9GHjX/tY2JDLJzXl
jWdxLl9mLEI8Vk1TDVCfWDhIeelUw42Bbq1m7GxTOhnA6EkDd/0AORr7Bt0z42uskHeNKKyRYu7g
MEfetD+PJcYiTFWvJRiJQS0/LUJbiZu92XXbqi82QupfSVF83wrooi0bb50v3n0xViITrE4TI9QF
gGxpq/ljKpWOWHyub2Um4kw8oA1qm/0/0r5jyW6cafaJGEFvtrTHtPfShjFyNKD35NP/iZ74dDho
iri3tdBKEacaYCFRKJOZG3DxBoP+VC13OZOgQ7M9ZOXveYd2G8sh9iurimVoLAlFpEFDUkmRhgtr
4UbP+lc9m1FwFx3LlF/qaeQg7bZr/DbH1jyEVO0VDMUD+xLdzhTDjhZuzWv7M11sMLWOVs9jtZlp
2u+olOgINl7Do+CEBx0KfgYKxTntwfgUGZp2Mcqc5T7tSJkb2EctzHzAx2vTgB9wMQ77Lkih+uPd
cTHDnOZ8UsNGm/BoaOfrLHwp5seG6B5R3Vn8bqIrd98axzlYzglZFNsmVxH5RlkqPWEorvFbXYV8
Uhb9E4Ju0dal6lNZjNVGMoe7rzHMkLaUw79vMvCoZnYx9P+EM69bkLc25jB3QiPmdUkrOES0Da13
KuMs5DfVeDAsrkvSr7/32ZgjLRbtNHRUuXJ0JJ+2okWlI93MyJSIh76zo9f978Y7ZcyFn3WQgTVE
IIgG9s9JsQLZ+v+X/ESdbfWZmMs+kzrlXz0CQ1n8rrbOQ694EJzz/2olbPHDyJQMxTtckX30pJe3
Tfypt9fv88QWPaK4RhMXTcSAwNWuddVJqmOIFMb+KrYT3pfdYosdet8mRBZQER38/ldyyHzjxnD0
x+KFOgA63J/27W2zjK3sMTARN3JJBhE3ZAMew/4+v1Gd8n54FTBD1V813uSZbuuKvuiKBy1FLo0T
pHHXSx10FQGoS1OD+x61pNab8UbPfBJU5+lk2vEB0yxH8WF/vRzEZ3knyCRpHYbQ0cqdKPd9l3xT
zP67Be1lzrp4dhjM0BPIAYM8C8dYfzPFN6L8qvJv+0vZzuavPh0DFZE1zHWn4XGlo5gM8U1HBtt+
4mbkHnSQxIquzOIU8ohxtgED3SimCnI1S2GM9rra5w3tUUsn9aqoIZ9oJcH+wujefITAiwkGk7qk
1GbNBN7W1lW9HBXxH9061DwGT54VBpZSUcvS2kS0a6VX4vQUD/FJU+4T3eC8szfkeij+/V4OW5So
TbGIxBaPncadXHIQIWKX3mrn4aBdN+fWHf6pMTINmuzalo77G/n+/tjZSbZe0ePVbSwFvF0OddGW
s/ikqmkQt5NfNYKnWKUHLYCrIc080ZJ/NsPo1InlpcLkaZj1UpDIXJQ+6MTcVqPRDfsoCDXjbazi
x/0/dPu0XLaIXoorEBAMPV6ECpde1auoS/XqWYyVu75KOTERzw4DduhfMJY5R/5ZX1SkIyC/86AL
nPzQNt2oroF6HWOOMoYd/7uYqR/CeOzxaAcV+in8JZ7IjQAd8uggHfQjbvCn/rtue3Rinqqx1E9N
8Kl5GEOyLFkRTRSEGdcWo1oTxRSvqgavjymKHaXgwOjm4THx8yL+oTuNWaOUhkanU/51Sf3RqOiP
bh96NLZwlYA20WZlh7kdlMSKK6lDR4PUHXrjisgcDOX9PnWYleOJXaqMKaW4E7srUvwzjF/2HZui
4YcDuPr7mWsgT9VibBS6T5r60HWKHw+ak/eik2aqM8aEhzX0oOzZY9C5TsuWmAseNPr1gI6Td9a5
V+W+PsqH8fCpft7V4hicDmtpBosnYsdluVFBY5v0b3LVOfs7SH11b0WMLzd5NWcTLen2c+Wq3Vcj
e0zV49i8mdZ3C4wkw899e5sQYWoYUQbVhWyyYV6iiDUUkJHS6cxjmfxQ5JPxqRnvlQkG7cRpzsBZ
BVROi/qcdNmpHyZvfxXbfndZBXM+sz5Ls6TGuZlRzpta45h011161+mHaeKhDW/HmDOKyTiSdTHA
G9xLnqFlNmYn0HvEKR1un9TLiuhfsTqpk5m2sUCJfJoKGjG1Yk+Du79n25h2scCc1bSQJjUuYWES
fKt7HPvrXrzpeM1T27uFqRtZMmgqhfFnpHDrUK4Q3yPbZlflnYZef15Qvb1Xv22w9U/kF1RihrAR
oaCbaK+jzpvA3Z4+My8mmMyJ2XRimlc0RvMGhDUAmiCs7A6zRl8ye/JoP3T7zXoinxpgWdllzk5i
yak8vOsak+aFJNqT3PAQh7d7zNnJhwSjLTEeemEUB43ce9DE2Pe07UfXahX0T1g5s5SrURYNCAkp
VbYKJl/jjKvBSX3zODjCNZUhbGzM8AXELZ4/NRq+Ms6cpFKSRwggSWjimp6gMeDMoz93vMO07SCW
rEPMUQPrA1u6AJskkiYTEKj2aO+j5s8307fQbX2QTPxbgC2etTvjx/7Obneorcwyd1IlyF0iZsDW
zjVsPbPbgDyDDLxyyJFq6aZeLdpqw7mjNs/0yihzputJVjAZjDsjMlRke6+sQbFr8rS/tE23vBhh
yxlyPA8mkSMAIHnOCKb5vL/7feZEG7FgRGqO16TWHrX2piAvf/f7zMklMa0sdegdtGJ0d9/Vzev+
73M+Alu9sFqlk4QSadVWSK7GtLpflPqtqxvO2eV9Bvr/q6MrC6qZgOQNYwVmAOLKUOM8UXi/z5xO
fcnacZZa3NyqX5M72frU70O+RZUwzW6xCRCjNPo202iRZx7tKCfXeT08feZLXEwwF+kQxZI+SKjA
oz3qtJhWZbdz7MRN8nPfzvZWXezQIGj1KUDNEMkSuJPcSLydh0eD98jZ9qjL7zNYoojot5AFBDaj
RV6ruHUJaP1SaeQ0LPDMMOgRkUporRYHo2jfwuR7Ud1NIyd44phgKeJEK6oXBQ3pyAPc5eGLqUM5
JOE0qv0B8X9vl8UASD0BB8eetkKdTAyeN25+k4MzEBIQoqNj9BMUK7eRr/DMcrzAYnCly4Yq6lsk
ENVAPS3u+EwrYPlR9BXEIAlml3g9yTyDTHywgPDEWBZ8LzMdf3Vz+nMMC/uvPNuif8LKs4cB+jjS
iKSsZkAf+LvxKcZP6/KpqL+sfl+AI4PnE55dTbVDptIe+mdD7G2uVvB2endlicEC3QxniRAKl4/6
SXilmlEG2EDU0la8GKT1gr+/c9uzrSuDDChIWjXMQorANHweG5sgnS3ZUJI+LqfJAB807WYIHxaO
E/JcgkGKYZlioVKBRFN6Vac3IS9g3J7EXK2KwQiBGCYiUbzrm7fmqoOADSYhMFZt3OiP08PkdC8R
dL+TR/EQufMDZ0dpt+SHF/j/bEOdnf7/yllA4g1GfprDaMbOUcXzXEXumF5F7asVX1v9oVkQUs0z
5wjsQhasMmjSdUM3GwOsxkZiR9WzNDxkOuez8Www0FGoQ0/Av4eSjoKhvWdJ8bvox/7uUf/e2zwG
LAZ0nZoFvUOU9KtVuU2PmWfTFRqVs108OwxioJqh1xqIHt2oBu0eOpLHRART5n0X8p5+25tmqfgm
lqUrrJpS1kX9oNDenc5Cq+ttT0DB/6kb8WKCWUxR942Sp+ie6OafSlJDXvR2VHntQdtn9mKEwUBF
a3JrUXEnhkV6lUyNByYrzruAZ4IBP2kS0S6WI9YaI7+OUtvoeJ+d9zEYtButTLBCA3cuqJVtoj1J
4lOt/dp3YfobH134slEsuOFbjyEV6oFEK+oD89maEj+evqjEcgSBxx/6hxvjYo6BOlUnRpbT9Hnr
USk+zJz/FLzBmXFj4EIfD93IOTrbLX3Wb4us2FETV7EU1/AE9X5wNV86GDeU01YIOgdUCN7+bnK+
2AcixDTNpWjAM6UXRBuaWZjhjZ1W4A0mb300XZQxEi8aiopk039BW9DJqNUi3sFEzx1IIdnWdBxi
vyRXUPrcX9Hmm3tti4FRpR8nrdKQMBl8sIvZoiO5BaRg029mcyDCdeSA1parNbK1j2ujDLA22YJh
OqhYwyt/tZorat9I9rS/MJ4JBoZQF4+NSITjz8NziVKk/n2R/X0T9OywZ2u9CvonrO5WAv68Rm9g
ohfuxuybIgRJ42RDa5vQDW2lf/atbV0Sa2sMHg1WZk5jgrBykSWnaG91rbZHI/PVhtevyLPE4FIm
9UonSsjaQ65wNM8QabPN6B9oi3LOLu8TMdgkoHtBrSKDcjOcldLLCz8VOQ3xm0XU9a4xgLTocV0Q
HbfR4Cv+dHyf4Q2mc/Oae6lPheYESKAKbohusWz0LFf3PvPVcNOiIGHQgt5/fcRsxlCDlDP2shj9
vpLtqGsDBbPkpOBB4fZn+22KfSd2VSU2A8Hg1NwrNjGOzfBT7e7nlHOwtu5FcBD/b0XsS7GpF2tS
UniHlffnIZH8pSH+/qbRTfl4sC4mGEwaM9ka0wIwm7ea7OQgIRTTyZG7ydbT9K7IxEeSLnZR8ooh
vB1kYEkalryWFRWUHX3lQHv7aCmJWxnTsa9DDu7yTDHwFC2ILjQoubopmC3qxmmUozI8yxXHzPtA
w95WMhhVDIoCCT18rSbEI77PnT4UjyYIt3OEZriCbuNSchVK9xWlmpOI83H/U242UKzdhW7EGiTN
cFAGCQlrqs8u3TbgvU1d84vpduALpKM8EDu2i1Ph8AqcPD9lUKxLwSuKciBy2OmPND+F3KcVzwAD
Xw2py7oNkXM1Qf6tT3btmMM7PzvNkE/EbtGM+tBzMHMzwtLBywUZZ1mSVJZQv0QLzxwleCuEXycX
IV2ggu3FcGZf8fRXi3tTc+0xq+y7UM2KicZXAaTaHfK1EO0OAdbiyYf+ML/yGmy5BhnENJpJSkza
2tN879zmWJ5CVzQ8StYTORBkKAJeK9b2NfR7R9kIUs7EDsKIcBQrF+1F/acpfsnlZ6bzVp+NjRzn
bAFotshs5DnkU4TnoXoMlcSOS96l+oeA7rIcBjwFy6wHrYKDtF4zoC36/byh+Q/FxHeJaJVg1H/5
sn/Mt8/CxSiDnMksmQlJKX1WI58LSzjXKi93vxnpr7eQgUypqtC/HuLBr18jswZnhExYeDDNYHan
IPZ4lTbekhjk7ONoAGscrtMsz06iYPnoEnP3d207zr/sGoONS1VWYqQDG6escuT5jRRf5OxeDk+a
yYvpeKth0BD0tDWRWniFLn1B6bC3eMIs2xfaZS0MTlgkW/SQTqSJ1S+iRs4ienpJc0sq512+OZe+
9gMGIHR9siqJ8gXq0NNUXDRZn7SzkTroXypuZLdy4pNyTD0+Lfd7FerjZfp7jexUQ17WCmkHlEWL
uAgxhCJ+JaU5HjU10uxOGAcviRq8C9s2C6oCEkJjDJoBMxFAzSe3wtukCaZdF8t0VpM4D5q0AEsu
0j7nMVamb83SjjbG0GdvCk3wb0tz66KrofrEZMZq91j6bVkiYpEsyGlZ2jEyD6bCufDp7u/tEQM/
YaaVMZ6UuJ+0x6R/KpXruobsS+Ens+WY3Xkyf+4fIg58sx174JQbUcTGA3aMFq8YlyMm+894vnyq
uX+9cwz+9EpTh52FxrwJTwnjUAZ56ccvgydDdLyWnPkzhem1PQaAzIEYA8iekeev7qfqNGjn6DPd
/bqE4pGCDAomfRgTyDO0cktbN4X8S689whX7nNPVtgk8KxMMxhFjzOKSErJK0mT38V3I40XZBJ6V
AQbZoK07p50K4FnMkyDknrTcphDFIArve2xfQCtLDMSpeWNJI2XDVoPxpQ/ywEBjAoYu7MoZz7zw
dfNuWBljUK5uknosS0QlgtIfynj+YeIa6mrNyZrGl6eI85k2C4ArV2D5yy2FjGpMB5taT/HJITkJ
juaFP/7Vh5Lt/NFyrQNPc2072LusklV4K/HYSqwGnCxT2IGirg1v0048yS3UB9L+FNfJU1EJp9go
r5XZPGE7TmPYX8l9zrmJ6af7gFqrv4NBrSntxmHMUKJR88iOhsEuclBkVl/nKLe7qLWT7O0TqLUy
yARMxaDOUVdhxMDMLKcakf9tbqWeN8G9WVBbf1UGs4Q5rAeJ0uSJp+TQfcnApto6UmdbHimhfAg5
ehmzIUvBuaM5Z5KVgjP0whAMEw/ptJXsoT0mxQxJqS+Rcb+/i9uvy9U2MujStqKMqXR8NzHoXP3U
3odH5RA/ghrZWR4wiAISREQF15ob3Sav+7Y5B/TDLMXS5QZ0ydGnV0JGLYYZiJ+ML8aQYOC75Tz7
tvNYq4Uy2EPkcRlqAwsdHeFWDiZXdazb5EDurRvlpv/eee2x8ApU7mW/xCw7j8WNh30KA0cR6gUW
5PKAsrfNVWtDfeVrEzr6bXpj+vNBnDnncfNSvyyXHbtoslENlwWRliFfLRjNr48N4aQGeWeDna9Q
2rKxKqrPqtnyKQxQ6PkZeaJgEzQ8RHezG6Ld3+9GztHgrYxFmkjQCrHFRmbdyRzvo+Y64ZHVcVfG
gIshtUMTCbiolN4eGpeOZv3bSqeFHjipMY1Wobki5xwIzk2vMljTUXKFWcMTo8p8cBzbUsVTmOQd
d5YBvZaNKowabJ6BRBKVT1Khjl4H5Dr7NjiyjxNwHT8393xxdN7aGJyp+lk3ex2B0pjdjPU9l7eV
+8ko2qzSZG08a4lOg730GJ4ku/+pQrb8tfFmZD3SrxD3cOXUKXlHgDrCzrWnsqgyaqrYC0ju0Pk9
7SrxuvPyAGlGUCJ3z+OZR+3FgUy2fVpo4qjIaoCYtSAJAUU5bbAb8Vkg3syrlvA2lG2jLtJsiroF
5ZLBL29Ak+5XkiO8UAJxEEF/CR1iC5XNC9o4bqIxhTvwIslJHeNOCGfBFurM1nkaMJxARWPgg1jj
KEcTltWKh2L5XkCjRB/9OoYAb3HXZZweC849zrYLCJHUpUWHI13Id32Ue7J4Z5LbWErd/bt0O2l1
wXuNwY5WMI1IKtGW1Z8mX/RKqMrouOmczAYbB1WTSaAjwzHK+1jM40dLl1mt8hqJxl67mglyBxWP
SWLzMbxaFgMb45TUZUPllKrJD8vEhuR0h+hLW247CX1b5IWQTyUaJR18ZpaOARhWJlLKhXpSIMfm
Zu0UTKCcG5T5iJ54j3Slz/lq2+5xscV8NUXJQrEtYSv6xzwVvn7XOqVDAs0rj8lxcRT0wCedbXIa
TLa/28Uq892kMiEWyRE6Z+X9Ql6L8Wl/WbxVMR9NjCO5GQcMYGTjo5FdjTHypv0VLZHs29l2jss6
GMiPRygZQ54ETVKQ2Ow9zfw2gUlHe7PGr/14V+UP++b+cMYu9liwl7V4zCk4RS8Q5cHEQgJC4+zc
eZIzHtVD4vMyqJszzvrKF5mgMS2L1jAILKZHOmWSnJpDfqQPjs/0ZVwMga/iv7en1aGDhgg4Z+NY
H1KldMJcC8KFuJwt3L4v/7eFHwgD02mIplSd33PrR8Qe/nQmjnyrY96d+JHLHYjYd0WZFd0ACyKm
w6lCz4hoPwxytNOELgQWv3ae6Mp28Sye4+ucExXwjDLR45BWWt1NqGtBH9sxJ3KXd2JgWvNRVXia
s9vB8GU/GQCJErmZygHP/0gJhvnb3DlZ8p3zzeiN+DHGudhg4aIqy6kqYYOKXrU30iH2v4MA2M0O
6YnHssPbOgY6pnSJOsVCR5dhxqB7iOT4UJZK5aiZ1SEjZfGKPftQKIsMhOhCVcfzjLC0a2qYWsb+
qHaKzgEqnhUGOAQh0itDg9eL2YskXYsdB9B5u8bARDWIMWkNRKFRcUqXzk7i1C7JFyX8jATwCiZY
dsGxLBZNqlA5aLqgFb3FejVSzuHZ9GgAkKVZqqxrbJ3PksSqV/QZEaD21hRv5RQ5KnpGOT69iUMr
K9TnV68FHSMHg6zhCuwRHQWFn0GC7zmDbiftZilKRz7EHAWlTR9YWWRAoZxUUU8TgEIOUTXpWZ1e
9pfE2zdqf7UiEmdNXfVIP8ZCZqvCoR5fVS7932bwvFoEAwWmuCydrOFmL67aF1RflavMBwn6uQZH
SucVD+iQPoQ2pF1PvKuQtzwGGHKiDIle4q6X296x2kMa6bYZcko7PCMMGmQxaNaXBW9IUv2INNET
tZcBBaj9D8VzBAYMQsOqO72Gkdl6FMej2L/t/z5vEQwYpOU4gt0DYJOitbIcn7IECkm8kv92Ouvi
CWwlD4LW4QypOHqRh8Fwm/lZ6yw35PiucFY6iFr/alVs1W1p0YbfxbAnGZgMnXqfJPGtNRiP+2a2
8+mrdTHAUEgmMWaqQmpWEHGXnT4Add2INjdlhjYYfUYpvMIv54Ox9bdKmKJeHPB0a8Bm4YJ5pnQK
KYwDIZIjzi5uRsyr1TEgMZck6bsc+G2013GHFUJjhqiPkf6tGIhnmW6hcDaUtzj6/ytYWtIYnCYZ
2rSE6EEUbiL1QZD/DlkNBhokc87iekaM1ySuWF6rPKqczaTLatMYVOgMLbEGYUGKvLyro1sUOJxm
eSCgc294VRSu+zHg0FTF3MoaAn4li34oc3VVdVOwlOFhKCBQN6jXFeYWzbl9MJvZM+PoFi1OwWAJ
PJ/k/iEMihREEaLIxHfTbqH2EDvjNXo+PRlv7pOAgh2yCbzuS842swxmhZkiIhAxRdSK10X5tZgL
W16ulPRU9CXnGGzGS5cvyrJcSGmHy3/EIZcbwwZTlJp8r+WXcv7FARMO1LNsZpYYh9Z76bY9kV+z
M3vDUxtQDRyT+LKPttk73jXJ+24mE2agh7YC6UWFGnuJwbbMEI6aXhzTGILrbeGh6z4Q+toTCzTS
DpoQGC2a0eLFNs3qZX/xnIP/QfBFi6ZkopO21ghizvEqXF5G5LT3jXCXy8BLFCU1Ab8i4GUanwxj
srMFjB+99oUkkT3l7bWSNd5QLc7QJMcOw6vxUkHEb+nc/T+E96UZDEI1EmTuFuLJMP4JWu8h5t1/
7xy3H15hK59lUCg0ZaIuHaBbDRSfliH7ax3NO9G96Q5OeTS+0hFTJbCC3C8CGn8tvHTL9hfFyJOE
uQqo7DCQUIWUo4o2osrN8yApdovBz8HinJntjfxthK2iDybocEHzjqcSuVNn3xp4BU96AD7u48UA
k2GuSbzEqkkzzM+z0xzpeWwO8iNGdL3Mw6DSYd8xOJumMPFEK7SzNFNzyXKrGE/y7Oc8Ra/too58
WRJz5her1StLhQ016I6AmdPgSleUvtp41m+169mn+d/qGZPovHEl3uro11zd7n1m5rGsINYk5c1Q
v4r1vahwYvLtHNhqdcwRH4TeihWLpqYc0QEl5GMU0F5d8fyp5vWVIeYMWyMgEyJ1qNAi12DEgRFd
TyQGwz2nU4T+zp4HMid56cXJ6nHTgx35QZfOw9zbxniM5dd9z/sDNl7cgoklknQxlSrBUcqO01Xr
GJ09hU7/Lj2T2un9WAe86s12D8xqCxmIyGoN7IgKQGpE8Cy+4LF7X4Vu8Q0Z+/v3l8GZ+IZgq6Kz
v9bt2OH3UtlqN1G1sEkjXOh6+BorxxL8dnGfOH022nn7uG+L4/Ns1RspTCEECiLZIp3iwhmb2hZ5
UsgcFGRFkAQxUcJFQKfuJGo3XSEdlKL09pexXd+7fCuVQY3cHNDz12AdzXfjtnibHcWHINZB/lGX
tvooohY8n3nhCcf12Qq3kU4x7jAkKeTQAx+u05u/ahGt1fpnRCT01eIY0NBrUGhWC+ICdb6dtMBM
rnSBk6iix2fnGKsMXIBw2WgGGYkqISlsXTyVaWLryIlk3VdFzu205gY79Gras8gAB0jGSrMfsKg8
dqqj5ce+DH76BoRTKF7e8r4V70wx8NEM9RKjXw+ihiL07dDPPxQ/Qu2Yjv+o+ifIhddfi4GNahLq
PkqRhY2TyjEVT4siRx54iqd/yFn8Rgm2oo05dGvC+wreF1/X2mhrzUMZnalOZBvfzejosq4V5dxY
U1B3MidS5Xg+W9gu2lxSLJpoVucmsUUdbMKiWR+ToXZSwhvu5hljgo5YCqfUoikmOelvtbCAjixy
CsZ4r3ecS2YbqHRLN0xLVGRW7d6s0hnRFOrbRnNvqF+blPsQpZWnj05/scC4YS3L86Sbbe7KIArr
g+nQ+jWKbZHLPV7bu3axxHjholRakhPE8J0P8oDJnSGb1N2hPcCtfhX4TA+Kl95bd7wYan8LwSmK
DVjFUFPWlJFJVeIa5U4Mr0vlmQP0PANMxKuNixBikAvxxu0AzZY2SJ6zzq7d6Z2BtfoZubxhlm1o
/N9OKmzVrU8SXZkJYL4joiehL7NFp4h6rIqbuJUOc3XcX+E2Ul3MMTcZtILiJJvRo6mGkWP0sTOU
v6bo2Klvo8zZTN5e0v9ffazUHFCNivGx9Nkrsrec97F4v8/cW1IlNVOtIoASy2DpnhMIBu3vFc8A
c2sl4ahV4ztrVPKWZ8VZa2VOeMv7GvT/V1vUVVMp45PgTSAH8XQis5uHP63229z/2l/KJo+gLl++
OwMNZTxFxiCix/HfaFNxU79BcVL/EbuD3fvqG62U12fymgbR7V/ChcLSDLcdlhlSihb1qx7IzgTB
ILVwyFUsOcOZdn2rPnFT3al4XSOcT8gW4bQ4KuWBcpC3+jnT7/uZ8wF5v8/gBclGUGNTWRVLrp1i
CP1J1YL9T8fxkfebeuUjpji0k0jTNlotuG1y0jLilMt5Hs/Zwokt/vA6/u0l78+kla05nmtS0sbb
2lt82atBsD/643P4I/T/fRnP37QfapCeeO/JP8QbF8t0o1eWdSMv0mHB6xgU687iktOAZofRjw/Z
/8O0LtcaAx11DYrBPMT1RedMibe8Zq9DY1tB6Y6H/LX4vv8FeU7C4MgU9yTWOyTFh2m6AWQdhinj
wDrPBAMkRQTpLzNCL8A8HdXwVGmc3jy6IX+OLJR3x1l9nqmVRmugXCRK8QUMJC2mxzrh8HfbxMQU
pUrHuSTUdrS+DQxBCppl5jg4Z5tYZswcFDh5BLY+N6mvlCLQS87v74dFCsulIhUlxAFGWpBX7/XQ
ciNy1c8v+czrDaJb8eFzgE5dVExdpT1P/z0tYAkQIOqFXjjxRMniSUBPSsNVid/crpUZxnHDWYxF
mTZxjX13NRXLIVpyTjvGpmOtTDCOC56RcppoVqzV32pUQqfsUTV5JHmbELoywlx+slEIJkJWwFrX
24l0U5aObgaSEYQ8dfhNB1hZYnzYqnozMVLkxQiU5ORnNIUlxjcT2o/7R4Vjhq0oRyRJVL0ETvfq
F33MMBXyHOW3pMn8fTvbCcXLethSsholRtPQhKLWWs9iBEK+RQYbcPraR5lXaZUfxrUvSPNhFDMO
HHA8w2AeZsqsplY/I3yc+6tafDOzr0b/ZX95PBNMMDwqRl3PdCCsMA5NeYjl02zydpD+mTtHlZW7
mqVSqRvKoVz/opRRbRD+EJ5pwIOGsGdeUpG3IPr/K5jWo7QwRIJ4MrbQAJyRyGnF8JSLSLfs79w2
1cfKMaiHriyNVZ/LHX0oqanaORBfiGwxlP4JG/C3ktoS0RwJBWKzHjHf10IZti3HMIihHfKZgvbq
72DwY8hMESIw8BKzkPwiVN18jDjJK96mMughlVVXxZBmAfcf5BTHw2ipTgyOtv0d3cYoxVQsUwFh
nsL4YoP2as3EqLeb1bJXjXd4bNhREoTK90RdnH1b2/GPcjFGgX/19SpRNiQlxJKo3DFmP1wLM4Ho
f6+P07V1nAOOuc1k3Moc45bN0kmxSuFq8JvjGJCTeWy/jD7Ncs+8tjv6NT6et8vSGMeMpFAftQxL
a/TEzrNvYueEwzmOTqlyCnmy9TxjjPdFkUi0NkfY1UjpYfoRWg8kEW2he4iNVyJ5+9vI8xDGD+tY
nki7INHdST+1wUKL56NM/ISIriD17r6t7ZvfkA3NlCRTZTk19SnsG4kmvHv5vsDxnTE0+ncWKG6u
XDDFWFpcpLDQhMdRvpIzDjD8AaEuS2AOVBWHsiw372y/0aG5pa0Exj1ap90i4BUut8tHEOj833ax
52kwu0rWaRTjSb7iLgfTxaCkvzi6XyEq402DbiPSxRxznqaoVBtJBfhmoCXp/MV0xfZTcdnFBHuM
BGvS5wgR5mjM36Wm8uRWhLirufylGzAnKBOjzGqo9qQ1+4bxlNXPf+dmzKHRF61WrQRvryW7yoWf
ta785QKYiK8JZ3kwI8xIVcZDvBwNjfMhtmtPF99iUxhCkTRLjZMCrNZVP8vfsyexD55LX3ZrSkgz
3PDJJ3nH5/3/V+dTUlWrjESY1SR0/VY+RgQ7W7fzJ8wCnI3j/lf6Q5z5293YJEfStYtutNhFPQVj
UYwK1I8svtYW1xRfzOWsTW+VyCuWUwD4cFOooiFBXkXTDValNtGzqA0z5Ia6d0lcySbEzh2MEN1S
xa3Ex8geZ5Wb9+DFIhu293MYLamMPR386tg8pm49IglGZ5fEQ1l95roAd79qGJpFlX//C7ARno5W
PuHxJhUE8wgCShuFqsUHsdcWry+68Tkmlc6JLDaRaWWUOW7DOLQ5MYDqVhUGnap6Vde9lA1v1G3z
elqZYQ6dLgnZNIUIKIzujGZXu1J5RdHtAaaLCbZMjlBSGWqamhVP4Sm+q/wy+A7e896dMQsTeyiJ
8bKknEWxxXKx6mppSClUicaPKKsey4n3nuOZYC7dMFLmTgpxJybhVW8cNOFh38PprfDxSP32ObZO
Ls29llUNonGpryAnpNmaiMrJhO4CQ3X3TfGWQv9/hU9mJI3x0iMtWpIF+oR6oC69v2+C48zsAHgj
JXJWjgjJdYscKr10FtBLoxuSBwt01/d2jblrlymEHAJ96f6bjSyv9cq2rkdX8eaDeSP92F8Vb+MY
XGisLormBDFriWQ/6L+bjmOAe3QYEFBCSYgMAf3nYASIn2glMnTDK/0WYuOB7MP5/DjYXxM973s7
yOJBMk2pro+Y9Y4x76c1Tt4OxyYkgbTEgSmRB0MvnxdNfds3y3F3tkg+k6gpKiok0y9gIJi/q+aM
psog1O/37Wy/1y5gxFbE04qQVqcDK/8yXWeu/kXzaBIBRLKO9OUvrTEooXdkziH+lmM+evGpsHB0
TWNZ2tIvgLx23xp1t51Px059T7gQQfYL5x8WyWniK7UDL6L1WugQY+g4B5q7jwxozOjpTRRahyrf
kzHkFD4Jz+WV6scnVHY5OfPtyG311Si+rCBqjiVNaSYAenxMbuYX8GdicAqR9NvoxgcQA7iZw2PY
5kCWxkBJN8ajpqtAxaU5mvqdIt8LEicdwnN6Bj8qAw/9lkpYLfJVTBS3DAnIfZ6L/mnfMbgfi4GR
yoplUk9YC01SqE7rhBhMdejYWe5bgs3r4eFtHYMhshJCXFFB6rYXvCW1/o+061qOHFeWX8QIevNK
175bdiTNC2MsSdB78/U3oY0zzYU4jRvat3NiNlQNsJAolMm003RXlrxMNGfzWPrPRteFTAsxFDZI
97jA7GYckTfz65DX1rLeXnh1PnY2UNRGo9FTylSHVtB+F3tRbluRTxtCRXf0IHjiJpcWpCa8Fx3n
QOsMemD6NBtq2sWbjcFrH9Z+3wuFLdSFX6qC6BEoHNx2FM6H05mHPojrrGoGZLkhmHXK45QDixOZ
A1M8b9QZ6AhAhg4KLXCBRcf6SPO4gmN45BslFeYzwPzFGtIJCo6TookMdMyQIEgs2jg5P07oX+s2
kW8+jft/+JZ4nr/ulFdj9N8XOJUibSxOGZzSyi+t9SPBhIcaOVrM80m6RR+h/mqHQQ4xyjCvSpm2
1VZ1TXl8mWNeoyF34xjQkNsU6TgDsYd4L/mSC8T19J+jE9gmROJ5YcdfEP66IgYzNNNUq3ACwjcE
8slz9GsOJQwuW7oN2WOHTGOM3kY8GKp0tIeKQPTgZ1D5qeEJtZeVtXf7IKyfvD+/hs0UpKOaFGmC
q7Qo9I0WCH4jp7umUX2pAglTNe5um1s/d1dzTO+DOqSBPqFx1O3CU9FfxvqHrGz/mwkGS9KqM4zW
QuEurtCRkOq2ppvuHFmcXCFvJQyCdKaUWrI4YpKeHLsssftptiXy4/ZaVr1fk0QJ1GWGZLKji91Y
DnkRgLU4jMc7tEYdp1Jyb5tYB/2FDQakDIJq7Ux5FTXbsFtwcaneuH3oiaOWtrYR3WJXYOJFije3
7fKWxqBVN6WqWlZwvCo9KOJe5HZirSLUYl0MQlmZlmHOHS+xWEzu6+RNF9pdIev7JOFu4WoP5cIU
A1JyIE7jTDsbY9Xo7KARXdCm3huxue9wktPJPOhtfEcy/H9V4Xw/3jIZ8Mr7MZSq0QLptOZbxT7W
nDC7n3/e/lirzr5YIINZLTxUCVqMY05QWNXv2xFqgpzUGv2dH4D+aoIdTySWYAp5Vb2bmKGoaowH
K73XNajKGMTGs5pzOdOffMseg0SpkAytEODBQvnMKFN3vIu28pZHuMFx8w8jinEuKsOQ0pczMnZG
va2jyrv9cXgmGCTqA40UeoOdI9UpjBI75Gmfrt4Ri09Df8Dirhe7oujKFoFFlJVg1g8kw1aqcFfX
6SkLMPU0qF9vr4jjbh9URMugbLQa2Nr0hmOqZNNK01PAFX9fb13TVFXDFSCJMps9I2IAZmb6cVqX
vhZS9EC3R/DmPscOZU1uT3h4+ZQ9l5e7Xl/g1TBzR1kG/LmwUCkpze0wI+K9r3kyqess5IvFMW6h
1fHYWRDFBa6D543ycVZOddK8CKoy2qbZje+80MPW4rQ3/uVCuS6OcRdJqAVIaEuIevFaOXdi8LXV
Uv2paWXxEKiiiFZ5tct2oRIKm5kIqLgitWSLWpEe+7GxvFSrCq+atQA8K2WEic80dG/713qhYrE3
9PssPLpodaEoOzx0Go/cUY0Kq7EhjO2AnH0z8qo96wh93Q/mIhqsXCXdiH6YafiaDv7YxnZr4gnM
eWPzfIq5hIghI/tsEXQMRmfT+DIEu6n7dXvf1pHmuhLmrkkkyYozOkKuYaxjugvMp9t/fx1orn+f
uWZw4qO8HBETSL0B/dND3s121v+em2MUcQLR9aD/6gJsHq7QRxlFDVQ5ahdUKyi/llsolVMyS6gt
8XpsOBvH5uJCa47rosK30eQvMZ2HEd5u7xzn47Osi13UpGWqA1Dk/IulYqgyH21Z45xsnhEGUVIt
E9tBy0Ce0O5A1mdH6Q5CafbtlfC2iv774miq0VhHRY+VZG1rN2qM8J1z8/Ms0GUuLDRD2slyg4hp
ns/59EOpvt1eAe9aYRNq0ZRLxaDAtdRNsE+84tl0G5dc8u8x6KwpfU/7K3U6xwxt7YljmoM1rPhO
rwZoMKV0IM2ENHq4zf12q7pR42Sv2rlxaXMB2VutK/FA7v1O/hhP/Tm7GoMNVVqEZRiB0lerZ/M1
F8afaSITvwihah2IQ7ozBe1JiOZi0/QdRlTrTHGiAiwwYQ9XkiQldWdBPwqjKrujMn4pGnHXtbXs
lFP1AqkT3TFFMLck8XAyRoxQFj0EFCotjzeD2L4BMAxnTOffqprktpoRw1PysXPnUBt3ihwgsBMr
4gyibp1qomSONiq9E031CPnPXj6QII3soixCJ8bosNPqeeFmMjRVwDCq2mlYDm6sNYpdTkbsDbli
OaTvLxPkFtC5M/TOGASRK0xE2Arh+9GL0c3RGpvEjIinCNlPPexAet1EkovhMSiCxHHzKmjxW0ra
yBZL/FdkjkAooaqVp7Y9iFBG1atFPfV0vdLtWEnM+ywtTmmmvZVZHHltnz1oahfZmCQQQNgp3FtT
jrb00Ao9JU0SvzE2gyBtbzsYz78YhB7lMM6aApGZopBTqUFwuyU7rf+aoRXytiUO2LBZT1EbjCos
cUoLyJvVg7qLCm2f6rxJCZ4Z5hkwIxLDvDgy02ZwTCyvFI4N76Xxl6sGE3ySrqkmnn7/BpwiaLte
CsEq3Hjybxmyforl9vvOlVDCFzDS8nJ759Zradofe2xOp26arolUrEndoBLjBnfWWWjQiUHBB32r
v4oXXn1wfRevFpldVIMiKyINH8uQ7pAXtBXlSdZ5qcC/RG1XK0zU3A3o4MsShB9WrPyahNHPFdxy
crmpdNFNcgzeacTPLHOTNd1e6ApOyLAenVzNM9dfr8/NlOs0dzUV3zNwh8815HHGYmuMoxOnImcu
YFWVW198RuYm7Ms+CEcR77rWNTdRb4dbKAe44SmP8FKJ3Bgs8M1OR3OamdnRM49Qf/2WvK6WuSXj
ijbeBEifJIN1aQV130UK5yLmHYz3l8TiJtZQK6+QEaRFQ3lvQBoXGCo6nQ8GpK02cAX31gfaFjvK
hMh6CHISGdezO0o22puRIz83Tv9SHsSLCX6S+FS51kZzAK7QOw+5USDvlDBXZNsqiSrEaMGLUvmx
rxOnjdJzVtUc5OR9OQZummqUeyVGDBCL0u/MHM+mxEs6cVbCzsTEoWDJikJXEh6S4ttUnxqNkwOg
m/Exnvjjf+xYTDGZfTeYgJS0V309as6YVNyVo3GSgsnPxemgKPoXDnDylsUATF0MTUYCALVmF7U/
usHvCI/m6KK7RoBxVJtySqXPvFIK76C/q3otjkErDzEpZOwm2WVn2lk9H1KXuOnLj87tjso526Xb
8FLm6C/jVdL/8li/bjMDMkJUE6OfkS3voBB2LP3osYfU7Ea+GF5xLBGrlqcYVdQzz/AqmFLhF0OX
0VRmMEdR6IZZrCIEEoUa3SFPux9n2QkKy47ku9rMN7e/7OqRWFhjTp40j2FVFVilXv6Ki+RBCtun
2xbW23kXJthTJ05BIIT0SOzMjeoIL5GP/pVHYZN7wBJf4vX+r/rq1R6bLzU7HHKhh71hvoz9z8La
ygmnxLEa7C1MMLd6RcxGguwkSLeKnzoaHWkIE6V3c8GrcK9HLAtLzMHTcwsjscNIR+gln5btq00q
2gYkSt3BzT3ihe7nFFwWNpnrPBzl1CQZWgXqOn/BoNdg11L7MouCd9szeLvInDAzVKGrqUKVTU6z
x0Aw0cQRjg+R0t2bQs/TgON5Bf33BZQQda5Fq4Gjp1MFVjg/BtVSaXDai3lG6IoXRgQ9k4RKQkdg
ZvR2EfxuxNqW5E/xFS6+D4MQU6aaragj2qtbwx3iUwi5m1a5KOWvjvcIWL1rdNXQFShxawrbtBdi
aL8jIjqJLaRjgwczhFZSZNlV8yjJZ13Q3dsesb5/V3PM/gWEiFEXwdtV/TCp52E657zCIc8Es3m1
0ZdJVyBWneZtnJzN4dASTqvSul9fV8FgqpJLYq81CN7o0Ewn/IqVIxkucc6JunkrYXB1HppEi8QZ
DIT9ZlDuJsXrZY4/r98Of1bCpgKbvE61tkTKyZyGo9Bo3jjy6AV5JhgoHQnqgwMdjTBpA+VDIz7c
din6PT9ES1cPZvN/QVsYpWbgY0Sy7uhhaDfJ12TcaMp9WvAydJwvwnbfBWMimm2Pqklan8z0Icz8
MLm/vZz1FNpiPQxo9oHS1C0tXrRuAnGcZiMV0OMeHciOOpnfOqVD9bjzI18TgvrTrZ2kq1+AWykQ
IRFrtIWO5qkNDkX0OlNhnhxZmuFOUkJH1HlN3H+JHa4OyABC3sV5K2YoRwghxgoo10WzkVuXck5C
DesrMlq8siTvGzL4IOpZRlTKXReLJ8Py9fIps3zON6QX6MedhMKLpQFZMRz4751EcoxAwQyNBYMz
+yNiy2CHgBYOg6/HpxdaP2FXa4zHaErXpwhQkN9odsr4YPGIlt8fHLeWwzhGoRC9lGvUwNOjuak8
PMgVhCrZnvjqHc3mKE6/nx3JqzFdQ0dBeJ9s/fWKQuX/9pPxEiHtjNGkL3Jk3PA4ERRHBdtGuAEd
vW0+QS7RwNtV3IZO4koCGIR5RYx1jLnaZ3ymzEzBEAnqek2qbjXt21SUdgOx9SDKIBrMgX2eMfZ2
kTS5TlK8D1JCoMRV2321JxVKh2AUjuKfHFflOQ9zySQYjasjmlmi5K9gHkQ7inNnOMWRMtwYu8Dp
Bfu2Sc762Bd0GKArhLQAuKx7JulRJ6ndi5sy3alcLOUsjn1Jh2Qi+ZBhK3u/d6m8ZuKRR9Pt/GLX
7dCevbOebq9tPVF39dR3rt0Fhk6K1Daxhbf7BCnBhyCD8HVVZ6/VXOiulcbERsuC4eSWRo562X8P
miB0tWTgiYvyFs4AUNEPVa6OuBRV85UUdzKPqXK9lW+xTvoDFutU5BS8cwXySepm8lBPwOMPzEip
gYvKhCiYEDtIbW0Tg+M76+D95yDKDBKNE3JmfQggAEERmb+r5q6Qnm9/wtWtMyRd0TRNlEWWwRuJ
sm7IJ4T4YtzskiLYCEnn3DaxuoqFCebNR3LMFSUB3kUiOueyOH9TLTCLlTw9uvW35cIO4wVNJo85
sbCUvLDR5fFNskOvEOzei7YUMIkXVVyZPd7aGMfolQBUd7Q71lB+aoHuZuUFTRH/cQMZN5ACKyOR
LGMD0UupKE4i3hkyL0e7Gg4tdo+5dCyxUiQDzI5wcZp/NnfaRvL4bVLreaiFHeZymfUYsuwBdgw6
dBuotH0lbrIBEnuCo6JwMR27i0VslTdRvh56Lewy9wz4j7pE7SU6JaO8Iu46qXfiJTi2VIZ0QyBU
w3lr8DyDuWlAqNY1CW171IU7LZXstvzZGrxBRPpRPoQq10VZtF9xgUuQ3tEtoUc/omw+ztJ3S7+X
xO2g89ROOWuxmEdNDBKzrKdc+GpxTtLDEHwTPsXvtFgJAxJJakh1R6dfteRJbLY64Tw01pegoblW
k1VRZd8ySDIkmaohxWXm3+X4nGSX8FPNbMbVBIMFbSGRoNBQjSuLJxxWUHbYKkboboPp+lW0sMKA
gSGDw6SlWSYhsq2jdsl3shfuB2STDTu4DMfWmbaoVHGiNN72MeiQgishCGVcgEm6Tbq3UscQJycJ
uV4kWqyMQQZVjGQILqA7H10LPp2HamNE3INPB9mkcPu5bPzCHoMIcTRGPXqHwQKMea/ZFU+h1xeu
6DVOnNj1oUGJSN8CHZxUc1WDO9HL21IGIBoTxD811XVQyEOdJY4YnWuj5rjLOkD88Um2uF4Oo1Hm
JeY5JVF3kvCnmPSO0F2mKfmPhliIgDRNG8qIBGvtmJHvoXEpI6/ihrj0z3wEvOt6GJgQg8iIhQq3
lLiRoRxZgafLHu4mEJxBO1771L17NcYEFKMZ65aZ4l0bi9U2DjSwnAXeEOmf6ee7+iE7PEQqsTQa
BTfF+DOxUAV7iHhvkPUg77oQBjOg00sUJFgxRik2L20PySIr5XR1rz5zQJUgGqplgI6IObxDHBm9
rJrIS4U5ykhi4LRZ+yw20T4qlLceeHUbB9eXdLXHHN5JkyCqCakQV1bLPZHjCzhYOZ9//excTTAH
NKuDoVBLZG/BVpCRQyiDeAKdRK+3F/KXsPWPGfaBmFlaVVs0g1t46J3a0LGkyC2/Y5jxd2ATKMDx
SIU5n4p9JgazOlpNhAisHXJnLt7m9hCqA+hVf0m8kX+eKea4tmGcmkYBjEt6UIUawxfDFG2pzvwx
sjZ9wnsCcJyCra8K4twGoH4Aw2Isfc3xv2yxqz7TG3l1dJn+hkXIVQa1ULboD3Eb81UxOqe0kJ60
iHfbK9Yvh6tTMCd2NLpRy/DqdAML5armvjVDJyKcxhPe12Eu9TgNlJgQxFztcIAT2n3YukL5nFsn
I+VBENfNWYAIMQ+fZrTG+FxCsFb4Xm0wemScQLuPMj/0mSfD5iZfeNvIoEQQTU0V6XhAByKY8KWy
OnaNPDgZUpab//bBGLAII60MJSoWOBvfhyAFBf6uqQQOInGWw2r6pGkYNRHBhSSUSE/LB2n6OvB6
f9dzOlcHV5ib3KhVy1JEjMErUKmdXcmunuutsqdkVQqnsvSXR9kfN/8g6tOEWq6l8MDGg46Wgfsc
fNNv877a0fd688LLbNLv/TF8uNpjbnS9kGclGvGVKrV0iHHK5JcMqovFD7CQJAkH2TlopDBIIWoh
0WMBixsKcpzHxJ1HieN167Mfi4/F4EQRjlOhDO8bSHrMfqRv2gFqFncqRkvRg6whAx+EVLTeDbzb
Ds9bHQMedTfhZOlwk1x6iJJdnT/c/vs8wGApitq4RF1YoRP+e+EiOhq6xqAtezQ21r62nXLDew/w
FsRgRW8qOvqSUZvRk22koCVd4JV/OAGFwmCErupDWBX4WFZCHAktAbXW2XX/IFm80IUDFCw/kZxo
VVBpEOjoMx8VILsGCT4GxjhfiHOa2KmqKkHKvqOEGY03ecPDvDXOspd4quakL4M/e8jpq3a5CTxV
8nhtRTz3YJV95ClO+0bDy2bID2jOxp1S27MLpN+N93nzffQKly+eu/oFTU0xLNr/rrFZhD6arbpt
8fyQU/BKgVZI+9GM54E3HrP6+RZmGORINa0PywquaOk/SnI/kl2of6brbmGCAY48nqNpThE/Z735
IhmKTRCZxcHoG2W0I7W2r0XeE4G3eQxiyF2tpVkL9+8EzYa+lKoLblg91cPbbb/k7R4TaYwY9xzl
GsARg1FIf5m0hz58vG1iPQuz2D4GLDCYEJdzPdBZ6n8uSeUlTED06TXgwqG0D2mCUW5//NTSKNur
KqFTig3dJbMUSrmYsbTgMUzPCmREq4jLRLf+oa5WmKgd7JGGIYroYRicERFA4pl7TGp9jy6CoyCn
5avbblurdvHC2VT6dz/czubVLnM7kzqU9LHH6v7hdJFsjGokm9ipduQwvCi72+Z4q2QOmVyEEDHS
UC7QzIsZnHukeJQavfNqzYnaVmFysSzmqNWkm0Iw1SAjiJ6WaCi2lrQPMNiCsQeIcO/r7FN9GwuD
zEEDg0wvjZRnjwiC01T6uVUGr7E+NSKyMMOcM4yiKUjm43NVsnTRx+xe79RDpc/bNJQl3l1D78Zb
vsEcuKYd5tCM4JON16W2FdsYAjiVjxGaRQbf+B19m9zCl2gDod/6La8Hk+cr9NctHn2dYJipECA1
GVE+I+TXDemt1l+allM04LgKG+AHsVEVUYVez7x/zaPS06rnFIN3c/EjRoOkyKubrhdjrp+QjfUt
KI/3EcG6jMf6KHq5nzmkcTCPZ3kDxC4hHvbSn8gzqPf/09lj437QXIMHqEF8YhaHbg6cOjwZ8Wuk
8FoL13s5FgtkIKVW6ti0DAT8g2PY8VY5RK7uDJVd/RIc80m/BK/6tnSgIRa+dIfWqTc87ZLVqHLx
AxiUGatA15UAP2CqnnXlzuCGejwDDLoEeirJWYjaTKGgbT7vjm0ncxKU65n5xSIYQMk6eTbTGSe9
97NzBtaQZrDTCYSvklP4w1bhTR3w1sQgy1RkY57KALC4O8bCVlI4C+IcZ4UBkzkyC1A1wO2V/lCD
x8OM/Hl8A5Eux825G8fgRlDMZl9inBbpautCeaHyF93OMc3TYvaE94BZj3v+XJ9s0J90dSYnMb6S
VDwlUWzP+qtAOADFs8EkB6ZZiKbIIHQw/FusnTGepc4Pt7GBZ0L+N9ZWhZpBkgP5UCPyBONpzj3T
eLptgvP9VQYVqnIqipjEOJSF1zXfrfmHYWZOHny5bWa9ket6bliVTlnUIDPZIciWJJuqlsdf9H3p
jxjUxQSUP96Pe8nRLxICxvpr7kScghpvI+m/Ly6t2MAQUtmj1wlT1vKOSLPqmIGQbZpwJO7tla5P
tixWyiCEJcW6KZbwPdpX1V6ILxLIXdpaApCY0DGX+MrgUIbI5mAcSzfjhI4UEG5EByoDGELSmK2k
orif9KArKZGmJz3or4XHLh92AqQoOAebA1AqAyBpUQmpONNqV/ZUGgep5VRTeJ+OwY246y0ZvOQ4
Ztp3WXuJoYZaxG+cb0YP0o1NY7uhjTgNRUXHzUGOyZnm3iwnPhY7+noJ3f8ITiwxghpFVTIZ+EKZ
chDIKU4dLfrBWRA9th8WZMky+KwtRZYtBjmEKZfNgXJ2U1ZDmQ6XONlJdZsj5TPMN7wHxOpHWphj
UISYiC1aBcnlWPfD4NcU+F3E8YNVoFqYoH64OMK9JprhkCJ60CcBotOlP4v5thwlfwqNX7d3b9Wl
F6YYtOijSWmSCHciRB1EvO6gGsY5NLz9YjAiUAZJnlMAezY95+RJru7DjqcOu37jLpbBIMEQC3mR
D/ABNRjQghgeyik/9nFl14GwKSooVdSlfu6MFHmxyjGS7ixoAwf317MDFriGDEU3IEHL/AgM5gyG
TMsO6DVClylxR5ANhaodFmgYpE3D+uxaLo+7i2uWQaVKkfOxMTG7ZeR2kSIlNmyokCMIDi/y27i3
Nq2TcNWN17/qda0MVOWdNQVZhIggHo4EszRhu2vQ3X7bOVfx/bqhbBuDZcRWUAxIiCkKsrJlljyW
QXce60F2ql7bQBxgc9vgenpxYZEJdLQ07hQiIARtvBodNrE3obl907mqL271B8E1drw5bM5GstSo
QUFCtU7w9QKkCYJUPxuFYgtDx4l919UUFitjYEuWxq6MaTAv7mVHdeatupt8Wt351NNnYYgBr5zU
spSEgHxLKZy02ERIHv3Hr8SAlmHMYZB3eEc2nnCZ3chBM+EvdYcW6xSP19rJNz3vSbleH1ssi4Gx
Orb6NEoQ00dmYGtEcQckgucgdnst/VqNYuYUqeZ0BTk0pfycJBpXXmsdqv8cOZ2BF60KzVaF4rw7
vlbb1i13pS+cy8LtHYhU3iH3eOLlHdcLdYtFM9CCKmreVhpMRsfWbXepXzjaGZcEsoH/n6fM+r13
XSEDKuHQRjkYYTHdWLzlk27r0u8gOQpD6XAcaLWf6LouVnRDbRRljgTU2aUfIg4D+lGd8gXMMWcZ
p5xji4YfH8OTP4ti5fJqoxhIo+M1QEnoxqfYy04gr9k3d+WmO/DqIxwfYQXyMq2OUjNAeUQQTlZz
JtIrZzWrVJiLnWNgZLYMogUqFWXRlJ1F0rdxGlO7MGS7MfXEFqXaliXT0WbiFFbh3bbOwUpWN0/W
zTYZIxiHzPgx18dTGypPaKPyb5v5yy1gSeA4UEULI6P/jr+krpUweU1rkO8RJcWXrLJHA4M4/8g3
WZrDG6pY/3JXmwy+EGEgVkGbbWWo9E3VNuk5bR/rm3c1wMAHiJUkU8IYmtviWaFGW13G1IbocrZu
3duvVhjESFS5CScD10zrKq+qhwLk5Er3oq94wg59HvPjf7THQMYsVSQaZdw2jYd2re28HUXwpswO
OdARQqHnIQfnM7Gp2qHNk2hKEOPR0xx8KZx2Ox56zLFbG7IF3+Nz8v32Ctcx8c+GsrlaVa9rElH5
lBCkgla/sYYfbf4rkjmFQY53sKlZiWiCqkMJ11XKi9V/kbIG5FufqlBY17Uw4NGHBqkF+hQI5adU
dOfgpeSp4K6HjFcT9Pstnk5GnHVBTke94+LLDA5AWxms2jZa2Rat0lO70bv9eXj+wECFnstBadTw
hw5TWPYgDi+Bxivrr+frF/vGYEOjg3UqGSvMW2HSkkZv772CW+GEJAsBfenvLW+MgbcsBiyEEj7+
Lk9tGD9jM7FjsJbf3jiewzFAgUGgcBI1xPZm/ywax0H5ZcSfyVouto3Bhrg0MlL38Gk93yAmM6KT
ovJamTjHk82+Flohhp2JceIBDW3ecMZNgY5rVC+THX3xJX7h1oltuZ+iT7uu7UMTRjcKVljgiiqa
74L8XIXfwvHL7S/E8QG21WKI57jHhYF0aevX8iXoeMM5vL1j4KCq1aHrVUSXVrdRhp8peWyy0wi2
wNvr+MsD+Q8msPlYVEiCVqUQWkx2vctwKaHe9RIeU1vYpF7uNAf+MC1vbQwujJWUzEJT0VClsQP9
oIaya1XnoOU4IO8j0d+xwDvStMYUjwgbugBMFjtuzWQ9mb1wNAYJELgWqKYhoqRJjfqtAp+W1Pvx
qfZMvLVEyJ6l59ouLkLvEaf1hafbH4/CwMfo+frtGJiop1oVZECrOyKpXFYXCYO0RfqiD4KHeTjN
5GwnL/RTWczoeiNqS/gKzWhPJ+IT0c5/99BGqZ0kwiDhfOERKnOQkE3I1oHRhnWGbF8hvwVZh5Sv
JxTPt7fxL8//P/vIJmI7EEH9U2LGdPse7GhufaAjNjJ6Om5b4q2GBogLh7QkK5XlCQ6ZGHejcgpT
Z8Ynu22D4/RsP1askC6oMgwXJENvD9aWyC+3DfAgQ6O/YLEKqYmGJoxxrae7EGJX0SX2IKh6yXbg
V0XTcuDIJ55wCG9RDGKIwRT3Mk3+V8XjZD4rhAPnvCjiA21tJ1dRi0FcVP1nX/XSy4QYtnyfZaZt
t6mjnpEvd1SREzNzoPBDWjTUza7L4RGGTmwhvfR56hi6Bm6B/+h6DFYoEphnwwGG4vBEmo2hZk5v
/b7tGe9vvxuApDEAMZeDOEUmLi3aJaViJFzya9fUbOVChzhiL048qqcEtohNjRjaFf1+Q6nY+QJ3
q0lvA69TzVLQm4Xix7+dVKstEA4GIxiUMl+Jng3BjRvTraYTVVqK1Kcm/JGmm6l8StEMfHsbVjuQ
l7aZAyKEXVU37zPq3uBR0oEY2lEjRlhaW70o++pJtnMHNBUF0nMbjm0KIewnWNpmTkoS61Vc5yA8
qDwqhEQHIeuX1s52siu/8EYg147l0hhzweZDLMcGzQjL1aGZXlFl5G3l2vlYWmBu2LyTIqOtaYIo
F9W7RiZQXBiq2UampQNd0fyEXu+3tI0kx1TGBBLf+UtbW6atoGkOV2JSbzN5EO2uIaENuTJe0ZOa
v7XbzKkitTkGpAQuBeIuIzKae2cbjTvV+LOBruHtT0v/1kdbGhhQZNMEqwyTfk+bvmpGgOC78N8U
D05Q53Y+fNWb10CRHEt5uW1v7bIyxKs96mkLmC9yuelkE1svpUcZwm6acJe2GQf/VlPHhgQaRIzn
6zIG5f5tpU0INEKg9OMGZrlXtd7XCv3UGVT3SavscDC9UprcPKn9ck6OdVnvbq9y1YUX9pkvWOoR
JPNmYILZ+t2w59Kr8P4+A4koPsW6YaKGGNTPRbMzeNQ8t/++JtKc5OIrCXM96yXKvK7YYgA5TT3J
1P/TFmmstn0BraI4GTAcF8VuZ/3qTF5P0Oop+vMNwLnx7zV0iVgGcoPLtwxU4OLr0G9y8VmYnfZT
A9VXd9NE5lowJzEgKq0eU9YS3QFHe+GbGKBAO4YbI2jn5ZxXD9FiafTzLT5PbCnTWCd4Zk9ZczLV
EBw+sW8FvNTi+g7qigiGe1E0dQb1lbaR0jLEbTdXmp0KJyU5ZdNoa+Wdkn9i2I+SEvzPFIP5bSWm
ddMhkNDUh6F7q7q9rm5un8nVCHNpgwEFpYJsSGICVrvIgbJevcv9FtOf8qP6I8gxGwdl1U3oD7xR
qNWSDnBIMjRJMwyd9fQkt4qymhE7jz+Ss+I2p3nbYR4UDe2ehtIZ+ZXyuoRWj+/CIuP6JjGTKVVw
g5aTuJ/6+kHtqk/ktpeLYlw+ls3ZaGhEYBk7pd704UmP/dsfbNX9FqtgvLyyWqPCSw1vDss1kOOR
u/sq/G6lGXLpvLbn1YhgYYtxdaBHO8cjGPhqUM1OGwWKMrl15PIirt62CzOMm3dzW6Vii06xVo8c
aQrsodkL8sbqLrP5pZU4TS1cz2M8fgyzspw0zIrX7yR4kROPdm/HDjmjPx5TfzxcWo+PF+tj7r28
qUisiQSgvit31qFwMudH7ZEHqvjE67rjOTlzB4YmqbKIkuGRfDqi5ndnRTxCpdUH3MLLWd7/XMnL
QASnLWoP9VHf07olufSHxIm+QdoIzU7hJfN58S9vF9+jmwW811Y+Jp2Kig7NiMy7YKdH59YbPRMV
lsAZW0774mpP4XKVDFyEJNGTQMUq1Y16bn11r0JRId40m2IT+P3WPGZHpO323XZobdO7fchXr7Kr
x7y78GKtjSYOlfA+ijLblUJsKPGWkHG5bYRzut9TUAsjoTIahUx5/gRyFFAMhkCIMW47mZclWc1l
LXeSgZGgJIoglg2VwAO306HfWl6/j3doPIWIvLTr/c+0fqDDSZcg5yJpls4cAl2V9EyXcQgSOfZl
S3XGsHZvb976vXm1wZbuxaHR/8FhRbxT8exB8D7qeymZINHwbQxda3oyJ8zb7FLRA3V9r+ynIuJE
9KuHXUNp2ETLmWyxblKmvSQUCQLeKO/csQ53kTlub69z9bpZmGCum1KBAEVZwYTRvuqWbykPVvkW
I4Y3eMwG6wduYYpxE6mK0jILoewDdTxXeM32/ba+CB4OWoH60rSL3WFbbyzX2oY+bzZ29Qpa2Gau
ICkZ8iafcCekUu0Nxoa0B9myHL36qhoR1Hh4scjqAV/YY+4gQTYLqSbo4knlFlNtp3GcbZ0nJLKe
HFlYYS4eEmVBKnXImZsn2l6SeONB9FKQnSVOvLP+j7Qv25EbV7b9IgGSqPFVUkqZWfNkl/0ieKTm
ef76s1jnXKfMUou3q7GBxgYKyHBQwYhgDGs9KC51tQ5k5aKmkMguufsX51ajl2A/8prwe4K+kPZ5
3ygFX4vHLFF6JWuVGSl42mZOXcfONIJEGTQbreY06bFtFtFtF2jEbz4OWhHH1oBJL9B5oAWJXSWv
jY5pMEXuglM0GOEN4HOFraltuSawwi3bwNuGK0R0hV3JIEWFpvRhie/a8GH/JLeTIf0igIty5VQ2
hlogqlbtYfHrW7zTUpCHN/lhOLARtqEUklJux4OVTC5LnomVEZUhDkmKAxj+Q3zGzNwdvWljgFkW
h9TrO0eEF7Dtxy56soNeBbvJSjFN0zI/Zs2OLT9GC74WKoTK2SACl7l9ty+iOD9GIIlWrJhDhuww
kixImzF1yij/QFsZDydQNoPYwjb4FlEPkNxm0DGxqaoPllm7CmilWlHTclOZixC+KaRXqPA1bLNC
mW/N5vOUPVnahxLylQzOyCn26JdpxMNMC3LMzGCLXvmcAwnUsRzFVagrebVgCnXzWq0kclY/xxZ2
vBgUQhLeafO5m18+cq1WAjgTt41kkrDbgJI4OJVU+NwyME6tPwFn2zhmwSJqF7Lfe1ewXMnjzHvM
4yyqLFQK3liGXZQQuxYbhg3AR/u7yo1h7KJnjcgyODMHo0KHWigLLohdbf5FS6+z0v+P58jHZZRh
p5xNu44u+hv3ddBdxS72l4FMhR7Riyjv3s7qVufIxeUu7btZTQhbNTRmR/Eyv7taHslXhuIqHzO3
PMa+aDJTdJBclJZyGS+BHhUYw3br/mGIjsX4kbrESi0uIFdFROMmQ8A0tC89RfzC5TLDX/sfazMq
X4TwU/KTnFI7Yv5oKm/mCbRl+ujnOWp9UXmQk/6gRyLGu02nvpLIOQ4Qq4LdUVEx3FDc0jKIMbKR
tSYaFkHcil5LIlmcy8Aqb68XLd4UVyi8DN1dNcdOqtbODAD9/XPcrtOv1OKchzqgairFCPowwjPx
pqOOYBw6pU+9/3iJefA/gsmdzOpllLTD+ylE7f9JGgThcPvgNE02LI1Y8luSuoq8rRxPeckwICc8
xNIlkMMfpfWSGSjNPu4f3LZXv0jiLpKqAlCsRIUPY30PtvWZaqf93998MBuX3+dukTKMo5Kwsd+o
qZwQuWZX/qxMt+otZ1/QdoXlIolPcJewAvG5DcM2Kebr+6B0tS/YFb5ChbT1GQUABqtHR6oc+6dA
MjNjPpAAakg38J7UiMlT1BhksCptRlnWADspasFNiE6BqwSGEx2HlwRPiC8CiVuhay2Rc/HRQhNr
ZqxkDSZZVTSyE8mV3AHwUdSdfkWH8vu+wK2vuJbHuXi1Dcd46FFtrCL5QMzGq3IF7y9yq6kiGD1m
EHuHyRmkDoAlO2TJtdHmhzmpHav4vcSjU9PWNaq7PnqpBpHz2Ioma/U4I21HIG0oKYw0Udic/zWb
fa6+SwtmxuVXzTOc8boJxBu4Arvh88Q4j7ETaGKq27wLg8Knh9xV7+pTdmDFOcvd/4SCc+WHiOYY
61ejgQdESUw3LL5Z9jdbfe2A/RSf0v6YDaJaoEg79veVD1uUgi5mAu1YGpIlGFuaHON5jDF5Vt9J
p/lxX7/NWufqI/KDRXNGaThMiADS0QqmE6bXMelzP96z0YL5WA0ngTyB0fBjRiSpoqGL8WRJTvFR
/8yAb16A6ax53cHwwb7zmJzNL+Dn2xf7xs+wcz909s9aHWthRUaWMzZxdqytgzfna/8JnSiMu4We
/QJA9uvJBRbU7duSz4k+iQxJpDfvewBUI0U90ssksZwRhesFQMiijs1mUrn+mpzHKe2QzkYLNwCY
wRPjUil/GV+qK4b9rmEbGdXj+SjaDhZ4OZ4mWw41qWxMjDWP4DSJWwzAFKpPsGgtfWSAeq0d53DC
MFymucdHbK2nxPit5S1GjwVbAVuRfSWDTy1x1ckUlbgPdgsMnCtSftu3RIEd8PMetLBnzWYZF9Dy
ZeVqan70uiAFF6nAuRC9WGZsVyLMYdH5lpTWVT/agletSAsub6QgShsNClgAZFwOGX4PyjnqRQME
IiFMz9WdNZbQykwLmLrGfGNQX5UeGlHNWSSC/X0lQpOyrmhZPaCJv9WajpfKLZCynP/2ybmrr+dR
C3RgTCfIReIooeQ0c+8oVATdJPrs3N2nmjqb0QTPiq3w6yLEUrQ8C6YEBFfd4LKMOmrnWGEQPBJS
irF0OiWotftqtA/7JyaSw110kI20nV5AlXH51hYLlk9PKiNSFaXxAjl8Z0XVMFIrsa4GW2cxSuMY
qqWHuRi37Bd/XyWBpfE7kRrNtHacUAeKzae2HxyrrJ22+rwvRGAC/C5kWEq6WjGsw4h8b5a7Qvq9
//ubr4WVdzS5e2/QIYprCR44u1585boNJFe5RcaXYf9s+vSGvupKV8JVZJFenCewC+xN6Arejrp6
ndn3ExV4TEGWZ3JuQNEpAaEvnLIWsJcIlllOjCxF1FhmN3AnCTGZOa68Tap3aSPXENNW5ECU4ZTn
gxtisiKWMI0QipBINgd311+L8wi6lKpJzhC8yV2FJRB6ps2tmbohKlpuc1jeiAfNm+YbVuxOWutO
hjP9ZjQQhVsqrqjvtYlQZhHbti1srarol/6tfUh0g+YtjFP9CvK8H7ZHHCP4avqLgx534ktuFR66
3xNmclJgRogS3e2rfpHOmVAXhyqGtGC5c914IBJ1bMsjqODoQph7Fl7ff+WLJM6YIhpWZTphbIat
0sZHrDZQnLeGLYdTcShuYtF807ZnucjjrEq2UJyioPdAC/pMrIee/ApFfuUNT35PJ86S+naIATiD
b8fyysWrnqYryc2c6K73YVUvxZFNb6We5LXH+I5RBeqVQ573nY/oC3LBZ2IDVemEdMA0HqmcuGGa
ObPSOmYsGjvZdDcawf9UTZU1vhUW6WlpqBlCghVikbJ5VKPI+4AuKwlcipa0zaxkFkp8hRK58vDd
0j7LJHKGUBbkHptdN1TD/ujC3boqruulYtDF6e/BZ6tgmLuQHPlpcqVAPWqg0nH3VRMdHvv7yskl
rWJ2OhsLMoubqrovRIhRot/nrpeazG2mDKhhT6AcQmnDMJ/3Fdi8T6sT4+5T2WJJc1rQgO26wJqD
mv4ohYMqm5FgJYO7T5nV5aNtz7hPoY4mIbX9wqietdp2uoltCdsCM9i8Oyt53N3pQAasGQWyj0xP
g7mQgmSZT0sZYz+wEw3hiM6PS97aiaTqoqA4r0jo+BevBkjPSSbE5GYV93cu6aISzwim1uA1X1hC
lZ3CwPhVB/K9AQj/a8uXvzcighyB0fG8YF2mj3pqI1GUq6vYChYR8KTAHnhAL0OP0khhBBWTfN2G
52y+mmasOSe/Q+U/fh5+hSYkidaUzPVEhVtJr2F1tjRBOiU6Lfb3lQuYQiKZhQpPHSYnq7lbNEE7
ejsNXX17zgdM8jgkisIKAQfFz4FZpOKwrqQDK+WCCsVJn5JAvjUEYkVqcY5BVWx9SsDs4RHl1tAe
UxEexubGoqUBTEtWFd2y+Da7SqcpxUQJXnDXqhu59Y0KwCJyiD8EZbUSxJdQQzUejJTl023ROsS4
UdXFKyPRu3e7GnXRhy+edhZSk5ltAFgv1k0YVH5aO1rlNIf8NB1kT3bmo35vHPbd9/ZX+nOIOhda
azqNEW0wEVQs96XuSdnT/u9vu7fL73MBdaGVnNktzs6i4QFD2H4pgfDCFtEEbgduQ5Ox/AEaD8Pi
3GgPQms5ZYMDy1QM7tBjYbyJnLItn6ey9YDJF9gLWo829kHltL1ql87TbfWLUpqCgL4ZOy7/EN7R
Kv1Cl1bGo3/sNMzuBGpbuSpoWbRGcLIiQVyPtW2SUasQGb06s/zQBj05lh3s5a43H/Y/4eZYkLVS
ibMRrQ0HEwvgbOCW+OYPMFE9yMMBnNOoy7j9qQvG1pVNQQzeNMyVUM5w6shWQtVAWY40pwiJVyGk
sRfZjM053jTuqdJJ+FQdcc1Xgt1Myf2BRYfea0/VWcwsv3kXVipxfti2cqB4lyj9yjp4yXIVgNPJ
IzaXjvvfS3RynOPVS3BrSTNOToq/NpLmTNXLvoDtgLJShMvH2rw1m8ZGxOpnlz5KDqZo3OZ7i/6Z
4uUntgk/ArjKerFFFASblYeVYC4xM0zTnk2Gtz6fid8H1okELC8XMa2LxHDOZExzmmcEncjserjO
z90VCSogf4nE7NsDqBP+DvxWay26pMD+ouyrqd11xW+r/rz/qTYzpT8HZvLLPGarSyD5Q9MxTMFB
MeTupNvgWI4+lxVI27teI//p2iI0czpNg1K2LUyj66+M4iXEzd3XaLsFt1KJcwwgjba6NsIqz3hm
VI/KUf3C6mnEnQLxlRX4CFPmfIQByN3CNNB2Z/TH6SF/sYHach4O5NDdFG5depKgVyDUj/MSspxE
xKxgFVpQ3rKF8dDTvPkHq7ABfvdZcJoiA+GcRVrTSJU76Df4ik9AfF991w+JF3qxOxyUg3wECD86
m8so+Iwi2+dcCFZvDK1mJIrNMjnpIDtEebZFBdg30r13r56VrXD+QiILKcy5RYX3ujpFr9OVeVDv
uwM+IdYC0HhnTFhscr13bQABJ651YwDu5UMlp9W/gnMnsU7GUdKRqM7hbR/+bIqD3P/e/477Pt/k
N38muUXBkA1BmWVyP3bkHM8iCN1tSzGBJAV4clvWuS/WAR28aWR8saU9W+0d2EJtFVRwMvWw5x98
RJ2LLO67RWVfZpGMVLgZXpMKy22iEvb2eV0EcJ/EBMI14JKxkirNP+vwG7DlP2Lfpoz1D+yImhqP
EKhrIE1UUmhgth6dUGlEHe4j7aWVCO7qGuagUz0ZGPht7EQYfo+Vaxq+ZPTn/sfY9kgrQfyX1xpg
4rP93RJwCpOneMuVfotiRcBAKyzBs3HTMayEcZ8+DYt8ShgV31zem6Nv5/eD9GlfIZEI7uNXejjX
AHABYkMXu13lIaXAkr2/L4Sd/jvXc9GDxwHMtJw2YYheqW18D8mXdBlcoJC7Wiu6l5umvBLEvQN6
0oR2jXYyKEFv0fB38qn9kC1rRLdkBlrN10CyaGmozCA9o+UptD5JyUlJRAWq7eO6yGBaroogmKoD
LlCKakFmtZj/v9XoS6IWDtFmwfvsH6wZmSLYZGQsnHHnNVNDilA3YBGPbb8jvlYOm91jCM5ZoIsu
D0tH3tvBRZz6t2IljXKl1ZBLasEAOJgWfJIgr5rv2MR57tfKx6KNeRHI5UddmBOJApfXUxLNyUFZ
bui/x0wweLV9hS5CuM/Vp5MqY48PdXJMdWrJp1ADIxjSy/07tCkFlRcDT3FLBiHP32enoH1RthOb
eazvBwLC9elFyUQY4psAZigf/ZHCeZxMHdLZLrBMPbrJM/HTqwLLbfHBOBkem+hUHcAteYCHBEif
GKOH/fg781gJ53yRjrKWXqqozVXkp67CGnLNkcLrqQMeaoNBd1MQNNjv/bM8m39zSKOtJnGHuzzG
9FDIzbGLk6OZjb4Rl04a64ju3/RJ/kg8/6OlzT9DxkSzaM8GR+L8iVrfJhEp6P4pApD3b0OJ6zFj
FDcootP8Gxjtq9E8qnZzyMw6aKysd+RINKGwXRVZ6cTds1xSdLUPUwxWPvVu57XfIjfzctd2sdLK
OC7p3YfyyJVE7tLRosjbsEaNS7OfkvDZpo1jSwJ/tX/lkOb9fZJtlKdyC45pr401VzdjJHjVGYy1
gpCy3d5e6cLiwcrfG10yx2aM/ChvnMkHG4IfflqOyqN9G/0ePdlLDjbuXIwlPuJ2KCcgKuz7lncB
R9exnaUBFMvCCrSlcWFAwhx/ljBAl1ifz5EmnzVJQ4csau6tCi2Yfy8Mj2/V0C1VRurMuRgpQ4s7
mrGyHtPRbakv2b1nd9eFCMVvS6m1HM6blPLQDiMDABi62gnR6lkUdx4CLT/u6/POSnB4KzkWV7lQ
oqFRwowBp+rDUcJsDlZmHzJhH+n965uTw32ksquAeNVaGWI1PcJETlp82xzSZ4ZmULnt50gE7MIi
yl/ukRPIORJ9bORyTFE7myx6ZU1fLL08jxGgtpTYNSXb3z9GweeyOBcySoqhtiVmH0zrW41IPetA
aCOOPCoCQZvfyzSAmKVqmmbwg0hTNEHWiLpZDFTM+IeluUT0GmHO593JrURwzikzo3wcGbB8aVTX
YdU7qiqiZxOJ4HxT3Ni53bOt6b4Ob6ge3i/pdNr/IpsHZRETO/tgUdX4d7Q252EvVyguWWp5Y5SW
l8Xz49zVgsRm08xWYji7tukyRFUEUOCUoHquS6dmpKelj29lGZiBdiJaFt00tJU8zqwjKWzigdYI
SkQGd4g/AwbPwMyJ/Wn/+N5lF+z6rORwBo0WS5QuDaKHpn6Zpzs6nwp6Y8d3hf00SLeRCLFS9LU4
m5MNu1wQhjEjBUxKK+2cEv+/0572lXpf7ua04uxOmYtRMQ2SsT5BGJDr2o21/wtNiJO2o5/h2P3o
ZRIsj27a++o02VddxcjIqlolZqMBXTqA6uInMQRhSWSG7O9rAWPRAABEz7wq/jYPuVMVr3EvO8aM
Z/7yun+KIllcCCxGtYrmTMu8RDZAw4Jksx0cJXvt5sIxI1F+IbIMLhBSbDt2M0BzvXbCxq3xmABS
lIj80funJAwDb0iiAUNNx0uSk5IXxGgbNqPXeZPHiMXKX/YB8MMnbAQCs8XbP8EtnVbS+N2z2NLK
JJPQqp3770n0ZbIS16SxwDOJhHCeqa9VaehTFJWk/E4tH9Xxc9n/2wrP36f2tnyysjqlw8682i+Z
l4VBjQFLfXItQwSauXV31ofFeSKSSp06MbbINkzccVGvgaAoeAO/H0DgFOHcT1GGWTpYOKtosE6q
ovpjPN40+hi0ku02Q3rUI/oiGYNvmZXA0YrU41zSiJXhLk/mzDPDmxpMwAAEE/gGkSFwzqdaljzK
J1hbrgNhM32wwyepnATWxn6ETxrWX4lzQFaC91pv9OC2yp5I/jpQbG9V5z55+G83h/c9TU+wUwgx
dkHckf4elZ+j/HNfhkgVzhfIFsi1pQSZA5FBpkbNg2IPxzS3AGIm+fuiNj+NoqiKgeFgi/BLaDL8
UUMsGxfI/DHYXzq0WeV/D3DCjHslhDNuEHeGS6Oxpv9YHJE/eKYp2t57v2bGyeCsOAJTVqhUsGIV
O60gpvUk56Q4VMcz2kT7qXGGW9k/U9aJekv4bU+0Z7b1wsDaJUqbmLKWNZOnZ1gwZpC2pM1Q/BkP
koOx7ibIg8EtT1Ng9gA2EhVghBI5D5vPrW6zqcw3ics1JmOwcoaiD6rpyM3utcd9YxHK43I/A1lu
lmqQF1YuYx0Exawn2egpghTMN0Jweopm1zeuwl9nyvne3uoTw2CNiVp7zerzpGlHOf7WpLrgHmyk
FH/J4UyURmOjFC3qIYmMxcjSqnC3y8+Lcjcs1K/V7/sHuaUVG8WXFUR7ReWLkV2bgDdrQkRZaPZU
YxC/wbsa8z1xLlDr/SAYALvXkjh3NadtmgAxlS19FvcY/veq+//lcwl7dCyz43QzXonmwETace4L
4OFLYoOkztObh9L4rE2V01W/TZTs9k9xK2eyVYZramqmYaPo+nfOOY1ZPpsoUnuYVAJhBDmGnnmw
UGFFDv3v2WXZSa6EMa1XqUZvdJYslSPumHFVSkfwIuWiYf8NZ/yXCC6EVfIIrFSCR2ksF86S1K5O
fTP/tn9qzJK5OPmXEM4iiJ4hW44wOaRYQaZ/7ejT/u+/L2ZyB8V9fimiZBmVigGSGYHqEi/9ykYA
ihno/wxgJfolIhASnBu/TNYkKplUptI0UjThAm3Rj1E2C8xt++AwEWhjOQEteM7ZpuB5pkpSIsGI
fsqqm8YCiCTR73POdcjG1KrmHIWw7BgbR1MSeW/2A++//EUBzpeGI7F0wOwgjz2wzmvi24/kpvcM
X8aElWjr5z3S35sZXKQxdVf3pal0ohe4ocwMzqw3BvpngKJisqv1pZvwGN4xHLDxSL9nQSEaCXmP
isdJ51xDbc5GnMoF5uMw15MyeIQ7IA1eLQGKwL9VEMkYj/ItFYJSMtveO2LOSZAlN1NMA7DmgXSS
C/uYVupjMWpBEjYne5Svp7E8xGF62L9zW9FLNS9nzTmOIiVaK4FfHqjYQFWkt1MIjDysumrJl0lM
x8DsZE9JzoPMKmlKorFp0cPgzYf8ULtocgUomZxKL70TAX1u3+6Lcpw/0WiomnmLQnQWRqMDvj9A
MxTKr6jWQmf/GAWS+IqdpC3hqPXwI3b1UEdHrT7JooFKwZfiAW7TLm6r1sStwJiHW1jnqMTmfvNq
qs9aL2pLiNThHIqiTDSdGlTqxsw606kC2wqArmJD4BdFYji3kgK7q7Oxz+vp8idsNqTy6GTCoCK4
WG9BZ+VNJtLK0rzg2dUeovvk3nDrgDyCJ+dUgXsaGf0dmd+8yZw744Mq8pyir8aOYCWdUmtSFowU
eJPPgE/icwO8nhwINu0XzVEQ1eon+xTfCWFzRHI5dxKZROvlASHHfmpObTB8TgENND3ahwnrFo1T
nOdjj0UfRwQs8Q8x/M+d4/GcVCzHaYsFhSXwdkbgPWHjfMa1ejc90JPsM4AS0TUX6cp5lXjMxsSS
YpzxsgSEVkEHNHyrNR7aWj0oiSmiGhGEW77glnRU+995PkNvz2ZtXc3Lv+aHZEHI0omloAtA8J+/
zUbPCGiWbEQDTXmI6XnOTmV8a9Cg04TxbjO2r0RxpzfLWW5nBlbnjK8jJlF6sLIDH2L2lYPxXfwq
2zy7lTTOJYPysq3nEnZJ2+VGUpfrOE2O+75YIIJ/TJejoqNHHaEl3uLFdz+Tl/3f3/RaFxX4nm1a
DzlKagaAcjGzE0sG8H+fq1zgOERKcB4414chB4cIGlkl9RNFvh4n5bSvx+Zja6UH531NNQybtoNj
1LLf7RzYkux1S1DKxNmXIzovpurKBarRQNUpxZN1lrLYaWWU2VM8gzIjEqTBIoU4X0vS1Bo7hc3Z
TrWrIbEgk2crwdAK5IgU4nzrOC3YBZbQtI+AEoLlz7B2MDn2MlqawJK3FUIBDN7awIOfU0ivkh4D
MejMttatFR3bajzILZC8R+8jX+gih1OokRpVj0c0uMu5PReK8TrIc9AUsWDqZ/vcLmI4p7YkkykX
lpShuxwk2tduOuVE8Gm2r81FBOfMQrOZKWXp7Gh8NocXYxDBGW2XRayLBM6BWWUzNdmMW6M746F2
DDdTD4vpSDAEcJNQN7yiFjBWfFEbTnB4fIZJlIbIUQGvY/alZ47pD0vHRVpo/69Xx95Czx8F+Tyz
s+O8siyURuaud2vq69OPuqRuq/3rpVZOEOfislhWY4l1khJDvdclsG6rxtFSRdTH2xkJRqB1QhQA
WfBjB9FiRwvR0fMrfswor+pY2QG6g3FfJuDDbk/DTQ2CCnf/Rm3a4Uom5/Ma2xzALgkrSernckk8
mYomSDd9w0oC5xuacdAojfGUSqkK4MAgqVVHm28tUUInksP5hnEpZXtuYA5JYd1Eo3JKQM+lqKVf
gNtt/9DY5Xz3OlypxPmHknbVSAn8Nx2/akpAkjtT/iZZtxOM8EPxdSWLcxRzZiaFBiApbyjVQwN2
pi60BN5788auRHCeou4Naspssa/Xrbtc6k6WETtd0YvSUcEX4segJhkLJmaLRozZ3OTkaUSbPkHP
dPq+/3UE6vAAG0WTWsYMRD4Qj31utSs7Hn25EiEsi4RwPsFIFlVTOhTtaXUFlsEivDeqSWBm2/Wl
y4fhB56armFVAXwYhivY3w5omvdBpB5CcKZetR7jPcgeZPA6uAQoqgkIg/dPcts56FgPVjH3B4X+
TohmoPvETYmrOxHqUKV24pEKdNw+x4sI7hzTAVx+domr1DW6I08PlTZgOUPQet58d9kXIVwCWUxA
3aobDEbXLAPCd6oAzZMFQJhTrE/7R7bV5cZpgRhYVw3TAPrx32c2yXooDwNmlewKcKxtflWnae6o
hN7pc/O7KUDrGWrHxMwOcTw/7Avf/l5/ZPOhN4rjSh5mvFnaIgnaITkUsS3wFSIRnEmUGlUkPUSz
RSEvWnfMRTxu2/ZwUYGzB0yaNf1ihYiB3bmzTHeKb2Jh1WjbEV2EcPYQ6VVlv5HMS+G3VHnuquMg
DW49i2xhO05c5HDBFbOYFB77/6rRVuYUwKJS7+hD7nZOepLQUHzjmPoeHUSNWpGG7JhXTxmlTyQy
spQlVp6X0U9QgtOmqyb8vW9woq/F/hkrMbFu1JEy40meV9RZ5MYrC78nsbcvRaQMF26Tti4Nyujb
Yrp8TrMlc/NhCjpMjNimCIBhs/+7ur8KF29hCDPR6Ns3M86AZmJFqdBTT/Hst6fc77/rAu22W3wX
j8FXaRa1K7tSgseo8gWBZAxoFV8bxXiaVOVQ9f0XquTHsY6p083R3Wgr15aqC2bnBB+SH5aKFkUi
MoM9jlVymkGQFPUNaBRFRHwiMZz30MwRY+wmHBQh19H0q6o/ybYI2HPLQxHGQWsC54RguONvm5Ss
sKhjE49eIEiDK705WP0oWDreiidrEZzZ93NIVZ3F5SUpgNR/W2IhF4tLDsbVnbYTCBPpw1k/wu6Q
jGyssZyfQwryQsFLdOt2rZXhDH7pVAuNRLw6yia8rpXSB4fTtypp/LCtBHF484WzlsUFx36ss44w
eo/xPLuMfEjTbpfslVFhMCx4tcTozC9RFrNldCuhPB5NmiVI1xsGUmaCri3pT0k9+nQRDY1vnyNW
JIhi2Yr59h5f+cLSrMwiZ4k6HV7gAqWOojf1kiQ/9p3htjYXMZztLbilgP9DTtbNVyp5mu3Asr/8
NxGcxQGgjtBYw0tKLmMHtu6E1ndFhI666WgJGs3/77w4uyvSfC6KBr5AqT0N9BBlkCiu5mHH/KHG
RCgA8z/vqyX6QJzxZelUWgZLXQryswQOL2lSkHwHoQi+eLMxu9KMd6YteObABISo2B7CIAf65ESd
wWVsZQxCihyqIApGF+gEIryPbVfx50h5dq9EBm2EQlGM1/tgKs+SCEhsM7lda8ZlZ3JtSY0mYVly
GnRHk4ofcTiP90UylNjPQWqbx4NyNXdhdqBlqgE8sRN8Q+HZcqmbHptjVNoYUWEADIDWCSZMwRG0
vUc/OiKEugz5KfZFuIP/4LkuR8uOfnW75WWqKiXCfB8glbSrNHGlikjPhZpW5xGEKq42WqmzdOSx
zqT0BnQk49GKvtIujyJHjZb0SGowbbj7Fv1+LQyVqfX34GJdG9k0m2VYWnKyXwFVdk6D0bcAMjsd
ZwLcXDb5kPpD6c9H+1Qf96WLrI3zRKke53PG+pVycm7ra60SuCF2H/kqy1o5zg3ZcpeDAxZN1+TU
nMixe/vEH4CV4c6Q80OKSecJNAUoI2ZHDSxdBZKtZf7AMxdTcFihYzTYMl+TMDTdjIiKgSGFfou1
26G8T1LBnPjm51iJ4O6m2imzRhmEgrJcK91jMggel9sOeyWAu3pUsZZJMfFobg/IjF0F2bejnbqD
FDAwYzDuPO/b17a3WQnk7pyiS/FIWkSI5KT7wBU6Mq7VxknOIhq17du9ksTdI2oreLZbUA2Fllf5
Ux/QB8kNffiU1sFapZf9+kj9aG0Q3OWRwmQcBwUliTkM3SIkB6NuPdUKvf0z3MwWVopxd0hNJq1Q
OrQZ5Pa7XPlx9dwJ1zrYb7y7pysZ3AWSNakmZgoZurO8Dr7sgm4Me9Fu5lkn7GSHjnptHKNDLTui
zE5k8lxED4tOHhMdwyxF0d+mcZWjkV8K0mPBCfIAdZZu67lhwAsppHVmzAoM8WkwBc+vzTfgyhx4
CFBjmONczVEGw1L94Oh+HUQdAHdAHHion8TlAZFSnK+wdTXsaYMnZ65/sfovs96ip0EE0UkkhPMX
xlTrc70gVAOL2Emmn3E2ONkiynk2s7qL9fGodGUeyzpaQUAnqTon0j5pLBfR/Q9wy7A4sRLE1F1l
ALmdLqORYdwuIujCSMfplfiYvj/rsrs8KIHsL58+GJxWQjk3UaZhTYwUM9uzPjh9jmWpDMAKmqgy
L/pUnJsAdw3GZXu8XaIYU1tPSYYipeAZKzRxzk1IZl/P4YRche2vz7AIH6pUM7DIDD85xF5eB/u+
T+CXbM47jFHYjjPFB+v6sz2hh6ZOx4pSh0hfseHu7wvbN0OFB4pYpnKWSYgAn2atow8uaa469O3K
9mlfzr7LA2Xu31Y4QbKcxYiJXXlHo09qL/BEot/nPMOCwU3NUvGVSjRtSexSKsjq9k1NkTmvUIXt
VBkmXmF289pjatW+sySB49n/8Mo7ELqpUuyITSPo9aup3+TFXd8NGIDxQm0R5HUCq0aa8Pf3ANW3
URgyCmekjvDw6HTfWsJnLe49dQYmnBq7uqHfLUV1PXQmyOiwpjOIGuHbj6I/XkKROS8x2Ng8KyQY
n+5YQXEdBr1bgKIeBBqH6LN+gz0I+Vo7tp8/MphzcYmKzLmN2JjajhKGDNWXh3HyUll3kipxRtHm
v8hoON9RYmDG1jo8bPsYBH6JcZWTzsW0ugBaevPFsTpHzmMQWuudauByZacOZV/G1NGe5GMrcIXb
2uAdoCsEZJI8cnFkhnFnM21ogbaaVXvo6KKOKTDNbWUuUribbIdwfxj+wtQUoBjJMcbLUDk0gQiV
8x9y54sc7kLrxVQBYxipC7lb/OI+PeuPcoXcJbxjeIjWrfTviWbfIvFFIvNhq0i8aFlYWaxEP+rl
TRhKn/UFOER99yFruIjhrnY4VP3chzjAhFnDTRzogXJIzqID3Pa4FzHc5VUx85tpBc5PD7+02bU1
CoaZtiPT5fe5S6pbMenDBgVDalxFzWsXfRnb2V2G5/3AJDJq7oomfUQtEjOQ2+pTDvpuu/LJGOzL
+IcX4UUX7oK26RLKHVJlTOJ0h0azg3FOTz0cbWglB+A5BmacnMfaeoYTPuzLFujHU7clco0tbDa7
26fI0eGCmmI5FFIq8A0Ca+Dh1tRqqDtjRFFl6g6KeauLPpPAGgzOK4DgLinUGEl50Z776SUbF2zF
P4E1dP+0tkAgkC3/+VIG5xXApJcUkg2r7rzx9xvevBt5+iHFCkV6snzsHjpiCiSRcpxjsCRqUdpj
jWKaI8+WSkfXdTfJ7sdeOF3Hzun9o/eiH+ccxlweqgH1KXjX4pnxnnROfLID1UkOKOx6+6cpMgrO
RbTVoLZKDdsrl+yE9CmYqfx5X8TmuOD6g/FuopUWG5OVqBRoWKHE7NnNcBzvATfwFf8FYVX+/wO+
9w81pcsxcl7D1Oc8WSSYyeCnvwGEE2CrzTddoITIvnSuAtFJiqLV/5D2XT1240q3v0iAAhX4qrhD
53Y7vQh226OcM3/9XWp/x1umNZsXPYMDDDAH6NpFVRWLFdYyuAhSD0m+9HTtDmLCbi1UDOlZY1jb
s5Aj1SCnatMgnt6VkP7Wkl/e0xc5lYYEw0IFUENygEijR3nSZruXVbxGNIG1CLyAJ4PTMXTQVdJa
NzWa14RYAdC0cmfsrPtcNGq1fp4rXsBTwjUmtm8MQB+4/VR9BYGFn3TdYYqlg25KwdwSAPaIhgFE
X5CfkpSzMs/CDEkaNWKnMGNfU7JTGSXf6Gw56mwcVd30C615zaV4BjggBeMN2PAK4k2k+Xbda/aP
mppEASGIYfGt+0xKWlktcdQzyAT05RwruqPrvo4y0XVB+xHgtyC+pdR2SZhSjNW6owqkFPlbK9pw
+hf/v0jgHpbamI1130YY5bClQ3i7Vtxj9zW6Aeqzv7i5J7mixOdfbvOLSO4uMnRM2BctQo5uj25y
UA7tQQ+wqnmIRXnD/uV9kcTdRmM7D7pcQdLkjG7tDpitXR9H5Gg6A9AHjTPehgKf/5dH2UXm+kk3
WWqS9CqT2rUeT7LAyI8KXexhOhqks0d6luT7Ln0m6Y2heFZzCDMH8O8tC3R2O4kKIf9yGV9+CndZ
6TKjxsRgpmvQS87RIcauauxHt6v6ls0+gpc4s/UP1232X4L7RSx3bc1ZvCykMvEyeO7dlYBA8oYv
v8if41PoRIIrTOQj3A02toUcJjlKF8AnLoFQzYANd10jkRlxtxWVjSUqTIQ73JF6jTWHD4bobbjf
0lMuh8ZdUFZNRwywILzVa5ul9mO/t4ugPESe+TQ61MtuFBTMVn/sDqpbB6KFPMEp8kDMNMxpHVpY
0C/LzwsSNvb0n85Q4+KMMv/v8dYYAOq61bODJL3+NxFcXNEjZkhquZZDpud0+Zh2mt0ISdYEtqBx
ISXUezPUNRh3Wsr2mDY2K5+nRmDS+yESe3WgnF8LBRbnuVjJjNspRQ1Tu1/3Ma2HHKnK/w+5xtu2
xF9X+UYS56yxCXclv4glJ4+AICo89ifZr7AGKQLk2Y9HG1mcp6atHuZViqwvPVbn4TSiha+fI0/3
Im+01cFujjm25mPR9NFqWtdU5NxXlRKJxetchnQevHWuz3gYPr8fSUPbaMh5sWoNddLXKEGy4iWa
oztzzjFxLITUWv/MFY3+ak5RKil9vC7tvqIL4YKF9Zx581l9mAEClIBDszgqXuYunzDEI2q+iSyG
71mFczGzPMGtksjyQzo5UhLdjpZ+GtGFm1DbMu6aTPWXcTyqZiy4XXe973K+PKWdSdkYAtR7HQn1
h+ollx1ZhO6wm9ttRHAObmp5oqcpCtVz19yOKsOD37gvltgrqljg5iJtuFRBS6dmJouO94EUu9OC
0mZzsmZRFrQb2TcKcbFkaGNEGAD8uYNCD4Rlwdx/vR54RRK4GKIuXRhrK5uNpuoYETIwafee1byN
Y/GwQhFUyLoVeaXJG5R96vKQdUZkJ2oqaISIvgkXLLqqsgo9RD7caximKqndhNFBAi359SPbtzLD
UFANBjYZD06WhR1e9zqcyKw+dN1XqgWGdBJSUO0rc5HCGVgIgngzihCO8Ip4ZlpT2p2pBoupiRqJ
InU4G+sXqTDCEaXZ1IoslCsikMu1yujEU/lP0emt4PT2H4PqRTHO4hjo4zSQJhVu63aIsH7u93pQ
vYK0hnl9ED6ZlS8qIYjOkru8pkoKAZdIkUx3T3L5LdKfZtFs5H5Yv2jF2V5T61lmMLz2NCnOD9UC
9HkSnceRxr7a5Ue9a6ndxvonhXa599/skbu4iJnM5jigWix/NYrvY0ZtqcTMA57Z1+XsP48wCkUo
GF9W9OA/n0cGmcYe9cG1gNYCrtUZXkJXeyI/alCHE79/jL3oWfliOSL65f1rayOYyw5zNiqYAsXQ
yOgnT7VfBOxuAK8ngq4rnGDadYeNLO4O6ZmsFXKB0ZjxdU2qGif1+++GOzvGa2i32NuSXMt7V1du
I5RzdhppS66tjF8RRmqNBIn8QzzVTh6/Xv+Eu9F+I4fz9dE09aEoMFctA9U8V5UgaTPBNb+f/25k
cP49ZEXBemMBSEfzeTFkOzZuhgwM97pTZ59m1R+xLlYRwTW2evBfWdVGKOfhrarIY9PCNJe2/qZW
eWQXEnMWOTxIJoCLNRFgzm5E2cjj3D0vrVHODGQaSndiw0MR3qYi7Mj9PvVGBufXoG4Mx2YtQdao
yK9ELuyM2b03UqL4JMI5ESjEvyGLGLuEpYkg0hEwlUmOKmMWvguum996Kle+Ev+QxMzemGFTH/M4
2VcmY9UDHL3Dx8HwhukjEc2OC0xC44JGx7ReLmCMbt7od2obOrWsOGWDoFHIL8ssajYJXIt/XA5E
maJ+QpYzT6aLyeNg1npBAN69Yy4GoXFRQu9jJS8KlMR+tYet41rkxyDv4fpXEpkCFySavCtyxuDA
ddf4WrV4He1vWUnc62JEB8bFiUla61vtuo6rfDWz52V8Tza4OS0uJOimriVTh9MarRdD+5TXD6No
D2c/l8HCEiCJZENWeU7enBAMIKxvGoLx+cSRbFTpvlqunntLZa/EOiCDEYKPiqTyT8hsmPKoSdEQ
7Lw1LKT+eM6/t95Kdd060kPuKD+uf6p9V/qtJv9srEbWZuEKGKPHdmpk9jSYdjekDpJjp8sfrwvb
v4Avwji/VXOTAZsE1TQmV247dWC2AXxuc6r6dxnIRRB301dNnjaNhKePORuOZJ7CZsGNe7yuzb4z
XYRwPttMcZrlNR4LDKNzhvlxDp9nITX0fmC4COE8Fr6aLMRA8K6wPmzL/6wkXFWQf5fu+pUDcvaS
D5rTOhngwKQb9em6hvt+fBHO+XGOx0LbrED0VfPPUIyA2BcIEB0h58gRixUA+0A7Oj/X+W2cP1fq
y3Ud9lspF0em3H0u5VLZtB0cGb1vD2N0Sf4wH9i6A8Qc/Z/IwQTn/EjRM7OvCxbpxt3xYQfI5rnA
4S3W51TJnSRCAQgridel7Jf1f6uHoPhn5l7lo2klOZLa1p3RYn/DpF1Kh34FT6gj9+D9EnUSrnux
xg89VjpSdrZytIWM2eGiODnL7Fa7rSPVFSin7mYV/zNAjafGkshQz1MCUcPJCMoHAK645Jj/M4JR
HsynglB4/YNp/CykrCTYbTdgKAM8zUR0QjvcHiPBFXzdpzR+HDIqa0UpGR7/VpU/ZJiUN7NacGzX
YzpKGX+aRK0tYzjVqKyCEcg26YsUfwjjn3TK7HiZBLIEN5bGTzv2xVwpy2rmnSef1rp46fefEoCR
o5UFbNxbCVR+ApsXHSEXNdSwlpK6QvoX5tJdybJHqxHtFItEcEFDbaNclgheU0AjUNT7Xlia+Zdz
M6gqU5NaYKb88yNhi6E0gUWxPu2jb/kHbPDYlTPaJfChPq/g5pIr2qvZ99uLRE4nEL7JdKwmRHNz
cYe5O2ldaw9l+gnjm4JhvV1XIuAVMSi6LjL/5GDTWPX9ir8ft9KhHvBUmwB/m4eCfGL3K23EcFWL
fpaA2tHHyAPL+3AYbTn5cj0A7R7ZRsAanzZd4yqaUs3q0WKUkicyHQcpmKzvWSTamniDMfjr9bSR
w+UrLJcUsP8k6x2lPI8uczu0hMdPqSs5xNaD/A7xzqmd8E7UNhApuJ7wRsGk05tuouhotRPxahkb
4Ch7Zy+YGbl+kCKD4EJSV0Ygf1kvenM4d8NjSW+EGG77N+HmEFddN7pYg9nXGUX8ps9r+2W8nw8Y
7mlcBmCe8PvQ2yJYD5FSnAu39dzIpopQXlkxsZc0Bq5bVN3olvLx+umJ7Jzz3NhqQTmY4tNk5rmZ
OodZIliw3Stjc3ZcsiK3synNA57vrTkCROlnHJ5nKzuklkvT79eVEZgcj7OZAsDUkAvs2jEDdM8u
m1778ke5iHxq/8xMFS83GUCo/OgmI1pcLxM+DrW+sSG2lUQQ4/7F3i4SuOAwUCnrIwYCquEUPq4k
kBioSO0QbLxrtbvqbRE1hUglLkoUZTxWzaQhGk0Uu2LRbaYmgknRfZO+6MTFg6gfLIrVaKwws7ux
yJwiBsSFqMsiPDkuGlS1WldNjY7zDGZE85zeS0551h/jA2CY1nThXTVYctGKiwwgsM+sQUI9YlTM
oFGPU9v4DQgz1UxwIe26kS4bBrFMEN6qnBuNQ2GaYReu2BkfLfmejao9yy+acZbj2LvuRvuHeJHF
37FZVrepNuPyKyNPdtojAeZ8R1yrd2ZH9fvACh1Rs0Uok7twCxCKRRlDh3ultMRO6f14bs/my+Kv
b1AJ0AOuQMlde9woyfmYUcfJhFRi5S1xi2/rvVgBhns8YHJTvkea5M7EjlwRCNBuiNJBoIgxD4qe
CBfYJS1JOooNUDeT8sCKb1MdfBIpODuFRFXqvoIXUVxoL6MyRLU5Wk8UQ35u4rHCjjwFxCKAwVob
FAfytpMXn+KgdZczNjhQdZrO7yqpblTmLFdeMomoq0smbYLiDx5AQPmONUCO9zd1KuLn2j1goLGZ
qkkNIFVzkQzzm7GpJwjOjWrZahlEFAsDCbEpkrjrFrTrkRtJXEDrsjmhmYaS0wJK4GV2QHdhK1ls
k8JP4nfdORthXFzLlxFkXeFKwNqkbt9FR6WjArcX6cOFMjxQE6avMKtNdmyzD3P6OYxLW+6JQxL/
+tHtXjcGIbKFeSfd4N/5s96g7bkg6yjNGX4W+aUl8m+RCN69aapO8wQEImytO8t4R8z3JPAbHThD
K/ulr5MWCTyh81M8JYZjkipY8uagzfl7dtMN0yJg4gI1Mz/MnqaL1FmjlrudTuxyfu2Hb3rUOtc/
ym68uAjhh9fJkksytsVRWlcDinCUD0/KKHKa/f7URgoX5ye0vFsiQ0rnKb7mdgGR7Nf1Win8dYpb
sBP1Ni/91/NnI44zgwFgHEmxvg4mR3aSw+LRs3aIHpfJJrU9+Myr/DSztQfgOAHdYjiE364f6n44
+v3l+CH2Mc+0kSSooQ1NbzN6NMev9fSyjAKH2v12JjYaZVOxEPS4a2UukmhusTDspsnLLGHeMrIz
7eW6Kut98ddRbmRw94khjR2tVeCH0fETTe8nhLumvJ+qQ6me6kgUx/c1IiCpWssKiBJ/PrkqY9Yw
ewF8yGHE1gbQVCTQYyHVxrvhulq7YQ+kW/8TxIW9WCYRGEQncPu0ud1UzKGjX0hHClDhPPrnuiyR
UtxnKvKo/MXUXMHW48mn1idJtKqwX5XeKMR9p1aVDLmRUSGZB8B+u+Vb+gZc1/mxAdj959FbM6r3
cYqt5GX/O0f+mrdmi8YRTFAZFidOFTuvUdn//J8O8G2MYPMQp2MSjQMBLrwk/zNZNzK2MSrRZvyu
y14UeZsr2cjQQPGILAVDeqVqBlrzoRnuxyU9LfLrf9OFC02gr4qqMYWcyHpg5WwXc2e3yvN1IQLr
fku7N8r0ea7nYYWvUifgcMSjYaqlFM2C1NOZhPGDQnCJiA6PS4qKPmvbYVVKq8KAqe4UG4exfyrM
dxDy0o25vXnBRrFpAR3JECGRxvjUXZnFfqNJJYal3tVw3lgDFx4iPa9Ko8FTPLWOBn0aJMEe6C72
s2ZaCmCEDZ3K/A1RLMBNNwtciJMzeLLXOSNzm1vJSZzKwVYeSM1WxMQsc6QbRbJFI9r7Eekinfte
caa2mNoykZxnx3K5WdjdIuKCE4ngIvlYEFXG9lSOJ/JDFX41mSOJJpT2Yx60sCxDw0oFD2CdKxX+
MwMUOPDgcVuovhaOnrlkAGeYH7Ej5o6hYVtz6qqsPMdheF6U+abMpyBeSr8gy/G61+2qvPk5nGvL
3VArrMM3lY3ipJYq9gEbv6aJQMx+MrWRo/15SaqsxgxYAW8Drov1M0fHM6gpmL2jaWjtpsekpGYu
6OYagFUASF+X2Gnf9KCJAYtCno6iUt+u82OqAZSCK3UsD4mtaWEJxA9UkeKib22tAkhEY/hVbY62
JaQb2D/j38L4q6CqlCqSR9QVmd4eqGS5Rh8GYNsQpAf784sXpfjrwASWabZgkAH++YvMPH1Oa7f+
VHxefCh3n4A92akAu/euFvlGMGdE+TRY2GJQANFTBnFK7SoTofSuzv1XRreRwJmPRjCRbK7BulSU
u0Vq77NM1ETeNwmLGJh6xvakyWU8ZGqYVnYQYaHRj8l3PxnCL6OyHMLKEFw9+9pcRHF5z1zGChgJ
kZ8qysdBu6sN/7pTi1ThEpy8IDNbQnyPZq6B/mMcSJ/dsyy1aaK8XBe1a9sU8LKGbgBgnoc2Bq+K
ovW5DL+mN2M7OXpq2kP96T1CLNOABQD4n4cq7IypSNRkzl0ZESOJj2z9Vy0IUXuHRvDEJzLRAZL/
5l2ba5pWqj5bDfKPGFuRWn9s1e6olbUrW6IS9m4wJAr4C4imK5T8NVYVyxgOKyr0pu8xg+uxQ+Yo
gRlEa/1QuKm/94U2wvhpqrjQsYBogDmoqyPFjSQLyzdDMtllN4vedrtHeNGLn6Oycpys2eBuCxHJ
CwB+LsxV8akAe3DdIHYbx1uluIjTNGM+phVCXeuGwficPbaH4hjfAQYNI2Ir2gH9cF2iSDUuAGHt
gshlggujNV6jUMHzrrEVejfpbXBd0O7nQsNGxQy6DnJRLgwNFf0/gossfgyLztO1c08bwVWxq81G
CBeAgC86gpoGsY5Kiz0OD2o7+9KUOmMlgj4XqcOFIjrIBu0WlFTT5jZSNGfpvSl5z+1AVEPVDcDk
G2Ar+jO50PQoVsIIrQ1w33qpiVV3c8Lb4fqH2c3ctlLWQ90ECCkdsDGDLNstb5LcDoMakLaSowXy
j19jHuVj5IsYhPaP76IZZw1xr0ezUePtQKfzXGVOpN4xEYqqSAZnDGPblfmoQIYRodEVkY+1mQa1
IipzisRwlpDCCDpzQHBIra8FaKIz9tqyTmDY63nwecLmG/H9oLColrSYoQuAVwI1LIM6Gm8mhmGF
cDGe1bGNBFf57jrAViJXJTR7NeziBAxC8ml8A+iaT/GhDUA8KJK0foe/dNNwzxJVVRSN76t1Bgjg
RhN1YvDM3VjO5HTf8Crw2+/TKw0oZiSihxbRbzozwSDpbrS4COYPtcQ4QTc1a4E6bzxjAm54gxZ5
40ZyJdBxLzEiG0ncYYYhpnOqEvNAfV3ZgLKwLUkViNi1EGJYoGLAZwPU+59erE/KOLAJRbRI+1Cz
n4P0o2o1B1ekeGljtei/PthG1KrtJmDkWjSFoclALmUOQZX80DLFpYN27KcvJaiiRy3oJFlQxd31
so3M9f/fyGST1ac1kgtgj/pJ9WGx7EXUJROJ4OJgF1tDb6xIrcP0LY2+dO2HpXm+Hmt37UDHyJSl
KGgj810XXStUuBQSpKqoj0mV3c7UFFQzdrXYiOAyCDOfdauQECkW9XHqv6i6pycCv9m/MXTUuTE9
T8D8wUXvUkmTeVxQA/y/kv5LBQw6zZ6+dG6KXGUMamJXsl2JQsWuw27kchEdz1mjqmbIbYdPg6F6
aQ5EA1BMtbrAmXZ74QAK/60hF9RZtHRVYyAzlyLgUre1CYYYw1kYYFsnTQPwjPwsLcMRkNlPw6K6
GKo/U8t6WAZF8Ev2P+fvH8IP1BRY8m0aliM4zp6MYQ1LdZkqwi8UnCtfu0mtRS2SFufK5Jssz+06
PUTlbdK+Z5WcGCbmJ6iFtwgvpzcVySwY+rVtnjos+hhOsSu9h5lrK4RzgKyW6oQp6DeVNdPtpm0l
T22NzrvuyftvHRMPHUo1/MM/q82yCadOxhZC57U3s9vZYHVxrA/xXXxIH0XTnbtxYyOMM3zSDDQs
Vkz7pr6r5S/vKhCisflbGc7c44JW2L/GpKA1R26XafYyAMtJF8SNXVu+SOFJCa1ELqaFohOXhy8N
jQAZ5+vC0TDRh+Ef1YSBgm7qMX4gm44VYHDmtnBQk6JAlFzpKkS3xq7vbJTizI2SApXjGA+BgliY
B3oiY+pLlVOopihPX2/wv65dIC3QtUatmHxJggERXZ2LdXzrOLqyB65pjzz0mMWWgj6QXPJ03cJ3
b/mNOO46pEbZKmaDDRg9lp2sAyiO/DqUo71QBkjLWzCvOMT6cF3mvoVcVOQulnicl1RlGICIzM8p
mOIH+kIsSXCQ+850EcI5Uz2MRYfKJQC+aMCM0maWaFd+Vw1LAQAEKHNlhe+MaAV8rVqHVZtJ9yzA
olk6auGSaGJr9wttxHBfqE2jqu0ihKB1r3DF0J184othZ3ctfCOG/yjA/6jDdUDVwgZwrZl2yB7i
/FwVx3d8/I0c7rs0qcGULMOpLR2Y7e40E60DgU3vJskbEVyc07V4idQFNl10vV3pja2HKBhVQaUf
k/HHdXX2azkXYTyQnMa6vK1i6EMCvNUC5ZNW2EMaJE7vESCvYYQvypxJFCYEtvfXsn8pK32yQrF3
9U81Oy/6DyqiPxEYhKr+mYsbtZVj9QWvGRVz308tNt79vO0bezLrwlEYcKaun6RI3hoYN7l/iVUG
KV0XhdJwwXzAN6167dl9Z4meUPt5LcrXmFbRiUX4qwM9GZobKwtK8TE6lGjI2RJAwIpbw13LmL8m
WGMRNt9uONoI5U6ztjolVjHK4YbR8MFI6nslF1ni+if+ujk2IrgDzMtlJu2EA+y8FRshd4vb0J8d
KSj84Wx417/WvgFeDnHVd/O15tHKo0lBRTHpnkKg2is/pVTwxhEd2foTNiJkgAZMVYMITgfzPtcm
P1wk979pwcVWs+rqfpxbAAUUFQgHTwtJ0MP7cF3Ifq6y+TBcaM3iaaJxmv6ajXqD7r213MSRfc0r
b0WGJvowXHztUOOrZYLrIkSbAaieNivORi5QSfRpuAjbJgyLOzNcqCoiewCnelG8XD80gQS+7k8T
FStOEyRQeX4uJbC2pMX36yL2TwpXN5iYLcDGc0p0vaaBfmlA87i56ZpjaWB2Q5ALr3/ib5f8LYJn
SmyVVJGaNdT87+5uve7YBiJMgF38N7JmIb9U4QHwmzonUQf4frh+/JAc5szJn5Ogw94MZhp8Utmq
m7n04V1k01u5XFSTaVh3WgVjU7Mfs1V4VmQCdV2IDb1/NVzU4yJbY5h6tqzA8WpgeNMpfliRX6KT
8WXRbCWwsMvPXgDIVgkCkMBA9NVGNwGo6vIhoTWiQ5ohOhQHxZT9mIlqsCLl1l+xkWJmndyyFdlu
Ib4hfUzB5EKGxlbr2b1u7/sudTlFLti1ZSGF/cpJw5pbmnyIR8Hw7K6xUxSKqCWDrJtvQXbdZGlL
D2qdutBiO5zje5K0Qa7mj6OifTJo/qAB6T2rRfWGNaL95WQbuVzEy8q5M8s1QR6bxlXA7SSrflZ8
VoejIt+a79l9IhtpXNQY41nCkhqMoqRHPb8dyeAQvAUzWfC1dmGVNoL4xDJnS0nrNQIWH5kbY226
cIyb6li5iS/CSN019ItOfDYZW2VHwmgGjqOc3adUs/sQVtgtpgAHSCSHCxeapNR5KOFtO433C33q
VLDhvGeAf3tsXKxoxzYnIVWwjdGfivTBigSTziIduKCQkGkYxhVAdEhHF77raHPlGVTzrzvrblTY
fBIuKpQVU01jXI26DwrAl8y1nVI3Hr5cF7PvO1iP0U0T05Y8HGrZmpFqrZyxFpNOZEhuxrL2zQHk
HFXjZLnlR5YIb3z/AC8iuTDU4Lck6H9je36J3CnNz+YYeWEvmiIRieGSrgoI42jX4V2mT89W9pqF
t1b5+frh7V+79KIKF3nCBOPY69wX6G2auymoAsMlv9YH48PsgKfPlY7TYyLbArm7kXwjl4tBOkbP
yhFtBlfHpvGaUGJV5ZPhJkds4vhIyV1R+Wv/lUstHJqpywo2wv+8pBaagmpMB/b2DFRZXLdu6Y8H
rEp27vwPIuCv2Q9RI2BfzYtQztUiDInXIcUDoNHOaX0X9YJNyX0fu/x9zsfMwtCtcUCdYEGqDE4z
1WJOkd1UogGgt6cyf0Ph2Cximio2dFXO5Hu0/uO8wANgHrri2JM4duWE/JzmLj5ZUQYGDyvpPSpj
KkPF4prXq3llFxN7Qf7YnRbFilyjU0JblgrqKu34PQFg4fOiG2XQU6YfI3QPjnNvSIduAE73dWvb
O6Xtj+ccCdgr4HXOMf9XlK0zJi9Nt7gaQbWVCWLR7jtpK4lzp84ISbFokFRlC6rshYmR8PhBBrgm
q8irlKDVNWO3bgpBiDUnR7NqgynUBUnfXvFIl3XV0gxq4lnA+dYwp50aI1lxtfRLXdW2RhwWx8d+
lu08FaGjCITxr5xYsvIxG9DGw/xmZC+sO2bDYEdh+zrl5mOcCDPptQX9tyX+1o6fcarqiFSGEq1b
QeTUHxU79sObCUzP/YvoIbqbwGxOkocUHjItNkkn4QkXeWvlUsfC54/WkwEw6Ja3Ikib3WbeVhwX
okylGjJUJTCnSu36CJaAgwmQPDu3HP30C919FBjsvmdcDpOLT4NhhTMx0RSo2PjcyInfNunPMIsP
8qj4151w7zbbKseFKtaj9zgXQH0r03i4Bx9fZqt6rx8zORJNp4lEccFqkeUBADchytrmnDwtSt7d
V5XBbIllIgDxvQC/1YoLLfoyJkabYfKJjY4E0hite8+axFYCF1L6QWNZKcHex+LLYJ2ZMdhD9nUU
kqbuW5+iKjoGXHSd8ENcIZoEyWBhKFa7r48gGbgPfeYM/uxVruTmmFt+hz1sxHEfKayr0Gob9HLV
SbLTUnPHLDzGtHz8b2K4D7SwBv+jEKPo3xfmxTI40KPn6zJ2vQjnBiJvDF+alPPb0qpLTJRjIT1V
hxsNBWbSLp6lMj+tBU4kksT5a8xmRsMRqbu5+LnKADlZ2jWoX6dY8BIWCeK8FVt22IIe8AaZovpR
m9LzFFJHw3Wll4sAwmLXhTant/6UTfVgJGkeGjNGSRND/RKm3csUCSfz12fZX5eGQmXVBGGvis/0
pwxMNU1NPq67nScryA7sQFx2WonD14FfUdK3W57HXPFvadwjMYmNXooSfKWVxKZ+wDLifMbVQY7k
ubmJD4Wfg2LlrhGlObthbyOWM8NUmhKzX/ASyszhiOTa7sfQL4vKu27tIjGcDWpmNxckxzxzpele
PwGmbOpHHxnhy3U5+8nURp/1h2wMY6nbRjI7fLTeB6hccmiCJIiOg1veAepXSAMmUoszQwBwqihi
IZHpiWGP6r1c3afR8bpKu8nSRiMuGFntXBcU6M/umIBVuZ77IdDj/MUI89nRAdXnagkV1G/falbX
TJ+7P8ZQaipMwGMXV/OYb/rsoN9FmQ10PmI3N5pXB8YdkDqc5F2o6Fs34PLQrF+irFAQFnPjSe/u
aunBEr1Ldj+aiiUigHxh8ZcfyTQiXL8GVhPdOJ1CD6AE5ESi5WcTY+Dv+qfbDYgXSfwMZoepu0wO
scO/0OQ1NSsQPmKt3zFkNCdM1siCGs3uWKu+kcdFLCs1WQZEOySBeXbGAtOxagePGopNFOtYNZUt
LWmAtdBgllSBqrtP5a1sPn6lKljaswkDyV+VIwHhELPH3u5rr/akFnh6rZNj+F7EpLSaw1+GquoW
pTrQHiwe7yShaYKXE6ZcaUX9eW5sLIA8x3IE+H7rnOQV2kFSkFEREZ9ILOcfehqx9bZDjg8YGaBj
MqxO4EfUBYZfrQ918nUQ1UX3TemiKOcXeZYwiUh4S2uqag/LSZNzWymek3d17fTfJ0p5VE66EohM
01roOy2O4hvOfK6/j29du+TePL7HQf6nFeCu/ozWcawkdalj+oLGL0b2cbH+kZSAkvesGmx14mxz
VmhFzBhT7FS9WaTXqv10XY3dbGRzZtwlqowti8GNgS1oOcRzuV/suilFY9bXLQDgPn+eVd8vNMTm
B+6B2fCyIvMkK/oUF7PdEUUQ/0X6cJcoljjBuBZhls0opq9KrNgYvH1Pir05Mu7mNOVyYOUKj2Sa
LxR06tIMoBNBTeOtgP9XdNAM4DsQAxUo3rzSvi0VSV4n00HRsBbvjC/VY+pPX7Bo7a9IUyswSGpn
bv7T6uz0RZTUrVfzNfmc3fVslGqVotJWtp+BV2hXLfFU+YnpYPAzBBnxfvAHeAvRMIyvaiYnLMel
AmBqnCgBMLFNAdTqRMjprLA+LOX0XTdJZPddf9Mqyf0Qi57P+ykD0WQT7injwLmQyDStT+N1pqB1
VxhI4hV3KylG4synxa0wodg7AL51RRfAfrllI5cLjNRIh4YZmB5d82bmKjY7R5hn0TzpaHnX3Xz/
tXuRxfe106KYBj1DbFxHTVSnOKRu7KJa9QvkPHFFrfr9S3UjkIuPeaNVk9wta4M7DIpDAk6s3Hwj
mVVv1pW5wc5EI1b7drSRydtR3C0YiUN5p5yno2lkz0CF+TYo8V0eAVwrVGK8t8bIVmX1mA6L4Ih3
g9xGOBdJm2SYcwpCARcJr1PrJ1b9tNTvISrE1z/lbg64kcMFU1UFEUJsoeYaDZpH1M4dBqzHlJF7
XYzIOnUukuZDZlaNhefVdGqPhVfc1t4KkEIOkZsJVBIdHRdRsbTSdurK/05VO8luFfMpTCu7mwR3
w/7JGToa3pZGFR44x+hnOi6DgZNbHKI8t9m5HQRVnn1NLiI4TQyptaxyQAMkV4mXYoZx/lFI2UnO
Ra/FNSb9FZ/JRdAavzePRaZZs9So+Doy+0I6X6cxyIZfjfaTrH2crHd0gfWNMC5ALo1ualWJnFGP
n4b6JtVHW1k+C+xt9+beCOGiYWMwbbZK3NwkWLzxPvXJF3VyiDu4ipef0OKOYvs/nuJbQNmc4rTo
g1nkiIqj+jFjL4P2KcFEcFQfJjl3JhETg8D+3jxuI01RwZ2T1ogQHflSZKanyJ+lyHSun6NICBcD
y9jqWrNHx77UPANz6ADd1ATFMpEILtLllRzrFWZKkQAdmHZPhoAagvegSAQX5BilZbfkqE7Iypdp
fIq6yR4bgYx9g8PzC4gcJnBsODVoua7/GwgHZdQA3VENz2Ehiwg39/30IoRTRNe6NC4IHj/tZxlx
tAvQ4pAfwh/KI/jZcNk3/nQANZDxFINK4rol/MsVfJG9HvLG3kZriOVcQzsH8OZeFGETJgSqXI/N
9fAzKBgO06f3gDPruqZZpqYBcoZfJFqsAi/dEFmrpvyTJQdV+hrNvkCr/0falTXHbTPbX8QqEiRB
8pXLcGa0L7bsvLBsxybBfd9+/T1w8kUUxDuoKCk/RVVqNdgbGt3n7IbYjQzBwNOkqnuWo1jUnpzh
91r0eIX9Ht/xpkN3wHOBFZZBGRZSNmtuD+9C7kawYC80AZMb+B0RLA4J8fn7WOEZpyR37bvqvvLj
A/3Aa/f2NAXboXmaRrMzYfhGr6/V2ccMU5DHYFl3JJay620bzQRDIaQfpnaFkarJ2aCty8w7tZfx
t+/COW3VEXJjnBrqmHUItst5BasKFmUIeFWa0HrMgsjnkBTUBaNUDOZqt5dO2crMRkiYpqO0OZ7H
wGphqIBZCjW8jRf6Z6V4vGyf+3IohxpU8aokIv0o2ZiQPMVdN6/ugBWqq5XbZvds+PmfxIiZa9an
DOzL8O2kemb6Yaxmv6IBnPIjpZn5jzpizkq7qEywVoyFyxWAciW4RpvR01fVJenzZY32+98bUYJj
s8K027SASvHi0nMRsEDx0hfDzZ7Rggtlj937Nv+qmODNWhqrUWVyb3ZuLBLY+mMta3/vX7o2GgkO
7Fjd32gKxRLMWA1D+zv1phpv3Iy4ETqL5CWWLabuXtzBnWU6gPkFoodQRuH5FBQ4PHNWqQNnuur7
29GJvXL65LDPl7/Y7hG+ihL3BjG31ztkRI9Ym/qn1shd5mhPVjF/pNO2ESPcJK0RU3BdjdYwXoaB
KDW7DsbXy+5AzDj4bwoJFgh247FubEygJWPpaUAPL832FLey5o7s3ATTm52BGXy11+8Vx4ss8Abl
T7psF2M3Dm1OTbS9VO1NpsG+dfKnZngaaX2rvjIT2d2N/553WXEjhyu7KTIAV1xmmYZ6kw162FdJ
aNjUv/xZdqf2gIX8P5u2ua4bGXE8EkUpUFaYd9G3DIxO39ZrbHwfMi8aXPMROT+51YLi7kO3uY1c
IWdYlFQkc2DgKqaT61bzcB12XALDGDvjI0X1RpZwx2KommJQPCFvZH3iG3X1aVGGzgM3iOQWvG8Y
mJVCW1lXHXFdtbOnpigIOr5IUMv0YGXYn+8DnTUSZ9o3jFc5wkcz2pmpc8ThIVlzYgy179DIaop9
T3qVIXwgNgLIr2g4ND7mvuI5GLTrXHm6bH0yPYQPMwxrGq0LZFQ2+UrRIF8IRtouy5DpIQRt3Zpo
NVELb8zqF3NqrrXpmS3WR6o8DipuEXQ5qbhFZ+KxPJvXBNOm5dVEDob1zdRfLuuxn8M3MoQIOptV
2hctYnWDNiMgO0NOMuHcJMcaDdRO0jfePbWNMCGOJtTCbIjG1yOKGNjEbjRqAFP7fFklmRBuHpvY
o5VKo84NTk2Pb7voMS3PumznSCaC/3wjwtILs7X5kH2sXyVwRwIEOPlOzq7fb05L9Ed1VqO+Yhhp
NfuggrRede7LZjzrVMZsLRMluGVtGOtQcwD4DLjcQVcuV6mem57OaITXkuHX5S8kkyY4KCvqeWw5
BhOW8H1qvCy16ZYrBoUSGXH2viSACjga1lCB2fj2QxGr6XSs1fL+8qHND1h57dR7ZQ4/os+rFEEf
e+j0jtoYOLGcu3zuXK0ZvGn+0+xq77Kgfbt7FSREnVZlYwrcbaQc5zQAXqSPbi0p7gM/k3f1Ador
f5+ZuBSTlqQHtSrSwAqyR80qF6+cI0wEZUeMw38rdV2S3nbDtQ36BFMjhGBh+O03YmoSaWWGoBDX
zl0zWocFeLeXz42fyzuVNiK4mWz8NUkHcwUKF3bosN+vH//a7y8OshvKrrVtxAjWNnfrMM8TGv2J
lbkVJqnm1MXauJV/v6zOftDeCBIMriba1MYm2ruceICCBK2/0gGurAX81vWhLIR9M9Nw4EVAmnt7
eLliYOhownxO7xwJwyB9f1MMsSSf7hkBIDXBIwOcUGD0CZkBcJd9o5jIp1kVjPrJlo0ayH6/kBRK
mhHqKCiuY3YsrWeyLBIF9lxzq4BwSkvctr2+ojepAvMxeqTptWJIHEUmQrDiZgSELiYLQGxF17DI
cg9x5xx3MhjtPSveaiJYcZ9H9ogxeWiiAjI+QGck7NYfJJo/EMy2cgQjptNs262BcV6Gz96gDe62
ShfWQ/d42VtkxyYETYfmGUaQkG1YoYUjW12nYTdOXn+gWKNgQYIdIXLq4gRn3YNChXFs5TG9Lg3d
taLbbvx5WZX9T4O1CeKANct6N01WOszSHSDQ5mhkum3AGTAvS9j3k38kiFNkRRcPhd3hrrHaYcQ+
N6OkQ7oXian6+vuF1oCd90kcdUgu/9vW5kgrxUG2rS05KJ28jVn9RIqajFxMnblj9lDpP2Id1doH
roC/V/owgKUD7EKIWhi2rhMn4zczwHCVOcDus0cdoISXv8muMjon/KMWVsPEHv2UskWNOMe645xb
9lhaf8Sx6anZB6ZkqAFMJANIXAjFQgRbMe2R5wb8vsG7XaX0Xt19Zs0cXFZm1xs3Uriym1TsFFO6
lLwnb0bfUmtwleoqAjHyZSG7DykUl2V0dC1i473orRTLTM240TElNx6yR47Tkd6xkF5zpA77kKHz
D87iyyL3qiZwHmCm2iSY8xSRDnBtHui4wDV1TKOotWuVV+P0Z6b9UDoZ75BElDgZssKHzKFH0FTb
HuCNj8r6KQdtzXzTM8lQ0+7HelVKxDxoi2i2kwYFzUIqV3VAk5x+IbFsO18mRXDWIk2Aw5nqmMMA
a03Z3qzouRay2R2ZEMEiOlMvjdFCFpjYCxpT4WIrN+YgeTyUCRGrDM3JiqpBDoiaT7F+q2ShA3S2
y4a2G6EtlWiqgccKXVwTxZJolgBOkj+CmtdkTq6I9SFbRsGnIU7rQGwXKoBISdJqyfFBMpwVSM3W
JOwBQYOaqZI+Mu2qs5ElVAEgwcijkoPcKNUXpb5NqKRokv1+Ifv3rdGt1czRd1nr2mp8M9raR776
qwpUfRtszMRY9Jpvb2I24JAWjVsOkW+UsjGi3TSwESOkzqSaUP4VAIuN5q+U2Ce1pW5af6OOrDDb
jS8bQYI/Rlo2GcACQgFY3hLjucAmV+HcKc29On6kHUg3ogSv1Jd1cEw+Hq+zT1b71EU3rSmpOCQG
QPnPtwmnHtqJDDCArL6t0h/m/PUD/rhRgceEze/PxlhXWbxgfys6VfMXlcke9GQKCBnTNpM0I2C0
Q53coV+KJWZwdlzWQfbFBYfPDGs0jArLVKRYQPd60tuncZ69qbyh5gdagBTDXCaAlS1A6YjHlVuJ
RpcZFb+j/9nYMRZWMyNohohI4uS+u7wKEo6tV6YpT2uMezfV/ZCHrAX8dfaYAIrs8tnxACX2FrYK
CWeXrrrakAg1ICOhOt6ozk2ZVr7eXUdAfTVApXhZ3G6K2ZyfEC8Jmuc2qxAvh/HRqP8wlQDzaxKV
9mXwm4SuYQHSEb5RS1m0JAtcBiydqCuSkOQmSML7479XBfy/KJttDagHYuMnM1rsgdeYlDezu6nE
TnYX6lLonz3v2QoRzGCY9RSddXQ2Z6X7tczpA1gBJd6zZwFY2+OJkmp4whUCcww+WB2jimj7RK0X
MeLPmDPPsDRc4UYwKuzezmTsRO+/EAWjio7S1tQM/CdktQ4b9HmrYDAt6Z4r9jmuv9pyCg0efN9a
9hshYp2pxjk2onVwQJDQ9NfDeGIP0XP0ZLuqnx3SGxnpiUQnsdjM2aiMtgWALTq0vj2SUEs/jzIO
ufff6q1OQm7DrlJc2Sk6Z1l27IwnpkyuiusOILgP1HajSgZgKpMnJLg2b7N2IRgvZaZ2brvhNnLy
PxSmXGOJI1jq9MXpFEnCex/43qrIPWKTkFKNYk0JSFR+BPAfpTsaYAuuss5bUsnt933WeCtICBMj
XSxDxe43Zsfyr3aD/jBNvZk1ftWTU1Z3h8vh4r0nvxUneDLKklyJDXy6qHgBfoSLhQtJ3NsZR38r
QojldE60zuLzEZyqwXwBnbVnhdOJXMkAnGXfiJvN5hthX7BOyx4DmYYaFoufHwaMFJJJ1jmQuZQQ
JqayLstpgJg0fjSA45x/+0BD582RicXvYI1LmbfAtUpPwLo49kesLaMNbZ4uf3zJgYndtbIwzKbW
0cHvki9JTj2jPeX1Y6f/eyrGt+oI8SGvqcoygphXM2DR3wygspBB4kjsmAohIUrqjDYZLnCkWM8K
cU4RcKAun5bMkMWiN5+NrowI8sNyBpHcVRH27uBn9+Qoa7RJLIwKMWDtE2uxMyBZ5MZ1Nn0t6COb
ZJcE2YEJjm9o+aA1Eb5JN5+6/KDLHji4F7zPc3hkxxshYCrFR8LUtot2aBFYKhJ2w8GhQWRdzekz
1k5mbDdIouZ+RniVJrh+qymO1o+w5LnFy1p8PTkZHnhXt1eueSWXZVJj4DZ7ST8hCuTUGim2nP/a
JErQDEv8/hifOGhtfJABOu5/rH/UE18PW1BmtFaKy2OifMfwzIF22b++QXAXfZUglFvEbEbWJbgz
1kCSTXEl1Tpgxf+67EH7ue1ViBAHioyoXbUgEziVrrqd+kdtgvMa3Y8qan/SNAovi5MYBRFiQjrl
ZaPwKLquiadMv1QWJhiPZndO3bt09S9Lk30j/vNN9hniDsudMZw2Kq60+FrLX/7978cyr4Y1Pwoi
IrGwpxUgn3oNaSdj0x9rzQ55aRwvi9iZTUZ3fSNDCApL7nSqFWOdhq/ijSdL81ZwbRkupvVB1PKI
JatrCmxwy/Sc+1nONbv3wbbihUqhwzIF7jRQcTKGb+00HVcAx3pNgsWuwbw1ajWYtX8/1/RWZSFy
jMsMyocac00YM0Bsdwf1u+RQ97LsVishUiQkpq1RIW1MnuWufufq3+fvmbf8WVzbrom1eit11UdT
hicpEStCdE29hdv6iNXVZgTWsbYmZwq4GjfvAESWrRJX24v2Gx1FeK6WKcukNwhQzgjIuxyLZVN6
0OzUcDt9PvexctVX9tFMloPkcPe8bitYCCmloc1jX+JwlSO7XX3dT+602F1DBxVm5is+DWSYo7Jz
FaLKrJrFOPe4fDioLmv9s1F+p/m3KVHcy6rtFQFg0lCJY6jO+wsw2rdj0yk8WJbVOVrycJ6du9Ui
shPkJyQmsq0c4QRXtU+ruYTPGzcg/j2WB+exPDo3PJHl4b+Hf+Le9qqUcHjLqhOrMrDLgcarT0FH
V7DJZ1UpeTbeGZV9K0cIxiCUJfqgQ6no0+JxoEnNtbEm7hXX7ZXx3PmTz9eLlSG4/M32rfFVPaFw
W+KhLNUUlzctBv/m/KV1ZDUoP6B3XwuvFHiH4++9Isofa8zUiVnLF+KNMxbiwbJCgGZ54CR03N6J
7NliV6VXgWIYMTsT+7wZv2uXIDxRnXPiTI+XT23XozYihNojAd6CmavA/7edFzbcjdN1np/q8XRZ
ys4aAmxiI0Yw9Boge3XjQExy3fvkF5/wwSMPikR6x3lJqhXL2JdFyhQTrN3oqLY6OYaw8JqEO7zp
9j27MdXay83sXz8qcuXQXORbfLAOIXU2qcKMeUY5atR/6vO1NXxSsB5wWZ3diLSRIaRK2imGRU30
kqzV9Ltcfxrq6KqI18//TYyQLzM04XrEVgRYzLOO8xWw44NEBoG4M+315sDEK3Yc23GONzgUhyAD
1vzij+h5BkaKgYfs5UMXus3XES/a1ClYCnQF9EudOmzn8aSns0/TVhJ+JB+IihZuFWU2JAgOVX60
6ENeBZossu6Hg3/sTLxn17qBHnaCqmIEGIUJFLB0kZQS/4+fvooQYnfV23hb4vwtRY4q1Dzw6ekJ
oz839t3klwEWRduPRdVXkULcZhhu7geHX+bONFyvgdEf9MfRs+9Un6MSy2AoZN+Jx43NVYHStokH
zqnSTi/qdEzGT6MMMnA/A746KxUCAo37tplNFEYkjMIhLELjZAZRCcB3dwXCc47dUB1YcT/y3r/s
vjILEaNE1C16yTGDqR57VXI1Kz8vC5CdnhAfctYvdU5Af8HML5l1mIajur5cFrGDhfImOljC63Nm
zGprrmj3Ksf1YB5wbKnnBOtVfcVJh1G03zin+ud0lciMf/cK9PrZLCEXrt2A/m+Mz2Y+zV+BS1We
SJA9KI/aI17azpZn3BUn3dNuijuZUe62txwNK8v4B0pl8RFxGnsjWky0APITOwJIPVwOmkdc9Shr
O+4gJfLTfZUk2H+Zl0q3aviCRtgeFq896cfCy8DpzDxQfwQ4dSkd+w6OB2QCRwhSMYOhi7OwDPuA
E1EwRWI+LUHi6d/JPXWVh+SYnAuJ9ewa6EaUEMDA0TvOHcNq9qLjkWDIQR+teI3z47KNcgd+VwkC
S9/AAhP6a+LYYlLXfU0ZpvEyUEgc9LSlJ6VpMheDW9gBiY05SNgySyAwdp37Vag4yRjXVmdHOgZ+
rPaYtE/W9K+nPvhX+kcpXTD/Qm/VnCX4/W300NmmX2C3vXQyWbznifDC2YmTjFHRlzWa35i+Ptih
fugAkUae1UMZMH+4+lAVqBumxheOsPbHzWUT7e1piRrW43E5Ss3MrYc+6Fjd4YXeDrtK6sW7xreR
JvhWnNho4uA9zMeC4BCMJ3KecUtAg/dx0ECrs1ynQYKGjiTo75dTG7HcWjdKmlMyODTBhSu//gtu
srxqA9yyvOwQS/PnvjNvpAk5xkgaexlX9lef6jePwB05ccADdpBBPe+fJ1gtdXBa6lhnf6vYaBa2
4vSIG5Vdu/XC3CW1XerIXsl2HQsgwv8TI8SMjHXMNDSIIeyG2nd4pb0cLWRqCEbYVqDKxMMiJhzi
EfCt3alKp6Ax2fGyGG5d7xzL0HSbrwZpGER/e1qRXdAk4mzzpY65NlRQ0ZE4xwGbXJfl7BeJG0FC
qauY2t9FQOv/taxRgj3Vw7YGMlby4Pjq42WBMsUEM8Be4lgoMRpc+gKuA+ALrGjYNTSMKlkrbT87
blQTTCE37GmITCw+jeALyG01c9Ukm28VVCOF+pI5jl/T0bVHAOLZ3TN22b5XVG/coaffqtQ+V43s
bUCmu2A7rGknTe3wB5H+U56Edkq8xkg8Kh2R2XWCjeb8D9kEkWZRgeGsWbi/YCxOObUy7uX9uLER
IESpEdTwLVlQeOTrtbrUX6bUfGTlN6IBWOnYYmPbaPJDgX0QN27tz5ctaD9EboQLQWtwajb3EbTr
gIKg+SywU98CWsvio8j6rsqgC3c93jAwDManjRwqlMnJOKGbzumMsbWLobPcnYGZkhYSrfY/2T9S
xELZquyx6gdk0m5ihzliX21Nhhe1WxK/KiKWxAXmjIwoQ0yJ5z+W5ZyRMymvc33xW7S0R0lVJTk1
EYNRSafUqXKkz2q4bpYvbAxXGXURP/j3MfL1yIRQYk/YM7PQhsc8hHnIzizsg+Qo59aTaSKEkR6r
UyhIEDSWwT6TeDkg94SqyiSDMTIDEIJD1Dt93jkwgEE99dnNQCUV4W6Zi8OimuqYNi4nb2PCiiHK
IudQcgObbgs18qMxDucBwxDZ/KDUmUSd34+C774ONQ003Sk4XUTidKVp1YRx5kMS1qf5S/3DAR6m
HVIPUGyOZ9/HACNXD0vuAQYQI1sgJ5Q57s6eBYrgzZ8gBIq5BNt9bqJtqKLD27ksGFW0rp3Z5cBA
kZsG6ac6DSTRaTfIb4QK4UI3jDnve4QLI5yC+qS4auPGwegqn1ZP86bn1mM+CH8uS901nlehInSK
g8RSLwo0jQEw3X9V0vw/ChDqkRULimMNRG1wq0yd3432z5VNXy4rsX9x3mgh1CKAz+nx1hAhbQ2P
qnrlKHhsfmHaN6tsvKK+mazJa/XOvyx11y82QoUoAoIL3WhqXpCQ8Str8kDtZg//x22U1SOrJXHD
/dS5kSeEE2CoDLrBe1Y8e1mHDOTu6WfeN4/9VbJdsBu5NqKEkDI1esosxfwNUGlapVuwP4petjKl
7aaVjRSh2IiyqqnB1oqZCs6g62EPg7MVVt7qtlcdPUZHw1UPoEJzkyA+yMpJmeELUW3IKCijK7QI
TK345Gjdgz6r3mUDkTi0LUSRCZQQeU7gW04yH6MouRqI+YmOzcHGuoPEzWRnKQSPEgshtrKi8WzZ
oF9MnxonWFDhgMQ3NjQPr7+XVZMYiPgmNc/5gr0pNKHt4koxjkl1v8q60DIRQuDQx1WZ4w6BI42j
M82086QWnytaS0x9xw7QFMC1km8hYlFfMPU6y9AI63BwuUXcvrROtTHK3kJ3IgVkQAABTqoKJpS3
GTQaTT0fR8rnD1QPAMDFLd/dS/xBcbXE605zEHsA0PZ00zMlQWrnFN+IFoJGirXeinAw09RW+yDP
jNwzRmSz3KiG/yhKOEnFTrKYpgga1krPcwVynKk9WikLLpveXhX/RiUhbJgAJDctBdAuva/iZRl0
1Scn4KGiDOK7/3p+QpgwWqNuuhafLp79lvRukVx12qfLGu1+Iw2k5DYQ1jECJlh6qVRNiwmL3AcP
1J2KFK/VyT3VZSFiJxwRCPlHjJAkEzOnmFrTIKa6xzyMOylRQJqgGtvwsj67LrURJJr7tKL3oEEQ
IbWr5OW1PeeSI9ubk3qjjGDXS62Mfy1z9f4UKC7GDo/6bVq6aPOW3ox6ieARMVZdCzR8LjgQHy+r
KPtk/Oebe7I22TPR+FZ8gxKYlq4+nXDvlMR0mRDB0FuwdDHgsqNhjmEQ7EFE/bkcnz+iCLYhsR0N
sFSxh112dksSBrSCvDvHo2+rPycZnuK+OfwjQuxYR7TEPgxmdnxWh0t63coA5najKx7d/1ZB7Fgr
ACwzIhu/fyJWMI9ntbXdLh9dopyn5Ovl45LpIvgQvsiUDRVcdYzVR9ZUp3JtjpdF7NV5MO1XfQT3
GfQMUnR+of9FPMrZm3/qN+qhAoumK4N22Skb3sgS3MjJrQFPNuiMr/3J7kxvARIOXnqV6LFVdLyc
SJLtvkVTjrpigbnUEaKpMpezqs1owMTGw5R9X0DPFc0Sr9lrTEKnVyFC2QUSB8YXjBDnbvjjdX6I
+ru5cHH19qc7sIpngfzuxr+7cGd9I1Mov7Ad2fRTAsXmQ24GJNCOjpf8wuah6qfn2C8k5de+Gf5P
RUskmAEab2oYjItLgsy8b2TF8eXvZIlN5K5wWFqayHqJ0t90KaDmDHrPSOZfNnWZGoI35RUmgjAR
jdfGEa/hdXKuWS/JRftJ7/WkBGdKGpaNi4PgYPbj10aNQwwEYd9/sbEbxQ6X1ZGdmuBMqlGTamKI
12m6ACsFK5l1meJa3YxUZuP89fv/tzeAqb3NP0RHLVK2yD9G2J+yByeYPdu1D3UoW4SQnZ+Qg3q6
gr5vgjPN1qmZTg1Yy538aAIQ8vLZ7Qfx1+8kRAYnoaMacVZKzTkr+uem/RVrnzVb9bJWtru2197f
OKulCgFCn8yONj0u0ukpPi5oqAP/wYuu24A/XcRfOB658py9XFZQdpBChFgWAyBaJmx9JH9Wc+5a
5kM6MK+Yfl6WI/Gp362STWWSqBSP3wOuTU4x3LSx/jw3vcTO+Z96wfh+J7CNiAY4gSRCU9DPlekK
SBAHhWVAvYymqziOwilRb4gVeXjq/2/h4vfFYCM31e12KVDGokq56cpv1iRJ7hL//Z1YNr+/1Oze
xl8OiOkI7dqnrP4aRZLALRMhhIglSxWDRAiso3YLkocKzO+yEkViaL+tf6PF2iWDWuc6qsZUverj
2k1SsBjFhTewDwy4g6IGyD1o4lBDFd/VATZVRWikIE00D4N+VRMGgNprS9ElH35XpY0c/vONSkME
cJ0lG5Du9OFhaqxAzbo/nawKo1bWlNqNQxtRQhyq2NjRgT82r/adUd/n62Pe/XKqq3aUwd3sOirR
bT48ohLABrxVyjbStI1wy/Nj2rhOfoplQL4yAYKtVWliNiWZeMSxjm3D8Run4APBZqMDN/fNh+kj
xRgLNND8aLkj7DaVPWbv3/U3AoQvj+0TEGMXSKmTx9miFLd+ykIMkZ+Sq+zpQ8XwRpjw7YGBNFCq
4uVJs3pvGG9YdCqK1Z21kKg/YpZIrFr2fcQ01AFXEYPsGNNTVL/p7COwDyXfZzfcbDQSko7eF6R3
Mrwbp8Zj3V+V3WPVSyLafjZ9lWHwUmVjAwkAQmtz4NevKCgd1zjreFgF1FH3o/wGBnXb1T3U+wdZ
Y2b/mrSRK3RNWNn2SWviKsY+9yjzy0P8yfnW+fwhL1Ml9ZbkUxlioVowW9U7ZDyzdvystNzWKI+X
XUmqjxAPMIyUAbkcvjQ99D6YygKgYHWH9JFzDshmlCR2YQihgXZR0w0lmp5UUfxloV5dfles8r9Z
n4i8ZnZqlRslTg0AQg+LEoWjMd9pwxhKTm63GN5YghAktMJWrUJDXWDe8V3tIhzd7DSc0rMsQOy9
M+E2rFrEMKgF1nHBn+o1YfrC8fcqEzQ2a4XpayC/Bs20BN3U3JJpDjDzG1p57Udsknkat7J3dZeO
bAuILM0yxYfYGhjTickW9NVCdssJhZd7EJh6mIUNS0/GMrNrIhthQnTKWTpmrEIwHM1vU0p8jere
NHQSx9pNtxspwoHmtO2SgnPPFuPgsQHjakX3x9SkgdIvYBTLZENeRHKGYrRStZGQEQR5eNmNj4iL
PgjlwvxFuUlTz50Oc0CwxGPdD0cds3vFd+2OSJ63Jecqoh7mzlhbs4GlMqW6icjB6T85leS9QSZC
iFYZZgFKPt0O1Gt6sqL61MzVHZuHg8TveIS9YI+GELEUTTHzmRcY5tP4m4YouwGHbx9wVtBVtozH
nfidMEDCAJOI6gQMnW/TjJWN+jjrBWBUlGBcFxf4DK6Z+Vr3IcPfCBJio0UZaSYwnmJtnvjVWt5k
GXZtRuke2W7U2sjhX3GTN82lG4bSxI03ru8L/Y+4uB2nyB3HbwW7r7LrrPwySyE3d/OYYYH4FmMc
oBgV3C3TKVszGxFk7XwNEKKl8uOyTUgEiLfPnGp5njQAc8vNGDu1rZYfKal1Sa7cNfBXNcQLqNPE
trVYuA8YVPVq7buJMGWWj5dV2Q1NGyGCF6lmB7oPDd9nUuMXs3UqN2Np42ZGp4WZpbLASWzZ+tDu
8WE23gBClero4uiL3rGojECD7A8Uy+Wnpni4rNOeE2martmWDSrfd2S+RTtPTsKBU/Is9bLaaxQ8
OiY3I3m6LGc3UW4FiYen10rkTHj6Tk9898U+TYfViz05Iu6eKWwFCWFhTVs9AoMN3n/UzGtYFUw1
sPeTOpAoxP9gMfxs5QhRIRowVd5MGEqaspi5CdX8bOyOrUWvMHJ9m1rqlywGiV5ODs3c+5UC6ijF
VO7/418hxAxL6UHjNQFkYzmPoHHKAt1yc3S2DUTc2CcfWDcEzsGruQiFlQO+7GZeUJLOuequbbji
NW2JJdlqz+a3QoRbV4mp7jIniLdTf11nD+ooSbgymxcKmbKg8dxxtre2Hvy+XNFRzI5R2XlWb0pG
dGSqCOG11CqWpCN6b/NspG5Ckht7LSXV7l5Y2hyXGGEd0jLViYDKVi9FHiCDVJ4RAZCtMqMqZJOd
nYol0iVCdy95W6nCZQuYw9oA+Gw+e7QEeJM60Pv6OHvLgfjq0Q588/mypfOTuuBuYqtPb5ldVxbc
bTzY5y7MQm7j8ughsQ2x45cVpKIlx2Yb7VNrhmmueU65ulUti4d7pdL2/ITwkda00mkEfYxQOyju
EPZXWjhdo3APZcOLMp2EGMG6FS9gYKnyreg8dldGEfO2WVDMsk0hmSUK0SGunJ4REmEGaEFnsTOW
QCnHK4B54J5Q3XWOjFBWJo//fFMwtWNkGMOEOVS63lH9vqi/9WkDJLhPy6AdPmJ+FBTwNjYpQOv0
VpQWKXWi9oAkiW74gHB7ZYb0kJ5l1/D9ePGPGHF0G1ToII5I4csjlpJtphwrzCte1mR3UELTXmUI
nls0TlmrNSyPc6+uPr/y9MfsZxNmN9NXA5uoetB/snTM2E1uO7mXpe9n51fhQhkw1HjLbvBA73fK
k62CfOdr8ZHhGQ3zQKZj2RYwNwWr0ICNYNIEkWnQbiZtcvMqjEfZNXXXpzZChBxC2bxOesWn6wg9
1Cw5lgCQX7U+BJSGpETbbXluFRJsz4mSmCZ8d7E/jD7Hl8iBnuWNZ06KoL40sqaCRDXxQtyvYFB2
Wl5L37TX3a12BEqHCbzPk/EEfJBDioW86mV40WXDLftydUDmA12UT8W9dbG5sPO4buFiejMf4hy9
3XT+NU3ZOcul+zy7fkZeZfG/ZRM5yhWLQ4CpQV5usI3H+5P9S6e7xeT9GPHoN98ALjMKLpv+7hiC
thEqGOaE9aTFLBGuyi/5iU+Ray9OoN6NQXOqfGzJhZfl7braRpxgojNWllpsJQFNwfjR6jlgMa97
4PVfFsL/5ndpeSNEsM0MW39ltKBWM83J06bbpLxfzcXXBt+SIZru2wdIR7ClbOrvSLFp3dW6tWDK
b6H0U45hERrbp2TGK/caHy5rJRMlJOe8t9OsogiRTTa7ifNQkWs7+d6QT5fF7F+KOI/K3yoJJq8q
RuY0Bm5f6am6LYLoBOg1r7xFFDlJJMk04j/fGHzSdw6dFSAA5NfaIQU6zW84hTZQTxx4B8Omd81d
fNAk15N9E3zVT7B4tSeJNTl44i6tY5Ok7lAufgUMMYly/Er33ghfxQiWbqXN2AyAnML8p3bguH94
bGAe38wgLnlxfOv5skCZWoLRD2lM2ul38I/Hg2JgesTSzkui+JfF7C2dEO3VPMRVjNHqHauOcXyY
Em5d81CcTcBbpVjKB2vhGXvRR+tZBqW1Hxn/OUuRirE0SyeaTCS2tQ9UoGlFUiKEvSl/ooGJHUwy
NjANxJ4TXo1Vm1EsWxmAwdDu7NAI2AMQRYLiCwWTOAA8VR+rLbab3ph/Xj7SXTd4FS3elTCRoNT6
wIef9V+EXNXWc7a8KLZsoGT3EDdihBILbbxqMBccoqNg1SRoko/ckDe/X6ii5lkbDcYR1pKiDEdA
168FkZSJMhW4z20CBtVw1e854kuujOsx0sh4zGYpWYnse/C/YiNlWpdkjOIJE9vL4PZq7pnlvULd
oZDBC+y67ObEhEhbL/AzpuHDU1CvrORRZffmbEmS4a4QvMSgulYNbI0LZxY3WtrPVoJkOFW+06xh
TPub3FllBeHut9nIEU5NYU5SZRY+P+eWmhXP/qp+bQPsrF47IXFrz/FTGV2WTDXh/MArsk4aD7HG
YFyZRXGtDtFR6WRvITLNhDS1oGeXpTWmT4fiaVQfMlOCSfsblfVdqtgcnZCR8pSplkLwiTjKhIMX
M+OrccoP9ok+NdemV/n1J/JougvWLhz/QxWZqTq2bpoEIyVC3qi0rOsrLcYzTN4DBtfwGa5a9ixL
h9z73+n4KkaEsy+KvC2cGm/8f41IdF7zk4WAqrkvA+VeluL3k9RGmhDrCmvRei3CvDg/NXbMD0ni
Fh45mQ98UYt8z702lfjZbtG5ESmEP/v/SPuyLLlxLNmt1Ml/VpMEQIDvdPUH6fQhPOZR0g+PFAqB
MziA43p6DW8DtbFnVFZVejD9BbtVX5k6EeHXQQIXd7BrxpJYsshFxWuy/Nj6Eqe3TNt+mH4xMN70
8Y1xduOf2FqcaRbaeZJK2Kqjr67+EfVPtPsF9nLQE/xrX7DFeW6Svg+bCZmPSJ3Iy5B6NdO0GWK9
4jjOnq4TO4tD7LgjJRZovDa6iz91XepFtFsxcf5x4YBBwxtOcEkxnWXEKmwHKyAKzLQFvbBtkPoV
a5yVZ+8N4Pv/aWYR8eF8mbGYGVX6Qt82dNqXMd3aRRSAyGYlH14ztTi0pmXIVGp4vo5/hRiZN1AS
FNk+F4+/stH+taSfnuvkKpx609Tcxaml6hvoaSLPGE0Plfjv/56ZxXHt+UgxGoi7I+yeCNsNyYvR
/UrR+4+X87PjfrKSgVqNNc4yITWT0466QxnkFV1r3K/stCWTtOtGZuE4qGra+Y9muKKk8Vj8bz6s
+UCdrKSZeGLFcn73g9iDXRHldPMYW9MK0ff5yoADvigLaS23llJnsUA5vZ7QVmFeGXtynwba9ESE
4fK5cx5eRxfGr0SQJxYXK8v6ppLuhMYEJ9O2qNR+0mv9+fN1qxMbC3eDvTsq0iPOn5mrUe9Aypnu
6EYdup3ckpUM9+x2ODG2iBwiXrbDOIOlRPagxbatD9UasO2sJzgxsYgdxjR3qyTuEHbNSANWHtNU
fa0UkudM5Svh99kr7sTWwsHFicNkL2ArG15IdysVMD3WZ1W/EPzfL3iEE1MLB5eqpq1oNt+mdNqN
jb0x6jxQ7lon+/yKKLc5pRzxz8LxGDn0dolEBG6bn6fwWzfUu8E8RFD1ppn1K5e284etRYBQiY67
wzyjYLt+HD1Da4nz5195an+YWMYFPArjRKPwJXTeBqmTovzFzXzbduaaVMfak1uc1WpSdZ/VKHzV
zYWS28H6ZkfPAxwFtdQv7AXcyKCrdbnj/EkatSmlqUyJrI9MP3p+WVSxZ8RradK5c3RqZHFUNdQG
8qTF3m4giZpgREB7br8nKNV//IrOFhpODS0OLMsL2fAUgOpha23bXXXf7GiP0nnfeuN2BqEWSJXK
K+MyezIeP7Y9H5plDH5qenF+u67hkuNJ/iSUIXtxYGhX2vu1ut6amcXZ1cDK9dk8PjdFClOtToMJ
W74LC7alroq9ySyexMD24bS2Uc6CU08WuEwy3JKguifU7zW3mbcZ1MazNDuFFkG8Ngu0smOWilko
RJSx3cN3OOmDVlcpOrJ5y7wmGlf2/3yU/vTaZqyNEBx8L8vwNQQDhKtttFpqkrqeayRgpYrWHO78
7v9kBHg1bjpCCGs5/G84CkW2WYSwaxUDAyFgN3I0pG815iduhcLPwYPs8xwcUR9vynN3JFToBIgH
HBzy5Vg5Btd5qqIec7fDUyQvRwcV2TVphTUbC9fb8Co3lAk4Za5GL2JfdE08UB2sHe35Y/70DEGq
zQVIiDCkvDjaKpMJLzlY3ZsAA0a7ZGvcp37zqQtIADbnfuXBnfPAuLf+ZW1xmsU40SyGdAkEwC6F
vW1wabXNhdD7eF2M7tzKyAxqxPiMiQmDRdQU9jWNWiuZV/Y7JZkR1Md2S7d0725+pd5yamzhiqcm
pzSx8RjDFgrVOdmmlbuSP50NbtGwwW43TTH39vAqT4Lomk5J4UwNJuNHb+b1jIH6egLlP+q85XUM
V7xPv/3v9zn69DhZ3EXCt+wk8g5NByPHBWN1w9aYkhtpggKgjFdi6LMBLhGQfnFBYWuZS1X0vBy7
dIjAV05BWFpsQenyvQRFzdxBxyZMNv/7VQG+aAOA5XL2J6j5GNkFHWSFzK38Jh3qJVnxKQ7b+4+t
nPOAJ1aWCARk727pDHOzucUcaVgc+3La/nsmFhvCqKkRlTUwAENLdzQrjrkqXz82cfZ6ooJjlNOF
1BWANu83HUurpDFtdNb0pgOxHyYEb+WhOuRbY7MmBHWO1ttm4ItBxEQFDC58kQTegLYh8GR60wbi
B9kkxsYIGC7D0CPpnML54z56WmNBPfemTs0unBInKob8O5YouPQdS3SoHE3ZiudbM7IIMLC/09Kk
6ISG1i4kltcla23/s0iyP9YBWpP3r2qMWF9Xs8IQUJJIFCn4W2QAdRwJZOEmPoybbtcc41Ws+rlb
+NTsYhdSnlKMGWBls5+lfruTgdN70zXQIjvg2DbkYqbgCe8pBFF+xSWe2p7vgBOX2Dh57qYatp2r
NoDTDaKHRHsVaMyJX9zJDZXex+fh7GvE1D4Hq9GsXrO4VMosdSg0TkFflzxX1aax9x9//tnzxk4M
LC4S4BwbMc4gRDfKBzCuuLU3oQa0TxsKcBsj7lEN5nA5FJFxkcRNBg295rEDh+paKeUciP70iywO
o1YdSUAjCK4Mg4FzbXhgiXFFhFJeEsfI08at0Zm7xLU8nVprfb9zwY9jchdK35gIcpeRXcK7PEoF
8s6QNEHUDhu3jveoVAUfP+2zZkDmC8Q2xtb5kqKFExkPFceN2inmJQkBxVezKS25cvbPRd0OtSH/
I2aKIL7YNDHwo9wwcBVYJTjTQ6/Ub1EBGtZpTZ7g7HpODC03D5i9QqdCKc8pL5NR+SZmlAv3+8cP
7dx559AQFpgVwX+WDBYOLUfQRFO0fqtPOryqrvvwxxiDQye9LMK3j22djQxOjS0OOJWWq/Rgo3xz
yJRXH4pttwe+qNlk1wVUHqzPK/bOPcFTe4vrTqtJW7GFxf1OvYy6uLUl9+Nt8wp8E5B8bulNxAuL
zcd2z5vF3JtrE2bjtn3vx0RVk4ERVPiGqN1kUl+ZYthonq94l3MbEdLW2IcuJ86fRKCnMjXU4GJ1
FrmkaNZPDL7aBKUi0Lm/sKA/LC2z2rRLq4gOsNRFDHKBzZdR6GBi4vCxmXP5xMmC/pTPRpauUwNm
cnPHhVeT2o+SB2hzpKtn62x/7tTWYitGWR2GdLZlHN0H45UiVc935EqAI9K3AnMPYNj9x6s7e9JO
HuJiM4aCd43IZ4tl4+MYDL6CahB61kEbblrQcnoyd7Yf2zyzE5FhcEzngPvGxijk+5041NI1Qxs3
qgT6rMnVwZpnqNZwYedilXdm5nv25OI2BiNTVCDUm4MG0x9TMMEqNDvp64w1KgYv9I2VlZ3Ln97Z
nJd+YhMCWYXp9LBJQG0H6ZGZJ9CofdbAncyKcBFSgZVjcM5/vbO58MiS5f1IZq0V8yK7JRu1y+km
/8R3SGyuBlCnrnV0117f4tZO3EROxRwQFfIrt8W26d/A7/C/D4LQXKEEuRP2CXj13j9IlnaG+Cnx
U5ibsL5p2rUo61zB8dTCkgSzq9MmhfzHvD3CXXWRbDv2BaOrYNabVRc2EdtAN/wmLjwwD1U7sfLW
zj5EYFodVG8R4izzkNyICxflQPR03Ku4v8v1RbuGDjsX5xGk1ESAoQLUz8vUWo1gVpscADRq5Dqz
ysN0FJcopgbrAl3nBH/e2VpsQuVOTtgXsAVm/y34MbeCB9M3I4h9aGZAsXzcVtviqlNbsYbuPvck
T1e52I7FZMgyq3B9p8XFHJDkSHz4GtvDGTf5bnnzz0/OddZXQ5vOw/Cde5hkstW63+fsG5D5nlJg
sIztldv6rCeZi5poyztonS/lag3XBgZ5Zl7unY35g/rQWNmrYdf59bMVTOCW3qyNzs5HalGmI6cW
F68QKL+q5N1cccSqTEyvYtpKqz1B2czKLrqw8pNyjYLkzOX6zubi5Y3TYBjxhFQkY/cmgPnTBCOp
p9hNF2bBx9fOudv1nbHFS1RTk/ZOA2Mzkav5TDbVFS69HiD5HdvN+vBmdrWq/3h255y8x4Ujq2yn
Ge0RTxUMAxE79mz0R157xIBIGr+I5FoD6qw9vEYIHePUO0tWn8hNbGI6gDMaZnuZD9BqUoM35Mea
e6Y1bTM5rMRH53fqicXFvlFDD0kjisCy25LtdMBsip8BegHuEHpp7hNwd6/cDf8fi+DbRwwB5qIl
+Y472hG1bKzxd4vTvvMq8tNicvwfWZxDhcXRQP4GUy61qcmXE0Uha/JcoFq+6eLktskiw2+bfFxZ
1oqRZYA+9cBikJnLeCySXSTINo7tTx8fgTO+8nQdfFFHySWGRVITJhzHMzsMEadb9BhW1nHGj7wz
Yr/3lVVfpW47k1lnzn2jHgvgQ6dm17mD37ZBHJIgFMPKbTpvsQ/ez7K4W09plloCJsNs9DihfhoX
XQCq5EdtqrWA6+x7QqUazE8Oh7TwwmfJ1B2HYcRmAK3iBvDK+5hB8OQXXtQsJDd3txxziew2JzJS
XaIqDtUTL4WWfBUn+zxbmy87uxRKwd9qzWK4yxaawSsGfCyOrtDxK28o2bQlK1YcxNmXc2Jk4XYH
t6vcvoaRkh+meBOnIPiVB8v98fEjOxcHow0DqYtZ7vnP+nvcEEbeZngvs/4eewGdMBrI7lMLUqF0
OzoXvxDCwRdAHUagDopJw8U+Bx1vjVXNfs+87UYNnhwUQqPnj1d17uGhZQZpTReBMBLq94epb5oh
jijixLFQvptsFbeuBtf1nFXU9bkBF3pqanYeJzGOlWqsdp4Spo7HBsy2hIY3OI9Ds9Nd6NXxS1wV
l2pcA1Sd24OnZucncGI2x3CtmjqYlbVPrMxXaq1QsGZhcWB71vHBTgCUQEF8IwtfjGt0IGctMAfE
DEDLAJe5eEvEjDDzZ8bY4pX2+3xrYrL/431wznOTEwuLl5OpLrRZCQs5NzdxY24HWR4FG1aGgM7E
Y5Q43BKgu3dc+jOnPnkZwJqkQzfnkrJX7Y4O+nObc+E3hQFl82F0tyEgiSv+4ezDO7G52ABR05Zl
OufMebwP5WtSrIHbzj47Fx3hmffJQXvz/Q5LG6VIxDBPlagC5CzJvSDRTVjSNe7iswtx0cucGZ6A
NlrcrrTJQCLMYWfqbc8t3rguV+65s2cU5dCZsBHIQ/Sv3i8FWJwOJPTRXBi9MkTu5al9ZWWFb42P
OrM3Zf+N9aVPVqlnzj3CE7vLZNmxUlW4I5aGdLyLLa8EYXu/Np+4ZmTx/BLam7CCPc6SJwVQrVk9
Ou0v4LfngvI/n6C78Np22Nt2YuAJTtO1nX/r6fccCnEfH9ZzG+HUxmLDoScb9+4IG1Er/VLmV7yt
Hj42sfasFh5nqsIhFPN4AmEH2j5GKEoC6PDv2Zi/w4kziBwTZEAt3kdT82eXTa/CBnmjXa6c/7Wl
LM6/MVUWFJuwt+gM+Joi36IvZSI3v7IY6gqwAgC6uxR4b1WCMKSYnQDbD/2rbfsCfEAf2ziXmGBz
/WFkEeqUrowyV8JIE1jbPJBBSLzpfkANZEYZVN+mtVd0Nug5tbhwCISBQkdGsDgrKaB3vgUZcrnX
wawsZBT+2lTM2gqXsu+jVZi0LueXtZunois/S33Ii38mO+Jr4Dc9a63hdK6MNRNt2dbPaAsyB++3
4VDQrHQ7DtK3HcRmN9PePvze7y38tdD+XLR1ampxqnSaiMjVMNVQe3pTvTbijTZDuZuy3PTjGiDi
lS1z1qJDoKfsUqDMfuIVTs6YmfVdWs6s40bZv6p8ekh6diMm60Gol5XNObvPZZI0Q9ZN3O4MWLZF
GJQ3VlNVDoZ/ZuWVyov8+GIWfSWBcVjdJmc9ICZpCRfERTixcB2ljrndV3BPM5zcRvHKOrqgXMy9
6HncghPTz54KHvzKAmdxgpn3g7HlPQ+eh1xLPd8fYP+bd+e0l1eQ+4aq7Vpt9dxrYyY2JXMIJmeW
Xd06dtwpT0AvBti3N4LAHcLRbXMD/OrK/jhXtKInlsiibZck0cjsFJb4wzwEFz3gIaIFNSOXoE4A
0hbf+rwWBZ57e6c2FxexJVPoO8907gYNCoSybkNXluX83AHvdyNiTHABIlszsfsd+/2phoyzBi5V
RhuLaXY3CCUNvxtl+8TiLAssxcEdJEn3osDqDYZlTuBFs2wMMhP6hZk02yMgPvXWUm53IaSht3VS
dHdDGba+nTq1D6Rml/nQuc2PPDfqx7Fy5JM9pfXGVkOjPaPOBPGlqvVL2tcmCwpTgvapMhMRe2ET
mnfYTW3hCVp20jNHW3c7a1Jl4jmSsZsyMRyEEL17HJgeng3IsT8xgZlSsIvFmT+NGftU2yE7QPNK
Wp5pVmXQkTF5VnRo35K6MwM+ifZzNaq5Xt1mQOSaPN46ccgDMubuS8MLCehi1cclkpYCGhjzvOVj
1Az0h+o6wE+7KtmnYak3QB+IyreivPqSl5abYs59gn6BZRbFNfKV2K/qWB7aksrPfedUd2U0kEOW
E/oZbzly/BFiBJdJLMaHYhrqrRDoom4MY4q3k6J5AC5RB71AVgoUZlnmuzaeC57H+GOs28pHQlR4
ESR1fFKIL8Dr0n3CImQpJrUv4lSlFyOXJnaRpO0xd8f+mVkN3Y+Wez+GmePNw1QA1Zb9C2C+ITT4
hPA4kjavH9Aum4yqPFo1SPE8KzXLLRlkuA9bI9qBbjfagFZSbccuu+MqyQNho/KIUuTkiaTtvbhx
98xNYr8phb3Lpg6RXt41b1QloafzgU9+BFcSe5YRtzlE3xsdVJDlPcQmPgITwuUmkkIes57c2tMo
Dz1thm2ZAtHvcnlf9pPjY05PBGlV2q9jP2aeQSGwMNS2u2OEqX0S5uJQtLnhNX2Kdhxpx8Srcyo3
liTupZt3EyK4GmYT/d2OZXdLzPFLY/AhKMe2vY+klXmp6vk3TlV0TxxWYP+l7raPqLkBW5MIRhaa
3uBq6Px1hr2VRhf6qUB1Uue92hI9tnh3PZg9k6xKbzPbjTzqFv2NqmizIU6F55RYNPQJFEIu+l7e
UN0+ZsLW39PBUPi2GKTxiYvyg+nkdpAKHAfJrBIPLZ3uqKkx+CTtDEfUUL5ByHRNW8SIRccnj2T0
cx/1zY4bTXbFKlD7mKrKL1Ru3UopUYSkqfA77Zh7ze16l0TobGQqhrfLHderegehVD+oly4K+4BG
mvtA03QeONEnD6z4pTd0KSgKy7TwYyOvAhGTT1YXVUGCaSYP2nC1Z/KC3hptRvyGaeVjDq3xMsOx
b5zCJh4ZY4wbtHjdRdZVO10ydeBT8pBAjH1HdIhBKCmA57Ww94ek83Gp4Y8ieV02ieVVk8hvJ4M9
gqeLXNStKnwal+UOdCTxJnGSwcvsRu2xU2OvEs6z4HV7IQrNNmbFqisbUjtBSivH0xmGRSSFRPoA
ksBdXrVk1w2Vtack/KTB+Vj6BbQT/MolfWBm8EIFCRWU6ENzD/7uYtskOtzFzHmL52NaktK8bKBp
84RmQI0eVUq7g2q66hildrPvnfalU2DfFFnreCV188ASA75irPYYE9CPnXCrbdSzAYcWvp8oxzhC
op5u2iqDhFqbONd9kbrQrM2vWtPttjZsbTSKVe6FEED824wBuuA64+B1ym0v3ZG1F2HCgAcROPJE
R2rrhqYVJEA03w3F+JIaEryzUcY3UUnUxrTG5jgZ8ZVKmfaHQbODK6vmruFjtXejqjiYUhh+Ojgt
qhOutcsS3m5RHSSebXXkwJzMvqBNCVfcSTeAjl68b+Je+RkjSRBhdOaxSnW2tUJm3Ym+DA8d1Ww3
VnwADlRov5p6Flit0dzXFi+PtiZkp4CW+KSbobmgcEX+WEM7DAnLl7ICWz9qZnXjFSFlnqlBt4ic
WVzEVjl9Yj0Lr/Ab7nOXleZmzOHRja4evTJs2iuZW9f9mKZXyeQ4O9534q5vU4xhJh2eRUj4lrb6
tmYQTIByEMbe65Sl2yKnxudaYSqA0xJtQZOLz25dWoGdaPHg0L7eDl0OwHYy3OYJVYHWZv0pj9xv
ijYyiMgYQWIrtn2zUvkey2EYx6WR10BbZdMx/toSY3jO4T23hsPaT2MI/dz5zXip08UbPBLzwsDn
ejmEQLdh7URHOB8ure4TlHT6iywX4RNnqrtxy6HxFC1bzwEqH740qoO+NR6LMuW7hhiGP9Rduh8J
QNjGSCoc7nHy0kRfVqx4NrhUOx0VyabqpuaCpeidKcQFX9MkE9LLQlpdGzJSmwIeH70unexiIibP
0JTtowJ0FV5IJ4zu4/bzQ5d8DRtmeDQZHL9JK/suIW1yXwGGedtGRljCIRWveZFPG5MNCXZ/anhj
ZUetl+kJLViLTX7YIavjxqhQr2RNnHl9R54d4Ra7YRjiR6haVK8FJWN50eoo38bAT19FFn0oUqO9
4xzioSLugdcmYX6nFMAabT8kuwbiPG+DQbTv9iaYGZvW2FRT+laL1jkWhhEisyJsMzSGughpVO0M
lfbbkNbSr0RqYLjaBGllihjHcBlcnTI28M39AUUx9imrmsmzbKx3SPP2EKvW9TEvGyLV7uI9YYX2
aZPYW5pqhtt0viKKDCMtaZ+yoG3asMJdaiZPUxHbR26kIfxuTI5NYmaeFk2OUcQ+ftS2BE9WavBH
q08vpYNT64VqlNe2QceLYiLIDlVjvqZsBMTI4tOLMUl2mY5OpTy8NIif90MHj51KqjYksWV7o6sq
vbdEmaT7Erqlr/nI0OBPMrd4mOAG7u2Ks9JjYGrY8qId/CLpplcbIp4poiJt1AcwhteBLJrsqRuz
apOZLIZMEBcx9TvMcT8X4wRORzmRewjj6JuwzofMlzjjrWdNuN+rPk+vu8RNHxRyQssTRovtFZfA
3HhROAKfWrkp4lIxhfEBCRbuYUQiEJyu+uLgFlYfVFMoMg9Onzz0JpX3mOp2vgDJOSCccCQovkfu
OV0Y3pqismK/ddvyiFtS7wVp0Nis226Lc2hCGd6QF2E01conmCf4Dq5hZ9c5XWn6Tmb2e55JeaV5
SZ50GLq+DdbPnWqKtvZr3E63UzpA4MHKWfTQlgli+1G0Rwx9A/7isuGxn7i+Jl1ljggw4iT22mgA
jNStxHc+cfZEwy4Jut6xrsI+H3aIEVu/t7LqCbFZvZFjOj2KTNu4REyn/G4IRX0ZjsUXlpbZzmay
CJyQ1XscK7IzTDQDY6bIpizFcFeUYy+DnINKvRelhb4nCk2eOcTq2sVtel/ogpU3ZdoMyqPhONDY
q2sgRO+qHm2/Y4fruLrqp8FOj6J3XbWHMHGjtykIDnAQMusY5S2ePWb0C9+OucKtMYUEoR9NY09H
Q3xZOtH0pS4GIH7GxEyCiUeVZxNIKxBQzl+KyrGOztCWuyKVpQ+u4NKfqGFtVCob36mAFbIR6L6W
hmncctIBGk6i/k6kTezXU+FcgbTebbx8nBRk2LsK9MOSqF0z1pgByLg5fk6SPPU6lupbnSs24dIU
AEBbGf8mWUGfJ4TImzSWFfhwep28ZCPIxgsrT6/SMbI2RUKhLijCkEO0zKTRFrIe+XWb5e1Fnjbw
mFFj17ivpkI8q8mMn1LKr+K2dY8cSF5P1mbaBjRV9LZsxwfR2f0/xJT/43X4P/JN3f6e2DX/9Z/4
96sqR6QTYCl7/8//uopfa9WoH/o/5z/7168tfuumfCsedP32pq++lsvffPeH+Px/2N981V/f/SMo
dKzHu/atHu/fmjbTP43gm86/+T/94V/efn7K41i+/e23r9/zuEBjRdfxq/7tHz86fP/bb5bpoPVH
UOn7j1Mj//iN6685/vj57/+NP/z6l93f/6/+mn0tvjd/yf7+38X5j3n72mh8LP0r50KYYPnG5KFl
MeTH/dvPn5h/dRnGAhEbgpjLZA5qEwXS1OhvvzH3rzb6GyDrghQyZgbnebRG4ZbBj/hfUfRkGBUG
osjBpJX92z+/7ru398fb/AvSklsVF7r5229/Kn8gc4fEJXqSSO4I+P3eJ+9DPiTjxCrh25XGVQHm
MRp6Snyrjf3Jc/qH4VNDf65vOlg9CpymmLu6AIy+t+TqqJ8ANsZBBnUxUFC78BBuHc/d0b3c0hWy
6VVri8JH3PdxipkB+IaDtbWDaY/EDUfOd7bRBTiv1pCUM/Aa3/9dGWSxvkUZhJLWcUG9wvw8HHF/
WCbujyh25C6GvuJnxxi18KbGbgNDcXKZg+3Y9tohNu4SPBTUX0vNLmXrlNswSiz8VaqH10mEyYZk
jR15yorNi5qb3acOTuxzo/r6iwgr1ORcOH70//nRxSDEHpiJELg9ZYA8NLLtokI5ZCjemgTVcuHo
7ErVrhsYItW+qcqrvmj0RRk5yPAMpF4hQx3HQZjlGcQVN+Deda9Rtp0OCXObS4rWG0bTUXtvoKao
+50thtHLSd/KYEpN/aUiCN0rJHebGMKsL30yTPeykPVXo6DVnvWcf8XIrbUdItDgmLqKg9io2m0S
VrBqWPaVwG3pVwQ1T69D0eUxL/v4BVeAs8eAiYG0xuCInYtur4VG3UUDhVClSXIsUvF1gmyzj7cu
Lrt0mqC0Zfe7npExIE42XCLNL1EC4qhzkxSV00JWHisSowQ3GSGbNDIvXJMnydY2bP49IabxSLXj
gtrdjPyxTfyqHA85ryOfDoO565ooIX5lmcnBynMd8K7tn3D5dZcWd9tPfTma36qxGfdFUoL7zBZF
3e5jNZbsdipFjsxVFKwGHo93BHVARP4mLkNWu3F8jJ10urKSugoynbGLAXp7UFeiRoboG5jd3EdT
GpM1vcg6fIDTigs7NOJdKHKxzY0c6T3EBQ52L/rbqs3qgDb9dBjwGltvspIs9wqUWXa5aaAqgkFf
4yKVkbjkfTjnosAZp5ZhvvBavGHEvfVJaMabrubhDfiljcCxDecQVnb5XMWtPuZmFx9qXtW71uBW
7ycxHUCJb5bTl84qVOnxKSXHqOCmhmRDEmFcbrIt1KzRK7o2QzPcoppeXWsXeAEy6Hrfo0SLMR4T
9QcCzWhtgerDI0Obhtd91/PopewG2e5ywtpbCHPYHcP12Xe4T7tCWvE+NwsQHJayzwKuZI8eytRF
b30sjEenyZwAkuVAtVWNfYW++7Qf5NhvRoyTHtN2RHluYhOShXZwvc7qpqMKE0d6PC2Tz6CnpjfK
UA104/NW7MK5oMZC3aL0OMSlP+CE+zYkWz/1jXQCgvQ4SKqofmlMN5+2QhnQY7Rk8jiktghUWavj
KPPkxSS9GjZFZPEHt++wHcNS3EVZOVb+IDHg5dWNYUO/S6fRbiw1QOBJVKJxO6qsuhxFMWzS0M62
rLe02oGcVe5EmYUPCDTUQUYWKbbcyHMJ2go3/9EnVfqVOWP3LaZ6/JyCwOWJ1WG0Y2POKCK+Bg6y
59lOoXhly+ghpkWyNR0Qik+tbV3kTL41fALEmQZW4+5KglzKyGJkttW9kw7XbtRfxWyS6Ge7T5am
31JAnzSzrpCi3pG6s5Gcauaje3FJYweIHoyRzrlf7StQNyCx1JlHbTuoOn3QTjhdxlYVHh0g1b2m
6XpUggqj3MeSVAEnqC4RCTy5YwAFV0MVZJPXlh9xiL12oCRvkHtkDihenWaX4zh54EP6Yrj9J56U
b9qqRxQoeg8DdPGVazLtjVF2rNriTTi9vOygGqABcSuz6KFSZXE5kUlekoirY4b62BF1xfJgCav1
iwYbta0HRGyyAaUieTGV80x0sm/bGJyvCdtqNFY83aJMlkNLfI+q3W1cApgj9Kg8XrCnSiY7M2G3
RUOvYze/MSZiI81jW3QF79swehKNfNECkslWeBgycVnOVRoWDEafQIEAI5SisQu/aWx5rEiE05gi
WyDSETe9dKzKdxBzo+6cQHbXiyLdBnVv0QMm7MVG56X9pZQ09wfUUIF3SMAn7+mu/a4SW98kZn9X
SweloKpO+k+2HdU39ji4uzC5LEqAl5KGyiAZ4OXkIKqgRfr71Nu18/8o+5LlyHFgyR8amnEFySt3
5q7UrgtMJVWB+wIuIPH1z7PnmbU6S6O0ObT1oa0TIgkEIjw83GMYswAtW0TZBtYENlfXGWIjl8ZJ
ixacrnyeQexiPe5/Y1JOhM6o/TM2hBYDmXewbS0YWEnfgenlPnip5gFH2YiyfgS3nw/Ehxjds9Zl
TaRMA3/Lil7zwfLTUUM2rVf1EvZwYiiRnC+/ddxMSNWbPmlNPgeGq9WR7uYQVRwHJzX1y9RiaR9N
w5kRyrXlhdnwHqy0obublBnIdsZr3y0XqH1UHUdWzkvfaZouaUUt4kwYyy9NA/pnoRmSFiok5Dsb
oPgEulVZ2o1fmvQ8D5IF9iLfKJoAHoanJ18u9p8sR/ZVOaue4FfJrrMp5EQM1cs0B8BmG/EekQzX
SaAQepgJgx+SdqwsK7UkTjX6Hb4GdHFh8wOA3gEFG3BpvZzv+2XgKKIZnhsAf7Sua79FvOWBWeLl
a1Wb+TgYNj5DPkaGDthrUke4mNU4FxzVr7dqBtCBpid+SW3iVXg+QHCrEquibsNG2q4Pc4EuoaTq
fDNrag+x/3VRWelB46rwcsVaw7apH4kiS/wuDgi3u3xLQerfW0bZpMD9jJgMOTsoVGuCtuW6VxOS
+4rIhccIO9N+8rtO2+ZiussysgOs0XuyJwdzQKfBtrYOE8eeYi5fWdBcUhgaOJ18h6/0J1VmfxiN
O6vR97M7hCi0g25RGpgMQ3iB9C+k5MeO5yJEoxqzPVlzRMUG3wnq1c6yd6l9B0vsDRVDBGH7bTZ2
KYKE7VOtDzTob3um0rz1lYIWw+qVAuBPNQUlngBlYoACeQhyfT1WeR4DKniSvNvNdO09U35aZQFK
TC3vZlRnpMnPgvyxJU/QZILgu9GYvtOq3FuG3utWgPJth2p50FdvYvzRWOp0NYqjOWPWRaMhdux9
XcCOk1i/wIcJZ1xvealuLTLjSp5HnzjdHTPo3sn0J2eyE5ZX+2VqfUCg/tg3sTRs4Jrmr0YdElMh
seAOznTH43wF+3bsmGeN8rfJMD+TUWtb4SJFzyuCI3nUiTFaBmSs5rwbyPrHhSNOl5WfvMBJUI0Y
b/lgqfw9J/pJ6xCtJvNAR3U7a+phWuxPcC6TOa/B1l8vaH6HVHKKMkDuyIaVcOmKx3FdHl0ynE06
ePAo91k1JnA7hWhWdtD1cUN5BjwUyswD3lG3lM8zMLKFmluEgF1bGJ4DTVg9a8+A/I+zXoeqNFGY
4xwjZp6qprybXIqTNQNHNfzCXD+W1grHfkw7IMcXtGyEOVylqOksemCcAGMxAnmQBrKCkfeRBkan
R9BA9ukk70aBlM0k4UyxA8TsA5ZIc5uiqFJmQIrmlkM7nSB8KaUTigGbSaxmCFxgo6o6fqYJqXD9
znJ3hlMkpF9eJiJeUI1pzIKx1uoV4/w2DCTo3TVmtYiqxdkr87yz+HTgI/H5RMAhgqw+FVFfmxht
R75qL9kQ8KrpPNE6G8vtfSSJQdWrW9w40NgrH+u1eZokdJ81vsWYc2pBG2pWs7BwZFzA5td2JhQg
1IasTBNmxI611fGzS7g2ugSMj1PP69StScIs6pOpeFUUkViFe1gxC9gjyy8p9xcCXWsu59LvODvL
qXdxX0DSTXFw9YJzua3KrvEAxCcVMxMxrzvY5UUsU2dP17sw74xz4aoxkegIW9PWHPMXqSqBTtDa
k91RAPN3CnowczWEM8SzPRk7FUcV3/aTjMMv214DqVMPRyvKShcdlsrLbD1lCzpySPOXXA+zuT6v
F2wzs4NVirQrZaSJPHIgdoiyKjKc1VfW+ZWSNV6RDVhOkwAZ36LM+XTAslw79y2r1g0q7cDRynjK
cf+Jpk0LdJ/MwmCB4kLxxTHFRuPlU9tgt3ejLzE8iW0XFADBfCJ+dbJ7AXa1X1v1NOLIYaYutOTg
2WhXQBjc78s8RrZ2sLUizYthNynO71wsvwdKj11NfgMuMoI5ZwqMB3ENKwsY9GifLDmEARa78ByG
HnNnWs8axfWkz15nIwdr67Sa3d3iLo/1oKcDafw6X8EYHmMBfVTCNVQ5q6b46PUbUCqjKybGXSNW
3SltsjV2bH0/mZAY6PSdUTWhuYIAltVzRBkOTa7FTJoe0dBNXtwts5WHLC8hFTDfO92CUb3V8foZ
ELU+433AFKobolV10txhaaes+aWO8MkMclLBQ8OeN4Llid5nPvwJkCgh4RHdXZuhYacMeJMTRmWY
oUTZXO01/NyaIbxWxkbMuL5WcVwkJLpcLWSFcZbjpz3ZkZUtz1k1BCMuQXh3bwqd3JfW7PG2DU1a
JtZcBS4en2EW1Rel7Sm2jGvFjQDQbxRVhrq6fOqEHIpmjfPaOYDo/ypXfigrwGRaHi7lhFZ9dZK4
Pe2l3qBDGSLwjh4KgHi1K1x0dpqL4qT2ekLKYrvM6mPV8A0eC9PQwjfs6sFVIQxXZaoZFLoEHOj0
zBPCOFAXwq9M385i1Tzu9PhgehOUZh5cXtzSVbBQdmNuLFvRdFE54WVNa1KgGcHK9jBmSpLnBXp4
amjm+AqutlFRLkLMj8Wiy8PeLTZoQmCyAL6c7XiyVfFkkCkxB+7gjxARK5awVaakI31aGFXnzQ4/
W4KclFamI8J5CiR7b442LgD2OLbFQ15r7VYnQEQtLwdqbIoXMAJ8YHgX2Nly2zibhzLBUEW4aOXq
DRim8d3JCWw2RJOpJyVZdmOfPdQrgG6TbOwSRr2T81SapeFxi1ZQMsE0mJ7dFTPbVEBkzQWKm3q3
o1b1oYNCsbLWyyb7T4ev5pQyZba67bhGPIZ4ldnyXtHBFKiMgDuYCLCG6TgRiUiUx1nmvmOrnsVF
AJdTH4gIKqyx2LadGS5Oo/ndZP7KK3LfthOaCejcOwuc6KotZqz8PFc9uCidqhy17UyqhzHrE6Vg
CcW09tDroQBBzet6a+NQLWBOGY9W84gXAP9DxoE+Izka5gAfIimhHuWYY2qg8WO1biz0JZlaPVKb
+UFRSKSB+IN0Yz8qcyjRkiMmu5uZlVg2T+gwHrJZPqM+COeVPnQMmEjDso2hDefKGlMLGouL/D3C
1k+p+BNDp9G22RSOhR7T0dwXY7bJZ/WY93NSoLG9crFBUea38wACY0lOjTmGc0MeeA82ACciHmX1
PtJ/RGbw9wjzUBbkLBx919oYLkOFF7gobC69ynKEcpBpY3Oj6HG7yF6MjcrLAjgVDTGGt8FUcbTU
AgIuyKB4lT+JSkfHhoHWYWutB4HIDJIFU6jBApCZ82tlF6FdVSSidhOZst+pPcGWJfGk9pFU5p1r
0hezJr5GYWd6sRU2xjMW2AGO24AL8ljLnqPCEh6ZVgycI5CvOq60RTV2iMRQ+u6Ld11W3Fcnzjy9
Kg61tHxbzyXUQsTBlrpvTlmCNi3MC3FJGWJPXfRROIv1UknXEgUjYqwyTOjhdfVDM6vveo7Mzqof
Jki2KMIEc0HE0F4Kp7XfTMIINBVDep0DxzQncvL+1FvIZDHf6Sx1ggp2O6iKj9anb0nL03Kz9Hra
3q9uHjKEfmeRD3DKO7OuEZ6AuryFBMkRetLbWgKQxnckeemy2m/XAYPvejznw8kS9GHhwvYKOe9a
Zf3EHKJMmhmwVDtkkS4A7Tb6PUiLRgjClbdWdu1jpsLPXRevRrcegHi9UTqrSTMW9y2ZA9ICD1LY
29wbTz1QDGTTesxH6UNcYCN6+orqWHoWRWQEL6eZ9Gdlso9tIROoVvxq3P4DxAkY0mTkNPDpjyXh
FY+6xVNdEYC8fU+y5eh0UPQ1XcOfGEUBIeDOB4dXMv6aqjntJutAHMCLNQHXQ3+xKD+vi72d5uKz
q5aDzPkhm/rtolexqXdbQ2uDtuD35sVCwW5e0b5zvaJT4J0hxw2eMVRoAdcmV5EB0xnyZGNjgPfg
WNN+qeyPii9BNVvJWLJ7WS1JnZN3w7HAqUQW6zp1CgT5iELzzgXSCAXXkz0hDZ901G06NPgupWHE
q/dVtGGPFGV06kObjxsoyt6bvHheJLTg6YquE3gPBfEZilpEfWTVudigntvkk5qA6xmacGcAVW+6
m3P7F0SZ3gVX3myKBJYvSHrZL5jjekJfY8yoetxd7muwvVSuB2M1RGXdPWngLw4adJMsbdy4kNVw
BoUHgztvXS4Bf2gimBTZJMYwPLDBiBbMDcpM22RNE0HMJ7Ud+uSW7M1pOrDKFhutunWKXeoGVbEi
NCLNhZ/4ZlhoJLvBgTrVnKgAMwcL3AwM7n04s/VBmfpbUj2kWvXRLRmAIrNBlq4erKbdO3zug151
Dl3GAAAu+qHMxwB3XuP3/cKBP1T7Ei3mxrIDoUzhqmWxPSGGqnqPHqGsfXu1Yg7iH6ClP3mzApni
UTfSx7LtftNFPZCif0KdebKd8i5bpzOr3cdZupM3rewXRX2o1+3RNZkvHA6q07gedGbfcU2LIMJ2
aum6s+o81Ez5LhRr9osGe4A12nOxdCB2zPVBz1GaQGkd8NK4XcpqM4Ev5RvV8g685g63wkYbx8Qt
143Qp6RY5helQJLsZJ1PVntPMfDDmf1bNBTlAC58nimPGnOi0VQe9Vx97ACEeE1fHDF+skGjuvBm
qfpDC9lWDRPVVRbNUEvJ5jnFoT4W85jMLqhWPe9PzBlRLSvFuZb6CQS0zWi6L2wqDkTYUcbsx4Z0
awCWS7BIJ1Jq9V0BX7FsinAyIZQ69M4xryzfBEnONGkqO/sPr9e4tDtssQx4AS8htKEeM6tnKHqE
4meDslEHGIh2wh9q/A7RP+piOEL+XoTGwF4m20rKtQ20cUl1WccQFo272t1bDPhA07Sh0YCZkU1t
2mFXGcO4g7pIODlgGYCs1DdOvWssmBgtw5kXQ+GtA9vios098k/odxo4KtKDqzmQ3tGa2beAiqya
mmom+CO1UaX4UmfZ5nd1nf+SgHYuIK+HTGAHHoni5RrcYceq3CvdeigX61w11dNoTpE6ru8Wz0CV
1Y6ibV6mlk8+yJOFVw1N0rVOzO0CQRzFUaov03vba6mC68Nu+1fTnpOpxoWUTwTpbPZZXN4bR0Fd
qdquQpc/KC+jDHQ4t45xZxjTnWDOttDIRpS/R9CVPNudQ9aRtJ7QLzfGXvW5s74pK2I2n+AXhNTF
A6sfDRn62xDiuWfdEzo+7w4dXgnrH1YHd16uQo6xxZssyFs3Che5M98thhgCSVw/U+xUW8qXTOEb
m4y/7UzuWqvd9zb+u9SUUB34Ps96ILsQD5iLcqfY2F76qPzfcMYE9SuVP+f19GJnmuoN43g/5vBY
s7La8cH1ynyqLjAQRc6EajviA9BztbTfVKZpQTcD2Z9mgKR9fcKl8QQ+yBbmcG3A1/ahUgBPOUN/
lqAVoQ1VnYdOfgore8DHyTwHehcwf4kn4pxQUx8wG/JJUI41bfuscqBos8tPBaevACYSV3TAGygg
kPpdzsumXHolUIX2iLBpRFoH6olkGzsDqK8oDyXqKc9Cxaja8x+m0tzTlyVQ7HZjVUixoOEDvby7
dllHjP23cZcDNtA1JbA7swiyHmRXY0l7wO5ak8c5F8dC5Ckp2g3vsphqSOiFFSCB3vSQlpxyxydW
CwGdXBwlqETjaiaame3BA51BBmVwGXT5ru3qAWX69MxVIEiyR37AHO0g++EAJi8Cc2t9mGz8Y1ss
EgrZQLYkQXu0BuW3OWCk7r0YMmgC4RvZVnVfORD0hXOXD4e3+8Hhn7Bhtb3SAE+2n0OI0+07WwHl
ycg+qT6lRW2+uL12Vg0nUeviVNQ0ZBBJN0zrrc7FFn8+AFjtU2/X2asdMNT6YkeWEqMJsnrRMuek
6fKEf0PKkK6ILlWZZlrz6tA8bNzm3dAnsN56HzPhoetqYHPJU1VYamj0+aatqj3QjK2ao7oCqI3C
sxCJJFCTKIAAmuoCJMRaopIXDx0HhLT26L52y67FXedyQIGwYNhkhgisUUtNoYfm3O0Lx/GXubE8
Aiu2QinvqnFKmYH8E8RFpe2jRdY7gtzBNucXTM8d4PB3GLietswNUE2EBv+NjnHpMRjkjgs52EAe
LjkgF7K8cKbSBrZKDbgtiFSHcRUg98JDj0/yeS7zpChGvx6aX1kHUnVvmKmJ3An4eNqD9GK71n7V
6b1rA1NyWVRNfMeyBZrIeqiOd7Jp7rHy6kEPDKW7DlrpYviLKWIydTDOU/oE7NvAUvpwaQGmciP/
JPWDVrS4XNsMmpJkfNG1NvNmQIbe1La7cigSx8zDgYJ+dUlUVySNmF1/VWoZw1obyXN9Wss1XDh7
L0gJbp1JwDcC2Kj3cGRDFpoDI/FkNe6MuTsuAHTRhLVA97zkYUZ77gv4ZJoq+kOAQx8QESFEAroa
JKSgDboi6PI2AyS2cF8v5GNnGrsK9ikeKapdnQ+tb9vAz0cE/UlYQBkan1t6D2JiRkFCnh4zJgBt
SPBsBZJuf8JfFdnU8Saqoa299vtRKtuqV97Q+YvHsk1Mrpo+eL37TLHSbG4eQRWdvGI1XF9zZdoo
MwxOllRR5z+gBv5u7RGCbmx9zXLF9PgIBrJQU50Wb3UF3lHfPZs95R6InE+Gnd1XZgdYDyN3ECRL
Xe6cc51mSGQVr9DnuGaoxbC7Xa14VQWFo4ZTgUff5r9AKz/UDvzYhPzda3URWExpAWmShw6Tz7ig
UU0OqcP7LSevGXjbCbJ2O9DNScVYVVvFXOfQ6oQk+NRlG+C228lY3wDR+mJRCl9wfCuzv2OgSA45
KYJS9vvKzn45QzXGFdDtenT2wzpsJA4wZDJOqgR3f52t19U0/5DOOQhX0+NmnCXafpBvGsy4a5Tf
TgdoVWR3dT/7/WC/N1Uf6g164SitvKFdH/JuArVk/IeFDDA8f19zDnnPFVx2dYxw7+wzF7O1Vr2X
Eq2luqo3vB2DijthMVgvUJDHgHGPtCE7IXNFlVHifIFSS1rxAFDf6xlIZ6PJT2KpXW/Q0bBgw9bA
BS7X04h8mWTq3nE/rP5SqrRvYNa/o8m7m5cGKFH9AIb8Qz+0wUyWe+FiuqFRQlESw0NP0vYyADQT
cNtywO1nkiUQ2Fa+CzqAk02vVO3u28F8AJi9gT52Dzim2JJRCQvY6rnFupkdgf6NuekX+V73pW8b
OF1T6YaCitTUah4s5vCskRqZiQaqBNAHa9gYXAXWXWWnqrbOF9q+DtpasThwyyrpnmv6KacQ1yT1
AefjQ65wHR9rgskKLSblayZ1kBYztGmKzWSxZ1pWBwhZQrqmMCja2HC2AATkUc626JodIZC/eo4z
osM9oNc9g8XsuIEr6bnVpjuCpoTTu7j5UXHkxIyGTL7yTm5Gnp3zRt2ja2l4UNwa/Eaxw25YPoo2
u8TKAlsCg1WZE2A6AzxkzfExj4PGjILzj8Cd6cNzLs2dGBoLRYGWgoL5Sor8Xa9QcYzLm5K3r0N+
ue7LI6n4HgS5HqL0Jmy11SlpDffNnRGewJEGpXd1kNKZz+rQxABMvHLCyMCYx7wBsg1QZ4fxiEdd
5Wd3UN8wkfCsymWzKpg1mIE4zmv2ooPACxgcO3RA/ITDqjDetFo+5059Hip3m8l3JR8CBiDXWvtD
g0sEHYY/VNBT7vZ3CgY0MwPx3x6MT1HTfVPIY0sn9J1oyAs7hMpAAxTJdL3WNoFOiQ1r1DICDhui
sXoPNpYn5YMlgXbXxDi0K3jP/fLAByjjZo2/VARtWFoBZ8L/rYJdquGbQOJSoeajMc1ptS4wXib7
XHXvKiE3qOG3yMcDwOefzG0PslLiUR02rFSTBZYT1M79osqfnWHdUGlFLW6USsAJYqpDNBJDBAp8
18nZG+ZFaa9YXnsd7rk9wLvKiuacJhYl27YyDrW1voMQFOb5eFQseI+aGRi6xR2dVF9vgN2VEJqt
lbQGK7OA+Io/Z4XPMLPAWIWUvrMtABVKBFvg9n3t8z8YynrFQEYA1fJYFn+qoghWa/SVpjqXRH/r
Lf5OVZg/C/TNx/JocWdf5WogFRx/FaAC0buoMrXHbMUIkglKgo8erwLmcAa6kNAe6n5Z07mt3iE3
06K5JZS4WkD8bNmsYhykbDzBMxBJKGgsFfgIAfyPrFTv6zYGXwV9MchSeXZdzrse/LpgWtUsBljR
bQBzLAdaKJUKXk2H9pY1oQxBQxZVRm06T64+8HcUoBhgH0QP+GUsIsFVzHQ5ZldZ27JzGzdqqO2g
t4ahBOG3Jn7DK9RS7JYZmJuGBliqkIF+tAMfTy0HnMNqZzpUTYP5OpcWkFrtRGveO5msMbaHzAr8
XCeUAADjiXKAO2Zr1DuZyxHTR6zwR3glbMHuhlo7kVNsKJy2nqU3064BFwooi5FDO2SCWH2p1enC
e0TIBTwfveq6lM0QBQKdoNm2sux2VQ69lhYsgkjPhQKk1el2nblQtDeRY2HwDElvbmp0OxVWlYzS
gaPPCitST0i5wJMEc1gn1nX1gTkg0RacZd5UjMbjYi05prLIuIFpRO5rjdARMGU37zDIMR2osKdY
W+DGKEe2n/sGx91uyqjuVxMWiq6Mbemsx3kurDu050tfI/N0wAyDGyILwgSMXAG/1EuWGHlTx/+n
w3UK/ffOQf8Xz7yuTuePmvOg6sPgTWZRb1mOhuLPlMy/uZ8QLYQunQrRZIxw6lfcTw4WmEUlOJK2
OXF0Xkrg+RS1Ly1k4euq/P/WrSX/Xe9qph5HnA+ujllNm75l2mERb7K/wfu89UhXQ/QF1bQ8pxb0
vGcDMUb1YRf0yJo5avGdf357f0+z//dxrud5V0XJNKXA4ziV0DzDAqy0oK+msx0DbjAY5RvP8N2m
h3IqtlVLgp/Xv/GoxhXD1SoJHReGr5e7zzlmJjBwwKt4qG9oOmiXofz/8lr/89WuxZFKq2AoMrDO
RXx1TmFsvkU/AlY+aqB7/HcR//xYf2lIXL3VK42A2S0VNHoumzJ7HPvNbKLOt+9+XuMbdjCeCVbI
Gvw+NJh+XC1i13C8Lxxsk//VWghAoBo9AbuPOhLP7g3Hisu+/usNflntMqT9RRmAgxTYWJhW84tM
28My+8Bd/awzNWo17itSD3jnnn9+Qv2vwe/La/yy5tXY/gSSoTWbBGum6EHPH048hPPOSNxDH9Co
jfl29HDSPeYvYR+Ro7oDlpbUv37+M779mF/+isse/vLkVqGu4A3jyScwdECSDwrMyi3VEP68zM3v
eRXJALeVEBTDOuxpDOhGS8o93akfl7F6+/WWtIR+OVk/fc+rOKZC6NbsTNPw5w96J4MuGk+9L5/r
vfm5ftgbY6MHZdBG6nZK9HMT31pfu/Vtr4LcChZIMU9Y37yb8A+NL/ok4P9GI4ftRRUqwS2RhMsv
/vXEJngGKiTSIF51taKG9HBxFewmM8bwZQw6Any1uvjW2de+3S//rnM9I2BymTHQQg1/3ai+6duj
h+aI8OqdsZl2baSkRkrerM8bu+fb9/ll1atI2sKBR/b1P9GgfVJejAQdyAONmsrTfLjm3NunWxHh
+xUvmviY8tDca0tiZPK0azEG4Ff8ARA8wLVbPp03VriWVM8V4SilwAqwaoV4AlPeKozh/vzibq1x
9d6syc0VjrrdNwxoB8wYlOfDjdD5/e2DWd//fVPWVQQpmqHNKMca2nGJWGIk45ZG9MHeo70WdXsg
rz8/0/9jC/674FUoERdsxzGwIFDnFfSStIPDEErzBhmYZ34Yvu7lkWLcFP/+dutbFvSB9X9sH66u
JL2xVkq6yxGTk+ei/Wcj8bsl0PZ96PiyyuWTfgnIdjHKUoGtjl/tup3rmX67kYnrW3fswfFgw+3f
9ED5/oV+WfLy4F+WVDKdZC7DC+1DdTPutFT4ZNNEMKMCYvmnT51teW/cyM2+jVdf1rzaNXB6AS40
4zGb1Iq0ZEyahKUgous3lYi/zY6+rHS1XQwwZKjdAw6qcm8NMWRanSBlUXu2b8eA6szHPLoV/79N
J74seXX9CJovMl/xcAY3Q9DpoHXkqxh2F/yuqTK0mt5uHInLZNZf0f/LglfRvx9V0LgQyHxj5V6/
nqsJTNsaDdwMoMcGzacAvDqF3zCN/9vg6ZLC/LusczUwBlp5btVQAfSbnXZ0cNGCsPxGTqC3putR
f5GQeUa1dmvr/K1/frXsVVSDOy/B2A0ip353sUUafBDskTBhfjcQwSWjALnG6/wh+fktf5vOf3na
q/ExUetWyYBB+A1K96E6XPj0kkXtdONofB9Rvyx0FWiUQpm09TIZ5+yb9GL7JBMw6zzywb0yUILp
RkC9cRSdq4gD3r6DrhK+YlsMWwdUwMbMQSrFPNVkbEqw16BmgD7nfMuR6MbBvNatck0QksFRx8FE
9onKZYEbTOt3zyDCwGXqXU3s4OcP+O1t+OW9XsUcbRRKpfdYUDXAd6TuIWPl3c9L3LgjnKtgo1DF
VQaJPYLzCJ4ILgjRQ8TmxrX+fTb95UmuAkyrq/DptBDT5kiEwxm22Fv1cwjWHbjYgfb58zPduh+u
hTAnxS1BPrhcfHfjbghJDCPujeKjwvy4eKmGdWSfbm3KG9/qWgRTGVvgwirWJIt1dKx2p6jixna4
cZ7dqzACiRbSmxOWyM0X2h5WUM4x/RdW/Hzj/d3Y6NcymEOONojLsSkuc7V21Mc0MAMwJOEJy2M3
KJ9/Xu+yx/6+DByCwhnTkpCb/u917oIb3GDeyvCtvkuYuR4WtLRK240WaH00XHv6ebnvt/y/y12F
RaZi5k+/fCmJNjOzl7jv0EDE/MDPy9x6qqugWICkMGc5Di9z7zHq4FXlC1+PQn6Y6vvPK+nf36b/
PtFlb37Jh6YZTqPisjGUxIyzGENUqRnCyPfQPUMKaXqpDmUKZDiAX1Wq3fc3Dvf32/Lf1a+yMfTY
u17psFus9aMC7KrKk1GGkIm5sf2/DfuQSjGRzULw8br+gLyIoRSYPUfFaMAEuox5qMR6cqti/P5t
flnnajs6TIIJi8f16SNUk/BGIS7li32/tw7iAwovXn/U3i7SiGuint2Hn7/l93fpl9WvdqfVz4ub
N/9ESpZgKDW20I3xLw6UTVjFJLzlcPbtabChPgcQHkPQztXT2q1OMEqCyt+gmz4/FTJUlPjnZ7q1
xNUj2YDpIbyqWxh+Y/dt/86o9YxR9Bvb43t86suTXB84CGpokEbAPvTy9zGtQ9i4Ru2ebbWEP5vp
DFjKgnePG0B259heHJcCN1VvZLbfHoYvf8TVUeyhcrIslwxTdnuQ6qDI8dg1pwlMgJ/f6d9iz5ec
8stCV6euGs2sZRQLqRsZQGwsNiHXCZHn+FYW+X2B92WlyyN/iS4XpbtyulQ+YzSFatgE2XFMSHDx
8JAhxmmiW2fg8o7+ug++LHiJrF8WBCOz5gXESn21/lMNBwwQ/Pzubv3+VTKiNEQV1Yot39lk67g0
ng3b/3mJW1v+qr4hgJ1GleGdWVqGMWKwrDG7M4q7n1e58SB/5RxavlbGBQs1DKQbm4qlP//+jc18
nXAw9MkKjCEiOcweFRtOcxjyFOktd8pvL8p/P/d1tgEtKZtDvwdDp5iWMVufKK6vKvss+x/SvmNH
bmXZ9osI0JspbbG6qr1TTwiZLXrv+fVvZeseFTtFMfUk4OBMhN1RmQyXYdY6KEAv2j/Rr8ReH83m
V2LPOQ8IOaGFXdXkFvgVn7C0YKuP423vxpYCr57fgPrExMji8Ikhm7jSHb02KN+Q6WWnzgKusz+q
x8iSrobDcNSO0xmzIYxzbsbK1Z1S3gGQMfmMrRMSK0mFK/UkcBgh7WUoCEPNDco1YBtXrIFrAkq0
Doh+MkBQy+AkTgXj5bVdHl8dh/IIndZ1wVBDTuuI3+drTOnbWLm/R5feBmCTxf0ojRAYlhYrKSYH
+t+/euOufgLlNEBpl4g56X4Q0GLy+cCIeO4OhBtqeeKYH5B1s+QDr3zgkgIlLQSwobUAVRqDwYAk
zARGfWD7VfbzTL8QNqPxvxhpAIVMTrpHEG1Cr3cFS7LQQ2KeaN9ZGTRtax2HbTFzAjAKVe5q5o0j
sDTsfQtj6AlaCx9vLeGLDJOU+EgqeFDM5oQJ1WfwzdmRK3/LnuNTbzdXmC56LRxsPh9iV/knewB2
8Uf5qEoUTVtDPtZ079owOQJn5ylUE0Yda1s5DFHBDq+modX+UUw2VUPRkAy1Fv2sd8vmDigU+1e5
7fp/iqCT7Whq5rwHyRbGGTCkUN3HwHipgus8ZRzlNzp4EUTlnzIHvAsAXCjvdvWeyViBHXqlX9rg
Wmdkots6eBFG6UeVVErWj7i4TvyOp7MZivf717YpAAA3omBo4MKmS0R1jDW1qIOAqK5MrBBZnCow
Mr/NL7MSQflcw2gTVSFVKEDbmcWIIVjRX7rOTApmjkmu45eAtRJFuV1JUThZC4T3cqmLJcRD6w4O
tj1Q1QuZVT3W1VEO1sg6dawlXB1GZNxKT07AkXP2v862f1gdiDKcvNAqgVsgI32evcGtnwOrsd/7
MS/qLVaJTeNz4xhe6RK3zh9UhnZs2u1FPJ2v9UOvSQZxDz2PKboY2/PA/AuYZE2bCdVKDGVSRot5
WeBeKADras0Ee+nNW9AImG0+1H83yrGSRVRoFaewwKKDEgjJ23isTqQxoqNUhH1rC6UiK3ZZNYDt
x8hKHuVhywTLTEIPv7TccA/BsTyCQPqWzFmMKDzY4oGzOUa/kPXRiN6uTjiHBgdqIHw0DExf6TzW
7XgRSJA9o4rC+mjkZ6zEKLNRK0pLLlIDYncqH8luez1ihBYrGjeStvzN22F1kZQbAaATDwR0xP5h
uVaxDFIxcjbWeSjfAciyIJrIazwLF7NaZsycgx/sGwrZIYbc9+2a4ToMynXMczhxQoLUQjauOelt
Th/3/z7rLJTbUDgx6jjSv0kxZNyUoFEB2i+gQ7qZM3nWxW3Xn/73ZWSAPH7UBFkrMF1JvMRo1c/9
tfEqgJsaa9TTfehHX1ow1jWecmvc8giP8xed4SO3w4uhKCBWBhk8PZeBuWYhDUtIL42XQbif89nW
sucSWGv7d7r5zUBbBxhzMByDO/PjKYMmC0I1wp3qIOVsr8PmZf/vb5rt6u/T9lTyUy8ptYIP9apH
Xzmsbndabf+bEMqIwiZQCl6CEQHBCk/80eSyYyh93heyqX2rk1CWBF66dAblBcohPagL0vAxBhK7
BgCOEgAdaTN2jLfjdkq2EkiZUwEsnhprnkQBBxtUKRbwdy0s43qZU3gsVnSWHlC2JfNCLsRAUbVS
sBKIgmAKPeMj7UsQaHsa+3IA9Ck0GoPBi3qcWByFmxbz87qwt/xRk9OqqYGrgOsqC/mQFepdmhFW
RMnlFqyg7esC6yxUuA1ysZV60hFs5qtYuVd7d//vM769QL9gVF1bipI8CYG6cg9gAD84hLdIlK3I
CW2V4WtYpyH/vop54HBH6s8hmMuacBX02hXanf+mzALNc57LhHhFwddPTuVziEmzyCaAWyhdAjPJ
Zj0wiLb+kjGvdIFyCAAaK5YhJpMpQHdeVEctzxp4GxT1HGjPFUCpu+/7H2zbOWDWWtE1XgPn0Mcr
jI0M215TA6y5+U1d7gqDw+JnaE/9jdR+2hf1G924yKJyLwO4llNPnp3ine6NXvk03yzW4oRWbI9X
rArWlv8GW6uMBXBB0lSV8t81sGWifMHBFqMBfmgyaodRUUNAcyw5I1XZMmAdiLiKpKqCDI/z8Q6V
Ilg4ngyjGIjrgA/Ce/dxEc8Zq9Uiko9Ba8daEPWxAJsvlRGZk5iPZFAKoIE3S2yCa8uJnwChZRVX
PPZ8HCSzJ1LJNx7jG8lnfMQtm1v/BuojZpjd1wNchiW/iW+D3aBPkriGhVXr9ivGh+3ojpWzb3/J
y/VSVt4OgdaHRG2WEft5AtnM5k0xftw/GOtclL7MPSDXuWYhjZe7DjwawV9E4fW9UZadi5lqxGRm
nTduCxWIWeppQU4hSY8o8ewfhXVhVMDPgBcSRA1Sl5q7Dbj7JrjmOcZrY/MdtT4OFeODqRFCLhBJ
jC/8/Fpzw2NqyWb8SOyZPO//vwmRUXhHdx+5HsjDZJWn4vxQDwUQaLBoE1ffQvB91Fh+FGrWjOrm
1V2kvHfNVhFlwORYWtcy5nyBby0N//XS9yFhNPY33cVKBuUuuBRQe+OMzzNzBHvxJm5vBmhCzKK+
3NwGWV3Zuz9eHYaPKrCOcQMa0ecfY6qS15hIlOzIZDW9N0fU1rIot5CqcZ7y4YjEwiUNb0IWyTnp
Ubm+JRDnyG3s8gGYVN6+prOuknINTRoAH2Dg8QhQXFkGprPbARAJmFf7YlhaQf59dZFjJVZBDfRI
oC+OgHTEjnUrACnw276UbZtSSCNd1nTxF+53EWDVIuCtyZCT8tpfA47eHj+Vr6rZnwC9+RQ4g2Tu
i9y8v5VEyor5IBFrKYFRLbnwVZEnZxqz52bIbwqhYxRqN+9QkXWQFyuiAGCEj3do9Fg5CUXcoVR8
4kHXOAXXWX/ePw5LBuVjVbCFlEuwyJbQgtUvvSnR+xCkv1GG1UEo75qCaCjQFuDfyN19MJwV/H/G
OIdIrOWXQL+SQX0X4BxFo2JMpF9V+flBMAM/9DN3eEGXzIqtzgl9UFoDoebQX6ERqdgaNomPLOva
DImrX0G73Ap0vAKoaABoCICcU64yjrmVe+qXv0/3CMDnhD3fpkSKtty6lfBU9951MjCEbA7ErKVQ
7lblGkXBOAAWzo/GDUnggZ/kqA+E4RLL4LZi7+ugQG5l59spdJIGsCwhLGDFU4jsKLjjncwG0IAF
XM5zAKcICOAT5kjcwWP3yDYnF9eHpdxwuJSRFmOwD5Pti0vGkyHZI5PCgHQ8Aj3EjN5YPSumTMoJ
B6rSNSC+JhlhcAa0uROhE564gd3a2fPkADHlipUSboeblepQ3qQB7xRYFeFNwKekHgH3izY8sK7c
8JQ8J/el2x/Sm/YqdFnVLYZJ0Lsf/TwJABKFSXQALV2Wc867++rzTu66pz6Ue1Gwea2rJLFKfNEi
qf0A2BufKFF8V1q6HR+B7sRZsq3exLcA4kEvwCyA4/iNu01AA234lVce9n8T8TZ7P4n2RhOaeYQM
wuqrr0lwF3BAKlC/9vUhiQ+NyOpP/SYM/owUCu120ilQjWCSybpLe4BnK3zNTdwYHFv28L310Rew
WeQsjO+qUjXTVk04QA9BnwB47WaL5NdLwfiyjOCkUn4o5XNQ3Av4sI3qkDHHcr6qWp4R0Dff2CsH
QL/nizQt+oGD99HP6lF4jI/DFWm6ydiLxbUtn/Y1YzvFvNihSvmbuBMm8Lng3oqT5CqHwJfNHpNx
gDtw/jEaqZSbyaIlMTB5RVbD77X0tcgYcX1zuQNlc5QLJAP8R/Qko6CHmP2PSTXJAwnJW/U1viZT
sBo4Cm65yQSmQ+vnbnZWHvcvcTMJW8mlAkZVl60a5EgomvRp6b9PNQgAwVjBZ9a+nG3dWAmiPpYx
gctj5iFIMUH+cVQOw0HwMIhqiaA7ChjSNi1qJYz6XKBEiQRC9ASSmm+G8dJX9v5pNp3S6u9TEaAb
+KzuyDyNBvwY8ATWx1EF9ExTx6/5YJh5+EXsc4VxqE0bXgmlEswgDZv0fdg18QOVBwNtYALMcv9g
LBlUAOgTXsX2Jyqoo34NGK4Z7ALAOdyXwVI5yqOPndEuFWmuyYloxXg88UnjC3nsRjPn/Jsoypun
YMJpqj5SrAKsmMB6MjNl+Iw520MTSAyVYNwc3R6vauBw1qTTqipum34pgGEWs5wESwblxbFzVieA
fEFObPeAPf4MPgInsCWssPPuYHF3vA2iYe+frpAecMzRTTOUltRzALTaDF7Xf2uq65kV5llHo9xD
PatqnRHF69AvBs229qoLDGVguSC6a1eikj7nVYXRAl/3JLv2DGuwcoyEkpIRy+GxDkT+ffVsT/Sa
izVgWAFWj2sB6i94fDThvQRi2f0PxDwW5ReABTfUQPeHzR4rf75ObADSnMiof/8Q2izPyjoW5SAU
QTBAtoBOv5bw2HH0KhHorKn7j0eiXIQqZFHSEWPq7MkWMQM3HWIPEwV+6RbMDJPhjwzKSXSZNCTi
iPvLperYAVt+KMFJnWCbMhUZxkRu55dkVkXNw5A0CagIlCiARVWFWqAOC1JZVxRHs055U1DAXdZf
K91fPT4v0ugn7lSBHgyNKaigx3uz1fikqCPepqceFfr5wGqGbr+LVvIo91SlYxbGpCuOHOZRO4C0
yqteAP7VJ2bu88CAGL8E99F5vBMY863bvYmVZCqL6ZpWBmgp+rDjUffk9zl/YuHgR3VFn38gCyiA
xEX7N3JqH9Db7NEe4p92vqxC+a9FkgegsaOCX2HD7bnxR2/CkjWIoAyvcNjyNucs0Df7nyYpVIaj
RspYY1kPmqSYbW6Sud7F5l6iG9GXAenqjjY6QmfsBOOwIJRiDsRu+4GLfMq9Naqq1SMpz/StZNaT
VdXAUmdNKDBPSbm2euHDJSlxq53NW6SZLx8lt3BTLz5isPOmbGyg9Fq82XiZp/gZx3CtrENSzk7i
dRkI9BAfJaeqPFTCUWchELBEUJ5OnuogCnLYTKV+aTlwJhQ3OX/PcKdEGX5VTl0Bgo+skabkx1jE
JTMXcy2E8He9Q6pQk4n5nysAo6GTPHl/oJ7b5nCRSB2r7+FTmxzhHOhrmrnYhQ1CCweb475kgx4Y
m2Fkezz8hvnz5xyrfc0581gToETG3qkpZwsI2WYRydUC/c0Rsrc0jI+gKgJcywLSlTD192+Z/Lkd
ce+6vAr4vNDzfUZm0sjWAtFRCZgw7HyMJYZysjLYgUEvj9CYoC7zY5EQVQlm2vebrOLnF3x3uavj
tNiKjEoy0QrAUSxklh4GdS2C/wJseIvVL99+yqsXaZT7BBBmWwZkjSbyiYqEx+5Y+j8W8FmyNsM9
dmTRB8D/BJ3yKWgwpHNHXtpTAgxEcMC1gdWFOUg2Iob72L7DlSjK7squWpRURGYR+erx/VRm4yjH
BOUQtkfeVIyVMMrkOEA4d3wHYbIHfFlsmIKN3Gs8FsjNpsNaiSE/Y6UXoWH0kkDAloz2rikOZQLs
fNag0LY6XITQjyk1yIxOAzQ7lI/EcxJKDe9Hns7yEtsVv5UsyqDqJDDCjiw2Na+FLzqtubxgKedp
wchY7aYoTbDa14wbpF9UfSfLXJkD5j8rRl/LBawmSIc6na19f8TQc3pZbBz7qStA5QtaY3BdJZ+V
OgZy+n81q3O4GVxW90dlIrqY8D2gUTG7ME2gSa2v00By94+yufgGvqz/2axBrnSldFnUAkN+gnsI
ntrAUY/ANiYxJfCN1lQcyTMUU3+YvgtO6ho2M69lnZDyGFnOA7eNLOYQRAH5KTzqfnFA9MKmEYrB
B7xIGA99lkDKb+hLESG5wqfr+Guh+2zEz/v3yfr7lKsA58Ii6mTBc4nutfy6Sr1/+/uUjwhAaSyJ
BODPAG9Fcieglv4vAkR6KpLXyj5NSPbL95KrAWq3lVhVqn0rFem5Kq4LeeAFwwXpuuRlofIicMKN
BoKO/ZNsP1008LNooqEIikJ9i6rV1Bk1fzJWVfjLV/CAHYQrxAoHbRaTc0hJW7TrE+pKhxqlCjZO
y3aPcvULqK81RXUKQhA4wPT7bAVejyFD+VY6S57okl4WK4AQ5f0lT7qIo7sdfWdEAXYSFAvo5FYE
DOIKyM7g4h2a3hR4xvVuO8Gft0v3PdBD5qWOnA20MCaYQKv5SzI+gdFi/ytuG9RFjPjRP7XLKPBj
Cn0EOr/ZptfKmP+VxutAGxSBr4DZ9o8SUDPQuXHGUwQ81IApT2qWiyVh7tfPchFAjrhysZIwl6A2
wBEin4zVEf0Ddb1P3o5/GXIvsih3roF3E6sw5Ks4zTvYh5Gb4QmohgCTI4Otwf3ysP+BfqPkF5GU
DxcWKS45hTTAXmeL5Oc/KkrScXJEm/0A2vYeF3GUBw+1kqvjGAGrN4CjUPIjaGhACpjXjCD/mxTz
IohyH+M8tBwwxpH13ZEXMlkplrEMppvjHzwKWKeiPEUaDHKjdiizCNH92N1k5e1iMELTJjSEDujT
/1N0GkVYMxItBrcaed/Eh/EpwvBC7vePIOHz91Vi22Yvgqi8T4oUblRJxSZWeV9WpDspDRjDdttd
vdVhKL9QgqJpHkQiI0OBhn9WvQljEQTcBgQGT8VzcT954gurZM/4TDSaLwis66yIYF5V/ASKdCO/
As3Y/uW9Y2HvuAuJcheZLkWxTNCWSeVJtFocKn3CrrINPsqzagPdxlJt8ITbySFHdT15AvETlhYl
v3P/CuNjrTLkPtaua6z4PiaL/MF/yYn8GtGZ/+Oc+VuXmdiH/IOpYOaHpdyJpqgVNtuQHYxWc+IB
jAeQLgc8KfcTtLUDmjqgk8UrqWCZO0tpKb/CcyFoS8hCQIMu4+cf9s5ZE8TKX2dg7LL7GL95H13s
hPIwPbChKyyI4HZTM30m+6bhnWoLXnTNAXT0T5wn65CUm+kMoFTPCqbnM6CnJAVgg5q/QVFZqYxM
jVxMORgTRDJwLeWY0lNrbwkmRkTdtEICDWSIsqgDJ/ijVqKFjmYJCagB5muXegKl48PAAlHZVsSL
FPqlHFbdXEtkobp1Cr8/gtb2GuPdFoZ1vmHG+1g+Luf5wALNYhyNhlZJs2UCcQd6gov+1HC2Grig
1tx3MNvNhNXBKNcZ90GhGMSoeY9/RxxZDqSmPsC00sfOEZAqRE7/wqoObWanK7FUnhXlhp5K5NWs
DfxR4otj0YhOCnBrM81BxhPPEWv/c9vAViIpV1qnaTtrIdx1Y2vATG2xMAmCEXDaTlYJ5DMCKl8l
9v71bprYSuYvLrMYsd8KtWnE+IytSafhuJd9ESwloVykIExFoi74gCIPEk/s4KWv6cyQwbw7yh+G
XDUGEp/KlnSTXi+2dIqPxrX6rZutwSFL8AJYollzy6yDUQ6xGadyBl07apX8ZE7dQyypYDJmnGxz
219ffSHKfchdNxDUVdLSkr3ssT6Gx9gkQCcxWv61XfqGlYH+zCRzuMkdZrlYlkCO8UuE//kDJPqN
naliw3Ok0AxaQbDEvymqJweHPrpXqlNapIzItn+pEv3cDgax0aYBDlngdKcphf8yXjsKUuH9i1JK
NMYKmIvygktha2H9rA0uTpOyRlLJh9m7N8qDYD1kTHPS+kj8H32A3v0TpD/WhVFeY46nBNx2EFMn
hwK8EPpDx5pLJBb660kUTcXMvIolNsq40qmtmx6ZMXCOBTuaE7PUwbgnfZXyhfG63c769YsoyqYG
MCOA+wafH5zJJRiay9Lmp7I0sU4+WoGof4rTpr/WpF40RR0soxHXzqxkfftGL7+BsrgiHjKj4WDX
id/5wqn1OEc6o1luz3b9Dh063rFsbPtZejk3XQzJdTANpj1eO6NFgBpbjC5jesPLMOpAeAskRqN8
2+3/PCJdDgnAUQySmxG6mSqAkZEPQ2kwSiHbtfvVkajAbSTSnOoE4LidMTtM2n3gXa2wYe7XLnrR
9/sGvX0iA/U5weAV/n2ieZX7T1FVBLOKPrQufgrHB5Ck7//9baX4+ffp5yiY7YoQE63Y6tA7Jw8y
EEwHVlh2zr6Y3wSyixzqNaooA0YxCWxg7YxO9UiwM6fQ5M6gDz0AZNhn94u2rfsikfpOIPUr6iI1
ZFjbfR+/xtx/RgBC2WBi2DbrBml/GOfgehJRCtHCexHdAS01cxb+CEML6Ndoy83ygHkIuI/wXPTP
6fwXMCp4Af1PyyRyxpWWgTCrq3KCM1pVn/rpNaqulvKJoQHkvn/1thcZdL5UgUhQ694zedUT7BxD
95yVXWnoQkV3f1UiWB2Icu160nR5m2FZiQPEI/hTsNbqgQWZcSTWZ6G8uroYitaRoltSmsNreE/e
q2BmsQbFDB5EV7Eqj7mcsR1+L9dIefGkDZtGIpAMYJ30ME7vyonJ+71tgJPY4s7S98wZD+oTmYRo
vzD9Obm3nY9IvyvBmL4k/Qzku46k1liTFp/iFMMWo6t52pFgyg8e75L9aFbawTAzmXIgZTbNstpD
slTcVAB4F+5k3t7/niJLBuUyAOAeccCiIDVi7WbCwJH4Jn2N7ycXz/RHsiWifgJxC/+V1HGVs4qt
H84rwKnssaAbWe5SppxKVMLto25H3kyCq5LikwdySR+g7LZo8i/Sp9LZPzvr6ETVVx4ATMrxArRI
5EL8qRWu9OUqZC3ebScDBnb1NTAmSQDP+ShDaaMumPIBFQNAu6kGtqjk6soQpxvQ9L2FBgbLMb5q
FdriD1x4zlTebTKQCvf1/f5Zt4vKqx9C6VJvLBFguDhAchcmZvne0YiTF+0tuia40cLfhNiVNEqr
Uk4KlkwhqX/8JgVm3CXWhEmo/TNtfr+VEEphhLkF56TSo+UpRNaSuKVxLyrf92Vs1yxWQiglqfJp
SaMYyUg9m9Gpd9DKO/COcMgt4Z7YwwjGHBdT9X+FzQZv/lNzyOlX2qktVaUmNSabxak6gcw6tvpO
StxCmBqGHWwv3K1EUWEq55tIDEkKyVdYfsO+XWQajTXetq58A5JvjAdhJ0x1QEe9f7msD0hFrKWS
UGfHAolVpoeEu4p4f5oYUBrbm6+rs1HxahbbYlJqfD+1Ar5FeZ8fMpcgrvSlOd2ld/otceSCxZ+y
IxkzAAA3umOsab3NELL6EXQAqzoj48hGo44zH420BmtnW6aWkreD3WvTUdAqluKSj/ZL2LrIpJEH
sALEJzF2kywDwhwNeP9I28VPwht4zV4Dszo2HkgnjqyFRsY3fX9KrNRW5SdVS0sk1yWmyMdpMPkh
skFG8W+q8+7uVmISfuIbycDp+FZ9y+PsSqoET+RYEwPbLx9DBQaKIGHIkl4SE/EyFaYKPmY+5te9
N1wNiH+ko8luoW7f3EUU+ffVkUIpzPmggM9sxNsGVEsp7xoAOd03ue3i8upAlK1rEVfGaqaCXzYy
lRvtVUZlGQT2HjbtbsJb4UjoElOb1c/ZzOBWUilLl8S4zFMJBsAfiQONvdRXXYIXxzjdZoFrJYey
9lpLK14hAOGgQH/gXPHY3LZn1NkcHfDwvFs/ApVRcESTs5lJqrhpb5fPR9l4HE963knYlMan4y2C
PKn6RmqirA0SJ/D7vTCOum3fP+XRPIJxAKRapBzYlHwFH6RHdnuFlxwDJrxbOSN2JjvsTDJPuZn+
Xy5Yo9IIvc96eZSQCatn0pseEQ8XFPBlG2w9ZB3gD1bQSRj/1ZFdDkoufmUXUg5urmmegSmRumRs
NcEbakAD/pV70468iXGt+/2rZd0slVfIy4gtVAk2H3an3LhKNSfJRFOPGHMs2xNwq7ukUouslTGo
GCH8IQtMRHP6qh/zo+Zm9nAl24rXPWuKqcygchL/gIvrNwnh5Vppd7Pw9RBGMMnotLgojh206wG0
HtGBNGGYesOwDo1yOyEw7jPDgLbKd8kj2SLhJfRCDO8HfelfbTQZAPYxBAEPfLqChC0jMRwJ35Iw
PgQgv67PMmvi8zf391MGXUXiM8zvqASgBphZ7uCjSWGJD2T5FSu9Fqs7t212F2G02aVjXPKkR1yX
jlQ85/33fZX/TZp7EUAZmcbpkazNiKftbIJSw43/I5yQ0tl4K66J+hl243In8dAfGIK3o95FMGVs
lZANfDBBDVtHcP9PFa+KL5IXmB1wSf5k3H7bvi8iKbubEq1qYwVnjbH+KM3fxuGFKx44FvLCb95+
FzmUhUkD9DCUYd/qWfeWx9qKbAK1In3HcxYRiFmoYCkJZWPC1E1JrUPefES98bbA3BBnif5wHJ6x
r2QnHmtH6zfZ0eWEVFjnhgZMOimsOvIF4HGHx+B9oBEPWuY6AUtPqMieqqHWK6BYtvoFaIJlagrd
vcAqobE0g4rhaThyUSOgrlm2gY2X339JL3sCYDm6Xmf1iBkHostKUllXGddB8THkf43RYC8asL8X
ZYxgxrJsuoikjWo5jQJcR5Fh5aoBublIypAONlhBAqQj3SMxNMfAHOspsJ30/dQOmfYpYoVBigza
wR9DJH2Em0JG0sf6aMwT0i6EBzAZ2O6QOH9FUisfwdN2JftJazWHDtmQ6iZ3BNcEFmAxnNd2VLuc
kPIklRANnUKGutPvixsfigcdUONSgzslY+SsqEas6ddE6CKN8ie63mqtCtIsIBQAyCR7qZqXkv/e
qVc1Fg72T7ZlCGCrMGSFxwKPTO/PlqIUdGELF5ml5SlqwW/CF4lZBPpDPYGxel/Y1rkuwsAh8THB
U7SMq1ICqDRUlRmNt8n8ddEeGswPz0bs7Mvasrq1LCqQqkHFa1UMqxuzVLVlpdMs7CCAOE0oQ29f
1GYDdC2L0v+6VkpOIAXN4Z3VeTgQ5DoS0FivK9ahKAMok6VUAh5fi09fivjGWG6KkFFH2TSy9WEo
Ve/aKeYAcoJ050G+I+TGmOI8F0D8qA4TBjMazLQkThCaLCeyCX+1FkxpfawN8SATjFL+fRo2daar
Arvj4rflKD5wsOz0fe9Z9BRbYhWotiLqWjYVUQnFj8aTQ2vDbdr6csfo3e6bmcJT8VORCy7kyYcr
jHMq+NH8pe+PDcfKscj3px3H+hhU7FQjLggnGbGT5FiqlR8Dn9TVdRNUxzehzaJL20x81vKoMIpN
DjDTEsc/H5WvnV97GBw9yQ+zyx2xfOUsjFtk6SZd6pKiQuTjBPL6Y+8ogA0KnRRlDUISmp94l8da
D8lgJ9ZO21aAW52TrnXFAfrUkwCHTNZDAbF9GBFsGo9lAgzzpmtdQtqHnNahhBkqr5HkiPUIeIbH
fWfFkkG5kCXqpKonPrjuOzOIh0ORq2actO6+mM3VGANAMDqAr4G/SlctFM4QQ61CkWu0kDFahSu8
GFiIIZyuZDkmvCW5ceY16KeRuolhtwxHth1sLj+ACgBz0+d6ViLFi5PYLsTPA+jEh8kZqs9awZqo
3nwjrk9LRYCpr/uGG3Fa/k71cMYzZ1VO/AicFyzcstKDbW28nIz6hL0YRqnRwJn8b1k09t+ZGfz9
T/gb677IoSNBskQVN6LQFT5nj8oheyDPmsUaB4QA3vy7oYb1JVIBQMjnkisloMWN2CbSjftYvuq6
1BS1iqGcm7XRtSTK3cf1ovMdwNQt+Ry8yQ32EVMnf5o/jTWqh9GhOPJ2BM7TltXI2g4zlxulwkAk
c0sY1jEqXMp/snoICsb8DuvvU/5fUyKuizioYVAFbqEDLyBKWDGGZVeUz4/ijucK8pzRz+E97xDo
CoBFuuInsrgSYeSBt4sju2i+CSex+mY6lTwKct3ofAnniDLoq3rXP+MZCkzTCdvm41OCrbfajh+N
DAxRxVNqs5rW2wH855ejId7KLFsKZI54lQaDpcoPeGhh9fdBbxmDbNvu+SKHciTFJGe5KsLm9FZy
dYW7DSfDFZSJMaHNOg7lQoohR0WrhJgB86/TeKvUndkvDzFrX5DhqnTKhfQTKmdzAkTGPlbdqAKH
11xfx3HsFNxyDqPWTpSwNFNZZJxP3M6ELvdI+RJA4Y1SqCGhk+8anwOydHno7Oy29fQjaQuqNiaZ
CN5gCObNJYNDI/S8rGcjwxxptII5aJJM4wFTWzSBp4i5N0vM1T+WwlAuZYiLuOtiBAPMtmPdHqBi
MprW8616w931QJIhYEHNyHjIbQs10CcD6B9mgCj1CQVNbCuUzq2x/dLqzsJ7Gosi8jf2fpFBqY4Q
Z3oRDLA4jIPbZLpytsor1VtswyUAMtyz4JE1buGsuxWox/dj3/aXuwin1CfiiraVEjg5cFXdSUJ0
F/Qs8tltE7yIoGJQVkgVwOoRC9JOPTej+Mb1+U2Isc54YuGzbU7cgOno5/eilKRs9b5OCQw5yRgi
/0czJ7XEx8BAl6zxAovFQc+6QCoSReo49GOk4XTinSHdlCojOSH//a8vncuJqCgU6posdzJaN1r1
WMa6vdQPwWiYErr9YexFHKuIt+3Ifsqji3iy2sx8U0JehsFw8gL4sxIX49roGt4cBUIsyEiBjCb1
pTF0piZlBXASQnaujq7WhQEAHzRQVGE5gQAghw4e+CeyalcB2IS5LrztiC8XR7mKtFwqbIuiexK8
LaiOtB62cQI3xSjIOx4cgOmlx33bZTgnmdzxqo3Y8Eo8VzzmaWJQmJr9XPSWqlVAwBEK0d0XxdBC
Gpo+r/VSjsmQfS20Ry0evGWJAQNVGSduEZ8Cvk5AwCMzYtvmFM/KmmXKcxRcm8XhgA8o3Wj2DxZJ
AhNe27IvwSeSrb7A2T8oUyblQXS1CVBRg0Oc3PReQlmGf8jP4jf5QToOXnoDLG1AiGmMMMOyBsqJ
lLnWRUUKF5lX2TlX0gdN/5udkvVdUn4EGMR5XJCec1+o94PSeHFE9iSy9nX/Ahnenobz64D8FM0N
/GGg2HrsL/JNVd0a1dO+FIbqK9Sbt+z4qUCBHO+LpLU40HsO7de6Z6SoW7qAcSJVwdQN1sywX/LR
wPIpr2QxxOQPfze5r5LbA5LMjz3Fae0RAPXsueCNy9MA4gNMXlGRZZHeZSkivh5bFT5EHIBExrsh
n1pt5GkxI+pvn2wliFa4ERgfUwpB8pmfLYJelNjqbXiOT9zd6M72dGb3u7bqnh9OR6lg3s1xavTI
4ABYrtyMAEBsrenLD37xFqPHPEYEdBMUk6AYZWWoGwqzlk2vsNR11Jd9hESunBYzkbC6Ut4E/Nd9
rdyqjnyQQilMYxSjlPygJyl8w6xRliwOhMCrumNHHNaRqBdUGw2cnpJZw6yv3UxbTGksnTkzGL6J
JYaKa21TxNEcwgn3yaFr70QlsoPFsBg3t63576AhWENW34e6V7EsUrN8rBLj/RnjDnYM4nl0l935
nRsn9nl38tjJ79a8iiYgHURqz4s8pjU+GngxCYJeh6TbFYFxLfG4Q+YPfuJ2V/ztYDVfFIerrOmd
rqn+wjgx+TxUdvJBNh29NaXN2wBz1FIGqA+812ytRN1QN6GjNn8oWcW0rSrXB4HkQ6+ueKlSeVmA
eWSJbx2QAMojgR1tcoC9YbLKC641RnqyEdQ+yKOi91LViTi3MLmiKTxZm5yAY1IPsmRQ0XpOSnlI
8AJGH2CyJTt29E/dgWzDCU7nRU5gMStbm+awUhnKcyYxrw1CjcqTVJQgOvo6ji9V0jPMgSWE8pTR
KI8CN2ImrdYQ3jBzF0UyIJ6+/osKgrWTqjQB4kjNGoAyW8aBbKEIB84KwMtNFiNil+WBt53j/24O
0ijnWGApI0oW1LVEdNsi9Gymq9CvPqPL9gdVtN0bhDDKOY5JPE0zgAbBQ5ljFiAecrMA1rHV9gLz
YLtKCFmUFwGbdCk0PHxXC2QDJTaxHwmAEXw1/eHHfndmxSzvQf7mb70HZJLftDLmdin0suqg+NID
MebCVW/nT+Gpd9tTiUJIzjrkpn9efTzKecQD3+cxeYZmqCfJ/CFFcXzRUAfVGUtsxH72DkZ5jVFF
oSwr0baRADrmxGUpe4UgyjeCkjYHw9Bypx/i8i6uAuYgMes7Us5kKsTaqFvoTGeYxStJirAGdp40
k/tvBDbz8lSdWftQrGulvIlQ5hPQ3uEj2+Y+xZw+FhIMpbLmOTX3bZ0liPIoiziA8lrQ4YzjU7o8
1TV23IajOC8Mz7VVj7x4fTD1Uj4FE2Kj1OV42Dev1anyF/tGsnM4MNtAx5RA7UTfe1t2c/duNHns
jv4BGQDjO9JNzBG8DV0OTitLbYHkUwpOHwkMLWVcJ93ADHjNqHGnSByM9pMxiw5AVK+AZ/S5yCfG
jW57MknTBEH7f6Rd2W7cOrb9IgGSqPFVUqlGz44d50VwnBPNEjUPX38XnT4phVaK9yToBhroAN5F
anNxcw9rgUvE4GBTspGWLMFl6kaQuYinuxkNHolw8mh9z85WOLxsJ8hFGVGDYSrq6eaDHny77H/r
qwA5JuJjyPbx/auDPP6vt1TPTlCSdxT1aINu6rKRtfQfnO+nFb6DNZsrUujo5sazhjEsdVtWn4Tj
oQr7fql5ksAPBMsi3MfJkbeVYhnbFqrbbIK6du5XwqL8+rc5r4r7NpJZZYHdAHulMdxlab7P5PLx
8s6tmjDQdIIUARKKvBSw0uVzFATYOBoUzqB6lnARqzu1sMDheqEGGe0jANDUpBsosHlSYl5nVJgz
Ypvx4f5Y2OFAfAqstp9Iwcrxw0aC8i+UJvBiZwPKoBjaXd62dYczNYKyv2LZusHB6mglM20KPGmt
q9lHFyIItcd7y2NhvH1IDpmrCM7RehRlaYat2UiPGiYXbNCqbfXefm83+EE2X35iIxI/CPwtQQbk
PcPxYTctC/kPG3kJmU/TWlJZmtTCA6n1W0/add+HTfuZsWsBgIqvvftedvHkm7JHh2CyKdw/6BQx
lcUP4Hw/DDU1LVQEjRIZnanMnTyl7mCKAu71l+DCDreteq3Fhpri2poOyX700DAOLn/wKTiJp+QO
3QXhZjqxtlI9YUoGl92I+eSlXWancxHMaQUonJQJeSaJWq6pf9HIG82v5OxLoMeC22Q9CbNYKDun
C1tZNlYTDeCx2hUCx3sm39U+p9vqUwomTRMyENMx9wtXPYoTFsJN5jCgAplTaaoIsAZUuorbyM1u
+psM8ovztvMwZoDAVXlSnWJLXi5v8Cq8LRbNgQIURmg92RgVLoNndbhKdVG/w1pn5C9+ygVyqa61
0MZmj13lSVI3mhm4Q7SPQCoyUuiP64c4/1Kmgi6IVUxdLItDH4VWem3EOJ3F8Bzp+654ocIOEsHW
8flctRhbipFT4LaOEoODbmu/vLJdBKkDOMGfcOod6bYUJcR/A3M/gYdP8BZjADXwGsmtOj018rGU
qWPGex1kM+FnqtdeSO6D6CYwfENu9pedRbCrvDppKqGcERDEdqrWO2Ad2vT9azW33t9Z4QDHytpJ
H1moIkV0ZyIO10No+cgiM6LPx/59cdznUiZ0ZjM9TaL4ppRsjXbeXl6JyPd1DlK0KejmKITvD2hw
loOnRKfOjLbB9rqnmLvGPD75Vk1vAquiz8SBia2YVjQythP1S7eZQG45eiyLnW61bwn89IlsooOo
L1Nkk8ORcjSnaQyRQgPNMWTGJKzWqXKB/wluA55ru8EYdaRoMJKZn2oN5G2sT334pNZXvSbqM119
bZ8RhBcSVVO7r8oR1+sA6cYn82F6ArG2H1/JtyaiZjI5mGn1AzT30SvRnNTqE8pWdMOw8AM0Xq1e
UvImL0kPtXrDaDdtGUcH9CA0DgnKyBnlxBBcsu/Pvg+37Nkg/zJNLXm2aapo7zI9jAx2fg639lZF
G5WoiihYG/8CDTrSJoGEaEJCR0qao0u+3YFn0DG018unYNUhF2viwiPELGU6qYgcer1xSggOGNo3
efjn74xwUDVQEG1UESjH1Nq418dggxHPT4FqCt5Sq36/WAsHVZSCFiJpUM62m9GXatO1B92hw+xm
EpR9SxFsib4R29oFMqqlNEY9y/YYwakmoaMAgy37tUaMeXn71u+yxcI4pMK8hNaaLWiM2JNkPOUM
pdzyMyOuj33p8bI1kUdwEFUMU5TK7CWnDV909ZMyX0mD4NUjMsHFOlXXKN2UATRKUn6VptrYh+nM
ogMlEXQAiCxxAY4GA5rBlLUwuLM3VOWlMHunpKJnzuolef5AvCiSlhShKjGe3aaMnZnuEcqJfIAl
Ai6AD19K1rtskqYe8Yz2Tq7dQL6gBUmssskOotmZ9RB/sRwOFIy4VWWi4/sEnxhdn31jfWd0rehG
94on40F+SJ5kRmvlNs+FcKGiveTAIlOkNCw1xIt1E22kUN9FqXns6mYD8jinipQjVarAqbV521ud
G0XUrdRspxq512RCvjqB/6gcpEQ0isO5wa7Ld2iuOxEvKxyMxrrzNn7Ej3CnXf+p/Hr5ADKfvPSl
2W9a4Epi66EZMR4PDS2Yyi7dDj5rWhfNCArgS+VAhRQ0nhSrxs3dkOsuAsmFVmwbyfDHUvUur2g9
y7FwKA5T5oAqIZN6ee8JU5yuciRX2Rr7+TC79X10QLJouhfYFB0YDmR6U56aGO8DgCbLc+AhfkMh
r6R60UGUxRFtJYcyURKYc8rOi2I8NQrkLsdjZp9UdJUI1sQO3kfXwDigChFtZEG5fVT6ACWUjuIt
BaFLzIa7yrF0hxcTLWnys4igYN33z8a4DVQkqMo1FlallYkT588YsieNaF5orXnVVDDA+e+SuL2D
okiblQaWFH63MBP+zmVxHZ/6XQ4xNsuD9NY+eWUBJGZV/4lFc5brYPPTOt8qL8vU0sIJmdFQvomm
m1AT3HRrc1jL5fHd8FGuds3ABpVmtFx+Rkuuo+yK1om36CL38MR5aiBSyoR525fLvrIeDJ1XxmE4
eGSzVH1XrtRta2uFRu6YWkUdpa9qBz0m0U7uNOPxslGBy1gcdtt6YaCmWOHK6KCuM2YeVQuvp6KK
xvp5O6+NQ+UewrxWqOKr0clw+y50IiX2BnCw9oFzeUHrfU62hQStRXS8MjgwDmiB10WPbLB5k38P
r+m+24ZfJHe67d7QEZzsGDUW+XbZKDtYH0/52SaHzGVtN0ltAi3Tluj+rBWQcCbaaSi075Kc3Y6Z
DmFHs/6j6PlslcOWQQmsWY5hVS1vg/gQ1pARr1/r4KD9gRgozsTZEgcsoVbZNsTkMVOkv8T290l/
jROBI/7mrXa2wcHKpEeTrlKcux+SsRDuOKj76pTsUNoWxJi/CZd+2uIzXGlGK5p2BQvPZRdEeAiV
6uOIyYL6q/WYnvSN4QToSov9Ee99VYAwzNcvOAuf5woKGzLSKRw0ShuXtKlHkz9ggl9+Lz6fNVod
6IFjFW/E4UEBzdDc3eeixvt15DjvIYccqtSkSRA2eMzLwMN8PpW095VEJLm9jhxnMxxyRL0CsWEc
c+Qeteqg6lLox9KQPEQKEhdlKnp+rGe2zq7OZ7bSrNUTYuON2EDOj+zybbhv9khQu6I+gPf65yU/
4ECjw4MqKSiSjv9SbJdgZjM36YEVr1gH4Ta8CkHI027S2+SYgomhBAEl+sy7A0vXC7m4RH7JwUkV
WspMA4SXoX4s9qYPiqoNesWkJ5NiMpIx2YgJx9bvvPPX5YAlCItQyRLsQWtWqA9OiuxoLea1WhKC
FFfPYq8MVZFI33pb3OIbc1CTW+oUTyas4hBSZLcZt7n2LTsajg4WXvAoiCJbdhYufGq+FbUPpo4q
KvJ7yo16CA4NAmntkREpdGBTH3YiBSkRlvINBFZEmjQiuG5bkJspGAAN9vI+vC1gSxXUCwUwYHBR
i9nlaaqztghpLL1B1jFx94n0Ashc/WLgwMLkiyXbSMBzVkoV74I6x1XX+rPPyJMjj9yHewO0pUih
e+nz5ft8bVFLcxy2kbm27MZEA4aqNW6VHWgKCY9sf9kI8zLeKZZGeGSb8MSaFHwkJmxX+MFe2UID
XkxJLFoM+/fF6zQKiinQAlys9G3INyxgL7f6dfKMgfU7RESM5iUU0ryIjHLgFgYJOM10Vlwtv0nZ
XV9OONMPlzdwNVRf7iCHWIU6Ji1p8dZX7xS/ypx2nx7a59gGX+G8gbqXryNgRwUXWrmXLYs+HQdb
ZqWZUqyjs0HbxujjtTfpnom6iCrhQrfngGpW6lLLdRQ87Id6z/oa2qPGyBhdaEGgMC1KIwk+Gt9L
M2jIXWtsesqKn9PJ6yBAHUW1YO9WUwuLr8Y30AyyNemQbkFqAUzErIEig4L9c487BiRHh1JxUVz8
evl7rV1tS5McfHSVmZC8wxEYSeNMHTJCfexdNiFcFocZTRu1Rsmmm8dwg0vFu5GulXvlrv7egI6Q
boONCHlXk8zLVXEAkqZ2YNes4XV+Gz08O9DLCzW/78jD4aYWdYOu3dRLYxyKjCqQfmAZk0jV/Dn2
7faTMZrejLikEZSoRG7IYUemarTJIKDr9kgVatE3SctdPRN1jol8ggMPamaDVNcocUh1I29VHX2Y
ui3lf+btOlFkE+pwKHv9ir7o3amgVo+bK3yle9un72EV3UT3LXS8Sx8XsqgxYX1hZ4ucs+t2b4EQ
H6ntrqlukrK6GTD7ctnZ153hbILzdRs0Slkw49LP1H+iwtea+zJC1hd8vKJL8jcQeDbFOXkxVMUw
j3DywTXe+WGLCJ2lmje7ilvfpX4kaLD4zak6G+QcvddoUkyMwbj1pRuoWh3oDujusmtSfKrWXje4
B396B+/qtlaYkQFXh6KzIzVXdfRiyvqmJc+XP9hv0OlsiPP2orIyIwXLG1TrmNan5hpu8tCCvTR4
Y+RTYiIXkRdyV2Q5Q51G7vDdtPyQJici0oASOgZ/N1KpNpIG30l3jC1Tp1N2GiZ40H6PWQZ5J+LT
XQelnxvI6xnGkh7i3sIGVqR0GuVLkqNuLXqDrccVZyMcWHRh1uUdC9UYF1PhMy6mGSPsojq8yAyH
EO1s2EauwUzvM6Z8FnnaW20n4hURbRmHEtUkAShKuEBOnwwCGmDl0KTD30GRzeGDLYcgygChiKvS
60Z+HLTnKe1dO8LgwPfLZ0jg0TYHDGEkhUpkIOjTk0892afd/vLfX8cCPHEwd2oSVeMcegTTZGBR
eFhA7mR6FQ6bodkGtSj3xT7ux2fHTzN87iuIq9imNd6i/RsTnCYoV8k3BrpJW0y3/lmgfDbGObQh
5aHSUBj7l86J6c/m/p952tkM59Dz2FuyzrYOOS9Hse7S/jnWP13+PKuJZVU+G+HcedalOVVLpAyU
m95rXt/D8V0SuMnT4DGeDqaKFrxeNrp+hM42Oe/uDdwcFSbeXCkdaw8dZF9Jn5Kbvgx6/+8scd4t
FaYBCklsYZo+tEiIktjJ9e1lGwIP19m/L16igZrr+E4IG0IQQGizo0S7qbgtqXfZzBoFFlrnz7vG
XXaDEaKCIens2QRtYNtRXZSmXHsjvRoPyStxmWqEp4oCB/b9Lx0s7sYzLSNrkwZJ8tpjxFHDNgaF
k3LNUmf0gK4PQfZfuEoOL2QlKmjI+vymg/JZdcNjBA0EdLWMBwKOr9qNDkx2+S9PNJ/KsmjR0CFB
X+0PukBIEYIPV1zr/k0Y9vMb8imsbKjbbmLI8bMY7PU7c2Nvs520rwXOvw7tZ2McfkhBVyD5BMc0
4PzdNY3uLnuk4BgbHHTYaqEXIbIGLs3ToxxEG1kqMRUh0sARnC9e52MI+0gJYxN5zahxtXSXT3TX
pns7ErWUi9bDgYVp5nS0S7heo95N9lNrUieNRTe76KNwaGHnjUEGNr9vQFegSaHVO/0dHhkcTui5
qgalDQua1Byquvk2SvI+BoM1pg4E6CD6NBw4FAqoh6MGM47BXHhV/VqGuUvK0In/hNJ/CX78fMog
tfDz9/5OlymhoY9u0+7Md0oaaS8qYoiOKU+FmQSVLI0szFcn+2sgk9OQt36g483UT18so9lMqrxN
x+QaKtWDA1rC2zYcny6frlVHUVTFUiFwoxjvacLFtaKYkdnFDbK1YX6U5dtMWBNifvAB2RcGuI9H
pkEfM6iSuvMNBJgUv/DS+w4qrMZjifvyKsbzUHWCFpSfolfO6kFbWOYwvs9Do41DxBxzkoEw3m43
ZWBZjqXLD5f3kC3hwhL5fjhKC0vJZvTeVEH+0NvtA42jjVpYmZNM4TMx5a1liu5pwXfjG+QyaUaP
n0VxJsBsFfVeLZKuFBngYL0YdLlStRrnuz2R6DEW8c2u1lnU8+d5n4xdeJ5Zl1WRS/D+BuKojAg2
2LcH9Pb4kqcLkmLr1/3CFlvswlabqt2E9lV2IUKqw+82FibqUaO7B19MCBoVw2+vUC4T3ffrJ3xh
l8N6Ze6MMLUC2IUgg4ksI0WdbNzA8f8fOjkCf+db3PD8AXmpzk4aodtUmvw2o7eR0buXvV24KA75
oR/dzrWNC0zaxdfD9XyE+o/TQ7f8/1UMEX47DkBMOY07vccexpEblU6XOaAlcJqrdDtl7kAdUjuq
z9j2wTW1ubxU0RngEESZaE1pgpUO4XRftOZOSiXRbgq+Gl83kHQdo6pMX0zasSunAXFqvweR3FHd
WxnI4nN/OIrCXwEm81WEVmqGyGYVwUhDA6/sTdZDRry+/RQGg2B968vTDZQfZagIWOzfFyePWEOo
Je/MSdn3PvEHYzeHggDxNx4CpWi8/lnjEvnVxhQXVSSPyGaxh7KFdLQjH1rsYboNWtd6CG7Cb8VG
2vcvl71jHcFUzJirBlgsNJ5+SunNuR9YD9EP8ZNxF6DjsgZjqHgWcHUbF6a4QwC1GnQrMS6oQK79
0bB8q2m2shVuLi9p1eEXZjiH1+0mJRGjPQhM6ViY0tPQT/vLJlanGtWzDf4RlEh1Ntozel/kbXw9
vklvDYQJ863mDX54mkGPHV2rfgYdXxEar3r9wjCXTxmI1plUQcWzKEN31l6zfI96u5ydMlGz8Woj
zHKN3OXZynHRtkkNMnU9gGLTdUp8SfqcZGgEUd04PpXK9dAKLjnBt+PfSc0AAhCjzZGlxkCoehOk
omPGfvSHMGexf9wlavRWbsqMXlx/GMEWwGhb6ue3zmuvxUmp9YTRwhiHG2MZpQbpbBRiUMbaYlJn
9gove0An6UHXHfsLORSbYisCxtVjRlQTOGVqiIk5qxLmipVSxV2jWDdgy5tAG03G7eUDsOqGCxvc
02xSo0EOQ9hQg8EJDMyBgFh8KhzodecW8S8bEy2I/ZgF/NpRkc9URwdYOuY3kY1mlsYzB9HUq8gK
h04WMQOb5jhZSCMe+sLcajPybLHoycnQ54MDLnaOQydUa3NppjhVMsWIH4iXMtkxB9+KvqAo7hTh
YxR9u7x9q2fqbJG/nKNWBRGexnIb+YMV3lMRHbXAF/iLuBvwOIpjeHkuhW4DCkhZOsyQF9Xe6lpz
/m4tHCaR1IKntXiwy+qWpp/jUUSFu6YkbqqL3eLu4WEwiqIqgUD9W6A7ksP0xwLva/SY3WKIy5dv
p5sMg7sgPoDkyEn2sqd5A+osT1iGZEh+wVEIh1RBXzfhXLGlopdfkSDmVTqTfJuGoVN1vUPna0l+
lDICgnHRUVjNVSz2gEOQPspJOVCWdLa2jfw6o2bTmJ+q/PHyx1xv31nY4VBELmu9jd9b+TV/OLAn
VL+fd+BewBtqM9xqN+pnlseUhDlMwVknHKKYRtWEgYa9DXQZ7SDQfNDQIxvcX16fyAqHKKA3rLKh
wQygYU+HLGivxzyPHV2yRNGIyBCHKbEi5cSQEcMle+2qyZx41z4kvuVpN8EOL4vimrUZlM+XV7de
fz1/PZ41OsoMAvbj9x7qYZPeU790c7d5sdA5XRykW1Fv0hqMEUVXMUWjIVjlA9U51gIlqsGJF0q3
unmtxoJbRvT3ua81dWMmGTU2kWj3UfSSyQLJltUK/HIB3FdS6gAMB12sg76NNTKkRwV9DJLbvJED
e0vHD7Z3+QutucXCIB+kDs3QRb2NQDgLrtCwM6YPsSZyvTWUWtrg4tEksqtc7gzmevl9vkGG3k33
Ffqlow0RxIai5XDYr1qD2UMiDN1N0Uaf7iPD7zRBkvZ9OJAH3eVyOPTvjWAqAg1OxuRQrU81CNfv
pQfGDMM+FWu9g6btXeWV+xrqxEmGqilqLL4i2tb1tVqGbdrouZL5GE627CIsswpr/awdrKcEYrro
1TiMm2xDDi28JXAtwSN39QVKlLNNDo2bfJDyHuQ7bvs2+nSPvkaWXXLprsJ7fkPQFp1AmkqUnli7
a5ZWOSgepiRTMGyGvCMtRyegzREVpid7Mh8xcyKIHtaPoKoqhFg2Yf/5NZJs9TafEDQjF2JCNtWp
T801FunbbgmVd0wFHdjUprCJU165ycnCKkOeRfzaD531o1lUCeuvqmK6mqpsZzV107z8klr9pq0k
J1Tkx7AU2V4FNaxTISYqxR+0LNBJ0pU1hKzcbrpptOupFTnq6vlfGODWliTW/27SFjVPJmQRol0K
+sGbWNiYJVoLOzOLbbTRKR0rBZK5UXRdWpMzDG9/gJeLtXAHoE9HNSg6vAA69SXRv9jR1SisJIgW
wbl7b2eDmmawoTzMb03t0D3xkgeQbyhMxzS6tzDtZAsKxatgslgXd7PVPZlCOpXIzk0PbW06SrpJ
usfLe7eaUCULI9ztRqa20coBdPbJqQB2VNvsufM7jyljS3sRaKzmJhbW+Ngj73rVlBMsST7EO8Up
IZKqb1kH9h9FHedl8WRoJLbVgYINDVop9QlEVp+HQCQjtDpPu1wMd7EpRlsPiQ3ghbDhXn/IkM6E
DPGMJKMTgj4Tj+wCPF14UYGfq9pFB9HUsOjbaRwsSnGT6LGNk5WdfmT4wa3vVqf/X8fjaty4XC4H
GeBvtsORNXTWHuPPizeT5MQ/NNsxmQk+bEEYvjrstzTIAUeSpbM5WgDB+rPyOfqGgQ7Xgthbv7Nf
caffzC62dgf6s9DJfZH/CFfLgUqMc5diape12gVbczdD1dF2pzcwETjqcdiJpGlW36/LxXIAk2d2
quYGCobJ3jhIR3Nfe9EtY7W1XXKUNpWXXcdu46m3NfokKV4G2bZzE8iOXsYDAeZoHOb0xb973jYH
vd11ymmOd5dNrEKppprgFiXoV+S5pafckEsTmXk36g6y/D23Xi7//dUlLP4+dyynyIZUcYpGl06F
6htNHZI90HT7d0a4oyerTUULNmwuZ/FmGBW3mIgzjbnADEPfD3HtYi3cmbOSoUkbxtAhH4hPdtJG
2TKnF7XhrceQCzvcUTMVw25tgutNSjovr+mJ5Omh0jBd24zbJtA2Pfkshd0j8sqhg/z8Tmljb45w
56nQmxss0DGom8s7vFrhIIvfxJ1AEs+jYUx47OvOsEFxypmPjKKAaYeJWCVELsMdvsBouh/MCO2o
e9mk+EnfuTIqHYIlrUaUiyVxpysJ877umZpwNnSjV+vKy1jYHqpwxzZAAsW2XqZMd/MchEqpMgh8
SbRI7qbvizqk0AOFLzX3Ob0P59pp7SfBClfjyvMK3wOARbBn0bGnvQmHjcDMKTnpIQB/0g/uHGGh
Q2SLe8M2OgZOrRKsZMnegiQ0m/idXdwWYMsRtcus7x0KibqJeRCb782Z2kFDoz/6wCJLTu6npAZf
ZA6WU/A7CzaQodPHE//TEt+XIxdUmhOWx2TDxWwCFEJYLqRetjneq6JR8PUIQjtb47awThN7zlPA
mPaFvLWnYdvvwpNso02ghGCTMGBhqHhpcRw0S+M8lbWKR6NxBRlQDOCZuUO+QAECbThMr+lPxkGJ
ZoNtygANL+HzheNcQ0ihxaWaDUe995PiqInSTwwaPi7pbII70i1tosKKW3jGpHi1NDmVojoQjfVa
eaOKSER/873O1rgzrOmyEpa2rr1HfGwED5NjR+uBzanZnrAjbd3rf1rjo3VdKQKaZT2L+HoIF0xQ
cYT0+b7yOlDsh255Y+9F02rrL4TzJ+MD9zwiRjcOQKkIcdB7yLeP90z0RHTniRbH+eKslnUqhUxm
gj2tkD0BdeOQCp5w6/f3eQe5MKG36snMOwA+IdET9ExZ/+g/1agSR1Ls7Ui6TR8oYEu1BQmx9Rjr
bJeLG6I+j6w8RMKkVF5iaddIgr+/snkWunlM/JcYlsInZLSxyUnNxHhiBfMO+zZ57vQvl5FQZIJb
QtwOo1SreMENsZsXr3Tc16LBjQ9fx5ShXmRD+QBEBmih4NAvkalJcoJVJPtgW/jjjg1yqzvR1M7H
eglnh3O1aNYaS4ngBdOh3uebEe014WO+VfftZvIylJLNE+ghfNH5/cgIztnlvK+TZ61WNHhB/NQ8
TRtG82S69Jn9L3Q2b2SQGjJNh+YI/lWUxf7zW4KZhyKbSUxbUVSbi6psopuTHqtsjCgBP+lJG46m
aMxQ/YC/nBEOf/Mw62eNsHdauJG3zYY8mA4yWuBtZIK6wW50WDrUAoNf8drtjccWE5zXr6wKKIoR
RL+Ew2a1D3LJGBFD6+Wjbb0Z9X03fUpn7HSaef/xbPyyaMKLASllklthhg8bdqFPDJQ2Y8M15UBQ
+viAIpwZ7nyA33OoJAN7O07XlnY9xv8VRbi/z52LZsCTo4wh/jEb+84EM8rYOFR9/ru94g5BL5V5
WSpYhDxfFclNXN9VdPN3Jjio6qy2LBIbE8mambul9L0Ft7IxfL9sZBWsfp4mIjO8XETWQVNEpGVz
3Fp+lKyXXq0dLcD4Z20hKH0q26u2LZ3LJj8mQbgPxD3BZFqYJKSI1zAarx1sP/LDbb6NQDX8WUcx
Y9iJyHjXoXKxSg4z0ogOqsyGeLU7ltJKINKQD9AEbjLQDGC0F2BlNY750BwgSHN5tWwxv0Ry3GI5
JEnasOyMCN5YoMV/iKGSWh1r9aURkcqIThWHE51S0cpkSxzUbdPcZIHgDfbh4vx1HfwTTEvIlBIJ
t1pr915nKo4WYlwU8/6Xt0uwjPfn+8IfIc5VSrEWQblHM04VhZpWLqIM/NiIxS2FA4gCDV99quPi
hAgBSnqvjG7FeJnvigRvShW8qNmX7qvo+4j2jwOMSC5zJP5Y7ETuymQbkpMimg5grnTB1d7rXYu9
oxhGDcBhjKuCUjQTqa6hvAzyP1Q9WPO9XYm6bz6md7h95LADAmuShdQGC6pnn952W3Y7xlvjVO7R
yXYFWbdN5oqu/4/NlpxVDj0wAKGQZH5/7Q138Wv+yupMyQMonL+b284fN2ymlNGhiNI5v7EM0RXb
NPCW4CVyiNVGqlU0uFhCvFyi2+JkPw6uBmHp+Si5QOfuLWx279V7T1SPXXefs21u1RRN91WQIm4F
V3VYgG/1c1zcXT56qyYsQ7dsg2jQxOQ+56gpaUI7BFYaUvAFxNU0KfNVUXJg9YAvrHALSazkf4oV
EPt06vi5kQQI8rGsyxxkYYED+1BPUett2evoJrw3QQ4FJT7bjff9xvIjVKyT03/n2OBMciDf2bmS
mAl8Uk0PtQZHGL9d/jYfn+icBQ7eaR32as/GtFuMekzoQAggQ6xsZb9AbVVEGLYac553kMf6NIAa
haSiekfpo0oHt6bRQS5CiNKdSDoLLsiPGdlfl8ZDvomKeKL3WJoOYcEyuVY0c9t2RyNr3CDdmNVR
7SUvR5dF+CLYVIa5HwBzsU7+IggwP5a2sGwF1yR/maub2n6c69Rpx10tZ26JyWdNrj1SbIvhoFqC
lQuOwnuctMTrsh/yOQRNStO0DkW/bGX7l1f4sZjI7S37CQsT8diELaG4tYNP2kFCV/oMRsv6a+qS
7XwHftD7aQ/iVQdHsXoyX0Tt6aIFcohiVUorz+wVRdp9oh70UPCSYFhx6ftxWDL2aqc1eG27SH5v
89rwGwqi4ay+soX9wKKlcKBiy1mTjQnuVgXynlH32of7y59qdS02WJR1A6lgi1f1isNUb2cJ0X5P
B0ernTjrmAik243/XDa0HgwvLHE+QdLKNDHawqbUrENwJbumX22jxo2+GpC4ZyJM8UN3hGyFMLXO
ztOH77WwzPmDOdpj1Rad/k6ZEO6gNruhuxxtszkyBqK0MPtjl4xxzmGBn2PQCxvNWxjFTKanBqTl
WfZfu9DY+VqsiHOLdqhpXk34ahR0h1R+S+MGKYPny19M5Brc7UK7qlCiDofYRJ9LBn1eda8bn81R
cP+vx8WLxXB3TBO0faya6FClGQThf3RwJokbb/PPGWQ72cCRvu+pAAXZX73wnXgG76gZUnuKEqS6
wXvYgPOUbJu9uPS+7g4EVQmwQFsqnwGG1nY55f2ELmZivJnyQ1Xo1w3R/MufSmSFu1Gkph61IoAa
S62c5O5rF8tOOD39nQ3uJTFpIAWaGwvSdH3xaE/xdU419IRrpQBd12MOEFP/u2U8UIxRqjSouKOJ
x9gykEi3b/YdK4XF/70H+/0gnW1x0FCTceo7DT6eWp+7/H4kh65+uLxv63mHxXo4RDAqTdbzEi7A
esvRaOUHt8XXcNtvKMoOkDcqvb80yKHDQOYZj7LuvdXEJ16FjmgQcsTQVQqc5FhsDQH56uoltVgg
BxRm1ZhRz0bqyHhM+6ugF/z931wdhmWbug7ZJj5iabtRLlU2b2Y+5NeSI32VnhPP3rQHw8lBKIt+
SXfUHDEB6/rCznY5T9RzjCTm71wqSnyXWcN1nXwXfKv1u+lsgnPAMMltY2YB9nQI79VNtWUaIfne
8JkS+p/cTaB0IpYOjye48YGJi7DMbqEvJ+cIXGxp9jt1PAZo6gpQThQsai3ARQkCSuvQJmVNn7/a
aeaUTqCUA1/ATfOkuhgQv0kh8G7fde892aL+UnaAeChfmuM+k4wp3BRNpvA/5WQH3lwgjCFeQAQ1
nFVgAnmiRtBBQjBwz11UoE9UjaYfEcEM9ujkkPy9ycew8pTJqPdGlPdXM0a6TxmOg2+ZUuDYklU5
c55HtyXJ7y9v8ppvLn4MP1Bl5H2R1WzArq3vMFDViZiYVq/lpQEuX56aVdsYLF6jJWoQ/T4DrUDw
ONyyvoTykU0blc+9SNZj9VW2tMrdZB3gOOhznIdkT3xUhr3cLY6TD273mz9zm5+fk3BeGqf93EcR
yIGrFnLr5ehWg+kV5NjKovPAtuqDg4IfHsQg4KhAqxh3HoZi1nR0wLppEmleNKaBr+SaukmSBj2H
PZqvaaNC/tpue3BZpqk/l13lWZIqkqJbdZrFD+GQupVRQNBk3OHydANF7yb4etkp14/IwgB3RGrQ
fRcD6162MdmKhr9D4+d7Vl6nbuEKy+trMRz5aQ148+u+yrk11dg5lgmc0F4iI8BXv0forOwbt3wz
nP6pPgxH+QQWqo3Ie1avdaLrTKBYkS085381XhUlymOsywzXeuYwSoregS6xD6H5XQvRBhF4r347
NH9YiqxbwG7uPJZtYGYkRUa/shpXtSMnbgWROHPDD266sMCdvSKJSWEEgJRaju8ikr3WdbjpWmvT
yMamsLTNZWdhG3TJHHf+rDHt5PG9rA/Bnvh2kA5193LZxNqe4QuBm9o0DR0UjNw3Uis69dmAlHt4
RelDPgk6ItaWoINSTcOMs6yCMuHXv1/TMYxDHe+w0obe7hg5RB3dRBJA/WpqcWmGO1V9GRUETyTk
+e4wC3lNdqyNim7MO9ZAyKq/pQCxBOviaUaT2Qrmpkc7SaFh5rPUfauPPDUSPVtW0V63QJKHWRhN
wRPp1/2LKhph5A1nCOGxtq2USfazNgVO2t8iBeMxpkVr105b6vbaVDlNF5ROnabz7rKbrAaYOFQ6
ej9009Z5DqA6HS1JYwS48eQwQsoqdtV/mKQrUhP4fxA5a77xGZwDwsYdoWnu0LV2A1IxvX2vCkGa
utwwZQGWomDyL7Kf7mXPOoq541dPxmLF3OGT47mYygErVpGEy+MvsyixtOpCCwPsByxiTWWWQstg
9Nn/x9p3LceNNM0+ESLQ8LiFGWCGQw6t3A1C0krw3uPpTzb3Ww22CaH3p841I1hTjXJdXZWZazfB
5CXljULc/c9GrYMNIOuvRn/CSkSNUd28k1GPiUNuhV1sTfJtSLA2IB1mcu4F3gsyTx5zkUtCMOYE
WMi3jbBuLMEkJ60hjyRfUmvRI58o3a3Ew/vcHHtRDcNEppHBLGwwvp9XczJFCZSEf9z1LjloD6KN
dRPArAPg4xulL68+mKfMF63Rbw7c5tlWcb2Sz4aCqA/GsawxUkbZDSJb76zSA4kk1tXyIxasQG8A
9fkAj2/3JXAzX8tl0l2qBx0EI7crXnEPADcX/MAXEfDbZ/2Lho3sxE1qtApbd7kffV6u3Y6411M3
Ga8UZ3xqeYBXKsBGstQDGkTAdS5842lxO0/FO9/lPV3rtcKMR7YKyRNMfYJiqHokYK7k9lW2Xf6X
JbEYxUky12NCOaSHg2hXzxrqpNxuboID9ioBYj5zCWC2Q8BVIOOfZTgQMgfoCzTSedBvC+F+rHnN
oq2aZX1qjE+KRhkXSo1mUTpb1Vl1KB5oeZLc1E09/Va7DIYtHbr31n9ryUxR30tEzdpUoe991XG4
xG7g1N8La3bmY+SaR+GwH+x4h8mkymxOTGUscYdQF/kkjb0Tq72nxAlHDM9ImHAjxQ14xgmqTL0U
7TwszzFJLvuabIowJRlUpKJKRxb/HbaLepTlQqwwxxwvD3ECxpR0Gb7ty9i8iKhXIWyro1vGMQhl
xOrpk4TtvOygm85ki5/AxOKrn1OeuK0b3locE61w65ManeDrGLcE62RYm7tDZwpvGqHDvXjQ2PMm
7a1UY2JTJFSyqVavFYNo0+7K4ptubKt/4/hw7IF+jD1hTFSqyjAZjAXhv8kBUIFhqUa8VN3XovpR
pY5eXNL/86Qsjfsr7Zi6oZPiVItem4nzISFg0wFgMpezhP7qPa2YyBSPUrOMlAjy78WO8UfkDJb8
MDqSBZz7j9yLKu+TMVHKGEZ9mXvcQ/pT79LkrRwrrO7/TU/KTV70v+1px0SmRm2qbqhhIJ1DDjpY
1AhYbOm6YYIpuydKHyrejJXLmxXZHMxZfzomRHVhrZN5osMiKBXA7HAYvekb9kcHkGQElnZDB98z
b+HRDG7exNdymYCi5iTtqwmnW7vmRbTpYE54Uh/zs3KovvyHtgMngLFbLW29pDHQ8xBbLnTxQ/Un
f3oIjv0BnKzArMOb4l/70Wwz9pumhK6jKksmO6BekFrtUw2wvWGTPba56aed6mMqx9kX85ugeZXD
+J5hZGrRo4dlh3fDWfhY2gLmV8TD7Bjf+BXe9ilehTE+mEaJIYRljfcksz+nQe0scs65nvNEMG4X
AxTKMFMELyMSzzqAroHz+nH/zDZHHdTVt2GcDbQpY1fF2MqRvoCr0dVuCyzT0wK5mp3JT+3wrD7E
z0h2mIzvekt63Je/HZ+vp8j4nBgIsakHSDySF3g9qlS0BUDMqB/3xWwOoa3VZHwMT39qkjUY2M3A
O/IzvqMrNOYhAzkjASYfLsiCN92+gCTb5d1Adj8ipsOZJl8Ul0tqxBpGIMb6kMmaL0iiy9GO/o+3
EfN/pwgZTPoWQzkb85oafnU/CZ9z/TgZD8X0GA9e0540wPcPau3sC911ashk0nhFgn6sOuSgeSms
UAeYGLbsS44HbF+j/jFPSGHyNwm63FQAkmQnGVg7Tb840to4cFRXfQwOATbQC7B14QLwd0P/z1Sk
n3Z1QW+lUhGkECoaxZ2JN3z1U5dyOlWbwV8TTey7ENAyogv3bxniEgWJkMMwCUotTA+Ep+FGOYJV
sMHen2RVNs8VtjwOT5CiqBOFdv4Ye1SnquoKSs1Kd9vpvZBudP0Hj9uqGTSCqA7IFElBOvm3YqWB
xvcUIatFx+BBcokfA9lTeh1VB64zxxhplGIdYC2M+VKzoKjZZKBcLmIQvObHPv/WA9iiEu5i42Hf
KHiimLivqeOSRoKJ7ImhuwDxXxGAfbYo06Mkg55OABDxvsAtR1vrxmQBYxqNOqUI/sL4sy+fK9MG
yBZHxmYaWAth0kBDlrbKA9QEy3fhWXrlTdLQuMAQgxMdCl9+GFzzJT8CJRgEtkfelDf9PHufj8kC
4EHL55ECSZvdQ4waaOSR1fLOkAn/4CLO22bMVXtssAMdhs+o4p2RRN4ffSp2R1PX4xgXRmyNFxGw
peSnDpwLRcYLGZzTYmdy1MKQtJCCbCbHxYnsDI9H5Sk86baKhvr0RThyK3KOLyv076tAGJrmNBDa
qSzOr1n6hiyYXADOAl2XKyxeJc5TkAkd4yJNeh7iZbPFNkMHs8BLLucxnCeC/n2lkS6pQ2YMCO1i
dRdr56XnNAk4BqcwUaJc5o7OASGsD4DzfCyqm654+TNjY+JCKUaJGPQonWJQS4vtF7roNI+c2ZXt
aIfBShOMwTJg1P59TvMwBKqW4k1N7L4O5F7GeO9QfY/y00JUTgzaToXAVfhHFmNlbd52ZjNUCh5f
K2e2DcrwfK+dzVtKQ1u8vKdhCRzEX+IYK4v7LhjMHtX10qnPZl37dcDFdKeB621gu8pgzWyqQWgJ
Qg/0LEHP+j39QB02drH28Cg/isfsA029FLCelxC5h8kYIB4n1Vik6JzZsToKVvXU+dPJsBorc0VA
IPW8j0c/zp6mjDUa2iIFswQgy9YNPKzV+s0NXjXiI23rYDWtcPaNf9t/rwfL5CvgsYlCGqmoeIU7
rT0RHsLwtv9e/z+TkRSln4PGhHMtUmfL5oMUBrYs8lL75o11bYNMXhKXsmsKyrHV4fU/f9Ts6eP0
SLmu+kvh8cBGOb78Zj+BdMqspMhOYy0f2kbEwY3OWM3nUG2cziw5yXDzEWKlHLuh0JdC1M4ywnf8
YXmqjgrQM/AKgc5R8ITS1kkPvNYiT0EmgOhRmesTHWkoqocBN+bsNgRAYdo85wYXGoRjIK/+t0og
UapPSW1AFnb6OmzCRQfluAxO54dHCmcJRPIbHQOSH/fNnqchE09kFQzMsawjngipI03HPiu8OTnI
013KW4LYfNldfz4mghjlnAwxxU6WHnpXvdB1v/gl9CabgtJlj5QWTTi/g8wVpddaLBNIsITcZED9
xVxKbmJtoAW4t+yMor5Yc4cdof3z5H1Fet7rr4gJtFrIANI8CqNrprKTdbUvE8HdF7N95/oVTV67
EysxijphuIPSngpYjZHVYymq1tLdyNEFdFkByKYN3v7stvMBqxIbabpIVBYkRw7MPm4y+tgLRI1x
JG4u4Qbd1gctzR6WKPIaubrLO8OeRtPuZA29As2a48UvI25u2GpPaNffwl45lT5NyoLezrJzd5Rv
4tv0CLY7uwCd9/45b7YL1pKYcgXDQcDSDAzE00+g9wGaLiX3CZy+AIVg6+RnuqZR3KaH/JvgRC/7
wjc/sgTaUSIqsomdw3/bkjga81BFkJ0p32dgVcvHqTsL3Q1JQFKzPPUkfk8OXAlklJVJWphRjRAU
zl+G9KfIw1TcdI7V/2fCaaCkFZDw6A3XSLCwH9mteTR5mJc8IUwVJkRVk0wKrtOL/kLGD238soyc
G/tm8w/gF7++DBM168BYEq1FEdurVhFbImB/k7NyorgUwDA8iwfjGT1A8wHYlzfvGUVay6b6r1yf
jO2UEwr0pQeXpQ+teThVHeeysV1GrBRkYmZQxGZLKDipTKwATaToEJyzm9YxvcEruFi8vE/GBE1T
CIVFoG32Yfpoyn6VPXHXXXkimPJrnLIijOmueTIfsvw2Fb40KY9+nSeDqb1UeRpMs4S/YpfGWpZH
IxWtangHqgamHjRwwJhE03TG9IQp1wvAC8C8s+hmIVi0Dpa7YFk4PYFNXVZi6N9XVjbHiimZWOC1
J/MryDGH5XbiAeBuDlSvVWGMrE1Jb5QiciUQVvE8hluM27jxrWIBCwKgsboTHXlgPdtqgasdy9Wq
KrIAmAt6mEWOxSAQu0eXvJFaS9RHTxV4/aftWgev3P8IYmwhVxJDWRSEUuTlAyaVwEtMfNkJT52V
ntvz4JmnweMP4XL0Y1mkdS3ARBaGMGxznupvspEkN32QiaAwwS/9tJ+etoPEVUeVSRctIPOEQEcW
Bn6DQ5zWBibPfeXG95TYgMvju5nzV9KY5NGphaDLCu6DJAtBh9hYZf5jGEJLre4b9TYr77IktfTu
276S1J3e3EJXUplsgk1QTMTriBu6eVmmb4P8tP//t8uqlQDGn2dxypZERU4skQ5/5ndo2Lua07nC
y0Ab9thoBCkyRybvKBnnNudBL8MCxplg1Y/eNCiIY3/k0wVTD947PcbDp7LoBHAD4CE6Mz1NaS08
zNikj50q+D/TKtAqf3WOTA6ZekUUh6bATqv8s5nPeV07HW6jnJPj+ReTRuIAMFAtLTwbZ3zIjvTJ
j845qa5igSxzcilZO695uXlFW2nGhBJJMiZD7fC1DPPjJNzEzXGKvKF9jBfesglHO3ZGqF06UsYU
PmEWP+vmc2uk1ij7+0e4KUPBzgdKMKzIiYw2dduNUgRQL7sbP6qtM4mf09b7IxFsWyJZsLIEbBLF
nozAGoGbNfSxPRWEM2pHf+kb475qwnYjzKmdYNJIkUnYOzrureZ9So5BUVmR5qBX63QTlyCThps9
mUwQVOdFqaIE6MptYy2f/n7gNl/qs+yZ3nt3LLSVjkz4600lURbKP4tHPiuRv0TRcf9bbU68ryUw
8S8vdVMYaCxSL0CgRJLUH+n74fCScddjNqPRShkm7IVDW5UdwHmA6tw5stjYWjHSF4H7QORuKNAP
sfehmMhngHHeGCij3XAIff0Go/N2ejYsBA4vu+WNU9Ez2hPGxD4tqKtUxaysLffAoEwKJy7ze853
4h0eE/lCUUrGlCZ7OnqMPQjnGwGF9WQtjxRlyJ5vulseSvu2WogS2CjCqLfOqNWLczLWcYsrdv+4
yMexeZcDX/8/o1JCF+31BNkJ8FmHOgdqpzneyRM5gkb91Im9neXa0xK1HLHbdRNu9P/oxYTAaFmy
PKbjaPEHQF+f69vGl7H9jHUfOpZr73+4zexxFcau9SdBKkmjiaevzhg/EmN8MnM8Ko+aPXTpQep5
88fb4f2XbgZTE5JRHnQlgbi5uJPGhzY5JyMng3DMwmBi4JSZXaQJM2IScGok5WkpW2v/zLbfOlaH
xoS9pu0mWWnwheocjw+qHx2yb5M9ucplxrBgxW8zbYcLoK1qBiA/CPu6J0uDWpoCjq0/UfYF4ue2
7gYXhAvwrPHCxbZ6qmiIgGcSMTbBxFxzmaO4KSd0D326XEMBBegy/Oj8f5LHBN7AIF2I6Qncupzh
EwWXQG/bSc+9M2O+lL8YuH2xXOnHBF/TGGCHFFueXizlJ1CYP4P22C9Dt/gJWFRAzJcfW16DdNMs
NYUyBYOT+A0dMVlmMqcEEb8IRbteRrcwgwPHLqn3vAn0KxmMYmMXZx2ImehyPB3tmfzFU0//bZd0
M96vRDHBd8rVrlHoe1WDhwGh8SI0HZM8tIpx4HjbZsjA7BDlcZYNnd01y9OMhCRG1TmFX1X9odI/
tbzFqO1plJUMJmZoJRFTOVDQmjlLJzTlD7EPuh3sUveHwS9uKDte6bT3oB300UznBKztgL+SzoYT
PD5UA1btMI87OLPbYvY4cuQ70Iy68YV3u9u0w5UwxrmnNspLs0eLA4tZH5dxuFUN3hfb7m6sZDAO
3XXhTFTgXAPHszob7nyiBA7jj9QjGBkPrOrD7OSYfOSpxrMUxvyXRY5EgT6RqdVDNtxn3WPYcfpe
v/lWikH9WNdB6QYXXDW+KjM2NYUOQSRnOpleew1wo18XghCJecl5+1v9EsbuksWmIGiCBsMg6hc8
OoMVjONb2wIMQCNpKlHf8IiH2O0M1AC8tpX8Qyuea83bj0ibUUK//n+mhIoztVZAUoSg1z6r+jPY
ZPLGF8wf+1J4WjDfRG5VoYh18P+J4ucQLwcYud0XsN3Qv+rB3nzRt9XjHBwpuIWYHaKraC9O+RCe
DGf8LvxQXm/2sxPa4s17pnnBLf/PF9KYgimf06iYZjSYxgQLk77OY6zd9pnr/2ci3zQXkqZpsIAl
PhuAkU6eMumwf3qbJeZKBSa8laTW4wJYD3YPXF3ki8WpJ/Qm2rb3Qe33qWt4PYTfhPOrUkyMK/JS
7DDyjwvPU3CbHMnF8CiZUvOxPXjCYrUH40k/dV5hy5/5m8K8E6V/X0UISc4GA3EDX6yNHTVUrWhM
P2JW//P+qVKjfpPrV6fKBDtdGXNAc0IMBf6gHJ5/kwPx7I+nDZPn6Yh72gvoKMyT8CUtintNay2B
hxDI8WCNiROzZOYTppXx9F99aEClJibP+6f1m7h9NQkmRqRmliiFRDsjkU0xkWo7dDuriVC1F8C/
56WiTYUMosN5sILyhs59kvJYz0ekoiYXrQAgfXl55Gi0LUIFtxL9CCgP/m1n0SAoSUpnJClXjIgh
9chpvlVu/kwLPgADcqddNk0B14F/BNIftDLsDB2tFnAlih2XntI/Z6Lddpw2wmaoWIlgfGdUA6Ua
5xFP2lLiR9PiZTM4PgXNHvP4lIw8/oDt7tJKHutEEbbaOg1PTB24U3OsIQbgmALerR3yb1WbxflK
FuNJZW9kgkErh374KhAANxb2Itz2XW5n0UTxAg1Rw3KBYza811pqCW9CxUoy411dLP3vPkcuzTn2
Y6StxdOs+vjf7nP03+2JY1yt7k2pEmMYZlkaJylNbjIzd/qxf9KJ7InidCuVvGXf7SvrLxUlduml
D7oprkcEEMGfMcmJcD/5AahZreSrchCBvcTDcNt3hjdzqkraBmmnQcmmeq7JZcwvUfSumLVSisnN
olQkejWjVKccaLSnhvGBo25j5hqP7AJn82U/nEjs4ksBON+mNltASJndra7FjiTVnOKZd2ZMAJEH
Q4gaWkUlbeLO0+zGce+EGQ/PjyeGCSKknOJY0GiJXl2KEYWGeGjegyamrT4NEzhUcQnlbkC7cy5N
e8h/FvHDfnin/+D3TiSJTLSouwZguWBqtxXlUyD4YqVa4B5uxZd9MbyzYkID8H6GQaErqMZ8HFOv
n++ydw1Jro6KCQdNN5M4SJEK0Skt2w8CWewQePDNpyGt3X1tOIfGvuy0QwdCZgHaxMkxa07g8bOG
xS0THiU1x1fYp51FQaM7K+mYgOHX4eMccByFF85eq5lVqjVSgVCkYTwPfKKviBS8RAVgPhBEbKzD
cDF4fyPPUNGW0inIAHPLMBfRyPBYhaePU+Ch83EJHPGo0/kkP0NXTnvc/07bY3PGVR4T2dLIKILX
2gUALMfhTM61F9aWgK18zZIO0R2aww6gUpzZS7zmwBFO//lb17oKZwqnJJLFua3hWqNNDimgDobE
xjatTdzGw8And45lOx9e5TFhTzHbehbRnMCaN5q3yFDke3OUfbpLWMbYA9Wc8Hl2KOYGrwrd9G5w
0QPsUQFkJgvACAaXpQ8EjHsIuj+XuVVVf5lktPbPkyOEBVY0NSOWI8qVq06NpQ2XUvopyJw3kc26
8KqIzNhn3Wo1qegY8lhnto45M+3zKP1UTF+IOK7H04axTLWaplYqYBwkFR5GkjxMo+JkBpfflKcR
Y4TBkERSQV/t0axQP2HL1KZtfTAbW53bHzD7OLgYWQV8Fo80YDN2rY6SsUa9ritgKeIom7k+9r18
ycP3YKJoKxH0jFfRa+rjZSkDVNWzrLtRER3rMHH2jU7arGlXMpgEHMtxnKCfTnv4Cri1O/B8qM9y
Zs8eHfyffPEY9jbYxW3jXJoWOb0e5r3+nqJp9SuYLN0veQRSRiScltzm5Iksn/bV5Fkjk54VQVS7
qMD0T0dST5AjTypBJzH3nNPcbtiu9GBydNCZ0lKAsMUuSiu6pyANlG5Yfuwwa0fs0llOBLvBMZ9o
e3PU6CqYnWFWMMSYkQJPP3ICjKW4dQEe6ColmD8UMBd2auajD/uozxVoJZTn/cPd7gmshDNRpcwW
vICFyLKY1gEcZnYwESL93hE8vML/IJwLO8fj2Z3GpIlToocVviWwSuMOyEd4n1T0v2ThaC72vmrU
id+kuJVmTHTRprjscxAA2nUC/C0i3peN4u2L4JimQn/CysmlSWqzSEGP30hba6oulTY6Ko8qaRMi
ZRVK2IfPtNBJr9KRI9GTUAH/RPMBfQ7saXjid9WdTirGJMOD9Liv2/YL4er8mOhSTGEWxLiu4kVG
PFXPeHf1whNl4wDlif3f3nh558mEknFolG6h0/yz0QMxri6/jima2WiG/FlMYWdczUhJAVKHt64e
a5zp4o3gDkgi3nPnZim+OkEmopSVag45He0LwPkRacpdsiQXrVK9DixvnApke0jyKowda21iOQWL
N+rx8aEjTv1BsFqg6ehuMltpb48OcflTkhwF2enWOO3itG3xvSKg+gP9otVfxtYvEnffFDlmoTL1
iNyHRSYLGSyQeErxqExPxcC5avJEMMFiypMA2wqoCOpJdZtOO5gDHuKFiKOJxJPDRIxZCcmiRnim
0W5pBVwAH+tD/Ng4FYAoHWyMnkdXPaSuedeFVl1agnqQznPoheAaDLGxun+unAip0h+7Cl/oz/dx
BQo7zNVWR7lWz0klFRy75CnMRBH0LqdMk2b4QHUjk86a1NJa5vAPNWECx9wYcohdIIRIHZBAX3ou
/RI1sbfJRAVyh4o+BPYK/n1UulwqZR/hiQio0bZ8KJzQBfjXF+lAIXp4j+HbZ/aPMKCG/FsYwMyL
LhnpbWK8aUe/6h7J4O9/+t9E96sMJu8njRGZSgNDlL5onoS+mn5IEd0VK3hKn2lPNObfsLcLnatM
xo8DMwiFekG9/z9EAyxHSwfFf+9iNFjA//5c2D799wkaRBklheKENN81bzj2P4y/Kj+rcb0Vfe3u
/0yyTueqV9IYp26FScPdDNZnisVRT5VDEZQP4jC5nG+2HW6vWjH+Gi6l3mp04UQFuD7GCWzKaDz5
5fflIcssTLeiDJD/MqZ3ufBVLOPCU1aOgpil4BIUXmrNN9NjxtsW42nG+G+aFcqkw4ntvFxsIb4M
wuCJ9cWseLzBPEHMZaLuFCXXc6QSUwYyrjbYdTR/Ikph6drEczH6o38fMzDJ+G8jDIshSbCwTGOG
cGjd3pVwL8N+y0Nu15+C3iJ2CD/jg6Rx5LIdQEOexViiJf3SniLFx+XJynGZFtOHWDzsmyRV4a2K
BkYnMKwOlhXGIoO0/d87bzpqXiMGTxjP8IQ5u6laLLiasZ8Iy3nsg+O+2O0AeRXLWGQfylopgWcF
gKPPs+pkxV0lczT7TYC8ymBMkphgYJJqnKJy24N8rPVKO/SqzqLL2AbICZYfgRt/+zO9GOusFKGY
m6DDZnT72KW1pUpeNvzh2TFWKSXyYoBwDNd1eUDN5tf5RUALbl+R31ymf50eu31ci7Nh5CG+EEWm
oI82oT/ehsDgyM+1Ux9LJzqZjuTzmqocw2D57KMyFZaE7naJ5pPUBHbePqXx875u21XTVTUmi+V1
mWSJjiickuQoitpJFXhE6jw12PTVyATU9RARi0dcF+TwduIVADwRTM4S8lbLxdf5z+SjQm6kzhNS
b/+gNmHINfN6UvQ3rOpLZMQ6LTt8Dfo6r9g6gOQWh0JE5nYLygvUAW5ySs+CJ1mCk3k8Elzeh2Ki
RNUOUaXQKb8g/jgWZ+Dy7evHO0ImQrTdIKl9Dk8S1NHOpaMmfBF6HgP0lhAAAcuKhO41liGZkBDI
EgjUCOq0oMyeZfADtaYRWXXVc5Shh8FG8rUcJizUDabsIspPmWjKSxGjyO2rUyhIfizxJk05KrH9
rhCrGEY4ILLmuAtMum4HWmIp9eTsfx56MjsaKUyFK4qZgEoe0y6FtDhGdSM2tVWYrmJ2lqk6YcFJ
95sDV6sTZHtbICaJq7qNwYoZuvOrwWcHNNSAhKA4wZmOxut4vkrvc7B2Vx5vEYR3qEzIqIdB1QsR
xtiBhyVJ4g9ZVJxJ3HMy1OYr2VpLJm4UoFUnoQmfpmAPFBayxBT+/N2wKLq+yZ3+5KlF/74KIXEb
LbTmRb023VT1t2UCWh1nW5xa9ls7UUEkqigATWTRtnJNRAAXQL5JYeALzDrHR5DDvfMDXcUwaUPB
FnRZtT3FJDil2Z1GwK4387YTN4d5cOn5pQxjBhNGh9QohtEvePY9U15MUFuoAJj/L09rXGmMMeR9
Og5DiSyvPTRH8zWwKwAGTT93f3x8jCH0cVjqJKSza01mSflTU8tWw5uF2ra26+kxGSMqA9A7z8i7
S/Q1j+9J9VemcKa7tuPsVQSTNHo8qxXmgqRUhpFdCrGlgTRGRN/i837020p+a0Ng8kbbFUh/OX3N
jicnn9ILaXXOgyTvtJiUIQwmIl7aoeNo3CX6Y5mAQDTn9OU4x8XeZaZSk82l7zGRszSRZejJj7Yp
PpSpcZvUvIcsjj7sRIOSCqo0gKzFJsGpF/x0ujH6w/5X+U34/PX52aGGZA6kQMhqfBbgOwW4VXS+
8jzYiw24vUNwx8PG5FjB689ZhU+lLqo2MfHsvqgfMtlf4p/7+vD+PxMAolZRjHkBxOekPs7Czzn8
sv//ObH59ZK2+v3mKGlCPuFCNByME43N46E+Sv57BnxXzvL6ArMSk2uhmoYlGqFJ60fZ7ZT648R5
JeUZF+P3aTOmbSnBH4n6nUQmaBG8Rfr4Z6fF+LyRSmA0yyCjTk99G1nSGALh+EE0HtIEgM1gpNF5
12SeATAxoBHGeIxCnJxgnMrhqQVi2L5OnHN7rbpWnyYsVGHsU9SlaffYAz+AjC85t7vL0YJdr4r1
el6C5fW2SvmKqstigcbLGXDRxwd7yTxeqOHFAYmpBrosyjEWj2ogOf+9zDhY4nFCHFDR6edDNfMU
ZMoCearHMqCjeoFUYSRgWXpbVCKZc4fYXBFZ+ZHEhAMSxMCMA1AX5ictAeEaTMyJM1naX8udEFog
3wU5mQSW2h7g5c4fxrrXp5eVpfTznKRZaNDmCUjo9KgB8mGkft83x82prbWKNGGtpJQLOMDxrgf8
r8hOLeGpOeanDmPTqVf49/OBuOV36bt0oCzxvIdgTi6UmBASKtI4SSLykzlrtiB8UlSnqz6IESdS
vebUnYJYYsJI26pmIWEk8nWrokLQ/U7HAfgl3WaLbX2WTPAYwkAIBgW1UJPZ9c8UGwmtHRynh9jr
Tq/ILoA6fuHNg222plZS2VmtQosGuVaQU6p5jBZLNopTVYSaHclGf290Wuc3Zdn8bDXxRVMmLEbI
8/McN4IVxs2jGTTFy1KYph11ZHAB6EkceZIbe9/MOFGPnfXK876bDAMckdpyKw23+fQElKJ9EZuT
H+tzYELQ1BuGaMaIrOJD0dt09L/0mhsldMTDeOTvb3Osl4Wmr0JBWMoSjoNBFjdsXoL6k1rNlqo8
7evFKRlkJgbFGBeqWxUNkyTXnTrIvytjg4HKKHlWOvGbMcJdm/kUpQXhZCrugdKPugoNyjgnUZQi
/VIod4pnMVjKxfQCrFIIDneikobsHS+VmUDUl4kMYjZI60/Kg3zAcIab2ssjcohrHLDR5e4fKyeD
yEzwSYnYlUKBF5p2Mh9aqftShIqzL4JnIUzcEWIxVLsaXy6MsDFmtPOPQV3uQqK4c11xLv28VCUz
sSdoynQoF7yxRkfpFB27c3+i76CtpX7MbXSIviRfa7zw2h2mb/fV3PZtbCspCtGARE0/7MpMYtUI
qoKSd04SGnmFQ5KneeY4N08G4wRROhrF0ONrqfmhMu+x3aybj/tq/CYTXvVgzD1fjKGaZERvOXQw
dDjhRTK6x7QVmIAtWD7eI7VLgxXnx//4mrzt6Ff5jAMUddYp2NPAAw2l7wOXko7lRvEvIE09yl72
mFiiZX4OvpYfpVvymaP7tvNdZTPeoC5qVgXYpgN5NPZsbGJNN6b9vflA5zT45FE8TRnH0ANxCYoG
5WmCOXh6ZRwPdJSTZ5jb/ndVinEJaZwl0tCB+7p/kZZLKvzMysTS3gWhpYu/5LAb3UlUiVJLuejK
xZf6i94CC5uz7rUdra4imN4vSYR+ziXk+KQI7G6SnIY7yvObcH+VweTPZQathZxh+K8BYxqKQbcg
CBzz66fJbkUeajJXHhs3yCxHRoMrQ3aOniW39gR7sJOvFF1X4ELLbx4gkTQVLw6YP2XDvQyOoViF
RDtIssWLUuNnG9QRJ+BvRqmVEMauozZV27rBjLSWfIzTmykEYKHOaSDxFGGM2jC6QjMogGY4nMf5
TuZhjW46zVUH9jFDKXqtXHRcgKUytcT0KHeRNQGZ6z3UyPpKDmPRbVaiRVFQ5zSfIq23YrSLhE/7
YY2e95uSYiWDsWisKOmGSHBWcXkjomNQaF5pvsziyVgOscb5MLyDY8x5CFpJDzJYWFveBc1LrQRW
bPh6Of+ZkbEzugBmi1OAi2M4J8cbfnSMeskOsb+9f3Sb45fr78Nkw2lUxV6ja1eNMziSrdmhhWV7
H8zHoFuvuJuKHNdRmORnyBlmICoZ9UlyzuYzWY7Ge5Co1xoxOW5M0BMB+juGcUGogx6ch7cYLKXX
9v7J8TRhgoAwRmOuRxgzzoqDFntz648zr1ShzvHWsIHjpMnAvwRW+L9LLmw6hZNO4DygxfIowuxw
MjFTWWH4hoe7Tk9lTxTjp4VWRkkww6yXHEst6Ww3yiWf7+dZterF5JzddnC76sU47LxERWXqsO1o
OKXpYNVzyrHr7a9zlcB4Kfq7RS7kaBwJ5u0UfIvj3J7ql30L2G6GoRb+5/NQNVcVcVp1oZrTZbTh
EN3TWcTay70a1Lv1sfkPXJzbYc5UJaDj66rBYuZlolbNLQ2lGno1Rm0pw80U31bmQyIWVt+PnI+0
fYRXcYyBj2ReapHiKS+6ryafmsZO8+P+CfJEMElOJU1fmiEOUK+WozCNp3gaj109ckLptrn90oTF
yWsMITUjARFhUR6r7DboOQ9KvzGEqwDGebKsjPUygfPoT3R9vbwdrMCnzCx0UI4Pgrb9ZE+u8hj/
Sad5IiWFyaPozPPX7mB43T0FnmpupIvupWfTMw7lhQIhCEceFdJ2QbeSzvhWaupLhbj6t3Q6zomO
ga84ule48YGHcbPdbFtJY5wsrFBptZQOQ7XIYQEupQrCN8rUkHr5Ob6n0TATAWDKue1ux8PrEVPT
Xfm2rA8oMelNKQGGbdvkx6qczvk8uaZm3pL3oQ/rKzWZxBjNMyEThb2hM0d0/GLwl48xZvaC75Rn
N3bqG1562fQ+YM2rhkwI5nSYk80WzYyjBZ2YpTlGy2NX3igKr12xWS2tZDDHiOURuc3oMY4n/aK9
NJ/oJGkNrl3zq3w3ZrZ4KMCjwJtD23T4lVTmMPs874hKFwQGlOetDOLK8Hk/cm27/EoEU2Wok1gJ
gtCjjWXPtnbC5gpAacR71euPlT37vEX8bZdfyWOisVCnuiSYtGvxJBDgzmOE5YME+meMwLmUI6yz
YoztuJnbntP7/9DzpqH4TX2wks+EamyICdJIx0C02/jr/yPtOprj1pntL2IVI0huGScqW5bvhmXL
NnPO/PXvQP6ehxemBi7dhVeuUk+DjU7oPic5ARoOIIXGaHUWsbpj7SQgdPUFX7Qit+d+z20ncJHO
LgnVxVIuEhlRDWVWoFnlTeHlPlgYHPmpdQBK7xSTNVo8ME2OGbFrQpM8JHIMPFRbiw1LC04pb+xz
08ms1GL8+FBEZV/meLFoBOG0iIOL0YRHPdcOeVbs08Xk+DTOZdQYx11VSWDoJdKusUTtH/gm2Jox
wmaEH+nigcDbVGVDkwk7QE5Ks4lSBWqJ2WKrPWas1Nbqoh8fuoK/xbDZcaWpimL2mEmgRPO/SNjD
H8XuDRzHnXf5Z468zWz8ohY7Z2GMAwBDaIpsnEfABy478Y6COmTuX4A6bOZ6K1mMZSytvLQAoaJz
yNlTd5c53bdmF4IEwU3fGHiNl8lPHX3fvH6szbUSzVjJIOdyopYI7y2Q4vs7zFmLvDbXduS5fDkm
8lRGJqOChoFo8vM47nrs0c8xp5W2naas9GBCT9JnC6oMRNQIKBWKU/qaq2OnvEE05ZdP2yNlK2lM
yAmENmzakc55wRRVuGQlx8h9ByAAcTfxUvPtt8CVNCb6GGmclmkw0R7yL3oVCTByeW3Jj8Qqn2RL
PgoOcc07Xu7HM0smCslF2fWx2OAKSJqdh/eVEoO69ns7PLVqBPI8mVPGcRVlwo7W9/2s53jsmw8N
err3gmfc5zc06Zx22mIRMEH8pPRgsaM+XL/u70Tc30bKTnAsxiSYaY5e7PQ6OMKr7A+OWVoEmafh
mJ9IhlnwwQW2rCdRPvHI4j740ov2Z8i9/ACmqtBHsSExHW02UVWI5/CgOtEz1oywxpx6iS1z2Fvf
CbIXeYzPmZZBFusFWVN2mhzVTr/qgI8OfThY5bwcJpcSFY6i/R+PmXE3LWkzLe5hUo0zOeQcuOln
zaKbKzrozUu8Xp+wT1ocZw+8QUfwanISue0Yf1GacUViv1SdMCHGR3NtL3VvR7w2gczxdm//vy4l
FsUApBUc6uDpJ80SvPkwuoDrvCWHN+g/ULSk+/iUnxawJQ627E0+BSLnpZDbrb6L05AZFyXKYdos
CvJ9CruBhNUvABFxQ7FKQMi0r93szMPA5V1fdvRD0SstkwaMQaY/aXdx8rI7gFPY85f2ldL6kR1F
QAe3J8eoeCfOuKkpbEsigLjUlos7UfZq6TmaeTU/xxX+gc8TZejOBjjNwVNeu/2CmXntGB4iL/ks
/BNEAN+IduJO+pKpFrcm5shmR0HKpQc2UI+b2sH/nUa7d6lHXI7huQU64Owth2CHWPcXm/Pv1D2/
7ws74dELwhCWHXLI+Ge0b58R7+xhR04geBa9N4Yc97p/4IVxhfFKkmbgxTSCF2yFdlfmsVOMqa1r
nyYtduu2BAxTdJSCxFFkze5VHS1FnROEONbEToCEqhGMcYEvHYpurHzGT5jSbxwtOW6Inf4IxbSJ
grdSA5D2Claap8TW/hnc7iYCQg6gVRxzd10kz4ao1iuvNNVDh3dofMgwTE5B9VykZ1X+meq2qrj6
yOP33S49LmbD+J45MuMQuHjoNZDxGEdYEazqQybOHhkH57pivMDNvgEWRSRnIbh9bSNzwwcdLE6C
HZ7k77VvPgQFMJpmJ3PnY+TnzmyZjsiLo9tVnWkoItBdRdNgQoqhNnqt1SiVa7d1Ae/qBz6eVSa7
2gX71ssH8GojQ/sc+cL365pvG+pFMPNJl2RahLJBDkqEU6HuxHqXL5whu+3veBHBfEdBL4LaDNHP
aRrdqapbZep2MhB/0on3RsBThklxlUiaWjGExWR1BfjExQqmx4D7TvCOe7koRK/J6hrkOsZnmwKh
ogF6P1Ifuva0jynlrG86PBihd1KsizQmnTWXoiVhBqXC5+Sp29PW6bQz3eGQ72VLP2joHPF6YZwv
xk4tZJNcmiYBNqjU5oVlLOqxj+Xvep/YmTZ71w1wE/IHKBP/b/omk7LG7awUpQQLbJzyuXIoB13v
d8fkc+uonnGLgAw4Vx40Kee+mUyEyHoMTYwm/PNkHNL8QQ3Awzh8L0y/Np6u67dpk4pCgaEVGQxn
zAXrNNVodYJXpWw6ZulopelJWXiIOJudtpUQ5oqli1wEgwYbmTGgmx6qY+cSLznw0kHqhf6oLlZi
mPtVoicsT5SaozE/6V1sDcLP64e1+VlWApib1cYTOrCigkcRlPeD+TSWr5VwDDr4/uXTdVE8XZhr
FZeSLhmdDI+vpM9tkN8ps/F6XQTn0//RgYyBhCovaP6U0z+t8tiJ92R8vi5iMyJfDoxtNxI1yKZg
BsiYPOUvzYRKSB9tOYwtlRRuXYrHOVW/XBe5nc6tZDJ3J1GnSjIpVO14EG4Be+CRvUKTSCCOpF5m
K5wtsu0aZCWPqfaEqDMHIr+5W/2Und5wJdz4xytqPEqISZMdjoa8U6W2s3LwZiW1ST5Q6LYX4TZ7
WpzRzwwreqEMMcsNHstip/1eY/K03y08benpXbljLFBRpFV5bpbwTK2bo5pOvPAsPUj3Ay406jte
Kb0dy1aHy3gOPC8FfUYLTe2W9qCm3XhHLAmrGZHLX1vgXQjGf4ASKZUaE1nO2H0VIqesXxaD8+14
IhgPogejEksFPKFU35PqpMKP5M3jdfvYrs4Vgt1gWQQtzNsNWdlHaIhzHosFooeX3rQPppNa5Gze
0pVa406+TZ8kN/dHr8TYmnpLF2xlK/ewWfN0/XdQM/zTVC4/gzFTLH038UxKTLWL+0j8FEecm759
DS5/n571Sk1SZqU4D+hm9Qgp2nnMTDw6IAXQPEG1YoXTfOVpw1jiJPSiGgTYKW9yDHzJjVB6gKGa
vOtnth0pLzoxJlhXSRyINZrkIiJlfIj9dE+Bkj60or6yEMYMhbKN4mkAKFMgjG5aic7cxb4S9x9p
WqzEMEGMTEKdhwsc1VKd++xGyn8oCSfCbF+o3wfGtjQbqdezsMOBZSCsDEJLUJ60iCODftorhszu
pCVVkY0BFiztaaisulEOcoSZ6j635zTl9WBotLgmi4leaRSQsU7h8Eq0lyjUdm7Ld+lJAuJpglcZ
7u7Cpj/Hpr1iSCB0ENkR+EAL81ocES3D5w7yCq/bLfeU6o5OefB67Zt3aCWM8QhLEgKxhYIFCWbv
G6CbwBrm/voF2g7HKxmMVwCVuaBIdARA9gsEY/qKXQK20tLvVY/u84kfW1ldSaTms/JDEWmSpl5w
mUzjdu48ITjp8e66VtsNgJUMxi9USqfqEsWI6bz8mc41huD6Ir7o0npLmbEf2Z6Km9KJvanGQt+H
no1X4hl/MZpVEOgZnurFVPuq1MopIqFzXcXtUL+SwTiLsdaNCCQG9LlpdiOUrcPOAFMwhUHvd9yt
z81U/iKNrSEFkmPLdEYbtwY1MVglM+ftGSSxTFu5j55zlMvJIf9m3vGOkqcnW1BWaRhms6QDrR9P
Lwf0OK30x+InXymAYeQuX64f66Z/VBVNV0GopqosYGeSiHpRjvAnhnI/Cr4q3k3D/XURb/7vD5+1
ksFkwNPYzUk/QqPRbk7Ni3igD3i1nZ6lz6k/31HMZtkSd7X3q4HLC2bbW5Ir+YxbIXUs62aDK08H
jcJjfFD3wS3x5h2vLOcdJuNb0iBrBiKiYjLL2wVUHpq4U1XOnv32OtRKG8adSEqaD5qBLFT2GyBc
ToCDLA/1G1BTfaIn2QDyl9Iu8PbKeNoxPiacAmUIBVyJpDetYj5Kcm4p9Y/rxkJv8TVbYTwJybRU
j1rccvFAo1uKPFT1PggjsDpExpksxKhaXYZJ9MnnOT0aqWgJ7UcywouMP1j4NICQJiXaDUEinvDB
8JxLeE5xMx1YyWC6T4meVL0pAqdTvpcP8a5FLGt2+jnfU4wfrDf5178OvSlXvg5hsg91kNWuoA/E
Orpc8U3J46vk/X3GU3SLnOeKMOCphbwYWE6bkLFd12AzV1sdGOMLQnkqp3KEfcV56AXDyRQ0K6hD
W+Uhw77jx397VhZwMRZzhWT0DYWSINN3ZUqKgq0TO/diLvjSdldjpRfjFXp9qk3EYETgGc+s2V3l
BSBpbxqrmS0Aljh8Ztbtl86VSMYfZPU0az16hnCrtPYmBxohI8d4opsUy4F2PuedMloaz+h5VsL4
iEIeCy1pIFiebkFFAebb6NZwGndxzdoLHmWvAxHFdbPZFgkua1GSDRlMef/O4Yo6CbtBJNjr692i
epXkz9f//jvWchHA6CRjv10bRiSJ+uMItBnKrZEBNQlMvnRnjJtk0DWKPy/yRRzj/xp1yeZeqzBN
k6jforjHIpR5Ig24c5b6tlR6eHZwd2rq8lguH4Hi14H3+7+zZEuypWmr1JhxMZRmF1UH1fAHYcc5
Ts73YksysajrtKD69Xb4tTrRXczIqVC6EABsDTf8AfV3LuBFK8Y1ZsGcS+OMIjA6aW+tlGkn75vQ
ovFL3BkPJWfikBrElS8oM64yIWEuA4YQXzDFpGFa22282CKeNLVAeBLi0m305vUjp6qJqkokUZYk
g8lvgPqL1TYDTefgDKhQr9tH4DcwnN4rEW+UTzFGdDgSN8vPlUTGraVLIxVmiWsh3U5guW59dZ9i
aORX+cmTtl1FraQxt1wdqqpOY3zDxlH9ILWS2EqJpWNm29V3kUecGtjvsx0+xchXX9o9hQTm5ZCb
33X1GxhHAFqrMEpVaKwugjXJ7iDfCgOIPmY/G49V9hErWklj/EAkNFM9Nwi4sz7thYK4ZVc5kpLt
4jF4nDLp1mxm3oA8R0O2tIp7sytNGTKrzO6wkAs2WI+CjmYIHoIt/OgwWEEP1zceeM34zRT2oi5b
WyV4LiYAe8alIS/q8JlETjT51012M8FYiWD8gN5ovZbN+H5L+ADsT0uVWysNnpbs63U52xFjJYhx
AIamNGKlonmm3Y4uagC/OFK4YyxQI/fnXY3tYA9qWAOY+pqpsYPUs2T05kzRo6TbobfLmwgF3LBr
PZprpnbl6vct0L6Mm5xjoNtf7CKXOvpV82Qs6znuVLC4tpq4H1VjX6qLsxBewNi2yYsYxrOFSZo0
VY/0KSmkwKtk0mEXfRH3fTkRq03rHyXIoaysDlKH8xk3I/HqYBkPV3YAHp8IfVSwRTs8KkeyBw+U
W95+KIVZCWKc29hnKsl7+pKbt7bRidYM1a4rw/tYjO9KpBkwrhMgQEvzJjLuMzx/xsp/lMF4rDTG
NnLfI/kLq9Kuup0RvmYDD8p3M324nBVbutVJDX6pAfgmuXzuo4eJRyD9Bhr2R/ReCWDqtk7I86Gg
vG3jIcdFOtHtLsF+NR4ntzvIgPeJfTo/kDuFH2ChTjzywgzvQv9Rykml3s8RLlbj6Fb+oO/Cw/JQ
fNbBVZQ+lc68m+6EXfjIk0ut7JrijNeqzRhM4LUBDzxNdty81mPjkuC8pEeNuNetcftO6woa16qp
A/3h366jqwq5L7scj8vdeFLM0NNNCSvs5Lmo009aXsGVBLwMiSeT8f5KMgCkAWjauM20NYM2pZf6
dE0RYW1H6SK759Ibd8KJO1W8bbIXbdmDXRKtCyQ4aLn9JioPZso5ze0EF3yb/3+cjCc2K9koqoVW
mPeTRxnXKGrSEFogZtiXHgp1XszZ9iYXgfT/V66/A7Fh0Q0zXH8dnMlSer1SuYsgcEo7nhjGAQcB
qcgUoE2D2aDOFKyeGJAic9KCTSnAENJUIIQTmZ3YIaoWgrKnw+xJ+aXFrGyquTXvwXO70boSwtjA
UgWa2cQQApydn+VXNK8PJWyvxb8U/mR0ZKfdgynVl53kUPi8GeRNE1yJZywky+s5wQA/2p9zcyJJ
e1vnhX39Tm8vnaxkMEYRZMXSGhHMnIZLFASA86GDvwW2n3ig9LxPxhhGPmdq3QdQh3Tdp2oY7UyP
HxUYCkelTZ9BVAnoLaauEo0JzGrw/6vNKDdoHpy66WQJVvZGXJRTQjAgTXrtt8KXj7yG3vZ43ko4
E7LlJiSNoKEY1277w2znDy0Su8DprP7FvF/cv3nl2z5XnWBUFLMHmBj9971W8AFVPMYjESm+LMX9
3JqesPBoXrfdFblIYb7eUkd9FL2lO6fiicJbLjvTjvdzbGHOB8vFPG/1zkleBDKfMUwnrSGdRBG2
w516UJxlh6ntM1JkXLd5l2AghdcJozr8EUxXOjIfr5/7RV2KCR7SuFFlL4kkS4kOfXLPsdDti31R
jcm5ylQb0p4OvtQ/6RqgdEzt2J69AaYZAnaNX25sX4nfAtlp/3lRZqLlJorg4C5Rbor6qZHv1OAh
jwfQvZUfSSkvx6gwicKiaWKohHi9lLSHIX2ZsF8wPF8/Qs6XYkf6AQZFpmiGZ140MLxbAigU0FvL
gLx6XQ7P7NnJ/bSeeyHt4LR+4acsx8AhDkVmALGmn2G2jiOQc5nZKX4V3SYpjJHwiCMMgTxMfeUE
Oe9ybWaNqy/EuIwxXrDrUCL3EATAeVa11QP9WX9aypvB4IJD0ih55VaxcI2xEmSREdGB75fZ7vaF
J7jFESEbk/uYYePvY23D8620YzzHbGLMqwuR6AzIq7Rj5MWCFe/Ls7pvXNErITR08iPWYtECsnhD
sdt+S5dEIoEXSsLCxb/dsSBPJBFEDDCnP/XbxcndBkPaJfAKjNMMrMCfVOn+QwsmK6FMqtAtDZlz
CleQVPc59JKeEh7eNXVKf3zGlQjGZio1X5Y2V1DSp/INGQx/1kdnaoNdFjUOYrETxvp9FKTcTVXq
Lq4JZiKP0hdakNJUr3Y78DrkfnakwCh0Dpy3FrV5L1Y6MpaD/DjRKxEFt2JMLh7L3HlOPQJ2VBUT
wUOrux/xLit5TMAxBKnJBA22QilFBGyG0rd09XaxKbTdvPvQi/NKHBN35GQcuqFGv3kIvEZ/Sman
lb5eV2nTf/0WoYq0PbMqMoxWniuNUsHk0r1W7tP6vvwIvzimLP93wTBT8m8RrVE32hAuiNJy5WDS
ytYXw7+uxWa8XIlgys4qwNNR26FfUZr2sIBAZLRCfXCm7ibJ9lI/cJz+dvtiJY/xGakW1RLWsaGS
S2Gg0L241VAAgjxMcJcHgNRgI6/fRwflTvgeuea+3PGeP7bbn6ufwHgQrMcpKumhMskTTL9lJLJ6
jEfaYVGLdhGRn5WWYmM4I50zVlpgiQpqO1VcBt9IM85LP+/4GVcTjUuXJzWSaJIs3/Uud8y4AruK
JhxldfS6KvYDID1d/+TbjxWrA2DcTJWm4A+iUFzZKfBpB524nTOcfsGECGdUDS7I4n5t9WAh67+5
AlVkXE9sLpLQ0q3I8WD4yAmBoac6ij+5wP//i/R6MwVdact4nqxsxVSk79uK8toCFLr8cf04eX6A
cTVTny5GEuE02zrF7pWTVvdtt78uY7t4vSjBwnckqYESIUZIoijGoz8cey+8k63K5gPRXo8M6ttP
Wfk1pS5ycJcgidHmxsVMGXYc53spyn+KQ+YJFTiHrut2Pdqqb9d1Ja+rqpRoGUqEZE9XeLqd5lPT
4zWxt3Ol1REynqcxFqmWBOglin7pZqfBKW9UTAAIrvrUufqh9+rMJreQbc8Wr3nJMcK32dKVkko6
JODpgc3rxnQz5cZzl6be9XN8x6+ptGOJjoBO2GhRSoNWFCNu0WxV+8oDfbxbK1bvgI1hl9lciJft
D3eRx4SOccTrf0IxQ6YXDVu34cPiKLvuOOElwnD0FEvdNLbL35r72OPVr9vVin4RznxNwayVIKpg
NdG+2hN7/BR8p8xr9YngzTz5NH25frjv+MyLPCZoECMPtIG2Z/NnbBy7FEqk8jKccWz3b0hys5ej
+Y2H7PN8/BjaxEpbJkxgjy4x+xTZU91YKGJTsGPZeGK4z33gajRW8TxkmE5QudP82+HpojUTKYQw
iQpdgdYZyj9pOoYDeNNrCoEL6koPocm+fszcz8rEhqydpyafQN27SGAWoWs5IvY8v/wa5Ys+FT7v
Yr5TxFxUZMJDogaA3aVUqca5cyqnxuwMCrfSNhAFh9GRbPpReePq2zHjIpRerZU7mKeuqxYRRYxW
H1LjtsXS7vh6/Si3Pc5vESw5a96lgSCk2Adqyx96fJ8XnMf4dzK5iwDG3YBZxjRLvCVjF4iAtqm/
0Y8YHHf6m8JBDehO97pfOt2P/LMK8k8st3ziTedyjFNn/E8bSTq8ALLibmp2Siu6iqAdMKB3ruLC
HcCINqbKz+uHyvOxOuN2mkQWMPOADyfsDF9DZ1DAC3a+p9CVhf0xKwHLLF5+MDnGomYUitkMQYRb
LwqGr8yqX6qVn0q8hGw74P8Ww7bM4lzKKaMu5o+02AqH2NI6Cdu6okNI5hl6wYn379zxizzGcIrK
mKVFgus2PhV70c0Py1GwJxu7/m8IoPwJR/oH/yyrLwIZQxnRSS5FGV4MbEz+QGInIMPZmEU7jeLn
RA8t0sWfi6LZy73imgXPqVEneU08YzODUciwVdiMpCRWb56ylNhZfxJjbueaJ4kJUgu4Gg1ZRTVh
RlYHCBnBUnY5pjsoqEPrmWfBz73iEw/86Z1LcTlfJjqVYpSilDKx86XbWI6W8Gwk3BBHFTwTAvkc
SduJx0UeE5WSaZbB4Id5BEoK0fqp3wCWhz/pzdWLCUbA2UX3sKZJG+ZkgFSLk1yAOETn5EOulW6H
hItSTBwiAok6QgGlwuwgDveF4OY9Z8V2+5VPv8hgwk6TdNjNo8s2dM9Heay/Ejd8JuBkHkENRFHf
im/16zC7oGCjqdtfTOVRW79yF1gk/SAQ1U4uGmzZ7psTwDgPYC61W8fA0wrFJfvQu+JFYZVxNZk5
tDORVUyFF47a3Crx84fiwe8TZfmA66ArZCOCgPqn9vrLGDWwVr4xPZoObzKcY/gq40kyuTCMGKwN
KJVokjLsJKCI8keW3yjcrn0lxo9kUVmQGs4QT6UUkmVw2of0gJdgW7vXzvFBvEOj2aZ4bs0hdYIH
6W748hcogTxbYdyKGEiSmNNJl2hv+OFxPCdec1zuFzu0w5fQKz9f/5a828HC7Y+J2RSVghp7tM1b
ihNF10gEcOtGnrEH52F4Cl7xWnw0EPzxInfHo37j+RuV8Tekk5tEkuDXyJnWbwmqi/BU7ksnwn4m
r+zezg8vlsv4GxDtLmY4ohHXaA+BdpIb//pxcrVhnE0gCSognHGcrRv4uUvHqAcretYPHcBieBvh
20NJl5vOQk6ESmYsc4/it3tJvypei5aiCXaGAxbRLezPVDZAY7ChSTBxvLuuKOcgWSQKrdS0UM5n
vAFOj6b6TzM/Xf/7b1Bzf9xGQ1KIaRBCUN7/u1gwZ8EcZwm97OzUnBZHO2me9pnmTPERt9Iz7c8n
uraVuGNuj/vaiw6RHzuPH5qAXf0MxmBmsZKjNhzRuZU0r1uOYl07lckDdNnudK3EMGYjCaWQGSku
wZDZAWCT4eQe4n1yI/7Ffu12T+i3MI3t4aMZZQohHdum2PCSg7r+IN8vQE4vHFBNzc5yj5bCfjqP
uyx1eGBD29uFK+lMdCJCnEqAc6UflnbCpaOKAc5kx+eN34wbK0FMAqwJtV73LXYaZMBraUDW6r3x
xMe9pob4vqEC8p0x1KxpYpXg+Uoyz4Ns58rnoB4tc/YL0nyoiFipxIQo9CNzI6UQsjQHzJz0n9Sf
/rddHqVW4AqcaWJq3dd0Y4IRUGbmMekR6CftIY5aq41eRbC7Z/UxJpjOqx6vX/rNbHClHpPiAv7N
jIocte2YPk75aVBU7E1y3gG2PfRKCONY0PmIgzxAmE+fqc2XB+OL+IgOj7X8GHe8VGyzNlkJY9wH
KbtoVigNQ17etIsPxjGH6A+FmdrXT45n64z/SBQzlsIeSiHDRBAdduG+3vNzpO0q9qIP25HXayNc
igTPCvQVo/IoN5z61vL8RTnDm2PYjDIrcYyv0EVdL2va3G3rVzX7UkQcY9jO+VYCGB8BSGLDSCo4
o84bZ6vzWqzl0RehwFNu4vN8p1rJjXIjHTCvYc3All1ueys68HIgjgt5O/VVY6zVpGEecniqUhGt
AJMoIbD66/s22BcS50ZzDJJtyae90ISiiequFHqnn1+iUXPb2lVKzto15yq/NSBXKqVjUOoZoTNC
EpgH0taOEsmvJM5DIk8K4zCAuJXKkYhI1jZJYalhCvTNMsPOEc8Q34mZqiFqhiqqBrudOs2SMkYt
GouqT9EUendyOke4Nb3ktjkGXpgjPx98sCNjAl3iVLDbWl5kM1rmkQBYMYrDmen7xfwGZnLL4G0S
v5OBXIQwblEEebCQpzWtsvqvvS/cyLfZVwxB2aEXfrvurLZt8CKKcYpZpOoFcH9Rny7DWWsKPx6k
G6U2DiYgB6+L4h0d4xfDtFCkckRvKCy/iyDqboOzXj5cl/GOU/ytD9t0Jlqbpy1d9Bd2zSndZbex
v/iggDnQ3DvxJ47Rc+UxXlEVsnyWKFKq6FNY395Pbo196GeW+gJa6TMXeZZmMH9mARf9GCdZRAJ2
l3scYusqYBVZdqpCp9hPCtCDk7Nw5I1YbXv9izz6e1a+I2snIWlmNIUG5bss/uh5tQvvMutMGgWu
Dr1VYINQqNovp/yZslxK1vA5PGm+iQa+5Bc3FADWdGb/urFsB+qLbtRgV7p16NDr1TRQTOjppACv
Id73WATjMcZzrpjOuAxzzpuxT3GEYu7U7a0xnLQ4dcR2cq+rs32/0F6VDElVwDr2b3XaaWgDIlDM
sEG3jfgAbBRP1TixZPvMLkKYz9ULmAwBWDdN5CuAhdLnP9MfuG/l22d2EcN8mjHsB1nOkeym0lOt
HNHisqLKbvsf14/snet7kcN8m1Zp5NwM4f4oniwFWTec+S5DFkWRyYQTz+K2EZywiPj/34jx7BW4
6X4RnpJ/dAttThxg5uXo8HRuue/v+Lvd2+nMRSDj3xM8no4ZxeUtQNy3iKCjn05CSKwcnpHLJ/9O
Pn+Rxrh4VcxFwDlD2gjM/F+9f8EevXav4vk/48QTnjS2lduPBN1VHQljdMr2mtf65Eu47516n7l4
pt1xTGXbE/7Wje3kTs0wJxPdWUV6isZcAZCK2A7uujcipdwLb3ntQJ5AxtXr4TwKFYVVUMP7Uj41
4f66Rtvtxosxss1crV/iMloInt1A6IL2Q2LrkVXsVRdbFHvtpnHzJ9NtHfNBO9MeoPCFi/bJsU6V
8SaChB2AiQKaJTSZE7GrrqDtUTsxqFhmJz5NNnYKgYf5oQfHleaMewkNEzFXavAglstuRfZi8k3G
cPs0/xMQTlnD8cpsT1c30JIQNQSZuoO59LoXGNYMDufr35InhfEr9TCWQUgZZsq8tRrApkdKaUnl
Yl0Xs+mWTQnAm7phgEqTyXaCsAwlLUElMaVp683oXNl4ohJ2amF8L/qI91C7qdVKHHMDTEMXskRD
HqxXZ1n2lvZn97EFipUMJmpiejzJ0wqm0GrH2HRV6WfDq/N4ajBWnvdRM4pKjmDWxm4mVF4qtIMl
hj1v9ZcniP7/KqHRjLIrCfhI7TI8k+RHEOZWonCK1m2vuzowJmQKlT4gMKPHVrpvfUpvOM53E3hu
4AM9LoYjz+IYwxaWYvhFsR7IojVWd01xH5qfQ/0YJK44Hk3DivXEjse9FD1pID2N1CPJRFdKPlL3
rbRm4ujYxGCspqSkeh85ihT5Q77Y+dh71y/Yps9fiWECaJ5OALeVKKooRhNGLyTf/9PfZ3tGRqGG
TbjQHFGLH+tx8Hq5cq+L2M5xLjqw45tlPVRzLyFFVB6nl1+jTGAd2Fd0pJfiGxk3vG1pjt2/mezK
7suwMs08RmdPk0c71we/SYSbahwdjmb0I/9RfK00Y3yF2kcKiiF42bax+p/Cq+qmbocdzka34hOw
FpB4YJe4ssGswoUv2wbrXwlnvEiYFUOo9ggkqh8nNrhc3PAQPBW7Adts8uOEsQD6rMXrd2w/a5mG
hlcfBdSjLD1Hs4w9YFQ12os4S48gmsazL2YOz7rrm5/KE/b8ATxucsx0uypcSWWum5LkQB3VkUjO
93QdMb2noJm5HfvafePGNqXVknfhLeY79h8CaViJZq7gpMntHNB9hAl0IY9d2f5oAfgCwHMz46Uh
9JP9aU+/z5ZNYIWii2VFJJhDSobcbnUgxwqNZnIuJE8KE7TTUOtDQmspE3vb4jFNnzjXgobha2ow
YbrMjbFCI4y+hOgvOcxS8tsTXRr6G+q+zcdIQ5TwhXTRBDgyE+QIiEYicUBS0HmznXyfbcxMiofF
UV0Mh7uth123EMt2/yw2AShu7OiUpuwvaJ03a8f1D2ECoRLUidAquJCyLx40jOQKN1gkidGMEXxM
j3/5yPPnWh4TCjMsGy8KWIDsGqGnwCMagB+TmDNUuem90VlVZYkYiiay84VLNfzvCU31J6e1Mg80
lgAfd+UXyY0OARbDTI79bNnnWiL9/5X37sda6uIeesmln5g3YsDLWKhbZu1zLYCxGKnvUGRMqBOr
F/BvP9OXecFVzurrrxEjXlWzFY3W4hi70Be9NXIJ0agbb4rsRyk4Zd9yEvF3jO/ymRhjWNKinIwM
bnm+b066l90Ktm7jUdUB5j0KJp5Om0PKa6UYh5zj/PJloJXaie6I0+p3TqzlYfSosfc78hfsZVSH
a9+N8cTK0KmDuCh4t4gWq6lcQ35W53ORPY5SyjtP6gSvyGJJ52NdmfqOrtxrFmX0AjjcQd7PoGhO
b7m4BVtphAFGGtFUdVUW30LuyuBFdW6XSUUaofqKR1+4gIL1nLuouV31NbnJ72qPsnmAPJMTCTYt
cyWY+Ygk0CUQulDLDL8mytdaRa2ISbvr4WBTCPqPgHk2NV166zqstANJmSDrQ4muQtI7Y1lY4/go
St+uC9n0GSsh8r99xlJgOY4E+FzipHjBXHqDnHHaI5vWtxLBJHu5KTXQESBDWlxYS3Vohk+xDWnl
4vw3XRj/N5Gm71voYUtLr+8rY1isRZul3UekEIJ5J2Iim2OWRUmW6FoJcH97kqZ+nwUdmljG+PTf
hDCphmJOWgaKDqhifCIYAY6n5+sCqO/845qqFy2Y7x4Pk1ZjSJUu03u5mDl9/U/bVVYs8MhMeIKY
ry9P4zSqqYF6zzQB1/UwxJ3bjF/bjDctsH1dLhoxXz9IDCIPdJs8FQwb2D2gqwAWrclbV6J/5trB
0Z+xupWGKmH8QUGqCdpjq1YeuoxjXzw9mKjXD4M6D5QOSY+KmyEzLbVvTh0XKmqz/WCsLIAJfOlC
UiB/ISjQgSnKo0mDeYBHiAIjih/azVlLYzzmMDSq2neYURR9ugwEHJYc2RAdsxhQhIDjdgek2e/X
bXzzJDViEsx+SaLGghrkfaNijW7GTU012QLAga1l+k0ghf9RDmN5A1HmpgcBLZqv31X9GCqxpXzI
66x0YcxuKmNjIiN6AakuulWnePPEM7zNm7oSwRheUPVGk/wfad+1HLfOdPtErGIOt0yTR8mSLN+w
bMlmzgEkn/5f0D6fh4bowT7avnWVekB0LzQa3WvVOG8KObJNFILa21iL7CzgOPi65y0MMZ5nlLE6
hTmwpwU3goRJw8CVQSAQbbN96HMH7laT1oU1xvNQLUY7jIDJ++xIW/9jDyU91BgGj75MBc50f93p
eF+RybWqvA4Mgwqmoa/BsPxB+CpHnsmjkll1bR3j6oasqyY8/E8UMkpLmApCUbU6pSgPyfuEx4a5
CnQLE8wJ0aamFbVoa3AqNbRHXMw+QztrLgwwJ0NQt3JgUS45qx03WlkeUzQvWxADsoVR3wjRHRQV
M/v67vC+GxOqbRt1PaFSoYF4Z0iYJbgJZee6idWSy3JdTKjiPti2eBLH+5ZLPOlLTAXqG/SuDfvm
F3ELL9mHrnhfeuTuc+xrJjrIRE0ydVVkO3rIEFpdOqFw3UmFE9fgOyHc6evVgFrYYHBC0LtoLmkT
s2ZjxFLzaWc9pCchpQglu8Tjz0qsbtrCIIMXqURESQf3qlMrrTdk4TYvQPGQ8tLH9avZwg6DFJHV
VLNAZaLM1KZ8CuDrx8CAvMuP4WZ0SnSdVyfefXA1yhY2WbhQRiWqI3RthEGzG+TpnkQpJ//mfD62
k6fNoRM50vlqUNvuqhExFZLcjZTgieP464ZUCUQDuohRHCagjTA0xMxC/m080IkgaVv8UHfEl79S
9iDL7XAV+0zB2oRszf9MMvFcjBPUbIAxToEeqPHNDL43BQfQV7VWljaYeAZPndj1A9xPe5g2o69m
9ilz54NxVk6TP3qyu6cMaLnPC7TVQfWlYSbQ+jg0666HYWGrZ24bYYJnPJZgc+wO8znemdB0AAd5
ivYeytGHU4aDZOu+aWhUHVAVUTH785ApOhk8u0TCBTQEhXV1J/EyjtWauGlcLDBnjKgHZVJosDD4
sz98yVzhHL2gLI6g6zAIOJ9Q/nuK9gJHzXm96LOwy3jqGMQg6afTVyJGBAZQXYUexp1fB2xm6iKt
5xXOViPDxFOvJmoaqt2MC4WNJVN9OET5U3wONujo/Kbfxk7yffSEO1o8C/0q4Rx1FK0+XFQWNhnv
EbVqlLsRXQ/Z1NilPtiBqNldu5WUGylr0YPOm3FedRdLQsFClC1VZguehRzj/oXOcCecT2J9n5c8
xiGeASbYRYOkpKAGhgDzasP3sOdkpqvbtFgBs02arEhiQAsIefqsdIeq7exO47x/rvvewgizL6nY
QR0wwzu58v4IRIepLGdGyxxVaOFnBLw1MYenHJVaKSRIf+PqPGOc0ZQfhYgj/b6+MSriGCpDSEgZ
oJjnfEoVAdloWsR21T9Fk3v9aKE/8oMvo8j3PwMMTkRdpUpksLDz47kNHnSR2FN4P2S7wuKh/fr3
uphioAHJTdfqOnxA3QgHcZ/f95vIF28bT9hI+9lL8CrJA3qeScavjcGMEDfwaz3Zl5VvmjcGT5Bg
9TXCQpokm5YmWorBuEETj6j01diikLjWQ7Mjm3GbPevHJLOtBnoBqVs4Isct1ta1tMnkUxKpEiXr
kOAnwj7sb9rkUe840bRuQhMxSyerhsEqkzdSHCbyBGDV4nsyfFHCO+0zCl5A7N8mmHgV51AWgh5f
Ts3PoZ7YA1eOavVCbIk4HEQTg4HSO2QsakqaUk2JJsHniBMNyKgVZNSgLPml+h2dpPauB9PqBWVp
jvG3rhxTndAWjBOUhcvv2S66jbfatnzMnW4f3uo3BFou1bm//VzXvyVJlqKbhqyqJoMUhUT0sqjh
ErVwbDGQXO8EnZO1rH/NhQ0GLGQDQoPo90M4PRKHTr6kP7XzsBf9GowJvPx91QEXxhi4qPEsIeYR
no9UQJ+qEjvrfvTjz+s7toavy6/GbJgMkWSSzxLwtZedJo1si8chSZ2YBdilBbrMhQcWg652EkFJ
xhJOg5Y50vAmW61dq417fSnrQLT4YEw4yXM7gf0IN3BLAtF1jfE7FB4NzzoF28Frv4ROdsdjl+F6
BAN+Qh42fVag1KnciM7sSnbt6Og3hYTQvxid5K6QgT2w/CokoCcIVbqcQf8PDuhHw0vOpk8bMJGn
8wJ67Xi0JE0xZJRYZZPV79TAbWii/Zr23w/HzhUxgfoDHdjH6Ua3TTuxv8uH7MTrxl+deV1aZVxf
kZJaKUIUqsU9nQqnFAayP2yIzUss12PssjzG/UFhYOR6CwTWNT8EW4+xtURehk5/7McAuNhgAqAi
iahmOapdlE8j3Y7HHIRVsZPuhM1wH3m8j0ev9R/NmaZItXTwtMd45EjkONYo/fn/6B96PP92eP7l
RNv6p7vYYXwx10MyRrQHp0GPh/Wq4ZU0AdG63bpg7n5SQIKenXgV0L+E28UoU9OQjFisxwGXckrP
T8ONKgJSCvTSrTaC/9+W+H6LXkBXr2NWzooQ3OoGauhe4Epgrgsx7EhZLTqneDTv42eOzXW4/L1C
9mk2kodSJ5R3FHwW+wxsK3SNzTbfBb62wWPGoT0I3PGX1ZsD+AD/5zTvNF6LlQpdNkc1zYIrcFIH
m34D8dxNtX1vGYU+IHeofT0mLvaYAJ9AqFYlVCiLQLySMrxY3gD1EsnBQYR0kXeU/gU4L/aYOA/B
HllrBQqLVgHGOMqaMUte9SPYJmdwv6MVcO7cmZNAco0ygT/JqZEKAkoB5qPSwyw0Ag4ysnwD02Dl
TnoCheSWO3xG05wr4f/emrXYSUUv5jGscNyqm2+0c2HYjnva97ttebhGA/yaJQZoiJHPakQ1bq3e
Du6UB3QCot3yXWZtsFUQtsp2fRxzD90ulBmecwPgQYHM4E8vSTEEhmgt/DX8Xp77TelYziSBxxKZ
7afaMpYBwgCPXKiz3k2YKa2t57Tz5362uWMI1AmvfFCWYq0r0r4zCJ2LNB4l+SYynOvYsgotsozk
GIQulsbKK/YQnaqmCmsYktIGZXHaiI4UPBDh63+zw+RhoTGrZaDBjq5JB7P82QYlaE+mbTtwAHr1
gy0WxHigVkqtUVXIkFPja9d/r7XN9YWs+9jCAONjxagPJGxgoPPTJ/DWYxQseVY26S2dXuIdN6sH
6sIY42KC0KrzECEVD5r7BO/kwVYpeQuiHSQfXOxig+0wGfVgKirKxorECteXYZvSRkjaebm7/uk4
i2GVEFVIh7QWLmuOot43shfWdw3x/psJ5jKW9GZbqjkufF14qMKXrL6Vpx/XTXAcjH3mDzKiTRmZ
8LmsYato3VGc5k/B6GJLmKOpzkX0eGX01hLZWm9rr7RhotxonmjZ5JZKlBt3A94BFEgQcVkHedtE
/39xWpQyHssRmmA5n3c6eRG1tyLhADUNwmsux6BBYUWdmlmYRWky07b6h0y9qaR9Vsk2Me+ub9fq
UL61+JYMIIQqUnmNMrlRvnLJzXwltw00gVBuY3TiXrfGcw4GHMrZsJIxwKCVOHy3wIRP7q///fX8
YbEaBhAgkZsn5ogYIrgFlftxW7sDFDgDXLvQte33tssxuJo7/Daos0RHaZ5MRUINolf72G4EzzhR
c5Rzj1ervu54H6bUBFB2iBOGJZzSJK6gJk5ubXTeXN9118PD4Z/erQVkyNsEubSkGBuh/Ionr201
7af43oo5yR5vPUxCK7V9KSoVkqG8egrTH0H1JSkfOdtDf+7fI0kXGaSYoDdS1y2Wk/5S3ye7g52C
IsfrPwJQ42eGLC7BpLMvS41Qha0SImdOs4fOuGvLm1zjdLLzvhqDDcGcGqpVIoSIFvVnpQOnTC3P
ZBfpcehd/3r0T338eJpuigZGI3HE/ekLLWjf4m7EyRcWvwrdGXSvjW6liINA65hwscJskTp1oj4L
uDFK8nES7sOBd1qsH+AXA/SLLgA76eO5kWMgHIoKvpJ0p16svbT/onSPaNlwwbIKsZsa2n/9pxz8
YpjZqionXVZTMurKvJHT1I6Bp/XA65nnfT8GwDFdUxkZTVGFxE+E27HgPc+ux9BlGQxoK6JUQe4a
SQMEuPfNzT90lZKT2DlkMz93zZUv1hgEV0djaIyoh9N9ryBmjicyPM2Cve2eFt8z5zOv6tbFnE6d
Z+Ec3dz1aqMDhIxgP4cVxNp+Xg+idUD9vR62N2weFT1IBhCvK0LnolfVDfpoO8ybau7QiMbxuL+c
f6gd62jD0PH4++dyAkEWhnBE5mA84Gl7H4OmkSqNgXDPEfGq9C809ta942KROTB6xYi7tgVING6G
/AS1XAjQ04ElExdY2eazB6/7+8Ugg0plnGpQv0M4k/LnlN90IycNX6+kokf1f9+QAaQor8Jm1BFQ
kohjIt/3xU1X7KSmswvjZWhezeLc559C9YtNBqPKKUm1sUXWnAzEJsNp7jEN+DkpOmuxNBaRSJ3n
cQ33AIn1vj7rTnhHhSXjI2WkEUEMxjlB1h+3FgYZcDJzIvU9ZZTWUfHuwe1TvfQ1mn/t4Dj5gQ3m
GNmOthVC2zhat9xSPM85GeiaE6UqBrwA0HfWYKO4iR+eytJufdGXqfoAZ7kUmz4emJddZLHLHEE7
lQO7ZHAnoiAI/mxj32x4kzbUGa6YYYse9ViNQmMgBVCL7DTGUDLOIZlRlJzV8DaPFWHs0dcYSxEq
/dEOz2mlN/1DyLcF7/kpR6lTvUGJ1Ra/VA5/QJcT5aw6I95PjC6hbZtiH95mSeNaRsZbH0WKa9+R
QRK1TcsuMGEjpoUKPEMJ96/oLPxC5X/4tMu8XWNgJU4i8JBTiivBugnUczPdWOrz9bOG438K/QmL
w6ysyKBbJfyPTmBR/1PQi8ZH4NXWzAWMsHKMemKYyUzvjBMa4cBvVfmzLTigJFXtNoZeSvOvRmR5
H5DBEskSa8ksBczjdobdkLfWQj0u5WSjq01wy7UxkCGCuBMauVjb4NN5OVS9MYKbI3k7de9d6vSd
pvlpvfEmWbgflQEPQ8/CWhsRbfSdJjzQqd/QG+z2pYVWCg4GL/nZ5vZ1h1mv1kGoU5MNSVN1kzEq
ZaQJSIALC3KTHuJGVCLXvM0mu3zX++GxDa066MUcW0sb8iAKjAIOqoUbGTcX1cgdQ7yLmsa21K99
cMIzHGeJq5eYhUkmIxrqaTa1AGFnWakdggVr+BnU+xx6P9c/5ap3LuzQo2gRe2NY5IqGMTUnkgsH
d84fbYuxGsXcXTfD+4IMZllGlegBlZijjMNUyXLe/CsWVt5nY9CqjBPSVhkmhJJdDGF583YAA8Sz
BrL23ehRJtYC+nVR5waNc32BPMMMhoG2Jh5FBVWOqpM3FlQT1ehrU0kbtfauG+JtGJMLBT1unoKF
3CAVBmeAlrhYhU48vV23snqOLdyCAa2gTouxS2ClFx5E7XUYOP6wDhsLAwxeGaYmlVqICkf+qwcf
fH9OIb1mgl4wOYdvyModvhT0aiu0tbBJnXTh6+iQK0Aniyfl6FhPdvH1XVr7oOJGiBqsDhJscA46
oh++a3rUqcNrIbm+dWhz/NM+zjk5TtQRD2fkeTDtqr0lxL++bzwTDGzE1TxMWggRUkVMfFNK7tAb
7bSEJxnJM8OghoLHi6o0YEZSX83kkFaVnX7u1fH3dhksfXiOcTUU/jHyazUeqGsnr0AiDAYEr9rq
oKXWnKqh7BLverHcZ2Tq4B+SrIVxBkhIlWexPqD/BjnxPR1PCU/GScuRKlAZO2T/3zD1BSzh5f7X
A+8Dn0ZFAgWFEeAIIuTFaNKnoR45UMXbPAZBprIss0RHbE/W81w/a80PKbi/7obX4R6TKX96uiz2
mMoi2DrKxo7euU3vow1xwwuo66BriAyISIVWp02OlRhqYAtGaxuhZce6bJuSd31B6xWKhT8w2FEb
BjHJDLzq3NIbfcOXDiDAcSTI085ogBG4DZYcR2C5oSw9CSJLgUEt6RpbM+TGNgivGZ4DiQbLDqXN
ktoQmtno3/5h3MTcxI3h0w6YeTPv41uMK2HbJC/xgjOviMXZvvcsb4HHuVRnszDD+BCbdgZpk/Rb
R7718nfO3nEcnu2M1eVqtkbanZHsKKlhBraMEO+7IzqxqZK9jlFlXrfZepvNxV/e/Wm5trjqcihS
qmAEoe0g9aPqQmvMgZYu2l6gFuNeX+M6XGmWaSIZVkSNCbi0yKNZSZBfUWHG6qU1akc0tmYPAmme
UMxflnaxxURdXOXQP89pJ91J38hei7kXMKbupb3oJh6EsDiht+4lF3NM5BF0+6pSi7pWlQ9OE9xV
5rkqWluKttc/4fqTovLbEFtTlTJav51RnygbXClABvvzNd4Jd2jX3/PWtMquby1sMed0CykjhB0W
FTzKe/p82X7XDiWKE+At8gxPu3sdHGUvedld6Bf74mSCbJwXfuthcVkvc4g3KlTaZpqTa/WXoTuI
jWY3Mk+DjmeESfz7Am11KqbqHV1PHDU+pZDS7lVerZ/jIzpzWlsWMfq6puj8mu2UG3q1D+/Cx+nW
+DaBhWfcVA75wbsV8pZG/38R4mWVSlM14pBT5lur3szTDZePm2eCrnthwuxycRxM3HNHQbHnnVQ/
WNwRr/V62cIXGexINDFpalr+e1d6QL1xG5aOci+ckRWPe0opZ7xEd25x6g88LKFQ8THLurggAyVG
nmVihAcBECDqj3Oe9nY2ipI9k+6+Dis0AefJaa67u+uRzvuqDKLEkmLNk4EFm2OxHcXIltrc6zOR
k2etn+C/F8eOzFoltALDEh0XbSUdrMZ46jOBc7S9P4x8/IAYlAMHhyJhXu5PBwlmPM0M6QRwdIWH
0iuO8i8wkjlUWqv+Wm7ALGLnO8lp7Gxf++jL4mDmetxdzDP7R4pZHxpRwwmeto5gviXJtu01uxTf
PrNjFzvMjk0Qdg3iCstsk8ZuWh0WML+g82CEou6Vr8lWqNFL3SdNhSdDYTsjxZu30jnf0RoWX95x
/blG+b0ktkqNEosxYO4Y93hMMMTb+A6ov8EI1Q3vrKHf5tqiGJhX40Fru4g2r0AH9yc8MnfQdN9D
l16u7F4J822mGTdxWSZ+3ijmy/WdWw+CyzIZ/NcT3QoC+pTRRuNtraKQFefedRMcJ1QY8B/TJK7T
CuDfy6U9C64OPzHGLyGPuY5nh8F7RS20IqCNH10WP5d54Fet8aUJYicc0s31Jf0lx7p8Ngb4w34k
dULHj1pvAgt3uRETW921YFMHJdFWqWweFz7PSxggkbTcLPQSCQntN/lHJunfSEmuQ+9lXQxgyKWc
ZG2Cl7x4UDEbWU69180NhtGLoeRQff+lxHSxxYAG1E2UHuocuOfuw3sazcpZdatnEeysqExDwwKa
Kunz9Y3juDvLIRqmYqRVBdw9mxtbaM5ht7tugOOE7JSsqhmmGk5YVGV2XhS8mNKTkmPcvOAxYf3l
xvv786kMboRhPalZa2EppS3u6TWenirjdrDN3jb2kEF/4GWkdPc/QJUqg/dEBy0aWpf/PM3aWYpE
dLvQ+zxxlMB0I9E2DKe0wGE1fFOm/uH6x1xf48IgAx1aXKKHWkA7O9lXu/ZuPpgRBAQgcbUZvdIv
NuEvHp3UKnEwPurvNTIoEpFpkqQBKIIVvk64PSVuesKLtqe+qHa5M/2hho4Wr0l3/X1oYZYBFKEL
iCzV0IOCfOvX5Iu8wfTuKd2obrobcqy5+555sds+82QhVnEF82SWrksiSOqZi07aKi2JZXS65/1s
IiIyHzNLlY3A3yqD4kYkfays9EGZQg6ErkbiwjDjvmMh5pZOxZqDOvbSoHMNHmTyLDDeWuO1JOng
xE46fSulp4JXp1s/BBZLYLwziWQxmghqkAr0pjGWhK4Y/dhjJEmGAmx/4NGgrBeDFvYY1wRnQWB2
JlKSzo2+1BrEJ+gcG6275ie8MOvuAD0vBYK7Uu2gmMdpeON5CuOhVZYnTVIhFuWNvsfTDerxLYT6
eCnr+nVnsUrmpDOGNuvBrqZiVqeOkDcTiGvhvq879SZ1YsEe8Uj0fd5LkC2jA0o83S2ufeYIVK00
0UYRCD7fmCifVA94gBC+xxvi41iS7Rj9vu8iG84nn00XS2dOxBlmJSMt/3mrLaHhLKByI5wSkNSS
A6/dY5XyxrpYY+8/Ul2HQTjCfYkj+d9+ZG4MYc5gF2+oKEz68vAQusmG1/2xmmAsjDJ4Q8LObEIF
R4gU3k9i6PTmYzhN9vVzg2eEwZYc0mlqacHIOD1MwmuT7arh7jMmwPIuQ1ZP12Rmq/SpSFtDxVVE
hKYdFEV76VfZba/b+Mvx99sIe98ZwQCXazJYRNRT59ITPj8hyfStEyVTrFAa5U11rkPmxSCzO1JE
TA3tK7TE9qrquznjgD6N3Y8JxOXvMxujKpGWlhbyfzLtxGxfCV8GAjFfcJIOfe5wvh7PGIP/Q9an
VUuNtV54T2t4aApA3bx4Vm0oOt3ijQjEz9Om/MGxSxdxbZHMsdDMetGAs4KO45qbcZfheUX61ru0
UGO5vIR2/Z5K5Qb+cUS2OSfNdaExqeIA0bt73ZKP0qS+KaLR21bX+YWCUc4ZbTR59mrWvFb79T6P
hXHmTBiEIlXFDIFGhedlp3Axi+cGGAIuvNjn9vBS77v2YZmTQQ/FqehRHXKKo+RDwnUbQOxZg75p
yH0fWE3jFwtjDgFNC1StUeE7Y+tF4o+ka21Z31RmzXHSdaS67B4DIyqef5WBtrlKVXSMlOkmCVpn
ynmXBU5cs9ceVGTyNCI408RsmwvfhunrdZ/nLIO99RjgU4qNbkCdqSjtGCTZRvUmBaN93QrP3dgr
j1BpQjPQ1EA/DTit6k0OBhUqcZvjgY9X++R9MwY+FKOWcmGssabxoR/PAW9k8i/p4++9Z+W8GknS
DKLgppEd6eR1SqfacQOmnGj02Wt+4Xw9+oOvhA9Lo2N1wjQ11NcGH+Nz9Gbj667m9WADzjzyg/fk
9Zd09bI+BhyKUU5xQYVSgXKTn1H9vE/ReWa6aPZBJQsPUp2XnbNt4hVo5Gh+xv8RhlUGLcZZDwuC
np/3Eo3kxp5+W3mjQ2EY0p8+5+NyQF9lAMMQCrmnsy5oao3PVGm0ObQucdEnafNlCjnopDKoEeu9
nkVUXHpK25M4p+eqq9wuG/ZFaPByEPrDr3iNxjTFiHVRllWDlCBI7Q5dmE8QDvarH8q52/duYEcH
82ZEr0eEGmzHY7fjhYjG5CNaJsj9SIdQ1E16j2krhAh4LXqfVsyrb9FjzrnjrMa8pkDMQ0NaZ1qM
z5CshBJ5iFt4SEXcxcmV5piD+DwTjKM0ckqaNkTW3Qel5E5hX+4SUnL7IVZdZLESxkXabG7DgGoF
Qnn0mD51eC8VEHzGo+6CznUfnUG6sJF4g2qrKddvqxbbQaWEVZXELfKBHllxHhwq+b6KLNtUfpU6
R1p19chZmGJcAxtYkBYEj06fPEvDk1XeNgbvveH6Xlns1GIQRXPU6jjWyB4sv5of7+3Brjz65vBv
GuB4S2JOHIJW2jrrMjSHZYMvkOSg9cbZbApe4XUVqxafji578Wqpl2OeExOcPsQZ3QRUnMMWIfVL
dEFN6PC4N3jfkC56YUxQolJMFDBUysP3uX/sef2W74QoHwBqsRrmmClj8NvnQoXc5i76EoLiLNyr
QHvBSfeRq+M4bfHCjHrsXfFYbocTsbkVA96+MahRh0Y4qjWuaZRkv9/Km+5IQPio3mqecBJptWDP
7X/j7SEDI6YSkoSE+Kzihira1BvtPO9Nm05j0Wv79dONt0AGTAolSnRIb6EkYj12w8+5PpNPDTVe
dpFtp4JAvZ4qBMiRZlCFqr8LmIuquVLxq4fZwgoDGlNjFr08oobVfaWtMf2JijZhxt9Rb0Ovs6mU
cbbVoZLo/9cNY5uplDIWe03BUdZAMIdumPhCm9Moa7K24wXd+q1wsVAGSuZmbOKKIPcS9+M7OZkK
eR7dhwADxzXk1axyYYkBE4xaZ4NA6VRrLziRzC7P8l5+Sj2aAxneDElaUCY0mN0QMcFB+WCouPGn
cvXFj2BARpxVQRcb5OodZsAwTZyOnPyOg2LvrwYLFMva3pKbEdCM0eVtPE+3uIpsrwcZzwSDImMG
vsakMVF7EZ6jeNc23vW/fz0jAIPOn0BMAi3OBcqiqaj9sY/RQEiMY6rld03XcnJvXpgxeEFIGtVq
BLyI+8zuo1+JdlLjx6R57o1fSaNxMiqeC75fRBabk6ZU9mrGZb37SqnItBt53+3AdoTrjXJXb9BL
eCowCbJRt/2BDmFpL/zhJc7usROyoOlP6jnAGaAZAfArh5ywylnnegOcpoNuQINgvczy/hukqkMN
AwZQFaPMWbSgVXnpl9L/F/O362F9scWcquBhDXM8NiB/PI2YWOo3AfgbW58KTecYceSdoeuf72KO
cf6uyI1M75CuCuG9Lh6iT5WdQaOhUo5XNCxR+wsXMbO+NivKVheLW11+aMpNyX3PXl3DwgYDQkGZ
RnE94KaUHAdXBj0jplq8dDPsZ4eOpH6S2WdhkNkjq0xacaDdFJACbMHxW9ZbWeGk2evvoQsjzM6o
mUZkynNAq5mGU+2MLW0nbbzpDUENAvd/OMVE7gjZarFvYZeBq6E35ApvBfS8nH7RpmAkqZXdgaG5
QbMFJ7RWE5yFMQawxFoZy2bEZaIbD0NwaEG3zxPEWS+HXGywNbh5RuvvJKEGp+JRpfc017yrvf7p
vR3MJ8RWvgUPozcdKUIJO14Kt4r+C+tM5oNbLWKAZj76tCXygUSvpHUb4e36GcPzFrZC14pqGWY0
G9DsycF7kl/WmO8KjoNTIDfNXeMFwX0S76+bpdvz4QqwWBwFs0V0z2Hdz3kNq8PY7UoJCkBi+SWt
Gy+aGz8O5btAmt0qbzkn6vr7DMDEgDyPiH/MRyWlOAVCD1RpPd1rjpZf3NBDBx/2O20jLzY8P12v
gC4s0mvBYqVdM3a1WOEIIBiapilWtaVlphD3UX4RfB3QLstjPmsbGHle0HM1Nmwxvxl4NDqracJi
MQwoq0oYoZkPZ2YTDG7YvJX9nYkx/qk8CeK3SH647iTr750Lcww+N2UFOccBV4zOLXaV23vhVjnA
P+mUiHBfeZNv7OkIIpGc/Jljex3NLp+SgWojKXJitACYCPwE7wOW5MUMwZCIrg5uR+F62WyxUgaz
idxqky5gSCk60lVK28iV3+ZN59HbRubwSq3r6HlZHAPVEdrSqpbqLUWtZGel4MjBjdDfXf+EPCMM
RKe1LEsdgBoaOrdxvBeNxzniFEY4Jj7cQZU6tgjVgInr244kdkJuVHl3fRnr5YrL3rwneYsIxj23
qKBciZqSZlPecoza3lsQLIPGLvobrEeC4qYCTkP5nGe24arbT1IG6LolyUgkTcVgYKuIJyvScjij
iGb13jyGQmYX/c31ha5/zIsRFqnA3yIZAjC5LM+N+YUY25bHWbV+y10shAEoTTbLxBSQaPfas2Th
7ezQtq9V+RYoZyHL8BC1F1XD/sS6MOyomujm1g1W4d2c6zpPad2xko+d7GntvV5vrptYxd2FCSae
gmAeiahRdhNi+k0Xbych9q6bWIeIhQ0mnLomjLqU8noTR943uwyjmyX8j2AOsL2Jue+pq95wMccm
P3WcdHpddjihB/1BC+sbPMxDpLjnLIsC24dEAHtiqqooaZCD/PN4HOf8/43MRGPjqVpwH6rxZuoj
J4zK46jxhmdW846FOQbVx1htKznBrSXVW2fodnr0ZOUHaXS79FQZh57XnrF+/C8MMsCu19g0S0DC
Me2Howrycqo13h5pJ1S24c3IraaMC2OMGxIZkEv5a50yi+wIDVDdi1rciC3nXF7NAhZmGE8cajEM
JNoIOJi4PWcY/Q4dojxV6Ua3TkbPYURav0RfzLEgX8l6Z0oR8Dd9eueB3kL27Ret5/Pzp/UO54Ut
BmjHQUpxrcB24VVcdE7lfY1u0uRH61KLeIa0My517Tp2GLIsKoaGI5mBxLbQQj0rgB3BuAvIoUk4
VGDrgXz5+0zOFpSyockl3jlnc0PUs5U8Fzknm18P4osJJoiVuizDqE/wppgOftbvBOOXkEmuMQRf
80DgcKLy1sOEcDhFaEOnONi1tS11MjplQls2OMnL+k3BuKyJCVxzrso0pDKYRgsGUdUrHQEM2XjJ
LJ6ie+39NYkXvn8Bi4tNJn6NVhqFlLpCjTE1ZzDyZitn42gXSVse8DQfuEliFLs2nXvfnMLSb1Md
4mHjSM7E6niBx/vQTJgHxQTRzwTlR9B2i+W9Mt5MM+e9btX3TZArIr1CfZPtQmmnIYmqBocMaGCV
ZM8tIq0C4uLvMykN5mqHPB8DLCEa7SZ90eqDGnwfqpmTYvDWwcSwUOKqaUb4VFMQPRRD4KZC+Hj9
/F+NscVSmDDuZUvs0hxVHbWSIB9iKm6sDI7akue+bV1LDj6TWi/ssTEdVijQB+j1a6HXHqavcfmY
JL+ur2m9c3dhhInlogzlMGl1VFi+NcfBb3x9IzpI1B7oYIT6EB4VzcZQuaNj0q7j5QLr18uFdSbE
p6rRKkGl10u/OWpv2a6OwcAv/YDyGwqnKab8pMkOXtEbvucy8PM8kwl1K2hMo+txVHc+at+QWUQv
HlqK6g2yn69CY/+H9+rFipmQniypa3sD8TaZuWN1w26O8e45FzzwpHH1Iau72GFbUORIni0jxL2M
vlfPbubSNqJhL/uln23KLceLeNaYQ7tpol4MBOQiZA/l2w5U85aHsZPxl+SlaOC0OPY4wc7K+ox6
Ns0DoeagNWqdW+sLZz20Qefa12PQRLIw9AQWSMpUpfYezgPFVztZtRM9O0mjNzYBphpj/Qml8ydN
TOcNxz5vgQzURFlH8kAFmoEjBpU5OOb4I4Ug/D9Vq37H11TlRIPGgM1Y6HElQkXJidD92o1PnQRW
mNr/nC7dwi8ZvOlrYSjyACBq1F/T7DClpT1V/w04WeKI3NLSVqxRNW5wv018STjWFccD1++Ci3Uw
6NHJTdtLKWyIkaP50C39WfzQj60bbdGxjCT1k6pSC4sscjR5V2CkEF0ZrSbehHkt2gqECrZC0M7H
aCaWK5AGpCZaHfjWWGNYWkkNjmOuF+QvP4Llk4CXSM0g4vaGcZpb0thdaTe7/hS4RLGFb/SxOv86
4ukGfFPP1q70eJMuHDdlR69ySwibhj7IDiZaD7SjlmByR/eLgbO/q5mXqYoW3gwVURaZj23k0yzP
g4ncU47sajhbBVjri6/Xw3w9ofhthL1WoW8uqyzdQk0pbiavLwSohEeFuEUqASGqKpFA4RjyOKrX
v+DFKAPVQhzN0tQmGBWyaluU7wrIhVvyPtM4lx76hT5C6MUOk/gRo2s7RcROJbtuJx3STbqjvRSf
eqO5bNR7nC5Kg1B0J11JsFFFt22FjWCdx+k24IklrLsDbmkmhv5M6D5jsQsrfSVISUgpUAc5tgVr
K4apLZicL7Z+4TEvVhhMiacmCUkHK8QJz6KXo/VXux+2lWdi9KLwyFZ5u+6A69edhUXGzdOiMqKJ
CpND/6i0qVhdcqO7aeSOXof2VF5Dz7rD/16gSY/dxWfsSKaJao8Fmm3lpqKTSY0bIsBixe5BUHN9
cTxjjKP3BGd3rXWaYymtX4mxDSU7Gw9Pbhb603h/3RjHQUzG22VDhGwoFViK1Nbu+rdJPjbj//+x
Bn49STZk6f9I+7LmuG2m61/EKi7gdst1ZjSj1bZs3bAcx+G+7/z134GSx6JgZJBPb3LjilPTBNDo
bvRyDogNZLaDOa/kuikl2N4tKd2xr5yp7tzCWt3rS+FlYPZy2NAxwcxIui2voeMWRJ9XdzqD6hdt
gUAxWYBfXnv5k0gzeLO874Qyp7XJPcm0AQ9vkNV9wxjxVzsACNPJ8uyLclJuF+AXlgCSEJkP3g14
J5c5OFPq/2GtMi7RhY6LmbFDANGuuNMtJaUU7C0nsHwnjgks63GOCr1HRSY5dkcNfHzLqT/KGJD8
AJDPO0FMBBnTofMtmUAe0n0ls29bz5ouSAMJ945eit117tpCqgBRhJjxaJzQ43BqfOA7Yd4TxXhP
WMblOK53K2IixyoHuL1Ku2vGU/5F99Iv9p3iUaAunNgae/ZDc5t7zUWoIZxY/J1cxvYPaVptM0V7
slW3/vI3vVHxh246xqfCab5jaktyRfgmPFfwTijjCjJFIqW1oS8mOc5/6QF9T/VBGvZBea6PdI4R
QELXVVO0TMYVZP1WZK2JRMDUNs5cfluN8LoAXqphvyY2dgTEmzUqJdaEIl3rzz6F5PsbaG1Et3EM
oqMeFy8GNA2QBwVGTaA8bNxI5EqebCA0IJ6LHSv7USWTZ9af1uIDqfJ3i2TsSaLLU1TGuOALGGdp
pTI901YmSkJkCO4fx+dAFAFEpEKbwF5N6u76tS342KUK7Smm9pj0YVKGXSlwOfxtexPBqGFD0t6S
azjswjxs/VMOxC68LqJKNKXGV743OYzyDW0VF2UP1Wji0kmzzE31F4H20Y1n4tH9brENj8bWz4pU
w3tSlHRMmHpgsQ2NJwlzXOuzLciq/sv9/bUgtrUxVqua2AuMhtL5oCs0wvSQBenPKXYS0yuP9KEk
BmgUKARLg2qVcr8tDQ3tkUZL+qM+x17dCOwEr4D8biMZFxbp6JJQY6QlKRw1pdnSQjpaJAYUFC2H
cWH5Vivm0iM4RUwOOAHLqr2iJuDEjnNDsKhXXtFr2sG4ssgw5hoCaQ/WCHQiOuc3HJLn4s8mSALb
3UI50HwdgwmUGTjGVdYBWVS41Q+RoeKlRN9tL+PmkkEyVytCsci45N/bv6YzJd5JAhDv3OoXM0yP
47kCcin6pET2WXRDGEeXFIY9kt6khVIlQLkltN3FNcP/1idFf+zahjOWpUgGzcpVPA81Q3+OptUf
rB4UAtmjPbUHWf0AhjR21VIIARCeBZzh96FKsmTJbDS57hZlceqN9LQWkt+2m2AP+Sr7JoY5vGWu
jLEtaXeWhFGMHB2mL6slsMn/oiFvQphzyiqtiAhmepFsBcpHfasA0GTxKuR4JRfAQmek1DCuXDiA
gzpMomk1vqV+E86c22KnhSbhreNGJtKQOjoEljK4bqp5qgGPpthAfTXQacOsr5Akye42gg6Vqp7u
DSvPfCUaJEAOjqbTgBAPfEbzIDg5vlBgzKMKhnwP+4BLxqHWy2gDe62RO7mCzsv6c44/6sXzMH+6
vkDeHirGmyzGgqI/oEemDiXugvxZLC8fAtnBtgGwACzqRCbsS7HtSoK0DprLZhfQoaDOyCln+7kC
G+J4Jw7NeVq/E8c+GI1hIyMwLuG9K4C4jZqjDcSTkuP1XeM+N/ZimCdiEuv90ls4Il1BqgJP0oAc
6wz0GIrfUTxnQTqGe0pvm8gWGerM7GZCodbUZQjzpH6YIlNwlUUiGEUAAyxICiloZ58/j+3XzBKE
Ibzwbb9jVP4uQkyylAAB14QerB1YgwZ7AITMcD+vpacl8eP18xEthjGxSEaMc27DLC3mT5nETp8J
uuOoaWFdxn41jHGV1G1tBqIAyaDoALg76JlbTyANTNsbqVYOWk7uzTT2rq+KRp6/CzUwAYG0n2Wx
xmiNVTVSDNi7NF2cAsltNcyU0yrfmmlIlGM6PF2Xx9/FN3mMfS0mo9WGBkfWNA9T78laIgh1uKGp
Yr5JYGLtLFakVKUp9Pqv2Ze/IOUXSG4XO92KST4SZKcihJ29viqudX2TyQbfK1j9iNVGCK/64geR
pq9NnUnuODYh8EK8UR4Fusi3SL/WyIbffWMuIACFqjT1eJp0K8gH4wkI24L7xVcO5BFVS1NMxWI8
lVkTaybEoKEwHfeRgAtByerHw/Xd46/mTQyrE0b7z83qWzgk+9tsf28ngbUTyWC0YgVCyJJEsOGg
T/S3LffGtn4Eit3XDyzF0tBtaMk6/mEs3qRnaqPMyC2O4+dCuiNJ5srd83UZXKu3k8FYvZ6s0wrW
ZtgJbfRbqXLHGPBn2aUWobtxM6XKThJj8iLMUS9RodFqWBTOIZJtwJKU7yeXooNsfunNh+nb9cXx
r+9OJmMFB2XMrSjG9U3O6S2ViM5/V7tQcDcKoQf6t+N1iVyLBAh+hYB4VrPZu0Sk1LDGEpqRluVX
YKvftcApvi6CmxpSdjLU946qK7JZshaVFosiXw2Vr4CeQseChCkD/RTd05m9+kyCDo34ciwSTnXu
NxO/E87oZCRJaWNhHNK1Lumt1Ptm7ZR4rdt+58/LDfq8m1CU7uar6NueMiqqaRIxUIcjbmTL94OS
hGofOXZpAQTILgUaw73ZwGHQZTQ3qirLKzb2U2IOKvY2Hh5N8yWbvi/N9+vnxxdhKirqHDJEMXaw
K0e9bFBKddtlc7RyO2Rp4vSqCHeTt2vo0YQhxOyQbrJJPLDOJUm/4qAq6y4tDrX5ZbaOcRr8/y9G
lU2iyQZ6dRUWQG4AtJ5OJOSZMRbpdMNNk6og8hC4eV7/ALoMFcUkumKavzGI29YKPhm6ZeqFPvQp
tFDsdxSrVf2K7JAQiZJXuX8nkLliiI5IP9TIgMoPPcg/x7DrXeNIPMOh/B0UliYGKhjlfOm8LbAe
r28q94ZjOwGYigeWDtq+9zdcMiK5LQesl6KeAQ0WyJRpWIfRJ+12hdOksgswQlgXTHEIZP/L0i0Z
amOAjZYdPxjLAhxVzUqATklhG+Mb0wGgOx0pio5Z7Zkviqu75gOQIM4UomQVWRieBcXF+yWf9d9t
0q0Gcqdozj0nWe9spXDyk2fD9iIY911vNYDeM2zvUMAZGacmGP74G1vbusN/DD8SkuzksbMJAPyV
hoKiW8zZaetDw/o+E4HfoZ/MmuW9CEZjTGkslEjGkgC9dVQOOcBEyX9oIOA1t+Ni/DoddvxSA0r4
OMxYSuvL7usI8iE6l2hWWA8fKcrtRTGexsw6gGxSQj2r+UHaz/JmuGDF/Yg/20thnAsBRsE6041D
+mLwKJEk9aTSF/IEauEgDkQ4Xjzrr+LDLdCM2vAATBSkT0YnV5KM5gjrpRu/lFWgJ6IHBDfUUgEG
BoxpU7UtgzFfiaR3LTrwYC9DBV2aWUC+ZQCldCwHLU+nB9PTRIlu7rJ2EtnDSg2QnytIxMbSczX9
NMw/jOnP61aR9ywCajbRLaScDN1mdk6R1qFPJNjkeZM9DRDkbVI58XAzVLetHl6XxV3OThYTN0rR
sE3EMumQw52xfe1V9E4J3hB8p2YbeOjhSYQMF2OF1mqpSmumMnKMMnfH8gRky7P6CRj/nwq/CGVB
BYybEtIIsQxbN3XLYjNP3TTOSadiAwfbocX7yCv+2B574IZaN3Fgfrq+hbz4Q4O7JoquagA7Y5an
RMbWGBOkbWTyp2J2kjG9rGXpRtssOC2uvu9k2bSRYJe6ycotq4oIsii5qOFWd7Ef44HZ+LSDl/Im
dcJKN89NYVkIRyiIJ3b0vciORFLVKrAbVfZ5Sp91YYGBp+57AYwfnIbKUFtK8wl80Hsa4ZdhcUNp
2QDETd/NdFnSN9FMB8+PaLAbCiZ78PXs+0WZbLVKtRbUiml6xMmdJ2u76y0td+qmOYyWHppT6bdF
+3BdW3gXbi+XsVjKQvKisRrA31RPdoTuqvwcJ7rA2IuEMEaKtKOidDmM1IIbltdehzRH9PP6Qvhq
/7aBjD+RtGpMih4bqA6pq8Z/FTqqDkbq5JbqXpf0mk1jfb5m0N4mQmjKjblh8zqi+6nFg7r3lSA9
TOcexS/LK5DuCwzHwANwviGP840Id5OHwWDuBLPXbcuzrohlhbYfrb58UTECoTiJt34zb2e8OUFR
vx5MdI4dri+Ye3xv67WZGCfWl9zQKuhIWv9VTmB6Ub/lqOn834QwimiAIiGNUwhp+tbZtpvW/rMu
P1+XwU1L7DeQUcSkiiyjkaCIoKenAwf04GCNb2jDGOBOXPEbmlqLK7piM2qpyktmlwMkRspDPDeu
3Pt5rKJ9JVAXtJLMoiSF6Kzo3+8sspLOnSEXvQ6cb82Jix+tOriVKnh8cm2wCe8CbTT039hCyDQ0
UU6F2JWBDsxJUpxBlzLv+mlxl7KTwmxdZCzDurze6DUK8nY79zNIARZFUN7g2vudGGbHmhXYSwud
e6yT+avVGugVt/GY1i2woHTKlDktiT6Alo7h0bcNZMIcsplNn9hQ9rYfnK05IM/iR1Y4KY1TSvVH
bpZJj0lDmQ1lgPcqUU5aWQ80baXGl2q41yRfEkHg8EMcEw2fNkJsFXht72UAN82SNRnPE/1u8mS/
Cqyj9H1xxzN91IkiHG4Ep+2kMbYiLXFkJQVUi140hHDWqQ9BECw/jV55X/hxQB6vayLXOe/kMWZD
NzAQZcSvjzwLwA4SutzQkXMShh5cY2GpuFMqMs+/gdT2Q7bGBaWEN156QETc0fphCZQz5Pfc1jMf
7Et6Px/RpRWYf15fITfzoe1EM1GPFlXjqlKwed2ZvL/73pQDJalYkCaOvBJjPTBXR8CrXWZBCMLt
1dnLZvxpMrVrp6wIyElIX7ZtSCENafugCNKQa1F+LfI3ENvZKJppo10rfZN72agEBdCtFLMXhcXX
z9Fm0YOAqam02vjqp+tbElafEle7wfPWT93yWE8ocNMGHQzFCNEY+Bdxt0TmamDGOS2UBtHreDLA
fpueuhst3FyKHpp6ogSxUBpzMRKa/1wMXPvoogTmAeV7kJqowQCsHdsbRXEX/TXWlxJZUy1F0RTw
tDKWmpSxPBethE7e1KnOUQherMD003PxhbZdi4mguXZmL5Ax001rZzltmUevUXdMMPNJ4XTlgDZK
NkAVEIVA1BD/tj4F8BboiUD3DzvlrCNVFSfF+AqVl8leO3y9fslFv8/ohmaPKd5OMGNdfKval1lU
+hb9PqMNar+SGlVv+oYhGNoBtISI2JPnq9EcJZuGhQwpNuq9m2k0JZMb9bUwh/6N4tJpk5PHN8P4
aZmP1zeL957Yi6KL3QVSqaKDcDBT0SSl9k5c3prrH1rzZbYFxo9nkvZiGJ3etNSUM4Iz0eKh8pdV
KT217dENU0WivB73ePBiUXCBTCQHGFFmV/dpjZyBu3TWJdHn+yWNBIEhfzVvIpgLU6hTibZb2IME
Ly8jVT1rCoGvKjAEPHdMdguhWrI7Go1swECngAMkpK4fJCwh9UwiVhLRYhiXuMpqla+0AaqWv63N
7VDkbrR+ua5lojNhXN+U2lu/6pDRT59VLSjn1vmIANNG0syWQVLOCBijLNuGHjW8OXkyo2d5/Hn9
97kugKAZ7B8B7JvUyqwVWBMwWtrTEnRHGvkpL91rXVnyElHjOs+zQr006xWZT2WzP3E8j3OLgv1r
glXxtJvEU2KnvZQuRTiCYXaMZ0oZixZwkXXmGgQgjNqqYRkaGj7fa10SpYm80mnnSusdeQikKfYk
BTTv6UeODI08qAMhYJfZ/KSh2cs4Yw/csfat+MdSilAouJv4S4DCYvnrjTw0I02Fj1Hv1qVxkRTj
LpNR34rmo90NXjkbgq4orp7vRDLvg75PNCnTsXllfd9aviULkrrcwzFVwGcg8w7lYFybWQx1LElw
DLZ1NyW3azJ6KfhojU8f0fadHMYBJUqSTd2G4u56sk7zhQKmbqfFBzWyuwqnRvl3ayeN7urO0OlV
Rawoxd0ioZY6xI+OP5Iv+kl18kA6ioaWhdIYBd+sOq+GFmuTDiugbKog9pXSMdFOXgfZT1HCk2td
d2tjXEVmZF1V9tDytHiqZG+q7jPhfAM9jd8Cqp0MxlFYAIRfEzTpgofnleTBJ/d1KLnxefAVvwwm
UcaCq+U7eYzHmApQLLcttHzAfGW8fEuyROD6XvPA15bE2PO61QvdpvTEYFAc0FC9HZsn+4byjhd/
pEc9XD3ppJ/AgYZUYBYOgegJxdcSC+PmFqjxNINlzgB29LzYOnBK5QdaPOnxOFSP0gVrxrNUNE7H
3dCdMOa6TZJeNMqGARU5l3/KCQGMor1+oD0OVcFfC2Iu2dyWs7xaMB0EzKx0UmQE95gqJGznGt2d
GOZ2YXBglrIJByd3meWsaukDTP1OnoBrXhcX0HgdSuBfXjdXqkgoc8lWPerm+G8Y29rX7tZQPdGU
cfqAvuS7PKwOAO7w8rABo5EdYq4fo6RdgIdUQPk3RTeem77e7zRzHfs+H4q1RgAar0huJOfqXLdu
fCgxxEH+TJDwiPzsVjqJZ3S4zwa8RWm6XlNstrUit7c8LjdEWUoZIckmeWkvnzC5eK/GlZdossDZ
cYv1tPfnf/IYO5CaZYUGfThYWzlvBjIaSeV2SM2vJ2m5M8fHIb+X1datreD6ef/L5XwTzFiHcV4w
GdOg1XMAq43xZURsrD3oJ3SsnaJH0XlyLfjbKtnuiqzt1hy8HvDp1m1jntLsHMveRxaEiAtZS122
DBb0biETouO1woMCBFUwNxpyUqBsxWgahdcV5TO4PThkJ46xBRlBjTQuYQuWwiUdSgSaR05AOXAV
L/et44SsuhfZjv4w0QAXN6UW0FRx93T3AYyV6FfTlEGtBk6d9Eh0T20ulaiKxLUJOxGMTVhMJcnR
J4wkY7TiEU3g5+XxwR5qN07r06KA6HHbBDl20bKYm2+MqdUOI/Z161XfVpMw7i0gsk/hdXXhuQsE
xiifwjVZ6IN/Hy/Nnd0Vcgox8vpCokdrE5wON0u6F8CEmWqGR0BKpwd6X/9By2/Skx4oB/W+8w1P
emm+UCSpOIj+SzDI28O9bMYX9rlqJqqKQcPZte/Mrwmq7dOBeLCbo6e467H5HAkpnkQymfsgN1Iu
Fcjso2XyRU01p0oBKTeIwF5Ex8YofdUb6ojOTGik+qlqnoxR0IDBX4VhGMiLAqlRZ1aBdKixYEoG
kz8bWmaH6kS2yp0MIac9L9ykPRdEVpGasn8b31ObcmqodpCHCVRAsBjgJQRTSSiFmR/facfr2s5N
T+qqYaPH1EITJpsNQ7DeSTZNHthP8WN5SO6aQ3ykyqD52UPsiQwH160hN0kUdM0gRclO7m5zTtSJ
YjtRcnJaPI1P8RmvA68Rgp1yj2wnilF2O62aTJ4HlCN00P7ET6aVuZIsuM4iIYxebBvIYKuqgbFt
Rt0b0KLzYFhpH3RLJLJMPKOrYzTHtsEUaaLA894yDetq9tYIo2sPpyJKnVhv3EX2+tnwqxUwSobA
4PIt1U4gY+VnFfMz6YTnlX1YviaXzhtXZ/WN14lhckQDb3uWXv4GahOP2vGg0M39chl7n9txktQT
JmmK2olvqRttgLPnUa7OxPvR+JTifQwWv/bWm+xWA6WwEMOEF/PpKEjqwKZS0VXD7LiJppc8ifB2
Hk/JJzWMb8EJ4CHmCq1zHlqVMwfWV+smOeWDIH3DvyY7yezWo7WXbBYWb1woaVEfDs9K2B7ru/9A
ac9fpY7OMugU+pWZezJI6GqsKbB9D6iK8hG9ZUftcXkFY0JLKrqV5hs4WyHMCfcZqts26jBIR6FU
ycqtDIlYFnY3KvPS30q98yq0czoGKZ97a61dK+6Mw6xnL7U+d35e6/JpHvOEYhOWoAW3X1piNfi/
VPRU61p/NLMcSJNJOThzMshegz/ejCoRsQVxXc3uu5kr34M+BIwiOBtpBW9Ue9N3ggwl/0DeNoZV
O9LVmPvD8xiTDi6Q95wqUZzS/t40saOIGnN4q8ELXEcvo6IZv03Q2go2MaoKgpfEds4H+5NmZf51
J8MzXDsRbO9invXKDLOGDZuWxBmj6r7UKi/VAUSaJV6ur06v2KIbRMMoNsmxF8rEcZrWYeoeJVQ3
7xw1NE4EGGO2X9pOfUQhMxDV3QXbyM7QRmUxp5WJh8zUPNTx0yY9Xd9DbsPYfj3MbZmaVs0lO3kt
XFLPqR8AlwvAcOPb5E5+7FqHGY0S/8E8UFNzbSMZdR+qDKmiCCm9zpPd+rHw0tg1fXl0lFN7pEnL
4rNyPz+0H3CsmIw3iYnnPv5lnqFFYelthuEVdyXBqgZrdJJMgV7Sn/htZW8i2LIDHKrRyLSUr1fL
SVtVpNv6k5Y1oW2qjmJvprPaWN4mC+Ryg67d2thmONUu/2GJsC4rMI/acHGQlbrkRylEK5Qv0k1u
i+1eHvPkMOpqjpqBgjV4vb8B8SI+AWPVIQ4icQdAlsF/UBvR5jL6ajeJpicZ7p8a2omjjWgJWX3y
Sn39SmPy2H9Tf1Ca4cLVjtq367eFq7O7k2V01tzAr2caiDITFaNteuu00os0psipitpSuZIwE2Ah
OsDrgC0mKWqZa3I9ELfsfkzGS1Q8mu1f3SBYD7X4v2nqTgqTDKqSKKtA6AqPUN1XSQjmJU8aGvf6
pvHVcieFHumuVGCknQkuXoPOoWwBzVaU4eTId4ZD5xGBbSxImnJN5ps4FiVLVmNDHjK4BVM17yZp
CotIdNN4nhTcs/87HXaOblk6u0ZBGUDmkT91zxvtxLPv7NlvYM+u755oNcwdU41FTdsEUUGLmXLk
KhxbdI1FEpgbZQATsVSjmqY+8Upvp5tVjQSRh0gE/fudBoAjtZsjNAG6nbI4Y/zYFMfruyRQZPYN
s6noxaxpcqwbDq0MwPX5GC25wPeLhDDBc2/q8WQvcJWkRw/E0YguayZouRBtFFW83UaNORi0SAXX
YXZHQ+odyxQNN/EXQcFhMJ+pI0B7L2ECd8ysrUjVVEldnFcjiSuH1JbqtVU3C156/NW8yWI2rOnR
R6x08A+lXWqBbWfWQTbQqvCRs3+TwuxZVSnNXOsdHnTAlBh+ku6hkn5cF8G3xm8iGDtp9Z0yjPQp
o6fntn5a28rJEP9V29frcqgl/N0ev8lhLGVdpZWtJVgKCSmB2nD4m+lSWCijV/qKHHZCd+kztOqr
SOXGXwBB3QKTkQ6L225PfDmQvS4UwjHyLeavlbFNuChsSICfQT6Doumr+P0FjHQV2nEB4XmYfyBx
TYka40CUGBKou8aYz63Q1Xkqoe758IdNDiVw0D6E/GCgM/afK6WxBnTJtVzpkcMbsrNZfC2Kp7wQ
KMbrAPi1E2MsqDHp+RiVDbLUd9WRhjZDsKSOHSxIs2oP2imlCOLzK5e47RNA+iw+SvGe/m37E3gr
4XU15c4q7FfMGJFoxiB7SYdmkqNHhwm3g6MeDad5ZYL/D9U5gSHRGEOCUFlHZAtDojxNwWt+z0lf
bHCn55MDm/8fkAAFN5EtywFIt0F7AyaOs6MeaJid1UISiCuvomvBGJZlsdRaogNxmvmHbqS+NVau
mjxWxeZUJPGvH5voLjDWpTAa9MCVoBNPsw5YRpnbtt+6lgi8JDfHtFMOtvbW2LbZGinyiYltDg8L
sfPvFlJOnVNoxeiUfW75ZjKAIlVXvo+yZd6tRNoOkaZvIjWll/vKpWGbVkldyXKV96it3pGTfNlu
pC80BU3hdZMHUVZPoDHsFPRIhrZVaSafhBE6/0DYfkwO6uFD79c3Y0MYYyOBiXuizOMokfnFek6j
u7ETPJG5Te/7E2SMjbRJSz5I/7ghHTyek2NfMIMUigBYBX6VTYS2fa4VNYAkXDPP3N72Ne0uJqCD
kB6vaz7fYGHIQ0cBBGVfm9k1qylWs1pwz4CcO3gUDjjxQE9633qjJ3vRDfoKBIUd/ibuRDKbWBtJ
u20EHu9vlE86fU9RPinQmmBxXG++k8RYYytqsnyokE+nM38GZhRk3QX3iIs3spOctswRAdpwrdZO
IGOOpzpftYk+TgFF9NJZit+v2k2Up0fZGF079a6vj2v8d9Lo1+xi4nTOAWfYI1jRksdMOg+iEEGo
HIwRLsZujKMWAqZg9dObwkuC6ExxPWgpgDwXYSm6YFzDtFsSY4lzgyTzRBFlpsA6aWfwsGKGZQ3y
e9WpXBFyCNfs/xKGrs33+6dIlpKnBBmTDJFWfxePp3j6cv2IuPd4J4JJirbA09+MGve4neKjXKqu
PkrOYsnHKRbhGIhWQ7d2pw2A+7HUWEfXxTgYs6MOI+b7ssWXo+YjT7HdmhiTkSzjlI823vNGccjq
WyMSKQHXYewEMAaiKvNhlVtcWyRAV4dS4EQe+VN/BPMa/jQ4mI0BAJaUOfLzeFM/Xz8xbsMTKqX/
WETQLL3fR/Qi6Em54MjWhxXteucmqH92zyh/nUhQHyPHCiiovqgvh285KEQoAMyAoccoymoj5SsR
1GZG4yavQbpzv+aYqzJlz0Q27/oS+ZryJovRlFptp82iaLwbaCtMrAgw0pHu/9+EMFoS2RZeNjYy
GyR6xjC8PX02m+C6CP7lelsHoycqiCS21lgQ/DbKjz6TwraFUkRKdVJq3b0uiwuNiw7yXwfEqAVm
p82o06AWGZp4ex8IFP6EKS1yT+G8qsMIYAj5YNyONx+Ka3aC6S7s7rUe9dqazvDQSfuwTLEjQVD6
TbA6vt19Wx3jSlqtNoa0wjveeAH3+yH37cfhZDjmCXNB4jcv9+Awo4X9VHULkBDvl2TUoCCjNXdE
hOQv6ye18j9GzzwVPsUvB+0BcLBFUDJcZ7mTyfiySN82Sa9h7HWCMXKkwMz2s2ATuXd4J4JxXjAa
9tpSZqe2Q9+b8Vf/OqhOPi1u8mjetgg3aEUZyH1aJbgJ/EyyIdsmZloty5QZJVHGSelimrwiD3To
bXOs+zHADKiTIaT/D1S63KXu5DEnqNU1UD5mmCvpMPoIQA7551ZyjPMEdpPYrV8BjuTQPBNB8Mg1
XTu5zCmOZlOUSgerIqmLl2A4snnWOlFcxY97dlKYg9StptmSFmEccgkBIP2farcMBzDUlJ+MoAw+
OJMJpoX/nd9rzLy75N3YdnOv4kHWee1fFG5G8pM/NExI1RiRFA3kcP3rThjja5S+lGeJ0o7QCUnt
YBznoD92wmSI4Kxe+153a9ItzDDpGbUpyE8UcR6OgNtutt67fu24xmS3GsbRZFu+mQuGf1wdgPJx
6xj1gzZ/N0XI2gKNf9WZ3WrWZFUGxcBqyu6zNVza5SClB5V81+NU5GroF//2Ot+tiHE1RQdsP2AF
/t0foqCKR+m6QLr3gwL0gAFQFHuI9P01JNqtDY8kS8bEJM1BpuVr1ZBOCKRuhOaB1AHvoCduROa2
Pe9VnjUhVjdvc4fEXXacfdWnYD3qJwrE1oE6XYQ+oHLN/25PGcMhtau6jjQcoTB96ym/nX6MPm0G
Le4ShJTVF+3ROJO7dALolww8luQ8YmBHmB+kT4prR8tYFhOwTs0Gjw7PZ50orG9MS9Bo9hGeqeCS
v3ZN7860TqU6Q5cRSgwAX0ZzK7lYl+ZI4c1AfAXvh0pjhc5D7bQB4ly4TsF2s8hIWoYsSj2gdNb7
UUghbOkcFNIYYXqP/XUo4s11K/AvHhBTuTqwLEyZbTrvEmBu2kVLS+7AnvYLLzNPVCDd3mz2s8+i
SdN/Uak3iXQPdjus4uBHu4fPNS50UAnx4CE/Kec+LF0UvhM8XEfg0yQIociBPhjU2y4QfQRV29/1
6e0bGFOxVJlqlRXt9W2/p+MZ6Gup4euJ6mzLp17pBJaJf6qguMAgP+Au2bRhDQQss2+RJ1XGU62e
axHZL9+Uv/0+8zApwUJnNgAodiX0leXN5xpMnJn9VRt7wUL4DRrGmyRqgndnp6fw8DZFDddiONz8
1g4y5PLiUH3qpaBDqyOC0KAWTUb9i817E8uozGJvVVwVCHzl0AppdUA9UmGxS5lfRHwvot1kdEMi
qVKW2E43TQynUBxi2W5Sh4skmn0VCaJ/v9vMlDRTVwNc3h3lY5o9YVBdnyRHSUVy/uWOv20f4zJI
uzZTliL9SidlKLRD4qWh6RrO5lPImv+rOjI+o0iU0VB1eCiyDo9pNALiTb9R2uQx6UTFZ25vprFT
SMYxFKRPSZchUGr9L4O33b06J5jsxUsP62eaaK5tZ+uc5+a7fQKgSygwn4KrzbYMlmi2GXMN5jP6
PPrzF/p0SQCwqF+iJ+qRwUv0eF0iPzr8dZY6E4QmZEyyQUKmTylfwBMK9pXLVonAa0VCGIOyJHPR
FCm9b+WfxehrRep0hX99IfxGwbejYzv6NUzEWh2Br5t+NF75vb+t7rbjdojDwimQKsXYkeIPl/EP
kYsXHRljTOZ6WMeomDH3FH+v8gsRFsO5SYHdwhgDUm5p0tsTHBxtRNw8xUH9ltIAHUEY+yy0jfwA
+00hWCuyaohZGkS9U6B9VV3JKU/xKQWAEbWPnb96tGxbhCK5IrGMTbGtTW/SpESkEnWdZ1bVi5Io
vVduBLOxs2y66WKLwL1EfkBnLEu6FklcNwi4o8906GQMjXvTpxkQHd2IovqbUEEZ24JIbENbOBTF
usS3lp//VR3RF3hjefHRfEjD8QflHpM8EYcBVz+Bi4l0hC1rFkt0XU1Ih5Qyjciqh1G+j7snwcXj
6adJDMq5BQYBm83UphUYjW3KVoUQl0J8UUTY6TRgym9w5xvRdePOGe7FMQqaVG0JhRjwYKE4hNGJ
OiEKNWqXoHWdPShu4lp3KwZx18PorA+i9j2u1uw/gFHVApMj00ZbntWH9LY75uhtIN7w1wbOtvhO
dC94Th34c6BOIMjTAdHivVMn9mAbaqPigdSPYOgFZ4fXZpERdkTSvFXpNu/6afK0ZSePzYDE9TKp
U4fF9VXsbNLZ3gR2mucLgD8L8EO0dxFkHd8vqFMzrUw1ZL3n9GgZbmp9t0dBN59AxG9OVG26ZBjp
IxOIkVr/vEVl0OWC+XDuwbytg3WcbTyBnIvW7iMgw2S5kyJI3vSnRJmd6ydCN4R9W6AWoQLlDdiA
gLl9v2Famkr9CtIE18Zscq/fTlmFMXRFO5b5GQiVjkgeVwOA4A8kf2j5bwitGlAD7HzIIKv+qcvf
gJ57fT3cC4z1KEBFRYXFlukH7OLUIZvnfqLJw5voAo5WcMTm4XKiFIgF8L5nj778gS2nOWnwp6Cm
xdMMCywSqLADCtDQ6N/vRJtZgwbJFaWKHLRig+JIReKUIgI9bnxsUSoEJDJs4KowMdVGlsZuWjjs
2X0dYsIci1O6gxPdUWC+6FZoEukPsiqyF8jEV5sdydIywiSuD9aDflfezqBOU4/DAQgJ67f8SAHU
jcfaB3MAWGpjIYEMT0X38plnnI02gt6kadPsOAAS3DrSlGl3EVEScEfj9nIYzWnlvKzXGunuXgfh
qhlYoYKxtMRrgiwwPsl3cjCFs2deJj87yCDv7Dz703Xl5XZN7D+B0SDJKFRtmrDVlBG7B78FGrxC
+/TB3M1eEnvv9ViZDAkdXtJrnYvO/+U/uwPFkoyc9dN6UD+Q1Ac0HMBJTMhVWVezaEpTV4C+dQ3l
oco+5fm5FMUi3PIdbD6gxynGv81af4BhRcqSEcSyP7CHqB245ctwo+eYyFBcxEBfV0DIIsCcb+qb
TRCocC//m2zWLeSLRLJqwTuyNLUwmian6dHqn7bedRXh5YJ2S2QdQx0taq5TpuNYLu8Usz4q0RwY
w9g7WjP6Rbv8P9KurLltY+n+IlRhH+AVK0mR1GJt9gvKVmLs+45f/51Rck1ojMu5n/yUSqXC1gy6
e3o9x8/NivMYbRqgRueGiIi3890jrfxaUsGvaS10RQYOS37I/d4jSE95Bkjt6zc/sxLD2F9Z12Wf
FLFmN9FSWGkvvakib6F9W0XAQQbOX0LwT9Z7Llkf5jWSRQwwK4+tOzkYGTrVeCDM83AwNcu0O2Dk
505z4k4qbd/jRTbjSIV8llIgMcLBYMMR/gNtmchpdtjUVqwBcK5ULK0hluDhKk48P/4+1vz7/V7E
M37UMMDM3qGdDuYvcqtgVCq5xeqeK73k2DwDPzegbId3qPJ3xCAnAz9sjnFoCk+Kuib+Jt4H34x1
gab262MwX3zCY603Dbo6ypfwTDOk1CdP2j0F8EDFbnfdcrZCqrUw1rcGUdsDhBsJUvnW5V6iIZm+
aQyOrWwWHUEyIuuajoRFZLO+AXSP/RSiIJfsxWeCp0N5KH0dUD5Tg+ij34s32qPEG1zYdD4roVTz
VhbaykM5dyLtAxR3mf4tnV7G6RN7RatzsXtF8xBgX5hutMblX7p8nnmsvVufx5Qk0PphWgBL08wR
+lDrUiAIYmCwjryyk+20GAHoJ/hGY3A0Yeu2VqII7d+sbksAC1guLDQxB9i8aLii+V0b3evathmm
YdWcAuJSbiC2VSFI4TIAVIr2XzF962YednJt7Rtd+8o9sOxx9G7rXViLY0xJMHU9ViiVYG7ML3GL
Ap9e32NS5g7M5P64lKdg5M3xbRVV1iIZg1IDQGrUlBGsE7EOqKhWWn3Li3ynyfckEzh5yqZ6rK6T
iVeapl1mzAxiSjGsdtX0VzeU/tztA94K0paPXh+KSb/noSiMJsGhJjWxCkV38+wOQ9oaqCu08V7N
MaiockCpto+G2VyaFlFkjY/qqIdzpeQywJMHwBc+lKEiuQMpFrBIx4EdGeXAicQ2O8GgSXknvgHH
KbsEXJC2InGOM6bPi6ccM6cERieo2u9HlN/UHR+UYNPgLgLZlWAzmpMMA8GosXdHNTxo7bFMHzn2
tmkAKxnMLQYzinxJ+Z4W/cMfUZ4qcMLhbMGj5lIeSAk7IclkzbmV8LRzc54QJkYAuIDZIJVdWEX5
EHUTqjaDJwOm6Z6ipYeHSnLjEsvAAnizTCfy5x1vs2j7Zi9y6a2sXJk21GhPvoOKi/4Uu5px1nT7
+s1uX+xFBOOYhaAGPhtasTaCelCC/ZRAQtNGb5mIFWsMDoT563V5254TaFoYcQJ8jsZOSWpqGi1K
ioe6P6j+4Mg27VNg5gMVELt+HPhx2VaCa64EMnFZXqNk0DUIjGR/fs8a4oPykO8Nr+JOq2+WJ9ay
mCCMALlcUmlHZD7MKLfrYG2kNCfgMrJNzECXr4ttWKVX+Fiqlb7wQtBNdVmdlHkllI40WiYU2Hwz
z5XxWPf+zMW3oSdgw8z1CZlnoRebTMXoMDCdXvNnbLu5rT/sAOvSOsEr9vAPvAaezBPIPA2qnqez
oGBUOTuCAsfAdCOdRRCsFIiKKaD9xX3ao78we8kDpalMaIcBVJEcrd18OFZXyzwcIyFl18vo7dFJ
F/3Uu0VgoQDpZp2lYeJxOlBInxS0gMlhfuEBTm0+ISvhjBswoiqoRtpqSGoQOHXyXplRukOiYwGj
indSnhIxDqEoAl2IKXQlZpYp8p+2C1V01cOT5k4oHtClAUxs/7h+vxyhbMzWBYGcELr4U6THpH9C
E7GtOKXDzXiGxp8qIIgATcScq1EaZRETRKCL0Fmm5leI1IDFJN+bRcaJZjYLPUDn+Y8sdgVVLJY5
N+h4/eTl5xyQAMGu3qs3fOaCbYezksS8i3WSlmKQIR8B0BRmoQArbeluto+xYGs48Z7Y5je6K0O5
pvkcS5wrZfdPI9I3syng7QjIUFuFXnwFmOSdLoqZJQ2N3ZGZE9tsWuHqtNRXrN7DtFgCNaFzgnSF
mALQ08XF/2HpaPPJWMlhHCmQMArUJRVwhN8DBOd9SEF50HzxmNxzu/ab/m0li3GoSSUNRjFL9Hka
ANSVuoNoaecYWwpomT7pOVzedVvb9CYrgYxDHWJtLIMBytnWXiF4sfoyLud5+Hldyuam5NoGGI9p
RGkgxJSsLdtPzvsYNeiEia+g9sHtcvPukHGQZbpEyTziDoO/g28FKE0TJ3B00UuPC0ob4i7gTVFt
+qvVHTLOJGnzLGkCKEgK+E45PKhj4XZmwflSVM1+e2svUthl03owyZIWuMLEfArHL7npXf9GHE1g
U5OMqOmMfiimi7TBAttGE3ztmsbW8M5eF7RZClopA7s/mhczCI5nuClh99643lW7Fv3WEI7pk/mI
gS4NmmgmwLIZzavrZRQBQAeLwojWsC/mW5W3RboZNa9EMAo36cGUVbQMZABfT2t/Tngjl3KyRkly
WnUf4fnk3OC2S7ocitE4RZLNaTFQoOmwIw6iL1DiiP8y9vJCrm3l/o8o9I0/elmh1hagJuL+4vaH
md3LYJ0Vl4fr59lW7YsM5t0SBT0BaBRViCqyU8mach5txLYEMJWiDQnWCBY1RSdhO5ZyrtqT+X2s
X0vZ/cwJLr/PuNFcCaJJbVBqriPteykAC77qnT8TwSiyVo+TJg3IJjLlZ4Omo8ADmdtOxsDGS5k1
wL3OdhtHgH0ENUWZS/bFXeUB19YK90AoA81Sduotznm23gQDLU1aOAXREtbkPmpWL0cpOOQwslkc
3wnH7NKudsSniFa8XGirDIJGsSETCazyOmFHusAlqCF5xuU1r3Qdik7Dh37j9hV2QEYsKM07rGVf
/14bhvNBJFXJVXhSdCgfyBTRvs0CC6uAbtU3XmkInChoqxzxQQ79O1ZymkotiJbnGkZQe8xJF079
pO/Tv1MsRpNDcwYDsBM9xS/XD7dhTx+EMvqulGLUyzrChqZ5DYf7xeAox8Zj9OH3Gd2IBS0N0wFP
attgVWc+yDWyD+F5yTmeZ8N1f5DDuO6mEPM0VOEXxnCyDP1eAUZQrXsqyEHn2rDb/P9fWf8gj3Hc
morVYSFG8jbKj6T+EvScsYStt3UtgC3dqwXAgaMQH6Z2aQpQONNNdaNapl9gIEzgnGarw/ZBGuO4
p8AY4o5yBrYH41vgVyArif1ll9rl2/zWYOzH753Zwbz+qRD86xrI0RCW5L1Xc8VIKdTaknwjAoD4
6leERGrRcKKVd2J1Ju76cEYabq7sa8QYS9NE8IpDTbJHKWqb27IfsTps6IVdaWmH8o2UuYtoFneC
ouD1n7E5oOSFpS16vB+0OrKA607wr2rsTfOY7sqqjs6RVhAnD6PCg/kC0x4RkdWQwfTMUg+ssTNi
uzSj9qSYCxBydTO512JReynHMT+gnY9lBIIxnrhOQYUXDd1OMjLJK+RJcYCgg4JSH2FkrhwxnaIj
H2vlLrJKcCYblhGmsTOqhrKvM4HsykkK7UBsn3U9ST1UWGqnETv5aKYqKitNlnnjMMb3ojQ3XjjN
qat0qlxZlZwnDpllzZJGpbNz8Kft27FpbhMSl3hjm9EeJQHjpYC+uEkbeieNkfxE+6RyBSK1xzgZ
+pu21AECHHevjT5lXhoVppUuBYjty3m0DIDWOp0sDk5RKoWtTK1kDUqbWlNcoV+UBT+QmomOQZbO
zdKhtjtFRJCvDgSl9FrzzFAwQOUaxSmI9qbAA9x+BvJuRQGgWW9aWR2knDBgazLzg7IwTp+QQQ2D
HO8M3Urq9hl2c8pTeFrOwil5wJTtTtkbJ+M8c4xhq8bwQS7zCCT1kmNeH3KLY7xL77tdir1bgPpi
gfm62b2jpl0zB8bzV5k6AVinoTUGOi3Z+rqvAGRk2GG216domK2HxdgBr6riNnZhjzkWVgtbxRjW
/vqfwnmDdOaN6LJsHvQWyytqUFnK8NTynClPAPM4BGX+LxxHBnOvEuIYlbC7foatmOvDh2MehBZT
HH1O/XXnSUCMbE8AbXZar3XoamDo8EprvPeBra0NAnLODLaPPa46s2hlSLC1U/ad9v7/B+7OjURl
fTzCPhBShmZQj1x8PACr2K39CPUMTFUpbnQweIxqnIiLpR9TsiGtc8qsice1DDQnbO+HeeCEdZx3
h+31lo2ILNlEc1IfyXRvlHnnAYY7OsZdKVK87ZHzolMFuGJvhPEocRnpo0zwzsn+P0TEsK+9yiVG
4ikiYTxIppCGYD2GKuL4UwGdRuDUDq0Xig6mkdHQ4ig+7x4ZP2Jm5qzrlHKzc+IzxWcfbhroYgUg
QHA9OvltYOc3n1kqNNClxzohYArAwcnoY0iCENTsCMoNoMIjfQY7qkdhfINbwZdvwi+8JGDb3lYC
5Y/Rg0bCOYkndGFAtLQnHh3Sj4/5PgTLExbEOM/PpsNaCWNClU4RJNLQFFEl0W2ifVUN3tjd1o7k
hwtk1FGcQQGPrS2KIISpRYvOTKa28qraZJdhXh+uf/awgGrntwBXBFpde0MfAV6ddPugmLlRNA24
wWxXu+uLqh4GoPkievdEMlpi23MQPenr8ZvdKb9EsH3sKcDY4dTCUQ7JMVZuZuN5BMclyXZDOnFc
yvbrvZLFaGVgkkTracWyIU+NcZhF1xBcSbzPNdOK09LK8i9xunjXLXDTW66EMpop63KBqTncYR91
XxdFfamjzJEzwjF0zqdi8ciqZc5EJUX9KKiMA0nTQwsUrc+cBMOmQBiR0UVmAoFYmIwWDBRoIisH
PT5H4X0gPv2ZCCYUaIeC1H2A4ih2oH30z/+ScnUnBx1nsmeLMATmdTkKEw4kUW8OZQOti392R3l0
SgNNN51yXt+Efnwsj+a3IcNyu2QL2f+wzr6t9L/Es9ljSdI8Uzscs2p9qb9fNBdThJapirbQ9Jyv
9l+0/iKM0fp2ScxMH5F76yfgmtvxoXjJ97Ijgyvj+sfbjsovt8rmikMaofnQwL40sOMKR/1b9Ei3
3yhMTTPbgtt6wkkE9j+v7LSt+5cTMv4Yo2dtmEdw/mXmZsVdOb1xDkZ/4HcndRHAeGN1kFPQnOB7
6alV7Wn63e2W3GqAbStT97vnMaNthwmrq6ReZZUNB3reZ6gcUlgrBxN1s9ui750+lRL4J4mPIUsu
uBD9xWtnZAKFvhxVvZ9RQ09Mvx12WnEjfWLNZ211bCYxGWadZSF9N5NBswjBwYRZR1I5LjKnnMDV
RcaTDJ1M5JFGxENvyfdDb1M+oBIddfO7eWqe9VuDtvrwcvJK4Fs7Dx9OyfiWKFEmccRCC0L/+Wf5
0IL6AlPAB1ABjR5a+vvBnY/0sdb2mS9iQZgH2LRdqbzoDpt7yFIRk1JAiDmAorr1JwR8gRfu1X2H
ZdDCzU7LF+KM9xwb2QygVWwIaRpoicEw+lFjc70yc0Oo0Fy40awFm34eok2cvREtmD/mvzu331Mc
ODqQvXzlSN90ASvpjJNrOqGqZAHpgiZZ42w1+xJLLWrstM7kZkAKABzXE2/6edNiVjKZl32OC6Ou
uxLNjhFUS9jaHwi265NP4BMagOb4dbGMdysUKcjVGjMUmfldnnakOKstZ/9u292sZDAObhH7MlNS
xOvjIT7HO4DnIjnOrAkroQ02a3n5Ae9rMd4tNDLUtEMY59w8R+ptKfEc9mbWszoP48zQJTYEQhGD
gyf1ADDC2/BQ7ITT8D7wRg6lE3vKHc/wqEv5zYOuhDLxUajUkzSl8KDifJrrt44AtbJ8FjGwLp3M
8omj8bwjMg5OUoSiB5w0+lQFQA+HDOgUrRCWPhkDgCKnyxzd1KXy0+j7zAEcA+ZQ2wxlojlULBOY
Z+doKLBtNVQtkELE1IuHkXicP5Ea3bULYT1hlIkSAlNapRNBfUtz3c7qXN1LPbLnyNq+Dg3JJjaa
DUShH93PNBWltBgo8Kh+t9deMP2DsINuKQXgjYnc8kf1Jt113sKJJLd9wEUsYzgoiTZZOcPXtlJ8
2+blXiX93RJ0nONtG8xFDGMwejT8y4szCZjV0ofdMnJRtjeDHPUig7GZNCXlUtDZ89Y1fExzePId
pUzGJBM6hZjof7j+xejH/105LuIYa0k1fSkjAo/dVeWtqho3WGO+naQaMKw1IOOyqrYUIXPEQeM4
B95dMoYzq2ErpBOikHTR9wMahbrSf07zL4djNB/8J7maJuhTozrvKscEo6iLT9Acij1eqWA7vv/1
3TDo9VHzsZ8XNvkAX1dowDjTBHm0lmywIuG1qMZdKEXfsQNgp1q+LxMuUMh/eTn+c1KdbWZ3oLnu
UBSnyDzxmdLDxoClDrzBfa9nedwK/PWvh0Dj42lTdEYmjSKJL2+lSytaALOJLOIat/It8WWUV1EC
v66p3BtmfEtWFkZZGsigaEBFG/Z0WY8CRPISmes2obOL1vlSmL2EfVW7IAfSDpbQ7EzpR96BQh2N
FH36eyl44Sr3AzKuZVAbhWR0bNLcLa/DUYGTjn7olnKYndLhwyPwvh/jZZI6LfI6gL70/fdKfAxl
+/rHuu6QMY30UT8MQZjrinaGyulWXNxAlqxEer0uY7vauDI5xoXoDcrTpQaTa93+uQJlhuTT2Bq7
EKg28mqbW+OmCAAvJsY4EyUVSd8LeEY7MNHOmDwI/NydbtABRjtIRFRPDnTJsHAx4S5YLU/9OV/s
3TpWqehIhDqJaLUzqeLDXGs7o1s4lYNtEeCwJiqW/E12PSFJF+znUgyLQWw9Rf2GXoZz/ZPxJDBu
I06KsBopdn48BI5YlXsN08h/JoLxEmI/Cl0wgMwJpNmq03ayfhNWJRdjlf7M7+/m5a7oSVefYwmW
NJ3GBWzcQJCNUQ1uBi/60SHH6bAHbkdP4cufnYtxENKYBLIao1YmqtN+DLCzKqScq9v2e5czMU6h
17FHayqYs2s7T0lae9Jk29CtsaisqH5ShmOwfIa4FlZ1kUk+3mMTSWCTrpG9lY2lHyoU1bVz/zoB
AgeIDxyn9F8cxkUY4zBKtRUA/47UoD9MHv1o5Nx7iz2DoUjgQlhuu8CLMMZfNIowygmmIGzZDMFc
FTpDOP4045gzlcL5aGyZITQTKc0S6IVUg7fQCPMvHSmfzBEBQDu7KEGjqJnsp2XidOo4x2N7nX2i
j6lY4sHSRskS+1MqH0GnxXvzN3MXsDprqLqCbpadZ+3nHLOmdPtMPBgH6m5LASzK/wTDgPS5bmKb
V7kSxqiHIgyzgDl7vPulZjWN5iBLcyOtfFrywlGTxRqK2hVJxRG76RRXYhlF0TFVEmcmQAgMCeAA
im4JwcP1g20X2n+JIGxwKk1kwqAKBmiSfbijm1mtb+ybnXFHQT7/Sc0C4KhGp4LLqr49jLiSzdSE
8qWP+8wcsZN8km51fzj2GEcE4rzX/aSxTex9qqyhmXAcCtFkkZ1+LaRAHHRjBhahcRPERzPhJJvb
lb2VANZPRsOShPSDyb58oJtupU/xDogbHzFdea6BsN3ffCrFXQllHGWCidKIgDHYnsNTPB/K5r4p
OfnStv5fLo7Rf1Uzx7wrEWKE0mNC3hbjVJr2BBxxFC+w7rlvMl5QQ2/qt1d0dShG9eH8E0OIaPVE
wvp4elOLgj22+3z+wTEAmn1dEcR6ybFS+1YHBggmhih4ynJT3NA0pfJ5iLabJwI6MLBEVEA0sZxx
4iTqSkOJHsv5Vgz+FjPEi8axCDreW7bpGVeCmABkVJG2CzragB3gfFR3QnEZXwgbgPxNqy3kB0MC
2LVOFFk2DDa7HJW2rgIRzdNoT6zAj+wGm7+2iBaIeUAd+db87PMJjnlRoYAmEouaMIqj2poTPP+c
NZ4R9Ic+XqxEm79c14zNZ+wihlUMSemVrsgRLvbVc6J/A1CclYdfr8vYjjtQD5MwggGIIHaKJh8S
vcojnKV1W8Dj03ns2sHqHfW8fP+3nUsaCrb9JMBogaP9Y0wVlwkp0wSNuMmL7nIgV8f2dKDoRx0a
LZnNK7huvl8rcUxkmgpLMcoKQriob9wCm+GaPHA8k0xdz2/2u5JBzW4VbpOpnRtUSRGaugPwUxoP
UKh0F0S7BV/E3eIU4HaizDrZ99DvGlTMSwedJV850O4SH55801Ou/hzGGSM4xsTrANum72nhGaAg
wEQNF9Z2UzlXYhiH3M9xGoJPCvGq4USdbs2YKmt1TozFOwvjg1t9SrNSQQD5Pkx5CFE4oqu8vGmd
7TjgchgWRqpdcnnOaDFukSzDHW26maC6tCtnZu8d3OjAiwQ498dCSk3NQDAtic1lsz61bWHJ6bcY
yH+fsW4Tqx0gPzKJQhhlSKosBB0R2ijBiZYhhpvpXvNpGQLoQg/cQpG8ZQkraYxOpEKXxENCk3SM
UCpgd1XvKEWLYdEhQ503ZLj91VbiGO3QyFBGMl1lxAhZZJO3d+A4jwBkyqnBRfq/+K9Nf3IRaTCV
1NkI5AXU4hjLKMfBJYuefukEjYfxsvlQm5ioAhq8ohGV/WrFhLXrBOmZnpd2XN0UamIX3bHg6f32
aS5ymO9VyW2kgU4P73SEiace5dEs/vu6Bm6q+eoozDcCoajSAHcIpfR0r+pHWXPNYPdHIljjNSOh
FStQWNttPDmYNnSCorLVdnCui9l+ui5HYS3WjMtK6FG1B99D+XNysGQKUDb5sS0tQIh5oae71wXS
r/zbu7KSR61t9a4YhVym3ULnEzCLnwnYCgZNZTF0h7aYdqLSca6Rez5aVlrJk+S+B6EenK0GKJXA
H0/muXaqZ1TpUccOzryiJe94VDlX4molqvKEUtGlVWoJndtGqSWVz3q7V8yH6zfJ0XONKulKlNQM
aaDTybdGG0H5+aB0P64L2NJyWcQcoikC2AfNko8CjBiNlaGDasjBOdN7a5EeqzTkKODWha2FMPrQ
D3WaqBK+j5nmkaWTwavAgGgbAkB2euNBnHkb6ZunkgAyo5rY19MM5toKeRSSicL6KsFBn3wRSXnt
X7+4zfBTXslggqcQaydBQcNPih9C45XAUR7EvzQACKTezNO5LUVYS6NXvFKEKTZSMVjwneLpYVyK
k9TzVI17IManSqESqWGKQuWMOg1mayJHrSzj2GONIPfmH7zVi83yyfpIjIMlrYb8lOAjSbeJbMm2
hA4ATSMTgN+Jt8l306dA77SMKN7whn+33qmVbHYyt2ml1iwMyI6TF82w8v6xVY46b6mb89FMxri0
WYbZmthObYhfNq9t//O6DtIbYv3s+hSMXY3BPKTapMKvYy5A2pkuVb6KT9yzab8XVWfnDwIpmpIU
y1lYCCx/zr7q64d8V9vo1J8xhn4sY6ved77p8MDNOWZs0vtdKX0GspI5EqCRRHuI0fot5buRRwK1
uUK8vkTGV9RhOOh6+J6Gd+8NUHKq94kVuaPF487lnYdxGQaJijBS8b1GfbRG5W1onrJ+sK4rBU/p
GE8xAJJ+kVT4Jak6DaJTzi9/9vuMm0jbvsmlFvXcurox8q8Cb512MzhefxDGLwRqJYBOCAfQLOBG
0IUVYHF7gp2/Dj/pwFvkxlzqn+uX9tucgThnQyAh50cPQ7lFCvwMqiiv2aExrYFXNnHHG15Ja3OU
UpZU7JEgikRHjrlHUQzKqG1pQP4627KtA0bdfGifA3AWREgFKARxC7ZGZHEv/ZHCqfJi6G2rvvwB
zD0vWdZVUQ3rMseXKPGIhJEprOElr9PAG8HbKhSuzsrOhIvyjGx4RrW678XISvTl22zkxyqRd6mU
7Oom81tBPRoV+ZGPn6HBNNbCGS8sABYiLXOkyK0LpK137B3g1+KCKb9h4PLALrZV6de1soPiwCnK
gI6AEqIGZp6pOBvt/roBbnuRiwAm2p3UearGEoVyKX5S1F1UYLGEs7iyWZtc3xnjeeNs1qYoQGV3
PvTPDX2YjxT/qf2qfumd+Gvmmnvt8c+Oxfhho0QEOcz4TKmEEa1Y+B7K42HS20+5r8vtMT5Y0jPd
yGZofS1+7ZTnpefhnfE+D+N/Qby2YNkOdt2mX8zUlsyXjgcWy1MxxnWUS56CmZEWfYqvtflQJ971
T8H7fcYzEE0KlFFJkScq/rzcFRKny0n//9/jll/fgC0PL8D2HAIVwNYBMEiK+mVQ34gOtITkaYmf
zeDc8YbzeQIZF6BnANusaA+yrDpLnXah0NlK7c7Yi4qHQ1LdRz0PoYjjXdlF0gCYBv0EjCLbmHPZ
6tvypVXBGZsKRzC+u2rGY5zifDO2Gt6lUYIFNhwxUY7F9KB1HNRZjlqzO6RNOs9hL8Nu+uDcZLOV
yDeqwnknqO1d0wvGBUhzGfVth5d/xq/HoTDadVbfLUv9tojGp8IkgvaLCQxd7Hx9jC1l9GNiOaQ2
pIRWZb6QcfcZI7oIYIJzMLonSKhwmCwvLW3IrYi387f9yS8SmIcgrDCRk9R4VZPlro/vSl7avllX
AXvjrzuif8Aq/i5LDC6FNBJTfVoVTbzkR+upCExoj89wh6/Xb2xbxS7imM+fhNjIjLQJgPOCJ5rY
KXxSlT/8KIz3H3MlTWIadAlhvFd76ZgnzR+KYPy/JIJ6ROxQ7NCj3VC9zd3ff3ZLjPOXW7EcI/AZ
2eHyLR/dVvobbMMc49h2XpcvwTwAaSa29Uzp5VPxFEYYvpe/mCCnaToviWTn+nn+S93hlzB2uUYr
cyMdk15FHWDxAGxyIm55ROUd/Jcxd+BwE25mpdMKY/dtsQyAk4QGUHzLd0pYz3QpZUuzm1BuoJ0t
TNR7wQNvo2bbuV2OyfgDYxLGoFGBuT9G2V2eY4dbCb6YwEKRcfTrV8r5fGy7XKqCOYwWfL4iGYFa
WHpy1zhTmXllUGPzTeO4be6dMn6iIGMVkwRv3XiosGkKTBcPXCYY4aRjnBSUr7wFLoQdYzXr+kF5
d8p4jDksSK53KI/mbWYB93+YOocI55nba6ZG9fvLdPl4jN8IlGjUhRGvhaSh2NFWpzEJrVE33Wwx
LbkrXFKDBH4y/aURbBnUqmM67CSMyphxdTSE5lYyEjdSyhPAMr3rd8DxmiwE2iSLSStVyDfEOrWS
4tQlqdPV364LoV/w2vkZpzMEvVqamM+wxams/aFWSsvM49C9LmX7wUHur8qY8qBZ0scHZ0ybMBIj
FMzynzOWapAJY6lGvMVsGrDY+T39TfW5iGOrgCYIzrqRTn/GoRpaU0ie+r53+jqxR5O3yrAZgq5k
sX4nakYkhRiJoM1tOiim+BFooXiFTd4VmoybmXu1xqo8vhQFg1GcAkzm1Q3BQBqWFH0sn/AK09vu
e3UwJgoRI6MNe+pQKfWhBsMPwFGj3lL2XT5tBVca42qGMBT6SYS2G6fFI17tp+/LJ3DnmPngnY2n
H4x7EdLE6Lq8eXcvdoPuSFI/l5iYTDkOdNO6VlfIeJc0AAN8V9M3KbhFKDrx8q1NF7H6fSYkkU01
nJJ8Uu2ifW1E8K4VTj/8xbFd3iEYF1EkJND7Er6YQilnQBAU7MwSvdrpgeJE4RgnTkbCE8g4i6he
tDhoEP5WwX4Q7oZhxzkRNZXfnN6va/ttvjMOCkOZ6Yxl60oexujA4f4W9JaEmU7TmT4z/4j+27++
j7DjYBI4PJQgxRMT5m73qh/EExohtuSXo2U+iV6JZV+g23q8tZzrukHYnaOlSrRq6qhfGr+Q2OvM
u7HcX7/I62aEecCPXj3MTdDeJFDvJAh3GH7sY9GKqsQqVc7U9nWNIOyKkSgEoSqE1DmQ1GuFadep
Kqcythlarb4S4xKwL6CMc4oXyghlq6usIM4sXX2ITY9UnCCcd22MV0giMRNBc4RrA17uHD8Wxptg
9k5Zc+yI41OBa/Tx+7SdMk6BjGsjX+gYonIzgdevd9pHih7GHbXhfSTGT0yzJhhmj2Ax2WsIwf/p
nEY/Fn+yKfS6ycWb4Alk/AQUbwoW2n2GbtiSMli6wIm3OTbEbhEFityHId26HMs3TbjJ5b9jHjgw
vZUrvui9i7VKxfUkzOWcvnttAlhtzU0Fbyj3Sf2jFU5pzNEIjua9K8xKmIhERSlKvBd4OQ5krq0m
Hm8mMfHHauIoOe/qGN8Q1AoYjFPqGxTYk0HsXP/LnF+vOyBOUETeW06rAy21EAA8Hrc32rqPY7nL
rruJbeEEuVZ1Eh458jgvx3t5fSUPeHyZmtAyg/xNymwVOxbhwXCMFKujMmbzeWTevEtkPEVYR2DA
oallXZ4L8aEGuLvK8eE8EYyPwOjB1PU5SrbIK7HJ5nTwRLLOyTK434nxDXEmoOQ04TsNHnkF4+C0
m+4VbKNSDhbB4Y0p8WyKcQyxkuv5ZMAxCIPfARe0DL8sw1s9YJN5poS8NUfXtyceLo/H+zLkSi1C
RZ3jcYJaAGpn8kTfvDW90m92uZ+9CC74hr9QurfON87ii/rA0UlqSVc8CFvwzKsmCURKnti6FGU3
8VJbeKbI1bIz79Rzy3koOV73vf25OmuQE4Q6lNanTzoRfNQ5ukhtYXI8L08K4z403OY4jlDLcH7S
o6dC5HkOjiW/Y9mtjtH1M/ogI8KjwVM8asY54AVrZ7FpFBjzpl45GvkOnLqWNsw5GGnxjdCz7KzW
rF2lnh8FrXWbPrCrMTksiepcVwzeFTLOQ5sKMqkUpE4WgvOkmqdZ+FRLbKX3jPNYTG0SCDW0Udyb
mFUR9xM3WN++OlD2YtHWAD47k19LQistGnUdtZtmGIVuXbnGSFENaK4Ce/skA4i0vhsdugLJ6+Vv
X+FFNlWi1WeLzFAaByQLdg6+uGrqLVH5fv0jbbvfiwRGz/tJlcw+QiwYTzlWKfZxByAElYPLyzsG
/e+rY0xEQ+9awhW2ouEI2ghUZB7M3iZ0FWgXf30metCVjG5sNPI+9dAf9MYyDuabAirpdz5y0Mgf
cIVOvQfso88FcOMpCKPnyphVGPKgtnUbnyVAKwAp1x9+mO5cWbUzuPkjrTiDbrWwp69/9vVY/S9q
TaVtAbsbz0Z5ak0/THmPy3bMdrlYevzVxcpDHKganYHN1Gcy/m1g+ICMp4I3nbOJ3bz+gMyjKdSR
mbW0vjQi0Qd8J6DbWqs7xjcUuhMQYHeVSwfYe8dazsuBrowI+6C1JF52tD0mJBPQ3xmaZKKD9/HA
jab3TUsbko3TeMotfdMA829XOaBYNaAgVT6vgv9fwpOLSMYKpWxp2pAaiEhxdM//Apf68Z0MHEV+
qrRt9BdxjD2GaStoTQ2jj6T6PISRYwT1XSUU7nXt5B6LsUmt6LE3MFC7d6u97MYu5feU7rEy6zd+
f8ODOeEdizHEVurTJAfGj92Wz9Xo53NjtYQTfWxbw+XqGIuTin7o1QTKoZcASjJb1Aob4dvci6jy
LpwYhHcexvIaINZPJsWoyYu/ywQ1+OEpQPzI+Uj0/fo9fLuciLG7oTNVbe6pMuz/6cUKpjPfzp4C
3hGZi/Gz/RT8ksYSRQ1BMleCAWk1ZqZEF0XdO/PcWb0X7UrA0JhO+uP6+TYFYr0T9LKyRgg7Yiqa
WOWTCH1CQWYg5/muiePPfKeVCMacirBWjZxmtXGhPxj1fKi1pkTrv+Tt326uMssrSYxBEWUQRjOH
QfWVrbvjQT5Qq8rtfrRUZzkop/ooueKO5582FXElljGscQCQlpzCNc/aa0NOiXSv8aD7eSIYu4oH
TTNjSu4qzeZzFQ9gmwBvRtl3HPvdHkBbnYUxKqHJe1Ey4CRo3I2WIniH44O4R1VqXwD5vcLOpfxw
XQW3Y5OVTMbEqrRtJDGLgdqF8mvhLDuKTIoA0o5BBirZoAYEjDKAaDpOeLBdgPslGIRGzFMmyFEt
1Sgqdo5o/x9pV7bbNrJtv4gAWZxfOUqyZHmMnbwQTtLhPM/8+rvK3TdiymzVgRs4wHkIWttVrL1q
1x7W6m9p2Su3a0f1Na95Tj5TbFgZYwNlwD3U6PGiyULRF7Vo3ys8MTvugpi72VgyU54iHJMZ0g6U
HE+wi53q0+iOPzZ6HToMNr2smcoYJPR10WYHqXvuk6fr54L3+wxudHFTmGDIRco3O0Ac3TQ4WWsO
XECe78/Pj0lHMY9VOibgNMf5Pjg1+8LL/Xy0g13zi17Cwtd2xyPIuO7KhsigRSfoXR5K9Emx7KXA
mwMksrkzHry9+4AXlTJEGIB/773FjU+HO05UVsoETwCIYn3eyMB2MLM63gxwyGKAVyAliMVo5a8I
TdXCA70mKzDiDqeYS5fP20UGMwLN+GfON89SB11mrtYLjiJx302bAc1lWWyKWSaBXI4EXtu6U2l5
OWhMUWV9nCKQY0HqYNyVN9KZ+2bifD426yzWY6qPtOwfPENlEZsZfuvwWJp/TK5qp14APtz/5Gts
5nkRtDLFOx5p2fhBi27HjvP79Ot/iKJW28hE8EpaiIYKcLJDAlk6/A9Z5yy7zbqHPH2Iea3gvMP4
Ie8cTMh80NKDivdJ4WSPag7pEhpYY6z9VJx4L3jeKWGQJFeHIkkyIMnS7FT1TSQxLVmTXOKEUjyA
f4e01Wsz12akOmjSCM94X8V4Bhim3AW0ev8L5xP1oWsfjQERNciHTlTw0YLopV3sThytIHeN6SBr
X/WO2Evn/LdTyGBISCRkoqkSY5uBwhca4RBXv25he+podRAZ3EjVujZjZaTPaKrZU9vGV/0k+JjG
dcyn67Y4TsxmnYmhtZ2JuSM7I5I96AmmMN3rFjjRGqYt/rzB5DAyxYQmtqezdk/XkznTDtJmKSab
oSBIsSI58bh7OPEaKED+tFrLkjlnGQJ68f5vQUbBNp4CR2gtwYWEe7mnc/RSYpmFVY28D0h//OOh
RB5L002Q+rH5xoIEI0npPTMeDJ8WlBqozlClm/+pa5FnjVmqECykLUo4dmotHu0f6iDIN7iCnzoz
VxRr+067LI0ByWaRp66UsK+j+agNbizH1idLcvLFCD21KwQpFDELTdrr3WM0PLaiOyoEM+3I09RY
xRv6vbjyRNt+cLHIgKOe9BpUnbGH0/zSlXcTb7pvG3wvv88EVArGwheJSvhmzfSXkX/RZe0oZgl0
ZYrPJGpXe8cCYi2FUld16HyRJqsFH67IA3jeXjEIGA2zrIUxYt6iAwtSAj1VLmbwjjSDgOAYrcMu
Aqp3zvwLqka74ibeS1Qq6hA7vEZRzpFmJ07msDFaLYWxJXwr48cZOScy87qmOQeAJe8bqqwUBwMH
bKx1a0T/Tt7ZJQmtYH64jrc8QwwakCputHrA/VS2pb8kz8OS2UEjOKBEvm5oO8l6OWnsVEmailML
zWC898+yALWm3I282Jd0W4jAfETLshBm4gQX9PReQVZ20gQCeXFoLjh7aqs6Jk73UuxADQT2Z8nK
Vc4KOQedlSwT2maM9RFda8HsRnNqjRPvqucdPQYWCrWrQIZFLaA4j7T/3B9iXn8yzwYDCBNYsprW
BJiGQujXZXmjV/m+T3hUjjwzDCqMqgndkQZfZjHfognipJO19JwP8i+h5W8Y1RlcqCdt7AYdFDLp
lwLZaDrWXrnKD6p2Jjj/EbNZVhw9jymxITp3EO5ZSvmQaZWlSvs84yRdtkPY34symACp1rI2h4Ib
ik9S4WLA2ekXclzC9sYYFx+Dcm7e9VZfaW/X/ZfzwQwGKJZiII2O7AWGHfeVcgqhT/Cp3tULQhhM
sFCSMkLbItq5lFrayaW0L2PeaBtvFUyoYJAlzyRZAg2A+ZzlP8fYacjj9Y3iwABLGEIaLRoXmtcs
hZdW+tWEvHwm3YYroGYwKFAvgqwQBUG4ck/7lhPMs8/n3qPdF6mXQabw+np4W8YAwixFpE/j9xdM
aM2tlY2CRUreoqi/X1sUgwctejzmkValMSKkVVAZk4+Zk/vznYn+lgeq+04s9H5A/DG4lTn9spw7
kB0VSAo9bDFBACwSvnV4g2a/0LdTSN71feRYYScEDNyyQpPAgZQJFLmhHWHysc+OCo8phPO9WKYQ
mYgl+Llgx0RrUJ8d0IQEsTvO9+IccnY0YCwHFdRcuCXMDlwDHXhBi/92dbNVnNSo/+HEafD3h1Cf
kCJLAFFIdF4K5/qX4SAqyw0SRRXoGBd4rOJTsprUl33JzT3uPMVmmKrS+jyURDWQJf/5TlHlqIyH
v7VTlQNlBFXd3pEwJ0YViXlc2ptf6GKMDVObpCjGQkAEqRu+qDwqGaexk/f7zDU0tlmHQaQQQ7zd
d6n4aRT7T3yU1d/P3DeTIRADA/D0o1BCGiqXgRIGt5dj01tWZpg7p0hBYN0gELGj9FuWeCbej+Nn
GO/JygbdytX7tGmCrG5VSvJlLremMNzOevOZI7wyQZe5MpHlSZnqtEVOQTuBvKNHWPHIjsfzsYnS
KzPM1SNXapKHYIS14+g+aCEkrxJLrWS8UO7k8ZspfKqld2WPuXtCqUVAQ5NBS3AS9Kfe3Ee8bq9N
WF6ZYC6eZOnzgDQtqEt61VHid1iGQJoV9H9dP9DbtZmVJcb9jbaTkOjBNTP9KPbiW3kofar1K9xr
ZzoGPe+o4hvvBcRZHhuVBvnSDhgQQW5EFq0s8pu0c0PyQHi3znYWUgN3LlioRVliK08p9KeHMsQ+
xl/IoQOMCjayZynSMbvGl3m3w/ZmrswxJ7EdFiUTOxz44HnwRHtxVLCKVC/tV+k+eZNREdf36UvE
Cb03FW6gRPt7kcx5DMZhEiWoptmV5kpkV9Z3fX9fl66oHaPmV4AHXxF94RybTZ9b2WQOqJmVS9XQ
/HjnBPcLSM1CjMVJO+Sr0XCLuT8vuIkdDPY8Nd51y5vX4sowc16VMO+gs/N+LXb79NDtQF7piTve
NOMmAl/MsOWoqUUL2Ew7HrPadJJZcKI4OwUV78Rs3lcrM8x9FSxR0IcGIpY5MdxwqU9CqrvXN2x7
eHllg7mzwMyujiVynqis0U6D9i/Fh6wVmhKDn4NlfkuJpXniTdra4ZlXruHtInOPjUmTSCQCMtdJ
56iqbC2mdFjSlrNE3i4yV9milmPaUxUkQ/raiV/DmvP7vGXQf1/dY10TmXNBQzGprKxMO4tdbQkV
p0pOvfTDW2P1mRjsGLJ8EYkJpUgpFvZxiRczQkpDTXxhyW60sOGgBm/PGNAQ1UqQe1q4FsTHcn4M
VU4kRv/cD8vR0bOlAHoV/P+fexYsYVCIVFosDKYHlBFAICq7hZnd5NNscU745tatbDFbp6e1OENU
B2MHJ8VfzsWRUtsnnrYn+3AfvYV3IRpf/wex2M0378ous4eQu07ChNasB6+8TW/Cg7IPdvlehm3T
puKlqFvfJHYPv4soY/te2PNu0u2Ri9XfwAAxFDpKQw2xz/p5fjCRQHzrvBl6uTk4slNbLxw6Wx5E
Vn/En3XPez1snqKVdQaNUy1epkDAA1kIBVdtHVHt/esfdxPvDWK8qyLIKCj+eY6mMG26uB3xbfEA
D+TbQf5Lqh+NMvKE6HEUjln2/brBbbxcWWTQZALXbhhWeEPUII3HUIKTlVZzBG+HX7yY39TDYKnv
xOOVz0vib5cZV6YZpynSIY4HzOrD9OKJ0PsGKLv6bYvu7dH5u/LGG5vZxLaVScZ3SpGoigl+cpuk
B8N8UHOn5KVRNg/JygTjJnWEJ5m5YFVj6I31bhEeOF9sk30PtyResCI0H9jkYy5qWm5SQfhsXz3J
O22vQPgyusk/J1SKevJvS8xdKipjGeFfAdKP6Pu6Qf7WRle23+3KV9lXD6AN+iZwazubULoyyrhA
LBWFVM2At2HubCLtxLLAvNGztnBuoO3jB1II05BVxcAj5k9fC3OI75kK9nHwxvfDF4wWWEnVxRJO
I0R35p3+ZNwWvAGdzSO4MstAWDMVk/5OijEnOy1NQD8yWnKx8G4J+m0+3EgrMwxW1ejUiqcaqfDi
Vbn/u9Kj7BcVqg/d/6CSvJ3mv5hjuxKEsUt7bcSpL93epXgcOYJrPps+ho49aX/dBThbyPYnFHNu
DBrlf5PkhxBTduRnazxdN8FdEHP2wz4czZHqJsrn5bW9pXSJmBObLaoyzS9obrcWrfaPOfUBROUG
laBIL+yq/XyLvKtt2suhRMo1OwjcJ+kmSK3MMagPnu1SijU8SZdlstQSPfW98x83kEH3XjJriByj
qt266isVngyPHWZJMFsB4SduYMA7EiywV0GlzjFib6qZ0WP/ytoadpWbxxCQQdp6Jzj19/Tl+hp5
RhkEGaVAU8ecRpV58ZaVEfT5kqdq/s9byUBGFsudXlHnapxi/7dUfW6Pd+2R6mhyWy43AXh1Nhjk
gKTQJPUZxo+jfbEf9vFBfdCOxlfQhXrygXJ/SIKlPPBKHHSvruAVSxsWyLPeag3WWFWVBQ2FNOis
YXHqbl8Wu+ufjefbLGlYnTZyXFNeouA0Qoyk9MvXzjV99Bc5+h33aHL2k51sUpRkzNQZFWP1kQ5f
VF4GORfNAVdm51KKhBCT0Hht29cXuW0VxHEYpUJTE1sC6zQDIyYa1tgstyS7M4RTBdo/7kDttgtc
zDB+h3ZgoQ1opSN41h8XbxksCY0/qR8fk7fg3B9FB2kgHrRsn5WLUcbv+rpcBqik0jzX6C6OBJlK
8MxjAjrERMFgy4fyrkMzMq/9mWeWcUOM8hI57BCZFEJpD8lzIu+FKbUqLbdz/f6/fT7GCScSREaQ
wglF6aDKOyUo7RBzlDovu7udxDN/7yVbEmsxkmYELeIE7ZncC+e/u4LJ18BDRpR6O4Sh0O3nX1/d
9qtjZZXJBCWTInbTCOSUzu0X1aOZyuqm9YQF5DhUbJFgzFC+U07G7aeSNCvLzL0ezGIvlTr8Yiz8
gDymiyconFom/TYfoeyypcxdrlQYfdJo6ABKFC89xL6KWpbILQRwXO9DyUzG063R4AV9HlpCe5sE
LwWPJnbzeMiiKILmB28jzA/8GSQreUwKyMGCTwjHfr/8kLzg0Pv0xT9LYCKbDn8n1Hajzglgt1a3
NsxEKNXYDlMZYBMxzxBHB7m4aWOPcwrpKWM/1NoG/RtWma526LVOoK9BYQfRMDc+VDfJbWPRAI97
C2zF40jJgycW47bYSgazAihTS9DkwLm77xwNexh55K731PduWh6DCN2cDwtbGWOQKguJWaUyokmZ
HPvo0EQcdNq8QderYeBphsh8lad4O00/erDE0YkgtbWUM/gpvXnHbc/lrIclnK/DVlxUCR8qTF9M
/ZZ8JuW5Wg7b/RuohhmrJdB2Dsq72pxulkI+KnHKeXLylsFgT9SqafpefRLQyS9kRy0SObf+ptdc
PrzGuGsdNFELnWAUKvJssppax1h33AtWp4XcE70VYaw3jfFQqKPLWdcBSSkDiRlbzTl0B2s6QOrA
1V5xWcGNBI9X/+HtIeOz8yIqelDRd63yMyEY+Aw50SFvC5mIZu60uQLjLKp1Tey1dfIjyRKo4knp
J9o31tvHAIIgRs0QzbAjda86+KSLiWNgK1xZG2BAQM1bAUIN8NGyuEnVJ2PaGZFizQbYOnjs6NvX
xOrcMXiQoemS5CPOgor7XHTze9D+3g52+DS5jYUa+G1C+4Z4UQTnU7H9FQSC3YsR0FesiRSRjUmq
v0lGMZEWOlG6o/RMDfKWXHI/ziFkW4NlEWNhIcVXpbJnTHy0Vn5P5XOiLxpqrdV97PE6G3lLZaAj
X7LZHAjet2pwiOUXLfPyjtOGzgN1tjs4NyQICsYUZd+qJzoDoeyLX6L3ztz8yCNZ4S2IQQ9pkseE
CCNILMlRqpwq9xXRuX6/b5vQiSpKVBuXbV/KFD1vSkpN15Rf43GXjo/l9OW6ia1QT5YuJphV1L3c
DIOIc/9329KA+iyddeCd9O3zdjFDV7oKVNSS1OBSx5eJy9DKgru85bkSvRg+RgwXCwzq9SOpJkFD
Sg0awm68oxNggdeCGOl9yNfjKbrxFsSAX5z14hTT3rV4Ocuqn3EDFN56GPAjQ6f0RY+4lZJ9RlCJ
ER7EPbT9kE+rbN3hqZ38i+9c9o8BwLZSm1lcsH+0IZS2OQfHHKznGH9wQ+6U6tXdA5EpM2A+yIlq
9CKKp0uQHpJEPGlG9Jnw+/8PNkywDzTd7Nu0x8FeDH9MOksQbqWCEw5ddR7YYDBNDDVN6BV8o+IY
HCSgDX0nJQee82zfg/98GphhYqI0GpI2nShDpfowaPdh5sfBr9IAsUz1ch0NNntTfsMBTDFwkMzB
WM10QLTQ6q9hmvjiUDwJTWRXU/prVpuXaQx9KSlepqkQOF9ss/tnbZwBiSarBqGgNBVBZf+/BxPQ
FVIWTsfkREnvOfYPgAHhbEOTFPQysCEzeMpHslBKkeSoHGY/288QY6rt+BTfC25nTXa/n9x8H0By
F3LrXE3STRcAPZKsmxqRMbD/JyIi8lNKuUHPINFee7SlVuOnnjgrCwyCJMrYLzpln41QIYotCfLZ
xj5/Tep3jr3PsZfLK3sMgix13TaCgBVlys8O/PrRl1lBUD3wBOW2wnbUsA1VVEHPgo/3584F+VzE
iwHpyWqRz0KSNRZqHbtCDDzBEPYch9h6YUN6Rceb10D7NlurTNRBH6dmpmn5yVkwR5qfuoPpD37m
86az30tM7Ilc22LgZDRDsa8JbAk72tqbPOaJj9qaYlHJAtFq/PFGd5azijg0ctsbXnZw8wpY22dw
xkBRz4gjvPDlM4aPQKSVPpvwAJx/D1zm/vWd3QK1tTEGaXSj7uagxgVaG4+B8iRD6l2r7yvNk7KH
65Y2S1NrU8yBGUmSlWgRoFfp6EpPixU50m2K2T6EBnjsL1859uh3uvYdmVBEVaJymjI4QnRcPJpb
yO3ihoqF53Qf7evWtnBkvTgGR8YgAFUH1dHOjH0qP4YFp/GIu3sMjCxyGmb1iMBdO6FPB5wL+Wmw
yLncq3ge09T/9fVsefd6PQyKtJE5LMOA+kk2vbT5l1xzu/LnlHKeCvSTX/lEbNJYqkNRVwhqewPK
h1rv5ARtdZ/hqF0thR2iEHpRniOqRGBKyxnjxY4iBy9hxyPH4q2FgQ1FjwItGQpEIcG5He47ct/x
WPY25y5BBCOphgJxSKIwX0WswlSJ6JFWfANURNlj7DducUMnzGlBLTn1PNIq+osfv9Bvi6wW+dC0
eSxA1B11tNyGgJFVyV4ZPZeD3QxnYfLk4u36wdvexotBJmCsiLHgDQaDYXIQIUWup19k8nLdxraz
Xmwwn0oDBdzfSBQqT139w1A4oMpbA4Pg+azp6RC0wLVedpHAd82w8Ssz58RO/4IJl3Uw4D3mhdCa
kI4BQ3v6QGelQWKO4jjtQO9OfEYlrj267tXzUW70ShIg/2XPmlO7xV73wkPyve/RD4uqpx963LuQ
7tS148dguEnUNhwNHPjwbXYBRk7kiF/BLLanz8nkwK1Z874cA+NykNRZRtMjtZvtl2N6i5k8SrqF
SrU1e+JROs07MbSuH0fuvjLYbpR4dMQ9LmEC7ucBEzKUW4z0YHKg9Z7MDjnnn2uQwZF0yRYtjwbc
Vkf5VfVi0BdrR/VE7SVu5vOIz7cvk9/nlE27L2kkBiZmNW3E/7aZTbVltJVVJeM+XyrORcn5gux7
Io/KptVNRBlKt4R+EHqqph+Xpa3+m4+zeq56Vcfgd6S3igJKUZAFDllrxQuPv5X3qdhMvNJVAUaz
4AHGqdw1qPjQYbPwVCAdCvGP+MwtinNcTmNApdFSdOrRDAS0wRz0T7gKcq72ZEs2Klon0yGfigEu
h4MBlbqAToKuFqo9kJ+D9lZLkt31nLZq3sWpMThSmQVocKlynfHcOf0XJHJAphfbeFFTeQnkVrzy
E6O2q6taY5AkmpQlFRogSVfku3L4oUXG97pWnq5DB/2Vj/hooFdckUU8nhkrXZMYhRATBFCkdKDl
4+d9ciTqdG51ZbCHNP5x3d62J1/sMUiVhr2ajvRtQsyXKi2sUY72evk2p7wRD54hBqEmiKiRmcqJ
G6jUFZI9VbFVNg+m8nJ9Qdtw8XtBbL9hP1XtoFUjHnvE0fUnQQdLGyei2Y42LiaYiMYspnGWJjyU
NbMQ/DnO8gOaTjr3+kI4G8ayHhnVrPZiiqaSpq/AQJz2szUJy+irAegyqkwbPuW2l1UxMY6cQyYh
6rCqTP5iFEfNPInk+fqSNjtrDTCv/XO6WZZ9Nc4kLU1D1Z5wB0L2rbQzEd145Q9oR0HYD8MBoaPu
i8+ccQmXvKiI4E9nO57Gpe30pITnJktnz5BggMLXLOSWrPHYorZTDStTDCzNU6YPoGGjoxCn6G70
w8PyYJwjLziSpx4q74M/7urKnjz1Ky9zvn2xrGwz0JHpWU30GMnfcrbeBx/OyUsAmu7qLcB0fuGL
vCcyd7UMeDSLhOt+ok9YzCSAlxulmjvx53Kvt0jzUQp+JPgc4wGjmwfzydzznrRc+wymDEQVxIXy
qRK/O2o2MsUu5epuIGs0Y9yjswxrdohFUxGFzRu33QSay3azT10znnUV6jloxCpudFCPZcFjFv28
7jCbSCOpClqGdBCeqvRvWMXng2oUWkTjrJTIL9NcndSx4+Tat2/SlQ3myIbjXMWEjjDGYBg7K4fK
w6zFA42OITeLtlwncnk5qs2MtLGyyRzVRpaarJxxe7dmdFKEZB8viqPJ+V5dCCQ0QaekNn+pI6RE
xPYekg+fuSNW5plzGyeVriRU8C1qdvXgiPNdruyuf7l3KPtwkRMiy4aMnh6RJWFQw3qMEsobJ96r
P4JDekh98xmTQefFzjFcHB4ppXflR6ceg1GUTbHchdxq2uYZXf0RDKbXQYyWSCpGGYuFI5AG4m+K
oxrcXsHNc7qyQ/99dU4zvSdRO8FO50Bz4dj6+UnZ67b2GICOtXwEJ+DX69u7DXYri4xnzENV9fH8
bhG5R+SPEf2dYsgRKN5nuRXRn/X7azJOos9GNuW0w7PuQFBVfJEkznnZbJRYW2BcQlaiUFEiFKOM
wdF8yUndMLWUzjHfI/URDVRQBTxnJx6I844I4wsRdFH1kuo8pOrN0u5L8JLMvITddgZ8tX0MUCvp
UAcLJi3tUndoBQoDVrQBvz5SHgTB4b36r69JYsugpaFEcR9jTTKlV5l2oHawc4FzBHlGmChQbude
j6loehmnjtGDxlZwq88o6lxOBTTF/3SsMhYMpaB0+XFnOGLeQDTSfO4a3hQs5/ShX+dPO5hSnReJ
1icD3VYCt9krIIAz0TY9mxZYudDxG98pO/Cx2hw/pgv4d5iEVNSfhsNA0qKhQLWQ+BWMTrsfDRru
G9Ti+awrHND4QIMQ9qk01zIaYxtntkWoBhWecEuH5GY4VwfpUs7irsMixIr+XFyW90UUUBbi4jVB
Q9pedmpfcWDyZ/0qNSiAQi6V58/0N69tKIMjfZcERdPAZmk8NgnxhFRFB1l+7rldQfSXrllikUMh
tbnQlkLprNzntyDwozgcPytPwyG5nV/Du/eO2TNPZYeDJpLIoInUC1In0kHAFgNldILffJBPoDzz
Us940Hnx0fYJhVYFxKpNhGJMT0XehUSFVBbe/V76Rjnuux24sWMLDzPaDuxzzgz1tI+7ejHHwMo0
aGlUU32f5rX8Evg5XKLLreBn7dCMbAym3c/kNagWxz/rYyBGHItBmioE0bqZWZVy7JKDbPJUfLbB
8mKEwRc5CVTZoKomi6l8UfXYVnvpPGuLe333tg//xQyDJg2UU6aYUrOqgWmT4nsv6X5O7CTnZAC2
H7KrTaPrXQU8cza3ehLReAClz+pOL60WPQ7mLWrlp+xtPGq7yAWT2PXVbRIhGwQquiLREYqwsnGk
H5Kgb6B2M9qjK1iFo/iga8cJkR70U1lawrPo0cmvmlcK234krCwzSDaOYUAiurGgFohsYkOp47Hb
SX70kD4Buy3+tO/2ibmslcGxrqxnTWmBLnJeW2r/05hiKwZxJ2dLqTt9dLeLGQbEKrMnRoDdtlWr
d4nd2gsatHQfHA1c9TjeihjYkmsxi6oOpiLzrGU7RfvefqaxcXVA2Fm5QSatOdJ2QFlurSD4UkhP
Q87JE21far93jJ2Ra+bGiIYSb9LekG4ipT/HRetxvsomCNLpco0oOpFMxr00aSRzQFutE4ggNXd4
T/iBV0EiA8RvJ/781iZ7BN5pv+0xx7uOpTkUKbOJdqKs5nRUGWEqFRW0dXuxiZceB3d2OvSHcNM2
m8diZZs56ImpSGoVU8yyBgcTT2/UoTHiazdfsocO9HP8XgCeSebQiyYCIZDu4pj0vp7chxjP4406
bSLxalXMYTf0IJ6kEtlEs97HptuMiUXihyziOfD1pRA21O/Vfohzfcask3jK1TtBOii8ibvt4Pj3
Wgjb8jjHeSSAgR6ZHj98E90ZAipo4hHszjKTHVUIpSU9/fi5ws3KLnMzj6PckoDSP1PqeVqaHSz5
NNmGRXn2M5tXm910bFmDMBeVp8fL5c87TTTLSdYiyCL15Gup73PZue7V7xnrD1i7MsDczqAVzqrK
AKSP6nAywVY6HlRx2JcIyAsZ45JT8B0sjHcSqbxFHrw4SZ+qSrByRxfug7+Msra7usF/nNjzELnl
YLy00fQ56LnsAgM985DFi0yZQCFx4Me79B6SRjfNO+N/Y89oFLu+Kds362pTGOhJxTKvZSo827oa
YKfbyzeB01kxel5pSZzPKLDtmZcFMngzDqAJoVTYtmr45vRzTjwR7xKeGMW2X16sMBATl5gXSJEb
s0mDHuHluUh3Ao8d8F8c82KEBRlJKXV5BoV0fxgP1VFy9F2McQsq+D0ceqe8y9xxRx44X4y63ZVj
zA6XzGKWyjOBW3YOpQfJoHREFfPeRT0+xWhhXI4HO1CS1ULfNbSbdgxcffCG9igN++sL4nwqnYEZ
fSyFrlbhhH2yCwdHFw99w3nV8Eww0NIG6mJmM1bRx8Qa84e2OMsp5x2zHZOvtoqBFw3s0UImwZOk
H8Fk0U5PCtIL3oZyY6GFBkWQ0Out65u3fQbxdFIVMO7oxGTcKe/MFNziCId0KH0jMi7vI0+6Tbxh
p34jiMZlP9rlj5+hKzJWVhn3aoaEVGmKpoiy/x6mgxUI0Nfg1dg3kWJlhHGvmcRaAVYatFLfL69U
jISK/wR7zYnRU4pxpuJAJybC79d3lH6mD+712yqmcP+8hopOFxdhwoYa8mEBjakSqbxvRk/0NRPM
G1tdgqgODOzeovf3gxaCItWNFxz72klqCB/olmqiJ9PUDvoMEB4+Q3R++XqYn/5ziaOmkwBujbwQ
cbTgL3G5rTtuD9Lmy2a1j4zPFaRJ82HOaGYtvZWd8GAcaW8ppZXgOcGme69MMZ43pB1GYgW6n6Vo
yclZHcAJIvMGv6knXftq9K9YvbmJXhlNr6FxJpee4uJxNBNXFFN7qFQr5YE8zxZzKy+zVjVyTv1L
e83k51FxtWGXi49hen/9tFNHvbYoBj7StI4ro0YVMW+9sTwswUGEmGjXZZaa3ogFZ/Jz+0NpMnR+
FaJqLMk1mHfUXtHhW0O9G2+l8ackc1B423tN9PRLEmjIZOYoNBXppqXAFK5e3S/Kec4+lY4DDdH/
G2BOgT4W/ViqkYpgvDkqmEVMoaCZ3FKe7v9hOH9zOaZuAtcxEiEZDM7W41Q0pYhosHWju8mDUChI
TIaX2gF7I96DMKnwHHfzG61MMqjb9MpA6mZCLa34msaHpvwpjJwbf/vSuthga9dGK+VdRXDlm4+i
37vGIaJFSTt81o691x7VX6U37kbeyjbJPYyVWQZ3lbnspJkePx3qZ5LT0eEZWrkzoebtRm8SnlJU
SpxO4vHlZjj7yhZkBTWtzIAOrkWZRxI/Vx60hOPMm6ixWh8DuZo5StW0gC0Acwq2SFIvbex8mqx8
QpCtcjyBczRZlo9JmedObvENZ+G2r09JtLuOTLz9YhytU3UhbQTcf2rkKuXslN2pB5PVdSPbmZfV
ljFAW0VGLSw03Z2j5tPbSoPWlQKictnLcNDdyQ7Osl8e4zsV3HToDXKum+etkUFfVVC6uTKQ95mE
b2KJNkXINvKm7Xk2GAip1MnoSh02QAFvZdAnhcyaYXI8mmeEAQ2xVNrIoCz2pV4+T3m4Q93/jDlN
/7/s14dsS7qUXTVj7A5p/FMY7wYQ8n9OQuWCEh/SLe00BKOhAXMbRzgTm87oDjfinY5Bn8KtTsJ/
8iPCBmNJnwhlOuIEdsZ3JfFV4/X6nm3Ofq7Xw6DCmCfRkpeYiZn16lgFNZKzqZ+Y36YGrbiNclPX
vYbXw2CVUIzmhbqbUeBv/yJsfbWoWk0McjyKCsxMKW54CLzs/bL8ZHkVkYUMCiNMXmL2888ALTbr
iYw0i6o+qj/AMn+iT/HoLX6iw86g2fsEQK3NMaGGKIjzMMY4jBpIMrrIRw+8vQyc7vPNq3JthYHB
KgaO4+FHJa6zY44iQbyr7+kIgXY3HFAGHDLUcQtf4/F0bj2+1nYZYAzDrGkySkeVVZGj6bMtd50V
ZoUbVLz2HYpAbAy6NsWgYBj2uRBTPhCx+x6lr8uyr4XbuD+FoO8PeXLUm9XbtTUGDzsSK/ECtrR/
2tEzJ9hTrWFKCDrueDT5W5fk2hiDi6Mxk34EhZWtRw+ZhG5g97pzb+Hu6vfZ4nCZ9XFpjJhUD7pC
20OmUbvJQswNQE4m5V2V1H2ufCZ2EKKPzElsc5x3CIc7tFQg7fRb/UQT0LkngKL5+tI4W8fOQ5A2
7ElPVUvqZT/Mx4HX8cQ54Gy6udXQ0kIwamyr0k+ynJUGk0A5aNI/8SBZfyEGJQT0lowJDZPU2J1H
X+H1NHOcR2Pwoa3bIIvLETxoEFvqKitwRvFGr2UL+uAZr6qymS1er4ZBhX6ahMCkl9UU4kFCp0aF
0Op2NE5ST8EPyY24I1S8I86gAyp8ct1RBp9u6RJ7auOd2UheHqW8HgEeMmgMMrTLUoZFi7sqwEwH
ZUKjVb/+lRITVz4v9KOef82bGGSo2g7JEaps0dTjXoPa9DA8Dap4ZyiLKyb5PhmPof523aV4lwmb
Ou7FuS8FajTay4r7Th6Qusbd8oD5NxcTmL+SW+Lkj9ymEs43/JBFruJWzwQ4AZ3UFqzI1jBsGoOU
S/iL1rrHm+aZa5MDV2xaWTQHyoKLnr/gW+/WD3RaO/CiL4MrYpaRHw3QY/jxeyqYC9ZMHQ925m0J
muRFDCNkbAAqJRrxyDcjB/uT3EjoBGkGE5AsjxyI/JcTezHKJPIwWCWWsgTfaBz5FVNBPgimrAAa
lp99wIL+//cK6Yav8l9LVKaiOOMuG9TvUJWwi+EtCn5dP6HbXnGxwaBl1IFwDGIstPAeo9Wp2c2e
5PKFvbZB82KGAc1MC6LcmBEDSPVrkX3DOLdVqaItjNBcMk8F8a6v6l9g82KPgc22Jb3RT0gdjuDG
Xxx0rziGAyYyt4RqTmMLdzwyum2HuxhkQNNo4jbVVXq5KT8auXFU+aYonzmr4hlh8HIOtDg1G4Sm
yn2x716bfYGqg3HUoFrVe7Mju3wuku2g4LIuBjXroZ7Gfsa6OukukjJ0FnJfLPRbXHHk/yPtunbs
xpHoFwmQqPyqeGPnZL8IdttWzllfv4e9u3NlWnM56MEABgYN3BLJqmKxwjlsD0upLrWZUo7b1p0c
wdJAG44paM1qz+kZ2d5Dsrhp7Aw/Qy4UJ2c/2c6WotBas8rgnWthdDupuRUK9PpVLScJy9lDFvZZ
IkJoDCL2sM58c/iqtIT36KNu59oWMp5ixlj/kE5QjBjUuhh4vk3t3iNvaBvAPA6v4ZS3a4zL6PJF
wqWNu0XslnO7oEMn775occ95pvPE0L+vvF80T20uDFiTNjyLhluTU7P41w2KJ4LxEuhx6yJZRPxR
qbG1qH7XPZQ8HurNmaWVF2fxibqoiEhF20mNs7RPTvHL5BC78NJdbdO2H+022Jlf9fv+VHpodOIA
EPNWyHgM8F8LikjBkRRykNpjk+wF+fH6JvLuRJlxEUUUL0sFzD2Moht+fQgPHYqF2luCpO7nKk+r
3VSYYmFTGGoVUaLLutWtaJjcQTrricwxKHlzYGkth40ulDJVlwbBjCkrpRVM/V4rpW/gW3oCzmTn
9lqqW3kjHIVYf0+a7tCV8asZtHgOyEP7pY661iZ1ArT8oHhs4j6xpKUrragsTV+u+9hKdDN1lGwB
DWA2IqkWV7tYjI6ZkWS7EiHPTgMB874q56+6mGFKKq4tsRMfikxPXb3ofmGm8rvSGrNdD2ZlkzkK
rE7obonQ2AB8ah8mubgfm6izsnx6H1VMJKF1BiS0WgEs/dAHInxq6fNwlIY6tEivvyBR73apfFaH
xXAWdcqsuiye6iorrCQQH4wECLUByUMwHJQ62NSVY6uokZ1GwXslRBqwz8P3Ti8lT0TLqtXF3Zem
HPZyI0bWoDeaNTZd5iZtBiiNlKSWYXSJv4TVY6fkXgcYGasMxd0g6O+pPjVOI2XRUZ7AlItebBxw
l9yWcfJ9jvUDLsH3sggKz2zL1NEJWIqUpAjsRp06JzdS0RITmHO0YOopE/rDIE7+VM6lpSopgLtS
UlgmMPosIaqEfTDpuaVrpmAtHU3YpeOvwkzfwN/l93oRWaIQmnZcxI2vYsTdWnJyryVon2tUjHoK
2rvWli+tNuZWTJL7hVRPpRb9SAT5fTDHsx4I5z7WK0dKJHRnmsWzEOA75qhDC2Wm2kYJ4A8xmG4W
Ypx1JUcJcBkzPynS0AbhD3qQxAJZO5zvOE/f6zg2rTIoXvN0eM4kMtiBFhhWL0uoa0S9FZFIt5Yx
mH2jLdsD+v3w0ggGwdOkqT+nRjNbkti+zTG8TJP6YT/p+0zI37WyQDYtRq560UWn1tvUGiLDUYOk
OghT8UUcBhzOGL6JWn5PzHlELjgDW1Jdz/aYySVgLnrZKufqhxr2mpUnIlg0Y2he17Z+pSXvRZoq
Fkr8lQW4QskW4qzal+ZIXNwhHljEplMf54EVF+k+muPODczOmUfjqetJ7pvwnZZeNjCRWvgO+Bxf
6CM0FUZ59qQNproTQbZnw8Pplk6g4WQRvbDL3qMqOg6m8NR2RWllCxr5A+IWZZNZaSMl1hCbhy4M
Misoyt0czTfaCJUA/lOICAeeJRFMFaaTx64hGT9oX7Jl6GZiTWWXOok0ifYQtpiBzUM/TbICMDE9
lCXNZU+Nsqc8Lv2xg5VXZuPW4fieKMF38BA3VrtMT2luxHsZbELSPLyUcpJYidmVdhJi6N+ckNpM
e33YayNWU5mJI4VK6OaB/s2U1cTSJvluWOBpDe1uCuv7dsawAIGOWEoRv7STltqqSWqrTavSSZXx
XpNTIFtM0U4xC08cBL8ZK5BEU4tb5rGwgoV8bROhh833P9GjkFmSDODasTxpCnxc1sVI6ZboLl4C
+JYsbY9aE+z0ZkwtrSUvEpm+L/Ec2pqhpC6ImwtLaprCK2rp2LUChmCq9LxMSuU02vBTLrIYfXyB
DIgy9VZARUEv8tJKauL3TR/aQ4GqUJ3KB2UOH1stObVR+20QwjcpUAzO5c97IyjMWw444rOuUKJx
9VbyZAftlhpCacm2adgkcEtPnDBXYWI0LSRLKNFuBiM/avWNPs5WikBXKXnZXc6drzDx2ZDXetkF
4H7t1MUvzM4VA+NGNrhNNVuVhvUVyQRoYxjhKUIQ1hLf8OmkU/CkP/93yBUW9KkgwyCyrgHBF7R4
v0eDWR2n4LhG3tV4nmkyw0MP3qH3/sthxQPN/5u0zV/S2HJ5b5JhylDvsNNfmm98RVvQkY70K4/L
YXDzEx3MGXeCd32N28+Ei1Am5JgKUe1SFeP8mXCbk5eA1+5Lth/hFwGMwqd6pcrZ/KHwpoVpEjAx
0dZz+aF2Yj8DOCIlc6DTccmu8jWXzpyIluFVfmBnbwmvzkIjtT/fLJevYeyhlQ0tTOlIuHigKDWt
r98IZzDoHutPJYQvghh7CHIpjKMeAXigltZAntqAc3CbmSh0v+iyBtpPFMN+101N7JJS19DAYSYS
SKaS+DYbtcgyyuQoiBUaOnJeyM2TyIT1dR3k3Uxpb2qhvNPnzilFAQSti9+Tu6YTD4U52fISOcNY
n7JEQbtU96ioANxIOjdKGk+L1FNdTc4nFHi1D4yNpmaMODvBRovCYye85jyWjk39vfw+W3sBEeZY
oxaNYvTYuGP1S8k7QBY8EOXcFceAN9C/aY4raYw5DoXQlA3FDBC1CCn3QcSY+SyMHN0hm9fCSgxj
lFouoBtcwVEWyPG//RcuFIjbZ0oQlXnpzw84OLdr8KYC7iXawwP7W7rXYJUq5624OS1rrj6FsUiw
EDSxSgkViC95yyk+YOLhQDCITgceAjt+va4um3XytTzGMMMkCeJggT8qp6/zZOfkpGXECpPaDefj
HFWWobyMxpfrUjdvx9UimVtLndUhiFIkVWfRX2RnqB5VhWOePBH0yFeZi7popyLXoTl5810VUYhq
e1sPTI61bTZXrbePcTtTFgWxSMuDtC19vBExGqgDCA4Dow6F6lfPuq/aAMZ65I0wbEJdrCUz7qef
jKYWNeyhgDTuidg5phgkK3FMN/ml3usYSgwP0k0Hjr8CWHTLY7EHwOltM/KCAo4bZLsb+yyshSSH
7YyHzmn2ElQ29qVj6k/2hOng3AEGpS3ueL3Y28mBiw6xVR05rULRCKC4IiIf2pIo7ss95Vr+ZL5j
JYrxQnUuF11E52jV4Th0tqZ+l3hTFZtjOqvjZAs3RZ8sRNexjeK98Gj4dM60iVDXBJzOnem2jmSL
e/P8gR7+JfExkMO9ojkWw/JNJJNozFqMFFJUPyX5mRjPCQ+odtudqxge1yQTHdiMtRStpkcfFYE4
/0XiG4XH6LM5jWBKhgoMdFAmyuxcQKssE5wLTio5iTkAFdQdRSgxTvFefKd92NXXT6ZiVzIZQ5Sq
Wh1lgXZO5cRb6tgVhbPe8yI1egX9EamtpDD3ugZuAcGg6BpqqCd3g6nFu9bMF9sYFwBENJ3iRZOc
7JuuNexgkEurHPr2Jmxi0dY1pH6uO3DORivsvMDQjRlIZpGtKd6yU3mDffZiPz2B+KD3aEdp5We2
9IMjdPua/v/pKuxIoCFJ9RTT0byiujcqO7mTnWUn35Db4qWVHOMRaI6iR8AUHPnXJW+bxkUwEx/M
TSYrkoICXWo4wXjQVc8wOQHythu9iGDu/T4bG6QjsLZM/tE0T83YW5N+6qXQUhqOKN5qmCu/i3JQ
1IFbDnTO9zHxtPYgc2t/vKOi37C6fid4gMjsZwpTgUfvknnov8Swvh8/x7asWjWxYopSNDx8slr2
l6UoLP6HrKhdkdE3vjYGP3Sle0Bj9+66PvzN5XM5LcaRBaWYmhO6+hGlUYCRaVfs1EMCLl1+BzVv
Jxn3Mpt6L+UhveeNvZq9pUSyZu1M1N6+viaeVjAOJk4DUzBpDGw2zWnKR6vr4jctSjnzTdtXwF87
9xGPrhQjF82lFiv4sUJLLCO7yQReaYxjSR9nt5IwxVIOpYB6G2PtitK5ySU7mAuglJ6X4F8qwkdd
ZiWsikxxSQiUrQWtMn3ITw8UOZo2Tgsc98fbOcZDTDoZpbDAzkUoB8RKZGkCxzEQjg58ZOtWq0Eq
YNTjCDFVh1Y3AdAPD/ERNIx7LM8O3eQ7HcsPv8R3/b7zzQNFYunha8GHzfG32+Wsiw1/XD+rD2li
PRKjGvbVHxC37moQkop7EKBiNrfwPwUGcIkaMFL4u7MS+iCsSQsTGyPwh/WAHsAQY45Jc/C1aCcE
98AMOmd2x3kFbSKLoGfGBCgfpoJ0FiM4HiIS4B6lvYXzy/Cj9tFT9tC/KeB5opOTWYqxLqtEBz6v
y3D71beSzLjnCDloZH4gObyRvN4P9r3XnwYMqfGMcdN7rQQxW5skstqVJZQ2bJJTn+TuMOanNm6d
Iug4DmxbaVayGKcsigMQ1TrcOdGpc9AJDaUhe0R+AKP85C1DMH+qq4poSIRxl5NQm1FQYAd7RTP9
vpLCU0GGaH/dKW9fNBcxbF9GbgZZWi/Yv87LMU+4gLa93KNY4f6DsavNZOBKFvPMIXOTCrJAU5NK
bOzFCY2huoBCUibMitUZSeqAwhqDIXqfu3KGuZGCiLyE9qYHWn0DE2mlo66OS47p17R7mMd9Gn7T
eSS6m350JYLxo1Wj14HY4uTi7LU2bydejyPv9+nfV75LG8S0iXKoYY2CUA8qjkp4uK4VvE1irFeN
9DBUqhF3aHIyJr8kp5hL30M3+o/3xmqXGMNdmiwfUY6mHRMLYC9GW252FG2WwpSW77REQ9/aKK/V
ozViDJ9OuHLxJnkLZSy6S6pWIiniblOyRLvbFw6dAegs6RCWoGunTXKZzUM64wllAq4yFATMikAF
h/q+z25yUbLHvrWuH+G2X/zLfbD9Gp1q5okxItqSy3hvCsLLkMvIEKueaTb/ThTbrZFoKQBgOjqM
Iv1qTXcJidUC4KLnhELU4V1RGIXxHlPSLHobT5R7EXAau9QfvXYPuk+OR+RYF1swJFLVR6mA6C4c
n0dJsqSZ2xHNUQC2SFgmSVhONWDG8pdsT2wgGhwi5GHADu1TrR/O/wCPiDqda7vHOI0mlqa0obiW
y+0CTm9gL9nvwU46UN5e/pTBdrbpYt0s69hshCqRKHNFgmlQEDICNdtGxGdNYM1AtgltCKCTWu4H
N3sgu8KW7jL/M+PrIB75/wWqMA5mLkZtmWnfeSvDzL7XwTc+uRpPWRj/Afo2oS4M+A81AWahhJJh
r3HUnieC8RZmnzf6RwVNRiOD2pw0Lp4lx1WwbEWA8EeCKcZ9lf4yH1HbynexGzngUjGRXO4AH41Q
Mbo3btLX6y5qu2nuckIsaZFElCadOgiW3iu43uIxhdwOAPKRJ/zUgFKt2t3Nolgg9/Vlbvs8xwpV
xp8IZBCqgWaYZFDUzQ+yuA9STlKNJ4LegaubOuiVuJ5UqGCGMACGjmSL/plB1JWas+N5pR7Jzdyi
EaCMzkb6HmWPmskzJY4OqozzSFQxDDVKCZfr6ttizO9ixQ1EOQ6KBUWXtXrWAxExR/bW/uqAAVD6
xlP+llnh3bgXdzw+Yo7Sq4x3ACVCU0xg67CHAPOF4Y0pojauPEgFR8n/JsA2AOajSoqmsBnjSZvq
pQOmvA3uaAr8GeyLXQWaZcDoezzw+u2sKbkIY5wF0cicA7CW0voCvL/Zp7vUDRzdjc/oFEaL1ANN
IXEf09RS/rxbLlKZpwqyOv8bphR21V4/Tsfe0320KmJeguusNk1KJugNUQxDMdjBrJAE3ahMPXzG
Y/9Llyw02Cyg6gz2Y2WByUsCU4yLwNHTOPiIm/qyksvoi1CDHj5bEE8t0imir+YUbQbdeyo9X3eK
210pK0HMlRIsUy11FR5Jmo5e29FN7rrHYK/sxzvZHx0DO5s8dNyoh7etjOJUAKhdMrT42eL8tVZu
qhLZH8K5ybZrmaulMXqCtJmU1Qtuy+IkeID2osjJzxoYhaxwv9iYoUfAX+9LR9jLP67vKmd5bC2v
n/qpFlrgFi7l114xLdKeFaVxrgvZ9JKX5bHjWNpsJlGmQUinPpTmS6hzMpvbpfuVAOY6AZxl0ugL
fNb0Tg7ZXYtirOGAf0S1qLHFXJ4Bqmp/2PVKHvOQjeopMQyK9hYpqDqDFVotkPOoKt+Uh3NMuCB9
m35kJY+5ZkYFHb9KifWlL4ZP6c7QjPWO/0NKjpug4h0W1ZjV1UxS9M9mOdZGK+rElXf52XSRGDsY
lNvg1tznnNwn9/QYD5KYE2jrZ8CILI+9q79FQBaOnOq1jNHyMe8R8rv/Th0ZRxLXpr5kA1YoTa8D
AYx3+v26gO304uq8WKcRR6Y6UVeV7KO7xWntdNfa01FzFKuwyrsBnQmUAoN3dttHZ0pgogaVlsZW
6aIpUwKJBm4hgCpS7ZQbHEe17S0uAhg7Q6vzXM09fH06PhfaWS2RDwt/cjZvM96RL0IY4yoGuQe8
B4Jf+bbPLN3LHnWwB3doPQxt4xh6nyoxruQxxmXGaHQCJj+G84JDb7hZ8FpIPBWnB/6nw7isiTGq
3qj6AmB6yHz9Cr9NDlTcR03ONpzQL+3URhMwQPlPiTu/fmoyD+BXpq6IpmmyTSLDkhTJZGB1RnDX
RScVXf3qyFGL7ejqIoS9RRZSap1AWyuzffJDSMFM1H3HqvYVoDe0Y35bHdJbHo77prKvZDKvFK2I
o2aiMqXgnFbf8vCZo4dUmf84s5UARtk1XRimhhIkBui5bZBYGXbKXr6nbWjRgddzuxlFrYQxSm9K
kVRLA+LTQvmpS6WVD86kPOXV4/VFbdeZVnIYZSdGqolpBDl4CqU3oivsZtv4atznmgWrBl6Kabce
WGu7XeN235Zf+T5qLQKqMn6Bgqs1jFFEWqGMKS3CKH5wkF+j21q1MxiC5CLf/QVcQX7jxBzXTH/z
2qEyd41cg9emGmEOpZJ6Zpy401K71dR51/eZuzbmjjFQXJprimMq7AZMqrZ+5NChROFn6xgWbV+U
9ybPCjejktXZUie0urklMVGKmqKcxS+DQ5kbgqfQTX3dRr72BnPv4H4vzkpu8dhYebrLRK+lkIdp
1QLTL5WAsAtuVPTfRZMVjV+ubypHjsEMvw1AnkirDhafSpjMOpaqaiGsRLsNpxOUoyMG41lEAP9n
Q4jOxXpKXUEAg4k2OkPAe2hzjstg/EuXJoUsGQjqSvNGyHcpxs+Do1nfjTzMRY6nNBjfondknCKZ
vi70B5GcZl6r8HZN86J4BuNUGjFrqtaA4qnkhyyflHKxRgyitaC2kdw+8xbMeSZcYlneshj3AU7e
PuhNwJQDG2TxKHCWDOhloCOCacm8r/Cir/xPhY6rlTLuo20NrSspfU8fV8e4NW6XtOSkxrbD4ZUM
xnWowDoYphQyGqdzFhorIHQ0nHeKXBHd8y4erjjGa0yxMoZFDS+snUWbthsk4OKiZel2P96iwcC+
bsQ842KchRaQ0mhpmbEvb4zoIDZvRfnwGRFowAVnCP5jR46bshIziUJYabUZW2SsZgtNyTZKWpwZ
7W0NvAhitq7UFUCcBXjXBsttWBZ07NO6vhSeBGa3xDkLtTJH3GjMhpe2gZ8knxrPB83P/3aLLVI1
spynIUaZ7HLZTcPPoOWEHNtu7vL7jDcd8POYHYGZZrmXG348uTpmvpp412GC8Ppu/Y0uX2QxLtWo
Q80IaSOtFJWnIjAeqjDxWj22OkmHgx0eul722kz32xpaPhgvGcZ6Z4FH0rCJ8oiK/F97ynhcdQqa
KkUWH7k4NJi42kdlrge+A3bBS33JDxvHvE+fasy85985m7CZLFgJZ7xxnUs1qTtseOsCtwjZYsxU
Ni5lyom9gtuETnX8z4DqslTGC0NzElNQ8HjXzhHG+VQreYrgRDB8Y7Xv0sF4lDB4i9rdP5mG304J
rpbKuONEiVrgguMKbXEDUN+l/ao8iq+mWeoBs3j28JXff7LtwS4rZvyzbqRBqgmoKyzSL10/VLTj
l7icQ6Saem1bGdcSTHFWzDFWJt1+cLN4yhfFak+LS4uSvFuNu4+Mm4G1VCp6kug+Crf6vnan0sL8
jRO6GP8urfGN4jWJO94kBWcn2TJXopWKONYwk76+a4uTRL6kPO7q7QGji4qwxaw86Y28oCqi3GM4
35V2JLEE72PEB1i8pa18SREfL6AkFY/qTWfpPuVVa3fVWeKErxxLUVnnlA6dZNJUa4n50CC70bRn
EaAIKWpfCeDtxpmjQ5y7g61/zakxzkDrQ7i8yDdBld0Cvcm/rqa8A2RczaKASUGhXSJIcFgCBuUl
1bCyprCui9nuL1sdIv2O1csmEMOmHyj9mGqRg3Fo7eWIxzhGNpsHfp/D9jMD7hsT5Ri3FRlhpAv6
pP+gOx+/A6gAnYD5Pgx6O5pEzgn9TeB8EcX4r5qQqDEzBM6d/EsmNyYBYEX9WDb7WblthFMk7YXg
x/W93D6yi0jGexVaaYQpLczPxVGRvTh6iKb9dRHbN/5FBOO7cm1Wm0XGBSRH3zVtLwoPcXXfThId
+Obs4LaOX0QxjivKtSpPaF4tGE4TeeJyIW3b7F+/z/ZMG3AeSxSiGxYoPFL0MAr76Due2BYBdVqx
u75tnJNhu6fBuFuXYYi1VKBvndRdbACRI3b+nRDGCQH3pJ5kqnG1+VoE4CJC7ZVHIMVbCBP9xD0o
TnFJog1vSg6qVp/qprzNCx6QMU8M43yCRsgrecHDpRdqPwFNTBvNbtz9SxX7yPSsfI8am2ZkoEKH
IN9v0p2mceCxeMtgfEAvR7JQZfBtBpL2kwo8lq6zpvZTJTLlosmM3deRHpfKCKMsTpXTu7In77rX
JLAHm7zVHhDhEo6mbRc1weKOcTAwbIkfRZLVxskLuszNCGkh4stoY1Femtv2PB1TpKQknzZ0EUf9
WQFxhMs8uP0OWIlmPFBsJPJcZxCdnKp9f9OeUeq3y5N0EHxaDuR1S36ALf4Rra3kMW4I7TItOKWh
8a0b3DcOMFcoRkP0aOwHq8/s6qX1BjdAFjW6153xEHu8V/X2TXL5go+OotVmG7FSANUHpR/jbBzo
MGoDEi/zQHbcnobNXuWVJOY9l2tCL5UUqLk40a7UYRd49b44hE7Gec1tGsZKEOOqxDAGBNoMVxVW
4w0pllOeL3fq1PP0lP7OlcMjjLsypakN5Bop8f4gPFLan24331Ji9Q6jJLyQl6eaH8PFq4NaZLTG
aQE4vCjoqwHQ18AZEA56wO7xOl8D9s6/3Ea6zSuBAKvr6nnGcyVaGisX7RQuv0yfrl8rm1f+6qwY
J9ZNXVUG2EY7C1FXyHSQ233TI2JNxBvRiHJd2GaAthLGuDJBIDqQCJCf1VrdFlS3aUAhL5+a6vm6
nO0k/koQ40bUKY9ms8QN07rtYXDoi6h9rl4X/8OYMYVT2Aqnm2Zb6XWiqaJmGuh++v20tFaSp7HE
bRPJp7i7NaX7qeQta3v/LjKYi1MY1aJpKTErgNnQsaA6bVfZUgtOxybdB7GxG436qMWtJUgFsjTw
KQqwpIMKbdmTDXAma9AMTsi43QwGPrH/r5vRUjw+/5fMDc6YH8HIU7cbPcVTjoXN69n7m2O9yGKU
NSOgc4VBUJ5JzQe6nNf6xn6+ax1A6jjjiQDsAZBmHF3a9jIXoYzSTqXWVJmO11iGqarMM2/U1qKz
5ZS/WLrredwzPD1iVBcDMdlgptRGNEWywMWL1h6ihx7GJ1ufszSqL3860MvSmNsv7lsjT2nWjXYy
l67ig47jgzstja3FzTAww/OiHIksFErSqEoXEYyHYdDUA7rk80hankZyrISFnycjsrmEDsJlJ4rL
2voAjQO6RLBLvhEUgFUncGtua8q2H/1rK1kQ+mYoil6ZYf5dK1ma/GUSnxUFsCcYROMhEHE0hMWj
R3u4BOA8St6Tq8d2Fq0hT760ScrTjs105MWy2VG7OiAySI8/tGNCOUOypmOxAwwk9J43OkMV7Q9F
NEVdlERF1iUWE1sHDlHclzgyqoLAyPJln8I28EKgzZ1biaGmvrpReyIaQ1PDlIty2TfGcgir5M6M
PpWYX4lhrgJzQFk1CqELS/cWVe+fm8Za/T5zDeTt3MqzgRdB2n4XuueQcAKP7dQbiMTQ2GJKwLNi
9kkvAaSvEOzTaCPseKC5byOxYlv19efhqLqgjj8uNsLiQ4zgUbY6J/im+ADWc2cugNrGmZkiAXQa
sJwNosjMZmoR6kGBhrus8bK9/kZ7skJXHK0WoyUB2i0odslO4viQDTf1m1Bmh8kSiUmKAovddr09
QprW8oqFPBF03StdzEcZeJEhymmtC3oxYgMHyxFuTDzrwNUyO3QaGumK6w5/wzP+tizm/qwSuYp7
pUE/QZDYfbiLhNBuQOOr3V+Xs2HOkINASNQN2JTInNnQGWGiDRIFZKI3CjVnOu3GM+cNn/ubGOaU
BoXkg6pjOYn6fRKQ7+sXy4jvIv04hJy3Pk8Uc1rNSJI+bivFFoSvddtaWXCXC87SNvbCm1nfepP+
tizmlMw4BtW6IlNnWN4ovogqVOgiS7ZP75tj5YanyR5PnQ9YNPBKdlZg87R/2+QM0IbqwIRBC+fv
qqnlURBlRMD7XzYsvT9KMIJi4VwvPCGMj+kBN5B1lCQgXdwgAE8rcfuW0w9CYyXmWjFFzCjJhPLd
qmw9OSPAmOlpf8tSdcquRarJlYax2amqKO8XVGQxu1IMdpSXP68bwFZUDMmGISqariuEBQYKllgv
ZtrxoloD5qprP/LQa+wbuNR4XZCbRr0SxVgBPkBuihFwlnHysxRaSwlvNN1pRF5aaNNhreQwJlDJ
wpyAogjOIztE1aOYvV3fM97vM2ovjaOSZHTsPW5e1OJHEPMSaRvxDGA/CaFIFhLR2DFINNlqqjpi
dEkfBPke7CaRlc5LbZEIALeVpqGcU+YgrrLFQhW+giwDM37C1NtZW2Qcd7KVYvvtWxgPmctaVtQd
WkXI/UiJujB3P96FZ5C4uwQpDBGtikFoCU/jbn64vs2bvllRNV3TCFCl2GR1nGSDGraI6ujMaeub
buMiYeLzplo2T3MlhjFvVTdqFXV65Gbqoz5/Jbw5tK1KPXYQ8F/okDVMWacee3V/6kUARjU6F1Rh
6tJbHPFeO9BRazp5kb/BRTrGbfMNMAb/gElgKxf0m3DmkbaUraKIIVY331MYbzB4577uio/JCwVT
4leutw/tslj699Vi1dJQABYP28v2tD3QdOkTW+SnCDevORXziwZiPzguZlOXLgKwqUyTGKf25eN5
7bSOdpe9yufBpUgiaWTVu2jPqwhsZUFNEZeNQYFIwcjL2INSS5MxVx9a2expxBDuETHYs8VrPt68
dlaCGG8p5shJzgnUph0FK4zv6x5wRGHCCbS2/f9KDOMsS3FsSKpLlMeFKidmCF4xkulPfuhx947u
zR+33EoW4zjTUOsrtaXKcVLReNbsK09wAcuPogTe8GD8c697kE3TXsljlGQEAZ84F8hYB2JyKHQM
XEuLfV3EVl/Db/rAGFghC0FXD8j0kK9DBpoANDVIFoA9b9r34hsQ4RdbAUwifxBj2wAuesgY2iK0
RMhyBP4kS740QhFa4Vw6Q585Y5zcpYv5en2hmxHKZS/Z7L8gKUKIdlj0cKWhlw+tLaSjN+gHPfPF
yDdmXrDAOTv2oa3g3TgttIu8Ud0C0O9dlvFUn6OOH3P0K18lAtZvymlWPnsDNpACpzztVDf2I8P+
Z87xAzfmDwPAFWDgzWEYGKL53TsWudqnYYx6w3ygqBuz/dW0ZmuXwYsBXd+iQJe6K/mLmzhAhrV6
/DvYMxz1Y8zvyNmospjg2f7rY5iLb64nTawoW6AoRWd1SoAJlt5iis7Nm+mcAgxPJ8E5SccTQq39
dWXaQob/TTbjRcUszrusQDLfeO5dOFMRmEyRB44JwPAST0YL0tjavJTepkc1dfpEl5EFZuF2ZKH+
XyVfU4+18ENP9yJvzHJr+AELu8hgTrg2EaY3DU548JAfcpYj6I4oyq+1HAG4g9mD+I5eGNpu3LWH
9CY5mU7nBTfyZzZYEhE/oiyqKeDK/V3TZjB3LCONgRUf7Yh28Rjdmq4K9ucZgEnkNbjhQbZuBfdr
gYwfFAJZ0tRgRCmtvNOyXSi/msKJTDHHaLfcEFJvIqwHr3Wc4u/rGmdpRN88HmNlAhgzwfTRmgFm
hh40Lap222XGbkpTj6OtW5YiScicE1FHPMr2r85G1SVJAkuRBCcCcXZ8mySYWK/vSlN1ehOvtDdS
83i8N1e6EspoUodR/1mucLEYU+s25EUTa0vWe/QKPRa6CJw4Xv1gyzzWq2T8wThHYmNQyHO5Gmyg
eNlh6nEx9XhCGMNHCbsPewl6OeaUzuMox6+tzslYbV0d64UwkVPTanIoULTdlpCXZhZPfcireG4e
DsHbDO9mE48TRg37NjDFAWD/9jyJYCc9i8pNl9jgYbHxwLWIwWtP29y2lTwmclKmoZMHHZn0PAs9
FPVA4VHc5WnBi2boGbMXFJLaf62LcRsxyTQtU+jxHLRDiyG73Ee/4n29p3CAEifpsQVUY6JFWYc9
A1Re0ZlVkbIEvG7zkUxPHzS7uBXgIkNffU2B6tu5zQ06KQCXh7SZFbn19+ELD6RvM4O1/gJmvfko
9N1QNqhhfS32Iwrjoj+9SW+0z5c2piY0EgBXtBPhuVT+g+fS9rkaADM2TR2TOIyqKqC5VTPKJBLA
a85+rX9Xdc4EAU8Eo6qIgUtNqHCkfd5aU/iM6quFngeOX958aErkshLmLOUln+eBMr3JyCONruTk
XwU3xYUHgK0nUE7sOD55W1Mv8piTE5RwlgSKc4tCDFJJ6EHHBNCjdKB8JSn4oDjroz/3p2FcxFGH
sIoVQ6mJZ+SV0AVIcrsQ7yICpsYys5Xlhgwv19f2N1p5EcbE9vE8p2EJjivkXECrhHYRcJMVx9gV
3Ai5Y3+xNWTnKE/B4AV29MwHzdz0oJfDZLumixgDFXGCrEETilYSnSvU7q6vcatCDtv/a41s03QH
oh5gLFJPAxIU4qYPFKiShrzNC7V3IL3ffmJ2/TeRVKVWZzjpolnQHnS7xFMwb9O7QOIBAm21Ef8m
g7nf9HYRssxEYBudaFM9yv7OcjN6NE3GHyvf3kRZUnXMXkuoPTErKudBEsIG5QvKXj67/yHtOpbj
5rnlE7GKOWyZJmuUJWvDshwI5hyf/jbk/3pomB64/G28cZXOADxoHJzQjQEkXzFsCFQl2MjSBiW6
Y4bQgeVcE/Qs/3YYFmaZReYkbyG6jCBsGpp9kBpbNXy2BOne1GbvupusgtfCEoOPqdkKaMuCI2rl
ySrdcj7p9ea6iXXkWthgAFJQu0oZRdyt8XH2f2Q4249Thm39C3o23pIYoCRKDkekesACWGyUUbYn
9DOVGQdDeFYYeAwltdaLj3b27FNb1tCu2wy8DNU6Ti12jgFFIRwHI6XJRekM+bj0ljipq3rJHfE1
T/0CkULTRvLvg7RdvimRBOGFYbxVMkDZ9DUBORZ+QCd/IuFxqk6DyUuAryK/oiH/jFoWso2MjdRI
BTnrcEVnU4BpAFHrbaQjtc2Y6JNdNMHk15BZOeh9j4pX0RsPQzeIHmkjoLU4YttnLX+X9FH2hr7u
7UQl6mYCbSOnq2s1zSxdfic7utyJ8jRB7R2Fvy2Q56Xx1Noewc5ESTWhlWQ9aXfTuYdoh3hA89Hd
9UO0jgg/N8lkHitox1PNBGlup8pvC5jQn2Rjmxb+dSurxYjlGhm8i4TUHMmEsxM9d1DvQf8rRt7D
PYbCvg5QJpDdFkSlnR2euQQy9C//DnmXBTKQJ5ixWA4tfRydddDjUPrhyBle/5LBkbedDOwJ2lgF
Zo3tlCp3ckaXquVJO7IbVYjNK/ikxDWewOiBAjwypy7xDQ+Qb9zN3o8N4Gz7ajigIDo1QKStWyyh
5BCHIVr6aZR8kl4p/6fghZvAH/zxOxUuSh1e6Wf9Gl1YpBu0uKpDrSMy5Px+RAeUNcK8pcw2wiYF
YbbweH1967t9WR6DlUI6GHqo4oRLCfBLuIva167dyTxdpNXSAZpUfm4jA5dqEYlVSWMDJY92ZT26
NdpyoQvhi6rgyka1L1skwMTEgTQm75JbR7GLbQbFwjGxBGRoaOodAiMu5YdJ3Wg/2obTQVzjh77B
9M4b/V7dWlWiTFXgSYRoy6/fsaVMPnOFsFk1kE7cmaHTdsda/5cnzsIKc1xSUPl0BL8BY2+YA/IN
DdTMvKB8PUxYGGHCBNMkY2dRSaLGm77LyNSabu9od6L/QwOcm8GjkPkb4izsMUcAEqOGqJR4HA97
Kv5IJZAwJEYJuRxeYEw//jVTzAEImkrJ0SuM98bmBwkN7YLhV1rXr6jFkpgDUOtW1lcq7PT+5Fln
GrBWTvitB23guAcRl08jLkqlBhUW9x/O+MI04/9BWAa9StUtLf08WF8LyL/130j5dt3KekR0McNW
SYoUFTqxwqt0cIK72c1wSTVO4YRP0W5CEgE6T3gI0DgIcqx/wVu/Gg8tzDPXsNXo2qT0Iy0K7WMj
hwbs46TxmpvXjeAwW6auKzp71/dmEPVKgNug1997wQ2bwZZ4DVOrBQIJijj/b4S56a04HoIxAFYG
T8GJfKLjJv3WeLJO2W72qjOSYNvrn271jlsYZJBKU7u2qujjUNZvcnAt1A/X/z5v11iMauIuF0Ag
CKWSjVZ4iXLMI14IuI62l01jIKpRiVYJBBeZfEc2LUC+uAe33ma+EQx0REpOAfWk6a7gMI/xVsYC
FUTcVRFdgo5V3s2za5InSeB8HN7CGIAap6EdBbRcOrGcPalN+dpXrStoeK5VEgcoeKthMEqVS3ka
CE5wW96N6bmczmLNe1LwfI0Bo7hW6KsCzi2dW7e81cGH0r5Em/A4uNMxOAwHXjz1gTu/I/xPz2Dl
dgtTB10JLminmDDeHO9EL0OKDk019+lBP4/78BF1Bp8KT+igcOBqsHAWbDG4JKeg5pQzmE+P04a2
mTUn4qquhtOMjXaEHQ/uVw2C5RzxqqSKoCH/Ne5QIrTLmXRarsCrNLwLGt5Ro27w24YuDDBuAkUZ
sPx3iNCLGk3F2Y1+ovVjMH448w1EE6Q72e836HuxS4dHkr8eHC9sM+6DonUWWgJaPHs/uZdAMdBv
hefRoVd27si8stBqh4h0Mcfeaf1c6tP8YzK+d6Vj7rdbSqEmYPKP14u1evgWphg/0SNMQ0EIDg2l
JVh+o8Qu6pM1PP4DEi+MMFdLV8cgk2qAxGHwEmWfJcONFA5e8dbBXCZhq5AGOTvFCeNdMoAB31d4
mUaeCXoCFi+kqtXDvIdSiJMU38Z8F4BJ25S5Pe0cN/8ody+sWHonqj0tI6NIjSA09bVtK9rkXB4a
d3zOPdHuDvHddD8deKkdzgn+6PxfWFb7Sc4NA1FGh+p4GtnD/P7f3ICBiCYOS3C9YQNno7qxiH5n
hMopU7mav6tx/MLdGKSowznIBBrJCGPpxdq8Ry1sY2TZbaaDfjZKVb/K96pWu8JYuHOQb64vk3t8
GbSwpA5zLHQqrPV/SKmmB1CdIjOcOzySl9Vr+rJUtsFCHpVqlAK4fRW/pOSgJu9NcW5kLvfRajJm
YYeBiahvi9404Rs1Kk0zuMRoM6X6QKdbLZc38bOeZF9YY/BCjDthMsaPEc3RlZFu8QNwqlbu6Nwg
/bNpDjyZ+vU018IiAx962xNU/2lz407dD1TqNPeFG/E2n5AByZDsGVGWDFEliXxeTZYDKwoDK6k8
p1PUw7Q1vKjBt0G8UVWOR3JOtkJ/wuJkm3PTmUoEh1TIkzZ+DeaX6x5PD+6Vq1lh4tGwAQ8IoR3t
irAX1NPYPihTh1TZp0F4vW6JHp1rlugvWaxE6kfS1DHibXFP6wbtVvsfs891M7wNYxCkkgehCWZ6
rMTXzNqSiBPA/8HDLfQgGzqGKDRmx/Q467oyRwQ/7OV9fqQVR/1T6el29jg64C3yBbf2/2FNGJVC
2VvRNPj6r1unpMqYVBqGikRZ30Wjvh8Fnnz3qisvTDDnNhPyKAc1MdV9PybhPoyfzPju+io+4sjf
PGBhgzmpU6vmcUC74/FMnZwhtekEmuA1vgU+VOHNfKUK4Rji3vAkEXiLY85pF6iK1mUApQDJrro6
TwWUgdXd9eWtOt5idcxJldU+ywMROBugkTURdadPeE2YqwHGwgTjemi+KLMgxQYqBYHajTTeihbZ
YcgS3UfS1hhA7Dz09vVl0b/5+0dD+KWh4ovEJPPRQFlVxvJMY3cMmo/piQSeaO0MkYMOq72AaHr7
aYf5RuOsSOncI9AcfcmvbyOvcHS0i9kZuksiSIPo7nBLtdZk5Pe7A9lYt5DaseNNww3hVy9MJPAM
CcUwGUokv562IhLEQsGcyEedmKalZkh4fZl83Y/veKmbdae52GJ2d64komtzR9/q71LzPho8ybP1
63GxGmZf28AMR6NDNkB60M4YSaTdOgStsoGbHj6qXe7gm6/D47S1Hq97Dm9tzIHIqmjMWsrXTbpX
Yj6U4cP1v79+qi97x5yGqjITQhrEpGmj2bp2W0I3Zub55fr7cbF/zLUVldrUY4SZZrKrZxWE3OBR
dJNHSqDIzy2vLsmQTdHQcdx0VhW+FvUgGSHdifFDOoylZw43/b8e4i5sMBeklIaBUtO2anljYsKl
35Ze5wZ2vucLNq8tB12goBNVLE1FevLXkyRNc5yZOkYKGvW1DI+CoNmKwglgODbYBze4lGsrwdXi
mPDnaJc1uwoN8Nc9bS1IkqFGBP5Q3ZKxml/XkUlhq8ki7g9cYHY+vaj6rSQlfjxvSpXT5re6nIUp
5rjGY4l6eY/l6O1RiE+V7HK1vlanMJbLob9hEYmJYwOKqwwHk3YTKX7uFzfdhvL36fb8PPnQkvyL
/kXeHjKnFTLrKnTMsId5v6+sU6qkdmGeVctXjdC7/rm4C2TOLOkrEIrQalD70VxHr4/I6be9o9tk
W0OipfD4zr52OS93lTlXaqwaSMdUCNLQeCN1tS1A29e0krvY1CK3JrmTGoSzUt6mMgfMIEPZGCou
TSFriD0os1sVnSfLqUeyr5PJE0ZfiwUWS2S7JloVpfY+hXNGcXOYR9NRlHarBOGbnkT/cHksTTEh
r1xEeTjleJdY4q1ae5XC2blVXJcl2nyCSq4FLY5fD0EO7sMopFlyMBzcIC/oZ078Qj5TstGAK6S6
vnE/jX0Uuxcnbq41aRpQNnfUEWKF6H4v69Qm5aaRFQ5U0bPLhmuLZX2g/8JSimm7mQxY1jAoRwzl
bZUS2UezcjhHjGeHCZLQxya1VYwVUY6ZCP3IKZTNciS6yI1ptw7Z6/e8xPhaPCGrGF9XJNyPCkvF
BE70IctGxGVGchTGo0I48cTqYQLxCSTbQG0KrP/VIwa5b/qKpm5b2ZU70ZnxrSTrudXeMx4j4+ol
LC9sMTBvDEGZ53QiM5nfAnKoJmi0TbEd6M+Ndkuym2ba6c1LLgsct191xIVd+lkX7iE1dTooCUAq
rxp3kis7lu4k63Xi5Qvp6fnNDZFCpYNbmP5klY/COo1MTH7+/2Nf32kgmKE0vtfdcLWELC/sMG44
YP4kC6kiKNRbi2cJnNO5X52Em3xLO+GVDfrpdtqecgxSQpP0xO2spk5xbaGM0+j9bNRhgIWOqE7R
1BPNrk3nD/a4fxM6s5brZfwmmmKiiGBxcZDl3ZiZ7FZpJYLuenbDYLZbKBVw8GT10C02mHGYuZ3i
WULeFdM8T1OHYc3w0/VPuA7ECwtMYGCWVtK06Ldx4sKWXvsjparSXVOy62eM9u15X2z1BCzMMbGB
BZYqc86wg7H8TITHGDG2pTsJb5B9FUwWZphoICATZFuNBLyu5hy4ltgNdtKHphtU5fdAJ1AKj3Re
RnkVkxc2mStNqgIjrukoz1TcNvrLDDhuX65/Lc7usReZnPa9NonA4LT1VGhmJfteeVfApnDdDMfr
2FtMMHozrGX4RGZArOQm4nG8rr6KF+fowykXOGgamM/NlAgvE3Dyo6QMId+Sdkj6ifOjNphC64gO
1PDGujl+wfZ4JblSlcUEvzCGl3Da6x+jcYMtVl5cD+71XVztwlqukkGLeZ5NM0thTDsrWGXzFDdO
V9qoaNyItuD2n5qCY/IjH30FDz+yp4uNnaVCD3oKyJTyC5mbPQL8Z22LEV0vwZx3cdOgfi84mme6
49ZwTDu+n46pN2xlH7O0BNw3xm1xhrCKh4ENXnDEcysGamZSaxgTxO3XZKYva+S9lopHzp5zbj62
mF5FeVcOdBxlPvegV8OFsKeyrzTVUoKUg15LqHV/NKn+g7Tc8nL4cPrF3meVENQh1RGXrG2afje1
jcyj3lnfQR3d3QgiQDbCQExXgZwVlUA8T4ubpH9pY16rwPp9+tMAq1w3mlKf6hbW0L/SSRdpiyHB
D2Z52aWZdV7hdDWbL5sXe8w7g7ToQk+pHB9l9On2jfeDKzF+x2w1ZSOgJSvekBlnEw0maIlGBQoA
NcAnyIYNZin2ROS1GXHXxcQlRYzu/BpU0JjVG1GNFogN4uXNuC0PAfhxdvln+hDuOOHY+gV02Uy6
8IUDaqlskXFGsNDmw5dMmBOXKIPh5KPccMISniUmLCnjTDbEEH4odk+hftvVr338L5mYhWcwYFHi
AVUYIy0kWQ8zGn2avdBzWnFpEPA7WF72i4lF0igy+qpESUwvJC9T9210bORDQ8ABb012FnIaLrlO
wQQlwpCWgYFEBTLb9ZGWgtMzceuttJHpvCZYQeUDr7do/aWz2EYGMcamq3KxwDYGJxCmgA0v2EWb
bJdu8frlleY44MHmJ4TKmJIUJQxnSL6Ns/XcDYmdWfMJsZgXh81BnIgtyMMmC6IvzSy/yFYM6YAB
ItmcS4Ce4Csflu36HEilawnOoKNBQTc84BZ0ZlCsA07+gsKaAycmCydtl2oqdVRhvgmMp6bacFaz
HrP8dFNWr64uVT2taE3fOJNbfTN5uZvc9eCs60FYNGGMZHL7TcR93K3HmhezDJr0ejGlU4enVdru
1fYtKjpb1J5irpoJzw6DJaFqlWJjIWyuW8vVwRSQW74Yfu5jrlvw/JOBlAjC25lALxv91DxHlPEJ
6niIN+8oBxP/cuM5BgMvsWHpSDnSintr7dphdudEebzuG7y9YxAlqRI8CgfqGtU21mVbiyVbxiN0
mL9cN/TRDnPtSDE4Uhd93xKBYpc6Ths0/JM33ZjNndmXmGFK0ju9nCMbtY1NorZb2VAHBJMh5kP0
RuvvZFVuvHhK6ucuyY5dH6P1do4+6V3boem7Ri/RYAX7KevCHWrEoWuOmrgPhFFF+h2NJK3SRo9y
KyLdBcFLrxH06SWK5G/X18jDSrbxdDZHjIZQgu9pn9wXd8HOAN9Z9IkSZvHELjm+wTaZKlMpNRZV
DdBi7ZgkIHvtAs7txrmjLQaXslGr8izFF+uSh6ivXamQtmo3OJxN42DtbwXqLjRJR1/a0HrY5BjT
ySDgrN2BSMq3XJkTn/LWxGBSYmaZ0XQo8uv5TTR4cX4wZ/c/LojBo7TLU0PPEQJjdsZDrt2D+Poh
2v3dglbHTBYBsMVgUlBoaGKiVVp13la9LzWu0N8N6t6Izmp/CGRfCFs7Dx5lczORfZ7tmvnYTruq
OjfVfjSfOYvnQCRLxdNYk2oKIHIERH404B0EqPSiLgWtcUy5Y1yRY2/1g1pgFESmkA5LMpuNXjWT
mDKc1JJs+mT9MSVJpayo5Ob4HDrilpenWb1PFzbZLe8lIlQRjnkgngb1geS37filKk6RYXAOx+op
X1hiboBGj9XIoOmaylA2kwaGv4iXquFtIHMDlGUxq5pBb+kqiNzBklVPjgrAbjWqnAai1af1YjXM
FTCLc5HNPd5NMegSKf/739GJr5cPL3bYJFdkjlJtQIcVfFvxru1ttDFidtZyxr11QjfDDX3B/+Nt
vbDKvESLRkaBYwC01NC/HATi6GPPgRbOt2KzXkKPWUrqE47Wov9KqO0qTN0psziHimeGnvHFM7Cr
Q7MXqGYGpkIm3ZnjkzVtrp9bngkGh5sCT4q8hNeFTbwrBG1TleY2Frn1Bc5RZdNZQWHUkkH7gS1i
p7JtesHT6JOj/haDisAjAGea1plulbdk1++zHnrH6IvefbTX/kWov54sXzgJAx1aVGN0XsTv6fY/
ZCgFUAAlGJf7G9bE9bthYY2BD2OYLC034S9o2Iu3JtSFik24AbWKgyTCADrbyQc4v1JojripGQ52
sdkskD+XYzYgLCdlb0v5YTQ4dzndq98iysXqGDiJoy5Iywo00pIOOs/AD7qTjngx1R6u++p6svli
iG1RkXU9xiw+Hmi1G7xFn+OddQYbKoZ6QI7wlj+LZ+suv8mRA+V1Y3O2kO0blbV20Ahlz5jU/UQ+
j8Lu+so4O8hyQk51YSVxD/+QoC5uCG6mCI6JnqXon047pGhk9NtCKZo57RDNjPNaw4WpRG+dcGMY
D93M+UirqRjrYoICzhKzRLXUSrqUNhK3eiY5rV67Ri8ehjRJ7DxP3IFYvNE2CoS/e+DFKHOah6S1
UOjAq8J6oMlO9Bk6iDz80auRB+d3qKy7w8Ucc5x7fQzNkE7SGcNBjG8DbXvdHdZB+fL3mVBAzRop
IeAJdVr1npTbpnyE3NR1E+sedzHBnNnOaoPIGpDBr6OjZd6lmHUpoDgjv1w3w1kJm0iapR6s8vR1
1CqjG0aFJ+Q3afz9vxlhLvxkkEnUdahESkj4CZbsSJr4MCXil+tm/nBn/NwzNj8Ut50MJUaE1FaH
Owv38RYJuI14LnaFL77zOlp5W0d9fnGQNPTtkJhO8PTW2Uy8yHwSefwM635soRtZNyGpoDIb15Ey
M4sKJpoycptIONQBVwl2/WhebDCP16GaDQjPIlUT74a7ySl3mTcehM+9E96K7l9QdNPf/DsUXOwx
21bI8pTo9GH5IRK+rRxzV71+PPluuRMzPFsMnNYWiI8LAoegLNbSUdqaO7Q3q37xwJ2+5G0jA6tz
EMtxTZvif8hmU4rEcpt+h2DDh3w1b3R33fkuu8gAKtG7wjIp5Q1iaVsIXkrDH/F8vX6geEYYGJ0y
XdTGEHGD1ox7k0R+QrqTKOUcqOOZYdB0TnWQWNLLe5h3mJ2xG/0r5C2uL4XC5TWvY+CUWNOY9Apu
vY9qLWZyKAE9Sl6ci2EdtX9+FpYhzywbLcxnHKZ+TjBUvR/aU5S86T0HUNfr3SCH/B8wsDR5aq9B
95NKQYC9X3oVXgkYM5KNdkJ/fXJLAyyepMofsPVikYEJMYwxvEphotur+wxjTYZnPgyQ+aHJCs29
/rU4uMc2wBVJXqZSQ78WaP+kx6TnVLzWu6kW+8cAQ6dEERpWcSNpD8Ihq231rkSZiKBiT/X4QBnm
q26yA33SnbChEgy8Ag7HHTUGLVK1Vts8w/f74Y7Jhrpjxi0srNfBFutkYKI38TqNKQAaD1RFMgdD
VH3INpRyRPXpwkDTznls/CGpcPEUBjXMQiqzuUHkooPYWrYJhHAhL6HaLcbfe0895xUVHHUSn1eB
43kNgyNqbQRCV+CpnOTa16HUqm0/WjzW51V2WsiK/Tx6DJIYZRlWMdXkgSJ8jXeyvMlucvcx9Oot
hDs+ej4kqhbliB8PR/HAwxiO77AShJmSmYJJ08BpeVJB5gEpm/bNCmU7H06Rdj+YHHjmYJrOBCGV
aaklhK6RnxVP4fhJlzCeXJ2NkDdVzrPDIAxR0AibZbgGzPpoibVtNQM4p78Nwafr4MK5blj5wcAs
ZUWnjTtl0vvNUDpDn983w8B58/A+EwMxwjj2IsQh8c6SiaMMvjz3PoRk0Gfbp/exsie8Mj7vsLMk
6HUEnc1u/oisyK26ySH3SXV5NC99tu5ESoLHBRjeIhl8EdS+qQr6SkH6EGI8P67Vv5B+XouuFDQq
GxBXoTl8ZjMH0iMbGpUI6b+MxKVEe8FX44kWFFU/eJleeFCy5iNLeww+d61kWHjxA5+LGz25JdJm
ku6vu+EqTi5tMHsniYEYzN1HcIo3MYbV4rO6q8/9Nn0Pd+qX4Vi4wi7hBUK8lTHonCvQCyc5nEQE
X71kWbk9hPNdZVQVJ3hcdcfl+hg4FvK0mgILeyjeqRsMA9jKNnCVm+iYQOlgwrs/cLh8jDw/of66
eJNBs6zpJjop1+zTXX2ktGWCp5xmtDhBSib0eVIyq4XMxSLZjBeJi8ToWjQCQYWHvpxAx0aFJSkz
+b/EDEtTDA4bxGp1sAjTuVFKtphssiPZxnueg6zdokszDAxPbSAmWo2ctoaHWXzoOl7vCs8A8wDM
iGDOdU23rEl014hkyVOKqDnnjRl5Y9wQZ7JSsFKNAUJLEgWbuOveelOFKrTeEgeahSN4f0fec341
B7xcOIMxpaKPI9oKAdhf4kfRM0/6JrxHW7ODjllc7cJbF9nK9x/VOW533tpLdWmcAZwsV/s+1ZDu
zvLbxHINwyPysTdOXfck4JYq0dimPra8O4r3KRgIqucOLY4ixsdmkIkXnyKFI1nHARt2yjM3U7Mx
LHzqzoTYSPxJEGWkGjlvrtVp++XeMUCTx2YA3QPqUHflTnFLtD5BN0ZwxtA2TrQNFUHo24x5xqf/
eE18CPss4Aadh+KEChDyM9N56M9z8TXROFvI+UQseUrXFaaEbkNw2wbUMTqNJ53C+UYKAyti0Odh
RYfAq848EA0zJKroKk3pcK473kIYXLHCPCHjCF9T73qXzmISV94l0JFA866vbkNX4sR5q8SqC79g
x5zwEkhjo0YEJs47ZfheDTFy9qe5ehDS1q4mtwNXSlfwrj3OFfQbVUprtRrJYFXqbCoFZ91LN8pG
85SNaSvetDX/pUN0uUwGOoxEmLtJKHSnjZ/SAE0+YP8V7jlfj7cqBimmUMhahXbZTntzn/rBp/Rg
JPh0VEZ+2JqjLXGe6Dx3YeKUNA+FRNJwtPLkTQiOJHWvr4jn9gxoGFWPBrgUf1+1Gsdq502YS6eK
8ETI182ADRMsKrpusf2R2ZgoRl8Cm4iwT8saUj2HsHy5vpT1rbrYYE6WljTj1NI2GiGG2nUKMvHs
8boF+nXZ7Bk6R36ugrmyhbjvWkHCZhlqZFv9rdbPtpZuc15TDG8l9P8XeBrHqpZMtBIqRfe9dJfz
+lE+wrFrC2HOiiwmfa1UcOP4qJ1FB4XtTe/rezoPU251ENMnToCJAoiNUeFB3sudt43sIUqmZBwk
LK+cbspiXymbccjsouL4A88Mc3QaMYsjhVb4+jT21MHYhFnsS1FuNzNPiIFnijlFQhhFTZZDJIGY
vUe0owalZREd3RGvwCuvA9DFBZnIPhpJV4aU2A6j/JMtnfMdZbHvngJ6i0C9tPGTx27Xnj5XRwnU
OsRLndK9fgo43sk2LZbBWECCF2dZwWD/+KK3HMjjbCbbqThpeZinHW7iUhBOZVy5Wdls6hLTC0rk
XF8KdYEr54DtWNSndog7EUuBZN3NoIobWeuOdAgdLYbeUOWcBkneyhj8SIfAGooAHpmJp6mE2lyY
4XnhFnHtXV/X+gGH5gkVYRU1iEf9iiCtlasFLmBa8Rm89FO+KzCxXTnVBgZPAWQV0T9S7ei8m3bL
F8hZS4dgZvundeY4DLEcjoQ+edVNsI/2htdCWKHk6savOuLCDHMWGqiFd6aFrIuRJzvFgjak+C/l
58VK2EKGKNdGWlETUqXZWv89id8HObRjMeR44uoFeVkLW8kABWFa5lQgSpxE19ANO55zu9C/XfcL
nhXmiuzyOJIHDR+m6yJP12+b3rJV8eG/GWG8XM8UEJuBgcsRq68Bkjjdaxl9/W8mqGcsLshJNKZx
pqLRbfDZVA6Q+LblhPPiWMWGxRehe7mwIQuRYpQt+mR7RbZ7C6mvUD60YKOUktw3Yl4/Cu/TUOxY
mNPSWipzelsJ9eswb6z8q1Zy4Ge1eLX0ZgYVpMQQorAAvA1OB2ZI3Ql29QGaWfscATlvIo1zOjUG
BGSI90xVjqZKMe9dLWh90ZT/46FhAECYoiSNSpjIJs0Tgk+hFPuJ6P4nX2PrDJpZJXMAjgpMtR3y
+mHGRGv6+t9MMG9PU5mmNCN4E6byNwksZ91sRz2nHsXxL5bkTKuSsYL4J3IcyVvbHhq9wbTE9vo6
1tOAEljvIeCrgk+NOfqarAckpwXL1lVeKXdWu2/RUU0gS8IjB1lfz8UUAwFGOndQfaTnRWkPltq6
uaS8yGm3ub4k6qW/RQiLFTEo0INMRhplfP2sa78o6WBbWr0zoso1tc+NLrhWJHFwZz0hvjDJIAFC
Y7VBcwiutQdoEmqQKTJ8eolS5fbyoOzlo34gHi+H84eQ4bKhDDhkMzFHWYFZCDCh0bU8F5v6oG3x
73vnJ7cyuLrTTXnSb9KTyJ8aXA2NFotm0AJ8zTGJqYIQpnYep71h04ZvwdOP+hcJGQPapPAXefJ1
jLqsmQGQqYn6qEWrPLjCrVeMQEDiOkIqxtoYd9q+cImXvF93p1XlBgi9/P8J+fgKC5jPOwhhjQOK
s/pb5zXPlJ9c8OTH+NlAsTT20s0/5bEXBhlsqZu2E0sZgYVsvlbmU5pwovX1WO+yICakGKK6CKMZ
LQTCA/1k0QlljX3NjfU4/vHxLlrsWx2Z/Q9t8GqsvLKrbJHswKh8zqxP178Q58DLDK7UgRUkTYQ7
ZSxDZ1J8Qd8pGuSOTmU4ujWvrZ23LAZeyCx2+kBfBLJq3jZCulez/BDHkhOWvXd9YRzAZCnDZyH4
3yzA2OwijNA1rWeavPEa3noYEDGbFkxAGg3MYtUupNfJum/EF7wG7OuLWa9SLNyawQurnzS97fDA
AQnPUfS07exXN7RxxbiRzwrkcmh/fHPModegcDyEB9BsuluuorQuO6DGtJf83IVYDqa2oDN2NpyR
OJTTFhWb3OYh9B/Ct59Hjc2BV2GSaKC+RCTyShsUu03hWF7z5Yf2Lk/1iAONbD7cmLsW3L04B3J3
n+v7ZOTgBu++URjggLNXkaHiviFopLihg1jJRrBAU3ov3/bO7GgYke1e4jvDHf2R8wk5Z4FNiYea
0qZGhC+YlbdBI9oVhgHII8dFabBzJXRgM+Cm2BUQasdZUNp9HXxNikNXPcTKs5J60biLc08ZLSdq
T0X5iAHX68bX80SX88HSiAt6IVqpRRMAe9rxVPrByXybUTFNPDtwjcYOj/OebNtT+Ch5VNlE4nxf
3hZTpFgAdtALUaaPaJQLIu1QZuTFaFLQRCichfLMMICTk1HrqxoP9NBI3boWnLbP7B5kydf3k2eG
gZtENKokpoGC1W30/PNUn0Re+pp7vOlNu9gxcGU2kaRQOjpXh9IY8jWb0Z7vofvlydyubR6IqeKv
1gxF7TSLYON6CB9kEIhWb4PbcivHtn6sPclRkPhNw234fn0j/xAAGZJkapopi79VAkxI+nUWGi/U
U/Odgli2yQ1bPmuUus0tN9X2X0bWFRC3/79FBmisUjbi1MC3m8HJVWDIf5BadFTdZzxmM+prvx/4
iyHm9aMIQzDrKsoDovIpVp9aHVQQ8VnMvkcz5yW/7o4XS0yQ0iRmMEm0oKzmUJZVU6eQbgPeBP4f
XORihf6KhUMKGMNJrRkAFpv6V1B5w0dksz2GaoaksqggqS71xauSVoMj1UJ0CMW8hripBv7JJjOO
vVztK6mFMyWzfg7TpuA8/9dDtcvvYyBmCqJoVgcF92EkQGs28jMr2tdS5RRxeN/r4X09R7vr7rt+
K15MMnBT9hN6SWXkprvimy5ptlXMHKThORGDNFM9qFJaoe+kiRJXH0S0gSd2mX9PFV82ONcgbzUM
4owoC0fNAFvG9CCMb234D71/i5PHVgrIpP2PwoG2xSmHdpvsYrAQ8epJnGX8VjAwiZWLFDjLMnay
GX21YNa8/t3/EK38/PBspaAwdCEXJNhooDGLj+OEnjjYlFk92lBelOQWdcCN4ZJd9V5xH+ec885S
HkBCTlPALoxYqa9sIT2FwWdN4ySI/nD/XJbIgEpJFKmSehx3WjMobjLoxkRP/d7a5F5ecaNZ3kdj
wCUpjMwMaljr1W9x4IUzp7+Kt2UMOIj1TJqJEkbpHWiPFIyfxAFo4BIOBq23911uF5a/wKq6wYgk
QHEWeC2d5aECxIIzfJIfGkwhyDbtu4l8bqfU+kvr8rUYnNAU1ByhDILx9F30GdQyByN2pnOyaVzJ
0SH1Ez9RLdTk5fo5WB1tVWRR0+Bxsghy3l/vBGmuwjoucJnGOw00Y5RTaty2L+SdjuZnfu5k75oT
I9/HazFc/Z4Xw79VYgZVngcdAa0mkwbK8Lnh1nk22IEa8XoiViF4YYpJmSizpqK8gK1FmqbL96Lp
yqbgCuV3Pnvz6ldcmGJiE2MkkBBRabO30tshenHIk5o5HQ8h18/2wg4TmiCsjOvkh6gB2JxiW9qG
m9TuvbC0Meh64JFerk4HLNxEY7Ak0KsojOgguYApcgqXVE7RuFdtaU98ffelc6EvgnlyEVlFHMv9
FHIAexVeFgtm4CUH240mBfiGjfHaFP4gc54363HswgCDL5UAXWWZHgTzVPvxLkAMTfz8RdzpYLjU
QCLC47HlHT2NiT00s1CiQcKeNl57jMB9TBzJLlQbA/o7ZR/Y6JOGALjgdlsu2PBOBAM2TWmCB1b4
ABtCQHKpfpa2gkMKt/M7V/IKTBJiyYA5niPxTj0DN0FMRM36P9KubLltY9t+EaowA/2KiSBFUqIk
y7JfULacYJ5nfP1dreSYcAth5zoPJ1WnXKXNbuyp97DWQjMU81tee9FcWEvPK7hzdIXt8IjS3JGa
UiFRSEg6ga51ljla85c0tqCoLoDrQBTLiU88oYyTScB0ruJdotplvHzOs8LRleTEcdbUqj88SK46
yvZ8SBmOf2FrqhcTrroCUjbe/ieCClV7H3NbMhwtYTdKqrbTwROMkCtmIbZwvN78I0y/Dro968+3
T8ZRC51e7uplMkSSHuUTsjF9jl3MC3uCXDlJIjv/TQzjRMY6SJWBFtwEpbXkeZeMX7WMl3bRh/at
j8Q4EnMWm6kpEQJklCyjFz22Sel33WNnpamjmXZTef/tVIwfaaMhnwcBL/CmKe70OLTqtva0nIfT
xVNwxmcU9dIXooDGQ17/IMKx5RE68P4+4xpIKput0sE1zC25V5f+iUSx/59uisWmjRP0ft+rPkOw
MwNfzDyRN6S23TK92qjB+AFTJVooUIqvebYH0MeGLjZmFXC+d2ib8gb/NhdmV3GZRaJFPU7PVZra
FMfY73e1LdgxALBbrFBg4Mn6HfS0tTg27Rg7ooPmAKqWfgJOsqW3/mzweg685IZFC1FrtS4y6g3+
8t9YAkbnEGuWB92b/fq3/LZCiAjsMJAdMGotqVGgyjTfN8ydsjwqXH+w7bSvAhi9nrKhhm5TlIgn
FHcCYPDkJ2K3XltatNIvOIF7W8u3c9CfAtmW5DLIEXAIcKI4qkprlHNvrMIfsVA5lcbjkd/cOAaS
jyrrAJQ2UJJjPLc858G8oK0QfC3vir3sku+TIzkU8664kw7LOfk2YGIgdYwH0c/4m1E0of7gbRXR
BKmeRqkVGY0cjK7TWlorANrjobxEDgbvL5MrW6Lfc3Hf6Kf6KEyVQYghgxHr/TJWYWpKxcnQI+SI
f603D6h//Jtt+01PqFzFMI+IeTTjfqZD6Z0J/vJGssyMk0lsRvaVBObWgHvQFEMPt0FQjCKAoDLc
QveW5k7iDYpvKuNKEj3r6srQrCYZejNYw5jdSXycxTsdw4PT222Vp0Z668MwWojbSosoRGzqR8Ea
wnNcubHxqkZ3Y5+5bbC/LY3+tQ/SNJWA8MoA2zrbLxwB9yK2IzUwgk087ZsgK+BhaUbeCsv2psdV
ENsgjBNZGEY645M1tVUJ+ECzXdIVjzk8zeWliBsXyOMc97H9LllJZSKYpDa5Rujun7hTD3QnFU1J
b0JtrLSr77EtnMADbAtfJNRoOfF5O5wR3CohpgxyViaV6QpBCSO68lS9pi+0mRC6SmgFXnzUMNPW
fOKBqG5q50oe4/yXepgXoZTAragACq5XLQFzlKZwl/Iqs1sqo6qGjiaJroqomf9qBsmCcVCdAneX
0iHMHkwZ7Eecy5O3jGAtgx52ZWrVZIhjQTeeZHSbWqu28bLEf4N950zAgJCs0NUVS3XUe5qMpF5I
PyNee/m9gOpO/f22kWw5sfWvYT7lZAB216Dr6J2+16OHHNhF/00A8+2qqimKPoSuGMNBah+75fX2
39/SjfUBmLitkL5YSIq02hCTkxInXp2V+2kIvT7Jf6f4sJLFJqZCM3VN+n5ZDi04BocUjHfig3ZC
386uvoYed25pK26uJTJGrhB1LBPKQ2SeJM8ALGAKJOv22Fig70UF5z9dJZullmIyaMs7qk/3fRyf
NcwSNhdT5PWPOEbGsjxOXa21+TvC9OxhitjsXk0ePcpmer++NyaeZYomL9gaA38OFjXe0fDRMDB2
Ei0qcDLTTW+4lsU4DUMFxrNGAMmR7AdneMbONzbuQFC9fy9BO7w5GN71Mf6jmNOhMFMczZR2RipZ
c3TXJs+3NYF7JsYtqFoGjFR6phGqtqf4PvEfjWvegynKkv1sx/MSm/X89SUybiKJQonEIgYRm9f4
rHjTXrJoPX9+aB2M6B3Mu/i3AFvWIhnPkbdlrqegX7EjI7HM6ayFHucWOZ+KhbfrxkDtQgNv5Qb8
mPI7bHaYWtMj3dHvoCIAHPeXLxyhmy5DkyRZ0hSDjgP/Gl8CA7G5i1FWw/wOUnzJjxygBN8Lu9wL
PR4w0+YJV8KYz5YtuViOBQr2mvpDDR4l+dCMnCSY/gk2jVPR99AMyNFNluJumMqlGqgpB1O4jwfV
MmvZ6oUZk8eZrStIU+f4Nxqoa5H0ilchel5ALRoIGNhXd91e8hufkrXy8ak3p+nWcpj8flLGKQtq
fCpx1wODvMAcbOGELpBmP9XOYoeo1dP4X98lBy7eAP3bt66V8ZC1WKWZHiMNES+TR0dIJyvepcfF
pjN8scOLLZtTDeuzMl4y0VNZIDEMfPLyc/5IKy7Elp/zo2mF2OJNHbJvPJ5v3sxuVrrD+Mq6S0HM
EKKBC+HgA12w/WpyCok89WTMrU2zqI4i5Dck7Q9Zu7xEpn5QgCqRhOOfcwg28E73OSbOk0n/faWf
CoY6xlLEa77xJg8Emk6NF3X+Djip3i82NhDd0aFTPYP2OynC6kIZnylXpgH6TvjMMA8stfK0DHjN
9dkY9rePyPlw70+u1QlJBIrQiXKtdGZnd8j2k4GrkRwLeM8hVjJmc5zriK6xNE79ojj1e26lYKec
1kEEbpl+O6Ze7+69nraS1wDrHLBesLh36EmKEeFiu8CmS3rUysXH21dIFe+Ggb//nLW4NFDFiKKr
lwD1x+CxCkxAotlYCbJG3vT2dhj46aNZgCTQxY5qSCFWZ6O0Qmwwt8OIlzC36799JoAfKQC30MAn
/Kvit+JCNOT272u4ruCDiTS2Wit20536NL/KXv6O0B170e72XW6CfABe/3+C2czfjPI0JpSeM9qP
rgQCUsXXkx3mHVun3zeXyCWO4Ec7Q7B4TcBtS7hKZl4AY0EaZVawpCSL5QkxyVLi8BPndNspw1UG
E+8mMxMkI0SekhyDHSjK71qPpigymtSZzUv1tnXlKowJeoYWLUFAEX6Ed9R6ZfY7Hv7+Zm1k/bmY
4AY4OjFPRbgPLNW8gH23tvXRGiy03mcrKN/xkUJHscIn9Ssf/pl3QPrvK8NbSKbIeo+oXlVf6la1
Cq20BAytcT4aTzGY2JY0ijhPBapOgHzNLAGFn/Cr+dy4s0Mp52gbgzsJv9UzW18rE+uCOIpVvUUq
pqJ00YMYIty3+wQ4jryCz2ZvYS2JiXC5VDdlpyMDS46TN+zjw4DyknSg/E2UP+32VVKv8dFTXjWS
8SoGuMyyIcVjx1xqd+kfQBDajaHVFTABwGvP91LNqSRwVOTDw6DP5ZK0UJGhe02AywH8XJX3huPo
Bzvxa3YgjBpTuCypO7TGsTY5SfLmKMbqG7F413kdkCHLYWTJvtmPXwFe6oBldQKDTALS0+iElgkn
++BdG+M6JpHkEZIBFMz6b8G41/If4/RyWxf+IUr/VAaTcR3KnA2d0dMQc0jPgtXvlrvAUdGtMF87
1OF4k128r8Q4i2HM/94Tq7pnSToY45fb56Fe4IZum4yXmDENrZY1tKCNsbhlG2VjdZkf9RwxvGMw
nmGJAHfU02aWWv4hJ1+n1L19jM0G1lrZGIcQl3M+57RdT6dwOqD5kfce3eDrTg2sXPAIWPkxxhZQ
6xRnzY64DybeCRknYVb6UikV6oxRv5eqh4L3INuc3VqdkJ3aDfMwkEc6OSkedFDZpq7wmHkxVBCV
EE+wWzwI6eBWcC8fmx3Zx/c8N7jtdIFuKRNVI+jSMeaVx8RMIvl9RwAj9KDN6/zw2DsoZTmhx1sk
5kpjDG2EixXEHs2g5B2iN7qvUDIL8BisbD7/1KbnWB2NMbNGWoxBz1HYH+LmbdAwTV/nltRNnJx7
U0lWYhhraxQ9mnINZxLjfR9d9JCXPG0XNlcSGEOLtSQsI0rREe0x4efGh+B5wq6K7iWHRuClGDTv
++A8VsIYo4tavdYmSqA7H5o9fWMOlorpRSDY3xfcvHA7aVtJYyxMIVKd1BS6TL0s9+hD0G7IgJ6I
AZT+fIfdtMXH6/YdSJM35Edv7cZBP4yilUYWKDLisda5g3hINUvvRGsoHNkIOZ5ss1uoXo/JAhpP
WZd2fQhVpGGT7uGA7gp4zZXNIwXYdP0rQfTrrvLQfo7/Ln6Y0YzMdyru1Tw5mUrzEmK58LZ/5ig+
O4PWtEkZzyUUv+q1z22PMbcp54jYrpatzsM4jEmsAHCfIE2jQIviJTz337TPgSOdMe2tetppsuGp
8JAOEKZ5mQdPQRj/MZE6w+MT8W0Sayw03Wn1E2k7Sw0ubc/JDamaf9RF1dQ1VVEkzLv8+tmWOatU
VaGFuQMQlE/ELY+6Fx14Kv8P/vcqh/FVrRwmokz9b38ITorX7yInOPaedgBpuseLbtv6cRXGuK2y
b4tIopQ1onjKin06ebf1j3dpjKcaDDVbGgNGlQEmaBT8QTwv7YOpYesMq2DqnRrubgvcNq7rgRhn
FY5t1KQGXGNk3gvdftAqFFi8cOJsnHHuja2DGRom+VITL65ci4mlBVp0GPF/OYfZ7r7oP0/DlsKM
NJcToUD9pnhNsNkG2r/xMXPSXeCbT8CozB5REuPqxPYDYiWVcVBJGbRJX0ApGi8808LDcmc8Bnva
4tQO0y41LZ7SU9u5YVsfamKzKuYRhV0cw2anm6XXqNJdbMi80WaqbrfkMK4q09IoHhfY1njInpMS
jJfxI8XyTU/TRbpkL+JT8UI7CoEb81hTOIr5/qlXXl8MeymeI1iCGXxuxEezfJaCc1J/va3+vItk
nIcxx23WL7QSEJxF7fMkP4s5D8J7W4apiJIqGqAkY9JRsHYJMamQEA/pJ2P5HnUvcsVTfPo3Pn6o
qwzmQwFmLEs0Cmejn9QD7RML58GK92QXAqPtX6wP8eQxzj0forCMKaXSeAjPxbHbF16OunOOmtQj
HfbgDRny7pD5TmGfjFGp4DulUuFMCJuFjJ2vt99RhuslMs4duP8dgPuQuOXJ3iBfKtGPUk6X5R+i
1VUG4+DLOBYNk05Pz7vZpvzDk28+qxjNpFATvGHTbRu6CmOcez8UClgFoBVpV7pBYFri0L1EmI6w
AhI7/+ny2FJQ2LUZCWY4wWnxTBCGmf6scSo1HCVgK0GBHDRRNuL7hIvbCxg8F499790+Bu8DsdWg
BMj3ddAgO1PuKWMmpX5ovfIYYg2Pn47xTsS4hronRMoFFGnmTvG6wPQ6rXqu9JDTet7OKn7qAVsL
Mvpq0IQMHijZmwfJ1/cj+sC/yS+hopr5t6djp3NDNVJmM4Gc2qVLhZmX29Lj22I3Z7Cf+jx6o+0S
10oc4xS09n8lLopBgJjvAH72jqARRWcEgjMv6HLlMf4hrRWpWiY4ITooHvvktaKAT7b8lv4ANrpL
njmquFmmXp2P8RXxHNaiQPVdA12mqE93S0ccM9adTumP+pDd692EOYXuvkWb9rZsepQb8cRkPEcc
KmXdJDhq3VdO19+FsuDpiVcCbSH847ao7Rzjp9Kw9SI9R5Afaf2/li6TcZjKS1LYs4BZQj22Ut7C
xOYm9kpH2W3vKG+SoqIYlqPdldbiULYJClNmuOoXYmcWZTkc0XgIzqVX2b1/+7DvMEk3LpZdBO9D
QQM/y0LFR8+v1T4DxQzg9t80QLnL6DcCgkg7K19p+9a0yCE5B73dPk/n0f+tvqohGYqhmBhoZ1kR
O7DcaBrleSp70zGAJ0Pq3Eua0uo1/U6QeVuxNAP5cPCVOCZJVhLF0EsNGUOEJEHIz3LAy4FoB/GW
BMaZqnWtmC3leFZ3A0hEEnif1A6fdU/0y8+3P+Om314dhkm3qqUu52ZGXqwoxaOiCOcq7b1Arfa/
I0bDN1I01RBFxgo7oxzbkWJgprF8l4clmD+Fc62NnJvbLtliLOlvOezrrNFJsUjgD0RS0mEiVHKS
XfdKt4lKLPhIl3JfYL8i+665ukVd63hHOM/DzQC1+gFMc9holBakiDDKRJysKfwilk8zsGXDxMvq
vdwdCh6W6abTWQlktDEuo1mXTKRh/RjYY698jqPCNjPdj2ft0xRUR7Cq8N4B2/FjJZRR0DEQSJMP
8HQLsUYXnU5L+qych0P4TCG/oq+8pHkz/VvJY7Q0bhQhEkJg9ChJ4pSFo6mjF3YHULpZt/V0u+Rp
mDpa0bKJcT0aTlaPNaLFdRrRd6IaYDoweqa4hIEz5ZZxluDJ+r3pgbYBW6P8Yd/t1/dKNhMlpbZY
xE7Cm791hXv1BXviIXZvVUt+w4YEJX+aALTB2w/f1p/rgRnLNLADpxQJLKYBdnAPvMLqFHcvamNa
mj5YQ/l4+4K3v+RPcWxyLcv1BJRu2Een7YvxqBRONd4pXAoYnhjGDBvgI6QL5esSCks+EA84iSV8
6IRQFFjpfgLPNMDHuAOs/2AY1+Mx1ijUkRkVJjz3vBsczA861HfPDxmQNAvQTfG2wnnqajKGqE6z
WukGLWvYQ7/LHuiuifwF/G7u7GGiFfXXBnBSIbbweQM4m8Bq6lVb2VR8Khsx1kZcsXohfnCZHJRi
HTrcDZNBdyzFNDQmJ8Eq//KOQbinbSReQX3b216vm0a3lbV2pRAFfUAbFDsTpA3pTtq1+2bHE7Md
8a9imPQ87CSaeGBXbk7k0ntHLQ0kLoIKdS0fo/5VCuN6jHJeMixa41tm0FHZW7pjYuz66HHJOAXt
7eGp1bdjPI1OljE3YgxzNOPdiMZifIbTsZOnwaodgOJHgMKe7XpPTYSrstQEbh2TcTidGiaFQOEO
GxgIhYvUE6tyJzvyE9d85KG+ci6VzcnTQU26REbisRj9bpwMYHH+qcy9jfaSVVacZ/12L/B6r2xK
jlm7IhBqnI0OFEY2rZ9WvoLKafWJt8HM8dts+j0sQlg1A1RfUNtvUtidlBlN2kJyirhz5MV0syj4
nRLj6nSMs8naWOtnCvdJWj8lL1WZWFrf2rcDBMfWCBPqA2mKlFGBB2011QIjrlXwQhAvzhLGa6hz
rUkthUQZbXIvvBZefBl8ZWcc4mesp7j/Aux4O8v+adqEcSBVovdmWIKuMs0s4422UTMvATAqXtx0
eQhUQK6ZcwcVOUGQRWQStVwbxQRXqXW7uPKK4iEs7ILHGceLeYRxJu1kxOlEabUo03nxkAPYRnpc
zi1QWJBhdxbPpHmXyTiQ1jQLMBKi1CSH9THPNE8Mw5NAFp6TvO2osHz4a3ApQbVWj2j9gRM6o7Bt
PnGVr71Do1l04JnzbbVX2Z0KLU6btC3hOfr+ODR3Ou+NzPv7TGKiLiU6IAY8fpqNXrYAsK8aORXh
ze9iaqopyYYuS+96sgrGQYbpjWjETqhYPzSRNzeXnNd844lgnMMiJikRUgWnULDLiy4HMLDx5LNu
u6DtzYjVSejPWJ1klBpzEQhqRsm+PEv3+o546VfiFr7+hmEtTPPLWLniFVS2c7mVVMZJBCN4nNUC
ABjBqQE67eJXHlgc7O5AKpsCHlBUvQ6gB7rLZcbb1I6VaCb1UJZsCDQZB9ZPzbF4yBz6XG7ccl8f
kSOge8+boeZ9SMZnTNospDPdbgfVhxWnqYVJBStdVE4w2fZNq4MxviIhY5vkf81Rm7sKB8vtHK8A
MHfSlQL+G24zKl/lsRASZU0SpTDwUBWKYLTEUrjLhtLN1N7JgtYfyHg0Uh4G6mYSvJLJvHW0hRhI
HHGXV+74yOc3h7c/mUkkQ9ZEEVb+q1EAIjPvNOqhytn8HPTkGAW5JwcVp8K//a4wr3IYT1VL4JnI
Kd1M4wxHsUGBmhbEpyNVyvDTAFPAbhK2ot4nj+3BldzUE/PfcwHXX8HkOkYnFGMVwPnjAVkc38Hb
AA2snaPPw8EAzhieGTALHkzMZsRenZ3xb3USBkIn4o4X7IRo812e3IlgOkwGziXz5DAOblJnJc8o
2r6iPtbJj17Yk+4YjTzuy223cr1ExqNpcyGZKSUgH3XxPlTIwRiylPOleEdhXFeczr2eNZChgX8y
NomTSzKwWzIr4VOWblv39TyM1wrnVM8DCuYn7vQDLbePZ3yce/Eh39VAm5wdsUBrzXCKT/rj7ZDE
Mz7Gj+G9tFQC6lV2BrwFE1lkkT1V2dttIZtvpav2sW+lpGmkoKcrNWFnWIrotEbm9tW9EZ17kffZ
OAdiX0p1N+WZrqM5KSRHsT/JAggf9rePsz1DszoP40l60ZAGicCTdN4ArD7dToDJUdqGWzvKAdyA
trA3nm/L5B2LcRulHIuLRgkrIzWyYoNYUv1ikIaj89se/6cesm+kZhTrpaWNpi4BGFIl5YY19shQ
S7Tuen1Xz5lf1fleAw3r7eNxDIB9OYHeBIkRTVEa8m2IXW3AboHxZ0y8QDwAl/m2MN5dMt4jUsD8
NtMJMomkVlYdGu21H/+8LWP7xb7SEcZ9aHjSxlKOtyBdLM684a4LkPhkZ0D97oTevS2N4w8/vJSS
RW9yShgZpu0plHoMs0qcJHx7JnN1IMZTSPNkmFIAwwI7zB4wVsbzCIoMYPF6xuPU2CoqkWgLeoBf
Al4Fb0zjtgdBmvBrjjCoU4q6Oj5ZNhV2Kzwt4qeafJOKP3seU9j2dMPPc2rsg6ke2qSoQwTo5Bg9
GxTQ8bnvrd4bsf4XHVIefsVtZdRExpeUeS5U5oj309QnriCDpRX4OpL6dFtBtpcqVqdi/IeWCFov
0XF1WkDSv852dzS8ChQIiRP+EdtBBuU0ATpvAUr5KbMFLv8U75xMBjIUYmf2tB/YmfeVftIVt8l2
tw/JE0H/ffW6muuxVOcWVxmK87MpkLsiqXaiwksk/+E99T8vqYmM/wBCVza375/MG46q/QwMub3m
lphc7yxK7UtfAKpff+fVJ7iqyfiUrGvTuU1oQn6hwG71LjgG/uDKFDqA23K4HQs0kclJGrkBhleI
/Kdp9NCaJsOh8xSySRIrqTIrVDuvFBafFB3HPdPr+1DHXakq42hkfVpyaURltVLlhyLLnpI2xfZc
Ana0WeTEHd6Vsn1dWU3qpSjhpgePdnVrMLJld1gyohObtsYJ4pzEASAXv2roVCZF1+SIr9SH0j10
DUOw2Aw/jA5FUuz9ylm4wPqc+3y/gpVZANcr7oIOZbQIoDUTdmEHR8EoBQXmA0GuU/jBQbIiR3nM
j2TX7Xp/eVoA18dvYnHsk63jSKOsFemIu56TzyT4YqiiJSi8RutmKCSyAvB0WTEB7vnrFcvCKC0C
rcuP6K1KoKoZtd9xM1cJLE66PpJl6jo6xqdKR3mp7FStz2HQOLe92bayrOQwyqI0lWoWLaw9w6q2
DsiHwil3wXPlfpHs0putQrV47fDtssZKJhONtEVr46JEHja8IUzY2vfQlR4pQMnsoDP9B3cPjZ7h
g62v5DFhSZjIIkgizoh+PwW2m+4EO0N/w6EojrFkc65006etxDFBSBdmNdJCaGDjhI9zhqpX9Qx4
zDvAsJRWG1uURzl6NIHUavyL5eNN/V9JZ+KTiX0gJaFNHF26KMC7rk8zTze3D6gZCE7EAKU2EyG6
YDH1iepMcaTABR1cGUALuFyB9M98/GxXMUxsIBoAnFoKdq8KgV2YP7r2ziBYxsl+BLxptO0lKnKV
xRi01OW1kFOIz2r+Uw1nr5rvzRBPL8VZhosC4IIptiRevWS7UnuVytbbjHpohpm2cui0j+EbnuSn
CO9YPLIzn9ZpAepv5Z9v6+e27/p51PckbuWpC1NDdJiQ5YIU1SLRiWD87rYEjn68jzmtJExDrQ8t
RSQUusoCRKbw3AAtuBq+jfOPHs+TmEcgvB1gVxfJWHhRpnNcUs6TDsBYtBkMzpNT5aLujICncFor
2xZGZBmDWhLYrxgLW8R6ThtKjjglgisurb9o+lHo0t+pcpGrGCYBlEYhTDq6AteIOpiRnTDwSw1a
yFvW2TIzvAjAMC8BS5dojJy+IoKxTEjBIvVRUz4tSW015cvQFlZX/UYLdi2KcRwx6IbTsEZQ0xoj
dZslDa0yCGNP0w2Zo4NbH2ktinEeS2D0sUHHHPU4d0pYdNISu054dCZbqr4Ww/gNoTXKJSxQMVdJ
ZRExtFqxshStRdgurXL0SP0q85phm4/klVB2uxSb1rWRRuh3tK6aWsFJP6iuZJW7whfcZdf4jQsk
ZIcCJ4C+goNOyLlXdttUb9WiXyh6mg6kpiR2y/Cxkjiav+Wh1udj8oOSKO0i1CgCjK3iJYEICH3S
80p4PCGMyxinZGgmWt01wXIgjxdR+Pb/94LrUzBpAAHiiD6IyIhp+7XwBp+cQA18iDiXJfO+COOO
IlNrC3PGrnGyn91Ta3uLRQduF0vwRcAGy24CJqPGnw7hTn6ljw75joDfhxNVeL+C8SJRW2d1BTgX
u8/avZ4Rf+qDY9yE/1H9GA8yNWlghgRiRPI5TX8orem0dcTJ4HiqwfgOzVB6MaMrb1X6tTALVEE5
qrEtAFOa4H1CqsaG4BakpVNK6edkxZsHEAW/3Va9zQkplAx+CmAsKA9yFT0gnGC8YP9S38l2hNRe
+Zx0Vhxb5JL4ohU6JR70JecDbSb3a9GMXcU005bp9HdwomQ65Sm3VWfwuwNlmGl2I6+0tR2+rkdl
zEw1TeCz59QDiwB++qHEbpNIjpo8znXKG5DifTfG1GRh6QD88F7fQj4oo8mNocyL+PYXOF60k7mc
eJuZzfo6GbsqhaqoBjIjC3jrMdJLt6oT0RrfZHCDGV94cxy8y2TMq5OTYVomPB4E0L0s6ezmVfIN
2zZO3CWnUJNeOXpKfz2b4q9Px1haZHSFqA640AKvTxBLUFym6SKcBnv0jF3iRweEVOJHn27L3XZW
V51honaN6ZFmKGB/ufBg1kehegsUjgiOqrAY7no8Fzl2MylS5KnoHudif/sIvL/PvNuLSTLmgqK7
CNOLmn/pE8JJoHgCGBciJFqI3gJ6QVhxtjUdjBJQ+dtneCdhv/H5Wf7mOi0yPc9xSeJFv2hP5qU7
NniC7TE64hgYwlp286voiUf9iWA2dnCBJIAXM2+aY7MGstJCluEZlOrCVNBVJAH04xSgNf1EB1eU
Ha3GU4m1P3E2ujkayPI6t0shYeUZXivQ77r+IU4ey5LjrTi2pTCeo1ZNYNNkaNfEGYBRhXNqRvsS
9ffu5fZX3D4KOKgVbB2IOruipogCptlK4O9Nyh+S4ovj5yT9jReXJv4UwbZ21UYTkoEyY2SxuMuU
Zrfo0142Rc72y7bKX8UwNrUE+dzlYKCxBbG+G4vuKU87Tra2/VGuIhirCg1zkfsOydpUDLZifhkB
lBHMVmNwbmyzoKGBo0Inoo7/aYwnTwwSadICF0c7g6jR+KPX7issofOQODbnUdeSGB8eVNIsSyoc
xXwx7ucXiu3d+cuhHC08fw7dznz8nS2ltUTGfXdFUSRmh7NRYIkWsIGUtFL2eWyLm9/qeoXsM0sM
sFdvLtA68JQ19iAFJ0kfTgYWAVWh9W4bEf3JHzzhShajemnf92Yqw1glObKm/qSKe1F6yokL6mOt
oQ+gL/9NIKOIagNqokVBG2s+KF6F14m0q/cq9w43TQoZrqETlMkl9rmYNu3YjAqcQy4QV1eXB/T8
OX5u0/+sRDAnITN2Voqo1sHxeY7Cl7A6JTwXt/l1ViLYnLaa5KKh2NbqbjpShaOLGvIdT+G2k72V
HHqbq8IZlprzJqV+TrzQabjCU7/E+9mbnc7mN0o21XsljN7rStiog308DSCsEB+m6ViXX0jqtbxa
8bYC6AbVbVTMWNKcygiHCtt2mNXqRiBmd1Yz+rc1efvFIf8UwaZaitlXXbLAAWlP6bfgQJHHgUz8
tQQZ2r9pMG2nCyt5jK2OlRjqIZ3s0E+LF/vxQXDB1gsizekRhX0/f8pOyo/bZ+TcosLoeKZNqaJT
kjwkZVYxfNKI+xsCKF6ASRRdNNlhe9DJKbFeo6wTzWciOLH6x+2/v2mkq7/PBIlYH3uhxQa0XTUm
Wq5kR0x0YrqJcwyeGCYylJUSL0pLa6YAp+6Sb2OJWmP8dPssm2MOSHc09P3AWARN+NVyKiGQQ73C
YSZPxyi9ZhU9Juoo1Y7gJt/L2FouBBSuy0W3yudhl+3iz7d/wfYxrz+Auc2uBD52SUm3A3Ww+ggI
S21qzSknR912R6tzMrcZSm2fxXQ1guIsLE5rR/fEpSM4dLNK543+UCf6IQRepbGQ2PWoC/h+eNFo
WPwDNw3oOnKr6KzKV3srOUtudNCJc/siN1EIVp+SpW0E+46etXQVuHUnR7CmV9o+AMEq0EYCPwa3
MmXiwXv7OOxA48g78qYLXh2ZMWspjrVIjiBdrmzzQov7eAF3d7E9v9IBD/lNsZV/see56U1WYplw
NqVLVKH6CQfWHdPqokyciEz1/9aXpPJXkaULQV8TUJaEWuyxqdFYobTX5Zdq/lYA/Ov2F9z2/qvD
UFtZCQvbWciiqKeTVPUL7e4KtgZ/PGNGrPs3mNU8NaXfdCUvKMS/lw+zY7En3uIPVuvRpyJAYsGX
zltU3RzxW2so42wMBSPChPZzJy8Gy8Xky/dkJ4NvO9vxQAm5d8n4lUjvK0mZ4D77A7lfjiki2wAI
3PL4Tv3GBUHkuDGD8S8K5ZWMNRRzS7nwxyax8mI+TglvNmVb3YH4JZomwC3YKkPajO009djsEaT4
ITHHI5AfOTnI9kmuIhiNr826rqUYFjX2j7X8udYA4vGVo+jUGXy0qqsMRtGbQW10M0KaYzyV59yV
fJRlXG03O9Ip5qLpyts2fJXGqHk3DYXUBXiQzIdun9jqKXykzNPmZRos4mXY7DFsyg1C9xiKxR4u
qoMCL6guKgxm8io0m/m3cv0xjA0EVS8GJqUmbKVDsFROL7zN1VE399gQtKSpAPUxb0iZ90UZU+jk
YUniERlXNz4NxsGo3nLevi1PBKP+gKbVdRGgnfZE8XfNcjYs4MBEjiBN32/rDscCVGawtQvyqSon
mj5qj3g7W0L56bYAzlFYDBtBF7S8KnEUTQLVQ/9HOlZu0fAsgN75DQtQmXCZtKDAGegAsoE970/5
t8X5i9SLamL6SXXiZw2lFFDZ8Te+eDfIhMxOyiRtpLh+cfoym/tsfr19gZujIADs+J+TUhkPIhj6
bAgVbrA4ju5oG6FDy6CRF++w7Shc0qPsaXaFHbrbcjmWpdIPu4pmxtiodbYguhRozCjotJLyrR4u
xJ7m+1g7KAEPsOMfksrrQRnHAtjbthpm6ioPkqdiKynwqONoMOvCdxxcaYznkGo9CxvaHfofipy6
j/cU+PzfKMl2/FRFVQPhp6GL7FQ3qXvDzOZ3p1meKShZZ3VYQ6TzzpT5hAd5vumjV+IYe1DiKasM
yhNbgc7XkBqrqIBV+zUEFEpIODndJmCWthLGWICqG/ES0TGR4JPybJ7SM9gjT6ojAf7vU4iOc+UX
Vu8Y9k636n23I47yUD/xgdc3DXH1Mxg70eYBQ8I1nR3Uvyv6l2Z0bxvEduFUVUwim4qkKiwlEJn7
YSG0JdWOmKFIWkCgFfY4T1ZW5FYfO2ZZWWn1VeftQW6/Kq+C2fdPXwO2NKSUB50322Jm0TGmElxc
FIVFuQMjEa5XdBLAN6ue8kf89H+kXdly3Liy/CJGgAu4vHLpTd2SWrv9wrDlMfd959ffhObcEQXx
NMY6ERPz4ghVA6zKKgBVmSIoWMXwhX3uWsNPs4x2Yw/76m+pAstisSWiAaP11pWFEc5lLSPA5HWG
++/gWjoOB1LbxGNca5ljHrPja/2c78gmvEq/B0K9rHXP+efD8vSvdEiHuilhWimzfTTUdyruVi87
j2gLOefU5fQ/pKIk306AThJ5hoi2fD3o35fBIXZeJZk5SMjlElQrpnmb61dx7ZEa87r+t8vLEe0Y
B9V+GlS07JH01OKbUpwCEa3aepuCZoCryiQUhLwcOptNMaeNhIsUZSvvmWqgufUPugMlM0dDC3Lv
Rb+kA9mJ1IDWP9O7Wa62S/u8hm44rk/C8mxCXKxvjiF9vrx3IhtccUdpF0LQBns3TdJ2nBRvLPur
Xu/cy2bWE9z7FvKl3WyAUFCtcYs74DWk3mcH6xriMlsJPfb/4oDICsVPFdjCGocRkFFKlJxxqDCy
RGiKHOqraK9t8rPoKlywfXypp0Xt2IYxULiKnpV0K+e/FEm0devu/Y8baFxG6xKMKvcGXp/Vzg6h
GZJ5GMNyMa1nnAcX7Ak4Y4uatdZP84sNZL9pUW+1VTyF8/BGkpY+DNtxV4LqanL1nbhkFUUXX9sx
NnSwm6A80LbqxvQ93ODZzaMENvTBHY7BUTrpL4VLdiKOJNG342CjjUoNLatw/Uy/GqF7RUv0vGuC
B85VI1RTCDHwqKAZ7N8XGxkq/aTEvgIJ9+rcDPuwQaklglqRDW4hqRbKOvSoMOolHXFqysZrYefy
6pFmsQwOAZW8MnuJPZ4bkWbr4YzLdzC9KZaX1ZY7yJpH80hwGGS/+lMML0xy6Icm1RSj0ThpGEp3
lnOyizRMZVvJsEuU7kkAT6It5GCwSZIWVMQoaroDw3cVQgq2+sykWq3vb+zAsZPdC6NsFabel8jT
9Fmo0RLqo1ZVtv522Pp7NliJ5nBhe5ZgL3lWiY7QAvrIeDYhfrtpBq9WTbtQansQ8QCvYtViRVzd
VE6mWYwK7rAmzdyGir/RO19QvIhMcHBYh2o31CUqa6P1gu5h6H5f9oXVwmWxBA76MkK6plPhCmYJ
2utSdmJz9GLw3bZm/1JrxeayudXI0g1L06AIwRSoOIDIG6WcZ/Qh9ptW/nXKddU1M2WfJqr9tXtT
A6QiOsVUis67gTSWQaXHiGL9VB4ppjgyR/kFFroDGzACp4Oox3L1Uy3scd5AKNp6uh5b2YMawET3
d7rx3Rky4KYtQ1wruf/SUKguK/hPJSY4VLg4tlR0uffs49Uvk1Pvm239XMU43EpbtkBopFz+eGtx
tTDHP+maoU7jWEOtTi30PlSbmjbOHGxIfL5sZw2elna4eqafsrH2mdgyhgMUDPo0G0105Fn7VksT
3LeawfpcSwGWkvj3YXKOvsJbtfz7XNhaaZBgLh9Yl47pN9qVr5BcA2so0QQF7eoN1dIQF78T+okU
ywQExbUr4z8oyvU7gusUEK9oG3ASoYyHdKf4mmO1w31pmQvlphqhUM2k8rST/MpYQqHftYs8033t
PbjHIYayjOaOv7t9eQi98JSAZirZiHpjRb7CfHZRcYxZVyZyzEKgznYqyJ/NnG7TWDTLtIZby8Vy
FUFk9WNvlDAzzKdy2HbRTQPhpvgJLHy2kr9c9n9RnHG1gFzMvdWw9FyX2dnCa91E/auobTZDSAT+
I4oDDkEyH8zWoM7Gyb/5mU1bP/xxeSmCv88fhMK6CIAauOlrQd433VbF7n/7+xxU5NnQ+HKDrcrD
u6E4Sp2g+XC1rUSXdXBTKSbKWr4FY0jnuIg7bBC9l+5zUDdDAHVfYlY02Csv2ib1fE8S5Mh1l343
yX3+UlK7SML50aEZ+smNyKnlxgti0c3S6kkE3T+WQvA/CClwGEWruJ7iYmR3h72rONOpeswcyIZv
FNzFMqLf+GDsxeo4qy6h6CrVFaJShb+O9ftOt3ycRpxOefBLEBvVxLnsFP9lZe8mOHTP0DuQqkwU
N30bhQ2+575LcHLc5Tv0BDmKW26DfqPjZWdff+XjLVbHbWrSyl035TDtk9K1aPc6GNE1WM4EZkSb
yP59AXsRmATpNMKMqj6GxtWo3F/ewlUfXCyDA/eiCdpclZAfrQKjqLsoKKH59+2yjdUeVX1hhOHg
YhFth4HNKEJssbY6clCYEt42f27t+VBW+EoQSmq+UsIsTHI4XmcYzNLKGftW76pxY4YnfXjWRaLM
q08Oy5VxIZxX0oSzMGBPumrBOMfmQywHHbHnas84F0XaK6KvxaF4h2NqO4VIxWX8WLZXpXQ7tYLq
VmCCJ8uwajy7miaK6RwyeMpNo7plI+psYt+bPwMvdu3tmmbhDySecCot4HRaic4ff1u+KSyMgZ3v
DB1EBIz7IN0WV6CmEniiaHUcYPRG6zfUhOX5RjsYG/XZdK3GVvbJnlFVEujxOlfTncAoy02XlstB
xWjSpNdDOMmU6qEzVSAFadM7Kg/3BYHYejRvM/k5Je3ZCPVjN0yiPifmhJfscxjS+a0voccDZQao
QWQ0kgWmp6t2vdOPxhYFpWcGNhSWH+dvzU59uLx40Yazf1986jE3NKmzYFtvfprRa6TfjcP5sglR
EL6Vzgsb6Oiv6yJl66MG2RpT9pr3prKHTFZ5iOOi26qB0W5nyEyBxiOZtlleEa+vjXJbk7l2YyqJ
plvXV20ZFtgZDJXyfW1jHFHQzeKLp9N1kO7xUtaXAq9aNaGCAMWUwTFj8Zf3fa5NuW8hqZdahJ7U
vzr1lyWFgngRGeHhjTbGUIKjxEnNn1L8ok7fp+nn5a+3muAW6+AgDed5PaIUHy9LnwsN3rG//PdX
seb97/OF6WSlvvWmSok4uzUL41keQb3Z57/zMskE9Yhgu/g+jDDO6DwWmBb05d0QJfYcnQaxfgpL
XZ/CWdV1PC2ATFXlFWUDWoxoHUdqS4/GUT/1LvHYVTbm613/Fxizodlgbor7RpAY1j/Uu1kuiYOo
W4/MYQBoZ7rdQpNGG0PBK/f6/r2b4JK2YoShNCrskDIoTlp2W9JGWz1rvcsuITLDebVSREVTjvBq
LeseZNLsc8BxLInm6EVmeM+W8gwX8exEYW1i7QQqVtkSgIDAFfhkXaMpoCyZwxmD6tazcZxT4oCM
+VzJowv6hZf/aeP4vK0qgzlHFWAtSms3zPoHnMo36VQKzLCNueDgb49uCzy3inIYahOrYmOp3dbE
/bG01YSc2YLv85ZWFma0LAjyuAaCDukuT0+D/AQpdgGACoLmrTJe2OilKTCrGTYgCLg15mAfNV+6
GHmHg7eD7cIE+qdJYDXwZr17jIt9MNwrkiD0V5859YUNLvbzOE1oV+OLMDpIBZ0R8xXIxE5Mlyb6
4m3nwhoHAyp6UdEkjZQwUbt+k1RNr5rXFkL1NZ4QRDcL64fIhTkODvyG1PUYIk5jUDVrB3REbDFM
sPOP7WH8HaDBMoDds/DWeu2VRNfAYaZjIt8gfLKYCt1opJQyL1c3jA94xghYv/0XL5GsvvwUTwtL
yscabM6zWMJoOfDuPIOO4CkGIQDZW+fJjTGik92LyOhXA2thj6t3mzoNOrSMwyPzWyo5SnQk7Vcy
LVUhm2NZGuYb2U9YOL3WjxIdWdt5YbqR9XuAopfocnq1cFiY4H3eiDo0DbDOdu0o+RuZntTmWIrU
dFb7jiAo9c9KOGePCzBUtEyKPi1sS7ZrTCGwCt3TXf8360CScFNjURsHMuWFcVIx5giRL65+sMVv
4CKgIIoZahCwd5TqSU1OU3QXpILJ2/UifWGDy4ZzQlOtiFA+sEcT4iUem2ZpbfnA3iFNoUrpKvC+
m+MJ/GSSdGkVYddAiGorEI43NdEpdn3XELsWLtUI5fNH2IVxnjBsH5zBy+7AEpWgEc9wKKYT2TxC
7Fl7EVOayCZb9sLvdRNkV02KBoZ8CkLbMqq7rDZ62+hbwX3uamVB3xfHBxjIr6tWg/encuFWgYPS
vG+9JG0cWghMrQfauyku0Oou8wNNgWfU8XAXtzoYt9IdHbIX1ZQEhwHR9nHBRupSD+sJSDiX6A7t
1LtpMM61ZO6+UCctNo+LJzKnoN9hgDsS85hLgTcljTt2nWA1oo3jQiopylEuJvh4BwpMdXomClhq
tV+Kubm8nPUM+b4eniivZezFKuMy6DvbT2xJtofJZsTCTNRAPzYQ/brGtTUTtxEPygq+2RuALlw+
U2c5y3xsplUHv6bSgPnptU0LEUCtI8Y/bsjT5qVmOip6gHCuN8Z9sOu2Po5TwbY/sKlSptiSCE6+
q/wb+mJbuTyJuSLayy2qqhTtT2n4t+TfHgUWOKOCR7KvvfJJ22gvAaCk2zC+VjytfamNefkrOEgp
ZGmSrRL7Kw/5XRij/oiM60ivvTmYvFASNQasMisv7XHI0ppjnPrsLVu27Bl0vBGTF3fYvSkjXgwc
azv+/nuYS8QWJ4iXtx7rhScVvqbHIXNjTZtcmpbOnF8XpPSiWpQaWEX1qeJafFkOZzRrjGJfhS+1
G+meTcXlP8kNY2CKPQhWCmBgdYpyuaMc3KCpFv0BDXCg3ijbeYP1oeNsRr+PDoG8zLEcetJv1AMW
e4sCWnA2EG0qB0Ll2Es6TYHeQ/a7Tr5182g37UulCUVVVm9R3/eUb0poykjyxxB+qt6w+dToYB6l
M8Sc3H9RMYtssX9feEqdt0SOZBW2UgfMyWgowe0KiCc2yOmgo7kMrwKA46fLCR7nBpJbSEpoKZat
vSIpdqE/XTayfoRbbB8HNlluZr4UGeCZlA5N8jSEst2qR6MLbFONoaKE+729Uj1r/nYMRCOAq32X
Cw/lKX5olZhDkqOaGKFmjDY0ydOPBetbqLeBK+InEQA5T+4TogNMaQY4ilbVTqxHbpaVgmO9oDri
yX2CtonHoEPEDa1hhyj1yKPl35rasaFfuRJbfDYOSejgD1EvA0lG7UkmhdOPp7kSaZYxgLgAVyoH
INYY+3Xr4/O0lm83UJ0lp1B6wCzSoDd2GtxfdkXR9+EQI1Kirk4oA0drZxp7U4RIgnjib3zbYmrV
PsBq4iC3+/YsdZXXEUtwAv0vB5p/6gX+/G6YvplNoHHBgWbymESG9o1eVxjD1DflNnykvy7v2voj
6rsn8D3ZVmGYQ0kBtO1L9iOYbR2HRMnJd/kT2YAfLHDq7Vc69Rdhy7do0ykuKxPNqui5KW6SurN1
ab7LKtFhXpBC+OG7qYnatMwQTYkSuDEkI5Qa03c99fqICN7CVgMXFy4Ygddk0+RbBUnTt37ORv6D
+BBjLwNyW2k30LGlncA/mBd/iqmFJe7SZTCDVlcZB2T8H5akAZeYYpbu1WBamOFgPc/kWSEtYF0x
YqfWt+Eo6ohazxwLE+wnLJJhI1XDHBZwdGQNjyLxBluKFv23mzGXupfdfDV4F8a46lCxSk0KLR0H
XEikqPNdVZV2LHwxXL17W1hhHrlYEgkKs6MSdm0A10WwY4MUTNWmPYnouVZde2GIg29LQvNcncPR
1OYlTW/qpnPm4URkwRF6HRwWdjgE90dD6kt2H4YnwOC6eYLKhYPphh1UJ17bJ8WddpogkkSOx6F4
F05RHZVA8T4lO3SL7ox+EPjCetnwviqeeC7u/GjuJtiIjcdYCx1Mott+dk2kp6Laz/VtD2quvvor
mu8uO6Fgbby+GHrNZpVo+Gro+b62DJxP8lSwNoGf8wrMxaBGRJ8AD2mY2aV0pcHPe9HNisgtLA4d
Kl1L01LBeHvz28eldoQ8NV7NZ/++O5aHHAwWIk799Z3T8CRtychVPGnbDHK9MWFJKuihls2uNMvN
5W/zX+Do3QRXm5djnnSDDqegN0w2vrxnomzjoUQGzL9/RbydPbT+/3p4FJchglDIWE/V31WQVg32
gtWsll4LA9wXSuoAfZMNEpJ+BgnYE7SowKBCbn03wT3idDMeei/e1Y8qdURt7OvQ9L409ikXGBhA
+lYmkQzIkGdXkU+BdKdAeGsOHi4vcd3T3+1wiJ4kE+S2QhxvdFBHYCbAUfMJoi3V9n8zw0G6pkzh
ZJQIqKicnWTUnT7atSKegPXy4X0tHJxPPi0UmdG+goRm8PQ6krZ0KK71iJTgTcomPPwLi3Ohw3PY
TiI6DVqFDaQ3+Z45iHw3YtSgtvWduGlT9LU4WJeMMCnlVMKYSPycmF5eXBNLFMECn+dHrZt8pH3X
IMcbrdO7DJjq++JkYqAB2hvGIb5WMbXPLru6nbAXlgXs57Lsny/Id+YQc6zH0gIi1u6E6W5Gl5k5
+RX6oKDZJ2IPEmymwaFHiw6JUi1MXNBm2yl4NqXWziVBrhKEMT9XnXYarXR2ewB1BzvUUrupKDrV
z7KQO0KA7QYHGJAd9xuLUnTqaOHJTwBNqSEomv9Lxn//PBxYFPMUh7MUoYPm1P3Q8CgqXzP9quhF
zLGzSjWwwHaDQ4w27A0c5NnOYZqW7sZdByoM30YlIwJ50TfiYCMOQrWhPXZuOCTXCriDitiTvydb
H8TK+QH6uUf1plZtod3Pzi4TRdUolLKQi1X+XF90mpw0eFxBkyUjVoPcLNIKuWHk5aCe310G4M/Y
yIwZmMCimPky+LakWZb8WSlbyDzpymRHo3ZoRwsygLFb5cONRCTvC/bQHQ+XQ3855lA/5i9iKm2d
SxiYa/qjrnuqtceMmaEeDIyUX7b0OYyxMswF6AZoNiyTcJg4tcOspBKosUNFdnQpPUxm9aiH2Z/3
LMMOVG2IquFwis7BjysKLSWRjRGNCKQ30Cb6wwoG0ED4dpnPghV9DmVmCU+WOAVTPOxye6fFtC0j
XBs7cvK9bn/EpmiaYtUZFga42NLbRpIMgqYUcm4qTK11GH8OQTQRMqZOr/RUPC3cZbfxQXRl8Tm3
fFwZt4cazf0uBeo6L3L1ENbpRrY6N88UR6s199dlv1jdReweBspBlqbzMnQx6XxMvCCX0IY+QGBw
qyiVe9nEquu9m+CfseNUR/rIcPZOG1RPlDShXVWoQuMkf71saeWsAAUiBS/ZWIhGCD8lEjStZmZM
E3Vw5E0IsGA9CBKe6HXwL2Ybyx2/Xba44iMfDLLtXRSgoTQMVGkiiufLx1K1k/6Ux2c1ORSjL3D3
lbu6j2vj/F1PfHWYDXZfi7WRtxYfisn4739r0MV/ibCQIcLHKuOjPc795WQKEx89eY6qPGF03Yxd
0hFctN8N2rGIbxpfyMO44ougy1F1wwR26OB7/riZVdJoZGbkXOke+pIbNgUroRdhPMzO7EGtV0hd
te4v7xY/VXGZbBEpw3h+NrjZNUVYG47U2PHT6KXegMaiyBXRUnzOo9jWhUnu6IdDWh61EorTLJ2d
eG7sTP5LHSJHjQT0Bis1N7MEfRjsJoMxDkaKkQwIbnzA1iUOa3grQDvdO2STe9NO9AC0Uol8tMZV
+L0qx+aMlimw/bEZkh60FPEdcrTbCQJhNeTQM2WimU+VTT5njlURtFOHzrp4vMqnp5bOtpE/dcld
mYnkqtf9Y2GLiwGaD005zBO2EIRKECOFsGV7BdqLM+thivCQLexSZGflT1GHvIn5PQNSap86BYo6
kcwIxDLyfQ5lczCK+Hspd9PfHRrdwnO81R8vI9gKOuOWQ5ZlA1UII2/+GHSDokt50oP9ZbKkK9+S
9kOVXMkKEVRWK7O/8tLOp3swrYnSsUBwd4fsyXhQ7fmF+WRw6AY7ALvHVj6ApHwrrB9XkukHu1y8
VUqvR1oCfgX/O9RHMAcLgY7ZZTKl+j6DJAk6Pkw84nv9KQDf2OW9XQO0xd7yF2SlX+Szwubrwjne
aRo9+pIpSK5rKE0NjYLfFboZ4Iz7+PkwJIJWdAMk/PG+h+xIuZs2b28328srWfeSdzNcdEtzUs9Z
CjNjDAHS2Wv1B4UIdmsVsJZr4VwxTJPZ7BNkuHgf7ehVeDPfhU9g3QBcQW1Y9IwiWBJ/zVdb5oxR
bFgrwwYyXXc0+xWmIg3BVVhknwABpmHGhX/IM/wgb6YIxxfmecm53pk3+oZpcv75XbYMMCREQyyb
FuWPLlnX9vhEOHWa6je8Qdmt8MFhzZtNZGXkRCxI4R8L8aBlWRA3ebufn1+lwn7T6bgynNabDUyq
/huFgTWwX9pUPrp3BiGpemBiJ1kmb01IkRnf5u5Y9fdS/vOyh696n4mq0QJ/PTVBUfHRlC6rfdcW
eHI3btp9BXzw3ddsLx0wfrsR5bA131va4palTWEe9wnqVCkfVXeQqhQN/I3vJIP05yy0zB/el8Vd
zrYB+n99JjimkW0znzXc39Qi3xPuHXOdRRlMStMAGxruFOf76WBiFjK+N11ftpmIJG49vMufaq2E
sgwdM9k4MkNBmLPWdT7x5UxG30yslDbkzY5TiX6PQTHtKFVeLhtb+1RLY+zfF0sL8oI0MiNKSf1T
qt1AST4TVdorzU+YflssiCsz6nGMldzCTAqr1NBb4irnwZNsxiaGSXANSYr1CEUPxO3wNOaKespE
S+RyyJihNVLKEWQkOOVygTmPHSlHQdm2WkstF8mlkLjpy0HzYcVMbLQk6QfGTesf1RN5bTaj1zrp
4c+b+D/uK5dQFAVsv6TEvsbanWZc4XLJVmNB79gaKi6WxfeVSmQiGM6DM4ZaaEf6z0Z01Sz4OnxF
qLZppugx9q02JltPfwTmvog2l518tTpbroIDJMi3g5tFwk511KaWzYY5wo3hZdvIiY7pk4amLg/U
wXtDdMnC/jBf7y4Nc/BUD5oSDCpWZ0Bg8lbzojO963Knex0dHZ1VveZeXunq5zJVTdVwd4RrIw7l
rVSpw8YE8lZ5ZFfjSyrSD1nN+NbCAreVtCnCGK+GrC8DYnOgpA/D3BvDU2TioBLv4/g8mD8ndXd5
XauYuLDK7eMYTXKntbDqN0fNLB05C11tmPfVn3cmIaYWhj6Bb5P2BmUbWE52A8HFfP4+zaLhY9Fy
ONQd+krRSxMPpFE4NXYtZ1dxZwW2NNFTZ4mKNGXt0LVcE4e/dChlCLVgTTF0dqWd1NnJHStuwk17
paMbaoYahLKZblHogBsrPym7wRYxMa/m0OWP4FDYT/RUaRJ8QeUsv7xpAjnhM93O3ghyftEbkigM
eDCe4JRTPwHy203R7Y1ZkDVXb6uWq+GgF9QIpZwZ2FJyLo9MOza+kZzIaRjHEyPOFo3/rHDffPBL
vpz3ZaWvFR8eMx2aw4QRv27LesvAQf5Yes2x2gxXmohjTLCLvDRZ3aQFnVLsYjndq/NJTbzLQb2e
M9+DTeewBB2nTZRIKD6UsxS401NxQEP/cT5ne1A5MTbCYScqTVeerz5uJIckxZSPZkGYH+JJic30
gV39yJhMxVc5q6ltsTwOSwai+fB4fLN5vFaCl6J4SMPz5S1cO0As/FDngARK8e3UZPhEUeXbOZpP
m+mqVAe7MneNKmiZF7kDByMdDXKlZ0OYfv6rUe/QDXN5LcJPw0FE0zfBQN8+zRlvDxCLCl3zIYMe
d3IjqrFXPg0YpDRCQSNlUpN3baVFi4CuomkkU85NeIisR0kSpCyRCc65fRNM7Fbb4euDuxZvetNt
KGq0EZngfDmhrWw07FxitZVtgn1dDnU7VCvBh1k1IxNLASceOGEIa9VbnBGKsgqVzpCxWbpplxm6
5O5b0TlkrUQD/9S7Ea5yMeoxDsEbB7BJNsH1iAFLNgM7o4beNS/BA+PAIjvfQzP8n3vdB8Pcd+p7
yLpNxEDzS3uMih8TaZx+eDJlDGnt8/pRL2Z3qI99I9LqWMnKH+xyH88iBHQXAd6N5PvewlWohqvQ
OrOzl/jpTTrxSnQOW0vBHyxyeBRZyVi3PbuAOppbXBTuUAEfcWZ4y1giRZqVEueDMeZUC6fRKDh6
ScSafdTczqbrXt2Z1c0UfBN8PvZ5uAobdjDKbEIZhFh8JEuS2ZBKUvD5TsTBM7odu9GpcvNr9roh
6hVdg6gP1jhnwTejWjhinGCCNofqBgd/93cfzL9Q5lh1EEUGIZylGwbuvj7u4Ig35SBiDaPaCcpW
kHENXcPzdyNmXLKN5H4JEhfmuAAscgVPYoz9Pzcfw+wEWmV7igQpZK1uAsXd+5q4/ZMlSAY1Gtak
bIsfBrTB4p/RsQ/slF0C4CJ0CjeX/WMVuxYG+SgLLLU3TBgcq5dSPQb+naK/Xjax6ukLE3xYQZrW
1yUEcq7/pBDl1ku7kU5CPXPRSriAKqH8V1EfN6BDa7rtAOkJaWP+OYsy3j4Wa+FyfFNlet8qgIgK
zaFEmp1UqFEkWgeX5dtQnZsepzknQ4/hvt/Ux2QXHNKfxnfa2OPk0EOKqWyl8C5/pZVK6cPKuCMB
yEpwU2jgKzUT9QzL305SuVNG9SpOLDRkqe5lcyvF0gdz3AFBM6JyyNnAxDw9N+YNyQSzsIK//3ZM
X8Ar7mVmOqpYTpFt/flQdYITzgrpwQdPeEPChYEmCipNYvORtHIDE2/yJd6VhkPxxN4JWZOSv0v2
GQT9Orxgq4fp+BUVCvYTTJmwTmUNr8ofATANpIZMLdZotS8NpvehfDFE9uXvtO6N7za44G3nrOtp
imvxyGicBtcYUAgyv3KS+rASLnbJkOr9IMOKnoe2XG2okBuVofOnNKhqFsiS8Wws88/GshnKsUZR
nA+Ov828wJPznWb3noriOR23lzdtNZbAh4HaGfI/VONiyQIvmz8N6A6dsqsA1FbJVZvtK+OO5PvL
htZOiOgce7fEhRFYX9LOYjwzwTUujq+Sk3ynfh/BPlhtpD3dzzfKncDiatZ9t8i385g+mDZbCycD
4z59wECNN++UW/N+cMMda8n7gqgrnHxhj0u7owFgmhhQDGi0JT9kO/D8o3njo1c+9KRb0c2IaEcp
l4Gn/v8pleYbmjrhL9TZm9DVf40UXUSY9jxnN1/oCfmwRC6OzTZQQJCKUjDTzg1OJyM5Zd3VGIpu
1dYLXPTlaRQBbVj8I2GU93nXQ2UPBMEdxqCabXDqNtn+32mZrSLHwhiXKq2yKxqD0bIGeEJrblR9
U0UPl52RxdGnoF6Y4FJlUuMq0p/ZBUwIIkxL9WZTt82pe6lG2fF1sNCUeNy/bFO0LC62NSsz8yYF
7oPszwpQynQHEEsIjKxmr8XCuLAmahWGNbsM1IfHpDxmolFqwd/ns+M8TGVTMV63tB1/RGXygJOr
YLhKsE98frSa3jRz9t5TpQcy985Y3hbN4Fz+GOvR+r5Rbx6/yMJFodboJMNCtC382S620AfZTeAp
YHPZ9Nuw+/PhPsDRwiAXq40Cqi3VnHEqNbYkO/Tdj1F00BAuisu5wzyM+sxINfySdR2BWVbGmNPD
6AxuukOz2ibYzLloJ1cT5GJhXApuyxbCTBmrZ2wFgq3yLjiltmlLB0ZYdvmriVyDR4Y+MKqCQbrq
n3QZswv+5Kqd4CglMsJhg5Emmpawd5hOPlfqJpaOARG8XomiiIMCMxp9JfSRChMNhFY5dQxf8S5v
1fqBcPFZOCSAvqvatAbCqHUntKTv0o3k4L30YJ2Zkl/gipqPBdvGv2cOXTQMaQg3wMys3erNvp9l
r5aN+8vrEpnhsnrqV1PdsXe/oHiNsvtoTECYKQDRtae4ZazydDg+KPGmtmFxdGKCI9kpOVZ7ZRds
RK8Pgjz09sC0QCHSmyVtFYpGr9ZyDelEQNZFzKeqxsXmc2V9u7x3q+dpqsgQe1XRAsEjq64XdWgx
1TGJHLXI92gsu9IcuJHaupctrYgtAu2ohUZ7TA1Y6DP7eMKAFQk5FpFq3ed72VV34waknBvWt0dB
l8T6qsESlmNMwpZuR1FD2KqTLKxzONHPc1b3bGqsf1Gug6c6dBvIVkPdir0PJwfZoY5YpGM1qBdG
OdyIUs3ypxlHkSm9StUH3/rzhoEPW8qBRk8HSUqqCDgbHpPwBxFSdTNE+FQULRbAIUYejG3TMBWI
GIIC2lY7pLd/ixwPpY1e6i3FywGOB8OVtUuP1q/LHiP4ZPzpoI0ttJPoKlC3wYOY2W+TrHSTKhCA
++oB632N/DN+PkxGlEb4SFZT2bQ7NP1eJ9CQ1Z76/nx5RStkTx9i4NOBILUGySRA+X6jbtKT6TVe
fcT9+zncUK+9Ir8gQrGZT+RZVAcIPJFypcas95Pc+wi+2tp3EkQtaS2Ib5EF9u8L3DIxFyyVIZam
kZtUeq5ErGsib+DgYyaRUWmMxmasd3G5q61r/QuND8twohxGBI1qlX6N27I02/jKplF+E0hYhQIo
Em0UBwrQ5jKylmIhyaRej3PwVJUieeT1w9nCpzlgaCXQ7MoKMu/4ygapu63kkX2m2GiLdsQdAKJP
w6HEKA+m2gRwrnB8zvXvpvIkDw+XI0dggn+Sb3M/UIwR3oWpNC+y0oPRR57uZ/vLZtbT4T85in/g
qMom6CyKW7CyeijSWzocdXKr9sLxFAHm8I/xMjW1tKR4TCwyTz9bryiRHH+vXqc1Rn59u8eYCsi1
drFQyVS0QA4HuqaPfUvHpxob2TapS5LZlo2XNBac2EQeqHNwMHbRNJcGYsmQbcZanUDqc7hl88y5
l/4legB7K78uJKpPb/NT0VjQqmI3O1L6JlNtveC4uLU2AZS51BObEA+c9lT/ZiOmeMEFs47g1CNy
UQ49/NTqkzlGMk6K28jyUjWzlUz0PCzcVw49Qq3IotxAILD+TqZWnT1GW822tpAIefzS4eodRnQO
RrS6VIYEI9VOGz+S4LWsHTkXnHtEkcBhRy/TIYZcNDIiehyq6k6t7tvkd0u+y5ZIYlfwgfgJrTDT
+i7rAbxVKnt5HGyjfvxLlzTBUWHdF9HUDvksMO5CQfxjJrTKljYyk05XtuS7ss1+4LXKZXzWxl3s
+q5mJ/veC38wPSbWvW9g3vkyiq0udPEDuNiLp37wSx+DmH2H7ihZ8qq0c4uhdy+bWcWShRn2MxYZ
n+i+IXXsfXEso8d0HJzAsjYW1SEwJDqmsF/8KbwXprjYUjFL3auMI41U1Y3U9p4RxoIyUGSCCywz
V6Qoj3HAm5rWzqTvcbW5vF0iA1wwDVkgaz2BWwTdXWbdgNj38t8XfQ4uknQZZzbZQk5B/4gto0O0
jO/rNrGLQhZYEqyEP9cHCRqhKAsk2dBf0bJ8lZLMu7wYgQvzncpRohFVKZGnymAbq4+KqthqJupP
ExlRPjqwinHlwWCM1dHsWd2TFTjCE9p6xf/uufxxvpQi8J5httyJfof73kUzplccKmhiMRFg4qIH
FTSomTsIqT1Ei2MfcRGdU2qQOK5NuAOao+w4jX40Uls4EJoXpHqRIfbvC0OS1sd6UmOFdXmOu6vI
h9SssJxgwXEBAD5z1aaj5ftwboKnk3N2rb4yCqcMXeX6L4zeyb+zIzQ/pYNih56wEYUB9iXjHDSE
0H7/m9mc2oXptPvkwHjN69SWTqxVSlxQiwKMgwpZktIGbIo4+UrDbWZO51ajgiwlQAteQnewNEsJ
FQ33WSqY5foxuiYadrCKTKc3/kfo47lqK1VWzbE08PVQQqRtaMdEgN4C/1C5O0DoPDZTyRodzPn/
SLuu5chxIPlFjCAJ2le6NuqW12hmXhhjSYLem6+/xOzdNgVxG7faZ0WousBCVaFM5iF3EuteUp9j
xddHBHqBvTM/esUaeHza0m6MaWavnfDcgY2juyE7G4XtDyycqPLFcfANeaUCyWzOEmhD+4yNPGcJ
EcNtQUFCYAU8EK0yVKk0A07JtaYwaKwJyHLN3pTLT30kItLbmqp+oxDnJ0yt0cANjHOLPtl38cE4
FkF4mCvHTvHmKZ9VjAXHL8K6n+Du8tC0qbZUrb1Aw9ZXAJPMsIsj+N6/2FNQYH2+HrcEN5dflI+j
sJ5mCUqq6Q+rPmfSz+v/X3iKnGuIrKIH5BaLvcqfle7IL8DStzee2ItR3kde5aGQ712XKnDxhEst
0rGeWlLA+zazdJeH9CGpymNpkZfrYv4hWOoWtnhUE0Tp3C3OjYZ044DmNak944iRP1/y7dIfsafm
KMBCpwClskAQw3DftQ+AwMA+L8K5bKCaS2zYKhhuHJces1HAFf5ItXYlgJnqKlDGst1VGQArXCvP
/SrsgvoDtMCoL65EMPNciTAkrF5lNcwvC+9k+l1uXq9/oX9421wOibvEOtUIsj8ksQCkwlSm6len
8GwdMS/5pB1yQEKEf6YpFDc9xHvlRfKEMxXbtnj5BcylrVTMZ1KEUwlbXO5mQFEYoFBtwU1gnZYj
Nu99Hbi/ouLpBuHD22PlEgDDJGCoJHhQpbMj1R4qDLGKqgbrHww38XcNAedARuz2NJgjEW3zbK10
vvmo3JUv1DyWJDRUUNtg4BvA/QREXBEM362f6oHN5+hueVfsOnAlxWfRW3LboV2Om7v6ibo0RtIi
R56X8wCGcdEw1XY0tQkwBzBZjNWot59Tbpek6ljhpo9TL40+q9Vj2tqeNQZZ+iDFZ03Y02CjvO/j
998S+bZCMtKlMwpILAufdnd69JjWP+QexKexkyJ5TYEFMggmCLfj7EUm59g0hQ5t06GVURbVYRii
uzkHO8iwHCK1EMy6i0RxbsxqSKjNVEcxtoxcaaZOruderTipKNRtXkTgfWMoDfAiYPZ8++UUya6I
nhtI6pp63+uWi4WGo5KJ3DL7N+8+10oMZ/2W3ZmzZiMPGqd5rxamiyUCd5DtJ13Sd4UkSlU3j28l
jrNHbc67WquRek9k8TLy0je6E9VfYv0jXYCLHP4NnWtyVA8SrDCds+dIHT7ZiWgKd7vfv5LBWZ3d
t/+75mGcI8PJb9ke4rCPDlWOJfAOm3NC57yZba0kcsanKlVptIyWvvW703SqgmlPzukBCHtu+hR5
Ite4nTCs5HEhNZk6pa4Z5Y9xLrBvCbBYfwz3GBACOQz1M7fdzze6Rw/GrYisfrsQizyFbSFgZNbi
IuEo9ZimYOwpypN8bLDdFtXOfKc5GeA6pYMI/mV7ZccE0reisyUFvoHXGGozZGw/cArm3fKDZc/Y
qD7aj/bkGHcsOVJfAXEpCUqJ/2BDF7lcRpFmUtLrbJ7QOFeHwiM3A3AhGYgAyORdLH241xOMzXCz
UpM71dCcosUwkK4X5eBqeG2PIua17Qt+UYj9fZU/mJ1uJKADRYpUEDfR5kCKX7PO2JX6y3VVhEfH
OchIW5bR/gNU6wzeBCKjAtdhcKVz9w37MoH6KJAn0ozzlKZajUSWEGQ6L/3GKOVKhuUKILLas3eq
17DPhZbzdamiD8b5S9TPuhCooqzqmPr1jKQvTv6bCL73V2GSLJUkZF+yeVO1p9AQcIoIVOCbfgAR
LNSKhrhaY3808vRZtqNv109JZAt8w4+MORrYAKVz40P8zCbiJDe7SQ5zIHvZMfJE62fsmrwPmn8b
ucH5xXFQl5DISJIrCdU4OxhBiq2L6IkF9sa3+IwCkO16D53GqDvp1GiduDB2dEo8bTJF1NvbL4+L
Z+A7fERXQ5NUWIzU7+KdtlNd5YTiy155ANMg9bq9fWudWjaq6TJaqVpx8++Cbyg6VM5zqHpqKwVr
QlSlM/uQGiS78tw5gO88Ej8+2vCIotqjyDY5HzJ2c5Ypmc0axaM7x9JdPNHX63qJPiPnNgY6t23C
eH/73MK2W2uhrxhmhdulveHMizp61+X9Q+S8GCfnMiJpQIEEBUhXfVCPbHIcJSeUwRkeQiJMSdg/
u3IT+KZfFJtAnWbaybvmgLXIQ+XXh05I+yVSigfS7ok9x5jdRunizu5dBmps+5qjETzOGImtaEpQ
YBc8lDaA9hRgakIcIAwDM4udRRZ1RwR2wSNpd0qaWDEruce0RT3hEMq51+VPs/GhDN8C/pKpgTmU
/Ln5q4isxKYMwAzEfGJEdyQHSZFWYzAh98zERpO0NgKBATKLfmcTK4Gcd5RI2ug5YeUsL35O9tVB
xgZ87Xavpe10/uz192kw7slBvGe66UJWktlnXamaj6FKDBYGOmP4ImmmMw4kdroPMG6iYLGSw37H
Ss5SUs0qAdHr5tLoyJnfksTR7MP1c9x8ma2E8P5Q68y8YUuS1JDO45Tuid4fqlA9yD3dFyXZ/Tdx
nCssjLyphsSCTtiMV/vQTeRXJTom9BB+RDOUXEwTwD4anrfcM6YkQHkcLYw9DsYPQ7+10u+5/LvI
ejdaREFl65bh7SxbQNszgKfN2WIXVuABntA9axtkiTM2afrzn+6Sv7jdsffmE9vQFL1etuxQVbG/
ZhHbtLHw/NY+QG6cRHqK1wQQhh4Vs/HyrvBBn+tf/2QiMVxoiS11SdoEN1tJXqLqhZS3lRAvjh0Q
f5nXqnDRxCoWLWxsqDIEeHJ6gIu9SVB9xHA2GgoYdnSuq7TleFfiLFZdWt2sNjH7VJsQT5ryiyY9
zNr++v/fPDICtHYGt2sB6PHt/19GGkWVzfa3TIzYqt9q/TGpP5DwAgcf6BIAwwduFXdkHXiKRn1G
KtWpn+TlM8pR13XYzNVWAvjihpa2UCJCRn0zHtlyGBZAXg4FlpypM7hZwAB9WaU2DdqbBjMw2c5S
Bce4ea0uKvLzAyPQTTXCqmDEpM4s/WpB5RLJAZbIPmIPK0GcqwDcXVbTCRUIKx5vTa26H7XMvX6c
W352fZqci8AVVnVcYlxWyXLatjjWo+o2Q7mP8uRFz0SXdjOVWcvjglRlyX06UoTHDPcJJ/jK6D41
7O/MJ/og2hERKcfZu5KaaQ5yWLbZF36WRnozVvReX1Qvi023EG0mbUX+tWpcyOoLcKm1EXo84VCd
aAuiM0X2YgVPZXtxEgkINdGn6x9vc+1hLZJztVU//a+BmJ3b+7I//0qBJmX6rYNi3E1yYuV740Z3
l/8HNJdIXfb3lbNK6Yw1rAG3QLOGygmjOUjT/G7M9E+DUv2O8yroO/3pusKim8c5FypJgC6q4I/H
5HUA2bysv2IS1NfmH9fliMyUHyrI0IqqZuyyu9ZZCWzAW9hu56TPEeAtsUEluIPsV7+LMgS1bix8
25plcYZTFbU96SyhwtrrA6ZqPCm3vdLInkq5O1AT3HK9fMCS2K/rSm5Hg4tYznhqtWCcb0jzR+3L
UL122vOQijKQbSO5yOCNRLUKErMpqPkYfetOhlu/pH56Nt3MSZ7VgE3UNE7jzjeiarHoTDlL0UE8
BGQ3ZFkQDBLcbv+Hc3AnekJvehgNY5iomxKCjO7tJZDVmJrI3dAwjHKUE2/66qta3NH6nopykc2v
tZLEGcliT3PRqnCcNdH9WAVXspF7syHCDRGJ4YzCjklECrbvVnTPoBJzsjZz5Tz3rpveZqKzUoY3
i0UrDaxw4usoVrMvmzH1uonQ5/8mhbMBbZon4KrBwA05/KyO5ddukIPrIv7ssL27u4BENxhljWLw
jaqGYG2kGeD05V2HlkR4r+z6E8sOxe+7zTVBTE39LYs7NUrrarCwLurm5W3R+FL7pVTOjdG7ypA7
vXxLwdPdCgaSNrsga6HcIVK9LFpJQQ5CT92pu8sASQ+6y++4UD1G1LRABYVT6WeTYx9EZOsihflU
b5HyMgFYItvq67AXiUFgZ3GbWzGx+rY9/n2yfEaH1lISD4xYvQShnQQAkXL4QEtudYx8HaIvuswM
GYr7RH7NyidZEsSQzSLwWgB564kMIzeLIUMQSTKHMQDZSIyz76D+Ps2lw0hJS1OQnQpFslNdZwBZ
XFQyy+WwvPebITDqfh9gqQntv/RObP/brskC2p8KwBKg/b0VB4w12iHxhjiaerZ+LnQdjwzBHM1m
3NAuQjg32xVSP/cx1ub1vgn3hBrFbQX+1YNiz6/NYE0PpK2/AP28vjWGSsTjIdKQc760CXUa14iW
k/ZTt78YcuOYojVBpsB7h3VRkHMiqlxMpcR6fVaVOrl6trXEtU1UBTAtd903iiRxnsNUQcZQMKwc
OW4cmbxK9KlNvHH4dV3M9t39WyGesGMAfseg10jVdNsISgOrjl366bqIf3CCFxlcszvOFmL1Mh7O
0bdy34BGsQryc4gd93zXHc3z4qoBNkg9/V4RuI3NkTzwof2f0fPUHMM0RU2ddXC/GGo095EDtP/p
+ApmT9wyVtH+UPVmJZDzI3lGNGNmHIe5edOUx8m4kTSBUqIvxvkNlWTxXLE1o7l9VDDWoQgGYv4h
blwOjfcUYCFBCRueQndml0EUN6AbYcDgoh2mzc65Cmx/FcLAjWdzNi53BAPNMRIZ5W74bO2w9o35
++5Vv01Pc1AZzrRLg8wVsXltHuDfUgkPKGgY2DiPI9zherjT5X0qQmva9EOoYthsFgCIP5wNFFU7
JDnDI1iwGmGHz5QufmR9uX6pNpVYCeGsIKRyHluoJbt0KO8wwbU3C/IRD7QSwdlB29ct9iPwddRF
xzSf2RvBNJiSn2VtuasB3CmQx3znO9+6kscFD2vOlkXGJJpb20+ajOlj5WUkj9WINl7yUpuicqHo
M3Hhwsai75QX8Hy5VDlGM3om+jQJbfz/9qG4iFGNShdpFTyClWe3Wb3spqI9XBch0oS7RjZG0cEk
iEyigXMNH2vjZVRElS6BvfEMN1qYUT0F5BSIxk8hKvytVopyMJEILkyUkxJKHeuME8UpTvG9vs93
NXVaTw4SzCmVQbETcWJsVyrggIhuqyaAkDmZaqc2ZRTC5lo/Qbd6ARA8/T34RjDvLV9+vP6dtlO+
lTT1bQ42NIZRGQx1JZod+8k4a2yQ+qgemhBFV+A7B6IH9rZlXNTjXFGlqBaw42Dj8iAd82mfh4NX
5pXgy6nbX+4ihnNGZVmb5qLiFDsPk/yevJtB4md7PSLI5NXHxO9eh9KzXSwTHKrbno0oAZWWCFyi
SFn291VCbRgRieIRLrFB447IYDCW75L+I9F39Qk5J9UvndwbbC2jMGKnD7+FovmQzbxvJYBzSyB1
KqxehQAaFc6sniX6dbEHwE+KxjZEx8U5pjyZ8bqPEeZbHeQLWimNLuaFRmespiy4bvgi++AclG5F
NJFm+MCmflaK+0mEoC84sz8ZzerLa7PUGEuK/08mdT9JL0OfIDuPB6cyS0GDhv3U90Hqb1PnUXlQ
W7QsC+uif5i+kmO06/x4Hx9FfNwijThPYWbEktGOxo6+jEQ1AT1m8z1R7kmcCO6uwAr+uKzV0cWa
1dU6YUFXT1+NOL6Fdl9ImQkehtux/XJsnIdYikSvMtYoMbLFL9XOS+ro0FO6k6t+b2jxHvRfh+tG
t13ev9ykP4+DlWpzFzUW1eAPwnN7LG+GoMA0QZc4wAt0gSF9qzxKL9LX9Ll/FmM9slt6zUzY913J
1uyx6sMe4VKevtrLTdNhKSGVHTncNUMr+ISbtoJcUwN8pgUKUPmtrL6U+yEZUOeR1N92di40tINU
X2oErcPNVQs23/p/crhYmTSZQRsVOs2A6ETOji6JSd3mxnatU3RghKPFbgZY1O0sAqffNNKVZO42
NMTsQ4slHzQ76W0EYqld1T9fNxeRDC5UhpZEja5HianMf+fL0QhRK+uF6CKbnnClCXcPJDPK54ax
xsvH/HZ8TPwc7TsDvZHZy3y2I/aRqd31R2NqrwxRH+NOM2QIbKv7YgiqQTSFzKyLt3QLGKNYFMWO
iMVnUPqQS30PajpXsY8YtHKI4dfYhVligDadivGLNR/aRSB04xSJDKJFXVbAg0j4sdAyV4wkjFFm
DwcTKwDgrko+sBbyRgRnckQppV7NIIJG0lMZyYeBJMHSY5NqII/XLW+jSgEiR8yrwz3iIIHC9vYb
mfNUFH2ESnt4ZjtE1k7zMTzjkofywFaYc08SmsV7nwGRtmFjmoFgPpN/o9rLlFsYM8HAZIoVqeWo
gpolzd0kFaGivBs4wAQ+dmVBcmCqgALQ+C0ivbbSuWXKjVgIIwE5lS6oulHsB2D3aXoYAwXFGK0E
BAzKkh4FSIyQS5i/2txP4NeKUPTsZ9tEl4Fqv8wpdaTlKMSCFsngnKMWR0tfsj3MJHtS6W2JaUbR
UC9v9bwanEm2GJTQQ4ulnuot+j6q8HnCfuP6KvMCOBc4xoue0xa+Yq5+DNFNoxgODXe0bhyad0EG
1LVMcSu73iHc+NfvAJ9W8aI5v5iWVZqCUQ1WUvxSyD2q1W5j7bs+CUhy09GvIw3+m0DuzrVVNYdz
K6PIhb0yK92FYUCbw5TdRWRyhvB+iX5dF8jfOF5D9veVI8ZVDNu4hkATbzBL+gl7RIp6I/WCtEck
h3s/DHmum4MNJmRZujfME9FuMP7X/OvyNK8O93rQZVvXF9KwhuoXGShcFv1qyV45tM5/OzZmOKtj
U+W2krUFxyarx7nMnbhNnaZ81i1BSHmHxsspxK8yaCCHGwcJFigv5HVKy+c8Uo+Lnf0Iy2RXmJAe
ZvsyxTB0Gu1TanoUW/92ioJ5o/1bXOi/fgvwEzHRgPlDvt0Fd92R2YLPTMwgtm5n9dv1Q/0Hp3wR
wN30eIpaY8zgERtPO06n0SdevbM8GTO+jnWa3AXgs+YO997vv4+mI91EgRClnMl4720uv4G/8r2m
J2oKd6YrToMFHOm2A6mLuatBwpf5kiesNvM5OX+q3JW3QW+AthSeOvMDBamLO3mxq39Pd/Hv+FXZ
1ScDS/oUXGtCv8oc8zVNuatfFlOW6h00Rf4FRRHbz/Q7O2BG9aLO3vWPy9S4Jo1zAGNvZlLIdiEy
Grpd8TBk2N7VBRa0HYsuH4+7/nY4trGE15Vbdd3BljBFGEf/UQ/u5s/hBE4MVjSwpaMSK44C46gK
gXsRHBY/qZSXBPyIFELC7lEdz6R9VJXv17+HwOx4/JN0BPB/aaLOEpHeN+r7CRsy9jcAkWFV9vN1
Ue8KjJyJE2aJK28pKaEW1yPqffXYnq246t1FH7AKQ32qDL/VxALjdd5R1wqBqNSXcQe27aVwKjnD
hmSl/staGf9rOC+j93FZEAMsUfp8K6XnYfIF6gqskMdImXUjHUcGnVpUauxGWRLfyWEq3WC4ug1K
y6S+THLbia0U6yWgTT/JZlXdS3qDdfzKCA8ZGSXH6OZcYFXbMRjD2zbGx22F77VHSdlguBfv1RJA
7vNjTQ/TnDqFRgVXZFv/ixzOsQxY1VFktkFjTq9RchqN3fUDFv1/zpVo1NRnoqYYB1bykz3mxzIU
YcfyhaG/bOSiAudIlm6I5KZb8AnT5dC26mO2NI1vNvnnKil+oB/wENNZUMnYvvQXmZxnSabMLqY8
QrmwPTaqH2JdbRacnMAC+La6BKAeEnbonU3xLrPPkQQAg3Y/iS78tm/5WxObe3VEZmRnZRfjZTMW
7kwbR9MbR1KewwLAW4YgRRLpxDkXdpObOMSxKXriUP1uSFtHzw5d+PMDVodxQEVXNM3Udc7qsOLZ
UZ2hvZTkuQjvjSG4/v83D231/zmT67XFyAYgyrt9FX+mWR3MSQheeXlw1CoOSoK9zOsC3z3w/xj5
SiJncFidzOXRgj8AmdzoRzftTnKrGzN1xiDeG/vYD/0uEMGDvOvjc1L5jLbWjCgGpSP6tzsG85rv
KiyuABUNBN8C/fgaEC+JM8Omj4YkG/H4VbHJx172y649lIGYSvbdwCAvibNBwwxzY1IzHQMdbIxk
2P/ofAn4KoUr6n6LPhq/qAtGrKJumLm3/uiDpI2dIWg4f8o/m9/FtwKpm/mzFXQXNj3TxVD4vd1E
kaShGphpLpIT4zGlWS/o4AnscdOtr6SwX7HOEnIyVDpDO2ptt1VvJ/J63R42HcXq/7O/r/4/eLbr
rmRkFqY9O3knIbWY9ln1bS4ExyVShPMURQTk9JJ1/BTz0dB+ysIRys03ykoTzlXQVlNsAPxhaO5h
/qRhRk977r3KYfsx1E+Eo+ybwXAljvMT+PrjbFPoQ1Qa0DYGQl7QGdQ1SesXwAvtdEGGJvhS/Aqu
tCidMaWwt1J9WMoDKY5x88kQwdEIPhO/gKuhOVymKWI8KQpnNE5qLEIbEdwbfiuwlSbV1v5gTJNn
NfyhJX7TCpIGkTvl1wHR4jZKSUayZeQ3PYoeBIsFtaOY4OxEZyfRf3fWrSE/Xb9KIsXY0a6ukl73
WT2znbaufkjI01L/MEWNj3d9Hc6n8px59mgUvZ2YzNEx+KrENxMnAonyvrmZbmzfcNqTubhp5+pf
RBdMpB7nKdQBfH2SBh8r0VNmPiS6v3Si7yayPs5J6FgYLRcdxRRyN93bivPX0IXyaL4oumPuSi/B
rtv1ryY8Us5v9GqlzWCyZUXv4hD6lwAMpHWs72MOuz/IGP1OOoFrfzfQwn9MzoUYU67/tVRvnQcv
2iNl32G1L2GDF8eidkJfoCkLuO+qDReXxS9dalY71QPzIPRgISAzHnm0H73/3wy/wFx4EMJiSou8
GuBIRuXYa08aPRWiOuCmCF0mNnpLoJKzuTdrSm2jpyjXuEmH8RX1HniiXqWJ7IN9hXenBgRyAupI
rPjyDSxwjYxphXkkDMwsgeQQL/No6irU1W/Lz+ZuAUZS9avsHIpeq0bdUiB/W8mLeC6Lygja8XOC
affG3oXFt1QOUhGWz+atW2nInaNqzHUBwE2EZjreVdL02IGXXWB7m+FyJYNzjsCtlRQ9hIzWN+/o
c3nLyNLDylHvl133W0ZnqXPhmb36+8de+CvR7IRXfhlzgxgtLlFlj8Jocc3kxVKGk6Gbu2LO/233
G1daBaEpGp0EkG6oKLyVheDWpyabGpNUM/WGIfvGWvHuRNvavX6iGx/tjSQujyeZBciRcUQNHDPn
tKSOcLppK4F/I4IzvShH2RzkIKwWyoBalD1qoZ+0oNvZnixYvhFpw5lgpjY27h8m6Ak59XTXGoJn
z0by9EYVzvwyHQscC1bOXfRSnVG/l4zc7fTXShLI2bitb+RwtkYKva5Ttu4lyw8DIGUrbG70iXf9
0288it8I4SIxYnAYhzH6OUQ9GfWjhdiYE9QS6G3fCpJOoQ1wEbm387papBreT3tUrSAjhqMX57D8
2rfndjxbY+PM8j0GCwQOQ3SQXFRO6rLTmwFuL1MkdzLUo5QhEA/a7vpRvhtr5y8sF4MzqkhpkaLi
i7rfffKJJRzlTqWO9mSd5ED1Yh8Uuh/pcq+/IB+JjaUs5bBCcMyj9hAN87kyq6NsKgLtBIfIx+Bx
KPIkavBGscsvEsiVtZ+F8u/D0xtNOB+RmEPa0wgXq7RA/GbWHjXJwTJCgckL/IPF+QeJyLNus+XD
rlF3Q/w1p7qgYrZVj3+jCeciBuzQFnUJ1y0fySH/XQGLcNpLrWO/tCfdrV5E6ZjAJfGFZzS3KtI3
cHlWNLrT8Fkipj83zyT+dN3ERXI4b5HG8rB0NbO16as8eWH22Cx3Vv0fTY3zE0qIYds5K5m3W147
OT6OrR2YdBJ9JZEhcH4hy+y4phoag+rDX5jFQFVK3SZ2Z+SybOy8/J6IajDst3MZ4BvL4HxEp7bT
0mP/1W2jxqnALJzJ35oqmKNHEyy617/WRp60lsUXo+UoV3LKqsSg6trnVebEyXOpj+4oB8vcO2kk
2l0THChflm5yozULiidXlHxWk5dOVPYW+CB+rWtMurYeOqyn69rvWM8ds/0p64LakuAD8Q8BtY4w
ntoiUTFU4IQVnT/Os79k6ctEZE/rbdE6iuBK2Zyr6EolREaJM1vqqtnrVb04aOC2LqDJIzeJ0RS5
bhTvxmP/ilIGUJRALqph++ptWhkXsUWlpmJTZ4PX36Z+eB+eqGcdfmiOCdaE/DB71GEQMI0I62Pb
Pv4WzXddLSmzlaZHAjAUX8zkQeq967pt28fl/3N57GJh5Q8bPbAP8mvBKszQBoYpwkb707h9f4Uv
UrgwhREi2oY9nKBxBmuvX3gVuFMzLwdhHAnYLgm5mfYjqxmfeo8+Js8IywAhH/dlUJ3ze3VPhZwK
20Z0+UlcSFOzWp0X4Fm5nfI7xFs86t3cfrHIv90G4myHb7wmVk+6pENc0xqYiJU6pgiw4c/S+LXT
Zd949cKStILGJZvelr8OgbVj5xid9dKnr2iaBNqBjYmAftcJb+ddj0MliSD6MPu/9gO4GGdnGEcz
WYzTdgwVNNmxZo28F036i+4CF+QwoWnWGKVCstPFO2IOe6v6t0up/Nfi4tusGKWpD3hANHNg6ueq
vMlFQK3b3vJieJwzybtUl2Q2dKI236mx03TJA6aTnd9llchRCi43v4lGkqbTupjV8zBq2Uj1TWL3
p7ZfHq77EMF30Tgf0vQ0IUaO5MOe2l1Ki/uxUw7XRWwV6xCY/z41jfMgVlRpaC9AlRET9arbOpkX
A7nU3GEX7E6E6SJSiPMNUrzkOhlhaBRDEYhgKWBkYkVEQCb6OuxXrK4tcLASU2JsoDJqLtMyO137
U9Jerx/cH+iKK3fzHRQbsou8HxCc48MMuCZskr+Q24i52aDZa2CrBvHx3vCnIPb7fSNiHBfpyHkG
MDJhvUOHjo2ULwFZkt7TjNr2C7tQvP+oKecektkijWRFCGXAxCYShh+jb+Zkg48hAYel5QIAfJcV
OVACpTstOqX656LJ3Tp8RWXdMVCUzUvgdPqtbDiJiPpPcOk1zq9otRJjO7eF68pQryzOU02cvoXI
c7mIxgVFZ845mD4vJEzrIuVTFpTwkTZY94nIib0DKuAcJT8oPvR2SyJWnMKy8eijsNPfTKGjvix7
/VF/ACnc4GQNSAJvItQVxcixIn+gcz4nz8ulJyrkM3+AySR32lte5xAQs877j0UFhgSimroKYp+3
N1VLYkmjbEWp7zUvDdMA45iPEf23BEV/nelFDGckCZUILBIpSR6d6+olmZ8UWVAv2M56LiI42+ik
PiztutCBuBs+0nHcZwvdxZGyX9Ti0/X7yP7Ve8fzf6Kw4/720HJdacaWMvd2HJAUpDsdvlo8UbHt
qy9iOEMYQ0UtOoYXn0TnXrs1wt11Nf7B0i4CuMhD5txKDZ1iNA/QpsuJxZ1unx/GQxrYwrb29e9j
y1zkUa2FtMOEeo421n4xP0WR7NfhOTcEyBXbPuKiFBd7KjPOZ0tH76aJTk1xO4y+0guyApEq7Ces
wltPrVJOdbhjLfSBMRNasZO0r3by/fr3EWnCfsZKzLiodtEzJgQlPGbtTdv68ShIPkQiuOufJwlG
zFl6K2u5X1TKU6iB+ZIsogF+kRz+/i9qHc4M1WHpHkZtdNT6SzqHzvXz+ofXwuXT8y5AN4q4ly3d
BU56YjiV13kTsLYA2gsQgWVn7/SH+jQ1TpKDbVrFs0GMQ7ipqAW8UYymoWPDo+CPFronUo2Ecaaq
U8wnWfmUdK/X9dwuLa+E8IZhqdJkDxhIGQIS6D8YmPngaM9zUOwBafbAkKqkIBJ2lTf90UosZyxx
NoG7LMSK6XRXz04N4oIgQ027uNG/KrErB6hlCqm92P9852pXMjnDyXrM7845yrNV8jWWb5Wqc00Q
e6rhQzn9+I/HypnPPAMlxlZn1kmE2XxKfVo4qYu2xLEDK/l4mG/sk3EWTT9s7Zyo9kVFvrO3zEAS
Jhrb1UH/9xnSXfay1X3tCYJ9YBQJR/UERsqP4tREnVvawEUqCf0ca8q9TsvYGdQP9axWmnHxpdDs
KWR7xGC5CBQ76Is7vGyvfzSBffDzOHOTNb2Z4Js1xr4yHpUMYEV263T9NzMTTXBuHpstA6VSAQ4+
QGje+uMMCxzWoiOJUUKwNXUIl33jFaElUImZ9DuTX4nhTq0ZJCmRWN10zhW/nR/7KOjkb1FvO7r6
PIrmYDdj2UoaF5b7xrRMxUSQCUFBJdFAnRV3VD1LSOu2+aVWgri4vCzTFJopjIEeaj87RPvCW74P
Nypxak9x2QRs5GZ++Bh+u24h28/ElWD2WVdhVJH1KLFJzHBoS9DuAPH6k/Jj+YwfEBj38z39NqDT
6JWgec4SV9sLN47YCV77npy3NoZZ6QnbAxir0Ikk+mDHY+pgHuloNOptpkTekoSBQeIgU9UXNat2
cV4eez0WZC1bs6xYAr/YL+e/M4oFFCBKsA7HvJt+DCdzLz2mLkqDT+aDtMPh34ryfpF1ce6bqFY2
j6xEGOaJE/ad0xHZ1arBnRPRjrHodnLeG9AReaxSJGV2eWek3xvlQKmgZy3Q5s9w4MqSZDQbSjuk
iLugZC7s40KQalT7RgT5K1DlT+t8JUdPlCJsBzypKSLQHFlOPHuT/Xj9XmyX/m1iqmw/xSAGd2AZ
oC7T8s+cx0N8yL8l+/whd/XH4rUDFkF2yzrUFO8acLq6IjwC9q/fX4m/RfMhLzZVpa0nXMkZ1Ift
fO56cz/HX6ckDRRzT+rcNQzVva7vtlu9yOS89zR0Y6FQRIpM/5FHkWPJv8rlZmlURzVVN62erovb
DuuX4+WnUWEqsjJYkFdjLsnaGW7mFcB5qrDW4lhgQRJXDrbN5qIh58ppj26iSnDZ5BbQ0DFxjOp5
CH9d12szCVypxbnxCAsFurKwAuLym1qfJ0lgliIl2N9Xtr9gKVVtRzSv8+pWt58NNXK0j9WRVkpw
LjkPNQUsnHhZp2RAbfJQYbwuFqHdCC2A97daW0UlG+RW8P2re8UB6IEb7oGO+yB71Lf/NQ30nyqL
DQhltjOjmYQTaGDitM7YPqbRZc5ksJW+g9J/uW4A207wIoRz6coSK3Nt44Vjmi9j9DlrwOQFyBki
at9tv3JW2nD+SaNJRmYdH6n1DbBURHvFAVIKyKjaQDmC4dCXnQL9Eue6ettFkYtYvrOQjdYY6XnF
Oj7FAbVlt3StQ3RQ3MYp70Qk8oLD5PsLdAFuacF0NIzWNZpPSrc4DcbulPH536uF54sMEl9FsQiS
nrf3SkPHRLIkvDK03fiJER1KL4r7F6VX5ooQ9TacxBth3P2isaWHCdvqluvOQ3nkUISZf12hjZN7
I4Kz9VnGBj5KCggh7el/SPuu5bh1ptsnYhUJ5lvGSQojyZLsG5a3bDPnzKc/C9rf76FherCPfOHy
hcvTBNDdaHRYa+p2YvY5EG5KhZNMor/CXFS/SGGUPZW6XhRHBBWJ9k9jdmg5/h7FkaX2sd3zImTe
pjH6PmiFMocyTshQtQdZrb4awcS5Azec63o5bAAzlRPwYGh3mLrcm8FR0T/p8fNfnQsbu8Tp0CRg
g5TtoSz8cbwZC8M2hBnMzZx8L2e73u14dVEUqr5UWYajieqbpL+XF//6Qrbc9y+bxVynRG5TZQF7
Ed4Nyb0O/orgqQL0xHN8X6DSbLjLXZdwnM/2+ehw3WBmNA3WHeQGOK1QOZPtIHnJlgcBzbcdL7jc
NBwJlxvtbUczMmM4gywJgZwiDwueP3uJv5YhOHmbs5hwnhub57OSw5jOKKGBPpBovheXUS6/yTyY
cZ4Axl4y5Hhjid52ZE4OQ6G5RUk47T+b53FZA9tNGYWKkScUHVYp5+zUd6OxS8x+RkcTFzqIcyxs
R6VYGZWWxdguEBMM07OuYFZYSzD+94Wj1lRtf3NpqzWRXy8CUIITpaHkeuTcPwe1ldBeFW8CtqRN
G30KgHZel8g5J7bD0uyqZqK2hBTNaEvzTay/XRew1WCJ7iVdN+gghWKyheAe3C5RQrumKsnRJUf2
QPbsmqA9dc0M1LolFsUD6NxqX5ZFZHklUM6gJ5+FTJSqcEkHGdqnhpUthuBTnSS0/wzq7ZCSe7I0
bjTPjiwFLgZ/d2NQfmAgAB9giAZw11CCYiG1jDrB+DqY8OxYc4gYWYFkz4C1ur61m/ffRQhbCyU1
MatBws62gRuUJy28UToAalaxFXPBhbcir/WK2MKnUkWqUbaIGpK96tHskFFZSOK9M5E58mhNvA7F
TfNerY4xhWBW+j418WAKyRMhx5H8UJP///GDX9bEXCIdGn9JbyJ/LRbfSf7QL5xb8A96+FMNVGp9
q2tw1ID2IRsx3TT8vD+gAkAxe7Qj/9W+bWer/aL7uZK1dOFsmsCKA2AQqmroctMSJ7XR9wB2DLgO
4Bfz5q95J0S95kpioQ5iCAQ+1I2AZRBFn0uV4Eb8QGL3l0NirkStSHWAmaE6VYX/SOqhBhlzpUgc
U9pcioLYGxuoAG2PyT+YWa8tw4SHLQlvZKOwjPgh5+HBb14iKxmMQhv6SOIZHWt2007o6P2aKF9C
9a5sB45L30olAhjxshhGrZN4BBYn6IgxTqm/pbv6RrBrZ2ns/BTdSjbFAM1fcp2zg7zVMaouV0va
yRJeZsDSUKQdcBStyTiqFeeG3PR5aIXVMJQHPFGDiSsAANogSIZX0PJ7lTyHWWLl4EnLsgBIwpyu
822l+CmLbco2kwFv6RCvGKD0HLR+dIJGsnrdtK+78c0r+LKk31qxgyZvOx1mJGUeTQzlKU+7N7Jr
UIjLQhjNQ8LhfwMhaDK3C/PzEJn46zYxQTw+2cLECcz+oIAXeYwCphh+m6peRy3S0w6tLb1ETvFS
7MDH6kALcVp26ZpP13eRd1iM/ukA1BJKivpdA5BeTg8TMBCj/d/JoN+wcnjD1BlJ914oT4Xd1Cw+
alGgieKhSG7ftavzYhxrmDdJHkjwFP1h8ZBa2eU22av+7HTAGuVFgNuX1Eoa42D7uqn7hvql5c2s
0SGdu8E+BMUishFe48+lc30TecrIPD1qPUkms8KdiILdXkyfo/6ZZJiiVfeN9CTLj9el8dSC8Reh
jlxHOMO44vLe6O7K6qngFR6u2+9vDUfT1EhZW1cgolSWR7HrH8uFVz7hiWCuJyFJxbEboNyS8LUj
pZXw2jWvu1WUoX7V7EooSJssiFfF9jRHP4z+3BQzqiinWPxAY/rKGf3WahTKbVcKKZxDEX6V51Nr
/nP9xDnexxQZTyALitKHlPZRCt3oG+Umj5xmt+yanXGqY8s81J/jO8IJJa/rGTCCf91ASRqjHuk9
TADHp0VwsvYUBt71hfFEMF5B7EzgARsLAmL11RhdQb/Np78UwbiCIBOGtNRgm430PEePqlxa07i7
vowt5IVfFIBxACGGi6u0Qwvl4I3I1Qg75VB5iSPYki8i9Rme8Cj0Qo+X9tzePgMj++ilBIIzszYz
UtKQCDOqnclLJ5SWZu5nXkZy07chelQApawaGDv6VQuUGE9JIYmwf8kXQYlsOXkEPG887ItOx8Q2
L8266RZW4hiNMKskb+SgR9TaJ3uz1G7miTeuyBPB7FpEU+DxHMIxlLdLuZtqjt28ZzV/y3is1sBo
g6yNhlLIuWqXCYaM0Dq82Kre515TAHAknwTFF0E87EdJKN1ktdE5ghY9XNdI3hqZOyLNpzpBrkoF
2NJwyLXxYcgnDsQJRzHYcSo1UAYlzeFf8Ry0xOo+MF7T9FaMUdlqe0tTvl9fET34K5vKAlrqJanE
ooIejuZtNJ2q6NiAB2DMeFNivGUx1wZRuyIca9gU4NMcdfCr9Jz1JzH+J0ljSx4/FFdedEVm4sqK
4tFFFF5bO+tvC5oHl2P8SXw07toTQNPAyQiKzqfrO7kdHa1kUuVZxXxiGbVkBMqqPc231QwIHKdd
/AGTzrpxm5WukQu2Ihy5VA68E2Q8STkuU1OAJ9KutcYTwv6eqOYBrJGOKCRv15fIE8V4EU0Ighmd
LzjE4SUKj5Ua2IJiBYRjApshxmojWU/ShWPSVwiTpCZ+yQ1hb2atM7SDO4TA+Wl5oEIco5YZv6Ig
9yyCNBFhhrGL0rOkfCSwRHaQGGCuVlW2QSOOxShvwNxgx+BSyndp9CCnzvWD2YxkJMMET52mg32Z
TZ2GVREJC6UAGN7orEPqDi+Zl/qDLdmGl99X4EcUOG/erW1bi2SUYVCqUhuoyBhgZrnyDQPP1xdF
ttRtLYHRg1iaSTIpkADATfNxdAHuXpxkLwIwTPck7WBOTrwX/AHdLRKoswGIKNuNbfqd3fi8yb6t
mGD9LYySqFJZFyNtezeVhyy7G6MHnYvxSGNz1hevZTC3yxBpQ1/SlH6yT+4puEDvpU8UfImPL7H5
cFzJYjPCWURas6Qc2vKdoVrKj/iYeaZbvuaDVSxW6n0kOpDocDKwcmUQfTAOOUvDXJ5UTAkn3U0r
HEqd5/G3nMZaAON95U5sSZ8h5kV88ypYrb04oFf/Ht4kP4RzcUtO7w1Q/iza17V0eydXK2P8r54v
SA7HeER04CSK8XpI7crNMR38X6aKqAr8piIrYYzRiXEpjxk4CO3iROdYNbz1JRfDx/71RW1a3koM
Y3kA00CMRWfy8zHH4FlqBflBnRernH5cF7RpVitBjFmVXVOao0HNqjMtob6jheC5m6zrUjZd1UoK
Y1hCKgXgzkaQA96BcHjKpqfrv7+ZUUczMVhsNDAPimzVb2mEpZh1XIyYGcx//AtKpz0lPwwJZQ/K
tsozpz9o3UUiE0+F0xgEASVAp7MDEkYlF93S7Q5kh5Wvf+ah3m/rw0Uaa70K4IIHEzqu1qZXKrXb
lG8onN11Q84xp22FuEhizHiRzDxtBQRuXTlWAHsCtXpkLJgMb2JOYZsnibHbpl16fTDQAEWatyx5
SuvPLY9fbvMBu9YLxlyrutAFKTMRzN/kPyjG7bRbHuSz9nmWrQmMQKFd2dkndW+ULkcjN++SlUYy
FjwKoGNYIkgekRgkbuah1VUFOzNN1PGBCun5/+6WLqfGmLE6NYDXoJNUjaO+kgOdZNFdpYfy0w65
/oXXeLpt0Bd5jEGLma62qY7bJFJCKx3PkcaxaI7Cswn9Adwuak0x/ercBKvMXmq/q9VsjTkvX8cz
ZDanXzcg0jMoNALglk+Ku+wwv/nepUZbS3n7xlsW4zVQE8nkRWjQCxMMVgkemVL9ViXfzH7geNzt
gPSifyziihlWvdwXMaZvJYtCaZDaWnahP2G+KLkN3vAEcxQuhuB2DPBTLVjYFW022lnM4ab6xuqQ
+3zK7ltr/C7YgLZ6JG/VrV1WiG14tyVHG03Gk6RFgLE4GhsiX5Roh8zgFId5v894ka7q/tfqoyrP
Ffksh7vrzoLjCdnh4bSLlzKnAwXGJFiB8lKnXzSTI2Mze7NyhSbjIpCSXIwmh0LMBxq5gDbMUn3K
0vKhSH2leYxvKNSuW/IBOq5kBzXy8tBPZ87T573I+2d/J7GTw5mSiUOv4s3dYDYx3CHYtCKvAkZM
5JD73usd4QYjq35/lL8pX/hmzHEaEjvCVOrTrIkL/G3n5CrqPq0fYLSchG5+XzrAonWuK8h1BZTY
nH8qFWmZ9AgHh4XOl31uFJ4b3JYAulVdQ/j0G7Gc0VS1NlBo5JDclNHDFHKeB9sq/vP3f3vugEml
7Esk3Uu0+6mxvUi7Svj+kV26yGBKLxlJq5EECF1qUXwtFP3UGNnDdRG8ZTD+G0h6RZFnWIYii5YO
sCzAVMsZZzyGcxYqE+yRRO1LU0BgFITnSRHtOjZ5twP9zt/t57JV9BNWqbIUBF1zREfixbb8h3SL
bVb5LjeF/bhobtvizdFXLpEjv+kDVLkpLLdYc4yYt0y61+tv0KMuBWMXVK58THrMonacfdxMCEoY
Y/6fUquM38bMQF1NLfzqqFp0TK20Y1+TrH8ZsXhFi+277yKMCfjUKuqXVMf715SkWznqj3XYYLpp
NENLSueDUXUfupUuAhmHroAEbyDUB0mzVw5PvcGJz3nnw/jxZUTppUDK3+7rwJlV3Rsn3ogmZ89Y
Ug011ZZY6dEX2hh3pDwm0w9pgE3Vx4nX6EA/9orCsxjRaQP+pvodlj19CbJj0nvT6IWZJ0qj1eS3
S5i7f+UpNMZTqEaW1ShoIxld3SSY6Z73Tba/LmI7mPypACynhpAn2ZgscEapeNPWx2yaLRBOWmbx
6bqcLUUgIvCSZVVXNOP9kbUy1NCIxDzMcTekw52c7kKFk27evE3XAhhNJkOpRBLNPJCb3u327U1u
F0fZj3Ygtuc2UWy58LUwRq01bS5MID7j6RL4svYE7xCVnA3bfHauZLyP0q52LAcAdVqisoqZNe0g
ObEbOBQNML1RXXT5eWQXuOUxvqs5Md6WOa3FMhfgJKd5WjYzPILe+6Nouv2U3o1CYeV43giZ5lzX
iy39W4tjVDyMQPIcQGXspToPkW/UihW2TxGPAIWjfoS5DsvY0GRdwWaWXQ/O79Qyw29/txD6Bavj
0oQa3B30sUkGwdLzV9kc0PvkR8bz38mhqrmSQxqjLwMT5zMO2hchTlwg/z4pafvUdCXvAcg7HPrv
K1lIh1WhWYHbpxiPcuOnGsCuTDvgvdM51kSYWy/oRlMNOlhTJty0yn0UehXPdfNEMN4h0MFd1tOG
F21xhQlNhOGt0f24fjI8y2GcwlQIgqAnFfqz58kehWep+NbJt2JXW+XoXRe1+TJfmQ1bYA5kMw4J
BTybz4s3ncxX1FM89H0mVt/bmlccKjtwPzIUtRbKuIZ5NBJIDQFRlHla/jXgkaByDonlSsS0rCKm
GnxBKvuDeT8ZzsRDC+KJYP3AKBpBYkIPYtEWno3qTHhY6hwtYIE4o7ks9WVB3bOtUivqdkWxr/Lv
lepJJSf23UxYr8+DLnZlnqZaZ3MOLEOAkwWqJXn9GWQL+8BTz0pvdwA2BQsOR++2coRrkYxH0POw
mXI6gzef6ZsZ/FsOOl32tNWz+w/NirzNZDxDX+mhKs40fDRFCyC1jxiZ2w8LaIDVdhdmOceCtwK8
9eoYLxEqpT6377RIrWqZBJ3nwafOdPTBDycwgsiuBpyW6zvKU0jGaRDJrHtlwgoHbdf3p6z/lNQ8
Z8G5/Ngp2qnXS20eaJlBHJ7TrkIBgHjtgtGEftwLrbkf+9ReTPJUaoJFRHANya0bVyjXa4Jzfblb
gH7yaovZqTotnWRp6pF0oQrUgXtXEazpRdtPO93OkTIF6fwdrZa2yCxxbmjeNjChhhSAFA/PUdxm
QmeFKjh4Os5h8mI2hXEvgl4hCn1P6bwBxM2ZPssgN1IwAGV81j8FqII8gEUdleCAI5ijRQpd+soT
iLPYilGEG7SRHSAHydlBjz7yEF6fHONtRkkJwYYXIW3RxsOdLlWTO+nLP/kY65aUBJMXFn2F62fW
9yTOJT/N8+DQdbrGebLy3J7C+KCSJMgQV0htgKb6nXLwmKJOAQan5raxZ6vf1bxhB45fUBg3JAhE
rpQARqr4NE0nuPRd0XDxtXinyLgfLTHidI4gBt2Sz63xbQlNS47kfzgmKEIZ2Gfs+iAZl5MH8xQW
IyJIxc8fcnfYaY+CrxxDLgQCz9jZhB3p8zYd6L71hwHob5VXfwo/GbFj3tbO5FLOPlmwls+dp+95
WJpUCa4skp1fG8O8m/rBxN1IbpAHAwIDOp1upejt+mZyjkxlfAqJdfAhUHqHWgd7tNE4czQd03Jw
/04M41fCYNLUoADCzZSL7ix8b+LAFYan60I4ly07vTZp7WA2C2JKvQHxbzE5Q9e5KQgKEiU+mkTl
xRIcq1IZhyLMo16FPfQQkARP8WITu3Dic3zT7IJd+FQ78ZMKvDXzXtxlN7waGi9dwKb1eiOXtKlF
pq12jXO8q8H/qrrlCX0YSBfwyBA3x9dXJsc2I2uJLmZBjwd054i2HrmUFqv6R8+cwW2s/i7Ce9RR
OcfJXSLjTiapAwnshP1tvPhW9+gSs2O6B1Ora+55GOCcy1VlnErbdcHQGBOUR/lhqkedhwDAsWc2
y6fXsZSrKhBlzbiwwONsLeROru/bfvy7q5RN8tV522uNEsh2kRhWOJ+1UXYUiYtswlsP4ziGcNSn
ATPtcMJiuuueqEZoTv8a3SpedqsDN5IcBYdXA+LpBJvuM+UxjYQObjECWy8Ck0Ow0ywAKluJy+9P
4+gEy53baqFJIg2d/718kI3bWOBEAtvOV9NVU1XQlsly6yyRoFUapWGTw68xunTnO3PaXfeJ28d0
EUH/fRVYpaHR5WaCOmQifDHACC3aahvbdcpJk/PEMAFGV8ql3PaoeUflU9g/VHFgmYJr6N711Wx7
+MtqGI+QIDYLJgqCVBIMep0U6YwADk26SLnlznVR22d/EcX4gykcmiAK8dAWMh0g8CRCaXXsDY4U
jgawHR4hZjxabcC+1ek+ABrIcp/0vDcv52zY3o5CiruI9OgsNhXzuTcTJ4wB6joXT2nRc2Jszvmw
LDpaMtUkoKCWMnnuF9FO2pNguK35NakLzs7xRDERhW6mIvjekfcvzH2GWqqaP4JWTm09kUcJvYUd
hSffT1VgGzr0YFHSYUHhmXKRa3bxWPqGoziynzw072w2qtMfeVfudnBxEcoEFyByaqW0xJsX8wqW
pN6g2R2I6rYx3KbGZMnyZ8CBuddVfvv1hzq+qaoEdQ625posSyPWBOZVJztyLva4czGLBkjeW7VA
P5AOBFl0bqEjiEfnvJ0OXEmm1rhyU0KhhmFYI/U4eMMpdxN0jZuTNaFxXHbju/Ko3/H7FzbtYiWT
2eFIwsRJQtEUsk4+V0vhdYZgZRVgjEbycn1nN818JYp+ymp56jiCCpEyfzRo/RlNm8Rf1IzTXLD9
rFwJoRazEtLNw1QkNJuGeJ7sVDFsrVwvRKcSk8kd8Ng1M5c0S2VrFbFkxSgBbhkLX7OyGVxQ48kc
X8BbM+OrG5nGjLT8I2TGfswNLzZ0ZzGqh+tbu22dq2UzjlpN+kCsRBxjBxwJ9O9OvWUgMij95kgA
Pe83LmX1iR0e2hpnfWxAF4CNTBNp4cdMvhSCM6alZfKGQnhnygZzOkYtGkB+UNfToS9v2gGIxlvs
wGosULnbPKfDWxMT1MmKHpKsQ8RNsuy+J/pxyNVDWVQ+58zo7/z2uL2cGRvFJXIrz3KGK6lvwNka
H+Vdt8P+YX4CBGFHMDS6HIGbt/lKIONfeqNZFopVhId8eBvv0kOOsQ1tH+8Xm/aGZjc8oN5N970S
SHd6ZYxVHhnoA8TFPmuvpL8hxTEAu0ORWAQM79nyWg+chzzPhWqMjxlmEpbgJEfxoQucMNGcDvYm
F60zC7GjdMlg5VHxFcMdToyD1XrTQdnKr2TwXwXToVGzD2X3V1vA+qM2GcaIQl9kJ5pLTKG9qV+5
jVvvS1BCKBxHwNNdxt/UlZCIIA7H+s0KU9rGXpDCvdLyVGlbk2RNlhRgNZks8kqlZOnY0+RTAm0l
42P6kZlmAjC1/xPA2OBczUQbFggI4hfMd2rCOc45vQbbW3URwcROHcaBZZWCWAuzp5aHcfYyHtna
dupstQzG4vJFw1BFjLeTcVPvStAkzK5y0DGYUhzRTa/fyDdIJ+d70UkdgUtcu321XxbIWB9aXLKm
yaALk/BlmlQnAWH9KEyukX0E9Wl9WozVLU0ZSyIq8+AdxDWj1odEj+9mjdcmttnruZbDGBMRh8ys
gDGFW045iOikB+R18Fl6yX3Tln1adihuS5AmgJ3qn/ClPxIOduUfbqLLljLmJQtqZFYa8hfzuXWr
fe9PQPnQbeVxcjtbPPLM7L2h4fcr4iKPuda7aQ6UoEREqJwB8v0+fCbfaYcCTH2hr4GPS3IjgM1p
j8Qj1rzj3YSbncKrDWcL1AZwP0iiIXyhKfMc98WATuF23/jq/kN308+VssPPY9QuU05hqSZPfS2f
6dgCmJ1jwB+lgSW5tJE2feHI3L6ALzIZJzOhL2cBOC2NtwM/sos7AxwRmVXvc89MLF6ykuMz2Tno
qa5itJ7haqrE0xLdDDzehj/cfZflsM4G6AmNPsA6WndwytsUvdChG5xoTaXdE7iY6MC74Dk+VGZc
jKBkQSr1KJMXcnpCkdcFm5onmKV3/aR4W8f4F9IuQk/BPe2E3BsYHs84ds1bBuNX4nLWpnBGGlmt
noJJtRewb045L1u4HQ1dzodxHkpQBYJI5+7rZV8NxzjcTYVLpN0o+LMaWqg7WNe3jbcsxnsUfR9W
Bi12R9NkkUJyg/qkV7ySIudw2Lp0CxoqrTKQam11PNP3lcp5QtHNv+ID2VpzSYRBCWdURWU0QlTl
uSJfhVl15fJhQEPt9R37wzvq5xmxzJFD2eL9SxPU6mP4Ej3lPwCmkh4jT3OaH3MG0mCLVrww1+dc
F8w5KrbkLMVVVwgzwkRT/mbMftQTO+H1tnEXxziIXpSMVqKYUdJd2p3CDFdoiqp2TCm5p8g2c8DT
OHRum59m+ENWBawIgOIVAbLJ6GK1aP+jDEmt6W54bfYYhHMSZ7DInbjvrKqxdJ84lc+t+v5h1T8l
s9nFIkJrbEjbQRR/OFFgIdmp7dyfHoSb8dRhPj3z8+MH77OLVKbLasp1ocQQAlrVZprOQejf2vV3
0x3fotgGDSniPV7P57YOXUQy11kmzpOY0N5ZPR0sM6/R6x5ajcRJ129XwSi/xb8nyY6TKUlnVGME
r0KzVEDz2KkJkApnr92DL8g2nfag8eBmaCj+uwu4iGQUV0K/djwuCNXlxwztPPuKMhVXlolGxq9I
jQEmk4ci+IfL9CKSbvbq6RrmizmSASFt9dq6DTpckkfzNjwUR3KXPCg7/T4680AHtuP1i0jmlku6
siIjFWmaaN+OR9BxPlVNbzXDR+oUqxNkrrtAjQw0z6EhNNADmyyvZQ+CLONlWF4/4tQuC2IuvDxP
0UZOxzrSJtuZQAbqB9ENEm4rCW/jGN/SiT0oZGj9AOqBvskv+fPiRHZ4iP4BT7d8Jm8LrQc7LccS
NsUSURVlBQBAwP3+VUXSeGrBbNqhDhOlTqp5QZRZotJapu5e38ftet9KErORkdoUJtF7CqggeTQB
BnIjS7LJe/qL14W0/ehYSWO2s5/Kqh0WSDPBCHsAKIVfvY6u6FaYmjH282fhi+7XTrlfMEK64M21
fIo93uTg5qV/+QY2rxhHwBAOUSC2TVGys6G1etD0NupLZvghrwDJOUc2vTj3Zq4OlFNNEIFrTb7G
UQ7gg3MURJzoYjNSWi2KcdClkmXL2GJjdekUqI7Me9Dwfp/JaCDVsyiBiN9vs5e0fdV5w7W8jWLc
MHDSTCGlvy+UN4O574yXjPgVT8oWu5hMVtvEuN5AyBuyVMhbjAfQhbgURIe+ZObR0sBELdv6GaqP
UKG32kPh8zZx8xZdSaebsHL8gdnU85hikWF5n1delvt5w7FnngjGcUREq0QtgF9MEmNfp92dMRBX
qwT7utvgqQPjNXINrE9tgX0U030Bgsnm8frv0///26282inGTxQJCedyxu8X5h0xT0t6Iw+fgM4n
z27P87WctbD0VkFT9CSk1E+pPj0piupUVbO/vhyeCCZi62rQpw4lRFTZnVLfKDrn1uWcOsteVRd5
GhUNFGvJSgvmr1eNXfAgQbfPRDZlUwF6PwATf9XeIp7McsaDyQ6X3Uw8Vfs0oy4r5FarvtXcKX+y
vWcXcYyx6G0+JvM40t51ESg/rZ1PVm5jzBtjTvM9WAgPybOI1JRomfvUQW+K3b1No8WLnLaI1+Ay
Lt/BWBRCwyjuFJwd+tsMH1ySk4OMuxPdAebgQF9soowqavEeKmaH8p/rmrM5XboWz1haggFao1FQ
2dRuRDTAIdK3tXvZx/PC52Vc/uAdL0tlrG4iGR5SJk44OdEKX/0+IRc4NXr4xfvWGx3NS84GviT3
YugY5wrbvgJ+SmcTgnpZlVKem7B5fRfZWnEqgEtecCxx21IuQhhLjCsQgcsUWSlVzoPwOmKCrebh
EPHOjB1TaWtJqEIJqlsFXpccY4D9B89p21m19mIkra2OZ/RDg8rsQ7MCF11l84B5V2lGUcH7C42B
kdBwB+o0Gxxj7nWl5G0iNd3VPTYHo9mHNGfWTk4bfE81N5lfr4vYfgqulsJ4m1krgUK4UF1UBd2S
2/hW1n8ADGkvj69DsjiJUZ1kTCoE8nCIVfRNyO2+jQSXKMlHijmrL2EckdqJRpyL+BIw1qpiiYnO
27iQOBcqx7n+RgYXBnps0kxUnLdWqz2KsiMalt4Qa4oiVKp4oNuEBoS/37AXQ2D8yjjXGEejaCCq
BehgS3aMLzPcrGaXfhY45AmIY/bwAJpjdLtqt2CasXn1xO04/PIFjLeRjC7EJBT2deoTVyl7VwKt
sZkeSXtouEg19MeuLJfNJPaDsPRGB5OMltKJxntDeJs0L51vy/y1VB8ELjQpZ3/Z1CKuTykcUlwb
5nDUsl1CUquIz1KVAl5/pyTHgDTW2N4q4r7lId9zHCmbaESKMVqqFFkUNVx+GKPuQ7PsJQ92VRPx
nPYfrkewF6qyKeEP8zAwAzD8hCVeU3ME6vZhb9gtQBqR1IiQgGvfdF9EJ5eKJKCb4Yrk5Tb/4CYu
4hlXlElz2RUGxNMoAe9ItI/Fbuprp/qEwoQVHZbP1x3TdlhyEcj4paKM+0isW7jY5cWsvsmSd/33
txX18vuMt8nMSBLnCgtSfMyo+6mP4uN/gP7bTpqSixwmrEmKZJBkE+swQaf6vHjGIc6s5H7aU0Lz
JaetIlroYmBY8xQu8OD2BXIRzjgfo0cbDPiF8VqNKjsavXiRnKj6dH0neUIY/zLnYpsr9KTAzlta
StPusqF01UDbX5fzh7Dp/1ajsDBBpaLnZZdiNXljIYcYPpuZnd5Op8JbLMEu36KveWmJXvA44y+H
4kXy6n9/yOJcPoEJazRwALSkxieI5/D23wmkYAeBTvcfmGu3E5g/dUdhgYLyOa+iOIG0KDk1sUWD
c2DIPPROf1Irm7xNLkW80/92nxlXYwyxjrgDYjtHOyi++irRxPen3FdvpwPt2ZqfdB8tgLR/8sRL
HVy3ewAB/BrzpHmQKzPNky3V09I8JDzu7et2r7B8AXI/dZVK7V48yF7h5X7v1fvO520ix18rIuNf
OqNvDCWnZ4d8n/aFHMZn45zeSmgfigAuVczu9EM9E687Fz5v5Iq3RsbnZEQ0R22G7ASE8pT9SvbN
Q+P/7VEx3iUfRX2sKBKzOt22wmO1CJyXCtfc6EJXAXDR6FMh41VILb79QRlSSl+8XzDo7IFN6Tv3
ltsOJn6a929MoIuamQuVBx8dnCnIUOqHp+bH4pZe7PGytBxVf3/erFZnVqRuJxHSiqB5kQgyYw2v
ZX672+XiQt53eCVDhBlHsQDnPLwlkRP4vU+LhRg3mLGHiNBcHpTq9dsAjNG/HtmQRd08Ur0voq99
W1uKYQ2jf/0m2K4HrlbFOIlyWpLBrOAkhOPkNfv4IUI0EjjjfbrPZsBkat680/fBV45Y+u2/B7cX
9aBrX21mUcV9bpbYTO3TaDcoYU1H9GNJtxpunc7PaounkJubKQMAl3KSyjqb1sZjKI6GDNH0LPlE
PxngoY85FZBtDVnJoDaxWlTa6UByM7GXii+/yuBiH6xGtZD5AJe0sAfFF0/tt616JZFRkRrQnz1m
UWj6g+IutxhCoNRRvuLlmD+t/3aBjLLkchjJoYz3j/yYYNaqgs8vdovfY/C1+w9tAJtWvVodoyRI
DcRjq2B1fSmehqjap4LBiV3p3fGbHq5EMHdLHwpmTzAJYweigqaQ7+2EHtHUKz+U5JZBdqDLMhpE
CeN+5a4piK6jo2FozobQ2aOGgXYezOj2Yn4KYdNR0dKRQlVVdDQ0tTWnO6nGrETxTTF5graLYpfl
sP1pojwH9UA74bSz4Wd70aVh/3yHzpD9cOys2fsXOiPyKW2j6ZSuwIUH2FaOy2IZYyNDlaqkxY7K
jZODuVNB08R1J7XtMi4SGOOKCyUg+QIJod4cw7T9JAfljRIrvOQbTw5jVSCBnaSMNkXr9bkMv3UI
v7sPgcGT1YkxtqSm2SDmMXRDtgbHtKAjVug2x9lTPPHIC2f+4JcuW8eYlb6gnX8U0GWS7AeHFqwS
YPjHJ4JYI/R4bom3f2yMBsRRYZbglTQQ2wuDpyEh2y48ptrt5+dqB5kYLcgjMw2B52NHvS29aQfK
g1DsatlSU6t2aCkOHZp32gOQmP5ODxnfAdodSQzfywrRedHPcvk9A0DyX8lgk01dEuWqQnOXIQAn
ozS1p8kBwTZHCs9vsCmmbiJx1HYUbQkpPHPXOemDBt0wHKTsH9KDeQtkyHw/O7kjHhsLmCm11dzw
tJOjL2yyqYiTdpwpXIs6HCvR66UTJqGub+cfQoGfBsB2sAlBXpczTY4iFPDaM7jdT3Fpda5h0VH1
7FPDI7KlSv77RXYRyDiRVmiTXksVZJUawIVMTxHgs1Dv6FInE96uL25blK4ZlJUavNCMvckAOei0
AYeYkR/m4gFG3sIYLNKUfsKDb9h28hdRjM0RaGTUAfLcXur8RY0UH0U+XjsVTTT8vnMXGYx5FXMv
NaOGrt3k9G9xvbQVRL/9nnwIAZog+Px351Q27ZJLC2DUJLiQJtD+H2nX1Rw3zmx/EasIZr4yTpJG
WZZfWLK9Zs6Zv/4eaPd6uDA9+EpbelQVexrohA6nvym6YkXofA1aHojWtoBfyDCplVbTpligYz9l
casMX4MMBceUFwtKV49NZTMqaZjpRJJCaNG5f9G9xANA6WRT+a4fBYfX+/8HhbrwxDjjNO71NFBR
fpIfqxNN+re+6QrPxnlxcyfkdtxcFzyMJ4P7VSgvkKgYdfpciIvXpcusMHq7rkS8O6L/XxFAC2+r
mnDY9iIltzohrmaWu0ySXq+T2X7frUSO8cShkS5BiO3udhvZ7c94J7zGLvYTPWn75SB5oxftAtRL
uFluHnuMjdAmE0jKC8iG3QNKB1P7oHDRUbfD3YtIMMYhqDQTqXTQGG3Nr5zBkb3ej++jyMLKkdoJ
vidWY1e9wy1w84SDsRhBZ0oTFqXiLYkVFsuJ7LpjeCM+1qePHSfOeIx5t0hZ+bONUtlsypClWRtQ
v6n48S58H90QW5ESrARNftK5lwLPS2ycdIpPbZdaWSw2sdKpiqYXCvxYjVJiQ76JZv2S58S5LqU8
9qitWSnDpGEcGTEONp4oilWZwGzb5ToAOp+75WnigtDyqDGmJOsNpUo6XN+IQSJafmnt4E25U13a
RRjs5ANtp2rG/yHpTaX+2jUyVqWMR0koqFagZaxavLk66f3LLJ/m6cf1A+Wo30c6fHWg+ixkVSOi
lGeEqS0rsd0rna0EPKDb7bS6QgiGHg3NQNfnvy9ObwN5yrAKzVY7DPXR/rTw0ANL7Lt5Y77HT4rX
PfNmrDeVb0WSMWjlIGeNTC1zWIaWlHwlqfuJs1sRYEyXRCIlKygCyyicjPKkhYWV8ABvNwVhRYMx
XWVJhimUQKOPU6eedrXxsxsWrIB/LTTeM3bTTK5oMdYqrTt5RukcbzET7Ry6Z6RYYS6eAWzEie63
X30XSmxbWpYmeCBRrrra+RsrAqANN6LsYpjh9ElouRU5JsxZsjQYW7rWINUMqxf2knSSeVg52/5z
RYQxTbKR1FqSg4ioWjqaf7MZWdLcjTzxrpld7GIOHpNbOpHH6/ndVOEVYcZKzUvWzqkOwpVw02Rf
ivwgdZzQd1syFKSEJA3bfn/rvRkNuYs73JdKXrThwdQKq+2+6Bnv2bfNyoUOY/bkchjRrAg6EyLR
ML2tkMmeBN60Eo8K/f/K5lVyI1QSRevq5/EUFOVzqGrHqdQ5gdu2/bkww9gfsxvrqGpAZkTbSz2+
9q1z3f5sh7ro2vz/a2EMUB9pplHMMN7LI7ao3NI6wyyg23eyUePygQXEy43/wYxfKDLmSNOMoG3o
BY12bdjBoXCm3YR9AzSiR/La7s/Srn/lLRTmiR9jmKoWuDKDDD5Fct+Ob9r4RcCemp5zX3/Q4F/M
samNaArqXC3BHDmj8it7aLf4iklp6W465PvaA/RaiWnQkPtk4QgKm+topVlJDQqcES6uUTw0XJQT
agF+iyYucsLmMRal/gfVvvk+2wb8btw7ufCRZOjs7tnsuEX7zchpRZGxSVqehSmdRbDVeEG7BYas
g5tl3Jeib2Jl8hhwHApHo39DgK0mwJRRMEUx1KxUjHaq+pg1xX+kwtgNnegmEalC962HBl4Att/2
6sIhst1guTo6xmxkfZ81MbVOKvKvtCl22TW7fC+78yc9x0XgGfsxKpHx9+RzFGBi6mHI3GHk5Qt5
RkphTMagA6z9A5KicYD2Z+vesquOCgLoxW2AOMAzUTxlYmxFo9ci2sIgCp14m4eBh3jGv2526Reu
aBOL6zo1Q9S1FE1h1DvPiNAVoyq6beqYf54KgPcLs7VMs6+rwv46Yd5RsrCu5ay2g07RPejgfeEs
Ow3IFG+qXzzQOa36VeGlsrf1SjdNggSDqolM4ITknTx1BA+gPHtshp96eSw0zpgyjwQTNjWxPlVR
gxzr3M3YkTQJWLgoEKcp0oSHcbUtGhduWKNkFI2S6UBF6w/VHnmOr6FbfcMcrad56Af1x2P3qYS8
cqFIf9Eq0pho5DnIqKXkyy6entJ2VxmfQspZ0WCsEvy/0Aw6sFKCZ+Ec7+Rj7C8HxaHYRLXHr6Zt
S/+FJcY8kb6P0SsJlszK9JIwsRWp+yFO8WkwtJNi9rYhB3dp3Hkc2Rc3te5Cl7FVzVLWU0hRWST/
A/Z61370EPFxO7fbLlcHyhgsBaM5ZZUgkzGYVu9Gd62FiQgA/cc+1gOpB2CYfw77WiWKpEuiIZvs
fvWhmbVBM0ByqSpLNZ5q4LPL0Y/rR7gp/hci7KNLXwRS9QWFClGes+A2Ml+uf38btWdFgLEW4mzq
dR9ANNCvehht4hUn8YUOdTSv+ZfoRb/HaqXJRRORn3UOh/ZmiAMgVCAfGRgp+a3HvGqwDIKGwrM/
oOSm7nJfby3yFbs03NKZd0NhcyhSbn5zAyuKjJgURAoLWQthR9zATwDGvjefaXPg9BcemJz3FxXu
a7QYpzbGuVwbMeywEmMiGEkaIJ/l36K580nBe4Nthm4XvtgoeKkEeZ7oBH4d3XTz3VKWKK7Bz7TA
HCjuIx78Coc1NviV9W4hZIH9z4xdExyzFgijp7ndpzoPpHnT06wYYzyNHCidCjFBYIV3C/b5LLcC
r8F5+320osG4mKWJ5zYZoQIJ9qinbv3cokkq9Dv0w2NJCAa6vmVYwMALGXmcMW6migQlmj/GuO41
PzvR/sPc76yhscQ9rdunXuiID9fln0eTdTt06YEmwpokOnbh3KbKSw4g1es0uMfJOJs2BDBWTnGc
lu/qY40OeDpLLdivAAHLrPyJmmJezXe7iXR1hYyj0bOulgcZUCbGjQGEi+KUPNGZuOCu2lXu6M1e
8TO8+9uz5rxS2aaTW9FmbIosZ2pZ02cTxYigTaQ9BtMAUI3Guusnu+0LfplLhTEoUa7Hc47Knx0I
pyy9n3krmjjfZ2PkmBgAiKLIE4nyXvaHduD4mm3pMyREpghLdbajWCMlGpZpsUoYatuoeysQvhbh
02cO6UKEkT6apMx0tHvRQV2zby1V/HKdwHZAr14oMLJmlnWbkEzAJJKPOX0EpYCVSW20iWhn+SA6
/4N0b/vJC0VGwgoFYNT5BK+1YLDZouu68xvjSevsyRb87JD5hBPfb0vChSAjaQOZBkGbIAmjMlpt
eRMkHBAqDgG24qWJA9onepjcyviu6ft85Phejqixha2lDhazSOA2qlF1aiw/7QXE8xh5ui4LPDZY
76THsoBhI9WOFTxa5XRfyTLHnG579l9X8SGNq9eIBPj7RFtQ7ZeC6lQVqT+S2VHUeafJ6OUpqgAo
v5F7na1t936hSdle0VSkiNQRLWTpGlqR4lb+lunNHpDGlijHrxjG5ril7eari0p9uJQVwUSQpwnw
ewDvOkkHsPos7yYrtVuH2P1b51IQvsCNHyUeXZ6YMMYikuekbE3cn3iY3REAh8pTfjNYlvmV9nzP
u+lt4XXy8ESGsR4qNoiIANxGWQOAVOQU8YbiuWfJGIuJpJKp0bQaNrtgBI045Uv8oLjFOXLatxjj
m674hK7NNx4KFO8sGZsBPOk8HWnHpj7djsO5TL5qnxp8vYjJx9zTSkzEqJRMWQOJSTrN8mMgoZ0s
5Zh3zv1IzHvImOuqwEpt1e6xxEXexT0vXNgkoBHgraJP2ATu6r+VC0s9hdGM4MWX7/ktkqzI/dtk
ZzjSY/Te5A6wC72Rtw1q825WNBmFzrAlhyQL9ojN47NgOkZ9r3yq1XpFgv6E1d0MBZKrmgQSUprd
EWOxNG3cR0rtJqLgXjdPVCt/e1itSDFaK4dzLvWtCRdf34ThYwSTFJ4CiTNlvWkEV1QYRTWx20KK
KiSeckW0ogyTLhkw1BN7BIqt2H7GX62IMUorBErfTDRLnZY0M/luhO9lyZFs3rExClpmRYEdwLA8
YitbgXaLzYGoAb3W8v769XCEzaDx8koSctL20yjhLRqneyLvy3Yf80ATOKwYjJLOwlj1IZIaNpDg
70kv2HGdPqQi0D/y/lOpusvVGIyPD7QswboAnfZ6Ct9bW94Fe8USvs4eBQ9EKpyXe+fIncHYh1wf
u9LQcU2Z1NlhfJdI90F5HiOP93DhHSJjFGZRNUylR1QpLaWPZdRWj5FQGQYp5WVUqfT+rrAGjfl1
XTVERvLaMdSAaIojnIbXUnTJ+JNg0BxZs0h5I4JmXZe/7VwgMm//kGODy3xcsi4JadbxBi9BWs8P
Xd3FvNPHyLeX2DyTvplVWhFkxLEzikWV6bZK9bwAsqz2xX1wRqD+P4y6bkvHhTdGGiN1bgladNEN
D7z3QJ3PMYrHMvZAWGMl7JJ84Yj/tjJf6DHSGElxP0WDifZZFPerMbbGHmj2yXfOlfHYYmSxDyZD
VCXkylrRT1B4xLoxtBoJVrBT7we3cmMfg/vjPrvnQczw+KP/XxkroHnratohAgxIem+IMZLF2eRI
Otld55BHh/FZqqqrBJBLSHUmjUXG0KqFzDKQeb9OZrsFfyWKjNeaTDIYJl0J0jjNSbLhUABS9JcG
VfMqJCai28aSrO4vET/A1XxkmJzcy2we4AOPW8adiZMUjXUMG9YUZyh8py1W0fJSg9sNSSteGbPS
KYVcyQYcTfNlwGZfsouc6Jt6T9wcqTMuvD2HJzb4TOH3J+HvtlDD77zkKcdIg7FXnMEWG2dxE0xB
8bqEtmPFX9rHBqP9gspNURSIQarqLmuHYz7wgNM22UIFQ5FFOEzCemtRlY2yokmZVPkytY6iRU6Y
jjyTvKnfKyqMhSRp2FUG3TIbPNM51MIbdvObdpd8M59VP7DoAOX8MB6HT722VnQZc5kAT77Pxhhd
GtJTHB2U9Pm6vm360NX3GfOoo3lsUukEQ9q9T7Jb6JJdNueIK3z0d/7mQVd0GPs41KKQ1R9DLW3p
zcAeinuYZCnzcqX000LZT6pmh2rsm0W92Hk6HRMp4JRiN4Vx9RuoJK1MpUbiuRdTA+nBbgSG8UPQ
cWwk7zAZG4ngVJbSFLbYRLJGn09kqd1ctvLhx/VL2655rThhjGSXCaoZtihflD8XWpQHNIzyhmyx
k3RW42a3dJuzedf4scPFRd/uFFnRZkzjWOlZVBsfxYbk7u85vfAGgfKLuONNzvEujLGPWVYV1Tz3
iBXC6n4qojvgRjnXj5Kj1yzedKbi0zPddi5U5HXpzeMYj3abxhiba6eHrOiertPjWCt2s126RFKP
1cZgqX1Jwrc0ec+5QH+cY2NX2g1LJ5RDC55I+jwbL+HMg0alV3xFmVmEIlXW+iWjizSxtwaNT6OV
ho8zahedaSuC5JhY+vbfTo1yvNJctRTrOaRWapD/GuqDiUFKKfau0+AJtsmahzGc0qoCVxKi3/Fc
lsdUqx3deJ0FJ+1Da0y+KYGVcnuvtkUC3TomIKwkVWHoNlFizCZWfWOGAc1KogK4d+AfKqp/nT8e
GcY4YZvSmFY6zlAfjknoIHWXyJwj5JFgzFIIAAqsZ0MQnC23rTxaTfZIAm4bN9X636Xvcl6MATLQ
Yt8HJaKmHoiz/aFzgPoPUXQx5eIbj+0J/aDYoUYnuwubCwtE/eE14oxJEvVsGNCSTLsNiLc46NHw
tLfvmmX6xSG74bnNbU3+xSpb0GrNtBilCqm2Ici8vur2oxm618ViOwjVLzSYyMbIFr3B/C4mr8+9
S1cWB6cBXbV/b03k7ajZZsgwsYkKqUOTLQb0UqUKooo0URd+k3M/UXgv2e0440KAsRRL0AtZEkOZ
5gPxKMZFk9ynJwwfeeNONB2Rt4By239c6DHKawxFk7X0oZAKg93F74LwJSWAF2yesoSTYttOC+gX
WowGK0FSm+0M31GqlkPLdqVvBT/Ck+zrGK6qbnjB+x9E40KQ0edCSWEQB8QzVW9XyEPQqBetmqFk
fQB48LfubBuQC0FGtSt5EpAIgwHp2sgrMWYVScNBl4oXjszzbo3R4l4qF7Wmpj5JDassM6QRj1ni
SVlriWJoZ9oXs/dkzCbXvlScC2ADLLUdAq5CQxJGS2vO6+LjGfS7VfnFN/s0U6UwFAWKfhC/GP5o
G/7H1osboHDtFPRSiA7xF5sO8Kdeuyt8HgLfH1zfhT5jA4peLIuig2Sp1uJJdoTu3+BEV3wkB97e
i+3qs4FdraKpS5jLYmjNkSwLQQ0NNZ6HD5iiwFH2WB21pyAtfOil7f76FT3mBQUEXDMbe9BLThRn
WN3RYvf8l2B3lq5CkKWd8jC/8kJXLpvMw6ooq0VC4zayrveDo3qZp4eWgsRrdBvtuhvTGd6uy/Sm
6qzYZAzfHC5pZFRgc6qeRuOFVC9V/nCdxKbWGKpuAKFC0zW2fSPXs9JAcQuFH6y8kDGwWxSxVcfO
mHhTyUuOfMj8bzpxocb6PkkWYkNdIJPkrJ5RvL1JnPQGwMmRpd2FvoJcqHCIXNMR7sbzfOT1vlFb
eo06I6Vqkw+lSHdpV8W0G5fmZlFmJ+phDwyN54F5tBgJNckoT3WHc41O+QtKnq7syK+R1x1jOt3y
3gOYmh/JbMvLr8tUGfmUxKVS1QhEU7S0kmNs7ifBvy4vm85+dYOMSOpDbAzRABKykFpCe9Ln++sE
OAKpUh5XzwIpjSZjLHBJQdXd16phi2VyM+biORWrp6lQnOvkthvDVgwxDrgsR1USEjA0eLI3PREg
Zo0WCa0FEFqSMzz335baCs+84YLtqzIlCeZSRDs8PYYVm0ar93UrwDss+qEy79rKSj65S8u4EGFc
L4B8y0Ae0Qws7Ch2DBbo2J1ruuG9iS6G8A7r13dha5P99SPdFv0LVcYRL0NXYR8MnqoKMrydftMJ
J7G5MUPO+3G7ve7CHetgU2Hu64mg5ckYBQvrgty8OCpTYxP1a6gcDDIBdn+6nXTBWurMNqKzVD1V
5OsMVx+Q2zSrvDA8pROvgXhbQ36xz6ZHST5MMXqVoPm54A6YtY36r9cP+A9m9EKCMS5a2uWLTvvK
axeu3c3voz3KA3Y7Wegux4Kr7DZEXNE964ePEJnjMngMMlambvRWzUZ4wdb4Eiqvnc4LnTi68bHz
YKUbC1I1fUwQyeXSQZeBRwsULA4PPBKMlanG3BRqSadlxnPYAABgOC8tp1a/ndFbCShjWhJSmFPR
Y8uTliG0x0zlfW6bdvYzdnM7Pgl+jLbTCn/t0Wit6yKymc1ZkWbMi5jWQlIl0EEJ6cqpfUTQAi14
1iIR47Z2ihbE/0aPtTTdqNftQoPd8gcRnBZl6ehbCbziNrzTOs6jiWNgWGA7PcyR3KPlpE6cYK1z
rCRBhWx8XoqC4x04YsKi2wlyoI+FCkUrljsheybmXRU9XT85jjaxsHbJbMyCSt9jiRro9kIE09UF
tXavU9l+Z5qSphqon2NZFiPwU9boo5ZAaTutc+V+cU053Blzf2xnye6rdpdE4YHoxWMXKHdhgH1S
6btgRG+KXPL6E7dfJqvfwuiFuuRdOdOXWji7dINGdCYPbWaXJwMwrfXrdc43r3BFjNEEs8hjsxZx
hZkqeLIAYIBWxhqEkueNpK3gckWH0QCzH3U1kHCPil880Q1h4j5+wvYKdGNkNg8imMcU42KLOMLi
bAFMteUxVG9n5WEQ/rp+btuJggtDbBZdVcqoKehWUalsnITIziRGtigANboC+pHYuQLM2hhgt4X6
HBq6nem8GGn7vbX6CUzAjg6GccxnWGk0NWNdZXzQXcX5G/ApwSuBBy790YPx2wNhRY/e8crxdEDM
DHs6Pk265V5Xc6TmiucRS0LaRb+RSGZPaWAHhmYbrclJcnFulE2/60YrTCLBjYbZfize9ew2GThx
2aZPWHFHLdGKu1Lvo3JO8ZochdoCbqeVpeFulNwiwARtbBc5D7Jz+5m+okiZXlGsyrju1RhMCQV2
Rua4QCXcmfYEFCi6gNN8m4+NHTvCZ9pDVmQZ+6LXZSXnNcRmwp6nVjetFm0NZcNLWlMluyYtjGWp
5LGXh5wqIeJ3tD3LCYomiWipw7nQbqZlL5Udx8pser4VZ4yRKeVGlpcCoEV6hlS8EmsYg+tbFYVP
SfCVXOGNsPBEhrEzfRXPpTogxG6Fwe/lN1JFdlK+5CIAvfM3VeZFfpvO8Bd/v+8IyIQUzQTIvBZG
fy8hLRBVPcffXlc0hR1EXuRRUtQEwpHnj4mgOS0mqojMcTr06v8sGr9B/wtCKWPKDTnPVCqtAt3b
xdEEFH/0lEEar9vp61ekiEw0nhhLEuSABrN1imUF25Up4lON/sm8Rmw5Lp3VibN7nSbvDBlLMpba
hBAdNGVjFw9Pcndagh//jQRjOtQiHZZaxAkS4WtTOaEAwYPIf4aIJpoYXzIk7Gb5t30akyRYBixi
tYPuQUo7C/PGWhdxdPYPjvRChTmtBWjP6ZSCSuf8U156pBV906+90JM5QzLbV3MhxpxbqFatNGog
RiqMCXwd8kNbP14/Nfp7fxfuCwnGvM5doI0DVrLaCRa9hV4Wfrn+/W0WTBUQ2YpECPuADqVikFPq
CjF8YQvGYahix4x57Z/bXFyoML6emKRvowZ2QCpHb4p0v9V5mYDt3JJ5ocHIF1rCzSakSHbL2cAO
rvvyVrPTQ+CEvngmQGmfLeImB/J2/fy2jc+FKitvVa8mmgYjmvfPteblCRJ1ykEM3mvuDrdtf3Qh
xUhb2iGh2kRgcMY6h+Sct4c0fa51TkpwMw6URUyIaAZRoayMG6qjBHZMbKCnNzVwP9HK+obJXq+6
7dAsGHATWFuiIRNNJyJAMEGVCTsHVU/7ZhhwgGS/CKeUt+52M86UJZEoYEglMvuAHaIoqQd5pN3b
aAQ+dLtwT+zGSg4RZ6Jts/NyRYl9wEY5IGx62vZeutUJSeidWfs6UJbOsYt0I9YfZE5uZ68j+sZz
B4vFstHV3wQkI1OXt9Z181RlXcYbVFVwvMwlzoraa6QBuoRQJnbTlrtI5FWKOSRYXIKSdMqkdyAR
orzeBjX2CQ8cl7E5yQRQgP9nQ2eEw0jjHItNQGOkSR3JJRaF5M79AestA7QGl3sKAcpfXsTjjbFX
hYlWEyUB3Tkx3oZ4uSnHxbluODY91Zo3xl61Rf/P+Wk31X70hdvOUs4lFoSl2J7Cq7LzGKL/Xz0O
6nCe85EeZEnOovbN5IFwbZnBNTOMbQoDbcnJiO+L4m7OUeKtYtrvaw860Mx44/qbe1jX1BinKHRD
L6f0emoXT1U/vyWCN2BqxmvRFA+xGL3SF+zKFdBTUr3k2H911++V3edQcNc/hB7L6lgJmYdwAio3
/NqPqXZjobNCXtsR7+qYZ4jR5XPTDWBWQbGwE+8HkxMzUVvAhhhrJhhbkfdC1PcVCGT7bk+OHVCr
NK/xPzMduCLDthnXmlikrfohIv4MNSbP2vTXdZ3aCmbWJBhzEWN3/SQbdApjMTCM3cpOOqhPZazy
7BLV/ytHxk4ERZmgLc0EXuTzmEHu4kNuAxsL2wl8moPi5WY4IsAOBBmYjTAXk5rZDlg9P5LPlL7X
58ZYB32ujbrMwY5UZnYDh6R8TfHavX45mwHamgpjI0xiNppUgEqsOy0WALh0bbLuyveYR+2t6L09
UXiG/Nt1sltR05oqYyv6gSTaKIFqHgPLDiAssZq/J1FrzXq+/2+kGGvQVMNSaj1ILTqQh8t3aSod
BYMeSfyJd8eaJ8YkYF/oiFkZyEMcAx3adIMCLTf6fyTCmIV6mjVglIKbyVgewjZ1RA19GDnhxJub
9bUVM2zq09CNKpdL0BlhgIxDCyhjC2+R9BB5sZ280EUz6Vm4S9zgtj5ilQknauPFGGxDcVObADqg
Yimf25fRHpzkrbUpXIn0pJ0N0wKOhxXdmw5v+E7iSCbbZRyKFelFKi60DVO7bQBwvjiFI9rF/mN9
oVs4tHjVoeNFvheBBzN/EdCGhxkTzhHwfggTiRhlnCByxYxJNh2bfLTCFjU6SXLEPPOuawgnTDAZ
Q5N0VdkKBCwX8kmr3kVymtXXTn6Lwty9Tmk77FdEXUNLMB4yLLJU1xdTTyQwNR9EGy/0nX7budEu
OfDSdtsPphUlRhu7um2MNgClwVs83fsoOPrqjYbWqMYPPZFTkNs8wxU5Ri8TgLcZskLJmYvT5BM6
nX82TbTPyuyWTDNHNjZdj0Zk3ZDxPtPZ3mpxzvK2j5DHLqfSFsdij0XXnAwyjwRjoctU6nSlR7WM
KN/b7i2XOaLA+z5jlrs0C3V1xvezwTeHr1nw8zOitjojRgCyoAfKHfrO7Xw+D71rmIXdRQ6Q2S0t
e5b0t7jaD9x6N48rRgzUuB0zkXYBJicAzb9kTuKYbnZMT4OL8bezvud1WdEP/hbzXLhk28liJc2z
AFNkeEd3H42sxMc64yNvHHOzeCqv6DBBXBQEubq0oNN4CSL3d+1QeQE2IcQnLL75G7ufF1/xWKPh
3iqMN4OxF8gAkiPUSqjVnb4EWMdYi8dYlJ8lId+RXkJQ2T9el5zNeBXJUMSlxDAUtpMzVIwynfEy
t9Wysqa8wNa4yNJ5XWSbVHSCMUm0P2kG23U4joY45QIkJS6OGB6UjHPPG/3YFMYLCVY2OgwmAlUP
JPKmtTSUuIqw86+f1aafVgwVcBkK+DDZol2YmkU/AjcF+4SXL4i6h5P84R+DU3iav+iHCdvhKbIY
TyC3eFMQnCp0qyTtuP23cDQmgJckJUR8oKSnPpsOofaZGcUVCTZxlMZlloRjBDkozmN67JSn62dH
DRCrusAaUTXkdzE2wPrCIhPMIp7BQkrfwvVthm50clsQ0Zki2+RB6m9p05oaYw71uAzRIwJqddXe
RPuoOdQisV8XjKnP4p0Sv11nbut+1uSY+2nTSkhMOliajKZXxLkvDxwHsqVAmiwZkohtWAgmGAcS
Fy0KcwnFAUnbY1nlliQN7pI1nHf41i2tyTDnJnSB3gwLBLxsGmzz2QnDc9fcTOS9ASLINBic99jW
ua3JMeeWLSTFcCAeEehHIdHboL1evxfOqbEdg6FUBgmWliE/aBgYD4Dtjh7LiBNQbmbRVlyw9Yuy
RZIzznA3oy2ciZMfaOQexxgnyr3+lTvQQZ0Pq0majJhSk3SsmmU7e5K5FFSVeon5EO/6m8kybfU+
2tEF6rzRpT+wdqHFxEVSIalFTnN20n2CzEzrhzeA63X/3rzJc4Gb7QNrzhghT3XkTWSanqHbh4hT
Y99n7aN9ALuP9XvDCm1A6Hvkx2dk5MIiI/Jd1qDhA6V01LnP4uzLxVGYeX6DOu9rV8bIuWZmWjN2
uLLxoPnTftkZT7SrRQZD4o73GNgW+l8MsY/ZWa7/SdZhJ48lVM4sxVZCvlw/tW3NvRBhIqS8MJD8
rMFRFd5OxbGIPjHmvRIF9mFaRyFcLb0VEudYuxoiZODYbN4xMS/OaDGWqZZBIVNba1ke9KWwaoOT
WdjsWV7zQc9xHdZNYTzHVFnbQ+8uTnhUd9He8CM66viqPAEU1FGfgy+hHR3KT3QYrUnTA1iRzuo0
xkQSjKtY/IizfaYMwB90/psYMPYhIFkQaTRv2+eHJj2Myv7693mXxFiEXAUgf7/g+4q4E9SDIN5U
A+eKeCQY/VfLJB5VqpsAHi/JsdC9QHSvc7EZN66vgtH/ngiNKcxgw3juHDqCh6nJV8HVTsm35Zbc
00HXyk6eJ94eK474SewyyNGU+qmkNTj1sXenU4EXWvyMrUKvxomWADvUrQy39CK3PcacpOf1c0Xx
89/ip4R9okvUdVRTai+LJ4+AhFCfr58sjwjzatL1uUTeBkT64iXr94GRWUHH0aPNpPHl9hCB/ZuT
qUIJMCqphMyW/l31Uje+F241R7hB06DfPCRu6Agcr7TZS74myhiONm2rOMF6aDs7tS/he7hrsfJM
d8N99E38ofrw97vSod2zImfYgHek9P8rs5FKsxDKLb03cheT4yje1cnT9Vujv/3P7hDjMP8moQ9m
hz2rIGHKRHAFsdexsUnV3f9GhbEd89SPhTnC/uXhfSlFlql8Iju9viLGcoQy4BMKKhckam2lE52y
EZw+zTh8cIIwiQUu6wvdyOIBdBone8IQy6E70EFSWuXhj5TRU/n9brBHQJJUYqpsi1QzT+gybD/e
gQb67U0vLeZ3SYA4GO1TiNGo65f0h5jvQo+R89nMQxKWoDd4hi/e5+8BnCMWlBxNF2jZuU3c4SYG
WhqH7LaUX8gyUq5PdZWOlM3WndBsZLV+g7rpzXCQD/kTXYmCMbDR4pXANzPCGt3S8M/pMpKvCguZ
+gxkk/3sRsgIK/sUlc7/YUKXxyAj/YMRRGlbg5KOkgJy+ihH1yhIh3uUB3390GFKl5eloF7smugw
+hCJXR62IUg2ErHHdLEE0wv0b3riL+YhCx6zkWNH/qAZl+Nk/GrTFPM0zqCoYmsehbzD8pLD6NCH
QmEHPJnhqIYm/ttsLZPaSnkCGKfxfvqev3f77lzbtELUA3irOyA1qHjaMfZ4e4k5V8m2J4myoIpB
h1fshPGXwriPlzs1eryuEDzeGEc6A28mFiucpJkmNoB6FPlJUNApJPuKxgm4eLemMf60WuZaliuc
43xALOTUfw1WbM/fF1vzxF3LQ53ddja/ZERjDIySBEB3aEAtwkyidh/xVqRtdoKsdJrdTyoNWBGc
fsCUA01EdMsD7QWa73uXajhaklxyG91+VPDQeqWc0bd9LG54mBwc3dMYw5IliaKrJbhU/HCHri9X
9on7P4DA806TMSthj1EhvYYsti623E0W2cU+IAStaDeeGis7zDteg+sfwq/LBTJmJY7moTR7iGb3
xVAtbHpCTOSk/nJbAyzUk++zhxJ9tSknfOUxypgWjGYAUiUGVUl4zJfbLtpdV7jtNwH64pDTk1Td
ZLNGS7xkuvKxUgoABn5zCnzJzZzhWOzG76E/2fU+9+jAbuBeJ7xpTVZ0GU1fjFyoYxPZqhBAGWP+
Eksdiq7760SouP3mClZEGBU35rQI2wSxl5wPdt695PWI1v67qP/MYj1tRYjR7maa4hQvAHiAzgSo
x2uCGSWS+de5+biLa+zQM13FxGPfpoXRgJ3Gi29rl3jkpN0TDwsK0wMQ79zmFUMFiw18ESF3VJqm
cnhglrwTZRR8KTDiMlNxmWvN76o3IwakQXKaTe86r9sB2epEGQ0fp8yIpgmEOie4x4wxOkbLmxTN
RQO2PhI7/VKeMVzN86089hglT+Y+DXqarKCrCwG8ajWPQ4fMZvHT+P73gUZ+4Wu8MVYeWUbLxylE
xpti5iZ4OfbAHBAQCsp/jbwGuk33ejlUtroy502cNC3oEGBAVf9H2pXtyI0jwS8SoIO6XnXW2be7
3X4RbI+t+7719Rtsz7hktqY46F0ssMAaqGiSmckUMzNCCMBhZJyHZbCrYLbKjNsctu3kGiZVUWzR
ZLaBujJDZLj0UaOF8k24S3eU4yo4zd8lG7vpJT6f548DyT47dkowzVFUUgO907WDQR5ijTdgtnnL
YdL372WxfTJB2ITzlNAvoTFzR8lrl96KjdKSSzALhlZbDV6ncnodNi+CFSYTL2dJqmMETRydCCkm
bTcJHIBtG7wsiomVS5kH2ZBi41AitXrMvOTLXW9Axa0mFse3qRe9j2MXKCZagmWDgEgA+2eczVty
CHw1xHMUmKkPqR8K4BMfnejYn7obecf7OOCZBxNC52hM0M8DaCnzZuGHXv4Qwu/Xl8eDoBu9itJa
GStpS7+T0QBnCXWHWllhGRmnG4WHwsTHNJ60tqcv35SFIpK/hwTyPu1f15ey/aG4sjomHmZDkgcV
5dyVzeqUmq3VNpoDTetTP8unFBdNXAZWr0WeEGgfeQBaQTMxcTCieJA1avB6aqXl155EVq3w0p/r
pqiwL5ODtiApogsMUkv5DrrOXeMU+/oAgiB78aEKTW6jm/E0YOCDx0q0nVH+XqHCPk1Gi1QsC/hq
MQdPKeYUm/a84Tq9U7+UiJH5/j+lzvTz8N+dD+Mtf5pnXaE5oqYBkl5x6W7ZhX6+l53K57FzXbdQ
hX2vJDmkemIaJUlyMAynMm7axLtunzwIJpB08lhMKqHmSZlWa89IoUlgcpqytj8UV+dE/4qVQw/4
qmqHHCh0xxYH70IR9HiIY/rZLkSXinN9UdcDscI+S9ZaJEkTDcRx+SyR5z7W7TAhkC7kCkDykJgY
EmltvTTU+FOrfA4fursej150Mke3o5vkITgON/wObh4oE1IaYTDQ5Qa/nsvEKoY7bdbswXCNmPN9
z8Nh4kcRTerY0W3MUXTvq5NSPtfSXds0vNuMOswVh3qLoSvzaBtTrEwKNNrJgA54aZfbqjuXFuTP
/sNAzvYXmyriP9DNgVkyp2aA9FKLcuA1juYrkpVD+erJ9CKP3CUvYePQxrDU03Z4BOYsddPdVIWg
J43oiByMIyz6LAgadQQ5fAqV72nymqeca4167LvNXEHQU11tZpQIYqT2gFAUsORKz4T3YbFpFisA
ZveCtDSSKEOGrwknIz8YKp5ETK/mrWOzFVZb4TBmDiamUptL4KTPyl69pTw8pT/Q+0Q5SC5fD5F3
Noy5G+mUdxPND7tm16ZHpbxTeEQOHAj260GYFASLt1K1fAozvw46K005Xrt5H1+2jaWl6eIuTY0O
21abd2F0TvrKqrMvMu0dqI5Cx6NK2rwMV3DMZSgWaoseFsANHm2uzH0IZEKusvN5JVCO2SlMdp0H
RgTaAQB1ZLTj5Us3d1ZV/Kwb9/rlwTsj5kYM8rRMYwM4qgkp3yyxqqQ7CZHM+1Cmf+8VP1Xo37Hy
U9No22kWYG7JXv0sOak7QFuUoJ0EjbA78448XF/W5hfX6pyYsKDpuqaOtC8/1HtXnjD2mAv7LK9U
q4+/pRCiag3DTcnoX4flRCO2W3BRoZ4pT9jNfPyqtA+5yLnqeVFCYaKEVgR6ENISJDlneHqjqreU
A/B+xIxD7kWfeHJUvH1kokQekb8bqai6r7RrMB9IX7u5zWEcN2YlmLUghlRji40j9xnuRdJY3T5z
NEgJ6zf6J+k+fkrvKAkZ2NA7ziXF8TTCFPwzQqYloQGeLBPYIp0S1J7TbRtxPpc5jkaYyAF5NyKh
NIHCVnMIpDN0k8Gkxans8naRCRpyUZnQzcZSFnysdpHVBZ8k7VWtnLY6p8XTdVvfHMLBN7mhy+iN
lRS2q1gQ9IGEInxM9DunuKOy56A4Q1VJ+pbb8n6yq2PjlpDEwuRN5gseuY/8aD/7845LiLR5hhp6
TCGPRUydLTXpZRULUYFXb+3cu5hl9YdjtRt27avqa958FJ5mnz/pTG/+dyFtBcqcKImUqa1FdM/S
ickmeG2ICqH5F9xChNvLsRk+V1jMyS5Eh7hYDSwRBRraVAECRRRFe+dXMwy3ZsjDY66FPhUyzCwA
rz+QQ3eHeqFDHOkg2QgzDn8YeDPMrJbH3A5Vp2BsnDKtiQcqRZT60PT4D2WgTR9cwTC3wqw0DbpC
6YmlpRXpf5V17QjcgLLdA7OCYVLGOWqyOlIBM9rlMxRSnPqsIMfPvplfW5RcwSyeWmi98YIbniNs
3j8rZOZ6IHU6xAntHy8if24+14STbW+fE/T6iKgZBjgn/rzFJzOd5NBEGS3B66yy0/b0OvgP5brN
QAYxz79x2MwxbAxdqBXgUOJQdR+d2tmK/hJeyk+6a0Bxyx8OxbPsoZWEO5O2aSM6gZ4TRAIUmU28
prgOIjLjybvqfDK6Rfc1qT5dj5zbDzkrDMa7ZL2V5DgAxvK9hJAYFT4P8H5k3GZHaiCDz/+K3n6U
WGEyLtYV2d9Hp6Oljn50xv5yL0FyO0UVsvGur3C7uLxCYzxtqHOjwuArqtcnxKvFMt4shoYtzZm9
xZX3tT36kQfVjNvZSVBZXn4U3PIM7ywZRxwgLx0tDf6KMpAOy9RapZz68fLz+mJ5KIzTLcWkiW0P
FF150NFsjoQsUzjNfJujvtpqQxnPa81YDHI6n5/t6fTOsovs+EbBTRceBBsial4bW+WelrKrH+Ej
74lp0+8v6Gx6NpZTk0gL0CkRTIv+9gYEETK3BZxaxbsbdQXDpGKSUJrmG8wAQjxTqq0q8JJItbqJ
J/XHWxBzd4dEHo1SQIAZPPqlPewknzYY8aoHm/m6geEhFTJ0Cs6PWZFYRK0+ROA4Alvicw7RjCW0
Jnty1fMvjWxRtK8b42YddI3IrKzsg15a8A5k1zNeH2VIWIu2YLVW7DY7MXTpaG3iGrnFSxm2rp41
LpOhEDXTCpKDjEhV65vcKHeauvDWtpVxGaoJaiUVUqiSyMSwQk9n06SqwnJlZ7GVPeGx3wpdwZa+
hHvorEBg8+8y9ocKvYaGR2lRBRMSXrP+vPlkCcEkHQ1s6086E936y8twVFqr/rzY/al0hL18A0Xt
8IVznFuGusZlroo+7/p0KioV1Ogz6nj33YkKssZn2V12qa2eSWYPz2+Sa0504Ln9tjHpiqIYRJdB
Ps9EHWkgxWx2yCeMc/9zdI3n8Ry6lJy9uBHRiY2nj2PscPeamigbBgwd3+iEgHkKh/3nXoOpKxyC
N2J20PvQvZ6O2RHkZy5tHY0+Xd/ht5eHa2jMVaWYdZBJtLex0wdXVo5iObiG0TugPlGqcge60104
fonnc62fggaU0bUT6UiM013fSM+zcOijgzHdZEv4bIiypYf3YnmY0TnYdVY8y5ZcvRQ5SCbk1NZJ
CErWn1DdsvTgy6ichPgDX5nrrWNuPJOM+hiaoJyuMETTouN7aqxU+Xp9yzYvozUKc+OhB65UJtq9
Ypzjr/WzdIrA+hDdGk6wa78Ht8gpMPBUOeYhdwQ+++3WLbFGZ4ySkLnUMm2h6bV5GxzqQ/xGhkLg
/NmOjls1/rjjdt5yUNk5XcGE0O0bGfTQW1R/CxVAH9EAH0biq4z/K7ZQE7MLmzfLthlXL86gMjdI
HmOgOzV7wCn3GrnrotC6fpqb2ehqP1XmxuhNTejLcsZHw0n5nLzWduIEJwywuQQz4/3TUNr8WuZm
JDcUjaADEeUBdny7SCpQXCP/t816Z7Z7pbsble9R5zXVRzqtjBUSs7qlnXpdoCwMS/FaSIqllEdD
5DjE5hkZuggJHIyki+yYeGz2hZG3WE1VP6nFs5pwsr+tDNO4/D5re6aaLWBzw+8H856ET5VqgMCX
97TNA2EMrQpjU9IngIz26A6eaMtuCyMYIMFRn1TItRc+16k4G8eaHsmrZOhNYEanYj/foK/8lewx
10ZlbXMHbRDKa/iNY+5b35brzWRu8lgT5WmghJrEb78qTuLldp1YhtN6gxtYBmhOekvaJye+0W/y
M6yhmcu8kvE1ogyA7u3JE27Do7RDd5qFGL2gv4nO4/Bq6rwNZq7SXg5kM0PDJq6d0h7Hl0XnXDib
YXFlmsztmZdGMWslAJa0dRQ1sqNs9IKksErD4xwcNcB3F/UKirnblkafQoEaKIHarF950w7lsRDS
Xc1D5fPaTbfvuBUac8fNuTbnBthV4A6DM93NPjmALb+z1Aepsclj74AQBzKP49Hc165yVzmc1fJO
jrnlVGHoUW8Hvqha5qNxT1ds7I3CSombPE9u4Y67gKcjsW2hJh4/wIODQMZOni9SXdRVYqJn3wt3
aBF9I2eLHBTuTqMjudGhEjjXz2bYWSEyYUdX0VQgp0AcoDs3fVZCsJlywvOmx68gmCtgblNI7YHd
A/T4S73rIkGz66bprT5Sa1ub69AKEsW0plDh8RJsvroYK2gm2IRi2asppCre5mjp06bgFsd0PzuQ
JuAOXGyazAqM/vuqxpbqodSXKtapDV+r/Ni2/nWb3PT11e8zwaTR60ga6FEZ2Q8t9LqpsDL9uAS7
6zCbuhvrTWNiSjEVsjhGwCGweto1X9rGk+onu/yWN3TOPSAmqCQqySpRpraBuQcNWPE52PVUgdQP
7IVTn9m2dQX5t4IXAWjZ/XlAsxyVKRSsVbtEK4tu3BfVd1PjYGwb+wWDWVAmS2UKPlGkpumhNl3R
iJwUT3zSUU5vo5knbsVbERMliUFqDYREuNGy0JIqJxgezcW9bg/bZndZERMJA0UwocspIPsJl0OU
4hNwVDyx1p1E1TmJFt2cd1eM+RuKbQbOa20C7z6gVIwsVRUE1sSntNonUE1IpZkT+f4l2F7QmNBH
jFbuZU1T7fBn/ZMOgiVoparcJbcmTINVDx/jWDBW62MjYdE3VayEeECZ96H8RZ0EjFJ8vn5c/+K+
ugJJacPUwR/3p5WjKFZljRKreFv7RcsX7CfMilOJL56+zGapBSC/sZiQ1xd5PUcBsGTf8GUfsz12
fFAfzIfE091WthpwHMee9BpzhfG2g+0FmQmGZWzI7TIAudRu5CxE/wSvmLNt9xcEJlpAwzQfAiiz
2iKp7Dh80qFvEwvnsthzDmw7ZFyAmJAx6nOwdC2A8Oo6nOhk6eJIFjVG6WbGMeJ1WbELtzsXP+SH
69jb8eMCzcSPHC/0wdBBvj2q0LhTex3GWaPauw6yncutrISJIPkyyaABxgIJLKTASIEMPSckAfh4
T22o6oLKKd8bVuEWftQ54S33RYtzlOwIpqYIDZTOKEsa3vBAETPSIVprelFd0RNvW3xepU71gzeA
SZf1Ppr93ly2Ko7ifDCExtuyack49WmXiLzjwfAcXmOiSta0tZZVCXXC7lRhYjeE6DUdZuXX3Dle
x85g1qC4G+YZS0oEUDOE2Y2ZmJwa55ZJmiK+5TVZU1SVHXAblDqYjQR3gFmfx+Rmkg8KT017axVr
CGbDBrOq1WIEBOkyK+mfjZpDQ7OZ1qwRmBgMYdIulCPknfRjvnuir+TDTrttbvA2duS1ecpbAWSN
xkThNKiLZKmB1kN12CFhblpxXyi2MAeqM4piYKtB9tqbQ+6Qss6tpKhVNx5G/FlBUtqQPftRtIVk
SYWUWqKh9nacmihcqEGApmZIatRLNHiTqeuu3EqJA2qaFKFCmkHjI712Q2Qc2yGdLTORBPt67Nis
4KzXxsT5ZK7AB0J3Un00fNNLbokDmkgQ5v0a7+JRRfKsjwn6iiZmqaEj9w3yn4UR23oXO1HM63ni
oTARf+5VvPUEWJQ893avTzstwlBIl3MCLw+Gie7FaJpR38LOGw26EWWHkk1Y22Wi8t4wt/K29SEx
AX7KJkVLUwgLtU14yOTuIJTRQQujb9WEaqmg/rxuFJx1se0JaVAE4KvGuiQ8E1UP0/RFwZP+RzAI
opAMFQeoIf6ZRaViMY7Lgm+FyPwqwwCM4jYff/xfGGy6K891Z5ZoVbFjUXUxHeTHgeEWY+hfh/kX
H/q9Fnb+DTqzSZmkwAm+kAPVxzPd+RadDmDJ6M6hx6Wr2HopgsrEP3vHsnApqVAOQQxzKKLyoOQg
dtXV+0BX3VQvfLUnj2Gj+2D79NVKdsXsIxzja3gm+AoKactCAXyAByoMz1hz/RQJnMxp89ZdozBB
V4uisRVibCoN8fh+RQGmO6Cq7An7j7wirqGoP6weFooJnfw5Pb9ZOIXCj6zmTcxstVWvAZioF1dF
owYVdozSAOSHYUeswaW5Ss35wNv23ItlMIEvElUxynoA9dHgxMpwykS8/KLid93ieTBM4AuDtsrz
DjByHlmC7JbjYI+E97q0ld+td40JEWEFiQZon6I2rFWS33V6eGjEIrNJWMx+3MzDl6BPH80uaa1J
LHgcatuX/j9biej7p1G0C7h5iwRrzMyvYf0j6kMrVhOLBF73qRW/fWRDQSJrUKUtEA/8CZYUBpTI
OygrtfJhLk+SdgwCjmls9iyZYD3/B4M5tJjgrVw08XEc6dqxrURHBQNYP8n20EH7NTWsKfnaK48t
egez7F7qF6tqQ7ysRPYc/NUXKJR0x67/Khvg5ZMKR5VuIR6kRIbVmLzC/LZ9Xf5U5uRzoah/9eNA
ZdEdkHOVka/GnA3ZrP6bElp7Cdg6RZAm/rnpC0YBJoz4Ik09N/ouflgc+UfiCG7rid/1xipVl0oI
haAN+cBhr3CZaCBUUjAmcY4uw8Gf5E9JcJOOf30EAm0kIh7ijHeMyA2RpkBP8exnFq+1cYo6xRp4
PFubWb50wWACtBREvQKWatp99jhIT/3Aya62k/wVAHM+qTLmRTspKuYMZVDS5Ltg31mjV9xUb1wu
13eMbjr7MWmuwJhDicKWSKUMmd0O5Sqzuq3b0TLa14JHjsTbNcbTjaEOjJLMdPDlVITnbNxdX8f2
7xuiiGdJWcdk2p9GnfQJtIAF1NOV7ikVdmXPk1vdnLczpQsC83VXV/K4TAH6E5L9dJrt2VVPtDNe
3M8eQgctowRvTw3NR7iw18BM3kFIH9dVjRYss9q34l3ccgLCZtRZLYwx6CgY0UMqo5mtAUW+fJTK
m6ji2DQPgjHpQUlEqawh5Bpq1eSowVzYQxM0XgWdCue6IfyL+1zOibFoqB4KiOXTr29kmkCF97FP
0EVZuOEtL/GgZvvefS5gjFlj+h7XpYTGnKEM7Sk6VdVj1SGZ+tQNHAPnITHXmK5NAml1XGMq+mKE
/YiySf2l1P2OK96wmWav7IG9hWYDpBYg3rNl1aIPTOGn2tGs4oZSdfDqsZuP5Svj1pl0QzdDsTVi
dGy24LGZ9rUPGoNi17maB16Qs/wA/jLONcSFZEJFGBP05UQIRSN0ZRRv/kSH/Ae73Fc3jV35/4FO
hhOcdCZ0pIraVuWAHRV2bWbF2FNjX+zIre4OLrqpPGiJ/3XdC6g1XLFLtq8xNdUIY0mwFjM+pdjW
5rMyz3iD+aprdtKY7nU0jnvrTARBXWABCTh2VMzmfTtne1GjJMzzR6KIbEA1QVSJjJHnP2P8XBSN
jHdCJC7Dw6hATg+DYxnn+2tzKSsMJnpImJ/9pbVRyJo1k9LTCIxx4hW/NqlwzRUOEziaoauLqaJr
8RcMxNEypXiufcNJ9LdOYnxYYAA1sbof9bfqQ48QCggeJFNXUYpnPFyemqhuZuT4S6/6ctHva7E4
alXD6T3a3MsLDOvbcSeLYaHheVyqz0lxnsOvSfD8ActbQTC+PM6ZbOppptpm9yh0d3JwzmJeU/n2
jbICYdzXUFLZwGi/amv3w5tIW3qeUBb187vON52RRyvE2zbmvi+gbdgPAeAwOWkL3Y1Bvo/yt+v7
Rk/4XXxYLYnx2M4sEn3JsW9p2jnj7Af9S6haZXurzLdd/bWdPvQUsAJkfJfUdVssEwDJveJV3nDs
vfgOTHlccoLtzxu0uKCtmdCecua0+rCu9JmWRwZP8pIT7XgpIJfTj8ihNUf8TrmK9TseQd/moa1Q
mUPrlTAwZ4JiydIeQt3uW9MyEi49Lf2Vd8e2QmGOLQ/BK6WFQOk89ZaObAzgVgw8yvhJdpHLKwHx
FsUcmjIQM01pBUgXi6dFQAOdMr2SPnq5bozbN/JqWUzQLSpxNNoFOLSQV95HXmpL99lRA5Nj4VIO
x+L7dUS6T9f2kYm+UziHhpbCRowo3JG+vjEbgwPB2zsmX0vqVpbzHGuqMhCKzo4M+qJI8a+vY/sJ
drVzTCTPloBUUQeU4kTV8uiMbPYtQ9+heWjQVc/tq6Ebc2Xj2JZVtcFQQ1oAT2hcjGpETzLYkadd
cDJvql3t5Hvhk+gZsdX4+p6zVM6Gsh3Ti95JYGkAdOeUz5gU+dUrKIPaYDfZ5Pvi5q+Vz3uR4RgK
28namdCBjVOAirWtVC9E5bBbbTJrIUb9E63YropU0cOpKvHYp4xepaDdvsSwl+wP9/XtlN6IY2JN
cWZxtnIzwycqQcuIDBoXduAmNfU4JS1WVbvRExU0l+9wcqD951vMtsFcoBjXLpe2TXuTQqW7uY9B
EvY5T+707hn8K7xl0cj+3jgvWIxXZ3mjZDLBxQk51ewJJGV27vevSe7UezqqXnK+yLZt4wLHeHgn
zlIt6IDL0k9p85monIo17/cZ307NWM5ThRq8NIGFb7JCnVNP3nap3ytgKYumgGgDiLlxVU4vJbRn
yfeYKzbPOZS3ese6yBBJCVFp8hS1bqhZootTOeuNPcwuTQAErlbB9qIMCKKhg0jW2E+fpO3FSC40
EEspw43ULMe+l6EcVT5cdyIeDD291bqgPlwF4YCnxr7+LpenTPsc8ugBtg3gshL6J6wgoiaQg5I2
uAr6vsnPQcZJyqjvvfeXy+8zvhmKqHbmqQ5aE1RNkl735xbk+sN0jAlPoGc7hyYXLMY3hX4k+Qye
HWQuGn1WoCkZcUTT+iXexBtb3DwdFXMb6MeUJJEd0NRMYSHRUKK0pR3zYS8SV+JNb2wvaYVBLX91
PGWJlwRhwAwfRFRifNXXvu5q6CDHpBKeEXgvJbwVMQmmGESmMrZoyYzyL3WG0ev0RDBDe92otx85
VdUQJYMQk7DeKqRBAgmdHGvCOBwud7B/nEHTj0lTz3gleAZ6a5B47F80zsDB9kW4QmZ206zmURxD
nNgIIlDQz4GEKdyPJ8Kl/tyusK6QmJ3MzUWPugVrDM6SZ0LAAqwDN5inA00yr4Vm04NXUEyQCLIl
HWodVt+mL0J+U1acK4heMe88ePX7TITIK42YeYOlRG1lZZ3uCXWwT7vGCULFktvkLut5zR+bc2VQ
4vhtIkzUqHOlQvkFmNqXxYPk2yfyKom24is2OGH2UJs8CvuJ0/28GalWmEz0GMo0UHqDmmVSPSZ1
eULTXW6D0MHr9PnHdR/YdrTL+phr3VDMwYzonkqjYjfisBtIZTWE13XPg2Fu98YsGkGIAVOSFyG0
513JE1/nILBDH0FTJ3NbwPgkuW6PYRMZp0UyXoQhX5zrW/YvYQPJJCQADV3XmT3D7OY4iRGcF5TL
iTeScjob8iJZc6+bTlBL38NE/hK15FuOfNeVhRn8GMtQnkeTpE4QqQk0ZiW0wS664PVVFeKvnYh7
/Y/c3A40/+kK6O3BXEj/fRWu40jIClLjtsvA2x3Vj0KrWD3y6+so9NjeeeQKhfGOvDXkKomQfdCW
h1/NmQLorXkfYpuBZQXDOATmBidpCFF3aAa/Nh/SDxXmV7/PHOiU9PFS4wvCzoQvaWN3g2kPAa+k
xjsRxgVqI6sMcQTIIi1OaYZWgo5oJeQdyWbwuKyF/WadDLPGMBtgRm0EvUY9Sa7RKLLVhdGPpC9E
jjNstiWD5fwfQ2M/VKUu1Ju6h6H1h0BzzMfBUTw6BACh4cdut/i9M2HUK3qgeULs8DKf7bRkBc9c
pKM55Yb6tqvfRZsywgi2dpIOlB8i9ngMb5wjZD9fO6mRE0FD7bAQJ8POgrCDJEzX2UZlRPZ1z9q+
eFYLYy7TOgXLUzpjX8kZ3OeK51CCjxCN3eDL0rzKJ7nF4/zluJnKxIwwbPouymA6alX4s5o+9kTy
ry+Lt4NMwFgiw8hHHRBRBxbXO9N8kXkWyVsFGyxAFCtPdOZQz0FOb9xWund9DTwPY6JFU6EnSokR
9JQKkgyTZOuxYhXTceh41r29W5okgg1OI6Ds+DOIj2CWSooen0RlHlodKPeiwgq0Dx3JBYQxtLYO
dUxyYb/EoQcBaZ3Z0ZzeDEny6fq2bZ/LBYexriCXa9PIgSPktZdm2aFWK05tnwfBWFelo94O0TiM
sAfRT6FOv0mL+KHDv6yCsa5MMtpppBA18VQB75ym04i3ulo713eL/s77m/WCwxjZVBRZu7xZ8XJX
mrVTFEci2It6k/c/ryPxNo25l0RIZoOQHecySHeR9LUYS06SwLFiNjOb0qSpFjrRGc3HakqsJd2P
6LO7vgrOfrEDD4qa1kFMXWUoQlsfMPegQXT6Z0B2JLn//6CYKwdfOV3Ql4AiiWlr6b5PjkJkePp4
zvuIsyzO4chMBIinrMoXOmwfaX+V6OQLJV4X/XY0+21obw2Fq0Rx6vQ+XOg90wd3kDhIoRs3V7Ud
4GX2+rZtLwVjoyrIsWQQ7/0ZzCZFjCedNt6o8imrv0kD51h4v88cS4v6/2K8Xc7GftY+cYt622Z8
+fuZoxiMIarChTYOCYoVhGcxjf12iDm7tH0cFxS6ytVxiKYikJiiGPlfY+mWQmfPiPoVmTkJBm85
TDjW23iUowFAaXUjyY2tENFukF9fP/TtD4TLcuhyV8upyyRZjA73/aQ8ENmTlru0OZoz3vlVyJ20
d1L/dB1w0wp0vIZKukQkmWUxyca5FZaOXgHFeZLvp5ZT5d8c1sRL6z8AbH4d9n2olDSDQRPDg2rR
idfpBTd/sZPuQfhpR0cRvJjig/LIE2PjLI3NtMuelGShXymzHj5JYnUfN9ySK71W3l07q9UxTiTn
3ShWSHHxQSe6vWtaipPfG8lRvptvKc019EAd/a6tXfU1frl+cpsGuYJm/KuIdbQ70pNrcE0kt7V4
12XfrkNsz3itMBjvUrq2SUya6wze4oFi4IAJRk/f0SnR3hNsqElCJ7xwSj8GO8ZiYwzsSEVCAnQI
z6LFO9DtHH/15zA+mI5V2WsjlkzbwXp7xh9D3wKHI3T9jsat4mapxevh450w45GYaRaSmGavZo5H
NETj6WGenEBDr4dh6TnvTZB3qvTeXgUAKUD9HkeLfKm8i1Q8ekTHMeWaLc81mGypWMRESSkdTrTH
4xxEoiPHdJf7ypLsHBPbvFoYb1FMytREZRw0E/awaF1VOKrmsedNNcnU0654IjttW0+GYPSUkwY6
c4fkrvIip3mZoMMiWXTgNz7pD62DwqJXoNSXoMsjFzlXEWeVbJOx2mpNqtNYsBjQe8EYS/XaDAYH
ZPO+u7gAO3abCkUXgSYRX2vSKQF1UNTb7fyyDLx2fB4OE126YNQyHfcU2ow8efk8GI+zjKEPXhrK
MURW8BQjsXOLLjDI2FSz35iqF4yFdz2IbWa6qx1jgkYRhUu+0DxKNCBJXn5bipu2UWxUEyxd2F/H
4i2HCRZ6OiX5AkU4W4krjN/cmvnX6wDb7zer1TDxYVQWiUzUlWp3tmUb8+zn5thZul86CajWOWi8
vWPixBIKQ9f2sIIG0+sD9G+NA+0qou2HlEN4cNG5AgkZnvHxAj3bgjjqVZR09OoWD/lx8JIn2qmd
+2JhLw+ST9VGzdHmdXNs+y/k+nTQ25va2zP2KvTGgxrhSQLfKUs1WOaY+2rbOMa4fKSsrl9gmD0F
SlSlNf3y6j6b9YshP0vcOdJtO7xgMAFXz2XoUwr0kwu8IqL6fQofr1sGZ6/Yb1QhyJJqEQHQ1j/6
+G5SS6se/vr/MJgPoGaJwkpvgDHLT1F2L1TPE0/aZTvK/d6nt0tldeRm0kqtJGEkum7Sr1CusbJ2
HixtVk+mySvpbPvSBYuJqEapBD1edNDvCkkcLYqtUHpOJ9NSaytvf17fOt66qH2s1tUYZlbP+K60
U2OANM43nT5VtY8Lr4f3X8KRaagKGH90/O+fQIEKnkq9Rq+wSKlYQE9bBGiWB6UqxICFJ17Ku11J
ojB/wzHxtejTMalVnBcdf5Wc2pZLTwpsY594JlTN873iVn4zHcqFS6q3bfEXaCbwFsqoSYOB8W9T
LNy+NXxpSvaFWvBC7nYec8FhwoOe6W2UiVhisq/2mr0cB0v+i1iTK7niLlg46QR3R5lI0bbB2Hct
4Bo0Wxx+zRRPu+pxOuruUoH0V7INT/rBn0GgP/w+X/u9TnYMvVRjPHFRmoBkHxziQwj1B/pM/6Ep
5ovFsFPo1QKOmU59O7bK7bXhnrS8ye9tZ7ushJ7oytkICcG8XcAHZk2ENm/sgEfEaqLJSuVsd92v
OUbIqq9g/KAvYgGrkcsbofPEx752ryNs94yuNowJHXXXBLOgwCCoaLp+HG7LTw0u/MVW7CG1qk/a
w3XAzd0zFLBGgXgF/2XCIoYw1QUk9wiL2uDWC1Qmg/QxmJT9oracLpLN3VtBMUvLhnqOG8qoWvRu
RG4X/ZhKn/6/1dA/YWULYjxC04QSSCbgbEo9A3x/IO5OXv8/FCYM1kJZQVkIKOKUnadUOI2luu+7
wsNwAMfi6J68c9PVnjFhT9DHMazoc6fcfavaB26PyvYNsgJg4l3RSqncjwDQHxdQNFFy1GKHb3mb
kiXyUrztXvIVGhPuMN0MaXRafU2f1X3rBv6IdJY4xctgy15y/GCL8AXw3WfpMg1GQPsKuvCbUMSW
onKaXzgHxH511uWs5iotfKTZ3ZK+aBUn0+P9PhPdkhoMkyU9H6N6MKOzXHLSYZ4BvGN3UjMZSwDA
JOF1UPcSD2Xwh/QkerITuTxxhu3laLqsalCNgorVnw6qKlOTlSHCW5nPu9bMvCSfeSuiIeu9z1ww
mC3T2qHN4sKkJf4O+vBU0MzYNzvVrfe1N3+M3sK4wDERFNydpZTngBNIfRRK8kSMyclSmRN0eDtH
/30V2qImlRdlQqAuhsOs3IUT7ymfB8DEzkmuINVHWTmlJPoqotE0bT70ELXaKiZwVnImiDpluh0l
kI0YB3EEdzuvb3r7Cl2hMDGzUUlYd5TKVLUmcOjt8eEMmvzsCKJkxe7vMLTqXr8PuIhMEO2SKQxV
agIm9N+oSjqkqatvw4yBpsktkYv3vXcdkq7hmo0zgbTLR8ryDj+aUdlR75r5oZGetMKSm9G+jkR/
6QoSy7sUSOPQa2hItYW0QpXCS8GT+T/Srmy5bSXJfhEisC+vWEmKpFZLsl4QtmxjXwv7188p9YwJ
l3BZPb4RHfehHaFkFjKzsnI5BzBjklTadAGikIH7xKuycEyRJRgt+zQCkxFkigfxl+Jm9+13GpKE
e9EFYDeI2r2J413/EAZ/e7HCBI2yy2KhDhEGl/fRM3yaEZfPi0PHgP4LDHb6164dKhMzMhWLEAAA
+TCYfG8elBuK9zzEYKkpEHW59+5mSLREiZLiKGDsY8yltnIgt1kyXOKRgDBhr7i5a7pFBwB2IwBJ
vM8bgdte9LMUDTusGlpbLHhM20eZXmso+/UHyitkL25xmG7Ur52t2sWdCb4K0U5cHnHDdoKxEst4
Ymgk2KmhM0HFr8lv9zDXE9h/isyfnNnFnsmpqFwuX8ymM66EMqebt7UgDBSQN3nOzpJLnOrUflcp
brgSGIBQBrX6AgZyfmF/ey77IplNb6x+IXNR0FO2zvpwnK1feX9YmpeuexDMZ3G+q7KaF+zoPfDJ
dlcymSu8BUqMMpXQlmh2vW9+zV7pp665lx4Uw1lam5IIht4w2tfj0OZDZSWWcVBdaq1UmaFqGD4K
KfZFgXuEwUdBUjgBj6cf45uVAuJzvMjxhshDwBIpzzBwXxB50+HbRdaVQsyFPiXq/w4YyG9ITCuQ
RKHIOuzmH/qjcd+/Elpl3S+cOMc7Rar8Kovou77NlgYfr8YdH+3VKXLS5s7614fI3PQpoL4aAQNh
jiJLblLrT1mcuu0c/83zaHWGzFUfxtUiJWA0clSztmsJsJajzrE77ndiQoooi9OC/JjSiXX7xIsf
9bvxq4otTuU5c2dwepXv8sN1W+eZIBNQiDAI8SRB5BgbRyDzoMGAQuLY9bxpGo4gFgSADGOrZB3M
QSCvnfhdnB8t3gNpOzm6fCODjRdWZEYDndxo3RoXTxWoOL8WhS1aLCy+T5yJB46Fs3AeQ62P80Bv
gHEubUvM7Vjfa0CEkzuuZWykKeADF1Xd0kTVlNhykJaQNE5q3KoUvhkvQG/aKed3isaCvVcnD5Sn
/7dZQB5wtzUVOPZguPvTeQXgtmoL5cES552qYZAvIDyAuQ2D+EMEE2VzYjZGSDtoKulsq+gc3dxl
DW+2iieFCbF6rGL7i47Z9NOXsfgm5n691Dy/3ch5oApqf8g+MFjD8qYqaRfX84wcK3pWg26PDcq9
4WH53y3Pss3PeLZ1+i2OzZORYDXiQvsLS/IFYBeaeJp5bCwbpr3WiE2LjWboYB20FqBXtiq+5tIX
VfuVhQbnBuTJYYygVWULcF2Q05Pvk2bYI3jN5jAQ4UzXDXorS1RFNPyw7IwpO5Elfp1VOV8UvJ3Q
UMBkUlDvq2eMQxw6bKublg3+UK8DlDyvr7r5qVZSmZs3CYtSFWRIjY29PN+34cuScWqdm6FhJYL+
hNU9a6k1XjAqRKTdqz7cZIrHOTmeAOaC1Rql1sKYCjjqh9pfwHWseb2/OKH9sSl+4jWF6Z3DpH1/
fCrmqsVC7bgIFI9URGdkuDeWl7oBjjGeR/V7OhwNQeJYIU8ge+9aQ6hntOOjlj+aBQjQhfC+lFhK
VYjih6L6VakWxNqUU9Dbegn+oShz+caWjBEPiiNKp5wofahU2MvDgKcZfcmLs3v9S248HtbiWJrX
WdZmY6qBdoG4oam7yJT9MPzRYPVK1xKOLJ5u7OatYmL9qRHwEQc/DJoDOJ3w7CwS8JNSTIiKM9++
dfX/oRsTSJYwI0nYQDf11PwKA6yE3JjH2hPe/rPzL+2vHyXHr1XmWpH1PkqnEdoB6twWwvFUpf05
jsD78u/kUN9cObeWh4YgttRCkn0vB/X4VlUcVTZD8CV+sPtwhpIPQ44VYuw4noEpNy0nVTqbPNBm
3oExQSSLmkrucigiVbddIqEt7pYKb9qNJ4QJHKEkYmYf63AOEbyi/rKI+35+uP5BOKFCZUJFMhPQ
9WkQkZTxXdZE96lmPUZa52D14etUAfJEM+bTnDWcELXtT7IEeHzQ05qw9T8tARDXiaQbMHD9ZNzS
lUI1tXVXuc/ucvBaWE/X1aR29SkEr6Qx7pSnaadIFHPCrMO3bEG/jnCBXOjfuCaD8aFZJqicD5Bh
PI6e5U835c3k0L3yNkBnlXN+m6axUohxpHyRy66ggDWqdhOrmNh7Knj4mZuOtBJBf8LKV9NRKVKF
iohRa5b742Q91XVmty1vlG6r9IRFgYstfHImkC7oCWyBDkcUpVu8iZgbpzXnHI+dCKgDVcg9Qa4F
Mt7VxWZYdDoCRQeEIemDQkbwlsAKKLGKwolKMu80GUfrzClqJgvStK5DsbLJAI43KvleaHCJ5FJk
2QbG/90mC3vbIEIYDF0lBrKYZIG5tHGQS7JoL3U/OnKaElfTatPtiSQ/AlTtrkxyoDjneeLVUY6K
IelqZ6py5dwrohRkJen8tC1D97pTbSEO/PHdaHBZWUhnjW0B5l7MDxzqvXEz7ZIPJpU2iLjrn9v2
jucIYHARF9i5OnRwQhMoiZj7BexUMdmy8DaYHH04MtgnfSIOad4YSJsWc9cPol20B6F545wZTwgT
9zSrINIyQhGhtGdncseg+IJgsZPO4Bdwxv1wn/Cbx5uZkvz79NiXvSzKaVE20GxC8mIGy616oORx
pgCQqeIVgJBu9wCM8gLtAY66PMlMUEzMOAffFfo7clBWKHpi6t2NMlvw6l2yH13T7494p7jWnsdM
srW+AeO86MxEyDEtB6EMP3pZoxft6Px/6YLpUzsnHzMh+g2gtTAKmgcSLw/mKU1tYOUXUq5ZLWZD
UCp8Lff045Z7CW2DCqsj42vvhu94CtyEHi9p5JkWE0bNnqidgK0i8M3fiNGPQfBmVHuvf1B6ap8v
ucupMkGzjqq+MQeo1tR3jTLaWs4rrPEkMIGyKMqlsQR8tx4g5PVRzjkeyPv7TNCSraE0tBqnlM+T
n7e6X8a8Rdt/uFp+n5Ip/mkAmimnUkUZVyafMnhFh+jn9KAFtGwXEYdr6tSJrnwUduFOUOO2myUc
WfKsvNNcCqD3X4lr3qp+ASQqXquIY2cmk0wBr6QszBk2oLaKPQ+3Yjs7bfH9uqFtv4Au/msykWNu
TDD10kCp3FbPdBYB5c8SsOTlN9pZHF9kbhrCO0YmYuRk7NNqwFdTbvWAYjYLDorVIClR/ityME6U
YCdQSW70YaPjq031KSkPYprZy4ImX9fiUAnHb7nHyQSHqtLnPAcyGva92n11SG+7Xei3XrWn05nm
OeN9PnqPXbNJJlCQIrWaiBJRmafhOJ6sc3IcPDoblfjcOjl1p2uymJBhtIoeiyE+3OjoqFdKN9FJ
CyhZD7c3ywkebDcY+7NRNNPhgdEJNTu+i8HKhyWncnZglj9olUPbmzw8EY5QduBUDZWulnUIFaeT
uJwFhVNx264lYoFdw3qGBvAB5luVdRaaOa3qES9/wpgMKAfLm8oJ3RqDP+WhdNITPymhH+XzR7sI
ZT5a0ch1FGs0IbZyWzFSUN3v0ozYelLa7RJI/e56QNmOWhd5TNzv1bBKxhTyiCWfUqLfy4Nwr+cW
Z4aKI4YtSsmd1qKxjLMcxy9i5Tfqj9zg4Nv9Q979WxW2FpVWQCdpW6giHswPZnEJ4Cuhre7wpZzr
p7ZtexdRTKwvy1rtshHqxOE3sToVf1eNvdgeW3lSm0KrAJBGMXIN8Cjs+vvczTDiZFsZSJX0AvAu
ggtko+tq8b4SE+pFoUnV2cAJphbWgCTyOJvF/RKDu++6nK0WKLLQy/nRH7JKBeM6FwuB1oloIyVH
KmgBlrTd9RaUk75lbumETi9yPhrHtVQm1gPYe6oGGdot1mwn2LcC5rpR4XZ5J9PkA3CMp+X24/ai
JRNASNwsUUt9OckO4T3m4OwqqG9CbLPfyLeT1/iij275gTcSyT1dJoaoQ2zMGi2QzWA1Qoqw7LQH
EjkCCvp0r0y+mSZH+Mu36EVbJpIYY5QYZopnL5HuQ/mmKm/TnBOSN90OFSlLkXU0gFkE076KWlGl
ZLrmMh6RbJ2V2uLEQ54I5iE65npdFhRiPql+pWB+S3qODvQYPgX4lQ5M6NCiUgpbEwL0MPyZyvlX
OSSxnYqtX81frbFBI64CquSs8Xpjm9a4EsxkjmA7rHXjA1FZC1968q3Kq1esHwQ64c0SbmdVimrK
mABTABHHxJEinICpYkFH87T4BnpJOqYlKb635MVev+ORwGwf6UUcE01acV7CKIE48RDtpF0Cilw6
M8RLczYz05VWTPzo50UEEBiwbdv0uIT3mvJWzRnQVGtbM7lZNzWDz2YC/lrUdgw82Bk7RGMs64cR
ZcbhFdN8O+uh97MnuocfewiNnMi4/TJTLtIYo1RaWQ2HEo5Vv86A2u7BWCKdiyMtBSQuLz5t3jIr
YYwhyngoqXEK1Sqz7Paq3Ebu0s3dSz/UBsebt9ahVHEli7HEVpcrtW+hmIG18adoZ9wsAMSxpYdw
Z9CHJ4Yq5j2mbnY8AFfukTJGKQpJGWUztGxfi28dwPuzQHrDNNviyRDGe3xu2+blAzK2WZE8ThsR
0lDatMPlLbKOGXiqMEOIodpnzu1NP9A122TutTSKuiihHcb4mHwrnygHt+AMtpg7zZ7SBvEcb7sS
vvqKzIVmRXK5gM6ZpguiV3gY+6ztEpwS9P5sHeNOPRPe5b0dUy4Hytxmld6LZk3bFuGp3Su75KQE
/V7mIjtyfIFFU4GbSwVoZ3FVg0Q6VB7D6KFuv1z/XjwZTCgZUlBkKhNk5NpPSTsknWa3Am/YnyeE
iSCTLraNIUFIslh7TbGCSkl345K513XZvp5/fxZ2u0w0yTA0lAFhiaQTQLuOo7zwgiHHvDUmZgxa
15d5CxnCbvHxbsYkxPKg4vaiw+LWnlcM3r6XLyrRk13nwlm5RB8MJhKazI0mIQsu3MXIvGHJ/v8Y
8yrQsQHYK1miiYWZP0WZUdqrg44bbE7FvdzDiazcu/6Btu/+iww2R5v0tDZDHZex+kaesZZzHz9m
Ttna8Xl0Qe9xY/wFYd5aqY9n4er8mjyOC6GDUnoYxzYwdoNFxyvpulqb5r3SijFv2eyXpcyhVTLf
Jt3bDHx+pSk5Qrbj3EoKczNKFMWN1JAiPXaYbeyD2DXO8lPtLQ4dqLDc7OW6WpvutBLImHpWtVGc
RfRjRemR6OENeuscpTZvppUIxrwjDHbrKtWpK4vSjmXs1MZz+xOW9xxpjbAbMu2vahorkcxlOAtR
3mQCtYj2ezzcZcLbrHPK5ZtOSxEpDUnHuKbBXIFZk9diZdIqZVLY7RTamfUggsSDC8C9bXgXQczV
p4BykCwzBEnJQwTO3OGLVH67bgQ8EUxUqHVlloceIszq3KmnyAr+hnQSPvpbC7byP1rlPCe0FG80
9237KIffJJXXXtq0ZQ0bIBpCmyyy5X5zVvq+LzEvSbw2wt6hdhN5YPqr0dYqnuhb2C4DXtq1neWt
hDJxodDDZqgMTDY23uDqqNihq9FhS6PaK9/4xcHt4LoSxwQIIwpboaebaPM9kHAfaNtQ8Mrd/P4f
XgXems/H9uSnTG8lj4kPdWcusvhhGrpLJ5LRpfSMYxwMvuhIbvlYBAaxaVHZclBSMFx1x50f2Ywf
q5/AxA9FKdTFWvBZO1d0+nPyQqG2lV1xku+Uk3VqBlvxstvS4WFT8MyJDSJmmg4KRY9Rlpe8vtPm
4LrXbUaQlV5MBOnJgEYZnb3tdCAyRU/t1NtVDNKt5PG6IJ4iTASZ5lYNZ8orkqu6PYgHPftyXQDX
CZgAAkAh3RA6WCU42FpX9aJ7y2k9w3DxQvBAauf/O3ls5V9YokYpaUwEm2Ji6472fQod7U050OZG
EwJ8kCNwM0JevhULOhE2XaGbCQQKsd173VPsVI7gCc+6LfsdKO4zV3B5OHUf0KZXfM9iQosuZnk2
YkYMaWjzq/eSEsB8FFZcdbU32jNK7dRrbd1Wzuat7os3vd07MqdYtV1K1GUFOaOiALOUsdLE6AHX
P+Gp1/rqoXnI3djV3dmX9+Z7R2lPEPd41ZxNh1+JZOw1BKV3UtD0uzW+dPONCGBJ1MJws3p6LnGS
k00nXMliLFctE30cC2QKBjkMo58tCniEgMtZONctaNOALnJYeKUWuMzKLOIY5+ou178MLdaHG97g
7/btoIPiU8GaggG69z/Te1UsIn3W0fBrZlvy6bP8KQHXxNf8m+7PtkocXiXnH8wDjL4m8EA1jX2O
aX1OSPefFmN7pMiRWU8tFPBlABKzxV3iaqPNa75sfTTkoZIkG6qOu57++yrhXxpR6hTSoJekqY+N
GJ3rRtpV6fRYNzknSG/FTklUNBW8QhYIL5j7VppHlMYECT3G6geIku02e79uGNu66FjjQEHb0EVG
gKH0QjZH0KUniZMqX1QDrYnCz3RO/40nh7nIQ0uSqwYPTMzMds9KY3VOpsyYwkzUakdUi8dltdmL
k8SLXowpxlU29soMtqSoNM5Lmf0wR/MxVSJfzVGwmefUWbLiIGddYgtmZZutyvlym93b9S9grCTv
EtL3VOPRER0zo3EbDf6ccoOWTndYAObaOW3l8IpV2yZz0ZyJmIYgp8ZgUp4oJcI+6V2n+NdNhsYk
9l5YK8bERxlsRoOSQDG1JOphysyjqRDJAV+y5QJu2NqTWcCkXiGa+6XVCSeSbV72lGNLFnW0Cyx2
5DDUy2kGe8t/plJpRjh8tzziCgHYcfdchFh6yX1S9iKNHT7staLSDAHKAsrYFWxlF/00HyWnRSG8
dKqX6ye7+elWwphCWdfosVJUBO1PfLrFelkmzuFtXQOrs2MHDqNCSwuxhYCwS7w0lndzLuwzS9pd
12MzdcDgqyGbmmlhgJhRxKrVKa5CyCGejpZI/0wJSQon3IVu4gl4FbXe6Pb7LhDdLkh89SFyeU+H
bTtZ/QYmfWnnnLQL1RUDjsVzi2JGEehHNQcuT47etba/rvN2xFnJYyJpJme1XJqQ17oUMYO2TKYD
3Xnmow5tBlPwCgEPETNr1kcZZ3UB1WI5T6A3xgJqU9tdODl5/yDqT5PJmWjgyWGCqNEVYZE0IwbY
DFDORZm67/Xifi5VDOgRTmlwU5YuWTra8poE6r4/L1XN7ELRzGcwd3bY43ZGPfbG7HYWXq9/Jhr9
PvnzRQybuudAJx8ac4I/C+Y9IUZjt8mS2cqk2NOcHcOk4+i17QumrBm6JCF/FZmhQ7NspbRqQFal
SqV2Q4YJNVy5MY8FQf0zHwBxkuvjrhbzZi+lhniWJmEfynjKkzmEKRHMnplaaXoCZuJdIyk6uw3H
Yj+KIEiOZ9wlTZMRTOs05i6u8tyZR232rh/aZl1QWunA+HNmtX0Vq+D2ql9FDEdjRp6OVxmn6I4u
56GJxV3O44pk3Bd4DGbcKxCJCeXElh2UVQJwONrzOyY0sIAAGHT3upabFrhSknHgRBFT8HDg4kyH
xqmas14e9TwJxGnmJP2bYX4liP77yn31MVpyUYZqenVOxntD4W2pbYb5lQDGb+NwnJshhMnJs6Me
epCg043KaTd+1WM7fGy/5YCrNv/mqbY2Enq+K7WUQYoUvIvx5t6j00lssDg64Z10Nt6WX92ZVo8F
n/sAoB/lkz+vVGWyHTnJ+kSh7IrL7dza5oGWrNU7/Wg+hq8dpbn7t2fLZD9VnqpJCU/GBmD0Ur8K
jx+YyRjtlXWPYFVe9eVdwqthc72BiY6dlFlzTaUut8Vzd6Qg5MXJ8oQvoy8E+k3i85iPNpO8y7my
XZQ0X9I2IhBojoKdA0AoDky9doYcyxDY9ijvlpy3Q7/tf7qIxMGSsVnEWG3Vd2kqpkjs5OQlU/wE
nPaN6Jril+tuvgUxAySiixzGTpcoGSQK5YPEfHKTm+gQ+sW+cusTbyt7OyVYSWKMc1lkwKkDX9ax
9GUnpIarqIKfAskxS/Xd1MoPw0T2pY6xlM54ibqEc/VsvsfXmjK22uVTk1Q0VTYeExNkC6UvPOD6
mD3ZRyfM/sWLoNuB7XKyrJV2ad6RCfJy6XEZyt0w9hz340hg03EjEq1Ur3CieLjtohlYRDFv3WgL
+H9tHyy8R6gCD7VZIAPFtuYXnQQcD+bhex/ogexgLyggvvhO3udX/VVx+ISxPBWZi6+Ow3DKG4hX
wTmmxS8Fbw1i27UtVTXhY6bK1hSmOQanWQbX1rrYNSGkDv0keZvFO4H8JMVbwUNk3Hbsi0Dmvhtb
bW7NGTF6Lp/z4RCbyW4Mvyw6D+rjH+z9IoiJICTpZOzL0lafbwbhia5ctC8NdhYPuh3v6kDTOO+p
7W91EciEkl7C7LIa4SgTIXTgF09WSTjhiv7mzxfcRQQTQ5JISFMTiJyO0Uu2lr1WQm4Lysv1mMgT
wgSKOATD59jh4Mb6Ry68Yvsmrzhvie33GDqS/2d2THAIk6pH8wgy5vvRoUBmsa/uVYyhdijS8yIR
zxTYeW9jwUZfW0JaWtnox0EcbcbpHdBS6PaN5S689h/1yysfih2YU1EnaPKPMzxIFHcW2w7WF9qa
onSs2tP1D8bxYZUJEkY75mkxUZc6tHsKLzL6BGTIvFrSdhHr8tHYMXCN1GSw6EejcCbDHvAKd8pu
AsdnuSPJBzAaWE/oA/7fqcdEjGbIilqeIRbDIkDHqO2lfWiTnWQ8KctJMF1D5Nwr1IuufTwmcpSh
IZMYMHvOtERf1bm8L1XjrWvBUFJN9y2mZO3rCnIcjh0FF8xBnUUD8noNCcFtTHyNR0XAE8EEjrRf
BG0hEEGqd9E6ytWJSLyUf9MMLXDJYcbR0k22elzr5lAYCh4auCrpw1AMFr+s7cQDU6onOLk9q3is
SZi6yb36xHXyzYtlJZ4xk7gv636SIT4/Dkf6wKmeF1dxpx1mZEAY4C6nzA89HjriZtBfSWVsRbDk
qC5K5I/TMrlL3AbLJAbXzYOnGHOvDFFW14TWDJri56Q8S/O7DFbFuuMN/GzayEoVxkbKSerKbqEP
RbN2iBH7dSV5eh3urquzHY1Xcpj7pU1UTYtnaie7dD+505O0A3XOfvpFV/gwkuVel8c7PuaqsRZ1
7NoS4oh4X4bBYo2AR3C4eQ3n9Ng30jRbnVgbuP2jIrTTqnDH9EHm0jZuX5wAs8ebCANYksHUJcIi
SpO6/MjiF795oECu4vuI3nbr9Dc5J6PZHFhGFe63NManalMP9SmBtMEfP7jYjFfKixF5Kt7V8TPq
/HCrCnxUP65/s+3DvMhlvKoe8zpLe8gVDezSydphyTM073qOadCf/ynQr9RjPEtQykxrY1RpDemu
w7gRD6ubpwbjUVOZEFk2kb2bSfU+65FjCSGx1aLmRAj6d67pwXjUWOSyXqs4LqCpLzZAYpqJ7PSl
eJ+HZHSyVBs4NxZPIONTJhHncKTtrElB9TQx0oMw9j9RhWydNkG9bI44CeO2E/82CHZkq7LqOlwI
vlRnfBGag7Xcm/qDWuyvm90/hKaLGKa0SZLEnFsqps2del9gdiT6AvbaID7PLgU95MG3bAqURUWy
4GV0DJYx9LKYllKbcZA5IiGwdVHVzNCxFn3VF+3YEzjHuBk+1vIYi6+bdiQV7VbnRwnE8NOOdl+q
fYvpjYiP3rJlJmtp9N9XRcAoF0kix9RMbomXYECscaxz7ZHRDveNO2BWJT4YtR2eeU35rVRkLZhx
iFxI+qgDTJYzgAIJxI7OMj/2+kvR7qr6S99G+P9bTn1ly9fXIhmX6NTGiBURIsXltitei+apH35d
N8+tcLUSwV4xojT2c0hFhMturkuAw/EGi3kSGPtf+r6tpxHZTByW4yMopTrP0Avx9boemwXMtSLM
g2Uo/8/qzZM627JH3yyd3f1qMVosf3C+8Qyf83U+/HBliWTudCmhfpZFvgDAT7ArWULGuS55Qujp
roRk4iw2Mh2fULBZY/Q/JZRT+oFHQi3zxNB/X4nBwE1fywrEaI/YLcY2PbohGCjARCQ4dUp3uTHO
na3dGwfVjoLZX55LDyNhX7mzkDTVYG+d9VdkYolqaItM6Jl274MLAHR0dY0CfaAFDfHlJ3/NmRe8
2PGvJSsHeZ5gneFpAfVm4xROt3tvjpgn2vEMZvOxu9aOCSFdPqiDNkG70elzO/9KWUwzJ8+xNZs5
GH12ZHto7L8bgl/LZeJIYU2ZIbeQO5ADWQ51+3zd+TjWww5/9VM4TpTmzJk0zERVJ9nciwUnFm7W
uldKsDwopDONwqDxl3j9M4XVqTubAMMoBli8VnLcjmcXLM9enYpRNNEjK49mgEv7gKHEgH4gcAFw
eRy5ulG3WLlfoadVlkuwQjUoHugcgYouWrNvgZAkcyofvPSApYMXzSwLQVeJfAQ1TOmYuxPoi5YD
xVvL3MjlLf/wbIOJLADCFZWaVpsbfbD7pDoTzHkameheN8Ft38LQHDg8RBMs8MwRplXemwtd9JjR
RHqlsNl0IMQy/MERfVQAD43fOvx8hAakTwFrJZaJz1gUxM8Z6cJRK90IAx1L6sHJaN0PFXm/riJP
FHOSTd0KAgELBngRdTdUDrWcOHMxIJTw8Cc3U52VUkwUNiUpFzS6C7S0jR/JwGLo0iBrk5/AFtij
Te9KguD2lcVLsTZThZVcJrfr8biRtQJyy2zE2FUWDq5lTYN//Ry3vW0lhgnD8li3eZjjINXkh7A8
NuUxAeHGIrix9aLm90uzz5tjprQcE+Vpx0RhQqI+MRaM/WKUw29J7iRyG1xXbdPZLpqxy5bSNCsW
MC9xwaiDHWP8A9QMXgQw/OtiOPbB8tTnQj1gCRIHWB7/UxxWgnjHXx3dzulW6jA5XTebADkMIWd4
1QFcJwFpMNyZNtRyFRQn+FV9joux075d0vyvYsWAdGfEiEGTO4S8VAaPNZ2rGxM4lpqQzKC6zfeW
5NLxk/I2dDF23ri6bRwqV0hBgHL9u3EsUGMiiNoKcpELMA8ARe4xJRXUxry7LoIXhzUmdli5IdQ9
dS7so7dYCh92htMEABXyp0OJMW0Q1u2FHXdMg5rClTj8iTwHYDV1YUCs9TggaV3wCI32M7anKRAa
L05JPAdgIkgoFMKIHj+aP/vmhpI0AE78xjqrrhGAvRb4YUuwOHQPHowrfwNpK2Ot3bJMU8a0FxNG
9EhMO71DZ2aczaBvU1eSKl6E3HxkX2Swr0IgzPakCBGIVYD0Zvb0HgJuqAqWM3EXbIXkKCZULt7Z
HPvcPtbfqn0E7lUaNHaVoSY6VMvBsCrtWjSdJE++4RnLtpdfxDBhBZMZEaimoV2SkpOo+z0RbSXM
dqPFO0eadHy2yoskJimZYsAgRwQKdV2gHrA65xXO0DpZYMwO7RfngcjpmGzfABeJTFgZ8qwXZ3qE
oyY6bTQ7hfqjH39dd3KeECaOhGocVpUC88+qOzNzFeFYNBxT2BZBMXBMTdcUdv0U6NHEyiKIIPle
UQJs3inhw3UttnN86SKD8eLSlDGpSaGo6fVC8PZrXyJgk0ZOecgDXt2bpxDjtiNA8czCgjBhvst0
Vx0fSedcV4gjgi1oFpjhqscYZybqol3rQSHpdthzOVx4YpiCjjph9E+sIMZAT+5gvFP6rgkEmASw
gvk3rHE7/KLm9s31+1Ox0JOiOHaIDDi9pMVegzY6YFKwr5/edlqIFyb2ihT8lwWQH6UkqQiWtR3t
lo7cJV5IGRAPlBichwq9GehWomiEWgU6S5BmzaLtZ/FA4RfAtEnb+Nw21eaXWolh8ukuDaNep01n
vYztAi3UarrJI04w4OnCeFGrTfM0iRACR/UxlO6NKDTzJwU2LWClC+M/cihpwlzj60zzC+gDFPXl
+ufnnBWbOteYTolCEX9f1eebdqpvCFBHda3mXAk8MYzzWIIGQme6j6eT7112P5OD2XI02U4tL0el
Mfebqg+RboHQCS/82SHf6GCzvk+RW3a/wOiHe1viwt3RP/npoluJZC4606rTHq9GagTFmeLAgc3z
hhrCdPo7THB5JYy54zLDCoVswhmidhdkiwhe7NppJ5GXyvKUot9y5aXlIMm5vkApoGEB5Cs5GB7F
rqaIPP9FTsmzDCYmGHotTDmd2Fgs27Js0RtupZ3pTk5ROOZt8URfPAJ3Jp1rLEyMKLppIgp13/jY
e8uR2JE32B0m2oyAKpq45t/cUquvx8QLSVgwl0IF1spR7E9pdzTkx3/ny0ysELKoE5AJIe1SM0e2
sKItjV6mcGjTOB+MZZKs9MLsMxmKCEvqk0x2lqb2c3P+d+fFUpiVS5Lo4F/AdWsGZvhAUFvlkYHQ
b/zZexVTNEysvUlsJ6Oe5ARQlZgzGIr0bcC1HvUNSAeE4aapBx+UU7x4QW35mkDGgyelbBeBjoWM
gip5oCOrTxJI+9CJLWevTesf1+1h++646Mc4cpp0ojDROQqjFb83reAPhskJFjwRjPfquD4EmS6w
GMrPQjpGE+fe2L5lLyowblqJs4GyLf5+CkpFCrWmBHQRgDePx/swjHMKYyz3A1WjmgUbAR0c7W99
ctTrmGPV/xB3LgoxPgpwCLOZwc7ngBlZURzRA9ucG4t282oE5FX2Kx9APTz1tl32t1C2UdEqA5yp
Qu07teY7cD74eW2cW2IF1+2Nc4psqyLvQjmqYugWWWdJ9sJaA8gxxp++XhfDsTm2R0EqXdIVatbF
8tbL4NGOODvV28Uc2QDGpUFDA7tmSSorDCvafQTuhS/406thd0dswNxajhJ6kyfbj8ktrwqw/ZEu
Qpn0BajUQCnAtCuGTGRsprlWl2AFzbt+djwhyp93ez7FvTXQXZBJSexS8YRithsurzrN5j7HuYsq
9AuuMgizFNGvrSGlPCo+nR/s/cEL7cr/26ToIooqvBIlybUpJ1TUlA12K39Xq9qe9Je/ODVF1A1w
VAMSQWWcVgPLqghGEbrMD+bTIB6+mNwz2/wyFxlsIk5MI20TETLAlXxszsShfZwSE8GqnZ7pWvT4
nfcc44lkkvI6NskYU5G6HioOkafMz2AfrlZbXP6rTZNYqcdY9zgXS0ao02qggYl22JhxgHwa79Bk
4USh7U7fShRj4xNpciuhO13myXqXURMt6BgQJvtoYjfueBtdvFNkjD0fIqHUB4irdDoYmbq68A38
W/a/MkG2hh3F6WJpJZWiVnbaTHYqPHYDJ7Jyj465ztWoU6ORZkTarXnIPNDHCA5xxR/xGQC/h4Q4
FmeKit7fnyIFiFclYPHjf+wcglYXUt9WEEiUvnBI2rx11uBUBnZwjSzaYyvX+5tzvAhkbvqKlJUy
0iUdneS2PO10MtrxX2Elgj7+t1pMwCijJDRyKkV6N3/R8YruBYznTotGgIyxfh4jxLYJ/hbH3u+N
QoBl10BcHD9k1o0KvnUyc74UTwYTLKaiicv/Ie06mqRGuu0vUoS82cpWVXe1p2lmowBmRt57/fp3
svkepUlEXQI2bIio25m6Lq85p2VqLuHGmn6xrdxy6pGA33tvw19RCD64pz00vWVtejnIsQgBalff
xZrHc32cgtQ3HPVe9AunPnSdl96JLl1w2U1iFAO8ELoFdggea6c2FTVv0hElt/y0Gp+N4pyMpaNR
5aPdJGYjhrM04L3Nayr2zPf6i9HaAjlCtZ9qbkQw29uERk3MF1D/4SSjZUd3rCkV+1ix+yQ/6wAr
zr04IxPN/dryRiZnXmOdSWYj4VjpMQyqE+uC9Z5pM3zrxNWJoj+zoh915fKpOCtL6lofxnRi4yMM
OY4t66h+eqICyi5YngxueFnRVUMGIdt/L1Kp5FoWYxxKsycPqOBsDSn124N+Hx4tRx/A8M7wNlDW
PJhe8mo9/Fag3vwBXPCMY7BT5yb+gAnbJvoygjQEcMlR6V73jbsz6tuDcpFTB1aYsVqQU3kdVsc6
jw3usjxkdICI9sCGaVlZmMp8d7nLtnK5ENqkgHIoU8wKDwsSbclVPsZ+CjOX7pTAvGfjRyJq0eMv
DMLtWvvmZpnX29iIIAqmLMiQHFu6nwof4nZwquizMT1dv9pdc9/I4czdNOpFmArcbJfP3iJUByte
/D8TwZn7nFp93KoDRibV8QMeeC9jKBPBc9fgNqfgrLsUytKQBdyWatYnWcxvRk1zlUT4Syozvwb2
2bQI7lTnxMn2WxQbuZyhV5Y1aY3FZsktWwcUQQisunKx2YojjcW5G+guwnh69m5Nw7ErcY+WdS4W
t5QeLaoaTmidwjmUZcrDUWbnydfnLnpaolMXHhfqnfzerv7BP25OwrmNxKyt+N0Zi2JyE2uHDo0x
bV4RVb21eRwAmCX/u06EjuznkBupnBPpFdTNyhz3h6elcL+ih1764XEACGaFL9Y91OQ2JWFcCuc+
Ci0f6kLEdZZlfhrl7qSNFZF+UyI4PyG2lWlEDEEqbg55/twnxJbrbh6sqYYiaTpoNd4HlTd+qLTK
yRQqCaWTSP2i5bGXHFBXOxjq4tYDtSqxq+G6htVC1RJlgJH+1+l106gn84g3c5/FN3iqu8Ad81PV
Iu6MEMMb0pJJZdVqEFOr5bGLkbs14k2jT4R32DWmy2l4Y8rXuZ+MnBmT/O/YfAL5iriUTqtSVJCU
HM6asCzAWvaQo0ZFoBSKa9bq/WgCvVMm0dF21WFzJs6GQj0Vh4YFxM7rXmUnRle2v5EOo204RjCB
QhQ7965IcltQX4w3pLDWm5ntipWt4VZR4i6L7jUGRS5PiWH/v1F2fegrJVYgplWfEt3N9C+6erwe
DPdDxuYG2dfcyCiEyDBShpS2oNXc3s+4Ow2l4+6ebmHtRsWNKC7wxqEWChVbGWNpaOmPByWQUaMm
lwQYoNUP7nwjh4u+em91hVDiSAz4cET/PAkwPO+lp+ZAXN6ut9tI4hxED7on0WqYqj8CocbP7ysH
LMRvs2Ni7LwPwruZcH+ERvCoAqsU5VA9CGzAzBSang7k3zUgTkUJ4aLuMC5VA1bqb/enn8Nz0wDr
mtXfezvODtaJMW9TuS1hyTygQJ4OgqR0TDnM2laGm7V+FeLTuhwilfhqxEfjJ8GtNarSRcEdDtXd
EJ2K3yHQAmvR/0cNlXMO1pAbYcd8klLFN0BTDJL+t4ozGxGcY2hFrRUsA5c1JrVjjOD41lEUIue8
998bGzmccwjnVZYWtouLQol1j1B7j8nk4/C43ihPuj25UqBImExJvbKxf4s/aHuPnLvoB11qjQzC
9cfsaXxIXWA34nllvi3PsfdbXefNSTmfIYG/uM6ZzxjFhyQ+Cd1tn/2h7XLOwpoy9FFynKcEMV04
uHJy22YUJ+h+Lns5CF8el421mxO2bSnMyj3C0mHSJLvq4c079LrVIUiqyo2S+JAV+uN1x0EYFj/2
HZYAyqhYgjHInxblqzRSKz7sI1xx7PzgSliXsYTxMtZuSu7CoHdBr/rSIeYLTuNmL53b5ijYMGJI
CknrPdW7JppLNPK+bQr921Y6W2Ktzr3LFtAAMDfZGUq/hZMckhOGe13hUfLGc/4BKBSoZKLy5iw3
5tNcE0nje63yh78IoMyShO6bBUP5b+BWwnYZxgyXIT6iANjeaj6ghNneUxHkXwZf9sFc9oKlwMkF
1LGfOxRKubQbJjZ/AOccRl2OK51t2nZe8bm5A8JqbLc3YE07Ng/ra+HWjuV2JC0cJZXzClrS/w88
rX+rXtvRru7YKJ7g9LaE7O8lfIscuu1NCeW8Q63igbBYKLZW5lujyHZh3mkUsdNuANxcJ+cesrZX
51KAjEZ4CNPHeP1aD5/HKrAU97qZ7ubnF0E8hFktZXk6MQizKMRy1+Cv4Uetf6oqIszunUdRsW8l
Ah9W1/mXWqrOq9jrIwiQAE1YfRwavymeovljQu3p79ZSt5I4RZRH3bRiEZLEoDwa4FGtD2yp69fm
sPacnKLiXLrJGpwW5wiEaTXk2QD0rZXdpvnzbHjXv85ekrz9fS57AKJM2Y/pgnWPW+AN3bDRTx0r
61Stdk8JtmKYxm/T/mjthCbDMQaMfobSZIurXax3ZWYQfmo3h9hK4r4OULilQU5wIOwTAsL6fdoQ
GE4oQr+tWBRgjGJYwIiPkUtO7LKXJu8iFU20wNug6BJIrP97yBizrW23GOD1AWfwm3qaUNg3PDly
Z0/x6ILYrkfcyOMf8lE/LXPVQV58OwKre8ZALfaF2UqS4uA18F7bp/Lmfe2/HJJ/1heGOBfFAKGg
Hn9kDARg5nCMD9XRPEwH6XhdO/ci8PaE3Ns+TLQmNyQIW6XXcP6AqbOsXuyoDioT1UadmKAjz8YZ
W9Z1+lhgFBshRvKLQ+JlgYqmDJsfBmD3y/Wz7ZrE5iI5y4slIYzEEcLEBW+robKHMsXxngeqOrzr
QjaCONsTx1oaBxWCKszh69ozbtX5s6NwNqdmwlwPESSosTzetp38TzPK2d0c95OtSfLX69IopeBC
si6V+jROkDYjNGYtQEvCQBO/tEvlNeJrSKE57hZOt0rIRWN9BaYJSFIwDqhgW8ZlU+Xq5DRfB3cG
TpCjNOgcUytd1DfjXIkxTmabMyuTpeMqnhfTv36H1KH4l32UdeMgFCC7AV7g8I4XGLsY1AFsBFsU
w4n+1HHweIGVGSdaX0Ni9Hl0kwMAYh1VBovV6szBcmjJlfm9JGrz2fgXPuYaWiCJQJ7c+uWRFeu6
fyxPvx/gKZ0peQ8FieD8zoL5ViznQ/JumIVBw5dDqcuJ1kCUYrteiKfJ/tmQiGMGTsTOHWcCWJpf
xzBRcZfRS2PcTv3jOAfXNYQSwWn93OcWCIogQu9uJ8BwtAdp+Y0HnKIZOIJh4qf4J0UprrUlrzrc
7bTak/gqUs+on2j5RQLnmPQBY2fAOmLBanZBXGpgZVd1e28BrIbTnn8BwGP/2i4SuS+TdnoKZHxc
W+fNia25DEPX8jE5/8CKCVC7pLbbgFK63Q7x9iq5rwWKVimP0PwBM4IzebV1HJ8b7H6qtrU4kpOu
tgoSqeW2/+sXDHs/kF2OzPmqsBQBuYSUDEdWT3GClGC+GT6YRwX4LPXr6kmzDWSzTwYx+LLvIr+L
5d8VwiArSZxDexJNtYfsTi1NKpdktvpjQncRwVUm60lOB+RXYP9DX1Vrm8C00E+VMMloTE6v1eAo
UA+pWLzWWexpyvw0SfFi50pFlHL2k9qLpfA8JiPKYpiFhh4D8312o5vY0W5GfF6nyGzB+6rbEVTc
X9wEwH8gzvWuu4Ldov1Gu3hEvjgaJwu74SpQafSThREAVpqF3379BfrB/ST6cudcWpQNabLMQNVF
1T4Eh9Y7fpd1Vv6VYTZ58Htx9iKNmfPmXSIMejeGDbvY+i7ub0aFcNTM3K9pEOeAJjXs6iRGNAgF
8dirME6xxLo79iGlFGNM5IAbdXuc+5nWUJaKGucx7qODGjmpnznGmYGpVIMdPVPXR3g7g3M7SCjF
NmamP+uTg3K6XZehHfbPhP5Rt8h5GEPrp0hqYOqTgw6yeFIXb/rMmA/aw/qotHYEOMrVRpsAYDjU
EQk3w2+xzpIF6idmeml7XxRfMuN3NnE3xsUPtUeTlSmljMNhOyho+skVs8pPLMMhLpE5qyuqyO+s
TnqoNTULEahmJk7tF2fVzV9nbz3Tm/OUwzK5LAjMtEk5gC4OwqrPDMnKPCE+BBHapQqo6hiPSnPf
nugFMqYK107JuY9EGsskFHGb35p+32bP6GlEptjXxHB+ox7VNQUbOs7XPoZJ7ujG17h3JwANlkGl
EZGOSmNMzovoY10yLjkWYWXDFSq7ZLSwnrQ4o1f8PdzXwW9hg221knMk62Ct/ZS9m5z0Vq0APEbx
OQFeAKCgBlv/WmNkxVk/0JgnlL1xLkXtTXXumOZowpdUOvfth+t2QP0+50v0FXvVvYSDCdONmN60
xeH67xMukSdcinvJqHsJf/8AgKly+ToYqa1bn64LoeyLJ0idQzGup5TZ11fGA5l5yWNy6JzYN90R
StE+rY7ihF/ovY6fFJ2+R0yeJVWaoqYHTxe+jz26C8AMPwMk3bWcxdcru3qYGEqY/zvtso028lVQ
WVizvBBxXDWsMSp1K5tfSIbx3VbWVgjnOprIFMQIdNfwWWEw/RWdlgftpHhtY1OIH4QOWpz3ECNj
tuoBx0mtzk7Fc75Q+kFkrhbnMSZRaleUSFjEBHhi4Sq3yUl3B7ddPWDQuAmNQUOdiXMYyromSjW8
SzTx5gEZUuTE0IvZGW7Hp9grz9Q4BGVpnKcAV9XUIJ5hvbs5x/VJbR5riYDJ/0lF8KLtvLfIK0Ho
Ae/moOclI9E4sCFH+RjFQFtnL0hKMwiBGs+ehvVnY05ZNmCe62OGKol0NwDk5ltzgazJXP9omsg9
cBJpEvp1xRXmtyVcO/qM8ccZiNeAKfdZGYieuyCsTBO5km5XxJViMf8bnkMgGVZBeKiO+iFyqbxq
/yp1SVZBm2noJs/7ktZrUk+MyHxyWLuyA4e0dqcFQpDiKUGxR++fayON8x6xiW67LIeol0zjzRQB
PzypvXxYnFU2X8dRxTiVYiedCPwu4cv1aLD7FTeiOXcSK1I11xFoiAXr82R6ff3P9d8nb5LzJkJb
iyA2BR0360LPLw0MO78RfUaJvXwkBzF2fdfmOJwnQf1srkLMSGJXoQKeppNjUTFjdPcLmOdFmx4U
Y3/+D8ncRiDnSLpQm8EKwI43NXadHK3Un5f7vl7tP7xHzpu0+hzX1QKNHP2xO2j+ilExGdgKsSu6
GZYwKeL2XQ95ORhf5C0lpapjFfI0DRyM92PutQOR7hC6x1d1xXgp4zaD2puzFFiq6DSV/IciOI+x
Fu3QzwpExNW5mG8KkyhDUurNT2hpSaZ0K6O3Z1XC6g74wgf1QfNEkIbVDb2LQ30VzlNkaT1Oeg1x
xn3+AK/0V+S1Bcopi2s9mrbpl0H42fr7uuoxzbqi4jyYkDlPeQGCOfYsYgg//Xubtw2ogithSTzN
C6YtZz2d8Km6RHqzgAsagQ+97ke3M2uiskJ+Nc5NVL2YgzoUR2Kojy1GIQtHvmetT6Q391T/el/N
VR0QdxgFl/lA2WZ9YUghDqYu96Z0k6xEosH+2B+/z+X3OR0HAlwmVRVcOPjXXXW00ERL7cGw3MKY
TpK5Hq+rw0+i1UUe9z4H8+fUNQXOg4oKmjH5cxJogewW5MXtQnljP+v7zXHaPstdNffMQTTe6q/3
orN4bIda9Ep00ko3mW39oT8Vx/RpfGLTSzFyHYbUL7z84ZG5KDn1YqcIMa54OS2v35bf9bf6RM8B
7I5KbY/MhUtwEApaXULS7Ct+X9v1MwPaC2PMRiV/o2WJfK5wwcj8MCHE0RjApHzOMjp1UNM5h3zz
Q1thK04BqnLsJmc2Umt4szN78110ZDDEYLL9QO1d/8QwL1+cC6c6UC2Q++CLpzDMb3WmztVhmKyt
GFNuYD9buEjjYqpRdysqnjhs+JcZsBrTCsyv3pbf0gMoy8m54X0P913cu2FtCsadsawY0sHhBCxh
z/XHuLzRIn8M/72urdQ3fC/Jb+RMQ98iI4EcNTADgC/5YBHQfKx+40kFjOUEq5sNhktGT3QrQIpS
H5Hwd+/feCM+MuoMeJvsG2qvwL/pU8Lf7cejyzVy/kez6q7v2DV+WxHNgm98buRzal87gBBtGqKm
aDqnHVM7jU1k4bVhPA+vDHPAdKMj+oAn5K4eo7q8/tn2r+27OL4npXfRZGDrBc6ufY2al5bqxOxf
2+X3ufcaagZSrbBRhPRonrrgW3Wz8H8vqbuI4aJRJ7aJkawQUzYzlK3T0HMywSv5Z5fF6YAeJbKu
sOEeTX+SsF8wj7+X2F3OwcUeIY9XfWWv9/g4vFpIt7EVbEv/MmR5ulHwE793kcYFmNAq8rhTIY1V
xmSns7NH7CLbIO8+LAcq06I0gYsxbdQK9Wrg8pLuSQR7QyXMtrIida0iu81Gp8aWvORf/2D7fUD9
ckIusFgxUC+XAkKrHGDKQyBENm60cYuj4i2HxXKvy9tPlC/iuECiNVYtZgLExUJvZ9mdJDR22RHI
BpQQzkPIAPkcsgRvJBXF5vl2GU5FTsUoZi8/ZnffD8L3kFAXQLOaTfPoj8IbImIApHx/fsX6tP0L
dQ/iRHxDSS4AWaPlONH63LvpC4o7roUJM18LIhA5MCirsLCpNtkuBrVy0Q2+vZQqYT1VmHxwitbu
3Xm0O5uxZwroSzcoPBqOCfJTHePSjNUhFAnHuz8AsRHPOROz7kIAzDBdke3cUbA+gtlEf7rL/fqj
eJ+8pAlm41PP+EQefD8juHxczsnkRVgJU8SeVljKktzpPIuYtkAWj3QvctZ/Erc70HzllLfh8TC0
Jk4aXceBZ994U70iMD4wXwN8DDd6purvpDTO3WSYTVyTHNImx/hqwJMyVRpfWySzdD1mFyFjq0uc
n9EXXdYXFhkAJjLastMfTXQZkMI6WP3Gif/6vYWcrUjO16QNJu4hF4mCldkS5rrN1EnG1+sObb95
stFSztkYjTCHGUahHAVYA+c5K7IneTZne4g6AVNiemsDp210Mbu2Boqsai91uup+ZgHvf86z3tGq
yHpowxzANWbYUG6KiCl868qM8wEQTbiD0RdNlEIYQE6Mavf40XLSz+tn0S6d6iZyWA3u94anL1fD
d7SSUM0svWQGfGQzJlVQe9kxRFP/l2I1YbR8FyuVqnZdZhwVczxspLN0w6NyLv0syNkKS/Y3iEbc
uLGphUoiQeQbWRhOFzG0jVNm+UfROOY6ETIpP2hx3giMCl0tsnDWeCY2lqIO5lO6DRAaE7RuZy8+
RH/DQQdUpk0djEt+qlSK9ILlI6P1IcOwNhVDqd/nHJBehc2wjDhX1H4F4JYt/g7z3MYB8COVpbKA
eYvF6LU7SXqQhB+u2z4RlS3OwYyGUMQl+/1uqV0MR3jhYLj5Gh+ui6E8tcW5mHqsqtZiGibc6MEI
4llGS9z/+62bQwW/62aEaR8kPptnYlbmTZawDG0YClsdvvTLU5feSjW5hsXC988zKDDL/1cQ4Dnl
FOj4LCJgMh8oP73pi++EGkAhnux5sikQWiLZ1flG1ZDFdaGy+fz0yHLdImAjb80RRQwAX13/aNeV
W+dppbuyXZae+T7wvTha+0XKj9cFXFc+XeS8QjRmg76yxYZEQ3ISPS9AmZSWl+tCqFNwLmBS46YR
Wfho5VstvafZt6lTcD7AahdN6Nkp5IC9foX3QiImee2msts7GSBP6z3l1yiZXCqSAhIkq0McKu3e
tPGh7xW76wm8LEoG5xpAyGrIOQqKjlLe54IT9W43eNe/DWWonFdQJLDLjyw7x7K43fc3bR/bQDyx
c+vf64IIJeDrY2trjWbxPs3WH5L1rqEWF6jf5xzBnGvJ2rI8TUpux+W2iYjCFOE/0Tz7r6fRulSc
ch0Cyttetg2/OrN926pwGNYnPU9DfJj30a+NB43HIa4H5tj08UPaPc/LMbOOZf7lz74Ku9WNFF1P
pXIBm41TZSex9jOB2JyivgrT8M3vK4Igrwk7hVS/4Pfz4Q//fs7ytaWIu67H378qn/vZy6gdH+rv
56x8WfJ0VC38PjotQhP0EhWVifj1Ps+1uaAkxAoWANpZdmsG2YHxei4P395rtTPdUHF5f2Lwezat
v7/WN/KsxBJiAEpDixNg46le7jNqT90e8/eM+hfyd2Z4VyL0e0F7IzHsYmlVEibx1kLTHnmHlzjF
kTFskbMW1+spOg/8p0fz/zbaOi9+KA6rzebRS7xHR+zpUXe5CzN4yQx1HvpSSOOsFkt8O+s51TyW
TufHxdOd/Llw9FvdbnDI9qy1tvrGivH0X0Bop8zVNmJ9jKWULfBp3XMr3pci5fMI7eQ5ONGtiTSj
wwm1+xUYisnJxFObocqA7upXVsEIp8fvaguSFdX5DHmdJwLIQA+WV0bRoadYWInvVs/0+wyVMao6
T1mFzLmRdoqbWkkht7zNH8bn+B1BcXKZZ++OPZjgrnvd/SnNixXKnFvBUkw2ryznb10YoQOk1L/x
7xkkwncW8DfbxtH9PijczE0k57ps6oq5nELozHAV2FE1ILHXs+Qsa2HrqxEUgHu7LorKlPm957DH
5PrMSlEpnu74qAGo55Ar90jJqHSM5SlXvAy/8gxMMakzCkRn1jdivAO/xu5DVKDQhvhvQJuTVrcy
lmb04KxRc7vw1huWaQ7uNNrpL1W9iCxQYU5v40C7dcpXFTPlTpvVTjHkx1zosFyqUKGIcJ78WFwM
5JnIYM2dJVAf22Ppmw/yEWDS/nBkOKnXdYNwXTwEYKqqSrGw1LYQPprmOVb8679PqLnCJR6WHhdy
zRpucY/Rrf4wzk+jWNoStQ1JuQ6Fcx21YoEVjj3R2AgcoxgDLw0I3WfHCnIAwOhP189F2ZTCuY4k
bdtBb2G/UuOir+1FwByZJNu8Z6v9VL+PSnoVzlvEQ993Y4nPJOvtcZUXuxzkYJDNm6boj+EYBXWR
OEZWQ/PX9UWQUFEqK5c4MisWXLNt7o0ipaamjimuuI7BWVy8ZONRHgJ1OMv5AILhoypVdjcQb6/9
kqwhaRrGRC3J4i8aq3XTEiaYH9DugbTjzIBWfzoKGCUyzjV2hPNHBUhQv+OcNzK5664bJVJ0Ed1v
QzumkaeP53a4zTQiKd/X2Y0Y7kJTxQBNGasFoluc2YwVdMbk1/ykBFYwB7FHlTH2vaYBlBIRHImi
InLWqAujtU66zKqq8knCxC0mTo7Yk69eGFE5PWmz6zI38jijzORMLDMM3jqW+aVuP9bzBzV7ua6V
+9nfRgZniKIpRwXoo1jRYTgpb4yKLwWj63zLqlD6J7ZtofrTvSzb2FD8BSKu3Yi3kc/pSlt2Sr00
7/Lbo3Iwj98mJahvR10lpyuZqbdD00LMpL5M6Y2hvETknOVuMLgcha8NoHgz6oA0Zeqx+uWLdZOC
7L14K1DmZ/pR/0PNt+8LNFUZeEC6qfN7q6usZHXLtmSs6n6sTtpKEdLsPnqMiwD2B2xiNsa7dTFB
kHtP8EyWJsyH6Di+Ts8J6TSYov3gHjeyOOMaFD0fzRmy9CLQ9HsRmL1YR6g/ddrxusrvxtSNIM6q
FKXWJigccqx8tqXuLcxujEnxSKj9fZW7XB5nWasit2HMlg+U8HO5fm3UV6Wiwujuy2ZzFs56uryI
k06Dyll9IOb2ck68BJgugwtkOqZz9BgIdSrOkKYW4TMWILFi+1CZEmQY71Yq0b/+kfZD9uVk/EzB
kothUqvvxiQaGOGUDuGtaism9r7Yfg/VASZMiR8qSKKwl8MSpiR1rqSeU2oM4ydx+Ls28PMDWmgm
haXjPPFxQe+RednolJxHAOtap94B6o9LIQjsz6Zu7pBpz8Z8B2MCh1nMTOpxdCvssOU2g/Wdj0B4
8z5+7f9OkOS9w+rFbtzZRW13L+1j/JfgkiUNwpOYnCeJtPV/mzgxug3GTQjPqNu5XeMNRWZ7hIry
owNqk+vaxLxW52E5d/VDHdlsEkiBETSK27ykwJItP1DOmNRYzq+ASyDtRIBUOIszeFFk14DkBXRB
9SKd6TVS6oyccykGpLRqDmFTFAeNHp6Gsn01lvpAmOHudzOB1W1qoOhVefrzTrbqUW6QgvQsTUfC
Y92J90JQ+OGd7v2ZLD5+mnWcrVX5nl5hCz1ECyT6R4WagKGHxiDcT+YuJ3t/oWyMo08srQlrSNPP
8Uv4L9MR+UE7jx500m6eac+562I2ArkHsGiElgyibeT/4m0fn0uSPm735bsRwJm7GFsZoOdwouG0
+hoDZXFDLEJg9wZDLJTD3FXAjTDOoKuxkNcRUIWAXr2VtFPTPor1R0IhdqPbRgb7GzafSDDbGjEa
BxIO9XF4YuvZbFFKxK4iYhs9mMOi5Q8pyEYeZ8GT1g4R+KoRTWMwkqfNA3rND5OWOBPwgBtTsYUm
d6+fkf3kNZGcHRtSNLUN08K+lD0RIzBCAXKXGXh66hRcF0XpH5crWG2smyXTP3k5zNqhjt6u//5+
OXBzfVxqADyv1ZKT9881eIvH0OPNh9W2bjBm47PaUnknfa6DrrepB+f+dN5FNF+dn+pYm8oVohmw
svg6ur3f32JH1xk/1ofsGD8Nx/RuOBZuBF7F68cmDEHmSml5lZSFygK7Yt1r7ccs/GCNlBcmDIEv
0XegtRjyFsdbvxafmWUDrQr0yNh3hq/6hSVWSh7nSZK6KpaSPTzNM9sKfppvlUPoNpOtBPVdwvZL
qffZ/mN+8wU5f2Io+ZClBURakQvKVYxmhe7yqUigNlgn8aePlAOjAgBfpW+FbLAMpq49gk2gg0V7
vAHkkcOqhdOtesh8qlq4nyJsDsk5mEaLzLVhTnNypsVODk0gOAqQQgGn3wbhE4VyQakm51wKSZtn
qcIJF0W1k+kW3F9231IVJsKvyLxfMdvJqFVIwR4yYOf+Xd0pAJSUO/iGgU1rlq1TuRYlkvM0VZWu
vajhHqPiIEiPUUk8EXeZWJXLh+Lr8AorLLXh+4cSkSBMaIt1zvoxc1pPdY2gvWMoENTC/35RdCOV
cyVlOq8YfmRST2Fg3aC2NPlWUJ/o5w6liXw1Pg31uizBmePMb2wQMvFiXwHUtOxW95NNmhrhT/ia
fB2VhdCDuNBZHme/umPkXtYTmzeqP2NtiqRVJtSDr8o3aSRI8gBxbfpkSJ9aMtPaLeVuPhSXmDSW
iv1CFm7UYEHji/njyZe8/ET1g0iV4DxGUYcGRqEhKcey2XQOj4A/u5d9EFC5KmXI1Kk4dzFUCfKD
b/n3iJnRIQDGHR6nv+DsiUyVr8fnffo/16vcD954TE6W91V+AyrDryB3ECmWwjkLQxNBhsEiy/ts
XWRLdvWP8dQwmES3fWqxJJj+Y95RbXUqG+KX0xWlN2YB4GGoThd3aBBhdj7GG0NwQl8Ht1z5Ltn0
rAdy1Jhw+yrnRvJQijqDuX3xlL+wRZ0cPbDwtvXq1+YIWiRUqlfFvp4FUQ6FhyO1SvN/yR/bwG6C
CTgiox1/ZiR6NRBaCHHUEbkEpV9rFBSYWZTLc5o/WuI56Z6vn4hp+5XMnOcd6cNkaFQJ36/sanuq
/G7xayQI4n0HktjroqjTcO6kXxKpGUKcpm7O8nRutL/JuTLy+3COBLzi//OJvRtqWLWUsEYaHaMX
xWl8ujyx74FNQ0HNwASbOedKTLFMuh7Ui04efmj7pzHzrt/YT/ziRQCXdDRxPc5jCAGtO2PZGgNH
H5Lb5ph7kU/5xf2vcxHF+Q8R4JdKZaA0uKQf5eh+whiHlBCV9v19WPO7EL7caQlZEqlAZ0JDnhFh
qJ5Qgo8bPovtk2PTqDhbXvdWigdQnGJ7nFwzZvf1o7Zf5HM+AyAUYYZOAqvzLI7ha5Wt3X5jAgcE
lr8cjaAHAX2PjWOS/Jnd3zXRLFhsXvnGLK5DnrBZhK/JXX8UUR1lUGzgcP0QPqvu7IyfKz9Hd4pu
sBFq+gOMnzrHusHAD6V5PqVi5+Vm6l7XVOp07E/YnE7MYksQGYoTFp1P38hi40N6olBlCCXla56L
pg0JawI7qzm7Wv4oxOj2kgUZ9imufSrOiSxiaPYxTB4xTXlj1BDq0WDL2sCt9yOfKghSZ+KciFKw
FkoFxUjWAfjJb3rmSxTx808y/Yvic45ExGJ1lLJ5WEYQz1C0V+DMsb2gHsRtQtADsMF6IBNiZk7X
LpLzKV2NXv3KelDiqXxg3G3JLWMrTsF2TpXDCR3nt56mTGqMacE3C8XQb8bqmAipf13H32scV47D
LzeZlQG8Fwb4pgaKrzZ25Gl3GBy8TXI0OaSgQeEFaIEMr0B+Sm35RnAlksBnP15//5D8ytMkNIKo
CfgbOi95yjA8pZ/Xt/4WQKpYqUAU98NP+jtItPRvz8AdY69xR698YhOAlDVSd86lJ3qajX2c429B
A99uwMpXUkNplATOrSx9kRYRg4wtmochfujFt+uf9Cfp6+U6mXFu/NZsLU069TiCfh7+ncALikc9
dlyjR8bKDKCP2jZOmOzDOOjvZUMXyZyTiWOzhBPD0aYebT9hBivk5M9T51w/IeFd+IUo3ShHpdFx
wHVRvSF77cvIlhuRSO1+Ute6nIbzL4kmVdkKCG+nfNO+ajHmalMXW3iLvZpARJqe64B0LkTI4Vek
0tjA21SBSDUYGoc9sfqjciOfep8xiOc+EpjyBsQE6DmOeN1RDofIzUx+a0poJjQ62LSVGiRPABQ8
Dr5yYnQttUNRyhLXa/KLU1q4xF3PYsTklMAo90EPeO7RMxIe0SXA3AU5ofmTsuH/f1CT35tKksHK
R2Z5M8MsARakJx0Cy9EeDdwnql0RiQ5KXijnTlbDzEYrgsjOm9hgth++YEDClQ+hUxCz0tetwuQ3
qTQtkVKDJWNqmZ8XEIfXWXo7dAJhfETYNflRqmWe1XoFvCWDipPt9bYBeiEABHPbAD9T5htHlsvT
HR7qeJxv6cRhCQHOiASm+lSkiV3Jsy2LT9c9y3XfbIpc3iLWqh6NGu6wyD6GabBQq5bU73MuJdXV
IW3wL16mZyt7lihUUOqSuOSkbrLVNHFLjqa8qkhJjLeZgtogRPCt3jwNZ7FlKMKlVgfRDK02odXj
7P7Rl3g3rE0Qw3yUpQ/sVWWV90b7PFDI1cSzzXx/dW8ETNogzytzddqz9LY+W5KLmaUnBkSVOP2/
oWVnQeeOJjgq2KI3rc+EKry7x438StUTxZSgz6agBFGYem27BNfv8CeVg+8O790hbmVkpZVJDJx4
9AGiyrL+EiCqqGB1dmvHJwr5ZX/F+/tT2HyfpNnIA2uUIiwskWtdzbIL8FOhmTjd4TX6QXliWxvp
QTwUY/CbS94byZx3aK2+Def3eTrlaQLQhUEkVdTX4hwDKOLGGpEDc7HdW6ydq4IAUqd+n3MMlhop
Fkb2cHNtbTfWvVURukAJ4DwDzKkZJ1YlKOdnffLG5m9C1wgBfB+3A6nRkjB2jNHPPjNVExzNW3yv
w15y5t+QGLrX32Em37xVkk7KJhZZBaD83A3BeJiwAOvGT+0JjWoitl7Py0y+i2u0SZGbDK6pvI0O
ykHHqKsKwm4q/6LukMsW+r4BjSi+klNp5UEwFA+DGt7170S4b36hChCfapyU+ExC/JTFf7frX/3y
Z7bCd2enYqzVlZUasqF1w7UFqyLV72Dm/PNXq8mvS83S/5H2ZctRLMm2v9K237NPzsO10/2QQ01S
aUYIXtIEiJznOb/n3i85P3aXl2iUO0gqOGB7G2aYUHlFhIe7hw9rRWEPO4Owat5rT9QtQEC80i1S
GvVpmpASXvyZEV7Myo5NtWUjiyZlncwjjaMReEUFAMHxGwo2rxLBOyzGKnR4hxpxCbXL2mhTppbd
iaAsbjimgRfRsVNSeQuqZKAaU5Cq+UcqOzTv2vcSRqWCh0F2fbvYqO9/YTDzfE7KZEu1VZPKs0oR
63BQD8nFfMJSLp+pzsHv4eLsJTs3FYpGPCg+jg5JFCedLwvlZZgbzpuRJ4RWvHCAcoU3RkcP4B77
CAdbPabD7vwFXn/eW7IE2EBZliWVvsNCRjDnTTyQDGBZuYpsBxcBXvjBQQWWVWnrG2M7e92NfsHn
01o1TwvJjJMds6YTuw6Si/qLH98oScTZvnVNXEhg3GwJTis/7SFBs1PZzuE57k79JDfRkaC6ZNnu
evtXRml5S2NumiG2ygzsY/jfqrSz1NN6Lv3rqrYv1sZ4YABXtkZIr0/pesBzV9olwO0oHxUHDQnc
Hr/1pmVL00EoY+loqGBcSRYqcZXQKw2IFNsRZT3f1Y7lJ9CCY7IzPZQAmJx5iTyuUNrlhWoKZqg0
RguhgxNdaZ+VDTgkXCGzM6fZ9F7b2MB15c+y0lJ+cAaLpTIXQmhBRCjT+IG8BfH39AyyEVdFJ1Dm
A9mV6tK8nrXVW74QyNwDsUbTmIbKgFNmhS0Hh6E8Zv4t55rzVsVchVjPc5gsCAF5j9feNMcQhFng
6XPjAEOeOTd9cHq4ndtG5go0ghWkKW3jdKCkU4/mu9FDypebh1m/a2+qyVwEI66M2qdu66j+oo/v
23Jzfus4n89GonmmJ62IvimnlFCMM3wgT+YcI8wTwdTcTFWZ/JbYG1v/OBk3Qv3l/BJW4803DWPj
zUIThqSnw88vq6vkEBy1bbyTL7ite3SmZ86cnd9P56rOlQxyKPvfHMYn6h6BtXCKd4Dd9mqPcKF1
NO3uuBPo6+bwuxawgWijNI0Id0ymHiNXNzSfRG1F/hPNMP9eM85iQxkbMTeZWbY0q+aXwOxTdjQx
LVr27FE3GM8+8E6PsQ+1kgVJR8OGrxDCgqdswx2/F4djhthgdEq1CRPn2MFJ/qAOH4witGXuECpP
0xmroITWlLckRLzVOiAiWBfShY4GHFR2+28gDLyodz1PuzgsxkAkvjUr8Sk1AqaZ8XLYEsJifjEf
MFh2A6i/I68pkee42Eg0V+cULy+sst+MLjBrUce2tQvzQ+lZIXL9rQP4+SOvWsJbJxuSNmqdZHMP
qQBDBSOXbyM2sOcLAmAwtE1tIyPN9V3rGem3zWXbByUzUUqQ0JOPnjc0ZD/uPqNQc9XzHTPp+Rnr
wvYOVlY/yjX1V7efi0dlk1xQr2L2FB3qHcbcNoA+3ZXvEm7dhmNZ2B5CbepaISXjOW5C1BEAra27
wjH4ojm/QtGy/iZcbChjWrLEbzN5hC/AzFLlSJcN2B8TB2R0CiItESXKP70fCmNfClMI9EmEfUkt
wB1r0ZccsKBmL24mfbyrEvnYl9q1qXQ7yRrsIBQPgT8Dqbg5WKPIeTtyzIPCRCltKRejRMN3QXlh
5Fcyt52XEwax/YZJYhSF2JxuZn0pgxwSA3BO6U00SBJ6KZdUk6ezjO3JhK7oa+p39f3BzRXxi96a
ezkatp02/Fbn0JvmsH2GmWmFVt5j8+Qt2pS9ZqvcYxABhTAAKtygheGQbTCFRmxG/CBsPTe8EM6E
MBmGxkyVYvUeKL3kfYkQLb0jqlJ+YZhnddgeQ38e6gzUlNRGLB8A+nRPLcuvqUGeMT8FLWfMDkua
UxudqlS0shmoFNoJZXR+P7uFF9wZm3QjOEgYPrS2tDVBRAjIFOUAdg/uWATHO7NNiL4CO9sDZ8dp
VTSOEh75ADMk358PFDn3j00GhL7adkONtfrZVuluOpOnozwBjK1ppkRO8wECYN0eDSTXMMSS3dIT
gYBGLGBoU2iTom47P8r30ya7MSlc5EWqvN1k7IykJJPa+NjNSEc3CkbKopseILjnN5NnylUm2Bmk
1tR0egKVT8GdBlMTAmjqLtuHGL7ASzJwg/d/KJExN/GU6T2qjhQCGLb4OByJLAgY+Y80qCnsuc2C
HHOqMbCoYZsGVUm+UbnvvOpZR79Ugqlz8YmIX/jTHj9J6HyP8jXGyohKVuRhB3nSNbH5SDsJOF6v
Jm5GRSh7yDFD85vTOm/GTaMQYZGImPpprmYVYoNnc9tfv2YWUeV/HaznxfvcVdKuL8S1Y6HUZQug
9XTf7uMtjRaETp7bGdhPt5Qell1TBs8kz9TxFFaj27sQnCVNFAtYKDCVOw/I9kD/QBK1c9PoVLXk
Z1HXy6aLnWWiHVWL1ckkf1y7E/riAVqwS7wT5NVt4ZjuKWAOdym6s7JNeQw+ce7L6qDDQjxjjgDk
Pyoi2fZBCLZ+N90p6bwVZd2z2nYjy5otZcNWDZEll7jJSY4p1BgbFJZlnkhk0funMbJ1tBvqKDtE
DsiOtUOxSUIMRxacRAMnHNEYi6T0Ehht6fklmINjpp/qdJfJ98LEU2GOfdUYOwTMJDnoC9rX/Os8
XUbq18DanD87zvbpjOlRurETEnqC59nHWHgfJ9vzn89Zgs6YmnIelbIREBUDq9YvnxP9sz7f/ZkI
xqxUalBbwikYrR7S5DqobzWNU9o6VcfORC86Y0vCRhSjhFA6ugNA0u+GZ+M+fQCLwpXkVkffTTcq
HjT5rkNCNfpSP1tf+/mXZt45mqczpmXWBLlsqftNLaodbpVbYIJ6mrSrrBmc89vKi0V1xqi0WfFt
yIwwSFWgPE6xDZqBA95Pu9RpefQ+PE1hjEidR1raxdhiY7iXtcCtI93WO142nCeFMRdlpCptR8qS
xWiEUA/qdOODVPn81q0LsUQMaeqWid6evzuAQMnLUKZybiZey/lda1xwlX5dEd5EMEovgJEvRp81
XinzUc4OeX6TClcpry59epX/qPdvYhi9r+dWswqqGsvb0QWPxwV6VEJXsI1duqnsHplJALCAvRF/
JOiKnPeYrEABBdOxUJQw3fdb1dyJSKN49CyUOdeSt8/MbYhNP6xzakfKrcNkXAbhld/enD/KnyTg
33aAvsPCmbdZVIQtJRKstL4dwuzQWsKFFZhOoijumAEBBhDfcyu7UVB6HNmkjOd2n7kSejWmM3Ay
EafdG8h+IUJzYqCQEowgntofKG7Cs5Db77ruzt+WzNyRaSoKQ6IOdxo9yw6vrfs0ZMFLAPPOj/Gj
ZZD2+UR+NJm9KL5oBW/wOT0ivC1kXKg6TKY5U2ii1khhx4k9jE8JqMYDqGrPa4Feb7UCnN23i8/O
BqRTOZsq9UBjNLJ2gQOqg9q83EitHSIIA2/1Jk53ihcfcoeHCMTZS3ZkIMpQCBYN0lMl3oUCmBN7
CE+6LUcn6caf0Ul2LKBXpF5AaZPeRsPX4THZBQfKUUjmKbb9hccKTyBjggSrjOTmVRvDm/kE9ARq
KEztZjfErcCbTvtJ9P52hoxRUWJlUJGGoTMk6qKCWqaOsyNsMZSDxyZvKOcnz5Q3eYyBaVotCXvz
dNu0J/mxvaRQgrZU2KId8Epyig+hxxuo+Ilzf5PKmJbSzFMjKE+aiplW0KqbuWNiKsiV3fAgB7b2
cF5vaNfOqQ1jUxKih0yolK9G+8hyq+n9+c/n+EOWLmXOET6oVPsTM/PD3OtPcxQ5Y+DjCZJwvA5P
FGNSlLka64QUUituUwDhhoqtWPdy9/X8ijiKaLFt/zXYPLUgxJY1ngJaVhnhiu3HtgDMBHkjpXi+
8vNj59dmse3/Si4GbUXJT0N5nMLA9rXQbnxv5Fkr2qOfq4PFNv2bYjBpJdU7gitlo+z6HQ3G8xNU
57XOYolSRAHYZWGDLZTQwKnUkSMk6R/FerhQWOkiPhCnPO46euwPdWJH077EWU0DLwrhLYQxElLV
11FHbqzfmAdAax2Md/EGvLUesvuusB8/yBxyL55AUpTFspRA9MWJzHwwFLYgHgeBN3H1k/Lef0yQ
xbb1VwYS+NIMEehLedZBOnSpO9qncWdgWf1Ms7G3v9ng/d1DWyITciizMUkVCQXpEGBcSnfueG2p
vK1j7IOgWt0QkWmVyy8Zyms6zzBwLinb7N8acZe3FGWo2+zKP+TIMAEO4TWd1qHXNm3sbv/Hl4lt
/tc1Qy7nmrYO2ObVsUpvOQaPty7mTQOc4CoXyPi0bg6MB6BmvzP3eGCjdEcjSHKH0p38iQt9fz5y
sk52eKHqmSiaQyvgbrXqXV265bSrFO/80ngiGCMRRHFjxjRd3zSfev/TOB+7sucYIo7ana7bYhmt
OcVNSA8V5Hbtur4ITU4ozYkZrFMks5AQFeJkhOT4KCFQIjIi+B5rS8Upfk7zJx2V383DKdZeSJvV
KhclOHWYB9FprgYPBJ170cMErJcc8wsZmB8YD5Ps5J73LOHtJGMjzMgCvgk1seu1/hhWX8WAl7Li
+XaWb6UIRIna1ahlGdAARJApoI1M/1ztTyNvfFISujtnHC7bfpXJUmEaNFhjHnvXPyReszOu8xtA
Qr5TQYUiec116FKJ4wQw8gvnydlUdjKgkPFSR5s7cqZGbBvmJuOaRd4SGfNRF6JgpQn2FBw20sa6
yMDEhGDzC00KWdwd/UmfyHf9ZLu0wixO0QmOBXWHyVFAMkeIT+Gm9NpHorwcdsrDeSPCeSlYbHNW
JPRtkJJjwRzo7MFjUrFPd+PH0Stc/d7aao/ow9ny8J25K2WCD03ui+A09RVeonI7eGDbTPCgtcBz
VaJX69QRw22n4J0mE4BMetX4MrWhh/uscmi+Q3DAyWuBPkfGmDSvlPmTWvjbcTIPFBnYCGlBuSRi
4xYfc7AuE8Ri8/ALPC+8tTEGBtA+eh5T3kP/qG/rPUbr0dM0OsUDVJW/svMPaIsdJAiVsk1VUpu2
sCsURtzyerwAyn4peNVD4eZb6ct5ReVcdbZvq2l7SQZsKg2F9rbfSRgD52UhKIN6xpyxTVqZ2JaV
QTNtcymi4txXiuZFE1BF5doU960VP6tSrNlx1MmOVmqWNwGX4moOctE9v1ae3rCdW+gy6oKE9EY8
+Ae0xCEq19DrX9viBQ/PjvNoYju3ojhSfIsehK9kNugt2Kob/rw5Twwd78LxjkX/bd4JLUonzpwO
VC/8pybPByqMWUmUeeg0GTsX77UQrX2VI9w1G3TCy6gIxx5oM53zZ0XXilUaVQIhl6woeG6wLghg
BKFY6wNSZNILulBiazNElacBO6DOdrI6bM6LWwv6luIYf5SbiSklBcQ1WWCbOhzf/aTtzstYjcmW
QpjsGAD+0yrLIEQCLMEJyfRC87RbyUs2lvs70KxLYaxmDJI6BhWE1egPbINLOTbtNuHdqLVngCpZ
umaCZhIvNOb91BZjOTYppOjHfE+YnpNgZ7eCN2+BjFNfUbugcBm+Sz5xtnLNpqi6aJqWZZmWxo7Q
x36SJgM6XMHsMnmKO+9UV9tOLmXZeSOFq7q/lMV4t7qMQeeiQlbrJpUzy2CCoPd8/NiAZ+Dk3njg
9Wu3eimR8W/JWA+zSFCpr/S0oK/eDpe/90hUDUmyDEsWIY85vKIUS+ShUcWTBMQI6X0e3nOOafVa
vUlgX7/5APLFUMJCxs/Fjpj1NDR3mh+Md60Xo1EuePq9pMFiUezL10JSTJoUiBT8Z3nYj1Vocxa1
5qOXEhhbIfVDXkgEwCqChJvoxcPSbXeNSyBG+SELbeHhvETeLjJ2o6+KMe5GnFOBRjvtJhTuB17p
bFXjFgfFWIvCmhtQrJw0rt1LFy2g00NMmvNea6udhcu9Y/yIZIZxFxhoMSCqLUT/rnoX7zsB1jA7
DKktoCkE8KheAGbLCP1wTbBVAVSBrJnISQyvPlmX34S51WYrSIFEOKnjJqa+8cQbqa0KaN3SlbIt
qGONHiMBOC558Stt5g++bbHZzPWO9LzvIzIovYXFRZ3dKDxXs2ofFyKYqDUMK0VRaIInvRQdZJw+
thhGah7QTO0q+/PauVp1Xe4kY0aQyg8zkXZS3faXHQZ6u40Jdi0+RMFq/LaQxD6MpbKYR8wZQns2
6oHKPeI+wyP8V5BTOWfExh9VlmiFfIL4Lx+t6TGWZp4ZWavcLhfDmJF2lDVrJAhudRvf0LY1m2qf
A+iPN+hP6nRG3djHr4Ibp5c11C2fb8bwEVDtI5yYKkpOGCQORxk4ise+e+uimJEphrD0ckTvAZhr
9olDs1fx4Q+v0akPaBH7SoLUGS0xFiiy7mTq/ViqvNXwto4xEqlQ5vMUQOHifXInv1Crp7QtPxVH
AS2m1eXkApy936TOFPC0YzX+fbvA7GhSIRl+IgTQjleMz3KvevLWRyYvufWBLj560kFyTB/AENyW
SFK8H/UFKS3FtFTZYvFLhQ4BV0a54yYENnyHjG75XrXFJ3mTub+A2LXuTt/EMaZKyKpaEKllmMZp
lI3/GKPBvPZmp/gCqpot72GxfqRv4hhrhSKdIA0FxLWy0dj6IH4UNMMDTfu+roK93KT3nBuxbkm+
C2TRTcsqkJSeykHABvg8uhJm9fDy1DGMbTa7+ir+FQ6DddvyJpNu6fJqpH1SW5T9pdendoFsoZ3s
1U175Dp0niTGigWBOok5KYt+bF1pozvKe+GKMNUxNLrNn0s8D5Gj3xEUfnDNO8ufOPG3dZJuLdbZ
q5oYNgEdJkZ8ZW96zlGHQAUiQFdTfIUHD+Y+SidU8R14fAa8Y6WfL0R3s/9trCYoH7vsfabwWH55
AphQCSlSDIITCGEfXMzFTRtwYoR1C/O2d4xti1IhmicaCEhSONFC3Jd48epltZlyNO7342YAvx7H
rK1Hsm8ymcjHb5pvieWhf57VfZd8TApeOMKxJyZjT4xUnaKE7pv6sbykWXaMHuzka+TQnn9lSmX9
VW+8rYkxKEVdfOvnJsQ/a+PvWzCFIPEJohB+pYWzgWzTkqLM3wpHQrrR4idfdqX0jmOw1l349wWx
3Um9ELaZQB2R4qG40i5onkLZageaoTJ5UTjH17AdSkJZq9lAsjCGN3jUtGh46nUPNBh19wv9STxx
jL2QRlMKGxqmqLzezaEiaKahwgMG/zLnF9JmPHmMkSiDRJUVkhfukaj2um3gvYx36HUHHFr1nnNu
PN1gDMYgd9860JV7/3a8bFCgNz/EX0F6u5WOEqZT0u3M63XgLZAxIiqI30AujAXWbimjNlZtdVe5
9a81YHL8QqzAE8fYjyTI9SqjwpRxT+hBEvoPlNvZwb0GI5bmcjaUdxEYS9Jb6aihDAcLDAimObhI
SsG24n2cb/SuAjPbZZe/aOqHbuJAma12W6hvJoUFMQ3LQKyGiNSmBqYecAXwKEa6fN96SW8/0zQ1
H7X+rPYoItvBFKVpG3Y0h1pZ93HlqeUx4SVZz7tryGDCEtk39Ugi4j7t3txKrvCp3aeb/oYgA8Wb
1jM/F1+qDlipgRu19vnDJEX8aVAL0aRZC3cdKrmvoZUEUabuO7maOjWG1K3pmsuEy9tHxsSUeqao
/akPWAGrZBhtzNZ0xHjgrGctOtAkGfE5AGo0kX38KLWk1FUbaM5oYDCzDraJ0XA86VqkvBTB3G09
HisFtXXNMawD5qCBRH4IrBetjxxz8jnLWfWiS2HMzW4HrW2iBlTd1v3gqYQL5mD/RqAtS8AFH3mU
HauJKA2U4CIBw0sGO+tSyfo0KjXkEbcj1NDNVLv9RE8PQngeNgZGWin7U28tV7E1W3SGC7RanlfK
tRBs+SUYpcS3KzJUwuH9dGRm+lujxPh79cnAa1N9rqeOZ9DWgvWlPEY3oTNp26N9xkl6aSfr401V
zADRLm6aJH7nj6UzzeYVqKIPWptuzy91XV/f9pt+vrh/au+XiZhBdFpeSyVm+4TcOS9hNU+/XB3r
/+ZCAsU8RKiYfzg9QT4MAh4C1aWJJB5akXh4wRTZsTZlKZC5IKNhpcYwQ2C8p3dyv5MAmp9y8xzr
d0OWDcXQZKA8s0XhoS6tSbVwEdNL7QkkrlvDyy6BR7D7FeiV9W18k8ZWhAupDrPAgLTmq+jgJXAg
tIDscnAp0TYAdvn8sa0qxkIc4xMSvxyNjMSZ/btm8Mz04599PnPHDC2to4g2rwYOvR690wXerVoL
E0ASi/qJamigImf0zogFXxfmHBvWvdPLK8XftehgzYTHuEK1Mt/36PHKy6+y6J1f2WqPiaZYlmQo
loEiHPPyGIAIkEaDT/o3uhjsBm2I9anfqQ+N2+yzTSIhiOYjEawe2JtUg4zM4iYHs+DjP4zqTvm2
Gm7L8u7PlmUwGtHUjVaYKgQMTqdftHsKD+bAzlObMpZ2t5E3GA/Z/N7jarGfBqMqSlz3gwpAAMeM
d4b1Qc+ug4E3braaw14KYWxwZAZWO1YQkol4e+jFcyKlh3QEUJgUgme1uKxGuFoh94LQv7fMljsq
uOp0FufHWGKAIoI+yML2ZpPdecgKg4Ejuw0BnINhMWe+HSdbfRKR2RRcdeLcFZ7uMFel0quoQDkZ
Rxvmjl5NR6WynjjqQ6f0g1VWFUVTQFcr4o+/6+ccSaNm6dhgA6XhxilOoPjGVkGfV7nVeQ/Y1RUt
pDFvhDCMrTxS4APm1AlvcIKAzpMM+xS7tM9Uj7bcjmczV7u8tIVU5ubL+ixqc4s1Np5wTbWr7AUz
ITRrltxoTgsSko3J01zOSn/AWkl8EVwDkJkjTWsJtsb14DwJzMUXIz/tgpT8qf45NQW7HrnIRjwR
zBXX9NmoQZbymhht79Prdifedy49qcB3AwCnnBeok0qfUUcWS6WRZLEoyJqpUbGj+63PphdlPLrT
9SDhTSVYtJQBc6xgozipRL2fjsnB3Iv7EfxV7RaHxS0S8JbF3OQoKLqsniGOMq/o+3aSArpPtVuK
2ZF3fQ+pXHh0nlQm4iotswmGEVJLxTG3hFpcVLb8hRDZ6x0xeMa36Fj90+umMiYlsJoeSDTQGmqm
Nj+q6APMPHM/lIDLHj3r6y9kjlZD9cVxMnYl8fPRj8mKiYfxkkx0sDcORNfDgxHk3QjGlIRjGRRG
AUFReVHll1rBcedrD++FqWLxUtqmSmKxw94JoF5R5Gej3KjyY1rwcibkN8/cMxYnJUJroSwKWAcQ
LJ4mL/OCgwmeHqdPUccHmsa25d1s3pVjMVLQvdklgwGR1PVOJLnpveVFjrUt3OSaN4X1E2m6YVqK
qqIDktEIrZcVwH6iozAs7O4rlQLNvfWsA2G62bd8Ipv1c3sTx+gFUc+nBnGD5U/Zo7/Ffnr6jWr3
nhHjPTCjn7+6nt7zkpjrF/y71FOvwSK4bEY1MwOitAnM+ND5+YUyA3VKGe5/K0h4k8O4Ghob9SuC
SSY0nR7gvoKjusHDayKRW6ZaD0nepDFeR/SLWpNImnoES7R5AB8XKnKmZGsHQHVveQOjp+aEH+/C
mzwmxjS0xhcq2Xh9Ccvea68NIbwbn3I3dlVg0t7QiLN4WTvi7PaFw6sL8s6RrM7iHNVGlBO1xYpN
cVcIu6g75DEn9FoF0tHUt1UyLqiP9TasSFdAXfiQf6D41XRV26jtyv1PDVnxpp0Ajk/L9Z//UIUY
X9S3fRrMdB+jx57G/aFC/kY4KjA2oceb81/dT6T5ZE2RcPcN5kRj06hKAXBzjhRsSzDMTpuex3yz
bmAWMpgzS2spKSMJMsiczcRD+VHA2IC4yb3pPa98umpeFsKYwxNq1ZDNHmGRNG6y8RhJgheNN8bI
y3nxNo45pUDT81RPIUefrv3gRSouTPP2dzRhsRYmPIg73fKB6kThQb2nGk/i9IfZIVxyvHI4an8a
N/rhci+kMX5AaGZjLuTTMfWu5CJz+WJC/6QdRgTcwQVG5wWYlQ+pN+xEji9fLUxoC9msU9B1A/AZ
kN0+Tc6JyxwJU1TbCa0Tbm9TvouPPOu5GqAApUBRZFUEaD+zu8VUINakN2PbPpTdXTz8xvQs4NW+
fz6zn2ObKPgfn29YRy1/Ev1Pv6MeCwHMpvlNHSpZiAhoOtCBJfCj7eEEGbANNhYnDqJv+4N2vAlj
u03koJtl0B1D35HJLRQ7EHZT99RrT3V6oeOkOGtbjboW4hg/mje6WcWwTE7wtXWFz6GTuoVTfopT
u35uwR/CnW/iCWRc6aihs2Uigcr168iDcUXPnN4D/B74GHlR16r5WKyPsbtmobRo94W4IjxKzdWU
bjqDZz7WQn0MOiggS9NBDshWxZQyidqGGhZoQQp6b5M9yNnt+MCbSVmNC5aSmM0rokIDRD3iglZx
UGVxhmMEW2VeTsTMuDFdGHsMkG9jr0QGAZOi/LGO1fTX8iswGzpoQ6vLNOWv36oHmYL0S2OLkRXU
b7nPtjVdWcpiHJooCnFcEiVUuykb8GiND9RmKX4xQHfr+phP4Hb2ribPlyIZt1bWgqxJFZUZnR6Q
1M4rkbQOImcACiafBZfnR1e99lIi6+DSuK1b6mdr0NJAHL7NMTjqSJUC3mDLC+vIVLHWZSmMscVm
ahZlRoN+svQhMi968aGd7+Y0slPhvpyfrJjbJbt2AZcSGevc60YL/AksL0A1As+6Q/spdX1Xyuz5
Np2JiQ1+Lgs35+3aWnSylMqY7LIBie1Exyiqpj1J+zYuXCnIXEX6LcTUhSj2xVNmeqBaGe5k442u
tUndtN76D7VX7VunqkB3Phkco73mUJcSGZsdC0UN3j4sTh+PlvDet3iz5+v3TgNNoqEqksTWJVpJ
qpWwwpKqU3ayvg484649UFfP+BJtuKkv+sI/auV3eWxFws9mDLgkkKdd+9v0cwys+96Znam3UYzj
RAurPQy6/CaM2T29kNCcEUJYCOrva2JXrnDlsnfaVQ8coO4Sb/8NpRPLreaeV8rVrO9SNGO+9UAs
R72F6CmEdRHs3EVlKXjXO5GM+05v1/Aw87IcdKV/3FxL1mQDJ6mx6fQBSEC5QmiKs3+I/MIurCdr
vOx03y7z95wFrivOmyzmsuttLXZZAs2MHoM7PA3s4qgCeP5XS53rF+FNHHPL42jsUlRdcYLNpYAX
eXnDWQ8dyJm9Y1PmpVgFVkmzw/6xAKPfvAP6hw2MFmot4JPqrC4Hve6g0cPEpMXOxPm9oYuZD+Pc
iB9ncFQnlcWxHOvOZiGCcTbKMKtxHUEDwTi8R37XKV6QOAFvLTADP/LSGLz1MM6mt6pUi0iY0R+C
ZqcKHDv1o2vRJN2UDQsQYegIUpnjb1owVWVhgixJDRRE6WNk+LbFxaf+0WWSFF1WROQqTJWdWZn6
MUxNzDcDDYiAB2aXCrVoNsxspYSRUpBIAxv7+2lbfw64U7QrEZ8GmjNFlUTMgqJLiNnDYQzLSrRI
JzwFzdndi3Ti+qMhArFDMo9w0qL75/COKKpR3P9WNPqvz+P/CV6Km1dlb/793/j756Kc6igIW+av
/z5Gn+uiKb62/02/9v2f/f2X/n1dvuT3bf3y0h6fS/Zf/u0X8fnf5LvP7fPf/uLlbdROt91LPd29
NF3anoTgm9K//NUf/uPl9CkPU/nyr7+ev2RR7kZQhuhz+9e3H+2//OsvSdQlRSZz+F9LId/+xdVz
hl++T/7n/+Uv/0j/5//m67/68ty0+Cj1n5qpYw5Tx2FZqkrInsPL6SfyP1VV06GdBgBGDIWwbPOi
bsN//aXp/9RwExWgzVmgqsat/+sfTdGdfqT9U1F0C/9rom4qmqX+9Z+v+LcTezvBf+RddlNEedv8
6y9WgWkCRNYx6oTKsIp5WzLai1TeFGedNBVoDCSEyQYB9CtzJ2+a54e8BiuHzMFCTjP0YL+NNWoE
cU3QUEJhFfdhtnE5FR1ZqCsJvZ4iSF2Iu4v3VvghmUjSkVc3FFM10KXEDjJr0HTNEgcC7Qp2ZYo/
GhC+AWTFwKBGKxJqomPuhl2MLwacNf7c6g+2lfkGbGu3j6BC10d8A3VrTrbiBofSSwEXEu+IPJlX
SmONHyuNCWMio4zNYaKsh7kt+odY39TR/9K+QoSFC4LGGJFmiVjbU41WLFTpqDuDfJDHwm6wLE2o
nMWN+qauS/VcWcjfpDAxAzgMZl2pJ9i27tKMtm2yL7gUKqwfP60ERRdFFiWwPbNXIB6j1gxDWgni
LthSAi3fqnaxp8cHD7CcdXusMOYeJH1gTXMAYc3o1uaDqDyf37Af3qisANrRxUVLhLFMAwUCRM3G
+PImexljR78ETi1avNT3fsYFlPwhcmVFMnGDVCqD3NKapOvgivDuY1fHJb40PhpbycOc8fuOlzZk
n3CsSMbzyZHVh6czA5iXbYReHBiuL3/tI9545aoCqmDQNSwT9pHtJNXiWm/RTAqgP+XQ+xd9Acik
lgcYtmYdACL0JoWJ/cNZBaqPDjWvPOK+jDz9A7AjAF7Sbn0ne39eRdZV8E0Ya/L1MC7zFktq54tA
CsHCwI0k6SOWofHr8byJYLRcC3tRKhIRWu4hD4S0RQEwLYdGRRVPAW0udwr2B7zfk0QNPJ5wYbKm
W4xC6HIKriCtxyU+pA/DrX+s9wplz7fyA1rLLGBg02byu8rWlX8hmLFQ5mDlIJkYoPygH0avhLGb
d6Y7dfaJvwevtmCTfTp/gCs+G8+at7UyoW1XB/UAwGbdKaZnPT4UQQBEvuewD+wiFz1JrmydS7fJ
vsJP+4sDlREuIDBRGY+SW4okTHIFXMh78wB+QCB6tcCoba9+Ic22Lgud74hx0OTFIlckStKWIAwh
7Rnd/iY4CF7vFPtpL3zgdrqsGX9FRGXD0jATjQLE381lK8+6b5k52Cquk6viINwZnoQYSHI0BO7W
l/MHt3rPl9IYZeka3fdnIdWdOnANyc73Bu66deUXILAkS8nvYli77EuJjK6ACFzKJlrfdHhl5PZd
/6Hc0Xwx2tfeaXte2/QPOWDSlIVE9klUCGHWpBXW+No7BAaUd8Ge2q+GnbQ/v59rxnkpilFKKAlC
5K7ARUiA9rqzwNtreOdFrDmapQjGMpfA5uhaCasBlYzTJRdxgtslP3ZSYp8XRIrGmsylIMYqAyQL
GRpSja7zXSOJL4BN9mAFzUUYNbY8waGel7caKCwFMja6wML6OsCNpili/VACZk2/pNSyic5zgUsx
uhaDw0ggxDpZLs1kAhOlaJsh9xMd013+NkRFokvs9Np3zQea0Ms9ZM+vxq8Euojwe8sr6K+qiqRA
NrprcNmZ7a0NsQV4DKR3ouyWfuTJygiybJlzijwxzKYOUSrqYQsxUnLtW3ey4Brhb2nKYinMRk65
pIR5F+tOn8WOMPr2LDqSONsqQFW4HJxrnlxZCGNiuwogbno0Z7hiXvBMAHmBp7oRqjqnpkqXZ49X
zdVCHGOOi1nNpsLE/g3Dsz7sM5Cl/Y7aLyQwJnhMBrnO+gAB3fPwdb6MDqYr3pdfO0wixQfrhleV
O2X4f7jXC3mMAZatMpn1APdaqkp7ND904n4Agn2buTqsfr4VJd/zY4mzTI4esmRCeptaMVhcoCMz
wHtb0W6KD1HAqUZzDouNjaNU0QxfgZChDOwAVWFh4sX5qyIAXwVGSaRIdPbh3td+aBYiuWe93gVq
eCGKIYfCb3WrUJ9FIkWE42IfsrlSTHlQNNBwvbTjerQDP7XV/n8NLHXyiws5jOLpVp9oiQR7a90X
z8GFCeTXwgE2xb2U2tMDmoq885pOn/eD4i3kMYoXgkc8EnVsXat+jYp3Ip5GaouGdcGyAcNoy3rG
0bn1s/q+kazO5Y1oGa2CBQb6U2nchjnnoHifz3j7fKhiKcpq3QHUvzDENmqjnBWsq4Ihwz0A8U5l
xy4bXTdjPcMKBCSB8Ki1BenWLAv3/MGsPhkU+U0MY1OLVAffp3jyvOmNCG5T/0CzzrqElK3i9Nvo
nmdW1wNPFRkwwDhS/E4rX2QFJjybQrnGVZ0BTkgYYPKHZtO5xGoYXPOkrYYyC2H/n7ov2XIcR7b8
ItYhwQHklpMoyeWzh0fEhicyI5PzCM5f3xeeWZ1ySE/oyLfqWtRwqspNIACDwXAHYXygPK72YOHM
yHvoMgxZsKI/5GztHRaImzbk/fb3vDprZ+GEM8NSKIvjBNcFZ9zVKM/6JGTjH/+7GMLmhRE13kOB
NfPWImrqO4X6Boluh7i6X8+GIezX1hjUkuXYr2PO3AwPF9SuAo27l+n3FoQQaS1Z7ZJpEh9We5qq
S9bgu6Xr0RwHLy8iM8cd0om6SlKoX926/4xNJH31SrKMWo5Qq/1o5Hdl/OX2t5MsAZHblcdDkzYO
vp26abu4bR7XWdlPqSp58pMNQygip5gohTNjYVNLP7YKWgx5FfyLkeBqD4AkWPoXJPqq6cd+mFAA
lfYWDl39sNi5X5e1JAddHclZGPI5H8yFxQooIFge6R57OwH7e5PdL/ifEM8fCxxsYFpNB8/LQgh1
6qdJ43K8w9d8QFML0pDouBcOKkfObJVhaHlS+RwO2CpV5apWePEiog5xFq8rpRxymg8HbfmSFEXY
jEG9yRy9rQ+Q3a1IwsAKI1lK3in0VLtIUTJA9zicqjQJrZbZd02qs8CqO3S82Bpv/rYOztcYajsu
69hLvvxwlKWONifNg6St6qhOtsYt7fUJhgH7nqhfKr1PnslSw1sGhghh3/egt21QjDZX+gNiAd+t
qRyO/dqtYZEsacDW0X5kE9P8qUpy16RdHdrj+qp1aEqtrX1grDpOxbfUWnaA8KRut7EotrPUbWYo
aKbzb7r1Anf0195JTpPtnNg8/q50+j6uzNFXlNU382YIlmoeXKesj6U56FFvpNOelYUTdlYxPaYg
Zj8MVd+dknoc33uS9527OnGPmiO1wFxrWPtHsWpG461riWqRgfb8JwNssvQ6apfUXVmxPHRpmbxQ
C+pECvTfIiuu4/ekpjWeL1PciLPa6H/ohZ2+JSgLj9Za67s8rvPVbRfTjMq+7HIP24o9V1aq4nZZ
dKvpZ1OsJcckL9QfM6jWqk9aZ/ZHyHx6etHQ70WiNZHZT5D+sPHLZkOZOJuFHLVlHh7YsE1hpayO
1yjrj023liDuus5tp7Jx5w36o/04F+4wDrabWIPp54uR4ZSooYJdd2NYmaXqlQazfafQKf7w8F2L
szGI1eJIjYWEjBS5F+sJ7lTlkhzXZVL307BuEcGX+qEojfZHyzYTDudp034HKJ7uO5LPELgBMjmA
Kgx50mtDfwd6JHOVRQeCvCnWdzjHaU/EMFtfweP4PjbXDq3BlX61p8L5UUIr347vhrEYQesa4UcQ
Tngw6twUPoqHaRuqQwm/vSrqpnH7NpOkadysTGN37dFJc53adn6fRyM+WIYzT67i0DHSpy6/H0yy
vNgk0d/LVL2rsa28DeV7HWRjUbY+tN3p16TBQltmqLy7dqZqbdh1Zf6bOmZtGVhsWqGvVNiwPR7q
+LA1dVnA1C9WH3v0Dx7WYVIKL3aW9iWLB5pgGHP/W5Za2cmuunXwejaso+c4ieZSnDqF2xtlkbjV
VOI5BA+s+2LIl83DtNIKG1TRaKhpdYVEUQ4wLNWn31iaUze21N7Lu7n8ahQtniSHejj0DjRTNGtw
fLtnP5PEgr1v1xeb25R0+b1U0+xxWGjrs1wfj8Pcd+uhLPX+RJZtyl183fjo1Ak+vaWN2n3bmplX
9tX63lR4sjb17xVR9ddmxu9ITYf5xdplj1aJPzjn4/SY0xlvKvW4Jf6MVeyaXdKj72vM79VWvazZ
NL9NWz09jvPchTm8NY81nUK1LPesHfc5aV+1qdpBPBf/eQGZSaXfST5g+bYoAGP7CVk82IbNJbS9
MwdwgJomhC9fOA/FMyPgk+DZtO1KN030yo1TUKdLK7krFAiU9I0C28vhQJj61lGzchOCa1THnPsa
LsQT1V02Na/MUgIWf88nDbT5wlucaZ8Mw8muBz9brAhGjqsLtem3zOrnMAMVHHTKU0vm07b1h9VQ
oyKrXropboLCIo0DUCIcpQ7lqOebrzcNCxU6qrOr015fvKFU7bB2+jUwKpbfQVl0CbVsyYOU2apP
9Z5gk9t9Fk3TNNZuXyTjFHR6BhU/WmSQbNVrdxpSnFcjg/ubQXfDCL6/1g57Qy9deBcdtG15tXvj
oMaFb2QQU4sX8t7gkr+2ydFQCy9Z9efJLo+jWd/ZjBw4ftKojaCA8+DY9K6VwNlbKyBfR60vW5/6
tQo9lCTb51npqg35aTO6p+pyomBFulqe/Q409hFan4/disRi6UFhKN/jpa/dTlOO1kKSA9IKg4Hw
8s2Emzez45OhvkMpMKqYAzvmtiQ7s08WF/cPaJFQG+IyJcj3kwkiuuJg9tvK2acKts1YYp9pdvEd
CgTf4toxXKI6x9hQD7pVpKels+7KQTkQJwF9fxhf46YNiVLtDdU62VYbDhPEs3s1UPrmh5YMv+ml
s7pOEYMID5KUkRmnJO/+SBuYWc3FqrhZS5/Bo/qSxVlkWUMLBG8DCIuSNG66lLuG6q8ZummsVEJj
WCJjpq/rkJ06c3poRvVYpMlxpJq3bPOb2Q6vOYm/pE6auvOMjmK2vVUjL6O6l2ZavVRLsLxydTGD
tB8sv2QNsvXgpK6mTZ27ZeqPODVr/pry3PfGEja9BYF6A0t+08A4qvqjTY3BbYZ2dPHUhbazms6u
ahbcTwX/BSuqLybgDgE27k517Me+wmty3gHL1xcG/h37YmnsMFZb1DfVPu1xROi5p1P1pI9W5WtZ
pz0WPVN9s22tY4Mf4pbN1EOZqjnQHJan+Aah0aa168S2x/s8M14yvKLXm4eubQa3zNqfFlLxoC0Q
FqXpn7Alh9iyApXI0fyaFvMI0f0xd9c488c0/VqNhZeaNAtys/6ed04f1pDjdalRfSUDxapcHpZ2
3tGte4K1pbeaMbZ7y0Lu3QtzvF1Km4iB+qxPVhPEZHUr6NMHZtOkrkFmLzHzH/WwfVEdc3wcW/3P
CX3FYNWDvp3aIF4dlzZISgj10CcawMZjsM7x21pxVqmynsZSeyg1O6Qd3aVxXqHTZI34wcUrQBU/
0nwm92nSqn5NNkhLs7s+3sLKUOA0l8ESGqB45P4yZG0Nq3lLfxhqbcQK7wYvwY5KC/1rsZVv5UQj
a5v8zFmiUq1cq2OwqKfm0alSPNQb0drnrwyPjBj+AMuydBxwgFXMU2cl86sie6yZ8ZTS+n6plMfR
Mo9mq39J6RCui3GPiiRsdKBcsvph0NWgUZ3Mi9PuaaYKQa7RtLskZqcuXyKiNx7OxVeyLv5A2reG
6XAM0bdjSZoM6cX4llfJnqnVKyEpkB12WA0wuVHjcEj5B6PJY58XsNvo5sMW99/yZvQYSb7gwPyq
U5q59aDvHdv6VsZz0FvY7XicfmrKdD/o2ltr9k/rOK9uFltHhQI9gJIrHMm2q5SCuGlrnQxCbbfs
OiSSKuthKpI85rN+6rU43DQDChO5XUdLveYBEofp2+1guNZivNFp7nfJvH1Zs3HbAxeFJVIAEFRu
JYxDRrAXs1jxp8ys7mmbUl+pVs0fLBS0UzMpUTrYqlcX9td1KTtvSsdkX7elq6f6rjTyGHtIjXfU
1n2ly1+rDse8kkEltFps+ObFsL3XfNUpvWqGV2ld+SOasG4yZWGmtL7WQN5n6E55ZYZxFR9VbTrh
WhMMqzL4FFtBU7P1oc3wf9HG2HxmbJjv8oYdlrY/KJkZ4CVz+ZaUNUDdtDBfW3tCK2dWUg/6N2vY
qknu4V1s9VhrB0tNwtLRZTeuy0sdoGKOaeJ51qZwneO35LMmT7MU2qZrsekZoEDgKbr08xeSuxCF
PhB/2q2/xZ60vX3t2gWDBhvoKngWoNz7HFO1euLYCXBdI+XU5XpP4AsWc43WggYO3m1nkF2ah6R2
ZRe+Kz0tWz0LLXLPrQGou5KDunofT5s/WtQUruOtoRXS5t8QTjAQFSJmFO/SEAJCn/PzUJUx1dSq
wg2T7KyDc8wCxYOtsDv8wCeGpbas9X3Z0/gcTuiiLbWTVFv/MZtfUWS1+Tvy6+1mw8UnRLvbxIuc
4WiqDRQXByCer5iNOBBoxmeE2UGLt+jkwI02cNtyubXHL78lIZoDmKGK9yToH15AcvNCUTZD7fC2
/rJ6f6MNH7M7/vTCfexlRrcXfEa8bqoAceINGEBKFf33z6PrGXxfVsXRgCPQQjA3j0WgBNjAY2i5
2c8BBCjMWi7prIjThqCaBUIh3KU1dFt14ZM6bWsUM8xLPGR031Sc2o3V5DivhqRdeGXuEMgCQgLE
SfuSOVmlQ92X6ah5SmQcHMzd4Cb75kMwX+6xJqaWj1E5UCfAoAgFEOrzpxzM1GFKi1HN5bzTLPBs
nUyyGMVMwkNQ1aCWDdEUA1zozyGWvGpm1AkaeDG9R1BwlM2278buNFOZA8u1OToPJWwtQEEK3KtK
zWtRLW8p+vwIYTfTw+3tJQsjrL/G7lOo3kCabhzelmSn4JSzmGS5XcAtxM8mdKYrq7NjTRlQ+o7u
X16Q5r3yB1epgGaqpP95geL9CKZjbkxHwz9E7o9mQFvKqk0V3oUr9UmwhehXgeY3RBw2XOEVH7Zw
2p86cOdyDO21NUj/CS72qxmtpkItsJ3j7mdpTu6YSebr6pbiQGGbIlFpprjKyx7PCCNwQh5RTCvQ
7dErNedtynCqlJASUhzPYc1djjuA2qe7umL7dV16Sa/8+q9wAOrnZyog40IGyRWT1KODNGns9HA8
ocI71kf2ldMw5gi35duLlFzbd2CUGKCUUDRvRAqQ4WBbK8Wieu3kvAFwEqlmfVIrSO90XeWh5gpg
Z5p4MenumrndoctzTMb8SDrYgHTMmx3cxU3HfOmU6sFgI3HNLXenSaUuG+MF9yP9FW+PptsVuPOl
Rg31rGR3eww6Tz/nLVmsS4KjDHhkAyB71D6fc4c5pomSryuA3KOpPphxbO47xerep5pC1HdRGx8a
hd+WbngtEtyqWN3OMCxd1UfSb2Halc1Duim4vSxz9qSODuiccXtMmKHezUzJ/Q7SLH6q6ZpPnHKN
rCKDiU06fa/5XbZxdPagaMb9MjcPVM/QGyxUtEoGK4AY9eh2Fu2iaiDFu12aLci3FF7Rsekmffxc
L9KC7OqnwEO5zQ9Z7eL8adJJGx18LaCZ4Q9pRxzXk4GKwiVPN1wV8U8tlPNR9eKMf5Q9/V1bvMSG
WzkYSljCSOSfZ2LZWEtAX9KgWshB9sNRf14fjIcl4IvX+tVnDD7v59GEeS/tzM7XHFKIq3VP4lOt
v9xeWBcijGIA4aTQcmdVUpRPIA5wGdnyZf3CrT4n+NS5FW6tsAhrd1jqmhbejnwl2fFj3cBMaSBm
2MJj95Z0rW5nOA1xy4G9fbzvp1aS7sT3P4ztUwjhHWPJGLMZr1QmiBytwzdnfFuNV2VAu67r3dvD
ufYh4Xlk6Ljhg/NiipjOiRLF0GLYKJR3k18tvnUaA75AFE9BVwxlNGGgiWe+VFCDj0JIDQhMkRhM
DUW7KDAxq2viaAuOLK6T08NmVwnQcQu3oH76f4Ah89x8K5pwGteJXaLrVWsAeeAGjfQNf5XMS+4Y
evM7ThuVbbgrNcan4QmFGZtMtqi8pt4WxzXM4dlIzC+6+U0yfde+om5Ry0D/CsWtWJwBNGUqZt5i
W99tYRZ1uz7K9v+VZpfdfK6tfRjWQSpSgyiuLuKKzMTMZh10R8/ue79Svo/Jb7eHIz6185WP2hy1
JiJYF2BmzRgoMxYD9V/Des9YamgLKWXlm436o0Zd7zXwpwx0VkoVNa59RxB9CFFtFVlSvB3Q0dKH
rEUEFsQ7MNMOfaTu+2D2iZ8epKKO14pDDPKfcEI2RnezGlUeLoNxnb0zYG1o+U755xRwa0PZWrz2
WW1bV7FCoNgCLvPn3J/mdTxtyorPSmYUgMo2npqxtr6m6Ure9MXALbns+Impd6l/e0av3fUg9Y2D
Dfo0uOyJOO6NGdtkTDb/sHo4POTh5P7OwaxtMAVawF3e5qfbIa+sUhN1MCBjqDc4RPLzaBWzoFmN
nghar3O4VLRw7RWvnr8eBHc85H+uHWKLV9jYcRatGzYCP6P6FVLDXxdr9W6HuAACgw+HqglP9eCv
EtR/QgopNqWiKSjxOLLNsAi21zyEPPuuedXRbHPljY3LGgHXVtyNcSNHEwXLRLgXbXTIk4kaGBQ8
hbiUdwFo+PMQcAtdBtaLJHldTJQQTsjJ6BEMCTqwxKP9Uw6OO51kwqMXJTQiwB5XNSFXhiPmg6d7
1nhbFidzYrzReiq9Z3822yG1781BUhFczhOP4mg2EhdYd1QE0SSDMqGfjiioqk3XOqwnbt7iLC7n
tyw7+dlygV1FbkREyJKjmQEhavFqUNVQi+9ji6D6qV+rYIm6rw5OsTTQZRdLXs58OjcRCVc7lO4E
vA9VLHdaaL2ZyoQ5KiAev29h/he/Ls/pM2QPdjJy5GVWtGxTNSDTjPxPdf2jVjmbLqLk/QbbaoLO
Sf6aRSW0cQrlw0JLjfRfxtnriIYWm6ZRDU0viwp5wlq2oZ8r7WPaZs/+mDYFKH9UPSS0oyKUdvUu
agIholC0biWpDC1DRFiYfuVSkpnhluECHa/xd67j5ezzwpUxfC93GR8mNZEKwbHF4f05HdZx0o32
RLBWgBXQm5+bKZFGu9xkCADLL47SBVhXbL8Ch4G2bK0ST1fSA6v7Y2JQz65IiAubhNt6dYVgLAAS
gV4PSX4hQ7XrRm2zSQlSYmb7nK2L5vKB7sBv7Xey+br25Yil2ajGcQk3xGB1Exea1lDiJdsuxfXR
iBdZir/cXsgaOKUAKMMBaVvCeIwxG5k9YntxRhVgCwFeXAd384xQjaSY7Sv5/XM0IeHaQ9fmzvAR
TYMoAvayss/2s68Hyl6DJKYiOSSvrXeCJYGOjQUatyifiHtSzYoN673bTnMaLYglM7e5OkdAsdkU
92oTtdvn1b2StG3xuIgQQAfU6cmeZaXhBT+G5wnyTwhRKmg0sjxZeZ4wdtoLOZghCE0unttDM8p9
UJ97N77Td7abRk4HpWDr+XYZcPUjnoUX9q/Wba1p99heqnZo4dqjA6Q1yNK8epHmP4+Rl8dnmRed
CVKoDT4j2dmHEVcxFrI9PBLltt78L30+UD5H4he1s0glU5auL/E1eRski7jHEgRu/WY/7YoHqUaR
7OPx5XMWzeIv66qFcf0lrgnpntc2XKIWHF7oRD5/aIYG/7v54j/pLGSdL73FWoS02t811ddpyDpJ
4XTl/P/8EYWDBI5Oq7qqiJHv60c9miJ9VzxChyiQKY/Jvp+QnxSr6da6RCCa7JImbLb7opBIO0l2
8Ify09n3Il1nl4qD9V1XYbnclcvT7fm4nvXONpCQIpzSpP3UYQxdsH3losO2H0fNHRduWqW+Kpf3
nc/Z4oJlWeNBL+Y7CTYa8I51HrDGT5X3+1p6ow9/B/TfpUXaxf1OiCmkCNCmRoX1POahuCe9O7b3
xlMS1SHvcUC1bWdSYH6e+IgzX/bcK1kiREgdjLbAffCiRulnd12eyvYLmSQMkyslto1+g407EFrJ
zoXIUm12RGsVjDDfz4EOk70ksH3lLX0mbh6UO/Ivcu55OGF/2XbjqL21Em9ZH+M2nMY3nYS3lyVf
dWIePA8h7Ky0JiWkoxakdZwkXGl+hA81iej+dhj+Z26FEY58gDZH5iT4cOP8PW7/MKrMreDAqAAj
PyH47WDX1uH5mISdNum1hY4C/iyoue7cTVFMgg7oLMBi8Sj0mx7Lzuare/ssong2z+MyjAQAu7/z
O3OLwuVeYhTVNHmXyaBK5uyjOj1LVUydbNqoiEaXxgfsJ2MHO3um9VenPqSkdjMpdUsyfR/jP4sI
OO9YMoKFCCGU5GnZjCRM0VvHB14AsexXsgdOppARxi6bwkgo559VOKQbI0sAfEVY8lTutQagatfi
7YCd8gaCaeZOPaodCCZ6mqwQ4X/5xnr9oGidDZhlDcuB88LOC/s9fYcBIwQNjJdin0btjoBW+4tU
SYwS4nqarZlE06BKJoy0SkYtHRKcPpvuN8pOJW+3t8S10+387wsFCGHjoANxjdvX+gJe6WpJTs+r
C4STx/DrzcuOqaoUhZbP+F7DGsb6e0bDZb4z4l2f/e3d90uaYv+/qYXBzBPtaGTv/1ks7K1t2Y/y
x4Va2P/9v/4tFub8B01hcE7Ad4XWBn/7/VsrzPoPmtUAR1horEIpm6uI/a0VZqn/QZsGrRM4lEFC
G8iTf7TCnP+AyajbuDmjfwgtDedXtMIuFhmEwkAwQQ+DN3cvxCJL5B7FYvPiFxne86rkWMUyZMYl
wkCIIRwkWtsVLRp20P2ASBecFPCKWAXxHue9uwSNPwRoU7pcn0B/1H6eTcjjX7v/ltYUaJGfhicc
K9ZoEZxjyeoX5b7XdQBk/byWSd5ebKTPQUTRyJoMdrNA8xbA6z9Z9tMEqy9vC7dQvo3a31vpkzrf
+YAk8yW2ZAzgjMuO6IjVPtb5Qe13tz/Y5bEoDEaoyQa9JW3cw0esvltggGzihsC7CssXmHF5shLj
sjgTogk5NE2J2S84LvzVcx64g0GH9mf6TndWpMD9WCYad1liC/H45z07I5qsG1k/Y3QssHfogKI7
rkHapzwCoX+v+nkQP0shchfXViGmcKtT1lSNLR0xZ/2JWZ0PopO7Fb7anrL6uVFeGcC6dbvXndPS
joFkOi8ORR4c8EZkDIAp8GL6ecAaazZTK5bF53dmbh2Xwpe4g+kGAbAnCRtJl43/uU9nsBBOqH51
kg6qomCrjzFA92Y0kszVtej2oPgfuRWE78fzSdTTuNe6EfmkfeXUFELuGwZSUudIvt7VzXb28YTE
1VpJkzmjAlU3sEacvA1Tmkoe7GUhhAQFp3EtbhlyB8gHwRhvezvtJNcFSQgRUzt1caNufBQOkM3m
Ccjr29NxNf3985VEHyc71cgWq9jDQL54lROUbTCUB6cBTggyXbdjSdaXaODUb+VcOxSfa05hzDO7
lnKqQA//1SBwezYgOcZ1Vu2LBzpnjPMRXMjFj6fWH6DlYa/pwxyPv98OcyXVfo4jLK+m3RTmqIjz
lxtV6m1wBDEgMsY9cGQgogthWagTfBqVsNKcohlnjeCkN56yey6JqAa1b++3oxJseLAGvJq3ww/L
qYv9+pBIxf0vbkCf4juiXbky1cDYa8hE/ElShxwjiHeBXGnscoWcDxPv8Z+TA0hRejkv+Kh2fd+3
kQXlNKDCJCvkckt9DsJT/lkGMocYlhYznzlIfYDuVBWStMCn/nOK+xxAOBcVCJippMSezZPSX6Z4
X1kUCul57yvGcDfpqe1aNZEY78qC8lGfjWqFylxcDs4C6t0paR+N5E8tvp/0ap/RkzZQSdqQTRT/
78+idfDno5Nlw/h5BoPrIQcNhsoesCRbzOH1/HmQvFrANssxpNQBjwGI6mA4qj/j6EP/OpABky4z
4edZEw4mbXVGKEXFi0+G6UXbgA9ird9DUMedp/Ewd+avp8PPAYUMwlpFZznwBH6b+NW2U+u3dZVk
qavTBEIBYAQagbCxsBLLUeH6jDjR7TIa7PcYjoYyIY4rVSCGcRZDWHgGm3Vra7GdlhBkH1gix4/1
e+ermZtAYtv8tny7nXn5rF/srrN4wtKraNxt8YIxmfnkgkK6y21IF4PfVDLjlwuiz0MTFuDQxkBi
JFgSxnaA9bPLlNfJ+eP2cK6n9rPxCOuuzZRJ2Qq+7oAudt45i8W6i33jsXxJAjDIoEBTQji834FF
mIQgRpne7V8g+6DCOlRUutBNo3iHtB8U8ph0ppfXzF1T3b8d6PqG5nZqwHObpi3ef/IFDNuSTx0L
euIaQfqSeRa4yB/uN3J8ujSekOmtvAF9kC9/vBpH6h+pj0djj901jy2cwmQqrpfNM35Gno1O2Gxd
r8zqlKCyVQ+ApkJNu0O3uvC2gxVy9g4Bh0cOcLw6eWdBhd2XGhUB9zFbQdlb3Mp8N6ufbfsWK7JG
/NVMchZH2HXLsCVr4+Srb+zWL7XP3ipvculTGw0BtKx3auKukeyFQTp/wv5Lq9GAZgYGZ7rcbIdf
MOM9DT7y/0HW5L02QrAM4OaAR2Vw9YR9SBpa1yP7qD2OQxPVzb0ubabwJSDmrvMYwlabs7w2QanE
DSt/b5anqnuxlT8sAL87NffLZpfjX5R83wyPwLxP5W+399+1EgGwBgMNQ9wnLRGU34BHbfYatsOS
f1PmFwviJGr+Zvcvqh2t2evtYFfPhfNowuS1S7/otEG0/6p4Z0EaDjCL/EC8PEoXy7Xz+zyeMH+L
ugwKWNC47/kQGfC4NWBp7rId89OIRFtAIk6IGaPsl9Gx2PfngYVJ1TVwapMMq7RvvnXVt6TZS74k
T1PiqjkPIBT/6dAzEHzr1R/RBuCOdsNvmTeHyg7DOcqaAFfPo7NoIqsn0Tq1hAQ7uiwpF9+HTNAY
qHB239xi1wY1YNMgXreu+sCJnWuUn5L32+PlKetiuIAOgTDrOEAlCqkmgxAILEIwka3559ye5lny
1iD7+8LCXOfCbFo+X0wHA3+3FF9u//7rKx+QbJBfQKsk4jGHeghba0MmacCi9mnI7W77IL6r9twn
EtoJkjLlEhbAV+BZQOGci2cggCeGkyfdT3fjrtold+aBk2BtCeTrA7V7MTdnkYQzLrVrFfVez09w
LeRayQP8bFWXBn2QRhCzd8FHB+nXr45S8ujV7HUWWjjp5hmsfgIdE5/LGOt3/R2kjrianbvtNm++
g6JNWKhu9Y0LfEtf2q9uwbPgwprUlXykkLHgyUwLN2xBWrltYGEzcBtEInvfvHbdPp9QcYmqyzyZ
vKbmUsD/NQGRX7ev7/WzYQk5EwJGcTzaWDh15hY/2tjV/PlEAi3iAIIBJo/Y6o3b7a0Hrr89nMBg
lCU3fqW/taKE7Al+ktEaGn4Ca+Gzpc8w7rMMbBx9gdZTqeyZpQb430R2T90asPWsr/52zfkf2/Ky
ry3k14w1Zelk+NrrpAcAXwfQTzg0nbbTjPRJH+Z7q0se2oHJ8sTVRPTP1xd7e42ptSWL+dAD8ysw
mj40UHzrbvNIqAftv2HM8zbS2boSu32DDRW2jGCkLBjunCMwqCAFhub9HHaPoDs4vhJKcqFk44g9
P2JsmRFXGOOY7Xvl2JjHUn036dOoW+Ak+jXsZrriaSI/68K/HZrvkRsLSxSYBjwwTQ0VW5awKig2
1TX69GfFai5IJkmL10rH888qpKY0mbaJUAySqr1L7Ls8fqnnf9FUOo8hZKAeZfCkKPydat6nMcDK
SLts2JnG7Cp17auq5FYoG5OQgmxNMTcActFHtT21+K2BEs30enuGLlG9wnIU0k+rLJNlxemK+xnO
LhjQpX6y48L7civNCyNBcekLeWZsmcE2EF/Qpmj3208laoFq73bLe666cajhDCmftR8QWfFxl7k9
TtmnFPJLCvhvzXjfe82iavw2qFFnyZ4xZUWHKPbbG5XdbwrGN5suh5hP7ybSyZ+b17vGMX2ie2nB
fYEd/Tx7IivMyUEpNlKskHnJjjZkWqqcRtkAebgWksbxTEDTre+SdInGNZbshg902Y3dbQklT+PQ
ZSUThssLER0G9KB8vlg7/iLYH2mg/m74xZ0ZAByBkqR4od+GXDKrlzxtYfxCLTSVWZezET+BExnN
0Dos+9Vbn2aYznElacfBQx30w+By0uINlivqt/f8oTzfybKs5CCxhPzTV3q1TT1+Sek8dP13y5bd
/iUnpHhzJGmSj8WKqR5L/4O15hcndkp97X6EhrrXwZmpRdllwT+1CGV9YMn2sYRMZCqD05gmto9V
Ros2uIUDcbsft7fohQS0kB5EQL7Tj5kJmUQ+mfyOBQpKDnrGR7co5FUPzBAkCVa6Y4WMxJKetkvN
7yEfVsKWp6NNhOfdKYhd9sJdCiVj5AvyYs9AVJ1yazlwbYTXlXVSN7i44ESM36DP41URTOyBmSsm
V//L5EEywqsTdxZP2KPrXBNV4cvS0k4GCD1GsgMqURLk6sxRrg4ByI0KFqcwqskqWpamNQeoaCH0
tKO49vrc43uvfebmdfrPUqYpc622OI8pjGyGuOsyTHAMG4bdpvjD+lw4+2yUXFRlUfh8nj2yxBDt
UmMH3GwGJ5Bk32mz6zQ7Zkhhf9euVufDEfJH6kxaXX4EgttVdizh6GveAxe3I3vmQ6FuN/ux24QQ
OqWSJHotsZxH5kvobIhTrKwtods/Fx1cyUGBkaUQWRghhWhzjZJpwZf8732KhwG3Mbq9w67ep86H
IxQ0ywSMgVpjLXLABszIa5d/xzzM3gDYJC7e/cL0EG+4mcfe9gK/H++XWSM4lM5/gZBUutiGLKCJ
Cn+s0JI1HLcb9pMhWZjXNvZ5EKGgMcu6NweOO2uLO137ARPAefpy+1NerQ3PYogIX9sBRzTfEEN/
mAPAiXf6fX7PdWwyqW2rZHWI8N6xa/L0A0b3DySbAZItW4SSr/bR7T5b640ClJ6qYkRaAc4rPXUg
J2+WDP8g/XBC1tBgcQ5RY4TJ98BkuVtU7KCMuYf66r+qO87nSMgbVMUtLl4QqtzCPIWK4/PtRcC3
i3hg2SpEygjhFHZR3WhpqrZLFbR8knHejZttupCHedTi5s62VGhPytRLrs3QWTyx9el0QD+bKtJ6
bN9382l1Tn0h2TrXSrXzEMJp1SR1DLc4hJjofJgs6rX/h7TrWo5bB7JfxCpmAq9Mk5RlS5ZfWE6X
OWd+/R6Mdz00TA/26r5KVdME0AmN7nNGSxDnRavgglM0V0E5s0IZjUt70j6WuOEYuuDKKzgavn86
QSujYrVYByVHQ4udKAVKtUeWrzFgNq5rgWjLOC2jcSt1fc4CvIr3+NxODJHNiCSwHV1ZZmUG2kQn
LCaFJ+sC4K+I4BBEErgANCxh2o4zJKj5c5yeYuX5+h6JjoP9f7UCqdQpgMHx+0H3sbJ2mQIsddT0
9Pw2iUR0V1tpyVqFuRDTdeWStSasvkbC2g+6PWSHGsi3RBOFU6apV+yfB0IYce3QAT4/uQxRj7zU
Dm5VnnmTO+FtreHeQWzNK3a9ZdP9fPyHzcELe1wFB3fmHlhtbKWE46xJWGzpTb7s5R4W2pzQUIix
ezZXNe4XgYfYdOCr/eVH7/M+00dSn3ut6jsFg+KMAzp7anbiF3LR6jhXQaoaM1c90q8RNDTtfZIJ
vMRGyy6wCS8enHDBqLDUdDZYB2uHe3r6wUBtZWp3Y7frVE/FmlJPVgAwMPzoKsCjvxT6c5yIrHvz
YX79EWwXVmeY62bXNy1W2R47tzmwOwKjxFVC+9sERvgBHKjVTnu7bpECL8xPxxcAK0ffPMtsl/tW
Cu2+vE904dLY/l2xEML5lcaYpblMsL/0GYiaT3gfd5XPo2uAPpuZQ/n1+qI2X+SBaSurZ4DLPyYO
wrwrh2zKWAF59CIn9YbXzu48aZd540k7CKRtr+4ijfM0UwEg81iHtMEnx/hO9lIv/IxOxxlz8plH
yndlguvlcYltVRJAexMcmnxcbrC4fXpjHdW9ITBx9t1/ntqvdfEzB0GtRrj3Q8zcfUUuYBeqAazk
14g8G4aLmXdXsI/bZn6RxyUdSptMqklwKfjZqwrYdDcHrMGDfAByvmP61Y5EvkCm4Ox0zrUEi95F
QYezA3RZsAMm5aP51py6Y/ANzJIP5E7E471tb5c1cp5maBSayTL2lIySbQCR3ZTx4j/0onWJ9pJz
JkE6j0qg1MwCGKQz2rXuCB7L0kN/YINx5buuDSud5IcAgN3foT8Md1fJ+hhVR/hOK91dP6ztiH7Z
O86LhGiYXloK/VByJytuluUpTG8kXaSG2+H8IoZLUvSw0w09O9+Oca3zGQRA7sQ35SFDFBe1TG8W
/Nf7xjkPrEcHIjwi93zEXdzPcAmvUdcLXO3JwO0/Re+EcjDs/LkXpC2i3eScCDqLgjBm4WYkd73p
S3Jm18FtPosK0AKN558Px2SRx2GG77eCN6n/Hkv3mBV0rmuGyOHzL4bavHRKE5xfDBk+GuDKDsqd
fvYaGKIXvmII9o5/LiRyDcpr5hnVXbzv/MUHANZjeqsecGXuUYoqfdSZ3VlUhhJtJec80GeWSJIF
XVmSjxRMIJl+NJPH/7iVnOegw7BESYnzig7nB5p9dyzsGX2BsRuitee6NNGK2P9XOU9YjlENgXjZ
px/r5djHhd1mohUJ4pjB+Q2p0bpaYXUgtFw9mjvZy/zhoOzpneWoHxgUZ+pSt3kU563MhK4EUL5X
rwoWhRBm28mBwZbHO9Z+Iu6P+Esqzt7MAX0IJBtuF3trqixMK2EXb2YPJIDAVe7s6A59T8K+q+24
chHF7WUgY758YJVQa74z6VOgvy+ZugjgvK8RY0w/0yGg9joXrh7tqZHb7XUXbGbefBJVu4R7x/nf
KgvncbSwd/Iu2GnutA98BobOWm9FHXh/QvWg6knw2vh/58S53CEejXHSzmmpeTyflYO+GQcplcso
D3oXz+Zu8iLtMK/vWf9+rPM36XypsjXVsZ3APuRaxrdm+BaFz9dtedvMfq3uvNMrW67rBM9vY4U7
aKHZskIiV8q0fxSt8+UF7TlZEd1ljSW6WzB9+NPGLlK5BI40c9MFEfZUAjFOf08kENW1R1Dm9LX0
Lmd1EcW53yWPQetO4RlL9VCG32l+DMBXcX0TBfbFAwwscqtoajPD+9byUR0NB6zdgtuuSATnLabJ
BO8lK/AWaJ0cwxuk9NfX8Jec5rJRnJMAHEBjgUVscvMB6AyG3PuzuvjSABYpELAUUrBPs/omI5bb
L4ET6NqjOsmnxIwUtPM/p7WxT5dxTzN6U5VCrBbR8jkHk+qZ0o0Rlt/hLbwA/0HydTilaCMzjiVA
mdv9JDK8zWxBA8MKoDIZzihn9lbYDqC7RNUrXw5L/WZEnbukuwFTY9f3fXNlAIrQgLWg/El6XQ5j
ZS41UnCrBksXDWK7IZVoMZsR+yKEyr9H7AYcflZJsZiJ7MbhlqbHLBS947Pf+MOmVzK4iyAQn3Vl
TBLETRAjmmn6AKBMp5oxWExAQA0cGu3OmmNn0irBdNqmM1kJ5pzJkvfK2MuoSafdU6xWttEB6UPd
WckdJT+uH9bmuzpgsv7vtHi4fjNJS83MWS3044w28MIvnRDvbxPa6tAkKqRy3sxFMM4CqFG0/P5B
V65XZTIGFpYGxjNtrGxzcQgGxdvRL+cHYn2YSu/6ArcV5SKQC6xg1e1BlgmBavAwZx5GJOwsFGyi
SAZnWW1RWm2oQEZSkENUlK4+F4clrgQKuW1Yv5bCNy2ZWSiByqjEZdo4xcDAbDJBpUWwDr7lgURz
mig61kHk26p5tsqTkrzH61/On+9EGkuMGc0y1lBrIGvUlx3ovgRgL6Jt4uJjOGR6VQwaVhEfSH4s
QYZ+XaW2S6RIcGWGsvUn0bqZ62lYGQj2P5EGFAzF2hIyp8IG9va5h4pdUnJB4/q26VykcuFMMpWi
jxoFW9fqX8up8/s0OEnKYFdxDorawK3p4uY6FYTR7e28iOUC1SDHRUPYpE+C0bNiHI+a1gtSNpEI
zkaDsjTmIIHe1eZpSBQ8xIhi0vbNfHVknIkawzxU2YT8Ghi2aDrTvfjIsDdkVz9JwvnvbTv6tWUa
F5yIUU+R1qJ1SM//mQbfAnp5NO+uK6FIBhec2kRvFiXEsWRRfGj77GakaIcaRIgHmw1DBJg9gBu2
gCTLxwfwMQ9DXDCDBYwI2NF8UPSRDz87QqwH1uolup9srmwlkWnLKoEHfg/GzTV2jYzdpYqcavIU
MKO+Y/tWQthHrIQoNE9CpZUnkLfW92mg7+S+2NFcBEqymXOtxHA2qxXVEgcybNaqgRMBwsylHe9a
kHbOheJeX9HmtMn6pDhDTQzS1nMFK2Lg/NZpcBnyQehRp6kc+tigs7P5kTh9aIue/USL5Mx3yJIu
zVoI1lTdQXelA3JBT0Ek73LlPT5wtZ+cGctTMSWDhGOby/ak0nankc7WaHKPjsenTLWORljtRy3y
ru/tpoMyqQaEaFU2gXP7u7ZAYNQkVoqQQpwCLJqNwMduq/yv3+cdRjO2oB9iqblRY8xQ6ZL7oFAP
XS6CGt52g5eFaJzX0JfSLNMAuXl2SL6zenzkand5aev+cJs5mAi6vm9M5f7IoBnjGkP3Au0ap5IB
aHsDPYRmRMa+IneqifEFX+rvrfDluqDNDVwJ4lQwzaZZBn8B28BPEtnX0udahLuubar5SganBCmI
PS0jghJQtXntssoZk+Itn+J9DKgZMA/74Cb1qESPuW49IE17WWiZwvHXXjXWbmmBuRk9nl5bmftR
NVUbX+xlUuiGQ9naQ2uC07UAAobcnYJ2PLWNvZDJa+rUaUPNXSQj9hS9ArrDdErGzJFyBZyp2c4o
dUmg7Wyz/n5qCGO/a3uMF3ylCaGNGliYIyDZdz+aMgUy+nOVdnbQC85uO8T82tg/cEw0raRVkyGU
6TvGUhSn9pmgiL22Ma8FOi/LftcUIGhGQapjAjEK6OK/LzK0enXqUIly5eKlm04qgNrMr4qV2J1y
HKvCVsv7eRZN2Wzb30oq07FV2ImUclHSBblpciM7DASsdMwHVmrLkTBSAWrjdlFxJY0zv1LNJUkN
kYeUkQMCWUwUN6fsHwsjI+/rOycWCBYBJKSCQpLLujVJL/MkxXNVk95H4ChuwFAmwgDZtsCLDC4z
WOQALp7dszrpPu8NZ1LAQYNcsU9r57o/EUnitIPIi4yhV6xGC5p7Uy32g5E5WT1/oFLqXxe1gRmI
guhq5zid0EgwzIkMn8wmIxCzbXD66gcgp4W7CZ0JIAD3i48E2PfSHg0hpqjUt9mGu5bPaUlnjkat
qpDfgtIKDLgOQ2cqTqyLlHo6SMJqP/YjdPBoDozx31NAsWr0avmc625iYN/X54a17B493KA0PmpU
SGPBSiZ/+rSL6nDOu4yHIpnZuzCbWNABjYAmEzaxoOKRrH8VcSKwX7sijW9ZkAOtmGId0lgHNYDw
PcYv+f94cRGoKT87HepBmMcTaumDj/biG5BLuMpr7pAPHRw3nngyhzgZkr7rGrsdbH/tJd+soMho
5i9mrA7ISQ3t7bx5m0tBrUMkg3MnfYgJsFiDDKvfAZZpMvwyEOSSf3GPl3Vw7kSW20iWU+yeWgOe
q/wc6A/h9FpmT2PzKbY+98tdKT9GhiAn+ksMuIjlfMsSxnIJrEKQyJ0vouVuAMxD+BCiW1v82COU
xnmXyqD/26QDivQ7Yy89KZYtH+gt3bUP8msi5ONkGeQ11ee8yUC0sDYHZEkMhYTdQPAMeDId9i7N
qtsM2x1DUI/akTEqgqY+GgXauf28BR4vFMoUE5QhXI6rxLTq8xHVmdmcDp0SvZg5PYxtsptm6x40
L4U9GboTSh26UQI8sdH+lOfAhJPaJ60DG2gJvk1dyW7MDK2LlvbQTd23ObQEM3mbV4rVVzKHtcoE
+hATOs2AWJZ11a4Zy101qYL4v2lDKxGcDXVtQsASAxEmcA76D1N+zEV4ViIRnAklfTYy8GY4OhOT
Zj+U1Gv6D9e9zZl37Q+NWi2Ds5e+ltuY1DEyixrBL9P70Y4rHbOn6KRNuuHT0MmvchS/WUt1M5D8
vk66L9VQe0EUOiHIb7EH4OjI5i8FcH/btBhtRV+egy6NbLAevI06Mvagexys8DQ3wf7614s2iDO/
SLfQx8jeKbKU+olefqyn5VT3i3ddzHbr6GqTOLMzgqYbRhVOhUUcvFDcBx+A8XXuPMmOhWO5i7CU
v10GXcnkIrcK9tIck1243ZFdcQA7n4ug2uyN1jaBdqy7uO0dEjDG2qKeIdGmcsGcwG+DpxOvk+Cf
TRqPUk+a3OsbuhlZL2vjX6k7sGxVM3uCKXXDQSuWLavfFf3YGoJitejgzkFq5QdS2pXRgvsrOv+S
+6WkN3GPTlEygyPKdBLF2ulBcoiyLzSSv4HhhtpL3GZ23oZeneP5pBa5T4FfOseT1feogYaZRwL/
jXkRmfxYou5d8W+1tZxbmrtkWRQWIRh/nu4wYpbixDKxbhe6oh5c0XLY/1fLadqhmqQROprqzxNW
lB+u68l2fAWsOTpewFqs8VM3Gq7EVNNh4M2n4HMFGKXSSZ0iQsv7/+eWtX1Xvojjh266mup5wsR1
n8p957LWqATQpsVp9OMPC6anRVN627b2a308bd+EaZLSGHFjLYZdlN4a1IkLgY/cfoNcLYqLhdKc
SFYZMCd5w+alWUYU3jD6SwNd2aFrCpylaEmcArYKpVXcwbYTehskp2W5paV/XS1EIji1WwbZBFBh
iNQyB6M4uMdjhdoEJMHXxWx7qcvhsM9YafeMVpd81lGcH5q9Gr4STONE8T9BLMpZt63oIoeLYsD1
TGMgGWHHzPlxkep9EMq760sR7RgXwMZS07M0hqG21ffJerOUxyX4cV3E+Tr0ZyZxWQYXsOSwbPW0
RmsQcA4xYD0xyo76oKnBQbfyQ2khRo4Sw2YFIIS++LkG2HSLeKSHpzJl9PjOH6fWfApy4obgrwIH
umFLc/ymURlsEugTwyH3RuSN5vRtJEXslHpw6GIw/oRZWR3RflRhJs/cRxU5qWoHvPBaP1Tkk1Qg
PZ7Dxyjr7ahKnyqt3plGLurbFJ0iFzaVsYq1XkfjUNWUx0IH4VEpCxTyL+6QgkgKsHmmxXNuEqob
Q8BmveMXBoemAPw4PMy+hgEL8TvbXxzHRRp3oCVoa4OKjWIP/oxpo8QHNDcbZZfRSwkand4WqtDW
7YZcBHJbWJo0qqcKy6PGPaG7UTTEwT74Tw399ft84WACFGEbsW6Ffro35mej+NR2R8N4HPJXK/16
3Ry2Le4ii7snzfJQpQa7Yg+W5Gdz9kVrMaM1isCP/xKyLnJ4765lTT1TFu9BQtC2NgL+CWmLbhcv
CipKDSPpbUv3vy2O8/FVDIh8pUQBjzafiDradfSURpUglRGdFuflzSIFop0FbRjVoyx9IzVgVTDe
Q08a7tXjsjjX17Tt7S8byXn7aFIC4MRCnDnFzqz+M6mn0fhKUay+LmfbT1zkcN7e6qkVaOzAJHKf
pPdy8PG//T7n6mVc24EuhEe8AWDisSrHrkoy0ZPd9nMoBRuNhsErQ+G7kZMkzoOSNRUkPUbm7OFg
fWXA74bXu5NHQxCIzr7sUhQAdrWgsqQy7frDjFeyuR2srQGvC1HyswjCqnJk1xwYA7HuZC6jPe6O
A5Bgi0fFobe6nyDJCUV59nYdZPUR3DZHIFwqihQf0Rv24gcfWWqFe6Fmm9+z04JqLktREaz2DFkh
fN8z/ko855tVtTCbKUNAD9ODUTV2DnyH2hBSjmw26a3EcB6ZjmbVjgTHbOGxSg8Pw/AxIsfKPPX9
o2LaxnyU++/X9XfTcV5E8nfDWA3rGG1M54KEMwABj8g3LTUEFdDt6/VKDOef25J15rHhd3U33TBc
jAEYipWt3Fm7xq59+dU6aB/wNKYIYrjGHPIV7eWvgHLXgcYFM7WuGs+hnY/NXSbrt3mi2SqVT5VV
3ySkfZOy+S4l45MxjLeVFn9HS76tFPmnerGec012LHn6ok/982AsX1RNc8ZpuS8KzDqU6bFGEWYO
AO+Rtm9pUjPMwmlyzAVPmoO6z6fFHwZZ1AMkOjYuJMhlbshkhKYs1j4N/ymVh9l6vK4ZTNmu7RwX
EIAjkKMwjrSfISTZ1Wy5hlR9rS1Js3HN/9DqwyEPF68tQoHH2c67VsrCxQalR76YwOCQCYV747Ts
p+RM8McAveL7RgTps91bvZLHebigt6KppyhbhGrgjBgLzu6RXj+WVoROWfTjBrVit1b2RQ9GL1c1
JNrKLtP6z2bbHabY8KThMzXVb9q7SkOr7+KcnhG1XSrXMBqZDLdJ2vpJF++1MdxdP2iRLnHObSIY
YKi1YHRzE8013bivg8Cuae79NzGcc4tAh0G0BKuRCoIO4MQG48djWtWCvs/tItRl186hZHWPzNGV
NNYYKziPvJZPhZ9+zDo7ww289Uc32cun6KOwH50dxRVjOb9LroSyO6UUyohPlnIT5vsg+BHXj1L3
pokc2vY1AdxQFL3viqbz8Bv4e1hIqgbj+IY6JR7/oudRs/tvsq+60dG8a0TDhpsZ1Eog5wdStTJm
vYB1TEDgUNKdKeJS2kwFVwI4c4d/Ngi4EEZ3yvxIAxN6sK/6b7MmujIKt46z88aaGmsMVNR4QSlr
+aDtae0x8Vp3xIzQvNc6txK15ok2jzPhrDGBOJ/BlRUUBBKOIot85XZ2dlEHznjTygoUk03WsqFk
80fipnifcqQf6rcA3Hzza2qKQvm2u7hI5Ow4K0OtRkKNajLNnUQDRmid2FkJX2k0sb0Ukh+ZkiMR
cxfW9R5g2J9rY+wwgxh/pEruy5IhcCx/iRe/vohH6mizXpUJaw2x7hUfmBKgi1HuihcWLua98vYe
N3YRxmUyCH1ql/bM/mZqm91b3VR2XTfvuLagWUnVDGD2A7ifk2JW8xB3GvxJrrzJ2vPYCoL71iGu
f5+lTSt/hSuLliuUtRCbd3H+phFvoP/8+41ai+BSFDUGOv6UoxNKwdtk8S3tTrMmenBg28C73bUM
zjcFs9pNUorBowbtJqwFaXn9SRIEnAGBlm15eCqjDKToaL1WQd/52461catPtMdFjxinKXiLk7tI
H+yJeo3UOdd3brPKsJLFJ+WzVUel3CEpnx2GIh97w1frSWttVg5CA8vzZDjz03WZW45qLZJTOJn0
ulxGiJoBMOSrG2l5R5Kx/n1O4QixKtXI4OQj9SYPv08FQIUP15ew6QfWMniNi1KlXRYoNeuLGQ6p
l+8KMET+RGqn3/+jNE73zKGKzK6BtAn1OnR239c/WPMDOC7cktitwNFvwt6uF8csemWxQU2GuRkX
vCtExd0Qh05mqX4TSQfVIKeyA96gbHmT1Dt9MvpAMvGSYtwNtb5bsmYfapjCU2K71ZY968AcFgDf
LINjqsoN1lEKvNdmvYLKILm1wMdHDIsLeym4cOYwh/vKQL+TPgYPGd4/nrqj/Ma6wDSvuQ3d6GOP
3oRGYDvbZnqRzMXDAAOlmDzGA3ufPKfUzfRDkX7SkyeaCwxmM5tYr5FzCBkGg37eUoLPvVc8KHbo
5U6xVz9pTg3gWCEHKtPeP33dr5XxUY6EZTH2C3sf8Ycb6Ntz5AJYovfJp8Zm0/ahCF91O0ZcBHIu
YSZ9NissXSon0AoC2JlIeI6XRYXHbc9zEcN5hgYYRqkc4V4QmJ905ZlOglD3F296EcC5hTY15DFg
bQvLGSYaU1SsaGWngB9RgH4bu5Z73TVsJbQURTpd02UTzeKcqSrogc4CCzoYgBxvIp8RTTytDm1q
vOdpbi2Jy2jndNLymPUbmvRBXlCw/TgKmYU39W61Gs6WCZ1pVNRIeH4OiGUuI+NjFyrWbii5usiu
NmP6Sh5nwbUWgZGbVbvVHcP3LndNvYtv8OwCds1YBDS36S5WwjgjHmdFlooFYWk2H0z9GAzEllMD
XeqG3VOBWmwr4kUYD9sCCjSDBAQGZdiyM9yYTuyZb8qrQt3WTZ4UrK/vBCOKgvXxIC5DHXdW2mMz
FdRKsyI9zIUz5J1r0cjDJNd1vd92+6sFcqac9eC0MDMkEawbQrIZzE9YAmsiKd3JGV31JnVH2wBE
2XdZpDUCLeU5H5Ywr6qENW/97IkFZwHwfoA6vWsP3Y666ev1pW76xtVKueDfWsBZbWO8N6nmKU36
g1Q7JGz214VsJzQrKZwjCeKktarzFNRxRtO76ZQ76065YylGdSvkY9l0xCtpnDMp5wyAPyn85OBr
fn1EjfZUnfIbhgCNB8836k7vaBukoKHEIB6RDe0cYVcpjSYtA/B3oZwLOcDzp0Tg+bcP6fL73CHl
ijYuRYSbamsN+5y0r5Eu7eo6/3D9mDZrzOt1cMcEFOHQrFiA0XfjC7PqsLYxDs6KM4lLnXYnecqO
UXhbeK9h+FP0oO4YH8DsG6xR9pZ+KGV7ehC1u2yWwtYfxp1oMOd6N7PHqfgfFVAsbGgivNU+hzsd
9EWsH8U6iOpT27HP0hUDV1fN5CEsYzOXFjogSwmU3iNRiAEiMthtCf3tp/dUwalyEcb5G3TaqOXE
QDFMqXe1ggLzdtg3peVdP+Btw7iI4RKIIY7Kechxy5zGu9l4Cpvn67+/uWcwAYzkUTBkEi4IFRj5
KPBQwS77uzm509s3mrzQQHQ92jSHixgeZqKMQKRUoSEO9k1mcA4te/Aso6syBKMcA41MwWf1HsQC
Zt3/uzTK5ZBKbwyS1kCm2d7Iw23aHLJUEOI2y/drGZwWRCWhmqpRPI7islHdDyftaXjNZNu8YY9L
mN2J7MKJbqOj+pSJ6nub8XW1Pk41iCEZOSUEqpEPwGK4qeZ9Jr2SYSdEXt/OHlaiOG8WjkRTSgmi
2EjsnALe2zzEIBfRPNVnhS7yJCp5bCqMruPWiZqHbJ6bmVf+2coate9ZbbGjt13jZcZpkAWmtfmw
i3HKXzI4FxWSWKpLAwRKjF4tf1Fnm36KmNv0tM/kHtwDbu8yih7cZz3rTTT9sdmPvRbPzne1RHle
0jINUZ+lQfa1lKLPpJFbp08BglCptW/0/RetN+2Mmg+yNL4ksuxOHd4qm9JvzNFvutprc+sR6pnZ
Y636UqXvMHnuNH147JQ6cnBD8EpJBxJmTQRxZ9NtrLaOS5SVpkpqXcXWhdWzgVFoKT/R0CdG7L7D
Pa3kcO4J6NXo1GD0mkHa33dZdyBhBYZG/XuUtW/XRW1nPBdZ/PAwxuUTxWBK3iCDDI4sdNIvxg48
uqfMEfFJC/SbHyCW26CpAgbXqA5fJG2vSuhFFl0wts12tSLOO6VymFWUYkVsIDQ9c0IouW0sNqMo
0pzEk0ZbnwVHtumWVkI5t1TWFFC2DM22JCCakJ5Ua/C01IvTPaZE7OtnxvzOH3WJlSz2/5UJ5XKT
9sPCdnG+14ydEQqyuE01N4Dqo+AybQC34fffn/MkTwzW+mEEaGPMDADk9TtlzH2zigWhZFMhLqJ4
7ZOseZZ0FuhrvBi22kvX7yNdEOw3WyHoSggXEuW0MGXKKlS5ETgaCOYB4OWrA14sKnRMatlJr+hN
mYR+HpeeNmeOpvY2sSw4nu/ZKL1V8ig6QuYp/jjC1SdxOrpI1FwWwhy9JsHnvUoGcTHo8dRX02hH
2XLX5rg3XlebTRVdyeRUtJ7KTkZigHBWfFerBxUVTNrFjjV9lHrBM4FAgzROQ2lUSvGiIU0kmKGC
oyzCW1nfB0K6gm1bX62J6dfKFOJAy/VIg/4kh/qL4iogdcy+Zi8VWM5Tt9+LB5VFm8hFT6tJYoD3
wDX36F0BTX3Sv1C8xgG/wkN1+PqBbRqHaeA1CgmNTPih6LBJoipmtxy58DDFaKX7znzHkBddieAO
alyaWCYMOmJSU0cOcJWSXzrx0Mamx1qJ4Y6pJBKVhxGVe/32J0xY5II5zun2rcsGNwpH+n5960QC
uWOK8zTuFxMuMsFwPuaKdEkUN7c6x9Y7x+UxSheTTP/JppQ+MR7gZVcfCOCARBnT9p1ytXlc1qFK
VGtTJonVeDSGgg1UFlQKPDzcYyx43CsH0dvHhuYZsgaCLxV5IvD+uPPq6t7EdDCKLQtA+JoWrH7j
p2ScveuHtFXQB+U0Qd+XShQTKB+/Wy9SN7Skson83lnOTL94TN8FPrsrZ17o6/8+2KzF8dMvZmRI
1EB5wq3H1BuT3MtL4wPQ8QQ2xb6a8+2/ieHCDYPsz8cB4VOfJDuXvb762Mi3Sn+n0u+9cpeR2r2+
j5unddlGiwsmY4cGWLVGBaAtgex2p2e+YgnWJBLBxw4qh3kA+By3CA5t8hLlx0n6cX0VGzHjt21j
Jr1y5ZmUqHWioVZbx+NuiaODlnkLhiwaURf++TH32gGxxa4kVT2mKqUU3miRX4LiByVvc/+YFd5c
f+6sU4mbHqkERySUyTmkSWuUSjbRFS0f4z3IVYCjnB8YF4bIdLcAIX7bR84xhXnbqaaM5rKSyDt0
sj+ZYOEt7SAr9jXICtFLV+6JOZROEimgts3jx6DV3XgocyfI9YMapHZiRfcWTTrbzBM7kYt/nx38
9oWcQwsU6X8nqOYetTp9/tFQ46BKvd+VY/zvc+XfZHEuprcAl1UxKA7ZOEnafdl417V2I9Csf59/
I5T6Lo2LGC5MkQO7qB+qcRCsQGB6fH2vH1orjSRYt0rvqH6bpXtDBKu4VRP4bRWcB6kLNZYqhr1d
5uOznBnPNEz3KsXsLx3B5zx9sAZnrm3Y524oCjx2GzemEjv9YKBx2sRo9fzUWcVtovVer6j3XasL
NmELbeG3L+QcENxpZBpsonZ0pHuGimE+DHjYrh/EuBiiI+UcUSejzhqWcERAgFab+5YIUgfRgXLu
Rw9zNU0DLKUb/RGurngSvuix3bji4XiqGkmKB1WZofXJwfDRCp249eCxhIF1aIE0uCt9UZoicN+E
cztWqxclLdG0yPCejbDwaFzb4QJixEZESCxycYRzIA0oBPT6jOTjLn57IreYBAYLsOSkAJxxihnk
j6zMP9o5Cv8i7KfN4zMB5YbyHLITfkZtGOpxaTukzFqH8nfs5qpqB533DreyEsKtkGAEJCwlJGDG
eEr1u77dXf/9raQSBcbLKji/mGRx0Y6Mfm8CkytwkDzG5IyyG6rTLCoFwnYndv5/qORFID+bFhtd
L5kaAmBh5i6hEsJT7UwIUw1tjsv368vbPiNDMVVVBSo1P71T6makTQTPonp0K8snPXpK6s//TQQX
0K25wREluHmard/ouxTVEdF0+KYjMi+r4ExKxiNaN7O8LmFkvj+sQeCIto/k8vuckqHVOZIzhnU/
yqHqtjMm6prkQIxxJ6EVztatJnSub9rWfR1qdxHJqd1kVW0hp/B9raf5XzF97metA/z51mXcSPOe
fq9097pMwS7yrX2TFNekBqaqq2Szky94KHxHJ996UTwIAy0XCt46PPrNc3igBvEVPRX4A4FCn6u4
q5S1nVHkkAM4dBPYDlNaZDbu1Lndkkn9j0fEvxHPpRlUSQbFZtfN4obx+TDu6vmhasA+xgisNEMk
k12J/nQOv9TirDar5eWGlCVUhiYWNxhW2se3up0fcLkFf4UpuAQypb4miu30SpRZkzaOztwES1ba
6ZI8dmngkFZz5Uzy8jrzuroRJLzbF92L2p8rlCuhQwe8oIntKeuwSfexB+q4u9b/eYHXMWos2lBN
sErOdagkDolpQulBBeiz0eYhwTDG4I0H1rimPCzP141sM/qvFsi5EmikbEVn2oz6ZGl7LX1OYmdE
fey6GJEtc+4jTedyClj/wrjsO+3eFBK3COyMH2Vp1FhPC5YIM/Y21t6c+NZd4M5INhenPpRwUaMs
OCzB3qlcvYAmmRonFRalVp2ddJ4mhV4vHaZQNAEs2L1zw+tKC5MRoxhKhjq4HKdOULc3Wmp+FByQ
IKacZ1tXMhhbG+0YHOHUkb2exicQRWR2LxlOTdVDEIevaa8exsA4RVrwAEjGR/RdzzZY3t0mQ9Mj
BfGg3j0UuhHbszp9yE0Fg2+mPSRvOtr/ozx4GPv+1I+9R/v5MKcNkPjKithzrj5X1NpLmvVWK9az
lIBEBUTHx6Usd6ke+pZEvIQaL+VEbpY28DVVPkSlZZO59aU8PKJtptiNCSoOFJ0BAsX9S771y8Op
7GxW+4LvZngHUCzrXv9nJG7hRv780Hi6r+5TZOU3jSOfhA1GAjfA1/Gm1FKiaj67gehBB4WkntgB
gJ2SJ0YOlO0woHn9/IXr5NIirQpJ23ZQ5p9dYQC00e3ytk9shKw3jxGAxveGtBNIFWk25+5STam0
Tj2bbf9Pn9nTDWPGyk7S5/LAQNq7WxHlkkgi7/BIWZsWyyqC+TaP9sB7FSxJve7B+Uc4uZVbvVdw
n9J3wTFBqcqOd8Ytixjyvu1s68N1eQInxD/ELSmYY4MQEUpfDulwryAnq/LjkotY50RyOGc3hl0x
KxRP6KYKwuzUAROiE0gA4xZ07wvO59xBtrK3IujrJqtxPnoX+uqU7Ae92l/fMoGr459n/oe061qy
G9e1X6QqBYqiXiVtaYfOdrfDi8qhrZyzvv4ues6ZlmnN5rmeJ1e5q4RNEgRAYGGhsM2176iGsqJB
HgylP9qTeqfV3U1cGDdTpUqCCNnO8RVvVqRbvV5GDW5WMt1M9OuUXMDjkKmVxBv9tERXAiRDCJCW
xUjWkWDnjPv61AFSqrs/mx690Kf35YVHgvO5Oo1BdA8688qZgIUvXf3p+uZKwrSfdNqb1Y6WNo2J
hpjaxjTCvj5pyclWFCeyXjTtRGnkXxe3n5+lzESxA+AbJjZ5VqCkCc0ab60G3TjRfQaq6ilR0YCN
duuXovFAjY//kDzAdqMNcMIbRLMs1FqEyxATEO9NfHpO0g/utDzOfeEw+uX60nZvwkYINzSbncyX
cVWUBVUPBbzgQ8tj3VWyjj0YMppd3hbC/dBGhqJqSwIsMgo55xVQ1p/IS4xH5jNHjbsJM00iN32M
PEvWybAfWG8EC5dC08NIKXgaI70ZPT6zuHLD7wAG+byCpHj2++t7uXsHN+KEu1GiIXcN0wgvvRmJ
C2O5B91rX0YY4frxTwSZxFI10AoAniBsqJUsaLjGO5kVgW58aKeHyfo2QAevi9l319bfcsTH8Uj7
NVMX7B8fbJKeNN++5JguDxokOABMC0+P2b32YMmgCD9j2t+MzEauoPl6Uq5ZFnGFMetz2ai+RYYH
FjaHqkpuWPWxI9GlZdWt3YbnukenYdbfaNrg2wsDf03v2kw5mjVQlPXi5RjLNijML9AneH179o/7
bXeEq9N1bAJlH05Br1KwbbVooL/Vum9hL8Px79/RN0HC/dHzpLFLA9uxsI+seTRl415k3xeuiTVo
Fm0wu9wrGOiKP5vKj+sbtesKN8cp3IuFTBQjNBD118lzkb+oypOBaQaG7Q6arOeQa/41zeFntjE1
1VgbVcIRC01nuUn02BYnbXaW6PtoP2TZ55h8uL60fRv9djRCaGlMio7+PvSrgHXIQ8+zo6afVF07
XJeyq2lMNwjaXJlpiA1MNpswsi2H04UC4B+ntUZHz2+nSrKaPTkgMcDAAgYyMIC7ft29uCSGqtdY
TToEoD7CQA3kftsWRb7Ou76ivX3TUNTHjEzcEfW3p8ea5N2k4O4UC0ZTRK9tMjuNDOu3pwxbIYIy
mG08jZGFIJktk2cQcuyShzb9Nt3XWmChHzUaJFwXe2GJhh5xUNMxDJcWZ5zhafOfpt26yw+guXFa
qmaOphifhra5DUcwRCWqLIO514mKQgNw6pqlUrgD4XoVS77SkAG51S7RO0rVd5E+BjVoYTRNc0aa
+czSUOo1XWvVfYMAqdyWbt+ktTcVd3GZPk3F4GLy+D3tq3OTgkWnSG/1NvncFc3pD45981OFE1mt
qdF63kg9Ib0wvRj23SqrVu5q1kaEoMNNBz4OrYQxU5FAWAIbna4AFf+J+m6EcEXYmJl8CJu8NZGR
JNUlZC/EDmrj3fWt2jPK21MVfHymN2Ce4qCo0T7VCtgkQZF0XYJkp0TAizZkmdUNkDBox8p8qNS7
uvyD6HKzCJHg1Vj6nthoPvaY8b5qP2qp5MLtFn63AgQfjOpaWKi8vWVCZ77iICR5Vx+rE6cPkUEn
uOIIroViKJ9JdCCewCInHIilFJVt89G4ppJ58eqF4ARrWtQS+/tSlxjiPdw1VYlqW5heAUKFnyH1
RsGWzP5Phc9wEF9gakZ1y7ze4SvDvAzJ23EvzoM0QjSCOWzMYIIFCZUWPS+crZHvYvflJ5Fc0ARZ
MPn5neFqr4onm3i0F5tTlBhNG6OidVUXPQDpM7JY08IfBTX4vTNMi4o/YGCnAziZF93L2rV3lB3i
OGwNMvGQE2IoWwPwuyyAzOzSH+nwIwctj63JvNquimyECIFUncc62HmgjQWKIMPwNK0fSXu/xjGI
ySSWdO9J+suChDNb1qodjQRPYAKiqPGxsy9le7tixpN11lnkAKGABgQZjn3HKP0iVLDfbQmgnsIr
p2UMMv7XPP32/zZJv3xfMN4si1Ak4/ZiTlKXJL1T18adZk6S9JlMGQTzHcdFuS4JLF/ZfzRI4Uzd
+14GcpbJEMxFZ9Zr2QGw7WX23ZIddOPJliEW/+EO/VepMY/iVzc0Rio15s6a0Ek/+8mxu429b+bt
4i9e75aBDMOxvyJGgPpnNsWMkV+l6VqjG0B7QpqKbEfHgBNJnLKv3es6sBOEUlBV8KCQ02uKqU0j
p5HZWbipZL5vDD+yUGvWD8n4cl3Mvol9kyPmNKvaCLtcgQEafT61BzfnqJ86zhfi54EMFrKXA9mu
SuxtGeDOk+Kn/Tlwts7okCKOz1wgppD2rvz43FhOWz+nbvQiazvdPTfLRLgCslJE28KlsuuJ1EOH
1KBWZ5emUV7WdZ2cdixl79S9dzsW+SZJuFek10gRW7B/ub3MUA39MBgVx+2dkrD4xPP+uV461ap/
0GP9lCrNh3aOby0UVSoyPKbJcgx7+iEC2swNUw24+aoL9Bq81/YqcbD89v3mzOFcLQLWNj528Vdd
XtqhXyhPl5JgPDUBOfHBZaBrO1xXsv2tfxMj2Mse9rljvJxs2O0xmVK36cBLoskKkzvvDgT+tsow
ShVDykSk9KzXQ7oWQM80ys2SJA6zZ4ehLTF/CnXPXmSsy7urehMnBo5qaax4HmDzTKCx3Sx6TQZJ
akUmQTA1wxJNScJVdiiAmxySwanMIlDI+Hj9fPYjn81ShPiRGQvI1wcdS7lnwXLHU5L1cUDpnXc6
Jj4iESlif9e+bUQKkchEQ7vQOANqH89Ha7ROo2qXzhoZB5qST9fXt+uvN7KEgCTOk5EgcEWeXF9O
6Zq4sZ1KVHzfCW1k8LPchKqRDrRiaeOs1LOKbvvUJw/lRUODJVgKOAGiDJckW5Nwp0D+qYddBCOT
NN+aCOyfyffrmyZdkWAwy9FCB2yJE+oO04GT49Yf9BMB9k33dFRhZQChvUfM9vpagtlscqUzKE93
RneaX/vzcTwPN/8bcfJet9svsoSwJAOUYMoirn3A78TwevYdZmImz9ahR7W5DcI75SGUQk4l91nE
QYe5ZTd9okEPjcTBYB803hQg65PNl9kPit90UURDFz2w4goHQv017TP2qWcG6XE5yp4vXAV+8x8b
QYLd6BOMnl04j0tZPS4Ku10s0yVzXrpqrN3Moy7DXe0qvY13J0ODsgk//usly9WVjIx71sl6SLNT
RSQR8a4H2XxfVEGrb6wKCW1vpvNdj+GxGEHhLXp+Q4Dvx6zSC/AZP65fM9mSBE0kTQim2xJOi+S6
Q/rhYkuRVbtq97YqEVVaW2k0KDMu1rSAKhUDAszY6WoJAeeuPd8IEXxV0yaJFtW4UXQoHIKKQ7O8
zK2fy1Lb+wHrRpCgc1VP6AReBxjagAamn5zbYwvQtgHOLEBjJFG4bOtEL4WsttZyFrC0vVWbz3N/
08u68PY3zsQ0Lc6iYIswXBWMfcPMOS/T9LNaHBP9QxpTzATO/mgpb3IEh5FVo5X2+Yr4N+ydZg3G
4tVOJEqwf3/eZAj3k+X5oCYqxy8rta+Yxn03kvskMYNqtG/yoUXghxrr9Qskkync2crM6VTxiTNW
+IUYl2IExOBzoT101pn1r9dl7avD2/qEy5pFmW3VEexd3J2M9H1vnCMpkS1Xqd9sqv23DLHamOeJ
ZRAKGzcvJYiA2egWSuFXi3qjqmYQorZXFngq1EPiR3S5qxlN3LROg6ZQv11f7b5psqGTaObQdbHc
H5vqaA68XV+bMdjrxRglCTe+W7+v9O37XP4mZGrWAqaJ98vBWShRQKtnlGQcDH9xLOtjQp5zS9oE
uIetRqH4TSY/4Y3MIZm6uea00QgPHqaYEFfvI49V2VPRfVtWlGIA7HXmKT+FtLosJX1cCsWtmOln
vXWcMO7CjbX6aWDomYgALTGrU0KTwCjTr+DieW5D80FhTZCX5SFLEKtbaH0uRpcUxuDQFli8lvmx
nXxKzOH9kuhgsLfVx0FrzuUQ+rpaHYcq9ea0PCQWGuAUPE7NFcUTNJoBL7p4ba88Tm2KDo42vU2H
8buWRw9VjHTlYpFDYTfuqEeuliJiT6IHtVYDrWkeooocDRLezvhXQxXAaOltm6T3nU1vszXzCzM9
l0tWOiqLL5VW3bYNccOSHSZCb9WpMb1i1dxx1M/ITAUYI+aN6XKHNN8D5vcFIbJ8Neu8os6ig6Vo
PrX6l7Um39uaNy/kQVf0xyRegqxLfBr/0FZynJP1QJjmsMx8tEPruVYHTFnINJDWA90O6KVjGVHk
gI8dZTdLOfZT41pmcmI6xSrHUx+zZyOvH7VKjR0tsr+O6KpS2+lgj7ZPVWy41h6LBSektckpHyyP
xcqlHw2XVPTObjUXmUHsaJ07dVi0zqKYXpUNL+PcHNSuCdS0do0WNP8qXuqaNp5bNOo7fYtKiqo+
mBZ5GNfQNev6S22B9WwIVSeNzWd9TE0nsxRvLkc/XjI82MoJzURxdz+p/XOuk1NV18/oQ71Us3JQ
Y3txJ4vidV+/KkXqdxZxW8C89LY6hU3/eUirLzRZLlMPkK31o0sU37DjF7Nuzl0Pls3SqJ26rHIn
S4yD0sZ3s524QFGDJpB0h3KOj5P2eR7W2GVs+YbGkwemhEel0H22aual0D+WNAvyqL+PTfpV76rE
m8zuobOT+zEyT1PSPYPOBSdL7zqdFW5i656yRC9Nr75TFhCTdHbfOGVnPNG6uZ1L9YDC7QNhsYHp
XmCYqepvcU+7QEvm0MMcqcc2Y34492ebUYcNaJ3oKEZJGY0bavrFWtf4MJePZtkc1b47ao11X0Cd
wxQUiAjE0py6KAm402jdoGJzn1SzO7foh4jReGeHB9pRsMETv0Zv3phPd4C9Bms7uvOK8YezdlI0
+z2ilEuKHzG25eOw6scoyW+MdPxW1LZbJbVXJfppnNLPSrZ6ea37eRI/rQPGDc75s7KqJwBFb6s8
fS6K9Hs8FYgLls/lQB1qGoGykGMTq4/jpJ4Wk73TpsyjeYwZ6mDfT9ebsenuRn09M1P1S8VyaZMc
dK12Bq1y9XUJZjVx9EVziW356pLcxnyT1sqnBICEsg3q3rghUevqWvxpAFp06Lqj2QM9XDYvIKrw
8/jOtPubOFMPetVeUkovsV6il6NpwFDS+UsU3o5qElRW8WkNG0eZBg+uc0IwaGWHET/dHeOpQ1WH
3nc6+UyT7jbPw3srUb5lXdu76YJMp748pKXxhAH11LFpeAdM04ks46d1LBD7K7dUJ27Sgo8VPban
OptPaqIc06oNvSLXj6PSB5ZRei0xFEdFI0GYx6eEdf5g4+MAXz/M/eDkrXE3Fsa3llpuVOvHFeVY
m8WneAnfp5VyLM36ozF/SePmnuKAw9j8QHX6HNfFx65NcUeBaB1ijJmbihvgnR9So3TCWPFTOhVO
bQ63q768j3mMH6YH1dZfoyj92lTqy6Qge1TPfp71TzScMH9OCW9XG/zQWXuKyfK1Jhj4nffHqRxO
xhQCc6N7ZDDORdF+McLGj1bTiZj+Q1ns4woDV2WZcqqyzi1YEuS9eZ/T+gWbkTqajcl21vLa6PRb
pzZeznq/G0evnrvL2jfv5oqB3nZ+NKvINYr+Q2IontWgpN33mLGpHclS36p645a16ZurceqYddPW
7cdutl1TTfxBH08lJjU7EWYiWm0ZhGC7U3owWGEq7zQg34+jPCpR+JlS6vZkOS91cs5YGrkjZot4
6L80UXXF9CJLKT2zrAsnpPSHHsWHhtbmwc47zzDSD31ElkumRdWBhjHALGn2jlUsgeVnbgq+GKTR
QUCta9+ZWt8rSlo5Rl96vboyTxnZo2r2mdv0mpcYtU9s/dak9HapijuWsDsCruSuGd9HbHnWo9rP
FKizCRYOrandHrbZXZf4XawDPt1n3xc9Qyd2FJ0TpeocVSlO06zdmfOLCjJ8FmtfYvBNAwihOj0I
VTXs95oZQaizJzSa3mVp8l5dTeJhj3AQGLpe19XnBWAJMpo/ZrLc2gUMDqXfG6U+tAV46UJ1wKDj
5d31sGv/QfAWogiBejiEcWLykvdSHljyOJleuZRwL8d/J0aI1bUS/V54ewDyaN+nGLCIPubBLyNZ
b/l+GmkTcQnxeUpNOsUWkm/dAZGkl3vhqf3QOzNA2oWfP8vaemVBqxCi9y3NYpXz9NJldBKLj5r8
en3j9hNVbysS0ziqFhkm5RME/9v/gpFfvhXMYBlR/Ouy9h8cf+uCmMkZw3peWYhwtVeJOxv9Y7lW
TmwlL9fFSDaNCW/qOSfUxMxjYGdA4gSPOiNHf12CTA0Yf/ZsAm+tSYemN/FsX9zsi37g3XLVxxZk
Y7xZrjvKuDj2U9qbQxIeF32cKsqwQr2bQ33S0dzVKccQdXzqJ15+SDwjdeLTKJtKs3deGohadGro
TKUiWHkyCRBGCSq3xXqfx7EXjnfSGav7MlB6ZJgACoyVcHF1dVXZ3POVTV/WKXXa/DjmEh2XyRAu
rWmUmMNZYh2rcp6HB7N6GExJb/CuRmjq2zqEmxqRZAGzDapC9YoWnzG7bXB5HSNWDtWEES6lcZim
j3Ou+Gubns0e5JUFupQLKV3rnvJvfod4ne1+MfIqNEEoXD/YKabESi6XbKHiJV7sok1YjHf0f9t9
etC8u7mDcC9yVScPEMpfv22S4xPv88qiOY0nhNZreNu2QakXThQqEiHcD4nP9+2+CTdan8dmwdsJ
wBxNuYAJCftnXJBHOOJWSgBOMlHiZZ6q1bQ4mq0kK/qu0elD6oeJgdegjCRucTe/CLikiV4DQE01
sc02ioGlKkyclqU5YTAEoce86AYU5UATqEcZKf/uSW2k8b9vzKJlNXZVRyqymeupHl8bctNJpxxy
6/3bQW1k8N3dyBiWAX0ifNqTeb/6NgZMIX4KqpPuqc7/wMS1e1YbaYJ5MlSCjEWMFXFtX286bKDl
oqWOu/zQQRbLiQ+2t8pgfLuZne25CSbLZqTvF96SE59YYHjRGQMSQXfNGd5TYKnyW/1JGSVeTbZW
wYRhMPhQ2BnWmlTf27FzFEN3uy4oFN27fqH5pl05QrHlVrEakOEOKExQ8r5o5gMG1zwMyoSusPUA
pgAJkdW+xXo7w58Ih43GpFZW91oJcZxznRMQxJ0bnUBm7bZuzIcJy+imdq+BrqqApdmWjszPryq6
sAgP3gH+pp8uGlsdY/5MM/tPDNZGCL8nm1W1WtFamIKLKKfB45fFHvrcEcQrX6nePF0/r12fshEl
2MYVpHeKyqEIyHmz/EvOZE0psg0TLWK+rBPhWe8ljNzWwqzxj0kvyc/uMR5RwEL+PhXBOE3rYBck
hIfm3M4rACKq5uf34xG5h/6YgWJvdMeD+YKuS6/SXOSghz+pv2x/gWC6ksroWK9hH/XyR9apTsu8
YpABdvZN/madgskqR5s1NMU1zm80fwqAgHpHHc49noAeU0Y7IDs5wU6VCkEzu4H2KMNe74sYIyH0
sHYVzvhyXQd3cUjbzROsUxOpfTInuMWmMx1gmNxi8PL7tHOzV8vll1l36IfkPn6md5mnnDBy7cP1
X7D7Utr8ApHbXe3aNh4IkHmjHwaAe51BMExAPMTZcxrpE0Ny6URW97lIs5U0P9VV8zunQkdwyAcd
eMaZgYt8Oq6SsGTfTiJKILqGQT5MBEOTnll52f6krFh9/sgo3G6Cp+M8Lek5d6WB3T+o6t8SxWEt
yGibA9p7ePWzPnEvN2LWkg1Ced5fKtvRXff2tjxxTItVJ+rQDQiFyuQmjrwkRVM89YfmnURNdgOU
jRzBMJtpNNUtB4nqAZ+gXQX05q/7h8GvHpP47H9QyrctFGxzFTaNFkf/CcctP/fYSXv8OY3Nl+Id
ud/6zW9vViaY6bI1F4OG4PglQXREDv8egI/sBmBHTNUhMo6M/RBIx+xOpoH5Gjr5q4MbmMYGa4I0
9Rz+4GNZCtf+MpXuDF4OjGE9GKA4k+nIP9yBN6GCPRvqrABbOfCw6mPvYZGI99IP5uGv/E4k7S7d
v+Rv4gSjtqb5aoKSdUKHd/8KQhVUBLqP1/VRIkIMtiJ1rTBdChbaNF8nmEsyfbsu4B8c69+LEOMr
PU11grz2X5bZeoeSmYtpUg36yGNA7zr/L+3Xj8aZt3CohXNdvuzMRJITy+iWRZshf/TB/n6I35W+
clgejGA96Mdq/cM7B8yOrqOdAxoqnFqJC5fm1s+UGW45XBHmEJz5wKAykKXMdjM/2pss0enQZDaX
ns9dRRr/PZ8n0qUO0uD8IcD85WI4o1+hzCQzK7t+fSNWCGEnJc/mKQFXGwmUb3yML3mYFwyYiu8i
TN7jkcSaOrSTHOWuiSYEBMGqRjAlSbjyy4SZ8T2nTAlzAF5XTNGi7sTQtthLBO3rzEaScM/tMm0W
lSBED59Hrz3hlYOJvusjRrUc/pdpdfvb+bYwQWOK2uiGgouL8jMx79Lqoo4S963zzfnNOr8tiQqN
A2VqG63C59SlRpW77ZJ9nZbEJST/EK3s0inm0arZcSD5TVrHfoKEwFjRoNXTz2FMPnbh+FL2yY3J
ysM6jB8ju3fNrgUVoXmCcbojK31QEs0fB+bkKeqeTSIxVPuubLMAQecqTSvVooOlmrsyYHnmjp2G
glCPMvh6Dml/TAcD3JL0SBTqT7MhpRbgnvnaDvK/b55UmGeejWPM+4nwQojd7Kwcwpv20J3Sc+Rp
n66brV27vFmt4LgL3ZzrJIGwtj+k/cM4vb/+fYnKUS5/s5jYtoaSpXCfKJY6beKpGup/jQQitR/B
bVbBf8VGSjJRKzYNNNAZ7/jsNLytPfUTAB0BuJU//MGsHIpY4L/mgQrvJ6tZQ1KZ3JVNl24+U/1m
Ko/Xd20/6tjIEEyQpYyNtfJ5ZlnuMCDyxvvci9GlRxz7ETNhnxJf9iqU2SIq2KK6SMgKEOCECgxS
1F520CAORFFKYBw4WH2V5TplqiFYo3xdjHkooXqpmTpV4TQYa9qMr9d3UiJEbChoDd0cYgu2nMBj
6TqqS21AtFzmqCTXSOxGNfU4YmuC8+Llq+RJfSGvfEYsf8ujfpo/kaN1ur6wXTtroo5uo13Kwly9
X1U+nyclU014f1KmjtW/Z/QAnH8+PpPQvy5p3/lvRAl3eFbpwswYonqveeEDkNdj+L7/2l6Ik68u
rtgR7XSr1A7y8//NDvLJcmipNKkmNoWlMTMGy4DzV8/NXYlXdoykCAgMqZfc2AdwrXjGIX5UUze/
NR8KSZvIbgywES4YYfgpRlq+5rRMXc14HpfTjMbOOvyjpJOlmQTRBmGqKpwjnZJ2bRiHJiqeqqOy
7jb0UXKAu9ppERtt/BboF8QmnjbOEh1YE+5RloN1yb3k1bgdMOzRBMQ3P1vgHpJENrvb9ybxt2s3
qnFYt1iVXpxz5aJE93n6PTcklJq7l3sjRXDVZTwMmVoCSczG56JbPBUgvpjIHrfc8P2mhxspgiq0
WUq6uMPu5XHtmquvhReS3qTtpVvfrXNw/ax2l4Q3JXD4qHci+Pz1Wg/dmgJNh40DHsbs7pYhmBdJ
hLOrDczUmW2h/ZuIEFTwTY2V3cAlt927BZMbI9nN3TNN6Lsm1DYpyIJ+epqNNyZ5n5AeiDlAa07d
eMzNAyufdd3LV8lK9jZrK0gwTCRN0qVIsJJQOy/jkU5AI0rM7N7hb0UI55HXla1EEQx7zM6o/Q3k
djRv2tZy6uZJkQ2l2vXBW2lCaNGh+WPuNd5VADeSPlA00WQYbE+dxVtv5a0msv0Tooy1bNE3mvPg
TKmeW3s52xb4Yfs/ae3erorv8UYfqopPQtbw7FDYKW2CNJac0Z6j2H6f/33zfTNn2WTyYGn229MA
boHB7076UdbsundvNmLEFAbJQhAOZFBrNT4Ny11pv1y/+rtR7FaAYM6qXIljJcZx8MRWdpgv4Ewb
fO7m6gCI0T/pIN2KE+xaheyBgncNti3xaJK4Y/vcyAAJEg0TWVlL20Ttl/HQYXpX1l4a+yb1r2+b
7FgEIzB0GXpX+Atj7gGiu1nWp+vf3xs6Srf7JJiAdAGlollCvbj3pK76wod9YcpweiAOJlYe2mBA
GxiaI3pHFpTLtk+wB8sYs9zmb9G2Q9W1B6UNygvWIHHWu6+N7QoFO9CFc0wSDO39GfrzTFLFBxow
gHqc+cCHBys1yrCeZF/5jxf96laqYBbMyYz0nnPa5afo+PN58w6kx+CkNhzllm9rc4mzA7uTJrO4
Yl8TLNgLO1QNNkXQmNagcE2AK+baMcIcULy5AosWTpwod2WF/txCc4vlRzbrkp442Y6LDAFdYxqI
j5AsZM/VCyDxl+yVvc9/mAEnKSnuuw8ytMc/GBcb6AsTZE6qWFYxKEj3tQwEXMt5OiBD75NP5i11
OGAwvJPRR+wf7d/CxIrKvKwl3iegxmpVlPzy4QYA95tCbR5Vxojk7bV/R95kCVaT9Yg2Wg6ZidJj
ax6T5pGGMlWVyRBMJTOsWW0yHFfrLQfNqx6HF93lnqY9UOvIk3VlAFqR6xdk37C9LUx4GYRkBYmP
gvdP3p3s5l1qvrv+fdkhCYaTRDnrop9D0Ig/GUFrTBgIeZNmspnass3jf9+4Z0oagP8RQ3mR8lJn
t5Qc++j7v1uKYCfVUtMtwlkrOwNGmupuPlN/Xe1TNOsSYyk7FcFWzvaQVOGCNMmCCQjVUh/ncD5e
X81uClLHTwaHBJgXwNH6647ZrTkDg82TFkH+UBxCdIjPbn3XB3LKgN3D2YgSjDCyXI3FMpj+cXlg
7KYennNT8krbNz2aDV4rtGOaGBf/63KWcB2zLEdUO/q8ogsG/e6SX6wgdAovf9UNSTi4e0IbcYJe
z2U4FiUnH+tBaU8fLVmctntvNt8X9DnJ0URo17yyWl9C4y65zUI/NCU4kd2kC2bI2ECjgn1HN4WD
qdt0qokNKb2fMZeD5jAFHKWPFOMbyP18qHw5c9buzm1kCo5xjdvBsHhGrkchKX0/ykZg7Ls9XqzC
6xN6IKZ0mto2hkjXuSawc3LhPGDqQ3/uD8NJPdpI4siY1XbVeyNQMNxFqo7tlAHrYs8vUYEcI29B
IJKah7mrERspgoJHyUCVfkRHyzQByKVph3xaXFK2JyNEc1q13hSLYR3HtnhYh+pj3AAn0qGXEWMH
HZ0PClgwzrUls0PR8DGS6jzrtHbRvKcQ0xtmECeGmV8P5iHViktC24esZcjLkuH7ZFbvATW6R5dV
j5oExpnH9i3ajA7lVH+q1/yST+w+Y2FgRct92SUfqyjn7Ffz585s3ChuS8fMy5siXjCbNzGdniIW
GSP0ytH7cEY7k9H2z8aYnTWao0KQeUSfE0mmTXZEwnVNjSzN5xAZDygGaMWti4HpgKplyw5pL+jb
nJFwa201RztOyvlyZp8iua2gRS24brdlKxG8kEZW3VJMXFlDeZ90k6enX1TLOFwXItM1wTeodm0X
tYL62rKelDk8IsnjKhEaNtvJ+3eSBAtkVAaJWYh3jxI/N7WP8XqpfmZSipJdo7M5GMHojPZao3Mb
5prdDofVmwLt2H5Fq5MbfqMgr4pvZfG/5JjE3KS5NDTSOSdKsuTvJ3s+RrpxSZmMpV8mRohLpzxj
TVIDX71Ej7B6TpI+Lfjn+hlJNs8S7Ftjo8NwnqANpX1MzG9F/+9ujZgrzIuwpj0fBsGar4b1uW+f
0kHWs8AP+Lfn2JsCWIIBWJlijLQifyW9qifuFIYg9tHtWN2MbnaaD+WhRDuLchku6Oy8voH8ulwT
zk9xE5yCDWoI0WzO2Qc0Jyk/1Mbg9uwGMFAnl6X3ZBoh2Id+6OlglzgsEj92cEYDPdFR1hsmEyLY
B7pSMugWtw/zYzF/HNab7E8YG/TNgQmGoS3NnNg8v8valzisHBLd6XP2Lw9GMAvaMKlDwzV7VSmg
7r0TVw/KfNJxTEpkSYRJjKrYrqLWaJTVMpgEg7yk+pfK+hrngRLJ1rSf333bORGS3SQD01dVQ+nY
GT3L70sn9hI3GZHfBZ7eHy5StKjEQIhdK9kIInmdz3gy3kV3hj8EDILc8IjS+PGvoWqouv6rKyV2
pQ121vQzQ8yFIUffdWQ0na6LPSSbD6o+v/YDeb0uj6vblSvMBPtRovCPdg949sTqn9JOccH+5KxT
GyjoVU/68mJElmSJkkvG+N83VqMurSoqR55zKGIHwHTHWD4rybfr69p/NxEDTOY652US6SrXpTf0
TMPZ5Sdsppt9Llxcg7vQQR0yaL5el7avKH8LEzNSeHDOus3nCrGZvJo5SqtVJ2mB2N+1NxGCR9Tx
IDdaXoZUwFgeJuBTcCci8yYcX/S7NrwJ0X89mmgslLVusWm6es7N13q8ywFkmItjOt9HYOe1LpEp
yebtW483kUL4H4OSsoo437AdfdEzYOHQJaOs94tt+NfPSLaBgqaDIdo2YsrfhAR5aCsJwq4BZvPP
/NTbegTtrnTwaGCGES6UdhqH0AEFgwaY8vW17Cc5iIU5tnjmYvqA4KiyyqCJxUmv47Vk7hw9l6iq
aU3nJ+Ya2HXpggcN7fFoHNdGy0d7qOTU9l/Ymx8guDGLhUZIB7j+1oNLxoyyKmAPCaDtPAeLnpxD
5GuScGpfU97WLDi10A6jZrWB3TfiwTFJ7Fe0fWxIHQxNJsFE7evKf0VpvxH4Er20NH4Pxv7cjaeF
nXQSSI7w/0j7ruW4ca7bJ2IVCeZbxo7KsiTfsCwH5pz59GdB839uGuY0Tmnm1jXaDXAn7LDWdvJ0
kcEYdFvIo9LGeM4D7cXwK6/0gycgACXWcp9jFa7ypbv5/p7seA+tzS0M8vvTYTn4TyM3+hhtERFp
KY2jFMNcOiKujQKA/5zynL0YKJQYgIls7Oq53+l3kXKTcvzl9U8psXMbJFwazdCwgj+MR6U6BcY3
c7J7HhMv7ysyFt+rJDQrAabYZj9UcNS32i9jDDimuJ2AXz4jY+/ofpRJT9Hfkn28Sw/aHswmLsje
dhx12Q7UFzn0SldRM2i6pNCAEeSk0JbOGxzVk3eAK34JgNfiGVjcTTDXmzr9y8DdZOTJZrxNEEVJ
PFGMqkUcz1Ut2tLQ+1JWjXZeJOehKJ2ulivMoOX2NBlIaeVHKS12Aan24pIfhH4CXP6SNfYsl44U
tpxYvx19L1fD+CJAgmm9QJGypG5XYhCYhyTI0yPG8XR9ljTYPEF0zw9Dvp8BN1q/cD4v5wwsyJoy
prqC0V/aJx0xJAZ3YHdHDYxO2E2yu7PgcHtaNLD+Het/39pHiFkplNS0Sp2pHxLpuL90xPYcNCkF
g6+4Cx31iXNC6lauyWPcziihpDZGiL//YICWPwU7+jWiQ09n4NLSuS6O880+HhOr07VhmKudgjxa
IW+Ldi+E50rlxCOOA/+o165ESK0Yzwtd22ma2qnx4i4UT6hPJHyQuAzcvI/FeJlpzAdM0FGHif3X
+Ry7Khqt70Dfox3PR0m1eXNb//LauqgH428A8KOSxoTND164KxzpBcTVINXdlacPMunRTnkD/TwT
YLxMUqRNntBOhzAnVojmcsUxMo6r/phVWH0wpOjLP9tjVfFVn89EeYyzx0l6zseXJTpHkcnx2Zvy
QGOvg5QWW+YsmHnWVWgad7jCj10rVGZGj0L58gL6pqqvxDBfSjRmXcALHIlEcpBR5y5ugtz+hDWt
RDCfRllkWRNGnGQM70Nttivxtg1njpDN778SwrjxPCJlrAGgHswZb2L9tOTf/tshGDfe1KZWt7Qo
MtffdPnrrLq1wXvbbj87L4dg66N6aWSimuBjjOBUpEs3JnaSpUMIMFiBu8XEuTF2cFovUYRNMpyo
6g91fjvypnc4msUWSEHXHKWBiL+vTTEAE1sMeXSTV2ThZ6bZyerWqPtbWWZjZK0SqUjtDTwb+tQJ
+juAanD066Pz+1cEWkmh17mSIsiZobUD8sHyl7DrgcIT7yQrPaS+cqumlvlVPtBhMfWNW6WnP/+a
YMZ7CwUYQSaAAzrk60KR+V3ASSp31S9K4pM6gP7hFWY38+vVSRmXkMVjGmkaQtO0HMfma6idmvQH
4RIgbj9DV3IYvxDFci6oIm4UjLJ0UbY/R95AoV0oxrybi5xcm2tdjIsAd3ipdgA9c2LAZJ7CHQVD
we5/0lgqeCIaX+qc6z5jE5d9rZmM0wBulyLPKW5y6S35+/S9AknItBvfknf1nNw0Vu6B14f7RuMY
HltS7cRhmTUT55Sr+wA0xcle5g2WcHwHW03V0xbghBlEFDGw6DQ/6jglgm0BiiiaoKk0DJmx6SkJ
9QgAnBhkDk/Ssu8+QcSmEQCbginkg8WWeT8LGpoBcUp1QdrnWYbC9sxRN6q9f5vtRQKTsQ7JiG0l
DVEvH7/26d1kCGhrvKjyode4cYNq7jVZzG0FStErsYDnXR3Zoyu68aGj69kONuY8002+1Kf8B10k
yjuLm+rRc1yTzfjF3JQkvaLwcYqP15MNiF8MEupYmDbQRBR3HY+aYts7Xe6VcYdDH6lDScPKNHvR
cFd0d1n0KPJQhrZt6CKF8YHtWGt5YaKFKMLFB1+iChdbdu51/8ATwjhAVC4buaFDH8X8gqof5hf2
8fL9uox/8XqXkzBeb1ZIOw0TFZKEZwA0naJaPvW99JDE6nFSxlPY1Xd6bViROp2FZLwHcrbH+Q28
gzJ+cFSaIdV1vN4agCjpXmsPnSUEDkVcwTTXqfYKLBaXNm9dcHvo5WLl7LtYC2VSBQPsgpZXMOca
WfIOIKcPI8i0sl3jm7LF48XmqCf7MDazKEsFAY4rNVVPw3RADMDTpPtB4Civ3+qm0QPX2wDXkaJi
3wOGuUpI0rbrBaLhxYPnAxo9g7wTK3IyK3IAaKkX5amjGiPPq21+yYtQNkOFwmJDl2LLjOUPJb0J
1dhqxv31g21e4UoG45tRHRfqMEAWLKeeoPlz/B0RYFR4hSneURgHTYw6kHsaw5QldCOZHMZRsuo8
5zz0eWIY34xt4gjqDzGaelNPN1Pl6dPr9Qvbfm6vbozxwVIwFyJm/WBfr8VehX1Fj8FpsgELfiei
uclDedv2KSt59Mwr1dPrtJqkCvV7uiwznDQ7docX3c33yTGOrMC9fjyqyH9FmJU0xhenXd6bMUF+
H5TtzTKQx34iJ7EqfhkJsUlLbqLIeFTinldS2K51rwQz/lkgpRLUNBH+B+kwdXNfDq3kUXArdHHB
OYEJ/dSb/HmX2M332Zd/XD/4toUrMqbGTUM2WX6Ypi5lU8/p9g5qo7Xe3C9LspMy7FiT8Gssq5mV
C5+qB2gXmUy4GE31f0RMoBwbMCNR145kRs71k2175pUYxnklmrF0GUXCop65tSXRQn6kOcWvxRad
xi6wQc73zdQM/lak32dTaANzpbZhEwTDSFMyPGzMYnGWQeREum1jv0hgXFdizrJqUo1JpMjGSK69
6K9C8XD98nhCGMcVxUuVSCJteqo7ITm31W1l/vyMCB2sfyJ6hDK7C1nDwo2WYst1810/+5noNwNH
BbY/xkUEY9UV2ldREcCqSeEXyVM/fbl+BPr///2xL3+fMd4hTmoMayLnQMvbEH6Og+TQqtPUDZw4
zDsIYzFLo7RdSQt1oGMETPchA3DA9aNs1x60y1kYa6lqqQZqMr44bbotDsIUyA0xqeUYTnoqdvm+
of22nzGvDr79gL0IZhOoNIrr3GxxiYNHy/yxmx6BQvYW+p07nqRvQKKhLEU8FBjOjbI5VBwtRGyx
0+9o8miF7W2Vixzl2zah3xf6EeBWnkCZjUyuQkiowOBYPhDloTSern+0zfff6uqYuD+nmTbkBpx3
AkACaEbWP8/LTStnVphyJtZ5p6H3uTqNDEKLqa/xBDPw+sqHt7I7RDWn/skxp4+W/koGCcqBBBOK
Nc2Y7zS1p/QWN1M87uYZ9ajrV/cv+czl8zC+oZPkslc6NCy60KXd7cRTH8KT9iPcm35xCAuLm9HQ
r3HFW7B7H0ZbgfJjhqJ3HxMJQFETMKw12YKv7YB5+cADOeB9MsZpxEqcgC0PTmMW3HgUAd9/l32G
rJisNJDxGvm09D2i0ehI0s1CnqXmi9H/4nwpGmuu3Bu7mSs0/dBE4z+v/6fcHXaxrSIvovslqEx+
KpX+rRYf+dpKB5Vo6KogAgJkLR87w3CE9IYk0n9zDSyYGAC5y6lo8GXUClXrzsoG1JVVjoZvOgdd
kkA2qIAbmx3urQHsOA0U46IHAH5OTkv/axa/RPFZ0Mn++ifa1LSVKMY5CHh8dAYqAE4JYmc01y28
dHLMM1yXsv0kWImhP2P1bbRplOOUetTgK50uACC+m9rku+jQ1gVvOZf+5r+0biWM8Q9xL4tZESR4
+i5uPx5MXnN209mt/j6TO0SRrMaFgfQHr3kwm6ByN35Lpr3BbTRvT0KtJDF+IO2lqQf+D62MBH6K
1fPlmD6bNsCG/AqYU5ktvvN8He/yGLeQLalqwDfQccP7Tjq3n4pGlyOx5Wd5UjCkTKkTTbCq6E9C
uguXd462cc7A1p+TPFiUHGMlTvhN8hQ3uY2A5ttbnQu8MLc4a4uF9oHI2abjWBI70NsmTduXI2KE
ODx3+j0pbw3eAh1PBJM0AEUxyEp6dwtSrWyxzHEvYqjr+u3xLo/++8pUi9jI+w4EYI6RfhEA39L/
vP73Odbz14huAyoWUYP1LAPQgwzpTsoGV0o0qxOaz4zarXSNcQSaMkpiDFYRJ58bTxMaS5OX+0Vr
H66fiPdZGH9Q59j4+oCprTJvSO9JD06mz+xirU7COAIxTkIi5rDKcnEr8o0yqfPWvbYbbrqCxoco
mYg85M8PjxZBVeQhUtL/ze6BbRTLoBgXPPNqNptghNj8/S2L0WSY52jMFZbeARhrgRvbkcrY18jY
Wm0/ehilvWmGyguJ4OkBOU4zXmdm60xw6MlgvozLdMYagt1rxV1RgS28rRylWe4x+i1bTQdqKAm4
D6q+WMOUxbehXgBIRensz3z2yxkYQxkikqrqB8hRKN2ZOqpAfeRkxchJ37ft8SKGat/KHrWkBy06
gb2Msyt2t8nyKSO5/H3GSEqxDmo5QrQsQqxJHjTT03l1j22Tv4hgDCSscjUgJd3iaCIPhLzuPOK1
WCtWrieP/+2jMIYSo8wpEILUyQzOZRBZg+nGAccYecdhQqQG5r4op9gpWfCtbZ/D9gAaHCtIJY4n
3n7o6KDWoSSeuiIygpZMCIKcLsSFYeGBKNrHFTuAiPfa8V2ZQHxnVmi+RxhqqgarA3Wiks2npftU
yAbKMthrNJDwsBw8QRFFUk73qsXFl8sXpfFV8nL9s9HP8lfKthLBfLZMjsqgJPBvQxc5UfwQgkMg
UnKwH7olJrLbhVe93QaPWUlk7lbNSUTAaIGMNAXzCRjfUS3Rj8mjtlcc2Qe2nQOQcX86F2d1f/2s
25/1IppNgdKomvOUPsgpSRj42D0zt8T94NLx9vSx5SO3b7qQlUCm7riYAJrDHCut0wzEkjGJbd5U
Oy1CRkSHxsAOldQWdyRmMyyupDLxpJrLboxpk7TFK10GF5qU2Mt7teud2SHWvCtR9bCbkWM0PKlM
ZEHa3wVNhbNmy0tUNeB9fBZbHtYET3vY1SYQVYLiiGZiip8+AA3sMXqs3qMv/0D3LaB+wZd0omfh
OPIWSzedz+pWmXBQVjqmNQsURhuJ+GGZPKPRYsUiNsKNgpPRbr/aVrKY0KAa2djLDWRRwNsC+Pvg
IFQs0ZPc6GA8hO8cu6AKccUJGEyYyKU20WMZ4jqvB6JT4Uy76qV2RK8EorT6xpHGMwrG5dSGYWJX
DNKG12Yv/kwi4Bbb+n14Al8pgMFDJ8QxObGcqzeM18G+zVRJEbQzni3hEaYBILnQzUClgG3DGFQK
Engq/tk55LVutpsql6/JQoXnjdrWcgidbfWbBmhfQDTcq8P0VUziU14DxAJkZLMUHYuwvEEZxe1S
UGmEmVUCuOi/GSlLXpE2s5l2ElxDDhKE/j5XwLd8f/37cvyASZVtlTYpjRwtGYEI3QysKRKAn0OQ
XPJWsnhflIV7lfoYLAQSgmPrNvvhtXfjXQ20cN0Ff7M1vql+fBdiXk2/k5+uH5Cjvyb999UBM0Ui
bUpQv0OfZxpNOyo+Nca1UhjG1RiqEk5LAoUhVf0UyPWb2vOAR3hfifEwdWZMWa5BxIR1UDNvvRzz
7pUR7a7fFU8M41naRB6iXsRHyhLEnybzcxOBnzuxw/skjEvJ26hbhAEuZUIAMB+IwfNZ285fMWVi
KkDAV5gv0uaToaZ07i3aS981zaFzkYkj2HjpRL/EV3VG3Im9zOYhEtL7+dszX+QynwmQN3phpKgJ
KAq2gbJ91rxEcBxZYVUT5zmy/QwFu8z/zsh8KwNIjsRIkR2pxrlIQLPcnWWw+klPZZSg3fwkLa/l
9Bj1vEbdv0S7i2Dm6wVC0ymGjBwUsIupXoEA/Sx1uFhgzc253Vf+PB5JlTtNeogbzrNlW3Muspm4
EE55LxR0A5eAtm0Zeqso3esmwFEdFvktTcg8DTMk1Mkuruy5e9MlP9Cfrkuhv/OKorAkOlMbpZpO
7XmpU7tLBzuvlvemBDJSPbx1dQqgn6X3tJa39Ldt4L/vT2W8fRiX2RTTrE+Qi702BZAdnCRD5Myd
8o7HJJe5UapBoENMAmTE1u928sdoMDdU079z7RoZ364J4VTnLeSUv3CVSJ1l0Rp2o/mxsUV2BhIV
5/qH46kH61m0OZLlHlUGoTIdknWWGWR3VbtY4GzkaCLP0D5Qm1aRKxgUcVbptlaNfTRUduzpnZI0
1vsMsOE8ViLeJ2PciSz0iSil6ArRRZnC63agX/U+OVV98VosKhgheSXVCua4Ft03QU1B9mL9uXsz
ZDDKSCqe+4z2xUMQlUMHB9Xbk4f2N52r2hW72ZNd8Rj51xVi26IuwhgVRM5X4D+ooGreVs1LKQBJ
3vz132QwSidWbWYWIuobRdhbPdjawxyjfKrAeccQ+r7925wuZ2HCV9EB03PO4PvCroMpxfdaXu2r
VB0sPe7eKk0HjhsJb7okOMWyYs3ZfAAX7G0/pjEqEOJOJNDPYYJTaWwB3cWBpC9KXjoaGnX29SvZ
jLQmPJOC9wed3sRRVrYx4M8qCaU8a0xQl5axXRvke24I5xL4N6pRvV4Xt12LWMljHGcZS6NaIzTA
PLp9BlB9C2+8sbfyfelEh1a32pdP8UYDPu33GVk9NvMONB1Izaeqd8RQ9cqltgN1/oyzXolhNLjV
BSNRS2gwtXzacURhGVO9vDHiTX6r9XEYLW5I15UKxUvITuO3+Z4cVC8+tDfxAbmL1cYWGqujgyWt
PcYBneInz3PTtOQv5V4dk1FuzDcDqEmE55ZMP2+/tvFdZzxOtqicergjjrpsWtJKGONN80Iq0n6G
MPGAdiQIcDpwuYBHC+UcXrPrY3ro2sGYfKwCzmrTNnB34oGOZ+d2g7FKCl7A3X/fDH6rUzHZ15QW
+hAAZ8VRzpq/OOenDFyKgacUnnwu96U37jrZqniLaduZ7kUs+yCXOyULyYwDGhBLn43dziis9GPH
P1g4T+7tqLuSxniW3hD6PJX+7zrHn+XZcCo3Ly3Kzxd7SeldVxVqXVe+Hvv+Jq2WCiGdDSvUh0L6
tkz31/8+9zyMFxGzIKqlBOaNouZp9BNvvtOeJrs9URa5bOT45e3qyer6GG9SRGZJTBFWTpfoKf5/
IB1NO973p/rUWKI1v9Ql7ynEMW2T8SzdNBUAaQFAL0iUBrvvdOwLzBhqrpeTXMk3iQg0PpEcEEH3
aSw5gg6O9UA/NpIo7bOwMa22Ft6lAK/DiqSnVFV2178Bx25MxvUEudESUBSijFN9V4pdJd3peLpg
3/m6mM1UBJPFimhoqJCxCNlxFxUEYL7o6TSvCubWy8Qyeeq6HXd/y2CfR6PZxXVD94YEObZ0UQXQ
paMlN6ICgm2R13zYzElNAy8h5CQ6WIL+DPLEjOtEBJgPNq4KK5S+mAu47IxHWcRuVrWL2n1TcqHk
ty/xIpPxpirKQ/1CAQNHe3AEKwIHY/PeSK50r/u1N+/G+7Fypf1nvtxFKONYl2VqE5UKXRYvFR7y
6lZMX6+L2PIzskiw5WKAlMVkxwlqKOEoKfAzXXWbJ6VFJO58LfUkrCvDkLOqgGtUUWQWJrkSu7Ao
6YrtABoL3bCQrDjYenXJq2oP5/hW/czuiSwaYHHXVYPoH/nsKglsx8YY9VqEfqBC299lqlcYn4D8
Wotg8r440ZYMrOd4YTbfq6Rx6SR6ypuj3TIqWQITFuYMTd0gjP+aMzIOAx3i1o1nWT3TVK8Jf4bJ
PiEyzz/T6fy/PtJKFuOLmk4sp4jO1ouHYQ8eLHCyUagjccdr320Z0vpQjPEu9VSOcoHhojQ/gILW
EtVfCn/7mXd1jLl25v9QougODQVSSjxttLT9XFkgobSxNGYJd8aD+ST9uG5Pmy+C9fkYm9VmNSUZ
aAI+mj6jT7OS8Q3R54PtpD/KvEU1zn2y+HYq+KFmSYG8WX7rNeKGbWcr9eNnTkVgS4ZG4a3ZMr2a
xMs4N7T54SJTdmJ3ekl9OqiueMqxfTc55kU/z1/aSEwAhGsACYQF/Onh4yDP01RAnlyFfjF+EZIS
pVPsvgYPQztY2sQRRzZd1EUee4m1kBhGPEFe8Ex5iTH8D17C3G/9xKmOw7u2H2yCNhoWDoVT80z5
nwWn3l2/402VlWURvHC6ikMzhqGBLrabaIVxkSarye7NzG3Slyr8xXvxbKZ+8koSYxzx2OLR08Hn
h18oEEZ7Dn3jEbNEdmOHn1tnW0tjviWY/mTDFPA6aBzJo4MCzQvGPg/RLvVMR+DMlnDOhpD/p+Yk
qCLNEX210q45ZXuMHOUu3As+vp5Tvlz/ZJvdq8vZZJF5FCgTwbY0pXrpnPSm29dgEIyfh9Aqv8v3
xKMXGjuBm74MkvWZrG4tmolAyVJFsgmNcYT2VW4eZ/M5SjmFn80n5FoGNZtVIJWHdsyyFvQgUfCt
0X92GNsvc880vjTSG9HvI/I0BD+vX+l1KwA0z58izWUGczEdAx1b027Hl17dT9PXpD6pAc9Tb4a8
32bw1xqWbvTwKRKMfshlW5p/AkferpuvevVj1HaTeie1h5AH27I5ube+UibOjlHapJMOjaFspKKb
OcMxBpbA8FLtJWgrrXqYbuOavmwnAGpEUwpKpH+QQc87Xu1l8wkNfCBFJ8jOTI2FQRIE+JuRMkIr
foACFkry4L5c7OqBzzL2L5Z5kcWcvAQcSd7SL0vnIxW7tcKDCaYp7JwABZuHhb4dhlcnY7xpaRp9
QiIKMuYXT5Bmh2DUtGqHurkqtQDa9nZdcTerpOu7ZL1qpoH96J9OduArdmztae+h9eOz7McnbJSB
lzI60rduZcMn8KCeN1/Ya/mMn50TE5yIExIrxR+/SE6NBbbBar9raHqENjmaXIrlzczjcsXstjpJ
80BOJ7QGksqwh8DwsEm3S+vFv36xvE/JQikJWq8vMx280M6Th/1rf7Lkh5hmVEBuEo88o9g8loon
kabgtQIY1z89UBPNYSCWlNanusnlF4IMhLcBsW0LKxmMrigjEqo4x5McvEvwA8D5RH3VxHIPkHLO
3HbYVtVRXkljNKOoTGkxKRLGP8BXtW/IFqZlRI+g1KM1nKfE9v3pKL7LpmQa7PZNFcoV0UU0oIdM
tFUpdsq+spZ0+o9imEBRGEVhtDW0wgQiFQgfj0aTAIOCa1Y0jv6ViqqX49DjrmKgKgoxeNNxHPlW
PAQHeaff5K8d2KMzV7jjddt4d8f4yCwsjSLD9pJjJg+S9tT37hB/uW5OPBGMepdmq0gTtaYC2/b6
8mAKp3bmyNj2RatLY/Q7Doa6SDNcmljZ2iF3yzOEUcDMeC98yfcUy0sROQohUTW+9qUYNVfaYBYU
AjVvXam0Ko98oazK3yliboj+aOvRUjuq0SBO5+XuHyWnK7LZmdQEDDambFIt6dBcnN3+AWvEz/FZ
t2evu6nc8W30NMyKTtwqONXza5KZFHRI2mEc6alHO3z5Z78yvR9284/JnsDfRo48d8JRIHZRR1cy
cOzQ8ds4eBHn+6R9rzVO64kngsk71cmQx2VB3avMXkY8uvI4x6Ygpyz6L074t2WzQ6hqp5eNSJdu
oS9Yv64BWKY4+YkyB5qOznli8kyCLbQJVR/UiYzv1H3PLfW2Q8192Kmu6krNBxllzH15bWqGJqIo
iyelQRRGMyJlUUBXjfPN8UGrz5XEeWtt2hu2K03wOcuKyc61G5GUteGC9rM5o51boe/7K5cPyVLa
RXaI0h+hxCvsbS70oeT7WyTjV0SjHjAlhkGqwTNfiQv8LdMR98YtHRgGy+vL8BY63NLvZvjUFaIZ
RAPc1kd+sooAlaaWMbjxwIIF+C8FrYvoVj3TckB25k0ZbR9wJYuJalNKgr7LISvZF6BJbp+7o3Qj
AXW8wQmj++g5P36qIIetBGwsIUkQWXtOlgmui04RyLFiVdGxWs5I6z7TPpNXUhiT1osSNb8SG0v/
FJDQ/9lTGDM6tJKBEPUTMW4ljLnFoALzK8YTYWvtLhAB6OILvJG+TRe1EkH/faUUidE0aVXCuKTK
OOcDXv9qeBgmg5P80oD/l3dfiWESAhkYxsFISzVi1QOlqXUXAyv7au4WcsZpl226C8BdgcYFuZvC
tomapagSQmfoCrFws3jxpnngnGa7oHCRwbaJ4k4z0pomH+JB92o7cmKfZgOfYwCXV4IY32dg7CPM
Oyh1bzzGoDFpTl3ofULJViKYAswcFEo/mBAhlt9J6sh5YpUdR5G33z4rIYzZmGmQjD0w5pzqu2o1
ALgM3eZoPA02pvqd5P5TsX0ljjGcnCyKGjewUqP5oauHcXjlslhuu7iVDMZySrmrFC3AkebGwoyc
B9w44C+hsvS9cxfX2Im7wM6P4eL8t8/FWFKhFVks0A7lgm2a4AjQs55XRt4EdFlrHZNb54WmZmn8
kYuNLnGjH7IzHYFy0B0mt7O1V7qIET3zWg6brshQVHRCEaEMth0qJOT/HLhhPibCsapuinF3/fLo
D//LDa1EsHG3XApdEZDzpa0MikG7jr6T1rSC5YVwF6j/Recv52Hy+CFf+lSki6GaalFicmTxnaO7
uh++qTYI00TurtX2DRpoNUiqpkoGc7yib0Yh1yGxzdw2eTeEY9By0DU2HblxEcEcCmuiCch8oRpz
+6BWjQXUCFtI7oRA4z2DNh+sF0nsWEwckNEsEii66Fd7BYi4xU6z6F4Mpqds7pYaTxrjaDOtGlKF
ktJOHtg4jwkmRIsdue0dDU3xSeUdbjPnXB2OcbpNSTS5VqGIJnZTwZDSPiCx9SLPtJdD8oDK+wcu
HzIzcgxsHlj0ppqYmCxECVpBr5Q5q2qqoSAMImX/Ttyxb45SOjhNHvDK7pt3upLDHFIQijzRKE8R
nbzDyrIDrJwDnYEr7jMujOdm2F8JYyIM1kdiveyh+wEIW2tf1j4RJj8mT3QTpL/A2fszUarKPjHj
ET0EczhqkyWJTyYvam0W1dcymLDVA0ikjmmBi9zTbi+i5D0wbN6nIyoPPqms1lvsdg/c6wMImt3U
0R5kq3f1ffkINiaeim5pyfrH0H9fZYZKkMWkj3Dg5BR/k/GwbECldhRsisYKruub4IhxMY7QLf+8
lskEt7FKql5M0cpITWTTfXvUMmxgSEUJkIsEYABhqlnXI8Lm63ktkol1U1b3SdigTEp8vIpcOGnZ
+sfuKU77wnGfW1qqSKoCHUKzAt3RPy+1DpbQLEZo6aAoZyAN/hTk6PH6ibY89EoE2wOOwyEhmJ8a
HZV879rHKrolxo9AKjmfavviLkeRGS9SZ1W9LAJqvxT1TXIyL/W1U+8sbudjdYDjSzaVcSWMcSVA
3RKShCChA1Kq3+QR1nobT0m5LWXe5cl/fh+pJPkEsCqEt0P+0Nwm3pRb09F027fFp6lq5UfP/THj
jZ1x1EJmDD9DXjKLlKDajJ8T/ZBmz9d1gnd9jC0DQxFcixR5wRBeWnKUu4c4v78uYjNpVIBVBexK
grjC9v1rdQwMJUZU0bLm62BifK7JHyZNcsZk2c1J8NCI2ZFM0Ym04JYa1J912NngsfCXNEA3SdVn
K9Bgh9d/1vbJL7+KSYmMNMekjoKTK5QJcnmP58eYR960/fUuMhijzqoWlUT6TA+lXUlOg8DJWq//
fdQ2/lTKIE5ytcyg/GMSncU5tZc2fLh+TZuO9/fHA/LLnyLMQfs/EBMlfqm6XVZ0tpz9TMxjxefI
2OpXXxQF/Zw/ZaXzUk1Bguua2kObTVai7HJxtCTy1DeHCjOX8XRcPjPothbKGDZJoH1ST0Nrf5ql
R7T/o/7t+h1uqhpwUHXcI5IrtgmdUkCjroWIEajavSE+YKrDkuXPQLUpKzFMjIzSPDXbBpMhWpdZ
vd5YcnkTLDx0xU1HuJLChEWcUciXDOYoCMcSWVvjlHepknOiL08KY535VCZNE0CKoXrmsW+Bon8Q
hdf/9l0Y80xIXJqyBBcggieuJlZWugjQnJNsu7/LhbFdZFUbSZtQ0mXFr7/JTv8c+vS5IrToF1Ek
iMZunuPO4nXatsPwSi5juckom4E54Aop/DQAlDDyCFbdPcFyW+gQjpvgqDjL1iOrgZyV/Ygdl/6Q
ybtEcInKa2fQH8y+0Vf6zfZdM1lRZYUCj7VuRMsqniF62E9QDzldwOg5vnWzlLcWx4TevK5yfQ5w
pMHDMpg37Fqv3hPMNnDXS3gHY4JwVWn5PAYfGkJXEHN/wTPvsNi0i1jzMmnel2K8RAw+rSGgxYcA
LGTliWi7rPKu2xX36hgfIUkqpg1B2uW0Ciru3eRGmnkoBH20mlRy6+hrE5rnrGkcgDFxfC1XNuM5
Sj1omzqFlnTk1wIOyFywpvpLEUyWXtwY8o0c24ZWcIx8MxCvbI3xJIpMkjETJGDMT5U9ZC8tmKU5
d0rj0BXtZxuwJrbPUzmGOU9QR0D0+H1hZ3Ag4ik6ZHbxytvv3KxSrfSf3TQUzFSVWwlamZyCCI9O
MMLcandLiZGmGa1ecZfx0plt1VQNUTc0Qycsa49slIqQ08KpDBpDjLXnvpJznMh2XLmIYIxaAgNF
Gy1oPw2qq5RA5oxMK2qe1ehTy7gKuUhijboU4njokLnrj8NJdqR3wyGP2Pbr97g58M1y9GMzT1uJ
Y8y6KIcyFQxoYF/4c5JawMmwlvilr91MIhz73tb2y9EY85ZnEvUJLYklgvE1muQ9yUf3urpTg/lb
2y8iGCuuhEjohAiq0ASHdtqJws8MW9l9bY3pq5b7xHy6Lo+neowBF2ESRF07Axt4ko6BId+30XQg
QvF4XQxH/VgKgWZugqGnZWZT+SaCy7bJ3AV476HMUwfOedjWeEa6tI5o0Wuqdkl3U+i2bHy5fhae
CPJntt4oujGpFIMaK1Aq8NfizO6i2L4uZHPuZGVGCpOeJ92SJJECg6X8UNET5g2x6TAnPsBh/XlP
V5PMOzpfOfHWDv4lf/qtggrjKsplLOKogmSCMjM4cf3OomOryf9XmZl3mfTfVzU1SR7TSqew0Ul1
K1H82fR5Mnk9ap4QxkdMga6UIvXoTedXmh+EDxPPhW8OjK+/F+MbVAkhZaSYQPrjbJcPkS13loZP
VrxjFKT5YPaOPUmwljOQ/znKwvFLCuM0gjEJhmCG0mtj6oooXwuTxOkhbw4Ur8/HOApwQMxqJUMG
nV/oMeEiAa8ceHU7Yc/L1OjPveID2V6yYJTj0NHXPdETO0jaAx4r90sf7sJc3qml9IDaAu+1wnFQ
LD5LY4pLWkbU3FRMLmevWGgFQd/3Nv8MednqHllAFpR/sHFIn91qB+ay+K3OBisSXzneg/qga1fI
eI8i0ChuJI6DXdfwAYyN+/lHZsVPildhcYE3JMfRP5XxGHOjZ2pFSYS1UbG0odhHBW9jgSeC8RNC
HKmSriOAlOnLVL+LGSc/+pes77fXY7FXYqzNBNoI+5XQiEc7PkJvpnGnh3ivHiS8R1rOAADHJ6mM
v0jTQVyaCI4vBPVTKfzU8tuqr/3/qAeMZ8CaeVpJM05FoQIo21Shg3OVzuaMuyaxBl7w4H0mxktM
slTEfYNsrMSIYoHRjJ+cA1HFvaLYGlP5S2od9GO0ER/tKWMjRZRrRxQUCotSkdIpqusCOZ9JY4oJ
cbOUNah30eBZ/h9p17Uct65sv4hVzCBfSQ4naEZZluwXliXLYM756++CfI5FQdyDc7VdflMVewB0
Nxod1lK80sSk02BsEsAtnxez2juxcAsmF1TEALNHOh8GO7hAZgf06Ruqw3PoEze8JAd9Zw/OIAqW
BKdlcl6i0eb/wMyMs6+Uj5r0+/yqBE7V5PwC2IT7ImYNpWayreun2LhCT+k0CKSIjoj9fRFC9GEc
JinLnjba98DOXVv50fS/zq9E5B5MttSFEAkDtEZoI8fYevoBKAdIi+jwqOMboql8MQifvQIPbnL+
IR/zgVAbipfu+3106LbZQxR7xTG9ZDAOYkgF0S5ynsJu6yRHlxhLMgH196jsLG++yWWYFhuskR0V
zRlbU0RZJJLK+YuwRGNNPyPXRJRjlW4q+3c1vp4/OoGS82lIMvZgWyngksKObGs7vO+JPjjnZfxD
8uXv7cFPssy0r0nCovUU+GfRAc3pbMb6f0BkEa2G8xPqAD6hgTVQh2CQjJx2P2yjTea2jpF6wLYB
bYj8KKrCi5SfT0BKwWQTgzX9M4gPFDa9dkbbDhsRTg9kn7+KujxFTxDCOQ4zz3ATs9teQnPVgREZ
9Y7WOClmyqZ9KUQqYrZ05lIhnAeR0bkIzCuc3kz2Iz3GcuLk9kVu3KOyIAjV1xUeWB2aBXePGeiP
fqQCfmwuRyxDWGfOVGE702uMuwju/XXH+y6F05JksnI1YNd+X+/icj/236TiVZOE7DXrt/G7HO4C
AUP9VESsidFw1AOA/1y6iU71RmMzwGA4Ew2Pi5bFqYVU6PnQsdIlaFicTvXj8Cpuj5UpiAXX1eF9
VZw66JaKCkmLM8pkQJv1NQjHk8lJreBYprWvyGYpUIp/0Pd3idztQkOJ5nkLN8i6V9jU2LzrdwmQ
sSw/8UVt4aJd5G6Wpg9SOrBEsRH8lKOXjCaOOsdOKIKeFG0jd6NY5n9HhXq7dZTkvs8uouwk5d+q
fC9wvyI95K4RTa4DrbGg791Brx2GChHdkI2l4O6S2RNV+OIRrO3tPliEAxmdckMxkTari9CX9c7L
6LgnEXHHId5qWb87v0D2+z87qL/68fY4X4jr7dKuU9aT3uS/gGOWoQcj6Teh5cXR4Mhlj2SD6BEu
0JI3lV2ItAGtl+gNREbjj3lCJ29te3HybZqezy9N4BDf7p6FHLBnjxUdcT2P5AHpE8fqtm0s6DFa
v56BbgFqE1tGfp1T+Yz0WTFmwFtpjZccNyZSj3NwrZk3erdN+m9BcuzERArMyX46tIVQTv+BjJeN
lM3xd27rsXbXGTEV3RKMgqJpRuCzVo9rIYyzAHlW525mnLdj6mvjcQoUV1EH4Gq8nD+ut1bIM6vi
M7loFy471cTcQuuP/rCRnNwfd0Bpx4OZ4MGcPZFTtc/R+J84FggkbkW5Bk2wUj7DK5dFb481fkB6
VDq32sx+tCsSp/XaY/SNdY4SP7hRXdZdHMsIGVBOdCtMCJr+4I8b6rZbYwsKYGUCnDwF8KB4rkj0
C7nb18rapCAjfqFJa4eGu7JB/e21E4JeCxSMTxGzlhGrYG/hPzzLCAAvrH3jswGm+Etoihg3+68J
8VnheowBIMVg69Iodwx6OSSzE7RPIL6X6udgFHiF9fewrmLKmGiwWT4CHNIes1msHVh7o24N3RI5
mXGne+oLqI6QiravRR5vdZBPX8jk7n0JzenEyCEzjhzzgHDTI5nDkt9RgdRZjpRJtatEb/BV/7cQ
ypRp4f+qWqmGQIdQ4L2iN+aHrl4DnUMQYIiEcP6P1EBPjRsISYyL3nqWQAulRQLPsPoyWSyEc3dS
arVZ/NbICXoEgzwpaMQ573tEq+B8XFMqZp/AqSKNf5iA9xRkfpPcnJexHoq9L4MvNxfIwRhti3tv
RBNng9nRVHaCNyjh8BCfRBMeQnHceyDJqqKhAU6mLJx8X1+zd7f0Kk1oKWbVnVY0aCnYQ34m0FDt
XGkY4q+unFTM1BvyVTFOgoMSqILFwrWFTkflAHz4HntoTVfxGDt69P38Ka3GQ4tD4h4CfS1Llhbj
IcD66Jttsh18xtfztYevbmJ+EhRzROfvGtuSqzlWWWfZDYvK8dIu3GpwTWAqUaC3SN/LcXt+Zet1
loVI5vQXexcbABsvWdfUG7UMqm+h7BgnAiwVaV+Lpi7WD+p9fdxBAdkvK9oCTn0ur7rylH1pyk1f
rIY7qGwiWddpQAiM9/0bKE7hgpQBQw+q326pXwji5HXtfl8P+/ti86JAjhK7xkO+U/YRwp/KOsjj
l/zcuwzOYQ+kV0kwQSc0eyuR719Lmi62jPPVeafHsl1BAYCq6jTxNZVecltxevrrvKaJ9orz10Aq
0hKdObpOeswSUI7e6eaP8yJE6sU5bPC21WVaoQF6lrwhuoi0n//q+3yhsNXqPtZZmqPRtW2sGteB
YQvsUbAEvi4YprmkDxYsROrjk6SOD5oV/UsRnMVLKLfrlQVnFsxXef7LEg03/UMs9VdjeZjOUKVp
YapYQzHJ+4Cmbhw3aFloM6eOgfUVKxc0kr71JQBryifdGNzYDiKnNLXHRA4Hp4vCf3lunFdo0A8f
0A4/qCT0YqbqjVIS97xqrMbg71ZkcJ6g6FJQApaYlSO14XXhSZ2fql7xaCKqeK0nRxeSOH8QkrKV
1QqLkQ/lfe7lV5n7ohh4digbeddczIKrTyiP8w8NRgKCUod/GFziyO7zj+gQnVhjmlsKL0CBj+DJ
G6JEDjCoDl+XJldlfFNoD0n9lQLbYvs4HxEUslFrLVx2qz9QtXL0GGm9TqANgnXwVcM51aK5D1lG
ryt9EOxcdLJ2iLTh7rzSicRwwVw+aQ3NExwNo23A5JpLgssEINPnpYg04FOtsMiB4ylDzIgOJK23
PZq2PsijHSVsT8acA2MIVesg2igJQQGHgtQjIjfGlHqCHyJwjnz9sJwqTFaxugDDYp09xUlu6kfp
m/oyAo1H2s9XaOg5L1IkkfMcdlJkVI8gMah+65j7KBv9X0rgHEdTm6mUl5BQKaU7FBVwr4lA5VV2
tX7KobzrPF9MlA3sm8IABorf0a3+g2WH5mPuhx44WTcSyBEAfn38g27E2jX6Q7RnWQx9F25SVxQz
CdWJcyhKnCkWYdE6I2pjXdj6tf3ApOfIU1muKar5se+dWz0XeIzyJCVpgR1OpMGZm90EStM6DhzN
PgonUEThtMm5lzQMhy6AIERrkt8jLCwUtKhEnWuB6Tw0A69CLavtWupQol70tBLVSAQ+gS8/VhbR
o4bgekjbg2b8MNRDogtAlQTqxBcf1QjOrcmwxtBOHcM6lP1rrfbOGO916YIIgdMENsiPPEjVIJeh
wsRRr4oSpzJExW/Rnmkfw3gUvjHzyljpeu2bTW5mBgEnSiYItJBPMM2WMXYDA0UxgnETKIGnNplL
C3LTDrd9KWrrFa2I8ypZTGUZgxVviEoNPWB1ToLU/XnnKLJkwoUimpalAKyBlNaffRXsmSEwlMzv
jIpE9+WLQAQI+A/ZC2DL26ZloPrNWVc+6FTKWFuvbA7XNDUAImvezpLuJlZ2mWA+OXRlWnqB9TyF
mOs3gNp5fsnr+/r3B/B1mCqn4Zhhes6zkfbuQSmTAUj917+Twd3qTTXRhrLutlyzjlquuIBU2qZh
sT0vZt2s3peiflT6qVGKwmC5BivZaTYrlZ3/vmirOKPSwTmM7gdsVQ1Obgz0OqqUOqkk6rVdH/vS
39fB1rl4g8+VPUdpwnIzqddNuFKmE92Ynga8QEcDmAMtgIpWeEDDFCxQtIGcjZGsiWkvYQNV87IK
gQTbi/pshWvjDWzKJFVmoE3TgRyBgKgfNCCmB3vtssyc5olsDVd//B+wOERL467ofE76kLKah3yY
Q09F25vlhb87H1Wzn+kGAk+iMsv6++n9FLlLOhl10vY1TjEkpqOHvyIdKXjjTo5vzmulSA7nQYhW
Kr0RjZg/aF6MPtyZaX+QxvByakVwFf+Q3v+7pDe6qoViRkPcdiPrAjcn8IiA2zz35gv4/NYLf04d
4qvMizzrSy+Pd6Gc8zDz1lJbhvuJluzLUjUwADHexopwXEBg3SrnPZpRnbXWxuKkXbdhULq67pn3
7UZxWzxEazSdJ89fgiB4t/Q37P3FhlaNlVtzCq0Mit+VXXhZfwglIeoN80ufw8X3HeT8Sd7G8zyw
oRuGLk18NLE+K8Bhf2K0YeHGAkO86FoTWBvPziFHhBQaQ2mRZ6dJb/N/eaGonBcJ6FRRiyIpGiWP
tvxgpHexJkCHECo75zEsCemPnvGwDzfBD1Y7K7Zo5osfyQk9C475iNzr43lL/ofo4/2gOJcRoyu/
mJjjj0A+wGDAR2CjlJvk/i1V7onKdaJT4jxHVYYNiVhBsgeyoX1p5Lfn1yOwKB41RFNSvdcrJCam
pN4qSfoaysMxLOVCELWtekADpL4AqAJ58SewzbjoJwpIBqzjMkmfk+agjtejJbqXV5ezEMOdDskj
uWtNKN1AgN4cycFdV9XPZS8LlrOuBgtB3LmksklzixE15k8Tqra5Tzfqd93TnfRSQ0VL1Cu4qgbv
4vh6XTQEIG9jOReq7kMgWtDu9xf0YCGA8+BjQ3KDBKg6GsGhGk8pPYWpoD+FbcknF7cQwTlvCUOM
WcnwXCtySTH9ZEo/SumXhIi5Uzfe+eWse4aFMC4OJImcWDKLAyXZywEjltxIl+WFcZpeZD9G257k
fQVREyPq/9VwHo536PrpD5e5jEeB/Ss2vTkVJYaYPzu3hVzwV9ijrtSsE9GUp/sumnZtoO0aGm+Q
Zt7F3SDYRZHWcS7cqqbCaNmlZDc7I9sT0biLSCM49x2otdKAK4cVOK0DK3AC5XqvfomyaXkynFMY
80YyKgbQAVhmx4j2Zu8UfSDwCOwj546GcwiW3BW0GCAkqjGCRG/iUnHLEm+Q/JDprt6L8ksiD8Tj
5Mkje0YRHA7jpWF9QHqMuwjj71emX27HwRUV1QXaYHMuQoqnTCsZxzE1fdrdKyIcFZHN8pyRRjhT
jG/jnc0asJEqBNeOdV3vwIiO+YPujt5JIlDr1ajLACCzYgKQxdA5e6pw9QEnCPbEOnsVP3SLH7qB
NnP1Rdmou7HfiK7z9WvwXSBnUfgZmV4y6r9G2XbjIejvusSNRM+N9THNxbo4wwqDybAa1kkpJb7s
9nsMqaMunQBOHlB8k5v/jAHa7TKkcJM4qeAxsO6k3tfImdtQEyrpAYR3coksZKy6c0fAKN6Zt7qt
/kbjicBNrZveu0DO9IxADoOCDRv2k4+hSodGp7S9HENARpoPhBgCcet28FccX4+1EikxyhJKQ6fR
pXLh12IylFWspPcD/FSQJW3Sx4wdgrV+ZAdrz7r6aic+fKlNeiGIu5RlcOpoTcOM2rrM6SWRqNeY
m3kWFRBFm8bdx209B1XIigEqRjq0xp/Un4IbX2DL/HhmhirvH/4xwwF4LcOz8OzLBCAaqg886Id/
qwWc68iABJVlMjuh6qHJfQAYCi6Uf3Dw73rG+QpZ6iw7Z3gZrSddqaiZWCUKJoyGR3ViIGlGz4Id
FJ0R5zXSrKSxzpakXP15XZePxluhJtkz7ofiUcRytB6tv6+Q8xRTIhlyZUD5Mv2QVU+x7U6TCNBK
tCjOOUxR85+pcdKDz/w5iO7P75pgDXzRVWpmMg+swSQyi+fUBqCPVdPNlCTb83LWs9DvlsrPaHaZ
DbIChV0doHvIwB1AbJBc9uj1jZ3oqhc5VcG+8eXXKMsz0uZYVzhsZ3Vv9N8F6xHYK19WjYFfZWns
If1nFjTaUNO13dGNrsEUgApgK+RwFjhVflATBbk2yNgOGleIoN3oIF9PPksbiSCfBLc8jwiXh3ob
VJjt8qLIVe4l4k+IYnqB4q23+y8UgvMPupKWcmAjetb6ixr0FaHqKd0lVRDFNNu0AH5q8E22RQ95
kV5wTiLJimAOWFm+qiSnm5tbrYl/n1cNkQjOLWj2WGjTgIUNEj2kaXaPG1cE6STyrnzJdBiJPgZs
arcDbMU2RwviBAaaLasIo5P+rkI/rCAuEngKvkYaxpkeFDr4xhppM8rPFbqPZNvyzu+dKPTjy6R6
EekogUD32je6ymhDLtHc3aAdcQKhI0YFDgMoOKRdfPoK8Zj+ro98xbQM7bnSZ6xvaPzEuO7lfSdq
8hKElvyIphUVsV6zl5zWZeDnLoCB6BrW70YFRKYiun8FasjXTvMxsYOG5SvGq9JG2zLLyuKB9VAa
Tlc4gMhyIs/+df74RDrC/r5INhMbBUTdgEwlORokcqWhc80yFGiiwD/xFdTJCJOKsKSinhzUn0b7
25K8WMRPxC7Wzw/iv5c7n/GjAMssQtYU+//rXhadEucsCDgDDYOlRAbQ3Vk/4y9x3S3VmgsgYFCl
rLBMH7uniltwTO7Gm8Hv9hkYWWUq0jr1/Lbxmb7ZJDqbksRjxtdwzYd+HN/PGKcqPADBxReJ6EUq
2D+Le9VnqWXqSYnldcUrpnhM899pNN+KX4dDj3Fg+Nm5JVdtmhzizPIjy/TOG47I7/Hd+EOZhjm4
m5jfe6PndNMrMN1tq9cew/3F3r5RNuFBum+e+1hwZAKb5RN/EcUsRck0MClbJ5buc5t6bSysfYkU
g3MNijJToOjANdQeNtOrgLr03zkoJDNFlRVBdGZxwUU+53aQRW+Pj/yN2TV7QD2qBhYSyDifWZ1N
cH4iPeTiClOXzLFlTRbNRms2bN4h9PJygwQCUKWoK0sogwlhv0Wr5JxHbxYyHdlkQP5knUBM5Mee
5Nq2+2fQgnrCtlbRIXLOJM/l2o5jCFR/GHcM6JEJbCrPBr/z/3CKgk3lc4RThAdkYsMoqk2Uee0+
AWaDcpscx40BBh7NRc+k6JnCtuyM2+ezhKputtIcQOTg9p7kgLkeFMEYvp6kvY7XioYBj6R18pOx
7wHdKSgxrDeBv8cgfApRAm+STVj0I6muRfALgCh3w/bYyh1cpflvtvLEF4U+q9yNi0uCZ4lAryad
WzakKBNAOVQHuiG3xUvu0Y2OZc9uuLNvoMSIGMi1EBxSFMvaTA0WUYMZVHI+AyHfQ0RkbZOd8gwy
g54xVqovw728M6kj7FEVnTPnjqRh6E2blV5pPxx7PfLywfYTWb2MyxQsurqjT7Ogo1QQUdicT5qj
JjJi1peS5NvBOGjJAy1+FkPpVPXOTG4NzGqed0oCz85D2xuR+Z8hFWLs1OgiV062LXjriERwHijo
zEIzWTKxDX6GOKQufkgz0TrW+0MXZsG5nXoyjCZltX5CdoW2r5TvfXujDMcx3c3B06jeWyXarEXG
eN77mDx+vSlLaRdZeMeVuJLZizs7FC4jjZx8EIm40069/Tfn9Ql2xE6VsQ+RBQSseIXG0NztrM5N
4/QLagGWJUzZK6aK0gG3m1mRNlVMTcDgJMc8PcnSIY8Fqr720DFYQUJRZHCGyJx1zYFE2iHEYAcl
j+bYu2p3TfSDQvdSLepvX9PApSjOqopCndDdqIGDwpqcvmpdkv0e7K/MJiylcNd7Ik9Zn6s98HJV
jGL9kmc/mZ/Pn/5qhswwNVwxlqoqNj8NAy6DJrTC+M/Vw1ozqgfWZk626S7yRRHS6rYthHHbJllW
UcUFhBnKdWI8Y95I2Na9Zj/L9XB7ZtrgqHljxUEv48lKdIfmVKBnq71+Sxmc/ymKUtOCBMvQt8G2
cYZTQl1p04PantwAkvciA/Krnz4IL0y2PXyYsJTL2dBgBVJIIsgN99aWkdd228LNMDJpoYdCcRnj
u/Rd2/87DeGTtXM/5bOUQSqwyX0GNltBZnqBUGgTCRFoRPrIZ2wTy6Z204LRnr0cAZW6oxUG7U1H
2mZ++ipanEAh+YStqoUGTTqsrSMXVon+J/M6pKIa8Nqtb5gmDIzYpqzxFGJN1xYzUbCkfg4dAD/4
bTmhNT4DLxbG4U2/DwQufc0GMNOnglNWlTGazNlAOZWBUtfwG0q/ncATIQkMYG3Xlt/n9H9oc9WS
GJRj3GIqC0UcBWgWbfzyBcUzdVvRTQUMhwo/nDiGgxlGHWZE4z3aFt3qlT4ol+2GlVXkQtiOuRqO
mhbocA1bNnXrE9Q6UdNxYsFZ63eb4GF+yRzWHUc3lqelyJQ4gw9mCud3eKCecX9+rasntpDN/r4I
RpNEU/AfsgOQKXff9LQSXL+rQf5ydexMFxJ6Pa6lNML9Kx/gP9wBgQVq9tm+P3QAQmrd4Tl1A1G/
xaqiLJbF+XuFmqQMYggNzQwIapE3ZQyaS/fO796q0zBtsHBqzMZgZB8Xl5uBJlXsBZP9nty3sf8H
5jOSew2YLsLX2uqqFtK47E+jh7VhscNitMYYaECCU7qdL9CTsFfcYd9upetAFI2KZKofV4iniq5a
bLoNJWeju6wSH/UKwS6uPeyJLGNeA/V9E0nIjzK6fjQUKcUrdEQWjT3D6GuCh+gb3sS0mw13ECGc
MEfEX2hLiZza1+lc0r5HGNVHR5M+qcZdl93KVuAU0eSeX93aBi5Fsb8v9L+wtDrOZIgi+i0dZEcm
wDZL869IURVNVkwFhA18YrAskzqsY9wnEuatcuum0n7VogawtSgAdHh/ZXCqYJIqG/IRXIN9krkd
BYBa2jgtujVbxT+/Z6tv5KUoTiOkNrc7Y0JEXXvqQfMTIDlZv5SthdxSCi+oC+6tVTteyuP0IaKW
FNQSLi59Ox5hWYe3TM9LfJsfyPVX6AWXwjiNQGUYSPoFNKJstmZwoCLc6FWNW5wT5/zg8uio2liM
1d6C/yeU9+kgiM3WIovlEriLfoRHT9sWBCiBpVxRqQbFVY+2xtmpzdZXGlSGy1IwUbh6TRIVjMMa
fARQnziZBKxdfcyC38GV7vL7Z1ROdXSPB3AUjAA2vqSuGyJnE1ZO8nheH9nxf3IXC9Fc3JGGqtEN
MXbUQAlwaO+0phdckyIJXIStzsSKpAy2ZYMOABGalj2fX4Jo+/hREzQ7lG1Wv8W30t20yb3i1diF
V5KrnYxD4ecuAd4i7AsQMsK++NXq9+Ls+Eh0aqUGE8w4u/xId6kX+/bGROdjfBDF1as+ylBV1dAs
BLx8aq9RlHwaGUTgbO6q6jaYL/RmZ4bfz2/mqvovpHDugnYJGYIJl2JPc2fst6mS4iG+IdrjWH7L
hIjpq8qxEMc5jJ6ik5PIoK9B9Xty52NyQHNR63Se7s8HBjIUuIooHSTaSN6JqAWIUXOk75pN800H
emXstRf0AKm+jBYteoc+Fo8I3Mqq51oslDPx0U6UNtcgdMrAF4VxwOZp6kKBqa07+4UU3prRqmWF
ANZ/m95pLrVdsh3Bmc7Y3yJPVJEUnR1n2KHZFlXO6tJxvdPoMZvvzqvi+XNS+bRd1EdzERpA/STZ
APJOTJB3qeUoZrJJBqvwzgs7fz6qzAWgia2HbcVGhmfkriXLiaqnot2dl8E25JOv/Xs6Kk88WY+Z
qrYaTodVohWczeADudcXdf2cPxdV5iKMJuqSWp8hZtbmzcC2rRSlTURHw37CIvLL87y2QDeJsLa4
1+gPJO4cVbm0i4fzG7YKfwmWLsMyGKW8xYfPaDw15VoCHzMY7AF50bjJjX2rXWSvBOiE5cWA0lHs
YAwlrpxiI8OCd6VAL9ZNavETuKWGEwVsOgs/+6dpw1AKg2t1zwBgiisAfgqkrWmhJWsET3SgMJK3
zvTFviIlBJ7hDusdbX2rJ5mnxN33WrW+EnBYii4TwKKq7Pb/eH5NLoV9CdJTTz+N1xPKU7qbHxmo
SO5lW+uesQKC8tDe9tvEF62RfZu3gqVszkdls2lHcgPZhvZKjH1W3ofELaRtL0p2sJM5J4jzT2lv
B1IzQlBt1Y8aDY6hKspZr4rAG1kFmbatfCJl15Ew1zDmigxAtI+zU5wKbo1V7bPApm3KREbFkE/d
BSGN1EqHgMEtLDzDmUePXJAaA5ZzI3miRti3g/+0Zwt56kfFGMIpxtwI5LHmTnqJiPSyckOvx8vf
fBmeWNWyxJ0syn6tRlHLdXI+K8TcF8W1iFIG1BDKeFXDuMMdoIMEPnj1xBYLZH9fWNjUUcWqO1wq
tnWYqpuB3Jx3WaLvMwtffD9qkrkvany/mw+gZPlaA/typ7joZSBFTsYaO5XNp6L0q0DgG9YuqeX3
OdegN3FXTDoW0Govyr4b8RQxwDKEduLEz5rWHbXH8zsm1HHOIQyFPkeDyVYEU9136LfogQFaQdnq
y1rIPrDqYhcKwHmFIDZiYmcD1qcgP+LmU+GK5+MEQvgWSysci2Kk2MRS87Rsr+VbXTRbs+pG39fB
91c2lqEHAB8BNKZ6qoCQYd72yVM32g4q067ghETL4bxCaRdNM+ZYjvoj3ic/Zy9BCjd/VPd0Dw7o
Zg9YZ1/EPiAwJP7qjwhNbDPAOYXDnaJfNbKgs0j0fc4RRBXmJHMdt0NSK9eZFP6cpUI01sWCxjPe
lGe6GI0oQ1ocZ8QKL6Cx8fqdesUAo21PEdwUArPlWylTosYUZOYIlq/oLjnUFwZAaNQLUaJ2VROI
jTwFVE/5BEEj50qeAUQemjBeBRgyLr7Js3de21YV+13E21Wx8KBZOoNc14IIXdqYwbHPn8wAVCTo
EBBBQa57noUoLuhvCOmjkHkeBnbAwsvxwkTOhTVBUV/0fhdK46yoyA10BRgznByKfmyOJgZcBC5W
nNMO1XtRB+eqgrPcvapZtvxp0j0rAzxlAiyulH4E/ZXWiWpwnx8ByGojKtEIQkj5U3FHnwloGBOQ
48hR8KvPQb8T2ZUbtXrnVAUVHdZnzfsojbPXPIgkqZYm5OXqo0oPVoOijkDzVpDiPspgv2Ghen3a
hGWcIflhJo6+tXctukXknbVJUSxD4A/I/WKfX0WnbJu4jV8D6Qn5uey6PLAoOfFFxrYyiIrfo2qG
oclARJZ5QOSwzSe7YBDpdo66GZr0/Ggb+OTSBPlQd2RK+oXGwI8iOSVV26jW6hoimUn8mV4LPcgE
IjLQBATB2GdT/yiMi/q0Ubb0OAU3Spr5in49zZ0DXhZ3bmp3ACvQeb+y0mLwURqnQYomqX8qWn/w
E5H38ZNtcap3yeA0Hqv1xxv7ugn983JXFXdxiJxSUYXOUs5mBYryW2HXjqIVjo636hekaDJYjmTg
B+LfR9WdgiytMjKyzqrYCaLLQf0mo/PuvJB1hVxI4UK1YCZktio8hscOCgm22gdpM28BDl95DDKx
dsObjgiEsm9+vERxbAuZfMBmEaUJwfbqtdGxSZHwfwnNbVSdes1XdVH1bKVD7YM0vu29DBI1bHuk
/7M227dI2zmSTHdtofmKivlH27jp7OSo9eCJC6XXTppECIarXvV9uXy5S7aMjL5RLkr9tSQVDiAM
MWHl1rHA2a2q5UKO+lFhejWpWjtE0lxvI0yNZr/TWr216/jxvMqIxHAmbsu0Rv4CellrqQOQpMCZ
RBDhK3X4j2fGGbY8ocu9z+c/PktPnRIcKdPV7JYYUE0wporkp7jTltW/z6ilxZn1UJSRBZww5P2T
xk0rD/zkc/mNqCBUviCAYCGHFrfh+c0UmALfDN8OdiIrGRYqhZZjj7/05qrUAazZwty9PiOb8+KE
xsA5laqnVh2owJ7EwKcTuzauxTrYUuUiVL/H+lWhvM75b2kUzWiLTIDzMiPRdGl4y8XWTwogWpHd
U3uUvoA4eH6BIuXkXEuPlsdMZvdr0wV+aLROggZxYxTNhKir99y7rfHt7/agNaoE6iVEfjKSOIrD
cipAQHCBQusnbr4zwY5jbBBcoCu92OiH2KXfWrRpU2G96vM74YOt8G3xttS1rT4hzw2KgP28q8G1
wZCzw+35nRUcId//3ieslh/BjdLyksBLT/0dCXdBK+qGEcnh3Es0RUoLPGYMFuSvzRQA3+SiMwB9
qWkC01uJ3j9uHOdkSK3mcR3gDLPar60fNkiQ8v53QVCL83rVD9vCibVNYQO6/vv5vVzJgn8Uzbka
8K1N82RDtHHV7gFPcxr34P7DKMP3xkMn1wXr4xt28o9fLQiW/ocS5+dn7Ef57BAWYbFVRlUWxKjq
ZxS8KbNp+WMJ6jd0FTqNoQLVsjk1kwEUZRQKy67bS6PoFhEZEOeIYnnIDYNNAU3KoacPmA+TerCF
H+dC+ncuweZ8T0cq29ByKC4olYs2RQLnQpl6gTKtaa0loy/c1HUN4RqntX0OVqdMMgCTnM17fa5v
Jpps2rT3SqMX5CPXXNxSFKe2dtNPeM2jr7AhT4C8QHPwUa9Fc5yrN/BSCqehBiZUTTPGrkmdfa8O
5BIgRFtNJbVbBC9T3F/qUneswJI265Zrj9RrRvMKz5tvWWd6cW7uzlvMaqi//D2cxspN143xNOD1
dtNtyj17xzDeVvVaOnX+H64A6olQfERbzSmpIRexXcsIVK34Tgf8S54c5PlFsDIWlvFhx3JlnH6S
JKi0inHxyId+n2yyB7IZnmZXxTs1exSBlbOPnRPG3Y9BBKCUccax2pLtpt1mMsFKWFxn6TEw0R0g
gpZ4g7A8I48Pvmt7KrWqxeKUK3OrIMvYepofPrHmaP0+f9Sdt1kxB+yglZNuZO/L3m6xw3wALsHJ
yePAdGdbgu933M1b46A67DIWQqsIHAE/lNqOiVpqI2QZTggIcTSRpl7hYmjKBB8N5v9Vh9Hv0rtC
0G3MrP7cRnMOqLB1qaYZNrpSv1MQ1eaD4M4SeQR+GLUJEPVbJcNXfgCWreoGB21n7UF6EigOivh4
KpYPYuiYVRNU8GVLs2XL5BGypWjM+qjGfs7GrpietOqizx/OW6BABJ+eNKtATRJGITaOlyluQaOG
oQtaVN64BD+dz/s63gLzxY0btX2eGR1ShTQHUyYdrcM4V4A+LoZtOXSeTaNDE9GNEtonLNgLx3pj
jxGFEsWSExUKUKcBtzUAHnaiBNEzIQ+osV+PdiP5XZ5v7aHQPJQoosMwT5Vrp9HFZJbbwtAv034+
yJLp563ZOXJfHuYg9KUAUUbYHEhcnwI8eVVAMyYW+iSncvhtRdRXM9037OZ7HwWCPP1Kw6SF1t+/
Z/oWmC32whxlUvbgifvLu2gTh8XOLGGjP9tC2uO1WGMpj7ONiMSwDYbF1sadY2tXcnmv9QBBuB8D
EXbTqvkvlsZdzmGggd2KNVuput9PR0xuOpXtW+3reZVdN8aFHKbTiy2MggFNQSPaNQC+3x4NNJ1m
2/yiDd0AGbDGS67zA/Xp83mpIkPh7mBNtztl1mGLRU/3am1dNWPlKSTcnBez6soWa+Nu3bkeikBh
pba8ivalVe1KSxR9rjQYQgU1jDGAmk5DBzInQ5712O4ldNQEr6Pf7rsTXoxO44ItTnEb1CnRWnjq
HmfQsFDxDAXTt0++YCGcu/E1MKWTQoc+NpvoVvMq5J6N2m2QcDP99jVwe9Hze/XgFgK5Wx+hdqME
bHoxSO46emcjw1DNomysQAjfs6mU1iSDlwrHJh+7rnHV/IQ+Tve8bqzmKxcHxzdnFpHS1JqN125u
I1+pA8UC4AHEbTfIRAGPDaR4wobrVZt+373/I+3KltvGlegXsYokuL5ylWTJu53lhZU4Cfd959ff
A2dmRMMc4Y7z7DJbDTQajV7OYaHBlbww50xBf3eGbvhZ8zB9ahuhr4nfLuu26aZWchg3pS9o7M4X
+I6sVi2hvJGLJzG3A3Sv6bw6BG+vGDfVDRg0HWcaltWZq+XPUQqk85GLhMQTQ/++8lLlYvyFLRw/
U8SRAXzHw17aBcfl0NVw9rkzXvGakXgyGSeloPE/XAg1w9ppip0qnoLk8+WN2syirY2Q8R6pbPTg
UcV5kn3tQHOTw6HcI7L7P7qR6dG84CteC1yrJVRrRY7AE4VmtclLOrsGBKwIzgkUWawqX+xZ1i1d
4wQrGz1Db7yjzPgLIa7bxKQWP3gD8lXLzWtlAMyT4n4AbJ/ki57sIMfsc9Z18yl0PgEsZPgslIm2
0DShdFPhUmv9wEFR7hexM9fku+HNe2YljakVpwoqH2aJfoHJi241DFEGTvEp2PUoHMlW8/R/QPDw
JFL9V5upFXVZtVS/VtJ8UTXcKeatIcf82fk8IUWVWKDZwCb0RSGy6nbX99yqEccqCeM/AikzpEaD
q1Jrx/AVN3HSU+YJNIXVJtZPBY2GoHu+6gur8fl42BxHSRi3EoVlNvY6pAOAXTAbB224OASPWvpU
J5Jz2SZ568m4kwhJOs0s8epRgmujgj7yqVQ4NJ+bmUiDaLh3Zdoj+q7y0C2L1Cxwx6PdAlXUlXa6
C4Caz9RD4n3OuUO3VTpLY1QKF1GPJRPLl0eRHxU5POWzkHB8yPaleRbCuEgI6eIsgxsW6sGqUlAf
PgfTT6N+uLw9m/mM1coxoRToT5awTCBGkxYrJM31XNygiidIB4U8LQOPbHH76bKSx3hGRW5awRBe
PZT68ttDBUdC2aE8hIz8KcpNj6HQ/mHJkFS0Dbz1GErQwdPPr5g3hl/ek50mWFlh6dd0CKAEUqLb
olr0IT+8ksocb7LkZGkpYtJgWuG9YksWaMpyxakdckDXwOjyGtw3TXIlkDnRXTdAID0AxnAf6Y+K
eF33Py9bCk8Ea/XxhMpCAxHicoCzqIOTKPGIT3gyGKMfy+wvGFBgcEf5Z8XYy7xu1M1ztVopxuBb
KZ+XYEboUdBhPCedP2fCJ4mHHcMzO8bM9dpQR4yPoT6QHfToJug5KQDO99lR5CjvjG5GysFRqmQf
mstdo4g8I94q5xrnlWIbrdtBrENZQbuhNps7ozJ6a5pMv1vUh84gO91o72Yle8J9aYfjuPsjY2MR
EwYQBMdNDP2M9NaInqJot/ScMsB2ELrSj3ENKMNrck0xZ5U7ioCz7Mzr2NZ9+QgwOu+yOtvZ95Us
1iHE/dRrOdyegHGMCYPPKTiSMifylB9yj0onnec2He7k8+ub8V30u5LL+IV6UkWhpA12ZbMcQEkA
GFrVymPUA2cTdQclnkCAmYZu04c3TZ9Glpj3RzB9wUd1shOI/dcuDE5RpO3rtDjVi5zahhq0toJC
DmeNOGef5SSNI4yCBhQIqUY3Wf7NMPZE53EubgcKq/VgHMyk1h3I0+HEatdAOr32Ceib9ni7uQ3W
n/DyBrxjyjgbOQ/DHt0e2Hap8IxCdstp5JDO8ZaN9TSkNUr01+OqQa183sXAV1B5J4WehAtWxPZu
120F1AOa4CUVYAaH0jfE1G8yyepIf8zV9DMJh/usucdz1RvL8Zveac4oJzxm3O2k3Xn32AbvotDa
QaEoY0vjar7uYbIUU1Y/aqfcE39y0dqCydYPRXsrocybI8FwgaJQbo1KezHRb1HNT3154PiHzffA
SgjjixRYvwn2KkpdlR1HcBYKL+kOlW27tA1EDTgIoocRF92nnQnNaHHEU7O/tMGMezK1MC4Sgg3u
Xhb0BRmnHD24QOCZdsEOFVIDS1wfJZfPcbAdD64UZxzUlPeyLFA4FEqVIlhAudjpoAagSDyZmzzx
OBU4p4XtCTdHnVaZTTxZyVHQJLcTPgVL8WeejG08XPJZKzKNZgvb45KeUFxoBs79yIlidMaxxJWe
1SYFq5QwHCI/DVaK7kMeBARvsRjXko2zaJSU2YpoiaXIs90Ttwq4E7oc42NLnDHJi3KhySB1uKIN
tuYVnRhHRii21NaqrhoXaRoHQ+u+8mdRFFvXxHSV1igUzXwZrwclt6OQh63Gu3DYcmaZmwHw3mHf
vzGDE6+iwKn1kbjzTniseL0aPBfJYu2WkyxP3YALLo9sitVaeLS2ETgvw4wCUbSrb2KPh57OueXY
wqYgm3UTUYzLsLzXxbsWVTKOf6LmfME/se/7EKw1U0jD3egY7ZVDe5gPtGuMZg4bzCeUn+UQRoJH
5G78Q/fPNhi2YdgACQii9WSwJQFXeTJ6ff6HkYLBBCZhls86Cqc4BEv5dREAVKN9gMgSWcmzrzUY
p5HFROkFETJGwKS7Bqi6d7ELX3tsDHs8Zm7s1J84G8dxIQbjQqLUwOQf5f8xTpTaPdjTbq3AweBF
fixatKFWNmDsWm7PMidiYdsLy1QYhJn6+c5RDjFAKMK72M/32f3vrgUegAJHTbaFUI4ms+tSZEKN
9utcf5XHX5r+yFlKnkpMHII+GkXvaeZEvPuNPmXcxn7vzd7iUrhzHogi72ZmwTUMip3dUfYU2V88
yVF3aXUU7FecpvvZsIqfsWRfVpFzylmsXCVYhGXRoGG13MYNToBpNeWPwPhiAB455QS1nIjLpFu6
TiWbpdkNryzRrzRO3Y740a7x24+0lZzPHAuMKy2R2MkGdErU49Te6gOP9INneozjyDWlGc1X2rJg
sPP806BVFgHy3+Wt4UlhXIc6GUUdRbhWtPGrUR9r0MdXKWepeNvP+ApTS4AASWBwZZFapXDbyG5Y
HIdmtsz0djGeL2t0+dJ6h4A79nmpEUpwlJXdlR6bttAmT5dFcF7970Bvk6rsCjGFw21d8wYhwCNt
cjaAomkAOL36JXqlU/nkx2Wpl7dKYyE1yKxKaksvLKHeR8ouDUBnzXmu8NaOea2QRslrZUbcFCSH
cNyHgX9Zhe0i9T+nRhPpD1gdzhkzlWZBM+zAl8JcIOD0gTGBifsHWuFP7gK7+3JZIk8juqgrgVVn
CL0AaATHXCarJi956FwWcDlg10T697WAUIgEYYQfWOTME1PZJnl4RUZgWuU8OoLN5mhDoRgMyHgT
ky3xZ1lsJoqG7Rk884ayjCfOeJ/cUgxBwZX32fPsdPfNM6ZA7mnWY/lxWdXt6udKPnNTzVn3VxWS
TpXFiDGAhYIGvq5yY5vCzDd+7CjX8Y1xnw3uZdnbxn9WnbHMLpDNLpOgejNf96E3lM8J8S6L+JeL
8SyDMU41UQulpmEUmCkB0eSCzu4mAy6eJR0WjCjMu5Q3ybZtPGeJjHUmQpxKLX2IzSJ6TEE6sljB
1GAOioffSS+L93H2WRBjpWKd91XQom7dBsABCLwBQ3nmsFjpFFkT75m8febOwpibS5haTNFX0Epc
3Fj+NAW/Lm8UzxaYO6uJdDGtKE2a1n8TYHNTYc/D82UZPB2YO6uXSWx0KWR0jWugdSx9/KPvswV9
YmjZCMJkVAFnT0hrqwo+mBL9ZxsIU8VvwjQzS8q2Nb30bnbb+sMOkQT6gQA1hjEj7sz3duB1lsd4
hwKX7jxR/M/hheylm2JvgqC7AdqYto8xZ078xUcbkl2dRouH0fQv98pZNuMe2rlvy5yyJi8viGvd
+JCCfGv0Knd45Z5or3jtjBsoLvTNdZbIOItCLDHsQKlhUmnRMR6jWsFS7RazvBalT1V/BTBgbwZy
RMMDWuBYP1vjF7I2KBrax6CgZ1uKLJQa9mj49ytX9w2v3NfIp3xognKtLeM/El3MdZUyJCXNfh5O
ZnhqeGihnBNHGK+xzLE69LQhXhcOqfkTZOKcUJcngHEbYzWUSkcbhjLRm+OrMvhQqHG2CMZlTKAF
TEWaoYnlQzneSYQTRnN+v0LLeqtIw1jKLiINvSzKq05/TMnTH7kkdgI/rAHLWdL4sgpuZNxC8X9n
kntzZBTGQSh6nk3BAIcktJ8xzhlIJ6ny5Sa0J7TlX9aFc0hem85XaxWpVWNWGsVrqNG9agRXFMqf
kIgDIMS5VhXWCUwCCcqQRgxteZCWZKcVgPHXpydxAO/fxMMr4mlF/77SKlf0sozp07ZTXDG9DuTj
yHvW0oN8IVBQmINelgSdlhpESGpmF8V8zKNpH6fFrWCO95f3iCeKOfBtPJNRp0RJ2ThasZLY3QCS
3UzFVGPjXBbFWzjm6PdDTWnO6T4Z9ZdGbO+iApBfoulfFrN9QnVZQYRuAiiE8QDaUBSmkeME1aBr
H1UDsVWKkYTLQjZ00SSiGpppEkl9h96ompEUhrRWJs3kIM3doV3IVaYLu8tiNnbnjRjmsAKHRsoB
lQ6YaPIcAV1hEIklhI0tVw+XBfH0Ya7uBDQoYkGBaZZgP5uh1befSMypB2xl699owxzUISHC0pvY
mdb9TUIRHoIjbcZDG/sNNxqhP5k5RG+kMee0zVMSmjq2iL6TZKCuNpEVOLQHQfBlS/70gWm8N/KY
Q6vMsyZOCbQrpqs2/EnxMBOd1z681VbxRgpzXmMNcapEY6xk3yDZm59mQA0/10c6yB3zSg8882NO
bD6KkzDkUCRFArvq7E71eozf6NwKxMaZfaMVc2b7aJD7eIFW00ux12wAPdFcTj9awy9K+h3EH6s8
r2Wyc1V5G2rzbGImdgpLayaS1ab3bcpr0OQsITtY1SWY7RMEaCbofl15AOG08hcj4nK20nfEBWt/
PXurW6kOwpTE5NXaR3e8jg/KfrEBxXTgj9rzzvHrE34lqxJIkmq0fQjo4Ui8UYzS0pbu6aNmePpA
792bbWKcRtCGZlqHEIahL7F3SxnDZ5yEG1chxlXUaFVPc7pJf6dUgi/1aEXXaOxx5t08O5ed7UbA
8kYlxlNgsG6ehg53biUH1ggAhupxzo65flDn0L4siuPX2UGiZpkjyYxw5xaANKMaSmgQHn9cFsKz
ccZN6KmSlkWJj5PgEGS30iB5Q7pXioVzG/KUYbxEqpk16Widkshw5YqVCpqVA+XlsjZbGaj19rCT
QkWlm7pOnyiiLzyonrTDHPeeTnFTvCFxx3PpHK3YfGJRFuEsvN6KqFkPfle9ZLLHUYnjHdgZoUzp
pWmk0GzCbvHiXe2jJV09DaDhAScIr9i6NVX9ZgGZYGLBUZITEb5IvqNAv6mbCDZuXj/7FHi9MzuG
Z+IGplT35ZWwm/1f5p4H9LWVi3jzGxi3IReDIQN5lUJfgx+ZvFD869hXHgC9V90CU9bmtzJxDYdx
I70eDX1M327yqXMCH7RXbuyrJ81a3M4ufF72g3PsZMaN1MDgMzRa0dE7PxXuIxAQ1HY9817sPDFs
xDFJREH7PyCHi6s6eemFyJ5HsBsAKopjpTSavXCHscNEGA8Pagm9cE5igs1TcdEJ90NpDp07OxRv
pBI4LwXeyWP8STMZZZW9HvTuewSkmHLxRonnTraFmIQyUqmAsWSEVGMYzDMNCxP1e1LtReNbyCOs
oZ94v27/iGAbCNHcpilxBlsfPOMAuBZk+V7Ti5zl2ppKxZk6y2FymctE+kwx4UWy/WvRf7LU0Bq/
pE+DvdiiU9+UD6C+eOyviJXsdc4lQw/sJSWZp9C0mC3uMBrgBNex/rR0nCzCtpmflWOcFjiMwgRj
2EjsyIZVRr+0sbalwu15HfK8zWIcU6HKYxlSOi0RnRM0TNN9zau4SIf/4ozO+jDOKBkWQzFpanS+
G11wQtrSbgCWd7qvHxu/8HmNPJtqgeRN1w2AR8LasX2rmHAU9KAfKTXo36T3BM2U/IkTnhjG5yUk
VFqzRglF8WmvS7frXNpXwBtT2zS2lTaMz0OMETUz1SaNq3076Vd6WbuXvR1PBBM0aUs2S0oDTeJk
b4yPicgLajffvysd6FKudgTEUiW4fyieMbEXIEDCBGi76/yj+pXcUy7o/844YmiU5+8vE2AfVAte
i4ZW4kG1mDfNhMg2vBqy75dXbdObAgsY+FBo2FJYvI1CIXMy0/0ffhDtUQKUdsPxA1s1BQ3493+L
YNWYpGrMigHrVrV7I/ih1ntTdof2O+kBiZ+jWyaydVPhWMP2E2QllfGt2tKirWTCm2CubDrOSonb
NNGjFNpoC/UznoVvlbHfqMn4004FNkdUKXjiZFb5TXQbJ7w2gJkSOMFucudjiMNF7xGQ1O1lNFLw
prg4O8k+ItVOTdWmxDKXIFAq90J7HIb9ZWPZ9oGrRWV8bSQPetAkWNQGY6AUALk8CfZ8Qzs1Gz96
4mWANo/0ShxVeXXidGk06sKESmPtiYKf8DBuFOp23t2BKwGM99PNOFM62scekrw/GZEpWZWhYIK8
dhVZkiy9i9Gl34D5Uu1dZQbNEPpSDTJ4S5F+y9r+uil63wyTR2Lm+7nVjsI07COMJhZC7EV6cqcK
sytWiTU0surKxuIEWXrfFxkGreKj2NSnMO9Og545tSBYtQHokKSwWrF8BBPqyZzrXadksZWWtS0D
wLGTZqBEVpqlFsSq4/5QpZXTZEPzyNlnni0x7nppk5RkE6Axo+P4i1JHUuQt8rVOLIraQt/w5Av3
mcM9sowHj6ZuihTqKCZvdsFyexUC8as71PvSmz/xCrubFx/4HE1Md2qiyh6XpBaXTFvQepEg9qJP
GRVhQ+rxTuX2kVnJYY5Mbwh0DAQora07ukCQ90Sg++4pQRalbK2/f4AuELfGSiBzaMrISGcFXIjO
eFg8xV3AsqNRwCa3AoMUL6G5aSgrYcwBilphShfK4ptF8Doaut/F8rnUAl7lazOYXMlhDLLI0mQZ
Rop1KwLF50vfguQRxKly+ZH0jk40DU4BqOgKc8fPREhVeQA8ctTchSp6+g7NeHf5cG0uGaa+KRsm
GEXZDFLSEi0DMBSlfXik2FAJmBcIZxp7+7UOCC3KR6gCupoJvidTH3MthB6tG/iVt+zE0SKnHlC6
shXf9FZvL7ypnE29ViIZQy+6INUFCT4j1YB5PP5IVMVqYl5v0abHXklhrLtT+xYVe0iRpceh9ash
dYrCMfrnJnj+wD6tJDGmPQ6kawIKr5wskjOnY2YtJLHbxOBUcXjrxpi2lI+BVjbYKlncR82Iqsoh
56YCtm5SWVENWRJNBTREjJBEnmZJyqGMNIZWLF4F3fiBk7OWwDjvVswMTMEOoOVRXkyQRJYA3o7I
w3/dExNESgYeWiA0RsTKqNG0ZRAiT44HsxJbumDHcmglpvtnQhhNCEELWShDiA6WcNWJ2vtJ57S7
vN9z6EF5u6ADkj0KY8WRqYF/LcRiTdkxng5JtitGzh2+KULRNEVVJUk3ZEZEaApapGVA1arRRCMA
8xbQQjJvAP69W4YeKyHMGZFToS3DCEL0IHfmQHAKOqEbNVaqVZzYk6cPs/V1USdjIGBXRJAwJ9et
sSt4PdYbXvOtOszOo2Zh1IOOzJz+0LuLI1nSDpOhnuqqvgpqgdDhBSE8pZjrpuyGsW8y9MsN5U3S
Xmn6zvxAzP5GKbYnD1QsEkCmcN+Qh87p9oiqfpLrpAHLeeFWp/I7Fy2Go9S7Dr3BzJWAEtkIYn/s
yG1CYrvSh//+HH+rF/PeWtDTmqkSbE87Vfv+btkVV5Vqqa88zGCf+AQcxct+4b0PfSuQuVPVpidq
Q4fTC8n4KTRYQlOY/D+TwVyiQqQtcj5j7brypmr8ueUEH5s6qKII+j4DHoidklnUSB6TAIsWGo6g
3dUmx+vwvs/8/rgYMrltYNBS+lWTjmLHuWXoCXz7YMMerH4/49UwcFPqcYo9WPpon/e6F5DU0kPF
DYzFngbD1zLxP2dI3opkfRxQ2hBlQCWTRFZVR3YX3oUyL6u96UlXijHuLepyUCDX2Bi5OSb9Vbsk
wAjdi/J/p/x5qw3j4ppEI6C+gBwT+LyAdS+6b0T2tIzHAcUzBMaziYAc/81PaZjyKaM9SmrIuRG2
lwzQ10hcmQqs+W12IM+DCexIOCtKHINLYbGF7jjkoiNFvGiaupL3VneWxLiacQY/dE2va3ov0CSz
CfIgcnilS3F5id+NZzDdorM0xs8kOsBS4GbgsG8GoCeDX95TKqtyKe1Y/53XDrDxQH0rjjmyQggG
hVjrcWQffj8WQlf7oVjlUfYyN/R4hcRtwzhrx5zgFpAZOE9UO+VZSj5lMqeflKsPc15LDUD+rzHJ
76Jh7w9XzU4B39Lk1uBb4q0fzwqZgwsKVnRlJrDCKX4y1X0ro+Vh8Toz5Xg+3roxBxdxiRCGQER3
ku5z0n8j4e7yzbMd/KzMjjmxeZUkTaTByMeDdpgeEydyMCPi6z5BwgeDU1zsbI5G76psBLgu8wxL
kCK/XG4DhQM1wvs+4x/KWK+GWIRhI31uBL/S/PHyinF2Xme8giQakxEr+L6W4tE7jodZCg5GaexK
NeNszrYqGogLFELQhMnsTStgKpNQ0r5CeVJCv1/uL6tCjfS9g/vn+2yM2IyzKmY6/f58mwVPQqfh
pmtsTYmsRuDNzW6v21kYsy91CDotNHxj3xegJef3mXCtSw867wG0MddFHdtZDrM/41BFEToI0KCg
pfYYmrvGEB6asvCjNvMApGAvQua2TbYrZWEvj8GuCiitweQJkZy4S2cioBB3JlpiOUd5M0Be/TDG
wY+12tUaNZxi+RQkL2P2teQ23XAshkVsNEUtyIOmRTWA3E3xTStwjH/7ltIViRAigjyZLcMDnrwi
sgZ/RAuH1U1uD1b0DTN64GsKHfk/50iwlWdhrKuQRDWskgiuwkxDG2OEGAVprETjNb5vNIO+lcOY
ppgKnZHFCC9HMGrLduEge7oDxhbKNbx7YwP64q0sxjzlOtKHkD5oG2d0JSdDb/oJ8z1PmgWLRWNU
32F2DlyJHOOT6EXx7qyv1pKxvk4rlTzvYH3xs3Cje9KVei0+LIClaD8DHhv5weKUg4MmsBte7Ll9
Na9EU6Nd1XPSggRLR1XuoLICpoSg9AzczJT+ZgYH1xM3lqIbdklZJtqQy6DNuhrKUpgi3at9obXS
I+404JlU/z0DSncUOV1T1jUisbM+RK4wK0PgcIrFC9TZbuQ7KS+cy65603mshDBxQC/lGriocLCV
DC1f2U4yQ1steA3Emz56JYW5cKoijWKZ7tTYdVaQZdaU3Vb1s1h/5L1rSKKoUtpDle1yAC5bFShK
h5p6uFjVNFtDzRtl3vSEKxFU1ZXRybJYVgBbResBshHqoRw4vmk7cFoJYCJAtIQsoUagQwduMNHN
nFYD5bZFcfkRsgPi0jNveWTB295jJZQxAyUURk0ZodVoo1jxBTRkjlHYioNU0jdll4H6VNjXvNB6
03WshDJWkYSBupgxhOoPoi0AP789ZT+QjrsDRvSdrqLKhCeRr6PTF49yjt1v1NdxugxglyFvSsx3
lEuxPqTmQm80Smw/L9aym78AMMgpfd1O99EuOpD9l99dpbIld8hyW5dP3nZAsfoFjPtqwxyDkEND
PfbgFD9AqAd0BNP+3ZjTUJJCxMgctbet96w148AAQS+KYwYHli/fBiRWQ156418s6SyBOR/JWARV
nWNdqflKx9aun5Abeh49CY0SpRcB/JULeLOtlQ6aU8lEbpodymsNWUww3QonZtzKyo+Fx0i/Gc8a
5+8zd+sch+1o9vi+HtVOWz7NxJWBhbdUV1ny/bJVbPrjlSjmOo07weiB0IpAy0CBfqjv55w4ldRz
HjP/4mXOKjHG15dK0OgjXTIAwIC9/VDa45fwKQQasX4o0c2pjxzfvB0prFRjbC+sgq6vFqjWusYh
PQR7NOygYKnf1072DWMDrpxbyQ69ALcGOhf3l9eV+pJ3N/dKOGOWZVNUakIzfYpPu2hoD2a0k3e8
tp3tOHYlh/HeSdCRoKLhkOwbPnHig+BOoYWxbkB3oJeb11rK3UfGcUtLkA95A3n0uA2PCziVKIX4
5PZOsgM2rZN+uryQm1f5SkHGaQ+RGVYzjZ3LEWB14KHWm+9R+pJKH7kHdSDTIOxXUDdlXwSkMkky
a7gHp8wejgD6c5rddIhPNPdCua4FB/ZyWbetw7cSyb4LeqKoVZJCJFpNraA/RWVozfLTZSFbzmot
hHkUYHpPEgiNuCbcKkLudCkv+bt50tYiGH+lGa2shjpEZEAcy7z0qdsJQIQPAXfWOtm14c1XxrVy
3Xg550rn6cZ4L1TsTUkH35bTxqe0xgQ8p0rD2yDGa5FWJIKpQTEw6/n5lD+gp/E0JN395S3aPMXr
BWRcVVqAvQLUVjhVpqX5AJEBLavulj2Sfp0duR+YhUT5+WzrLDBnESwgtJ7ouiEY0cBDbt4DLMYm
B0rjl9nk8bJ+W/eZDgAxEZluTdTZMFnKFVMspxrFz/5+Jp9qDaPYdjDeqDym0u39OgtivO7cLIrW
FxA0y4c8eBbVxNJ7biBFzZn17Wt1GJ8b1WPTdzWkRHvM8VnVw2RhoOUh2gGmy/5ALwzdq7NOjMdN
+6SvQHFMuZ/Ca9E1fkq71I5teA0AdR4BRufx0hXbp+oskXG5RMhiaRYhUWxfFum7BmbAy/aweYus
dGJ7auW5BwjpgBUkN6Zp5fcRbUXeI2sPENIDhQ1MuXzZHKXYwcsQloHcOpTCGJBnTr1nKjya5X85
xv8s3OvfV2+1yFRN4PZDRnGcjgXgMunVSNWZ/x/uRo6xv6YrVtIEIxPDNIC09ld6Xd3WWEPBrp08
trCuIOKNnfQjnDdvrPF1Z1dCg6CKSyOjR/nQ7ctDfVL22VXr5HvNiw5chJPNlMvaUBjHKIoRkUd6
oBvHvJlxScI15r68Bw0IYLUorTovv8SzE8aFKItCWcEgsfwVPS7O6EtX8Wm+FW9IgyiHJl5KXhci
124Yh9KCDjM1qG02L9WRIndGzmD1Gbx/Cd4irvffyiqtF5XxKL2pVqHRQ1xJ2utyzG2jmTx0J7pd
XLixgtQhGdyq/Wn24q7XOufy4ectMONdgtGsGkNEmilX7oTyWlP9y9/fChhX2rHjmoY4JyBQpL6l
+9wXz1Ve2xrIT+KE48Q4erw++FcnQar0ClycJRyKUHoaoPqnUuQsFefeZMc0jTGbm8jERmG0zwmE
fU78br6XitBSVF5nIs8nv05xrvTBqU77vMO6zXcJwjhEBSihNVfka+9U1//PNcM73DJd4ZVEFG3k
PHp1YIhCckyhYrzP0e/ow73wly+8rrVNw9BFoohIcWKwngkWKzPPpxgtio6Uf0nRGtVg6HN8Ivz4
YNMyVoIYvZooSBe9gqBwBvczcUK3+z6iid4OwS10LVqx037/71OZ8MsrmYyjjOK6ROskfb0EAp5J
X9o8scX8sQWPyOXjtR3sryQxDnKJSNtKMSTR4XjViwHlg4H/389ASolq3MwOJZcLH3jp8M0LbyWZ
cZP5IopZStcV0Bp7bWquY3XxsnTmBP2bZZT1WjL+cQGfTNspiPp79/Pv5no6VSbueDWUzeOt67Ik
owlENdjhpTlWDFOh+cg5/TSmCnpnnG75PCxfy+nH5U3bXrl/JLHxFvIg4gQ0NhRNiF/3O3Wxy47z
ft42+rMI5pkJWKe+NmiMr0k3ansdEJ6D4ulAo/KVt1CHFHjgM3QgQ21NUu7n6q8oVt3LK7WVt0Fj
7t97wgZVY2Uqi0jTicl+2Gc3Dcpnkhvd8dLBvNViXIQqB8myLFitRPkVg6Fa5qjB+z5dzNVi1QWq
EsqM7wvmU7Psk4nzffr/755Aq2VinMAA2M8loS9+hdzh2vAWYFQ3XIBM3mYwBz5IlVHOVUihg8w0
8JMAVlgc/vAcvnq81WKVaYFWQx1+RTCmo2wUdxVYggBX7QQDKgNlyX3+8FaPCYGMOZgzkeZ9fj+/
Y1dBd67fucQOrsRdvRPvkhPPeW6m/1eWzcZFC5n7KCdYTFpyod3BGAf7vqBsKWFIiXaD4TekNlHt
4pR+v3yoNpP0yP0CGEsBL7rJniojU8puqRDITEAY1n7W6K13IMvPrkVn8pWr+MZ0yt1loZtHYCWT
OWJLOXZhV0JmDxjXXnlIZx7oF08Cc8gomUoa5ZDQZd5k3KkZx6VumgktMIBsUQSeNWP+YyBm+RDi
+wuePdlPfdxN2f3lRdp+eqxkMHddWtcasMsQxQYnCeNWJd5W6ZFmnVIQV3yAmAtRykoaY/gYi+hQ
/YVG4mE5BiVCzPinAj6heb+AT4gmujJf/sRNkm/6kbNY1vQzoU+ricbRPWbKFge0N1etnV4TQDUH
joKhbiu6H8GIi8Css3hlR84usu8EZR7A4UXt0EQv3/w9j3xJf768izwRzNWY1UE7Vxo2sTFv+sxN
069t5VwWsX2EV2vIRM9tGUUieTV2L7ymMC6ShelZ8FjHewS6aPioTtx9o998d8usZDJH2JQSRY5l
6DUehiPoA2mKQ7ztnTiwUDB1g9IJXI6a72n43lgoO3eiZGESierrq+46j9GjjYJRJ1tlkFqSfi0r
xzbxekADXxa76UlWijLXaUQxehMBUjthuRlV9ajVPWdmZzPYXIlgnElcD0UgqDBDSUz3QgPiqWTc
G2W0HwfFy3uFk0ehv/jS1jF+pc7jykxpKiwJTqV2lBKvNr4n5dPldeMZPuNPonqJVUxVgQlEKk9l
aAKpkhxr7hAKRwzbX1jmuUoKha5dbZyEJnvOsslV6vAj1YzzFrGTJ3KsjNM0QZup82PdG/TPl1dr
a08MUUJ9ixAFKMlUzVWcIwzlsLT0/ZSmmhVU/SvYeB/sjYxXJtxyuGtJjD1X0VALMm01iJLZTSIk
d5v+cSoqN12QUhMnj4igVmtyTpX51ZeyVreWyxh5pLdEbMfXgLE/jJiB6l2ggx2BPI0udNRF6fh3
gpfc0+zJTvnAc1g8tRmjDzHNseg0xAprJGExYZ4Kp2T4Iuf3Zv9Exke5/HR5R+kHL+nL2L+ZC4Ge
mwjzC0m4GwvpEMSTreVPQtq4wlI44MNqOQd7y1Wtlpjl+qmFfsAsA7a2b5MvSS1+BxvKw2WtOHbK
8vtMxhJhkB7LmHUHLToMw4++P5gGD4t961SvNWFuzVkwirTtICZvXki505FW03kWwZNBb7jVkYvF
v2WE2mBNgMnCNKLVk93lBduM4taqMBelWAuzLtBXq3qzgMFDugprK4yt2aMEhu139ZEjj2cEjCeR
pySW9QryWhcprltQTQFItX+hjZCmY4Daivde5hg6S+yDar1uVrSIHUqP5nDoIuCi5FZenQb1MVC+
XVZve9MUHb0AoiHr7PR5X4x5GJsFMg29rwj3WvXI56TnyWB2rOxaU4oEKqOOvCWRrEX0u4BXqtxe
trMmzD41/RIaQQAp0Wx6JYrLaQeP2KuuFGdupZHd3Bkc29iKMwwM6BFNxrg2SFHeWvyshCLIfnBX
kiy9QiblS1g3O6GJvZAQR4x4eKo8ccwhllUhViQallbRtBsy0da6+LvcF66moqpdtZxZqm3XdNaO
Oc96WNb1QEu/nbGXpM6R68cQnVmieP8REzzLYcwjijGTIxdQayKa21ehI+qDO4a1d1nM9jk+i/kf
aV/WG7nOJPuLBFArqVdqqb1cdnntF6Hbi1ZqIUVJ1K+fqIvBnXM8jc/Ave+NlksiMyMjMyO+nQ+i
He13N7S7zC+hr7n94xbD7YX87wz1P0/4hgSKYGytQeOFZSeMhsS6i0RUR9nNhXnZyE0T/Tyi9Per
9T+P/AYCSjb8d8+Q9RiD91OBmVYraShfOqwE3WQ7x6haoiyM//PL/Om5t8v4j1ivvZLS5oYSaxOJ
8LqY06h++F5/bZn883Z9S/i97ZTltOIZMjZ76+6mbZOf7E13VChf/9+a5v943HfgW9sFbKNuKD4s
aJoLcAJtlfznt/bXvtM/n/EtYPirWfvi/9Q+TaQgSsvbeNlWfyYCB836Mb9Jc27yn1DMD/fY/RY2
tMP+e1AkIGZTVnunYO90Idir+akd+cMVc79FjAJquJgLxivs5j9kvdD+h2T1F9uzEL2D/3vcv6/K
DCuc3JoZD6h2drp8FCkckuL8qXtCRzJCGI7cLjJ29JMy0N+x7v889lvocPvKGG0QOmqsjwV9EIXZ
cO927c50Q2yIzbuWpINb/IB4f4j37rd44kNyslxuVIcSBpP94bYYsmM917GmIrL7P//5cP5wpb+v
RLSSThJ+PYiP3gNx0nB8kt0Pkf4vKpr//n7fwkZXTfZCAnw/Z0OPGiay4Qsc2DBG10XtHwp5+hb9
B3YQ0NL8iRP+6ed9jyZLl+vldjZbm3vFJZjSKtv+5zf4l+Mf2MQN3NtgJflfe1ZC9CJjIxAIW19X
mPGpHzjSv9Ha/3zA9xnKxvUwjH3DG4Ee7poKbt5tk5b9HJVuyBFWtqP2NmVmeN9hI9RtYzXMST/Y
D9hTjEOho56t6RROP0Tqv5zTf/1Z36JaKwPI13o4OdL6A2222T/X5KWjv/ofJ6v/kmH/9aRvoWyy
rREOF3gSZqmuNw+AfD9xlQZcPpP454njv6g5h/963reAZg+QKw9vF/8mXGHHKppebtpgJBHJbWyl
OeQn55p/SLSA26j4FHfz4SdK9S/R+19/wu3Q/SPTLtC8c9Rt9MJnGzgighIc96X/A5nwl8vxr4d8
C3Cq8706GPCQengvpkvtfzA7+f+6HN/HMBt4x5S2jcvR5fcTSBiox0X/+Qk//YhvWCi0/Kq3XfwI
PXRJH+pkrtzNnPXP//kxf8Ml/3pZ34LYKPqW0QbP6Qw3cCFswdWGCbli4uEmSxfG4Q9xBTsztyv0
DVpim8X1b3WGF7rf1ZSYX8mwqnoIVVaDfiCNhH1Ula1Qgy8xbzwG9b5phLw3psNiC+ZP4c5T1lBv
7T2ZFJZvXySR6thV2KkTlWohfqh8mLF1iLNy7vdzMG9GSfG/21PaDNXFZ1nPWW5SyFpENoqpquMu
5Z2YzGdeuQl0Hi5T6Va8AcN1LERIeFd3XeRL9lq01gmq+C/eEGwtYeXwLdBjMvp25GDNdzPm9EUr
1WzsMtORq0PD11K5O0sTmhDLm3lfzG/enO+8ZSzSIFNvNbSJserrB7xibh21ZWmiNaysODSNvoPe
0B0p6yq1yvxduqo5dno+SCvbStOgqPX1pmmwS9a1DbqPRomNRQxs4JwpGbLe44HGR4OpEeSp5j6C
3pzFRSB2mkCCK5cp6aeEiOroyAIS+P364Cj3ReSFwxULXqH1PkSWP5yFCV7XevUjHxJUymf9acib
aePZlvNKgmozNlRwrDBfqF20XA6Vt59ER7nrycvcsSdVrjGTMo9nt8i4ZqHk3QQLsrzL7UTRdzLr
Z12wJFz6o76J0UlQjaIdDR/ssORamNgqRIpu/6aVwMgkvBCLJuPansKKXihZf5Xhoa2a54F2XNYr
5lYG6+RqfSWF+D07lgPVy/x3tc6PdOhzzublWfmOjiXEAvlAPtZqESkrpj6uBnpYZZmd/aGLLd+/
sDXYFpmPmkf1hyEc/WjxBfy/F0W429YbzCnbPMuX8jSKRZ8w6BXCzMeZMg5bpDEZ+rY5mHaWka2t
yB8qn0sXe7ylKZPezd9mmxScQlUQP5NUfyp73DtB/si8J0mq1Cu8as+y2Uth0dnHYadhgmtIce0t
kvNBLxPPR6Lj1vHSyu+usC1aY7Tat7p0oD2svkS3MG4U8dMi715rWBLwxp7JtvWm56KHDZWlZnc7
1LJOZuO5G92I4GQoSd28hkQbVHO5yFmUrxBuHG0KH3dT8GZalg30SK/CC1q8hOFgvOBtYpPmFEMy
p7mU5WlpBvjnSeNEXiPIQ5ZT9450FkmGORuPeaG9pKma4GCwTnRRnesmjT+f7BYC+14287YI6iQw
4crhpn2Qxj6rzoustvoFWmLAtarsxBvR8nMH8YR97DJC72Dndt22qNgvWjafzTBWcDyyvCOWBb0N
XRsXm6pviz3c5/irgsx9q2GtU89h5NteSmbnMI7LuRmahIztNc/w2/py2Sx9nsUzls9y10lYPe2X
yv3ALdtg3WozL+6WLLj+q+IZ9l9ZGO5oaWzuNHKTiW6LqLVdcw2hZpZ/KWe5zpMdLXjhiVHg2tr8
gDX8U9mMG+NLh9uVc69pFkayHNJM1VtnHI51jQk+WkB+3fpDdHlwScY9yGRsnK6Pg4bulnH8rZ2g
5oQ258mSR6Lzfk+L8M1TY0p9eCaDMPIK+jGVMNewqnVDFSZjWNNHWd/wmYrE7+pjEQg/0mRqk1Ys
LVZZ5I6FyPt2+Gpy+E5O7gnKu1HfeNsl97ei9O4nQK/MGc510d3nHdkPg/sxtfoe5zpW63A0pPvd
zRaf2ZosgXxbCOQWarTGJJzchF9s2Wpdxik8T5j4RJgaZ06b7AqT8ZCHPUkgrH43New4MGeXOcE1
dxfEifGcdSOCqF746PWH3Gd72aO1ni89p6Ld53l5J+rhqHNzdKW/c2X5KFQTDUH+NIyQgF+U9RSA
neFYI/ojYWadiSAVLB95S3KbE+WdtRn29kRU2onuDnaVd5XVJss4VVyPE6K1/1pAvqpYhy/Ptlf4
uXWXqbC8OGzLTaXKzyZcv0qFeCe8w0RsjFKJhue+bLfspuxQ+rqOLHdFpFZapa2Tj4eeeF7asUHu
pLe8WW1dRr4qeCnxB9uUQ6Yk5CqDRK9YDm1B+0g08zkH6EUWMlyU1l22Lsh2UFcMG/swqXbb5H24
87IgqVrSc2daG05Ra3LGUq+MLE8Gjz5Tj74a4kVmU0rXL0P0Va2N4NBP25jQOXtj9rT67MGuyZ/Z
a6BSgaZ7Rw6j7WDeuIucpv01r9OpcvXVteAKSsO4XstDiWOJHcTfXtZHEAIVcTmz+7ojX4vuvaho
ljMBU4A9hZPVIzvV9cUMGHus+yIVCGq6WpbIrRaf20EDtexC7pUPb11pO38WKP3BT7tKhmb9YAM+
0gyDu8X2x7irS3+/FjqI5kUXfETmyJibOnN/gYHcrhAQiRDtwYb8dznLr6X1T1ahIoeRu3HE3VeB
ivJwSOzOiqdQ95HR4X3IvG3YBKk723wO27N2y4eGLc/UcfaDv4LDbp197ehXv5SA7UFxdf3pJEVx
xywrDpYhInmGs+pjDS00iROyMTZ5t5ce7LegSxUSchm1j3O1uiKdhjezULJzyvqke7Z18ZTWqqLe
Gt9M+xhgx5M048LnRu7GevmttdrOAjElXOf9vIS7xXHOGYMbTA83Q0cBOSFDxdZkpqhtpmNbqJ7r
+nNU/Rvk5E8NrLIEfm5dy9t9SsuqiUhQnKy6QtwattMEsWcbejzy5p88Y0d+Ek8TlbHnDEkAmW/R
ZIkuoThdUCffSIht5e10RkX3OhfrUYomnjL/kN+MxozzPGRurOVXR4w4ujB9CGb1Bwap+zaY9wsM
Lzg2EwSflyL41ZF2O/XQOSNyRVAanrs6OIOL3DYD5WvGnoztvBTK2c619byE42VZKi+W2nBI1adh
g+8p7Cfhkn07206Mdd9tbc3PddZBh6U6+rk4uIN/FbCURHoD4DABTMP8J7e2N2um4nFmV9rTncea
WI7YuluXVDfN4+AU2xGzuaOf/WktvYPX81XP1UYEVqK8dkcWKLUCCcZzaRAb8ZaURivHv/d8k7pF
tW20tcegJVBm/1Bn2C4dHhY/T+ATWnNdyXiQ9I/TBF+rU9yjQ7ObyvGUqfC5Ct392mf3Nl2+3ACm
d0EZt0MGZqNN4Qv9SSwQKo4TcpdZW3eVKVw079tm6Xhg1ycnb08VgFzWWKlmE16U/ZAN8jh0gCWz
+RSSnajC666D+ihtfP6eAVJ5k5i30jIRxUkKkH3mZYwmDB+QcuItiBvymKv2jBd1HtpUkkdWHEPP
7DMkLoy+J8iBYQhXZOvdyrtNF3z4C3oXXsvrtd6sLIxJJ5N5XtNCQu7ER8L0ItGxe3vQz2uP/B1G
gbSiwnaTqUMRAniYFaAFyiaaB/SqApCav7v6l2tXUblUUec+yCk7hwFExG4JUM5bJzcbKJ9HrIJn
IAtiqw65PV07xOQhoHHYb3MqcXFfxular3siHiCIY6lLh0g1TFYM0Xnu++wr9xX+D5kW3SOkjeO5
mqC6vlutOpkCXJISG120vUD2P1pdtpuqKlqAYUz73MljK5vYb7AS0vab0oV4/dBtgtFNQlZDtpQk
dkE3gmV7od/V+MXy11Jhvslu+chWTkK4ii86mdrnyX0rKxgPmRlmvi9dFcSGvTiTy9uygoRrlgyw
6sraa9esPAiGp2DsgNleUKYcFS0TQjzOpjrF8mxUij6xkc7YuJ0U404AfZLGiV36ID3K/RG1xDzv
6krxuTrRBjYJOWIz2dFGczKmEmL0wpwGqc5VHe4a45z9qtygwxeZxqQzcSJlUczcOO8lGple8+W7
eRrOdoTvwj1aQAGy452PaCRcrtpnIvMtM2XU0ecFptoViRnCJX7iYZ26KMwl98TJMv2xKE7VLBYu
hTjCi+c6EfRv/NGqo2kWA6f+ekYyuJPQrPfY2ZnfgubTyK91xWw7snzfqY0XDpEWL/maR6q7gyHn
QVj9pjUf9vS+6Ia36twXwT53y/0sLwTozuTjts4fjVHbyvmkon/L+jtPVdE0mH3AJEirZ8vIu8lG
XVMcdfDYdO6G+HA9RO0nfDCsyA69xm4t6k6aPSnnDAECZOw80csWcz0QK25TK2tiY1lbnJEo6z6y
8o8Lufa+yVMDXX5Nn/MQ5wKNj9LFqiJGmtY6h07na1iXj5OLxF5AZTc/hBXARx7gyPURwTcmTrPL
0Vqr5/ZX2OxzYj/73qGbscjfguTB27DnMpK41iOzbuAvtjvQll0eCecQZAFXzWWxm6iRRbyaL918
leN7K/Kok6hFgjbqlcsxxsCDBiMLbo7bhGQNX41cv5YVTWqquFf/CUIICIol6tYxothrmKYCKjLw
o/Ac3BeHe6WTSMLS0dO7Sn/q9sUxAbBjnTZ05I7/BxUD98XBNntRIxVBblFuuhyu2bpN80Xj24pI
AufYCFTG1TtvTWgtr6u3QiBeYaueofaUARwN+hxnc4VE62y1PDT+Kastm7cQ6epRD5pwiaYKt8Eu
+wQNoVSvb0U23Y3LcjNSZUZwFBaxUdeu9KIZUwH23PPVL3k+IBQIyVdZc58O6Yxzq2kZux37nCEm
IEYnMrSPbVYmA8sPSw+d2Hnju5+eBzussEldjPMWto0601hJsFgX0KMtR+WtJbsDQQuxZmyPNgwC
5E/+6qWFGNMQYappX5kqkp6sUekLDAU3XOg9amkuK48v0kZeJ9CFcc/uWgGWuk/C/C4HEw8NBKDx
NSr9iwYYwnJwAcqWbGZWRsZ7V9Op8NzIx9gjBkOjUu76QMFrOjh3bJfl5KXst7U/J2URJFaHjo86
Tot67poxglD2yVfyEIQMC5sne7lbNLuf8dVXnxxHxwNt08bSBq5mfoxwX8BGk5Q9xyr1rkOZ7GOd
dKFOxEoV6eBXA9TeVmG06nOut5Bh3UFog1dVw309cFLsCwW6vb5D9N9PtozkSCPIufBhZFGzOHG2
Wok94P2U56H+gIUGZKOPwnsU7K61zszJI+xVxyH2K1wJ4mRhJ9aprbkxNLpLuuCzD8d7U+zC9rMj
0EfFjGZLLF435Yua7Y01vKAKjXRRAW1fJYK/zXYdjBACsh3Nq+ovVZ7zmop90WN4W30t3m+qf4cE
2cepIsd7X6AioCHFluW/b7v+LoUYCuSzm2mKceaiyft0fB0RnwAowFtwVjurxu6OgzyBuXd9QOaM
6gIDdCu5Yb+7+hYUQWD08wBfxTPrqhgSUZEzidjJBkQKAPyBa1uh4xlEuSiiFlCp62EBIn0U0E6S
y/Lo+89FZcOj/kk6j4sKOHx4AdWfa2fe0DpMR3iyj5mdGGKuMHN6sDxva/fF0cm7uGj/qPAwt4Jj
YSISgD8Cu1vFG3M9PuXP9ZRF3YJEDJqumj51M0dj+OIGmzF4Fbir5TDsXGHzwHES4O5pDNCFs3/V
3rK1R5+7y8PcPyzjU+jo9JaFqZ0jFW7d9hE/DBiVwNMEUWjpY235vDZwSnQwYQAkoYCJfGu4K1WY
yDWPncaDE4Ibd/K1B5zWMkNcrPZGn9Y2v/YjxotGwUf8qzq0OKtf8uHFLtEKX7b+3Ea4lyZD/Kth
BwCSMaS/0U2+EAViWwIn6bS0f4UDLjUTUe6dg+EUuI/QAoyUi0EzpQ62hkVusMbSxS4iQnXeFJum
p7zFJARcDzfzdLuNsO1AuSf7U0Z+q6HjxAMK6xF+KqAq+1OBomEe47XXpXYTxqN9b6witmCF5yPJ
ePuaHTCtHvX6uRt63iBKEzCVnnrpcbUz1Cpu/zLPqOvJKQ+hbDzPZA9i6SINOQQqi+bCTcmkD4N2
oHgsOewRUX9Vsecjkqtm3yJ42nRMK1SorQbaDBTP5RBbVEdjqeKJ3ugWmVKUx5EDwQxIHab2YkXA
ml/wEkeT/4aSKvQdbqhPlDQy+IiqdyKp8l1nv7olOVorKk8yOJxaxRYyaM9NH35A5v4yBDZsMEfy
UEskndy+LKKPSeZHU2fh1Ge/pd3GEzYvCbVSpLy0VeA5FvM1MlR9prxrJjedCjf22ykFbk+UGC1e
uhBC7vLNfNtDqHyzMTDgoQwVW+ZfZpCuVSg2qGdtLpV4cMNuC3nm1Olhn5ebQ+UHyIc6j5Vlf4DB
uytIjoKgtR+JdpG9igPrLOR4Wzz33fJYhCyZKth73WiXkjbpui4gI9gD9N4uWfXpFzgfZfnL8r3n
JUOU8rJzjuttr+LNE+RqwQGR+5P9vt4+lx/u7NnbGVFhyApXDFPCBpeACnUVvZ1Y4QhRETcOrOVW
Qe+zSb4CQXLsBe2DgY5RVzpphiACKR409iv03wZnE8zFqx2uD0HbJBLO72DwkdIr4Id5F3ZIvQso
DFaV8TT2sBehKFsqFFx+dSl9dQiN3KzUhpIEPahFnAEv3iUzdy0JU8fSW4vRtGCYGKfOTqxZDF3Y
NxI6Lyvt4jnMY2pmqOLIgy/zyGXy3i28G1n3PEnAZGDBuEePkGNE6ogiJpbmK6yrXVXIS1HP3JmH
RBcgHOsg6stwE8DAhXXTJgz7iGqzUSJMKCvTlQUJyIa3QdaYS3KiRfjPKqhfoVh9XwZwNWHkrILB
Bq27bqUuztbAtpCXS508jJwakmRlm/Z2zfseA+91v/cCSCkPEE2a6o4zCshiyuvY1ZuGiURV5Z0J
uid8/7gcP4Kg2i0ySFVtYZTc2cL1FP/MvEDSIbKAdJwe5DL1j3lQRHXjfakl5ERjlVP2G7can/t+
GThzit/Iw+B8+33XentrgBxJCaJKhhuVlc+DV0QCUwU+mhe6Q+e6bCMrx56wW7/mTr2jY3anZ5DT
I/U5XWQKC5ydqKykcvrDaqt9Vy0fs4uolZOOcJO1EMTEkBosg5uz8MAv61DdTW2xqWk78aGSeypw
j/r+mncyHVtx18z1dl3HBHBUIg7m14kNyFNDcWu9bIKCPHdUS9zVKRmH8JBpfGDaV5+srK/lAqay
dHCpsBSEQbytD1gfSj/NqXUsbbCotbWr6BKFffZQ5C/MzS5ZKdOZBgdNQEENeDfQco/o4B38Mnhd
XHtTNONxtMEBoX5bdY3Nc7oLmX106Zw2+fxQMPh9ay9u7CIZlf3SzCFSTb/BhshB2gSCKICguj7Q
0eWUjDBuaQ6FGyYjnTuOMv4+wxSxHMM/ec84WbA5Fdbp6k3pQNhLiyV0402vKNn2AV5mjw83zujS
jM5mGOiJjdXjIuzIs4dowlHNKvKmAWBbSyXhkH2G1RQ1RZ7YzRr5pc+XsvlFnWZfZ+MDmlIx9uP2
2nmvpnHDctD5uUEpOb2XpN5YKzi2xdlmwbhdlHsqluKSDRaEy+rzqmHNXC8tCHb6y8AVYICltTNK
9AumiI2aK7pwMec+n4MmNcuwGdp2b6vqsWVVggB+rDxARhtIkOaYJs9OmhQHxOWkwEFiZgCR0i/w
J7Pugh6XbT5bU7udLQA+BnjVTVEJhrAX/V0BjKhnGvmN9+ww+4q5yy3o/K1V53uhKBT/nYMzB2+N
msBNi22JkLSAUKQkF8iIDTgRP0Yy4vWNrMCcy+AFW3QnD6qvTqPxNrCv23XU3oQdHhQ4kRX8liFa
Qa1/XQp6sNbyvNTDJ2x67xwLfZmJ1ZzBbw2k9JVUqGL7xbtOLmZ39AD2HIvjgQ2wNZcNLwbsnVjt
EU7KiT+4vzLXeZrcMGJtuxlZdhkQye2urTk0LxHNyFUyUCSW2Vlj9jqb5hl/wK3pEaFvn/YMhHxm
vxbWzPOKIuYE6F9UO3SXUI4yPhf+prP7JBTVXvpjit7rEW42L0Sb18HtDl0TXuEvc5hQ41FPpYqZ
56kAOUXdj2GZfF7V7ZYi6YkZgLtm7mECv4WLMQI9ogdZuABfWGWz1JYUGL7KKuAEJF4qij2UAhNE
gEszhOfKdNsJs4OR8iw0YavrAvAKtHDyRvpCqXj23T5VOniA/B8gceAnKKT3xmkf6646hWTdqrX7
Wqc8KirJ0FTTWNypt3QZX7GACRCDwx56275Exmvdfht6boypy7suAID1GszfMP/zVoMQpBOkl8hI
Z5Ov4hrMEnOzLZiXvuZGwwwvGCO3nh7HzEtXaz4Upo4XQ/aVyXhlZMkt4iVowD+0tb+xCxMNBQr0
SdTvDhEJVjKiZaY4w8CMEzuV+A5inhNHYrQ6tPCBWbxWzdEXGKxu8LKAUElGd6aZUmEXhxajvX4B
vm6C0oAtdqUB9mdFsDXWdKUjGAEXUilhH/d+gKttjksT7sdq3XkV9KUa+2ThsKIFkJbaBWOWpaJT
B+agIhjm7VyYN1kLqN3jr/N19So8VfLMrvZFSPbTDKcnzYo7sq7wzHIPZh73RVumZWOOspwvtu/+
mkcQILR+GBYb6ankQU+iZrJ2DIxSFbBbKXx2chkH/rJzW4qxZD91scqwrMOuAsGZBS6KM7Q8nOmp
IeFZNQLFO7pko6OTgTS7eV12yLKbpp4PWvYpYvLGHYetdgTABcwd7eBIHMoRyg4zZLFhWYzJYP9g
hL0fJ/91LOkrxUhECIxcu+1JtXBGtb4wfhsZJlKo6yUjZoXk+gzHjhF8v4lma/3tWSo2S35vyymR
vpW20xQVC9x70boZ6uoD0mFH3YTnLmse5Qpi28ZrZh3IahgWz/p1XMeHzO9ffWpA0AdViZmC/qNE
omXaI3wVQQFCZLg6yJqhVR1l9VAQWNBbYFKLEWqaL2iffax5+0uhFK0ycqFllc4DHB6xmZSL9ku4
dJMXNKrWGtRu2SGAMrNHzElk3UawD/xte86BFFYUhEj+TrncK1A/QeveU9d8KderYgeJe+tgveSy
ZgFADIJh2OfbqsN/idFyw2cA9qgLlQ9/Mfhyj+6HstH2sOzrYnfx0pp7NqALZzmfwQxGgqINr9cI
ndoHWleHYlnfurH1ULdmF+0MnyUo+hnAWGnwCAXDnG7uWrvVBgBu1Psyd0eSregKIbSEruvDThLs
25Q9ghsDJHP/zBDBCCJ0orztuOrFRFVRejl4BzGBLi3vKtnHXtFhbx02JdAgPhaWKba9P6BuIKRC
5vXG8zi5n5pkT6Nwht1KpzHKKKbJFPHKROj5A/zaoxZoNs/l+NWO4Gwt5d0ra/S4mut3VgcmXhk1
sS4XmNatEpAxD/pfprWsd7x/zCD3GP+YWwuJO/Cyuzqrw2dXVbDLQFdymIrgUyxW9ycgeb4dKqRE
0i8whw7YundAsyMZwcXXDdXeL6xfWZj/nge4XFp1/1Q1YEF9hRJeVNgwJ3Z7GKXXRtrxIt3UMIqk
AwDfsDqoJPUDmmPPJXNMHKx2+6G7Kef2AFZgIkxwGSqMIKAlIKaDEAFJLGbw92DM/jgb8A5N2D/a
VvViw2rMxU+CDJ9hSO8WfSiFA8hG/SqmYnzqsYuNRlAHm/iCobVi6oKjUMp/1aVcMUfhwXZLDA+l
mSC6MEl0f+AFGxH3E2fqMHoDMKZ1P2h/OGXDQC59V40X6qK92vu0PlqF9w58ry7CYQWqep+dRkuL
yG3yGlWqe0Er72igsRfZlKjYG5wloaPJ4zqUU5y1DtZZ27A/LArdI1NpLiz5TmWQODndwxIIxhh2
u1tW6JqA7pZd855PLSwWs7exWC8dbaF5bsaGT031Wwh9wNzNeyM7+1r3iMkgAofNf5F2HctxK8n2
ixABb7awbdhNKxptEBIlwXuPr3+nWm/UYBEXNaO70UYRncxCVmZWmnPi2Md6cWP4Tkba1RiZGe5b
vEXsvK7HlyrXzbzGLWi4wcp1TM5Itf/AB3gLxmLqe2nT4g1i7MGmyltZG/zsG0QVYQ6wCCMAfC6K
gYQho0BpRO9ilRemEVS3ZYsMZoYDQ+AG8G6GVq6S4B02ScIp4GpHLjBmikZQOcFWuKCaA1PVJ0cY
JfTv/CQFdtncjBjoEk5zMH1XhBpdqxHFo8Dvv2kaufrIQ+ykDV8MOT/j0TnsIg5JjTzLsUfyFlur
BaeL+wcAJbVYTauP8gA/XDfTy9SNTpahPocVd+2YGpObjNrPwQhnuxBAkSYMs4jhFCO4TbRWeUH0
wYC7LD2LqqDN1pwN3DHx+8qu4ip9l/R4sgMj5ExFDoUjIPBb9Nw59F9q2f+Oxhc8WCoYdhYIPyaU
nJAm8Zjeasq9EQeFFWoIKLLRgoQrLaIQr7w4PnLtVPR2oQiGK8kNb8l8ChhsmUv3fW/EXzIxSc/T
QxyL3EFP4yw3twfqyLzch9k2MKYLqiyCrx0smAK9qllNil6iqgp8jQjOtEN0Ucu7TJDsNqjsYSid
IkVtZFvmZ2QfCBV5RRFlTSTwkNTMKurngzGDtt0eb+MnJITAgEKVz9ac2ZsfBne+B0oE8M98p2ZB
z3+aEr5I1gEOCWQmYERSg8iG0IUIXrgOce2IxX3GJHX7NK0OAbKuiZjB03mMClJzkGISSb+hGqrU
m8OXpL3h8n1unCNkpqM9Kiz8lc9jyZRAaiAyGDhMi5C9pMIRPeMW7LI2KMXuCHEuWCYssoVSHjgA
bm9/w7WDXOpJHSQm2mIe5IXw+6ps1nO/a3SFAY/EEKGTDfrF8G3bdyOaUxj1lLR9WqIb9L9OTn88
OZ2ywnEU03hKsDEk++0tP/hPSMKsKJFQbQltRc4ZY76fdycpedT89AhWvHkg2CSENIMzQ2xP9Dsy
dy+CJ5oFC/15W4OSRk1PtwPYTQ0yri6eOsd4xcjE1/Yo79UbDFPZwRseTHbu4TWwbRafIa0osdTE
dKhzQ4vcGIcKmOjZzt3+SFahyrPMRLVi2Qc1N92hXDH5Eb7fENyOmK+N3rZ1+TT8TVQxZEEGM7AO
L0mdYI7hpN+jxlGLaQfRRWqJSu5LhTbZtqBPs9MXQQDmItwOuk4bYl5mMohjMJ0dh99E/7kq3qLm
ZVvEupswrjIo4ytUvHAzMjeNknBnEcqWCgtyWHt+i2CBqKugMWVnoKT5n1c/KOWoU1ShVy0lEDxq
P/LmRhFQyGYgTqydH04OZydrymcyarUrBwy1Y2e3j7+0+ptR3snS7fb5rYXJhQiF8kWhkKRIZ5Hm
zpV/1IEL1vDKKUNbEyQjHgYQbH5Mv22L/DzqjpNTeE0HmrEIMl06NOtVNA5qhQX40fW96pAC/Tex
5vvZCncYBUYSxlg5ZQokF2LhcNVaUVNOIhcKwE3DZAKS7qg5Sml1Ng+I1+6FZRurLnGpIhUtE0mP
dE3AlyOgQMhg3RZkFSiG3pPwP7J4ddbt5HqgVKjEWxqRv8OBRuh6N1xgztprV/5F1FqqRAXGovAj
VRyJSqFqJXljj/HECFysD0VDI+RiqzUNgcCrUls+yA4B0ExjK30W3Qsgos0CfWR9qMuKxMI0UOIz
Wo2YhuxlZwGYXv5+eiO8LakD4BomTu2a61UEXTDQXwVkt04dYjxgYwXzvURcgMKZiUBiN55vo/3y
HeXc98DiTTQFBxZO/vrJXgXTJ8tnU+nHF8EaSlaW7mnueAxuyu9Zak1u95Tfa3vGNSeel87AF7rS
RwuiGD4JCfgWylYqwOcwdRCj4GrKJkE5wDuNBXGwFjeXAqlQEAF6tdICHG4JolYFA34N05Mwvh9N
n6sFySDO2CmwUSQK70Rn3nEA6A8Sx3CEg+qiP0yAnDhmsFm3U9CF86oISu9PvL19ZujoKCHaYHgV
HEONNe8iDw9m4CkD9IuxErjqTxbCqFynkTQMg5GFYmk+Y7rQHLEINLKQFVaPciGE/BGLm4f6YhNW
McwjUIc7vtccjH/bVZHskDMwTJGlD/lTFqLmzMAbWsYlz6ezn9gcfyiZyOWfdqlIUFuoQ3n8qMuC
RCAbdUNokR3Cdsc/opyzJ0vlLENfv80SiuuiKPPiJ+ZbPHzjHBPUWEpLQSIiWu0tQS5PMCBmovOx
Kz2mxNXLvJBI3a0WSamka5A43xapSRC2MRNooToouq017VjyVr/YQhyVXAW9KOlzAnG68QLkwbh9
wIDH3/inhQzKygs/02QxQUATMF5ojSAsSTxAoqAmbaOvfmICo7GOkDL4AJ8y12XoNGJX2Ov3fAUA
ycBLJ4dQzSTuyOIrX83tFgpSZi8D5qAXGwgsZtkuUXgrJ/Gooc2pBaUt9omjZJHFOFTyYT45/YVM
6hpIY4DNLP1iJ6OruDkAAiNPQm432cQvsgLqqstfiKMyHw3jfrNPzHKob7LRaZKv2/qwjpCK15w0
9nlQw0ZAXYKh5cZsk90gfsMGRpBbUcOALyOHs3F49CZ2h3YEbjakRf6dAthZDHD2xXuALQpMc28r
th5QrienUUWCPOKDVA0ga3S1V5Kh8rHjo6bs6G6BRflUc7YFkpPa0o1yIKHMDSOyRgDptIc6ekuz
3ArUm769QQcIO4/noVbNbYkMH0KjlWMpK285YooYHB0aGRtxpEXKeMywPhnlRFIUPIeGZMVZ+qLp
b3zxrIedNYHqYEKZ9N8pRDmQMBMCP+Sg0JR7fHuL8Zk+f9gWsVpdURZmQfmMXKiMPBXIhQI2Oeb1
UctBl4azuG+YXAe7H1gjeKTFJYsLgHHR6PLiABy0XiK6BeFo+w2mPTFmniUN9nC1k8GlXhikDF/F
sg/Kd7QtOg5KAJFZkGFhMD0WfXHLxT0jzqy7KEXCXJ8gY1CKciF5By4MNUZiwCPOlMjsO+nL9kdb
zaSkPxJojBmVr7quq5CUzuLwIuay7fvoCxS+bAfar21RDGVogMW+qOWuSSEqFgOzGPaEb2tbwvpX
uSojfszVjAYoFIEICXKFdQeMIR5lw90WcQFr/+yLrjKo7EL0J1FGQ4ok02hq76L7encpzB+ZxUrW
eVHuQZcDjY8USCLXyeccstEDiGAFz3Qbc0WiGTsG1i5thoKryejCIihPkeZAXZV72JwgKm96gM0S
NKKrTrPUMUCFpXEqrLb0WE2W4gZDjixkm9ViKZjk/2PzEuVF4tlQfPFywK/qofPmF6CAe5zX37Mz
gHXHgdqiLOgabheVcBRlV7UjAUQOVOV1loTXsolvxo53R3HGSHdnGanPsp91G73KpDyHzslTKZMe
gXILyGcrdfkTlnGs7m22fFP4VgNvaWY5yH8I2FehlB+RNQGbRwSlKL3RvcHD/tINILhMxUIZC4xj
DAvaVhHYMx+voRZin11uYUEtqE4J0+vkAHx5h6HxX5xHMjlMuDBkskRSGUkb8xXmJeCPwRTXyt+G
GsuRj9tqsURQzqXWygxb1dBq0u90+a5vnjOBkRD8w9vsP98J3cePJ2fUjSz0Pb4TJrfxTo/ufXe2
3iRAOj4a7LoASyPKwaglNkjCAk9b5TY7zzZm7Q+ZQ76T9P9svFZ9GlnNxs+IY+SxK111JH/V4kE9
Yj7SqDRIRf/gWTJ7G4tMh3YnP87Wb+4xlkdbT7OuAimHUk2GFGQSDrXi7gb/V4aBegHjGDHwWKqO
lTiSH/scHq7CKJdScb08wBiBz4NdybpVUU4FU7n/zajkvwp2V0mUI8naMJ90nXw9BU+L4pVrMTOg
MxKQf8jprlIozxHyIpZPiRT+wFdWsksJn84Os1Zn0sHCSulT6nB742n7rhHL2zhFmjFF6VKwzTSQ
2hTnudiVFaNIxfhKlxi0sEF9lspJbmASwXQy6mMa3g+8p7D4Kz+jtn809YtbXohJJwWVXAzyYVrF
br6RfDj6CSCE0QLmt6ufw4PvBC6rCb0d1LBZ8PF+1UNfCT7xIV35S5veJ86bhZ0k77sOeOoqI5yt
fihUktAGwuwHkGg+CtNDIUgVA62eofgRcJhIx8bWtimsqiMb4O0WQKEk02MRRdNimCSBhFmY7bl+
wxqSWYg/RwMrtW6ktIxAsqoQ8GwlzcAkhkqzAglSiGFwTMjaufI+ZrGJZdRtfVad7lUAbdpYYDHk
IcGYBzfeKRhlaQSTY7mGC6XCp/uzEEKFw6IUQBvZQQsF1algF1rTr8lB1X43SGbn8i5WwGw1MMPz
74qz6mzruNpYBc3Xf06RNvwxrDFWP0I+pmsHy/cyR3oV0FwFz7wtVrbw0KP2V9hxYLEgnxnfj7b+
EHsXWga0JWBOOZn00EfMrs9qfqxJAmYORRU5I+Xh1UAYMdkECY2DgcEdYmbvFK/FvsDAAkCatk9y
VR3cKx6UabwARuKP98tvyioUSuQ1UuofFAErCaL4N43ihQgqPOqpL8gYNcSjaXYw74ih9kK739aC
BIlP5rgQQR1ZIxdyo5NqaYixptxNTrWjHdjgeOtp7kIOFRKldO6UkNSlZG9EOhM5/Xfdlk4KWvnZ
bcVq1K4GkYU0KjRiKBJhilTcmkm6wZa0F6eVM4PCRw4khldaT5qusuhWezplHN4psIPomWgGMo6f
7a51JntyZRdDK5bxY/uTMZRTKA8iZTpguEcIhGfG4s7O1z2fF825/LItZ/25t9CMSqu5IMOuVo0Y
2Qbo9FWHwMmsJrANb/TYrYjVVHAhjIqNQJcJS5kYCKfuBe40YwhMfQMCgoC+97Zeq25+IYlc7EXo
H1tsm2HPAAVEpXPS6b0D8Ncgs5wRSx/KPSitOIQ+qXz5g2ing1tqTwCKUgfguzHCFsseKC+B5UJF
qUltb8LiClfsMcJiYa9nAHb69sGxVKJ8RaeNUSsSbjalfBrR1B52fY4eB/b6g7dtSetRavGNKHfR
RiLQp3pYQ49ZkgtXhZ3cAwVKM1tHdmsvsLE8a0U2C0Bz/Zm3EEx5jpYfMg5IQHgCvc5odAxfsNp+
zgpzBvNTaRnodTMOleUZVepJXmP/URUJcrrs5Xe5XXgAQRvBcKsfL+TImss42vUg+SduqZT7EAGH
xEs+zGV8JxTn8y4kZMzAp3NKr3rZFrZqmjrgTxQdMVmjQz5Wr8rf5Ju6EVgDHwLkDAwnGGn+qzu9
EETd6axQ5lroYC9Givkmrr0RtcyO27/pS6k8ryKhFjCQS2P4+3nmYwsnxiiCthvl2zbcb5/XmmtS
kUyrhgoWGrSAP7omOayTQApT/L4CvuGXMju0LFhclgjKW1RlHU7aBBFy866MCTZIc+xq+QyrXnMV
S0UoVxH2M2Y5K0iZpdoEbB4wJA/R9J632ONgDcGsa4T3BxrmZPCMihyjPIfymKMYK1SnTH4sxiOf
PG1/l9XSsipcZVD2pauilGQVXm6k4Nvv5125w2Ifbgyzxkp+iU7IlpIoE8jG4f8Hsst38aC51dfA
EX/w7+KrYvE7LPd7+gNDN+LStiRSFpEU0xDL5FXaOL73ig1XW3SSAya0wDd8HtHhBVxNaMY/4wOr
js76cpSVpHmUh5GEL1dyWL+YPEN/VCRG83XVv2IiVkSOjvI/cEk+3ilAMsrAHkNxsHHCu9ItPCC3
OAZq9IQInpV4rmq0ECZ+FBbyUzqXhBdAzJ0MSJd4hLD4ZFkiKHMPAS6ojKT9L5bP2my3CmokDDd0
IZj+ZBILNShzbztJVCIiQzH7d9WT3MaMnPp7clbcxgMIlwXIPjN6kizs7rioQ/6XlPMsVcn/LzI1
uQBLUDQgNHLgBzqQcnWIeryE4SwZbLqIWipSAWDYbF8IllTqPgicJnUJqROi1gCy+dRMYxWLQ8zA
v3rvFodMWX9UCoaqkX2B1h6cHFt6ezIZGXlqDApQ4PPhFZ5cjji+ZyPcM68FlWEpKo52JmlHDGx9
4Ld4nMXvFY/HPEfgsuq8n7H8UW5bXkJyFosvyZV1KihYhIKuvCXdqCeSXCUOd07ATQBA7NYRLN0V
dwgOw47pU8mt2zBn+olmZNIwpPrFBZCxXULKHaHLckkk3YzhcBjmQz/PsEotKT4RpvJPEqhdptwU
Qlbtdy2JW5ynQvkZTSylvGkvPjt+AiAw+gPqj2yPdcqvrLLNakq8lEU5nFHPlWYkHar5FY1bK7vv
j8Q+UfhwVJffhX+zd7KURzmfeQ7HKCBULqRH5R+wUHgrnfJvtSmaw3FiRT/W56J8TF7jFhSESpM/
gDTGqk5ktimxyh0gj2TTuNehYt3vtl3MapBXFFXSgEsKdDTqOmD7syR7ogR9/nnKbseEYYOrRQn1
KoAuZaoc9tMBqE2C3ghK0tQev6PcZoBZmFDYyiA39lh2v9qPWMqkAm1sqLqmkqGtsrMIxeB0joDs
bPXY16jN0ZtuyA5P+ncDeEu51F0QsNgboHOFuvDrgBlN9Mm+++5oVTfARGIu8ay9aJbCqMvQGVlT
dOT1JCRvYT2609xh15LbcYPhbNvIenj4YyOXT7xwmZJaifpAGi3xPgKbkeFIIFyPDyzXzBJD2X8X
pC3ADmEpotfu81tSupJd+ciiEl+/ZldtqKDKCVNWDMQgNf9b3J51/5sUMTpHq2+Ohc1T8TSoZI4v
yHBpkkuulHzjRMUEUuQuAEi+ideIuf19WBpRATRvaxHAgNCoU4/qeB+mj3z2ui2CpRHtJgD/nHUp
RADpjgfOI5hJCwzodNK3bmrtbVkMw6apoMn8D4etftwiJAT6sU4Ds1RdX2Z4d4bno1/QgxJqRaVA
jJzqbiU3NkCJ3W1NVuuWizsqUg6hLUY1bUnpDTt9Bz6w0BY1AfDc7POD7DO5gli+9sILs7ioQgy4
npq4BA4YGCir2PwzZiqOmjXo++6VpMY5e3B7PQH4c58uGfxCaDdkwGcmxi48tjap3LcvzWu1b62I
mbyxLIPyEPMQDTkQFOEh4kOZPU2A1xX3GestyDIMykGk4NAOKhI9+va+9h+lmBESGddVpLyD2Edy
AiYRNDqAZ1hPu0r5MRaMfg0rBIqUTwgUrcvSCEoMh6BCLCLbMSCIaE1gT2KkhzuFO5AYnP+qLHX1
fPQs4jwowCUgm3dlDpqAO19kpCuMs6MnEUHFoYg9ibAqvxfUe0Hwxooxkc26RfQIYiSLmdb/jkOA
N7IB+yyjS6QDBQozdZwXvbINm2FyNNedxM36JPnEF2WHkT/xLPZZ1rFRuYIIXEypIi5VBlot2Cey
HKAf4iPD2xFv9vlx88cT0DR3dZlLQzfAsOV7QnFbefVuPpA1etTHXVZ9gxGRJMoXJBMoxQzi68Tp
qyA6Ye7UxUGKTlznMNRifRzKH9RCmlQ6kZT8AlbNXXhBXMC0PuA8b2YHZEHM2j/Dz9GcdpiXLBqV
RFsOkPUdIKoGPjtkBoYaxpp7ZqhHPMHWV6M8BQjNQW9HzN1ATAdhnwfyFrs4gdDGKW4ALYUubHoA
rooZ3bI87T886K4WQ6UVwtzwY0aqO/WrfCjd/BZgbtYMogC4qMhNrYLhPtYFqphEMcjchkK3yrPG
B/IJh4sAINInxY0wphT/6mzy/gZfjvt3L9aFPMp2kjyvq6SAghrYKuwST4LAkd9QyHnGPIAdOqwd
oFVb1QCOh66ApqgydaAJNjq0mmz2t/Wp9o95yth0XnUk19+n6xdcHkzoMpPfr0587MXF3RgzkmeG
CnTVQsn6gS99PLrB7sP5d2PPyPtWnxkLFaicDFymQQfOdVxnfh+VL8EA7GzAalZPcX4ujO/AyWOk
5+sFLg1WIGGGGMNJVMCvUq4BQxY6eYBQdIqHyMHCg2xLoYUU1ylP4f/MKEdKXAt51I2ORanreQ0a
NuUPHiCxzfiLHxgJxrohXHWiDE1RM6EeE+g0Ae4NCPydYCr+j23XtCrDkGRJAkSBoivUuQ2zr4wB
mbzWAV+vgiahP4f+w7aMdY+wEEIdlhIZIPUia5V94JD7WeF967dW8/q7putbI+MKrQauhUDq5GYt
DzuOkDMCROsBaG0WH4HVAoCmXFrsuLGwthVcvU5XcXRTN8/zbCgm3NgZy9j1MZdZr8/1fGkhgaq2
ZE2o/GYgJl0b8QsmWUFAh84G58VAxoid5nv2sq3T+rtqIZK6w+Ddi+KZ7A8PmVfu0aXedZzJfQHK
F+HTVP+ljahU+lT51Whk6aUOCMYSc9wHh8QCIB7YAKzEHcy/KxMv9CMfdfGmmsvK8CfSvAGA4z66
z6z30UIPzCmtwGbVQ1YHUNWFMHINF8IAG8sHEqmqNmC27R/Bye5EN/qTjNHd2qzc/Etq5azN0VUn
vJBJxUU+jIDdTGr+rVp81ZFZB2OFPRHf7fUAOytT/GOe+adUK1nJPflUn7KdhWDKp7Rxp9QVKVeT
Vsf4FB30PQF8kn79PlzpadtSiff4LE7VVR0sUmQE9uPZxookdmFP9OQ600gqc5xu5xJgxQATDR9F
cElsy1t3mVd51LmihKw3JSnV6VNqisLLWJ+7VmQI+QeLuUqhDjELjCBrVASYSCwPVQKCyVaVkYLj
Me5nZ23SLAPgyOk8eYogvxigp6qy5MRV4NEDq0kFZsVtrYm8rVOmfHihZ5LQkGAUlveRBiq90k6B
gtLdqxPj7c5UnfLeuJiZNs5QXT+BZslJ76QdKeqAZMt3W4c8qrujxoi16y78z3HTj17N53uxJ23A
WnoQ1K/RzHq4sQRQHnxu9TQ0SBpu9Ljvs4oWePyrFyqzN6qdOia3XRkAdT0+i1F3jirgSUv4lgDC
MNUqet3+lmt/iwYmal4G57ao0DMUOhbYM4Vs0CThvpvANfAXh7n8fSJ/4e3EOee1ySCreZHuNSNY
RqrW2VZh7RIuRVCXvi1V4NwG8DGRdJQB6Ri4csxIYlmnRN1zJWpzUNCSU/LPfXYvKW/bKqzWj5Y6
UFc8rHND9mcck9wBAE3VkKXUX/m5u+m0ej91+kE1BPDJ+8Cwzs91UJ4wI3dG2fYUKt0NxvFPgqj9
RSaz/JOoW87x+axFIY51DL2gvR2E79s6kzOjvcjy96mrnSdAxm98qFxkx2q+laubosEY47jbFrM6
UXiVgyGujxYYYKpPMbIMR5vroon081nkcjuawSEDDoF++DUV3WsRfAlm5ZRmgVsNPIiTABKdaCao
4A9K0HqjNv+re/cJWbLiRTBQko1KMXytm++i+IWh9vatUHnxo9q6RLDidAioXdWTnwHf7vj7+gVk
P1b40D8kbgMqCYbJXArs//xNVXpXrjQwtCsQVJveLZ/KG98jA9/+XkbQF+zEAXLmBUWQ5FW4qEgf
d6wSAPNPoByOMYwzsEag90DmKjBzrmFyBTDX5warPoblP4JAVkCmRcqx6i4CkJzBcHmsk6f8kVRK
/QR8fbTJhYdB12w+UcwQjHDbH3j7+gAm9OP3bUF/UPtkoTMBZvd41wDzT9HtHqzG23JY2lCeaZyN
Osg1nOccfx1EXND5aysz3mirb5rlHaV8zQReFTkga9X5TffMoyAW2toDhm/JhyqwZtlhJXZbrW2P
/mmnKJI6XzY4cj00DGudepAX/isBdCN+KjnFrwmOIad5Uf4ozKydMpZju7zaFqG1BX55LRAVyABD
uZ/t1A3dxBJvxX1nk+cL6BztYqcwPhbDIC7ll4VYLBJPAEmHWBVb0vKeQBSwpsDJ595wI5ciwkKE
DpiWMibOUc8AxQgwWvBfoDFwDuTnpmZlY8QRbgmjHAZXjZyqk2Mky9/JDsv8gP4CtSGmvtlotKzD
o3xDlEV90+ewCq1+0pCjc4T2atvwWJfpkmssTg8Q03MnE4CK1tbv271gBo5/eV4KjvVfwMIxbhJd
bmuQPrb+xUHcqvfTN2xIAzxN+UpaEUC/d8N71uACI1lSL6jNCwWDhFczvoGC4zspIcW3zYlz8h13
6q3Ryu5A5Gg1LyCX3j5Xlp5UvlKLsdJFAaSK+TnpbhuZETZWFwQXTpBuxMcjyKH6GgJKw0yfuEey
/U0AE8m/eAN8ma3+m46N7Muk3iMzdpM86PM9kDRgmkgiJtGpV0nVq5ikJWZjCGa511Ce8O8BGG6N
uwZPrRnBG/iJj7IpuorFrqSvX4yrdHJLF98UO9qizpFsswP7WpR/44unXGEhEvzD1bhKkSgpkoTZ
OSJFvCc4FhhvtYpTZpWOfzvZ0k/OZtnq2lNZ468CKecC9HoBlKo41EAdLc5/nSrszGDfM4vdXGPh
Ca0OWy6lUd6lq6eh7smwpYyRHiCGjy6ZbAM5Nz7e9KM9ouj53NmzI+/yxGFlXqt196V0KiOJJL/r
Q3ItB0yBKW5qJ1/kfWOX58JNPeVp+zYypVF5CbJzJe4IJAq4pYrgEchaoFmT95L0rQdPRqV8raKb
PuosFpbiemy6flEqVYk5XW9VFXJ7DOQk9U1XdKgy7fMJfQ1tr7cMr8MyIMrrxL2Y+RNJJofMBxUv
mC2+cPlr2LzLyd9seS2+n0Y9lORBCuaOfL8A5Olj+iqJ93J0jnmn0xgfb+WyYyQQtQWABcuke/bx
GuoZ+BlU8tpNVeAaxe+gwQREA+PkWEKoD2XUhTTo5C0SAacpQjM3TUFiW8w2wxBX/CY2ggwBNRRV
x4I19YWmOeKyuANjRrz3vdLtd7NX7WtkD3+BerkQhEjx8dQwiQs0FRmCsgScuNx3aT4lusB4wq3d
K/y0AgRuwAeAQILyIUoLCuI6m3t7OvQ274CMeydgGQQQLl7gcoyYt/KNPgijXAa+0aj56tTbIyg/
gy55kjswWxkTY1GSJYayt7pLVCUJoVOkHvsJzN37hH/YNgOWCMraeFTRkkqCJijlnNU63YPl1lE5
n1GIYomhjK1JlSEBTjPEaJHZ1o8T2Ifi4Oe2Lis+Z/lVZMrQUgNjP+AB7EEwJDjJDCZtQcPs4Q8f
yG3FX/B6fBBGpR19EUdKVOLbJKCfEY2jMQQgCH0PAawWyDeDz6gorx2gqErYr8A4Auqe5P8XecYk
12BP1MH/W8bSXR9ytir1X+rcZ3TVV6KEthRDGTYOT1AVf4DFBa6ooq8T/AQ0HSjJ7wfFtzSR5bvX
+qoQqGGFkBc1/RMkh1QlZTupFbm28VO9J+NAhiPfxmf5gufKGnxYPUaNTHQAAgHNb8oOA340enls
e7sOv3DtrghyU5sYuw7kN6iEFPQkf2TQ8SgM8xAoI/hUQjkTruHSann96AvgapvbMydq51KKvBwM
idvmT3KyLbmURYJuehgnBbrN8g+BfxtFd/v3Lw/zLQFUritohdINJQSk+wQY5dKuvlBPCM8ik12D
pQuV8JZymEeCClEY7s0SD0RH27ow7EAj8hfXKe7DkJ+zDmcVYMAWTLR5PFhTl7CCLDnzrSOjri3m
1JMg5aEHKSxmzrgLbsikm2jyfzOw/sHsqKtbD3FScTVUMvTR1gHIXEu8zXEKSyVy9FsqUUEpagBT
WSGFtdWvqtcYFnbcUL2JJzPBppsT3zffWU+8dSexuFF0kAIOxziOEAlyvj4/VZPJBR64JPP3GJdK
szX1Xm7uRYAw9E/bdkIObUtZyl/0MsAKZrmB2xUjU6vvwSVm1tV3BRTx24LWigPLz0eT8aQaN4Cv
EjqSV0h4I/8S78H/d8hvOQd42rxkzU5mg7RUd7YFM24CzY2SgKdZDERY6ADmFeE4S0+VznAc5DJt
HKJO+Q2lV6pACaDaVBwT42T0+20VVnO/hcfVKW8Ralg9CRroAMbBX5ob3SfW+ODfSlbscHespzHr
wIi2C9cxZ0IS8DGE8VVi9iUHUsZb7N4zXgFMnSjPkedjOrUZxKTRBddO2Ok2/2Nwk7vMRWxmxH2W
UpTzSNIoByszpPUhKDBr3Kijjg/G+E4sKZTryHI+1XTiOhoHNv6kuZWXyHaYmvMv3yzcYdcAEo7J
pMVyHzrlPoqcH9IohdgotOZXAoYYg2HcjGsy0WH5Lwl7oJOY9JbJU34jF+Q+A1Y96AhBDgUgJPCu
8HuCsfPf7DuwAjNNqjEnreJHMqQpQN3HYG74yAEU/EAWozI3Yj21GD6R5tPotcmfEh7H2WmZpSdO
CvLcyEjMoaxZl2Ato19cbIPyHC1fRWVBUpr0Jg2xNdIAGh+8IQftjN0yq7V4JIngzdkxIw5LMOVR
2lyIQl6C4MaZnPFH5al7wC9auaOdCNgpKM6d1BO/svYiWKZqUM4lkJM66YjdtIapEnovUFaZ6Yv4
Hv6KzwQVLGOJZNxJg/IzKqijun4gErX3kHNa3Y3ye8a9Z6QMBuVdMGGda74AGdwux/NvL+1827/x
dyOCWrpjN1NZOlF+BlsMhlgQbxaVd8B4MfX+oEcspVavOCkD6bqh8SIN04Bivj4C2p2YSPdcuv4+
AI0ObEM0SZVZYMS4VZUW0qibUJUJJ3RRhoQ1KUw0ZntOASHqHeNDraarCymU2Ydhq0qTCClk7E0F
oDDHWy2w+EELcTvmFkMa6wQpY+eCJvVBQ0SSY8nNnNCdYrMnxBdk4Dn3mND/rDOkTH3UiyzqWsjz
+Sc9Omh1amYZwyzI3/zJ8S9OkDL1NgfQvxjBKiTpmTNetGDHODTWJ6JtOwbHculDiYrwu3Re4EgP
dWiBXRwYU+IDQ9rqzV2oQ4VOFTzJEtYskf++/o5jod2byldycTM7cpmNjtXYomvgmNM1Xv/U3pYC
CV3NoURsOaRPcXkB0cgBE1vvGjup7cDHKG1s4gnA8vjr3+2PYLrtXeWiXEwyIYqNTmL4II0e4yRX
I8pVM7rrDVTwtG1SFDq60tIV8+tvi5fvaqBJeIWd7c+lKe4CJsALSzHKcZTAgNYyASc6aqlrxJM1
VQpLt3UruR4e5Tb0qVCCsYeMtMFwfOkGB6Dlq87gdvsYeNPxz+Rl+zSJ2X2+ZVeBlOcoVHUWR7DK
2Pl8p/l7rOfuuswVm59l+CiBuW9b2lr7DZsgV3GU48CyWtN0Nb5dGnWnuassPNW8RM13saI9KIrs
+qXoFLqwV7P4aQSp+pTWd8qcP8uaZP/Lv4VyMJ2QGjW4c/A9b0fXMAm+TXLi99L9b3gQ3ykYlUfG
laSbHugZ5QngQVBXkCOz4kZzbFKz7W/T5Pu2aquWagiCymMGGoCv5AYtHlat74NqO64R4uqnsPuh
GKx0ctX/LwRQzsxQND5sM3xGMXBVjFPN1XMCL7qtBUsIlfkPedFNALnGcTX7FFzj6SFQ/qZ4ddWD
LhX0hoS1vxzpzaC8+onT1t+7gpFuXPzdpxu2kEHC0OJjjACtFWYRH0OSgCMo7xXtUeBvJDmz+kQC
p8ypzJ0gYQTPtbFpAIz8MQG6UhBxauCnBflCX0e3vykeyAyBboexNbiCFR6BD24XDLNjfDC6eJD7
NWCTeMhsZN5uE/XYdLkXKC0jcK/6/4VqlMuK8mmUehUHWo+PfvUlizCnoM9mkt/1xvO2CTI/HuWv
BKEUUimFgfAHxRXA7tXuFI9AT7GWQlZ9w0IpyhkZSawWQP2HoBDtPd6Ro6M+hPAUj9saMVyDTrmG
rI/1qOFRhjPEm0w+JzWjZM+yAcozRMksclxJfp+3FfTFJXTJ3/6dCpRf0LlWAP4yvkkQ9Ht0q8FY
3zFcz/opyWBd18Ez/wngOZAqODgeyVoxH5rxaKiMrud6Tcq4CqA+t1rLwezHSG71E29hbg/AQ8Fp
cBu0jRHlve0DW/8mV2HUNw8CEdQtKoS14yNXHLT+S6EyPjvrwKjPPot80gkGQlsjvo1ZZOoSy42S
7OqzG70qQX31VkkDziDPAQILS9jNEqSuWAkHDIYTHnqFYQHrmcr1C9GLt23PzbkvkCdOArR2/hfe
cHZ/7E0wqqlm/9xa8YH1ndZ9wB8V6UXccJiaYVQhMg4fhvS57H4Awlr4m1UwhIarGHLSi4DERVXm
+zVO0hBumuyuK7+kyaPCY0c6fBSMnxPPCAssY1ekjwKBcptOUQHj0IH9prnzLvAkD0MmgLvPLVYV
hmGJCvn/hXaFKsVJQN5ZQqSbfF6ancgyDYYp/h97X7YcN85k/Spf9D17AK7gxPR3QbJ2lXZblm8Y
tmxz33c+z7zJvNh/ILtbJYhdmFHf/jcd0VFWZSWQSCRyOccQLgU977q8nLCAzwll3Atbe4V5pAGg
3+gpd6kklyA5vobgK3AzWPHELTFT+6Oq505Ehts5UyTRqUyM4CXirAE/TAat/GRraS3oZgonlgP1
880+c44NwVMEcWvPfgkxKOhWrr6PtunaQB9V6iY7cJQ/MDAKSzZMppnoOmKTRrkKkVXeHOdRdXxz
XJulvj7vZv8m5vrrYImTv51SomzIVau9vnCIS70cxg7AvBogMBRdm5k3tI6sivL8bDizomLbZlln
aaL3EGvnTsJcZMrdAexVyMsbl7rTfqxvzCt1zRHYZP1IspNtCq4kmlu/7nnmLgd4bI33asi5QT9z
Blk5TLzMJYtTwRptwwJov1AQfZv2odpkwCKMoufaA3HCm9iVQgRKXLIpeJNBDyujayAyvrDBxfvt
ZxQ93rQr4tEb3kmJwtijrLdC4sNE/hZSVJOhVHCYObM2lW27yZh5EmNdzH7ZjGgqONa0N/jcfRKS
2u4hw7yxHd7lC1rICwM4c+r76uknooRFzIyy0gC1iGhKeUhj21GUVVzLuoiWWl85pOJfCgle2VfG
wC5GSFHuKHKg1ZFecVjVcYswwcTxwyvrqtiFW9WRkxtz3/j2CL7IFlx0Q6K5y3n4oyZ3bYME21Bg
6oM4zZQ4RJG4s2WbfBEmOOqsmFlNRggz2k+B8o2VB8v61Eq7J//Gr7zIETx1z5IoUni6gtfRc93V
PIAyPZZf+fh2cl0gaVle8sXMZDzif+NWXiQLDhuEEEVIuG3+rPnRbQFQThMN2jxTKstX/o1b+Uua
2HU/VEGLfgGkwMKLVHN51S/YD4bLR9XsDVCObuuNrFVAsoUiFB5Kt73Z2hCJATrEXSy50P1wXajx
iCncXtL7KBMmOGnmZ0ClDSBMzfal/RBaLssOqgw6WXIERCi8oE6Mdoz4npkHy37sNBBrfA/Y4/xN
4riWo6+X7RK8SUPqdAw6qKNgrgXomP02BunZ5c/oyzbkIH/LEcuLQMGxWNastjaFZq1H19Utr5w2
jxy1GDjiV7krpYVYDlde5AnORJuiqNW497f125o9TmA0GmTpIYn3FyHxJt2eUCHlBnhD1xzOQ0VV
lrrzUU7n+Tdh0Ys+gh9pCKXqoD2vH3HTa92lW/Ma4M97ZQOqSwTMcng32RIKDiTOZrW0S4gM2sgb
om0/zs4YfpJYomQRRZiAggWgVu54vmuFRfzMWUpGN7001/qD9nhe1tIZBiiPznF0MYXD+E85edUo
yKhNpo5OSDV8mMrvzN4bxqZmMs/Lz454j52KEVzF2AelpiQjwh39Ihr3ui2xu6V9Of1+ftRO1DBb
c+hIj+/vhi8kQdGQXM5Skp8lT6QRpukEUQ04EoX7MTFBA80MdFWwJPHG7JuNMbQScO6lp7eNc35f
nt3a2xV7ESYY90SZbQJdEs7hCV1Zq9Cl4Wq84PiF/rUFTkFl01yXqxQIpNVFejnsMrTlmO9oOTpV
WLB2vx3jyOYNb3Z8MQx7YDQq3e68nssb95ea4h3ZBgzgEbx9xB+vivJCtwEYV3z4ZzIEG89qu/Yb
C2pMyR1mpUryaE6SvNuyfb+oIdj3oNhtYHIRjZG5Y30XYo7inykhWHg6lKE1N5Cg1PtRu/Djwik7
77yMxfjoZMNFBNiyN0a98LEbvPuLI0RHH8yLdmXv+bzvJCNZkYrjxnFyallrFzSfoVPwEQaw5/1z
2rG64NTxiicLjRbDsVPlhOtPBTZiGpiQxj4UHzmOauHqOQb0Crzb0RIC5IB19PX8gko8hngbFn0U
t/NzV6wWoSUEoEhK5Wgg1J5qw/GNf7yggtNQ4jlJFb5/0w0f0MvBwUgth3PtqiBCUC2JTS5avYoT
ypGRMR0g7J/V18DfS3jCvATjTzAHj3UZveNRop3IEHatHMJqbHgvp6J+6+rPY0ZdvabOaLL3eKIT
QYJ3J0YRM9pCUEt/+OVFhf9m76gKnuoibE9eofOkVlBgUoa7SV1nwZdCl2gh2xLBZU86UogjBsG9
zPxkamtdHSV7vhh1nSghBidT2YXoRYOEwVXugDGK9LV9S3bd2nSsPfqfj747bc4fo8VL4mVrRBxf
cB2EqcpbvEM/dYphpYJFtUslm7PY2HeqmPraG4VNo2glN4DBpWtgAzQO5kw3KGzWP3iTpjJKEbcX
N0tT0epmaARkZoJPzydLMaMEozxqw9ZGYx7ZkK/PL51MBP/8xMWqMQvQLob4zooBFZJdDu07ksja
iQ6CD2jtMbVBNg8d7Eu1WPfpnSkDX1/UQUeTKTjfVFW3hZNpaHYzJgWCu8oKbnIN4yYKXZ1fpkVH
jU1AdAcW2zeYOWBFjUGxxOPTrHfaaBVpd2r1yW/3VDpKvWjMJ6IEM9P10GpzFaLMZONbXzLNSWVs
nssX64kMwbAqkkdK0WLMrrad7FJxKuDVB0fg8fEEariSZYplKglGRsYoZ3ENcX5ruXk/OZN/bPL3
eLYTnQRDU+okLGgDQ+vL+xTgIKUkm7GohEUoY6qOKpYuXDSt0eqdOqAa0qVkV9ronyu/95l2d97Q
lrfmRIxgzKzLWGb2KRpfEfPwEk9w1O8AqrJK1oEnLW4u2vWJNOHG0TPbShTYNE+1/dDW447TXbEd
2sB5Hyz69MYP8QdZ4mvxvJ4IFe4glXapb3MVG+UuGw4KkwTby5HciwCxhEqmIYtLBgEZ5m826mre
ErpWPo6usTef6xHDgyw7JNFJLKF2GMXuiwkixyjclnRc+bZMLZkIwTGkc/Or9zVKn9TkQ5zdnjc9
iYGL1VIWBvaYU6hQ1vcte8y1x67/dl6ETAX++cltU3JMzlSBiNxIrtSmXY95Jdl8mQjBDQwxnqTE
hIi0vp/0WyLtlJQtk+AHyiA3Uo1XZvp1dqm7X++DlX3JZwIDd98fQZctKY8+Y8q8eemfWLPgEWjW
ZrbtQyOe7UFnJobKwmsgmu954wYPqcrjvOe8Q4pkt6TnSPAOZhgFSRLAO7QYFPHAK7bOwGSIPqQL
bW/t2Xbayh5hssUVXEPbDwOFC8RV3ipO3fc7NVY8rIAk6lkWowFkAP0n1hsurDEo0r4IIUbrLa/y
R8cYZqcsZ+e8uUvEiB3JY1J1aFCBqVgzGEmNzcQmx5ISgPBz/9Y+/lJGbEvui8ZK5xlSWq8CFOyK
bq0Vhr1RIuTPZNldvljuQhD059o9X2AnZxgYACQMGdZuUvKNGgyf/ThweOQVhfpdk5SZFwbGvguU
Q6eaqoeuj0/djKmUEJC4+QQsrWHVKtlKS/vYqUK/cALM7p5f9yUkPoRpL79RiG+IGSQVegARrqE7
YnL6C4Q4N4Vr37ZOAfxWJ90qmw2e1z3Gj8x1uJ8fB7eRnFvZ5gu+zkwGMue8uhPZYFi0zZtRV1Zl
QCUNUPxEnNt9/jNOtoMZkZX1vFjGGwUBN/jcJvi/GIfjS3ZOjuD2WispAwC2AiyhdtjGXoMidnDo
Laer4/38yk59X7biZBcFx2fazVwXwEyAYcOdP0b7fvs04wY3vyrSHvvFAbxTkxF8XR+VSRUPENb/
mmQBLEj8UQUhpr3riHveQPlinVtMwc0lVWXaKm8MSfJvtL43++OYgjRCVm2RmKCYPB3IGKctaBa8
lulu3yVuQpOLtGOS4/Y398Rfx02sKkaVmvqED7TkSuIp8WU+XvbT3VDeTOkuYLsGPKaR8WSwewOz
vMquSt8Vmr/IFyKjKG3UMZ8hX7Wu9VBzsmilhaV3fs+W3/8v5igWGs3J720jwKaBGXZELyCaTvi4
E2tdY1M6GsadVJmdSGUKTsSyW0Xp0+cjUEcOWQ3HqHIMuLH6B0egTnH8JJc+t/Mzpinm7GgfMN/k
RTPFbN2iApiXcp+WN6T4YWQXmSxsfjaNc+IEt6JHhj0nJsT1qYvM617bkRtOEFO4ituh2IkLw7Vu
uJ8h63wV3cmuM9kREXwMygt9obRY4Cw8VsAbohtV1qIqcy0iQ1cUkdiM+dAaO6I70KPb+oEXjREs
ymvGMn0Ez6KRCFhGvL4a/AAuO2hajS0H8nsaS9e4AU/DPvCyr5KDwY3wzB6KGT9F1f2qDLGHPwNU
Drs7ZyAg409IDPeGDiqtDxKZy9eRRZCKQThPxUmTdMD7scwQFPdPPc9k4z56CjbkaXweapNZyfKr
nAGp3KSmDkZv4ZbV0FMDL4Yt1CeM7PHh18TFvLRy5Jm/YSt9ly+qdyJPOBaWXvU2QDqQBDK9asVb
Q/gQxTVFK9OObZO1LO5e3MITecIxiBViZPOc4O1H6pXedh6LHyU7thimnogQLlgS0taP+I51e7bh
uAHqrkYvAyaxAXYqa8Zddpwn0oRzkCrWSHMTCmlXOAto9Qw9fTc+T1jxWpWUp0SinZhywGgvamP8
kaZvOA8tQBBW6DS4GVccgbDanl/LxUP+opyYbDDQnVeYAYRV5uSZVrguB80hWi2JUpYd14kc4V5N
jIapZQYrjHcDauYAqK234x6w6Y/v65wAK/GfJ0zMPhhNAo4AFRtWWCXeSkcSMoeNT+cXbrG17FSK
cJ/OdWi3CZ/B7ian2ftHTt3r78jOdpH85NPs/DwHniHlXlnaMkBjoeOEEEu3RPWseLaQBYd6bXkM
wEcCWstyfV65RREUxFO2jVrIGxIlu1atPvLhhrVwVcb3RLuw8w/vEaEzw0A1j70hOUmDYETvJgot
rW+uK5DGD0mxnirZWPmSNwJ/1l9iBO/XG0oSRCbEZGWzA+zYfairq/OaLItgmFTjjS1vyCc4/Tb6
03BPqmG5HothPemz5GW26IN0+iJDMLa4BwWdxrsJQ80lHAho7QOh6pqPjmTX4yXZytqily3gRSD/
/OQtCFaDuqtmCDTpPu7X03Dwc4nr4ReBeNef6iRsTctLPdmIeKkL0belmYA1+lYpWxZmLmlltUTZ
Jgm3EkT56DjFaUWW2inouq8+nreCxZfLqTrCpVTb9lTkNiTMV9XH/snfANPZ02PMx2s1iiH5XtnJ
ria+QudWULiZZpoYdcgfS5Y9OUH9gUY7O33otHcd1T9t4Q33xDwwEjGeprGaDSk2SCG6WS1rOjmv
y5uyWDuVZZDGMLialKucYvZA33XGUxOtJfu0FA+97NMbSonBDvrC54vGifWMyNG8YmO7eQ3Odd/h
SBNxLHEQ58/SGz6JkEQDeIYgkRTftfqBwMCTTOboZEIED5EpY1jr/IGeBrdF+pXMl9Li6PkDC5yW
1z6BQYl+5DNQfXGfZE5VfEmrr4nmoZzp/MNN4tZy4n7UWckL43nJNhNmC0M+uLYFubtjbTQ83WTD
CrLFE7wD0ImHgtlwRbbqtcU+z1e6JkksLDYznNqd4B9ifUgHxnOr/MFvXwToX0DEgIBra1lu1wFD
Q90imnxH6vBUquAi+GMRBC2Q6tdr2hxYdcNsiQj+FX/vhUwxNT3H5Fc1U98EW20LfMYNTyi8Z7r4
RJPnCPPEJMigGhR1WVyBZeBW005lq2oC1GApUWfxgXYqSAhV6WCndcVTQGTDqRSCfYlgjvNf89eF
rIC5fG2oFGh/zHgOWV9buhUlpt1yjBM+oVA+divVRRSxzbfT2qgAaoUR9wfJ4Vq09hORgoJDFDdx
xAE6OJzVdBkBHDl8aFcMaCogXgPVjhx3ZNF1YINMDSVvXOyCGQ5zF3UFGEa9hvSY8CrqTZY2VxaH
HLdA3NsHVLKLi/f9i0AxkTBNwL0kHNJzQC9hqheO9CJZXsW/VBI7hebJThCVoYdnLoxdEWKSRO+A
zkWIxHHINBF2a8zG0R8MdHLFA4Y7mn4Hk1mdt4jl3WGGbVs2Azqh4P5CI/J9K0Xnju0Dat42vamJ
HbXsPhlqvU5m+um8uOWVexEnekKl1muVi5umK+SrmX1MO8miLXtb9UWGYHCYPQubMUILh74BYDrn
leE4f6x08gllBk4+kVzFhXRMcxFsAShgv5YSfUSvjzNIZWKLmdBt2HM8pv4QXVQ70GB7oayHjO/7
G7d7IkloNTYHFifhBEnqDe/uSNf+Y+9on3/yUhOpn+Jfd06cYIZhlPiKBW4EL9KbVTuXuyIBbm2g
3bFwvqOK5pamcewD4k6x+S2mspbJxQTC6cLysO7E/YfMHuaB97dyP6k4oRvc4K0NrCTFMyR9Ztz+
zqkqhFK1ErWNBaQkLwGmJxsspxyvkulQTKPT6W7wvl7aU934gTnRTSurJNNnCNSuOnBOYB7oIXM5
xTgF+5EhixSXHcqLiQqxVZ2Hkc5KSCPtbdAf7XB3/ngvP1ZPLFNwJ7E/1o3GGwHZZ+KqrrbFeETi
shqjBJpbeMPW6CQO7LxHAVbY6wVUU2OeFd4TnwANGN3xXl9dF1rknVdsUYpm6Ba1dAO0D4IJ5nWs
KaqCXIKi/qi0u7566mU9WzIRgukVlTX7cw9F/Obr1Jbg0F116bvQZMGJ8Jci/Fec2Fs4l0qZ2ri6
AtD0YOK5OCaudqMd/Su6kuMvLr7sTqQJ9gass0yNJ0hjqfaox9HaTLU72s1PIKOX5EkWTftElGB5
WhRMsVJBVNaxg6YUm16TEpbJ1BFsLfc7I7FtWIFZuvMak2BA1MlcDktHLzUDlQplo3rosJPNNS3H
pSfKCVeaXjZT2fOOe2a5ylOIcedwrX9L0aexbq7leXyJKYr8CYodBMHMwcrDdhdaN8Rfd7LahGS7
3oJmdnFRMYgw562if27Gj+cPLF+RN478ZcV04c6KlT43Kg6CHu+iLd1GmwEtGuRdnUYnx0kX/AKh
QTtMHGApRG/ObHbOTI5q+um8LrLtEDyDGoGgOWAwu0plTolyx9Q62SyJmpdfIycrJniGqJpGktZQ
BXiiO7rWPI79EOyY85NKDskR95+pJTiHnFaFOfPTVE6Xff+xNA/ZKGnjk62c4BSyIZjbUoFOWtw7
PYg57O5DZEs8z/Kld7JygluYZj+Yxwq2RnGHkxVGfuBUs098eo6XAWS1dZlSgjNo4iZrgAELZ1CB
AXUKnIyOjskkWkl8nViKavzECmKOLZdZa637GJiradoWsok2iS5iDWr2qV8rfP5Q8feNegiLQ5jI
DJufwTOuwBBcgRmiP7nkMkxAcGvrfB1e9Q59hi7lUKmy7ZEdJLFIEyZsrAN+kQ/I16ugRUDjlo4o
yPhsYB7/GXBAxsgtW0bBQ+STobUFf/Ka827SLpPxMEaSKU2pWvw3nEQOFd6i/k8kbMOha/Ujyte8
mqwdB893yH0N7O/1uyrmJ/5VBA/C3DotxhCKtV5832B4XXHZffpjRoVNPWitd94jyU6yIfiLaVTU
quMXn/+Zgfo32wf78Ya6wwUf3FN2Mg/Iv+6cZQqOo8OcL+s5FFyhoZ+w3JP2a0WYS8ZDxCSjy4v9
v6crKXiNdLBNJHGxksmPeT17P0MX/dk6GbqcHXsTbyePh+joqDy/rBLrFIGFGLD+UbOEmkoErE3f
qRriKDJSGklAIcII+SSds5FP8M3DuqiO0T+8SkSsICvWZyXh8aVfHFLjaMW7crj/Z+skBBM6pVmS
80dGEB5bxBJVcJja7++RwWxiWRTwgERIHcxDMU11yUsgTQxAm8LrIhDhFv3qvJjlN7v2IkdwugnK
suFM0FzAEqRgSrR8T4/JBRoZvMh7T4+sfiJLWLdgppE+8frHEIYbNjfurLCNnxcS77BsYS8q8c9P
HGBO68COuBg989KucZpKVqlcDlpfJAguFonnoDBCvjlXvD3IBrkBMGq2snT6Yv/C6YIJkVcS1SWd
eYlF37B9uhtRZDEOI0osQ+qajobUc4wsvu/6X85bxaK/01VN10xbM6hIiIVmGhKDXg7VRPotCICe
zLl0/Ic8uglKSfiybIAnsgRDb5rKHhoOOwcoak6V+txliUdatcv3ifSiWnRxJ9IEc8+0IEySBtJm
zI4GGCA2D5oskFm0vxMZgpmb7Zh2QNLCW4NcKuRGyp6zaH0n3y/YNzqPCrXj3x/vjLWBktu4b3bx
vnpXPHYiR7ByZUirqEPOGfHRND3jVodrxW0e1aufCcxJViuXLZxg7nMZYnp84uUjZV9OF+m0PW/W
ss0XooY2o34YcszGBCun7RRAwyib8yKWMwAniyaECmXHWqBJQwa54fj7zQb5bGNcmc7kpatha0er
8wJlOgnhgs3irCK8pcHWVyy6roN1aL1LhK1Sw8TVhv7L1/50AMZzxPikWD5fsu4xYjumShzO4s4b
wBG3DLBzQMxrEbnF1L7qUUCZ1EdibfxsfX6VZN8vHPsgmZOyafD9SXzsxodSlo5e2gWDaSplHDVH
FePRMEfE1IRIp079hxbZM+02MmTlEr4GYhCKyi2aYLELBiiyX69RDeiDTG0BA0SArIWWynitX88c
OyxdQaLkFfF2waiq2phBx45AJhP2PMoLrbSRrvVAJ7EjLXPtuZScRn4SXuvzWoRwGstaiVkyMYhI
Q0cFdryZZU5OapeawPWNvGye/s/x7WuJwtkEbAUDQhkkEv+6MK6jbqMEkuvsrW9+LUI4jqRIlRB0
4uiojaYdEEZWAEDcG1bsaWXhVXq0UbV8j9bYUKLawovolWCRUWosjbkcuWDzQ4hHEGerR8ozBiFo
5Iych1vefM7rZGc2UKSVsnPQ6WQRRKqb4pIXxOkmB1Jf6Xb/zFJEUqneTtlAUhuCyAC+Y6Y6g5Ec
Rq1ZZVk3e4aeBI7Wy9g5355pqmpEV3XTtFS4JWErk7KMYpu319H5GvE3M3eGjHh04bZ4JUPctS6p
q2nmtBgGBkp2aJP+nrlV6rY/MJm/kW+ZRCVxx0hplmrCIfra6j5oY7dtnJzK6LDfBo+vdRJ8bRX4
eRxF8FNjwJxY2Rd+4vZk08UXuqzrbclLnWzRG8SMuLPHkECfaLJvmnG4V8zJPX9zLAwXQh108j67
dowwCk5DR6gFuE/EwnFPLyitL9C3fKgLe1U1+dYGnI/jt59Nhsdglay1cXSINW0ra7pJyOTqhgmk
EHbfGOwCIG6reGxdnzZrjJ7dtbXx+fxvXTank98qmCwlZkk6Do5ofhgwuMDpS1m3+gleXm6YdF6J
b6XoAU7WRuzgqDn9ccoR340rBrD0alNu/0Tcljf5L90Xp8KE+68z+iIt+Eji3FQOGW8mXH/qnox7
gzxmYeidX8tF03pZSk2w4jmgpFF5KxMIYZ1h3KvV43kBi2dRo5YGbAngzIiVyg6YBWrKo6oivOnp
h67ajq0kZFjU4UQE//zkIawrWdElBg/c0BxeH/JIctktXjraiQCu44mArppqjeUQ0HrKVXZroRFL
9+jGxMztjHEZ6TSybM2EqKSfkb7XdchT88u0uberr6kvqUQspE+pauk6MSgajk1b9CkDwEuqKjIR
JKC1jLNbZ8Ge3FkbgoLh8FAciq/tL4/5H0/jfwbfi+ufJ6b593/h/5+KcqqjIGyF//33MXqqi6b4
0f4X/7O//tnrP/r3VfmdO4bv39vjl1L8l6/+EN//S773pf3y6n9WeRu10033vZ5uvzdd2j4LwS/l
//J/++G/vj9/yz1QIP/47cu3LMq9qGnr6Kn97ddHu29//Gbh8qQ8xfcfpzJ+/YPLLxn+9uP//DeQ
w7/k35p/pf/z3/niX3//0rR//Eb13zFKYVm2oWkaAm28q4fvzx/Q302bhz9MBeoY0CthN3lRt+Ef
v5n0d4LxBXRN8eDO1ix81BQd/8hgv+Ne1zRQs6OxT1OJ9tufP/LVlr1s4b/yLrsuorxt/vhNfXsY
TA0dguApt/HbDKIKxqlZrR+jj9N3C2LZ4YM+dol/aZVDWwQOqRVTK52eIuZuVuAzr7dhbKbuGMf1
JVKA/jqYK3o5RqVaObEehyh8VB1tHXNOtENH86JExbKcP6c+jVt0HiT6RWs2xZ7Wk4p+WMP0PXOy
qk9a76c4eZOafy0wJxs4ed9X31qSqCCWoDRwmTroqymZIwxxW9q40mhEkIft8o+ZH+ZXRKtyp0go
0zy1zmYM8UcNmzbE6k2AImuqT51UKbN85ScAIdhMAXJCHbDLs7VlDvMmMzlHnx+adeCB0GawXQOk
uKs6jLJtEzbWIy3J7AVjUV8yMoOkM0wAcWHmgRv4ReSACWNwJqQInTot050PYlvtGGZzHntxUFfZ
jRWUc3DoCPreal/FzGFhad8SGIYXDbp6zcyEfdMzPcciDrmCzskqnb6ZwcA8DEqMX5EX3piVFf4o
VbTyrIuRdhd60NkIWc1aCZ9CM6V54IxlHeQeLApcU6z2qbaaWq1otl07kpWapcT3lJxa1d1oD9m4
ISX6J9ypN3PLAZc8XXXoDzHXQWVWdFMZdjjSja+ARndVWERfl77ezU46F/V8M6YBweunRdPskYCI
JwgcNjH9m9L4c+cEis7CgxkSZfzsT2OJ3RiDyd7WbZM0rj+2AHXGaEvaIM6Iun4Hwk7fdkMCamWH
ZEZPPC0a2sqZlK73D2ZjJf22yQaATbV5Gg0bS+2a+FKpWFiBXkvP97meFp/TrlIsr57JHK/maJhm
PGrHcW3EzfRQ1oW2AvVSnCJ36/uHHNv2tSiyDBjJ5qhugPJAf6SVWuwCNcWPHrrpejZz35n6pAPC
hznPTpxPM/W6DMMEq3HCnKDX2wzsYUU0HX3D9oOdpScEna4MCSE3awP1yk/K9KM92BXxSpDjJTsl
oFq+xvJgPnIe/btIicKNPtC22MS+mq5HlgPiOg/b0TNjv8ZAuoUJGaXVFd8dgiJqnCAtp8o1Aax6
U1JSYiCYWndx2qmpV1Zj5FZWSjeBbg2wpGz8kA6YpsD5ie+tQiHHZIiLeR1VYf2gzixdBZlprLQm
sz/RqUNDcI6T7KZj2bl2oWcrVc/YJleKBow1c2pcmUkZP+Z+bAZOzfT54Hej7RR9RWIn7abSq4Yq
PEzBNHgpTtXWaFT1qFtK4k5zba76iCn3xdyH380iGGLXLoMhXRnlWOxRW7HG2h2USO0NJ8OGXxc9
YKwlWS7uyl7FfXB1BrPgBXT0osLjvr73h1YZMPyYRF6QX2ZUdROM5BIDq1D9fNb+/5uR34yGzrtd
zt6MTZt9yf/2cvz5Bb8uR/N3G4NtBiG4CJEk4r3Ov25H43ddxUvWRipHB5wZwyd/3o7kd4o/0TFB
+Jx3s/B7/rwdbXzECLF1m9h4AaPh+P9wO4LC5Y3JgCSQmqoFHjr8GEswmd6Mc7/QsszrE5vGHk3r
ycLcIlKyaFwwVv08fkkn+5OeRvuOGq7ehA+kLT4XKb0jDQEZkt1cVrT80afzjqBBLaKAOC7R51pi
GMmxTcXYWs2sbawKGSQ9SZMn21ZKlxJtdIsmsA520Y1e08TZypxZdSiDsDoQ6h/LzEBtw7S3plb1
a1rrqyoYunU2hc7UWVcp+Ja3QWXovRMitbsuy/yHWlu3ttU/xeX8qa7I4KrqeJWp4QZIObs8I5so
BGR23pDCC22fOWplRm5XhrVXs9LwGCnjj1mSMPzsYj7UFbudjPaD0vmPuRFHl+0IWuciGa0nFjZX
tjV8mtTuIpxAX6NM3drofExRBzVSy3oWbPIsVzAZXFtf8kkdtpGF9wptrbhxu2KqVvVEwb6tKsTJ
2gZzM5QpwXxhzFF2SEmAAAEJZNUxwnByLZ+FtYNHXcS8fNB80+kA7ullSJzuAz3LvbG2tJ0958VF
0Khl6HQkY5OLKtJHA5DKu9RqjQc9bMvLTEvjFdwq/sQOMR49Wt/DmKxpmlmHPMNFP3fjqsF9YgxA
oY1G9ciyQdv1cX/bdypw6KPUM2Y93lRBkDrJXAxbX0fI34YPo6+p6K7zJyf0+y/daBAnNfrYJcH0
tUC0AFTk0QuUJG0dddTCo1pPK7xR58BpqQFEjSZYp353OWr02OZh5hRtYq1oN9VOHhZre9Bid7Tr
K1rlKIFP6ROKs4ETxOj0DdG9g+3Z11WHSKUNvpfYe+Ad2DsQX+4SgKLghZ2U27kP7nBHIcLRYXp1
rjuVzZyirseHzoJLp+U83OSMTI5JY2WlGYAwSVK12qRlr3lZXdC7qg+efKM/DGn8ZZza1Cmt3HTK
aLxOLetR6XKvn6OnggTXTatF+6xPP/gT25u4HFKlfjLVzqF9mzlGbpcHJVdRXLOR/Ib9Yti5UkfA
M02Fk47dTRSQ3O1CYH2Y2rWeBolj4A5xLTW2j7nKQmQziuYaMClPlWElF0zLiitad+21UlXkumri
+thV4W2nVxutJocm/zEaNWg0IiP+FKPzfZeXzW1N9NFJo3p2hlALPtMJIBF2U6qYIc3WxTwkH7sZ
ltUmWuYkpn/X+0O78lszvR6HenJSjeIsKn3j+fY4bczeTNb55Ide3rYXlpV+9tscf6hN12pnbNSs
M9aFkqVObBnfBxr1q7ifjFWm2RUiSpKuWwM21+T+deSbqaORtDyEpWJt+tmuvzTg0/bCHK/xKdi0
QXnofIrUSWpcKGm7oZN+pU7stqqatVrGxzqkX7CWhzrxP6lZ+ISTfgmALtB7mNonu4n3cGGsUwLX
rysvSmLixIUfeKXVfKuqzMWYhzMHfX0bB9Q1jPAQKu1DVNmgG7S1Qxmpwd5GOOE3arpRKHwKKYKn
Lq++hqx0+7xGdncc3GzAcF+mjQSYy+Ye0BXt/2PvO7rjxrVufxG/RTBzylhBpSzL1oTLsmXmHEDi
179N3b6tMsQu3O6evqm1XIcADg5O3NszO1a5SdszFxAhyQvaqhQ0/FfX3dg9sXZUJietTRLaRVZQ
dzC051w1enfJjcxVBqVw4AjajxqmFxxd7ai3yIVfmhnYImF+0vRFquBRK4WiuFY1uZ2ZPWh65MzE
PIw2C5e6k/ZaXA1PyD3Ie5rFxi0oKXXbZV2UH+Kh9UYjksJOl7TEqRTJcnWmAglbr5qTGmHWvI7S
xO91tD7biaWBp3IuQwm3SR7zPtBKBFTwsJ90NHBWjUQw3WMkjlTp360ofQI0LBoie7SvpEbDcJmz
wjGN3j4MA9UdMAPrOzTyP6HVxauWKTSz5jXSwXamjtEdoi3E+xlpn8D8gaz5okyuQYafypTdjBOG
Xfs+JMw8sAmOPRvJTaQWh6oevFzGOGeKi7Vg5ts0aebHQ6l7jW3dksHGv1iFY7f4wCSqHFK3LYbQ
7VctKZ+SomGnVDZjJ2nlxk2t6K6c5pckY+OVkmr2t0rG3KEqY6ahMU9ahtdqIAPTPTjRVebGcr0r
pjLxkml5TLXOuhtVemzK7AgYml0Vwe6DPyIw2j4sTeneqttd3Zh7LTIeAA/+jRXxk9a2IVFmN66B
Ql5l5d6slReWtAgEYz0JIqsKFEbm20GvERSSOLCVaXBIWnzXtSW7TvqiRpM6+bmkDXXTZlHuqnnY
GXryC+5y5qatBb0hj6MmIy8UtV8TqTopvdZeJyaNv6PJvfM7Vevc0USUZs32HiNBhasr9YkBkgLu
t5YZ0K0msOYcbFhGVu9mqgVFnQY0l/IjJtRUhEoDnjKDoAM6jVJPU5l0mhu1ATVxAkyVCHesaMZ4
T4AxcDR0BbgdHWY6yxQqHlsKc3O57cI87r1ikVu8eYNTSQlA9a2+Pao1ngdFbuQjtWr0jCLB7VqS
Mhw7I7P8Ikbdb1S7F8bKzNVn5F27ZbmWCKmf0CRioxRkpns2LF8MO0MPj1LvaMV+KXH8TW0NEze0
U29JHae3MsY+jtaUEweenxrGk/4EBPcG918ynalY7380FcdpGQwvyzvLUbWl83tWyp4dl4o7dg3c
jpQVewmKdqPRKnWKfPgmL7/USKNBmswH2dJvETU3ThJXCh77anmuERm6bas/WjI9phJLmNMOFgi0
AJNYVs5gJAvwgvO+VTxE+qYmyLBvBBPKOokC93RFjuebTcDiHaemlVReqQIuvk7Yd4VMd01OX1rj
j+bp/x9PIJ5AamzNSf11PPEw1D+QSCjKrUzbH//7j2DC/j8UmdGpZYEJRiaI9f4MJsz/w3AoDgl8
bmsIuFbFPoIJIGbjyVIVwwA4wNoD+t9g4j3VZhkrhohsmwb+9DeCiTVU+C36VJAvt/D7azCDejtX
5ci7Iu+UdViFMmD8SpGXpa1AJz/VsN5FIJjSLFnRkHP8PcCNEaRHRAd+i5EjlbJ2I7Eg6V5p45H5
69kZ/JFIPE8cbq/mQ9QaOJ3l0BPkx0ZrZKM39ycNXBR/u+mOWwq3WwWdJbXMUMmnxtGSdnOExSy2
YL8+3eHfhfAE5/BNyKisiXliDc4w7DXL9CT5hYoqXJ8KAJwcrgbUgTe0TI1yRMoobKxghDOXCdqe
tpcCQnukXY2Vv/b382hs5HAts4IIuDTLeD/D25czC35KcPngP8+hvi/mQ9L6Jecnz+a0TE1UGlqq
Pi+syoNOtWdfMZtXJDjBfIN3rVeWhwhtBJXCBBOURLRQTscnwzTsjhhIvwFRzXxG3Bt2r/JtBxA+
xcGzqIJzsgjJz8urXtXt8+X9WDSn7qrRzhIesRHNa9ZhRWMaA+Rghdg427fqQwyn9fO4GKkh41ah
ZvhjVLK7Mi/2l1eyrYt/iuAHL+g8IwRaASItMrt9LCFYLQMkqUVqAhv+aceAv0Rgi03A0fE8U50M
ur6lMQdPoWTXp8gE0uVFg4MC3/3YdWxwpDS+l8G6p7RFIGOEIR7pA0tF1Cufu1Ghr+cfwh1do6O3
rc3wIYNXYVhLbp0kGJwVZr28emepA81yEtp7w7+80Z8Hxd8F6zD1BsD4AMLw+0VB/aZcRnSme+Uv
AHmtXD2Z1zxnz5QCdrC8Wqd3xlQIkrd1vrb8IZW7nsoyRnlFsxEgea0rTV9YfR1Zoor99uF+COEu
oWbXcc9miXroI1hcUCGD2Qvbqnl174MSBpPToqH0rWt/vizuFM1S0golyvC0xbmXyo9goHiQeiMc
Z+vL5XMTSeLuYMUMa16QZPCQZvJKhOiRDaq3144JoWg+dSL9riD2+vczS2oXChL5qo7Zk3WI0AFE
u/+fMUIRdfqWX3C2eXwDTY9YvbdYApMNlzlhv1gf6Ms9mODcXr7/V7vHNz0ZVLe6oUpHsBo8gXTW
mdi+iJ9lmv4nxY4i8nbh8nPTCLd5q4qebV48kzKSGCwy7lZ53YNSTlqhspk7GQBrbFyRAm4+POeb
uNruM4FtN6mTkuFiAfgG+ailuEpqNAxItjs00S9DyU8DEIydQQPoBCMgpagQ6ljJ6wI/rAJ2GwCO
fna0/gfm/PyrOCMj95NZ9XWNd996rZAgJHeU/bh8pJ9ne7it5kxKoll5vwywoCtAQvo8/zDwBMKW
DU7y0CEDcL2a0fZGd5OD9ncbOjnRnKHR6djlzJDQbckOzARY3JtgbavrxT/s5/vH2RVbaQmTUrhm
69o0DFszkH2aGKSTd7rgqEQPgs1ZFtWadD3O4dNGhd9d2aBNyQB85kBz/SgwGwyddaER/YOOx982
EdWR3zV3SPtIaUwJT3E4XVWYlWFhu/9feiu33JePzfw0/TPSVEaBGZsp6T9MZEuJCCt8W8AqwiC2
SvjZx3iK4xw+++glieL3suppuejZFongrjkbEk3LKWwlaXb2gMqK4O0U/T53YUdwZdktODG90vbN
5RVYECLLuKrsZ5X+2CTuukokU/4TCiARJHcO6gq7MSxDcl1gDgIl4is5sJwidpTdTxGEweZDQ8Bu
paBpBd3eXKBDylpvM9mm3lRaSKG1PkmQdqWqMyj6Ps5E85ube3kmDnXAc5NcsyEr7ZxCHZj5Pa6b
I5nK0r1sITZ380wG984YmDQjkAMZ9behuOvKt852W3Kknd+K2QTWX/t0dmfSOO1T7SwdI6qtV3Xx
DbcNJyd7BouTq/pNWLiL4LUWbSCnjMOIIew8tgfPqm03z15o/E+cKeTIkSkzDPtTN3JBjajOc9hv
u6ye06ENSGPew6r73bj4lw9q/dbPW/enKN6bKuqkiqYeF3cw7ktyHJN7Kpr3+NwstVrSj+XwjtQQ
6yo6HSwYuN0MBgbMenvDMboaA1AwBNVJ9PqJlsTpt5yh3lZE0IbaQoVjrB0yPhmR6NJuv0tnq+JU
vImsVE0U+KFlB28+QktsATR221d+ViDqgD8fSPv69fJpbWieJqtAegRoJeoI/OhJ3mkluPImRGXN
o2X9opmgiXRj6377fe5d19VUV5o8grcGJD90j3td9DAkPy8vQiSEe9Bpp9t93CAXMc/XBprL2q9I
gl8WsWFRz9fBDzcnPYriNsXbnRjDEZluD5XkIErHAzJBh6rony6L2/JyNUwP2Arw2oAgz/eR5vBl
O31BLa7z6Ipm4KUvw3Gd5kY3vCvdASPYaTQH7u1luZvqcCZ2/fuZc20BFtEuTAYVVEJbPZXF3eXf
37Divy1rPcmz30dpJsrTSRkw0PJIe5Tdyq8LRiklLdSaU6M9/ANpBiA7gEloIRfLPYNmKs9zH+vU
y9ACGGnEseyfVodZt0PVBmY5u5fFfWY7wsyrfCaPsxOSsmhAUFtAgHUov1RfUYCs9pofH7rI1bz8
yrwD/JIbP0bOGpmLUAY+j8Jy0jnzUS+y3CRERn8nJhPRGiCni1v9qMobNIw4SzU8lrkSyN0UZOrz
5YVv3r+zdXNaQwHwGNsJjEhUHufmoEQHGnn/TgSnOJFFe1OXYBvR+9o1ewNN/HP067KMz83b3A5y
HlteogWizxHLqjcUCC/dzfRM0GPnUy92h6c6iAPl/l+K5AIry5hQ5bVx4aiL8b/vq8Gvjr0nAY5C
cXIPlcxHgcRVCbn3+Tcl5SyyWU12RNHf4SX7KFwd0tRFj8k+cxI/9vJ/Yk/ONIOzzHORpXmqYHmG
DgR9MhybTJRYXJXrwno+gdPG0mJH6YyZubzYMVkPFvK3wYN/14v3m3dmtQx08jLFwr220J5sZ2go
rZ3SDi4fzGd2G04KZz2SYZgXE6Vjb4V7xFzaUX2uw5U9JHUHH/gkh2SnHCO/89Jg3Mk7Q6CKon3k
zEfJlNgoTTjxRvvTImjq+geYz9wK108428epQH9DNyJs7DCFCkRL9KB5fbBSvH7L98TvwiHzLm/q
tmVCVRHNiJjDMjj9K7QuQc8TojwSfR+yCo2BYTsIzMamDLReExT6DMTC3BXuWUbUvqB4M4veUemv
xvhqiogqt03TmRDu1jaNVudjjl4RrXGzW3UHM/Fc7QywA9DH5HBXiJ6yjZwoSlgfi+I2TlEaMsx9
C5U3rdtmll0DgwJr04+cNbdDlgVVDDbwSV12c7kIboJgQ3lcugEdw/3IOlwEtE3GZKfGaP0wwsua
sZ7KJ7PxsUB+ZlwHLpli6jPearyOPfNb+4qOpyT6qtYCSeurcUkSd6/TqZKbuoYkKu9JdpOB7xCp
pujt8npEUrjrW1S2FdGEwDGNMSQgP45RkCmqi2Z7gUnfKuScq4bG3eIyqvoSDM0DRpxYsMLSpifd
z0NAnAMhCk0hYDZvUfoT+Terxl3axlVrzoxH3XR21GIEw1uqW6Lvrex1HGXAFRyByuAVaerEIvBC
0Zaufz+TqMhZbek1LnY39jepaaNPC7uZJPPkFGUqCJS23bczheTMiKmW3WACW9AbAngCfuKig+l6
zYBKQiSd7ejiTBZnTeDiGwWYNMEB6neBdGMGaJV2LU++1a9bb/Zjd24xf6fFItVZVf3SGXJWBenr
qGcL1lhdxTv9WLuTs8bsazSDjr3dv7oRfIU1n6lOJIp7F0W92y1XafKFjD8mEXjD5rv5sZc8tl3e
YxgQPUh4N2l6RSXJNe3Cv7wSgerz0Hay1Mlo0cbTnC3XnRG2TeFGduIrDB2c1p1pPXTaH6MTf1nX
Ea2KMyelOWmqCYcNWZwbTMRo4+3lJW2lcM6tiM5ZkdSuVbls1xw1QU22DxPP+Cl9H/wGGPXdKXkT
XWahQM5+NFEzRrWJ2ywp6Kd1VljXeddKTl+45gF1hmP/LDJZolebx7VDraotaIWQLNlPV8phhSiP
D7lrniQAlGvH/yEIFNwwPp+DRIiEVAW8+6a5S+gBrYvBwuogKY1Da+te3mcAaK6rEEMMaHpmVuTk
mimCk9g2nCoysqaG4UmZ2+qFZhO1dYN6qhVOI6awegxBKGOg1UTgp4gkcSZ6bNUZ/PAo5WAu4ZaS
8pAYJKQZyoHpz8sKu+0vfKyJM8+NFUUrSS94Eu1TrxyIdsqXWzSG25VohHi9Wp+N5IckzjhbFRCt
pAioh9St3kG78pccQdrq62lXTfiP/H7zQxxnk41mHtJOspDcxOyiQd6aReD/bJWIcdVNBb2YCjIx
JmdLGrskZlq91y1lUL2UPjqssaD1bVueRbWIVbc+796HMM6u0GFg5pBhORO5nejPofsyzj8uq8K2
0n2I4NQ7iulE0GGL0hHCwSy7j8kUzP2PQdMF7+W2zn0I4rRbbjBLXCvI2s+V6hZ9GiKDGwBub1ch
1E3bUlDkVbaN/oc8TsepnfUrcg+G1zEf4IEF2F5L+gtKV/314qOFeh9j+Aa05CcCMpvqO0tQEcFk
+/+QzXqnjr10jtwtmMpGsxmB0hRG91YDg69DbWlIsluU/z0ykmt9Nh+iFDWgfmydnrCbMgeiS072
U5EEVmY6Ulte5WMTzkaMUV+qXjXxDGbYSD8Ww4K+iNrLh+HQNpPIzXmnSv707ZYMbUfkaaDp6nfH
kcl1apKhBeIMULwwDFvgIqNOepJ85SYNgb8HuvXmGfTi7/ScomzFtnd3Jn59I878VrWTVCsqkPak
7uydJIc4j/FhfJL8PujhnyP7GIMEUmCJN3XnTCh3ySOMSZcsQn2usp86uMmq9Hb51r1PwF/aVe5m
SyqGOaQZVZiiQTNXLIFYyRxDRZF9Y9YPTT25UYZ+9mj8OkjRvkSkMFOwASYooCzyfmglH53ifiLJ
rtbZfpfr3+u5yt26siKM2GaPdpXcNgPwOBnVnCL7o3n8Lz2qbTN4tkOc2Rgz1qpLsn4/ARVzLStH
rbdv6qL169ra9cOMnjyJPcSRdbIaKagJcTOlEZS9t5pINPnsKzibkoMJK+sWuEHo14nC3J+eMf6W
ghM3PbXemugsH9RfkQPWiD3Qki4foUhHOPvSoivJWFK4Q6l5xPi+pQs8/m1/C4Oiuo1mRzRFc29Z
TAjgM2x4P9S17jCIJPu9O78if/arALSUBSp4Eejg5nPzIZHPPmJSe4jrEn5y0+5NC2TiV8QQ7JpI
BGdNuq7H7GGBOCZHb0pRFy6xPMkQeR3rr3y+XX9u3bv2nhkNDHtKIL+E17FyfOV+cgMogC9LAPAC
DP0L3rXtVOfZrnHGQiJGXMY2jEXvz97KT5WfVvxs02eHqXQA4OYonnyMERamAXCmAiFX+rYmfqyW
syUochW1urrJkgY4gNw8JXMhcHtEIrjr3gzEXPLVr2Jddp2ChkWdB8GhiURwdzklSRI3A2Kobtih
3c2K/n4zO2zFxy5x97WRzYbkHUHcmWQncyT7LMuulmEFDyGPl02DSMm5575rSKwyFYnaOrourMcu
OUnl/WURm7tlY2QbkDL2SvDy+7Mok6yLkrWKHzOfprdSJghpN93Cs9/nToMugLxoZBy4ad8Uzdcx
BQuyeT8Bd+HyOkRyuFNhKWnbMUIpzNS677MVv8ZLs+sZ5mOZLOq62X60zhbFnUtrpbWh9QbyAO17
MZPtGuLnKEuFKtjy6OsoiplFq+NM+BxVkcEmnFIlE7dfMPs6PdgxJna/Xt7F7XzAx8r49FCCfgEV
JLgoDdysaczerd00lJ7g/HoZcm5ScFmeYF18mkhnda+ALR4dOOkTppXl5TYzvCkVGB3RefGpoiGy
GgxkrU5GChjH9tCjzR49A5gaXsmqVSDhCLRx8+KebSNnys26Si29RCtOuShAGY/ugRmGKVchsP3m
+3QmZ73dZ+9TU8xx3zIsbAWzXpsne92lP/TDCosLF/DyYf2Fcpg2hrMMA60D3Jtb9nVZGImOdl5Q
eWo+O0r3Mfyj+grsMkegDImyU9va8SGPc9ln2Z6tee2LgO+OYf8GZCmtm0bJU/nz8sq2j+tDEHdc
M+tJRU2UuNOSnXKV3iOdjRRYL9D2zYwlqm7/3T/utLSZDVrGsJ7lMOzJztivjKGyEOJctJr172dK
IXVNJhklXKPZLsD/eLIWw11EGOOis1n/fibEqq1Rx7AVovDleaC9U9Crao0nFu/fHQ1n141pLhB6
KMhlNfdk/JmjF7lgAs9r3fdPXt7ZufDmPGWLWrWoMdeI38l3ZXr7d2vgrLdFMTDVFLilqgZw0PKU
Jk9k/nZZhuA8+AZDgBFgslSSEWkm+hfTfoEG+DPTb4aq9y9LEuwW32bYdxXAmifkILIh/lErKFVb
oou/HuqFA+HnNNS6rUZkUBGOqfWrzWzX1uldIrVBlnZh25UCHRPtHXf9x2k0U7vB9a/QwlADcSzt
vg5tD2QwEbjjlr0mMlFVW0e7iaVxmmCbFTrY1iymfrOyO7du5BXHNeWXBqKG/i0rcCaKf8kXI7Li
JIPSddlLuTxOZajlAt9xa9/ORXDvQZ9iytauGV7vBnATfbLv+va+l0vPXujTZaXbLASey+LegklW
ajvOlnUUQnZth3jxQdlPvhEsu0TgLmyZ6XNRnDrMw1KoyoCdy6Pnhewb7YcuX6fWDdAjwFmMd+Gf
FDnPBa437syWlo2lp3OOTpr4GklFp/BmJz6Ve8XrTtY/uLznolatORPF0kKKF2OAP2d5xrgvaoFK
bKbZzgVw70K14szILc5JddJr7UC8PtRuEb4CEwMhrOzNYRda17OI3FOkitwzMZQJjRYjHj2Wy05P
tUPUkCerXXygRH4XqOKWATxfIvdclN28gLoNlzjbU3/e57617/w0nNzF65ziLrquBYe2mcE5l8iZ
DaB4GFYyakhERY2DWWav0qsDWje/zcv0WNpRmBqArLcil1X9l14br3JV96ZxfKhrWcC/K9hogxvX
AfhnHc8jRrqWMnGieULvZOvYTUAqEVa4YJt5UqO6bRhRDdyKSIsCZRq9QrEFG7vCm356aIisAXYB
7TOYCOHURo6yGHhg8MimQDtkV8B0ugW+1k730TrvpIckUF8YONCzYxkkcKmzsAIzzGV12kz7nH8D
p05DW1VAUEITtXUarvQbbXGYlx8zbz6WbnEs9+3tSsPeoe9Ruouc4iCav9x06wkYFggBlJ0KSNff
bcLIeqDTVM0AYCCHBcRDnqvxht3gS6H5Rd7Royg6Ut/pLfgH/lwkZyUACS73ZYeXo4dS13HlknK+
Vnsw41TplWWOb/IyHXqjmRwaZ0jtAb997OadXVueuWRuB/iobAawGsW8QRXrIZQF17E1vdHChexN
P2771tVGfafVy2lcc4SW0vwclPhtMBTiznmGR2u5BYbPaUyNm0yuDrVN74uudsACc20t4zc60dNE
KfNNZs0QmzxUabKL5PhO7oBuChyxa7C6Aj6ufqGgPagb/FS/7M228ugUIyskH2xK9rMRXdN4PJpR
AfwaBDBjWj4WaI9zyy4GhN3Slc6i976c2adRX+4QgAdl3VxZMwgNem1gDrATXGvKYjep6SNgrl6B
fHk9AawpnwykbbQ7WkqA9FGvh9z2kn44AG6ZOWraA45saGVnBIRZRGLFsdXiqpDYvdZXe9gU8Gmy
6XXW6hd91MLaqLzOHA96i0YXpe/cJOrCbmyvUCl6AMho2CTszYiy/dhZgQwibHBc6eh1m4CjYN7P
2nyzAuLpRMkcW2e+NGk4ms6+kgc9ds1BDntjah1Wtk+ZFc9AwEndRFvma8gEd6ypf9HV6Dbv6a5N
0DBYg2U2N+unWaNP/dgFzGSeXUtPWZHsVHX63icAAI6SFzOJvMSyvhq6+mwu3XVm9AEA+V9y+KT6
VB7KpTcdLS6vWFy9GH2UAllr+jo14Ki0oj2bJLDJAiNpqDO3LIGYC/TXphyuMH6wH/G5wHXLnSXV
91SaD5XaAJBLGvc6md7sARB/ownYsMg4dCrw99qyeVIL+TjNJgCjqsTNMMPgLIm8B2H5bV7SkKLi
L1VNoCoUkLmZCwT7vVRLbiyRmz4HPUeWNLaboTPHATZge8riJfG0iPnKYHVOPFWuAkyn2ta+qPly
o2L9DqCUTm3LkLFl3wEENzpZQkYnTXVPrZk7QC+XOjL82QSsyyQtO8BLvTUFuRuoCn4HAB/0A+C3
GlSGDCSW0roCGCPgxVgHgLfuyCZgw0mjtRsLGrmLKo0OHTCVEHejo1uLP0v9TT1mb3E/YTSHodN4
KR7rGPXQISdPzYjdral6p2N4YtfUmMvQzO5nmuDS9igyGkp8V1jq4vQL8EAA8OsQPV68Nu0PMaDb
J4t+LRf5ru8MMPOBJAs28qajCNNsuQraVH1gvfXcGuB4GDPJNdpyByi5t7EwfbNevpSL+quITWds
6wD0Qbs8ByxiYiCzbmL4Kqm9JmeHxEb1tm52ja4vDma0wjmii5PacP7LLtotekFcgAwCX6xdDrXZ
HjUyHRpjeZP0GKhT6eigz+II9DpwwksNppuBsRczJ6+6ZsUfzN22mne0U3eZER1sdXTlHCqhleHM
2E09JPs0lZxUa16aBCRDSn5bAWVL8GJvFl7PjS33yNVowarLGMUt4w5NeqpHdiZMzi2wd13rFnDY
DvOzY+MuR3OfPycHkTu9mX07l889cDrwOuNu7W8DfvpaXltL5svP4ddKiAc8+/3l9/QvIoWP54xz
lnQUnpZcRhvfGinEx/4pDfUQ+HcPMXzSy7K2XZQ/RfFBt0qzjACxBAmdmp1oiW0dhvr5soxth+tD
BhdkWbIKzkIDLoptnRS4eIW9S/TCUwdRC+uqBp/eZAI0FMDoKoCw5cIehZqZsiBF5Slj6TTwHasn
LQmbZWdmPy4vaTPAOpPExTuSUVXTYsJZV/JdQV47ml5T6xDFjaMO/gCGAKqFlyVuHtSZRM7FkdRU
SyoZA2pRrt3VwPurC7a7LEK0KM6lmauUUoCsrcm9bj+G+UkN7QMg3EXqvQa6l46Ju81ZOheNlKO2
uvYx9Nfq2jW0b/cdJqbF7cXbdxdFY6BSYx4SZFy/+4ZZUiQqCufIxJC9QR9n+QDYykllAMsN7P5b
p32zjG9yBUh2QUl++8Q+BHPxvjpozES1EJntxPylteR1KgRaKJLA6bthtxKhFHW8ugjrZHCmUcTl
si0BDX+2JoPAgGc7siJwCCRrE+zQ7zL5yU6/XFY5we/z5qey4iahAEf3aBso9n0h7Hddr8VnXftz
AXyqz8oZGoEkTC3HcMc0OToYwAiWNBFq16aJIx9iuLO2ZTQqAUUeCDCdBdCeYzl+IyUwSppCYK+3
34YzSdyZ54aE9rFKpRi4Xe7ktgsKNIYiu5gjcJ9T3yjpm1VJrg4UJEu1giIeRTSnm+1kID76r1LY
66GeZWD6jERglkDoY42Wh5vkm7mxOrwjnAX7vkuAJyuD9KssD6NqMict2qDHuJg7S5Ob5/ZhMSef
rdCuA1gRpkjaDZUG6FCpD/UBPNSNFB/lNfFvT0Yt2r71IC7pA2dGJ1nK6BThae28GcNYCBQ97Xbt
VR8AUSVKAou0mzOo1WyaWpLiPdKN1yl7sP9JM/f5QXCGtEmanhoEyh0Zspux4bBIVPDsbMf2Z4fN
uT5mqloka+Cy9r4VrgAu6S6+HvZFkL/lpxyzIcm9+gTm6cAIciB9icYaRfeXc4UQcxCVUbRKtvFd
XqO1uXsEBa1AK9Y1/LVSmDyAS8qmDNwtsEKm9oMCQ3lcDg1ApwvQQswALlYF2dLLamHy48s5ooE4
rqAWkqydVjwjkFP4l+3q5W0z5fUanF1RgAITyVzHT2etvLMISIswN1SMk8BjEK2EM0blSNXOlJBn
jmN6kOPkyIS9stu5nT8VEAMZvy9lsZK5V2oMF05AhJhu2zDS3ZhitpW5Cir6gBhvTYE+XLbmJt/n
bhnjiE53BX3ZRVY5Sjb+HMGME05LuqPA+vIun5VoEzkrkcXywLoKrRhFpt41Eng+mkrQASwSwRkK
dRyXIRlQWgOlj2NpbiJCavgLL+u/b4Ipc2aibhUtX9JhTUPSwlH8IjBukYMscEoaYJcAZH5504Rq
wRmGcsmb2l6g4dQlgeTkfn2KkPGUTswfwnFHBE1Agh3k+wHrktqNzZDKpTn6O2xqza7KRMPwAr17
f/vPbm0cy4zZ0QqqUctfUnASdGr7ktn0Tk5KwXpEB/b+9zNZg2QOoM17P7DyWvUw+PmMhmlE0u9Q
OG0tUPItWFPt4616xyQ+t0hNXtqgVcN5yYco1HfRPt1jjsQdQhGQnMD0vVcizhY2VmlOJxO6PmrN
vT0jN5muCVg6Pgg0UCRo/fuZoKzWo2kwUURpQVJ76J3WLcPx2/SsOWg9DEuvcc3b8vmyUJGGcLbC
QGOTnGjoEaOVFSyzO9Rkl7DQMh8vyxGtjTMY6JIBeGKD04qAKNqxV3v63k3fLsvYXMsapoMWRoWR
5WQ0PaDq5RH7V9qNI0WOaTrqcjIWUdu+SA5nmlS0zJspwyyRUdpujVgTmXO9uAYMveDZ2HQjzhbE
mSTVwLBSuk5fWvlwRRgmLegSmDQJcwk5O2DkzHUUXN7D7Wv8IZMvZoHbig5zilaGNZYGp4o3Y/5g
AEhogQbfWtA3umkEz4RxobRtjjVIuLDARL6tl9u4CwWrEQng3BbaNqDRWmf5lDsWNJpruLFfUjiZ
UuJ2DkiEn9TMEeEzbbu4Z8vivBiZtLQeKPIe8kFxE7B/OdW31E+C1luCyZ1dKUQHnEevBjf1rOs4
EH3Adkx39gHrtpxZEmB4yVWp4ANQjfDYFVIvoRpKoXGMPZGszYt9JoozWpUqmSSJ8Y7NzSOZM6ca
72vzTnCM68395E+fCeGsVJEUxcDWIVMEWUGzZ94KcBTtDYBCoIdwLQViJ5Onf7s2zqCgppHqeQKD
Ui3kSo+Py0xc4JMIrpxoBzlzwmKUJjCzjnxSeurSm1i9ajGRINhB0UXgTYkN3hIjhQdq5dYBCdQv
ZYpqjNI+G227r5DJmjNwupTNt2bMfqWgiVPm4YAhDA/UfYJLv4q6cJg8EUNLzTIlKcxntl+5g8sw
xuu2uliXlyyw0iZnWwpgu4L5Ay1/xnyTa+XNApKQvK9CexFp52pELi2IMzJ6r1WpukKjrbcN2XXc
NqCqh3BTXZAvCTxvgbbwM5IJqv4oDUEYGvPG6ntXHAz649/tHGc9wMnV60qC4gSmcssqd2TUZKP2
VBIi0vyVFnVj63TVBmwyuo0VznoU0tSmDcNgQpQ247Gx0++MTk8g/PKjMr3V+znEdDCoZbLS6afU
BydY4s/9/Jar7IGU6HqKe7/vrNoxE+VKzrQrbbYDDVySmqkCgU35wjo5SDsT5af8qSmkXdFT3+rV
axCETCsH5jUbW1SBC5C3WOzK6uXZzWzrKtHG/bCgWkzM6LUnjZ9Yy5OG9L/OrNwtquStGdrXbMn8
ngCitWf7VJd2vaTiRwEY4kiAEZj1HFRm+cFiJkrl4BA209wpptYH9xCYvQz95/8j7buWJMeRZb+I
ZpQg8UqRTFVadfULrSW11vz666g9O8lFcxLXqh92bc1mtiIBRgQCAQ/3eJZA6Y5BsqSKdnMtv0Yj
ge5a96WARpGN/3EEnYs3QF2ylNPE05LapWkc2mZN7aGZDxDBcdI42BEd11c9eKVof0H6xA+S6k5T
q+NoqUfNTI7QTT01VWHYVtj8SMfs0FJM0Cj5I/jOn8cie66H/NSHz2CYfxv15lkpOyAuuv5bkevv
QQ0KfeCxoPpEn8uKPJvq/IsWsdeH7UuChpoRYQq0wOuynSzSsaFmZ8uRDPlO2Z7V/CYzW69s9NM0
oD7qQ2onmEJIuudo0PFMayW2latPejtDK4qaKZ7YQ0iYD/uhlL7RqHlcwEa6r/X2Pu2h/DzhraJe
FFBOmP3dDCq4AP+/DNvZztnOGtQ7kuCSE1T3Swts/lyjdKFAsCS/rDn1oEgHqix5wjDqaO7QK/Tz
bMZwvwUUpax3/qBbzz0kny2l0ux8tN7CIYCsPJ7BJeM8FsOtnJjnRql/9UUBFowMmlSzPL4nSQqd
NLQTcvNQlLjwyMVLN8QnU8mdXiH3SwehskI/k2Ia7dxKz82i+1qON24rJU6HF3Fn6WQoCtWINaXK
d0GZA/aPoboB/7yaJj8z5NTu1dnuWumFpNCkS3q/JuWt3g+2Hhka5Ke6XQOe/oDpxEJqTYY4qi9F
mgO44xmv1V7Vmeds0pxWSs+ySXZxNt7TZZw9HfdsiP6gzVKnAV6jh7aCEtrwG+A7j6SQ1y60SHYq
DOdDaetB1Upqp1H6DNHEt5liHmKgh6jRb/IuRogCZiWnzc4E+KlPyHMQJYeCRA9EbvbxiIq803R3
MpV9k5Twv3RXkx6AFav51eDtu4zK8xjot3rsDiT4HpnFnRUNR0p7kJDKNhz7UAA1Yo8apIcDdbkL
Qv3XoMbndFL3FamBt+5KO6lAVbKML73a2IGVH6T2HcQR0oLvMgG4g+fpZYl/9t2TNVYng40hWMZo
F/glTiBVuyk1CST/wtybE8g16ap0mksD/3JwGPXsLaXjvZZqXwe8T480Zv+qVp+GqoY2pGFIDhum
nZa3Fmmqj+N3msNel4+3RmbBB+A52gz9WMmT5Pg2wL5OqfQKXO9daSBdSdiMNDbvNL1AHZXEkGyE
mK+s1o/JjLmtxMhPZTX5BS3csJsqexxlH5rXpq02+mJXRnajE5A4m3H3q9ZfujbGTwd0aRiPs2zt
Z4iVubqEjivB9TVY6lvSQUgtpbs2CPbL0tzoinwrg/KhssozLlN2qAIhW5D+WxiVz4WsIe8Uh0WN
HvBw/pIShLIqFaeul79Us+7MwN0lhB4ADQEHQYMQ0ktg7THP4vRU80cy3g3yCJiGfiPFAHKp2DOo
dZ6XJWJJw7fCBIrn6FhANwpQi2CUd2AyeYc4LDpAs24n/ZB5EkkxXJEYQAlb1FfGBSCjufJ6C2CV
ukavnzbFOUpUexqkL81c3Elx+kPNk9swTHq7rC3iygAb2bMV5NB06fHlIYmGtL0vY8WAWnJ1yvI3
vZMz2wogMCilEOMbi6OlLF/zRIIGZLVrBxnIlgEfK+40J561l2zpf0gxhIKkucCFMPnWNPV3y4L6
GunfpzR6sQw5t+Uup3YV5SAfbXy1UE56MoYIuAafrNK/o1HTQvq3+iYHD23SQ1oxgQJlmypu0qJR
row7pWs9rU4iJoV5A/CeOyJZBRDkmka6T6es39d1YhOp/rHQdBeG2h3VMWkqGdAjbSdbtvp3tV/e
oUn93cq1h0VVHlBW35QaueuNHmcTlfykN5/GNLNcbdLvakN+UrrAVxrLbxdgf6omvU0V8ivQHxSg
42w1gJRwUlcj3mSgjZdS4Jp6UuX7Zg68pZL3SqOFhylHQ7WeZQpdRgtpSvuuSE3tjDI5KylaHHP6
HkxGhGVAcVGDtGWz0LcZdWpG89yWkt9WldO9oU3gFFDV04y1xNb0NDfps2GWD4U87PMCGpiheioS
ekoU+QtmJGw1CmSb5u0J0sT7dqidsAb3f5glu0nvf8aycts1BS4SJSYQ9Dl7IZJ1Kzcm9NDoDhPD
b1IAfEs4OLVKXqBzWEKmDpogQf4zNKRnAricLWVG5oDnExsTGcNtn2lnjfyeKHIRpoJsakYPw1Ij
MQFu1BQS8EpyvVdlXOQjC1j3PHWWek5szIo8jWr3nRjBDcT9Qjs1pePQpxgO1E+KbH6xIsMO6+wo
RVJpE8j0QB/lXRrrN8izfA1jCpG+ZA+AHVSqQJXaS/peHublqJaJYvdp2u4JBqrtRGVZImljJ8Fb
XkuH2zZIQHbUSy7yf+lM/bScSdJSwd1ju96/1Hjc5U23angdDkqMs6fOaPROrlT3mLr8gTP5nBbW
zzqfzlIo6n1u33guZrnLW5x0VjZAJdvV6dmqbopG8BovKl35a1sp4SUuAMaSQOa7To2dBNH6pBXp
8oiWwV3cmA5hPvU1BmU66BwgG0RdIbgpCVaicfhl1A96ShespDMSoEBeqfxcze/X7xQiG9xtTM3Q
ZVQ0vIhRVE1QOzvqpPKhUXH4OzPcVayGNBHpQZCAiLhb2lMe3I2GADsmWgnX3AmDoKn1Dru1TAbk
c2Y31I0zGdW/cy+Nu4RFOALiOgFbaWXm/pAGhyDJvHI0BZPhqiA6NbbcVasolke0yGrsWLebcWzb
5pflLEOxnumzOMEuP0Ax9uvgYZZ3FziVi/FQe95Rb3C0I0jF7uI7ES/PNjYPoPn/uxNqXL4INUjy
ygo6Sox3NnKKOwUSySADQi1yYo900b76Tf3OkU/1SXoXmRd9Xi5ttKNmTVWpd64CMTaIZ9o5diPW
Xv7OT7nkkYwEzC+QfHW1+ByEh3q5H4W9TxZSf7YlLvvIZQ6zUwigmxa6kGV0I5PyOEAoHBq+kBm3
9qpSueoU7SHDafc08CArLuL3F2Qunp1TC/VKChgZ3dRgFCpLDyDH969v4790q/9ZI0+g0zTd2EsU
aUUFGQWkyH/RW/I87vSduh87O/0uMCdwDp1LL2WSkIJYOFMMTPJ0h+KJHAZ0ejDCAyrExgldVdDt
Yd525RvqXLKZc9WKaAyyzty0nKw3wayagK9kxshvsJ8oatfrK1TZCq4Z5NJOXYexNIMrAs+uyb16
nNwCM40YyQMq3wWm7gyJMicFxRgTQ5tRRtr5nYiOcTsB6EQGL5IMvQGNWzToLYte0vAb5MipDpGT
eovLGvfAJfvm1w7CgZNfOeEOKcCO3U8NCa6sczsAj4L6eIZvXEJ6XmlOhnRvJK/Xt3kz6a5scEl3
wqU+09KWzajDbdEv/I/LiibbNhlYlZUdLpVSda4xJYXnj243YhMLV9uh64tBFsVP8Q6hOPIZQw1H
+nx9eZuRvzLL5VCzKhbQBhKYDfwyw1WKiAAV26/1KxNcAsWAEmpatcB74k0HaGnChD1sqKwf5zNz
ik+91q/McblUJX2Qz7oMKo1iOo1Ze0fCwru+aZuiAKuPxefLuMZEiIZBRHc8Dm7xrLjNWfcAFxn2
1b78MniGk+8KLzpap3mvHK4b30xsl/XxebRESQMeZbBGm/TbhPMeolqiI287V69scMnTnPtET9DJ
cLWn8DHe1zfNvoucwdM+SgtZkDm338BW5rgsUoVGHasWssgMfADdhUeMqbr1gewxU+L83e5xKWMu
pXmEPDf8PTsHMppsxZcON9frRjYJudb+wSWNVgXTaqEhabRe4A9uG9qjQ469Hz5ot9Xe9CsIOTBO
VAdsoYJzVhDQOpdHFsweTSYmOcC1ApbQ+3YSVKHb4WyA+JFi4I6x4f1vFVpi/gm9aDwEj07wwNQG
orvcIU8lMNwZBsFFVJab7n4xxz9ByToEQM0KqIchUw9LAB7QeijPDVTer3+z7ZfglSHu2gM4QlFF
TczmPFovBHma7uS29YJmApv5wCwlEDKZoyr27GLg/Z4p8kmCvRWtlQu7psKuKxEyZRqNfpBC63cw
9hTCu3+5VC7eICI29YDo4iEYTCitU921t4Ub7WKfMC2ayZm88cC+J0Cdv/K72K1EFP4f99Q/ahdT
0ym4ZBX1DzVtmmOaSI5wlcl74ktS8Rj1XegU83xIxuReWZadutR7UzZ9oo5PGNL/Vg2N3XfNGYO7
D60JKFvQk2dVAkc4HWUQWspHs0IFgGLZnszs2Gr9OexUqAPkw8+iK0Ae19SR3UThPW0j9C0tAbBz
e8p5tSTumKuGupakPkMp9DD+BgWxg9GQ79I3TIstr+ycsx4n0QDPdiyubHKxWAPZ2XYSHjTAi/k6
xhD6HeXuFf8Hf9H7O9Oaf5QSiLG69AR609teWvadap1IN6gCl9o+EfEYDSUyiMRrH790dTfFtxyM
gqqsGM2e828lUw19UNxsF7jyu273PSoY5lBW4I4nS5DUN0vvlXEuqVtTnqhylmKGtql3hVrilUQy
CxvslY+RBl2+WjREvz15vbLIJfi5XaQqmiMckJQ+90N1Z2J6obTm87ic4ta6G0b1VMYY4FLSL1H+
s29Kvwvlw5CPwIsZI0qt9KjMql9PeJfQ1ANg8TdkLPeWJTs4OB6vBzzL+X9E2+rXcmdCkpllmJcJ
Dr3mQJvJTjVksfodSobudUObh8/KEFdNTpOhm1QHCmOhGGJtoVdUiQhttxTVdGVlg4uzAcB3vdBR
LExfZKdebDwr3EiABJcH9H8P5isOVWGnQejeXKCl6mRKCesktUZV4mUOUtraON3g4cntaY7BW8XX
e7rXoD5vxjcYicDDVoYZyrGwl6hFsdEMniWTnVaBebczs33Y4AXvrzb/4662CsG2jCM1I7hgR2my
06Bq17SDoLgQBNrHGboykad6nZg9DuOyeMuy2ta1+y49BBSxFo+C5WxzcVw+9Mf9d2VsGMJmiScU
GslBdXSnfWWyW51Nb5gSMXp5DsSqn4REu6yD+mesaJCWwcFkEp4lTNaBLV5ClNejs+yGQ3wMzqav
eNHD52LlYkj93zpKrRZMbDDiVH2s3payeyGmSEZp+3zAqM9/F8Md9F2qQYmKKcwkZ8tfDsue/AwP
jJWBUYBq7937dQ/crF9W5rg8bAIYInegNnUN/VFRPct8mcb935ngEq86ZEA6mYAutyhfkhKv2tHk
JWb9qUR22TguY3bSbKZmgY0j2atWnubm6foytq88q63iMiXe8JJwUPBWwMZ8s5+M/K6zezf92fmt
oLIVfRUuYXYJsUalZujrOrUNjBhoeETrRXc45q7X4obLkBVIV5dZQZs0OuAJ9CNSG0/esSgVIxm3
i/XL9vGzgzRIm7QNwKry0ZVxcpz4wI+cpMZhUweM0C9z6LnwE9ywAkfeZy+ie9a/nEOM/d6yCJF5
Mqy4Vyy8SoP8EW2Ns3VEz/Z7KX0Iy4Fm4ab/DrbTg+j2un0xt/4xytNiqWprSOUEtzGe8J+dtm9O
jN5S8RKPuiK55n/JwBdr3JVISdUub2JYqzRndoZDeUxcy9XdFNRVxR7tACd35TdhK4xlpT9d6WKW
y4xJ1sxa08BhG7f3ZtA9h8fwhj0nsJtX4YsaKttFy8UclyQjCePpWoVE3GfgxMgAJKsE97rt+uti
gcuLhtxnSxCwDpiBkkV6zZQ9HX6NwBhdzyqilXDJsSlAfAIiWUwl5E+ZBFZfQSb5l/PkshAuLcpz
MSYGRfadfRq67F4ceqkDXn79ifr6fhQqP7Cscc0VuDRpxXU/qzEeJrSpBj18dwcqolsj1ohNiuUw
5q+JPt0bOekEx4zoi3E5syghVBBgbsQNqu86QISdZ3VeOPy+/r2E+8knTa3+vwOTPhkAxgEpTd4z
DOIMr5qj7ueTqOYQLIufGMi6IJeyHI5Yy80uAkhDae+lPLRrKio9Nl2RysTULeRGnaemKmgpVyRD
KdAoj5iESJu361u3eait/j73gfRh6lqjRg0wF6BryR8SFNbZeLhuZDvdrqxw3wdYIKNvBvSEIAbi
am7smbfhucMLq7wPvEk0lrX5CnixxhfwcjrLuSmhKQIo3jPwbfvKA3+Rh9EHxxId15s5dmWLS+0l
AVv7RxcvOoCxAuot2mMHhJOtYAQMnIQ3y8/rWyn4XnwxHzThBBgsnmrq5psxP4boNWE8/LoN9s3/
SBarNXGJfFGBW43AOeVSMjpG/FVeIL4w2iZFSld9XRS9Ahf/GJVf3U/auWnjqUaN2FbxflCr05xI
7vUViXaNS+iVPmNEvkIfnuqxHY836TLZuiFqV28m2dW+cVk9leXFkCZkhSn92g2vcncGfyRAfL1T
ZtSe4vPcPl1flyiwVC6vh+UsEYOx3OS/tR1xst1w0h7RFd/VO8AiRRWF6EtxySIN+1AHDhjnLzlJ
+UH/1DvkagO5NKGVmgnmNnQHlgQQgWM872Th0btZX19s8MgfAJ+XOlHY3QoAKQOYj/AusR4m+q0H
HFAvKxvoVqcDwY4lg+NicAQfbPNavDLP5Ysh7dFfYNrljB9G21uH6YjRKLtwPnVbWRniir8BxLPR
yNiMJ6KCUeumDBgWWeR/gsDi363HcUxVMrHACl2QBp7nl8QFJPiUDza5Y4opqKcBlxTsosAPeaDQ
sKTllDL+3LD7bsjvary7/pVEf59LF3I0jpra4FY0AD1faha4oNNP8U6svg+XLBSLzqQ2sAYIfnig
wjv0RSJYhujjcMnBmMsynCeQZmvRYNmW1WBMYP4pZ+Pr9e3atoPJZMYPpJo8c2TV6IVGKxDCZ0ir
cS3vclApijRct2s8erHCbVipQIktYiIsSHbfVK/2zQpkq6Bt+Z277H2zFHGOb3vBxSC3fWU/G2oq
w7dj2j4YY2RXpfFwfedEJriEqlWZGaQsSFEYh+Nz2AqqO9Hf5xJq3xZhOjFcmdzps2OB3d4eqsq9
vgi28X+WC//sE99DGKJJbiaKkiSdUg+IbCmLbMqaucLcve1oGJoilmwpkJPGL1lVCn2SSG0roTeC
sqTZs7KbDeueiDvuTIdmLiZ28w+N3esLFJllu7wyW6eN3C/DMrqD8VsCE2RSvM3m+3Ub/+Lel7Wx
H7EykizVLC0jKDo6iM6yQjL4qWo2k51iVXLc2ZjaFZjcrpMvJrmICixtiesUH250VEgRFHeR2+yV
I9npb6Iuz7YjXkxxsdTOUhZQhiKLk0OW3iWNoA7fLlkvf58PJGJOs2Ey+I18JsAhVOYNbb8t8zPG
ODARIDh//qXsupjj4ioOsgW0tBgXlPb6ETeME3XGHfUT9tLrfO60+8cYf9mcLTBM1j2eBBvMbrTz
PdifBI6wXZRcLHBFiYIntVli7Qg2vC3Z9U23zw9kV/kirLLADQhXlGS13hRlgnZAVd+k0av8KaAy
vSyESxBN2U5L0mEhaK7YuX6UFbxaxqJQFW0Xlw+KKEsic4Az6z7j+JO8H2y+vRPu1nZrdLUcLid0
VjeMaADgsuel37J7gKOczI2eUqd1ieZArHaXCHmgBcmOcElhyoE8pRYuMYr5Pey+tlFvq9r+usOJ
3IDLBmZZR/qk4zPVhR8nP6LuM0Dy1b5x2WCWKiPUVAP1YXVLlB2gxpUuSDiibeIyAI1HPdZHdK2H
od6NEYbxpcUPMBN2fadEmYaH7ZC4o1rNRi4gFgNs3AJScujAARgXeYUj4mjdPsn/CR+TywMaFDeg
aYUzCAS5KHdAKKyBnyKkyjkNRS9DIltcKpD6sSjyClnNLGSbaU3qxV1DUAgZoi1kQf9nfXJZFZcU
wrQoZTLj+E4O8T7bSZAdgO7TPEJeHYfrN32vizjrRGvjEoQ8KSbtNYDj6v6x6X8G6i6v91L48y99
g0sPug4AydTiOo5NtK0jm18AcBJCIqoLVn7REb791HaJKpPLDFVZg/0qR7H6H0Zd5cS4ouYd2SUP
IluC6DK5BFFELWlNGQmiNU7pcEfUtwJ4JMH2ifyCyxJauNRtouMwUv3AJw4uFLfLY3gwfZBC+zWG
w0UG2a++5ohczuihP1YsDFJYT2AE6iXp1OS9Y+rtzqqM7xI03eZ6/JJFqj/H0m0DXd+UFK29JDPZ
jTpmoZsF0GVjAKu6aORqG5hx+bgWO/NW5Sc086xeZ024adcfLQ9TeY/mDsX1Hlq8x+nIJLYnT7mR
T4Enkj7Y+thAvVOoX1tgMvrACK1Ma0mYmBY7Daropax3df1l/ExjaW2CC8gKMn3jMqE8DPpHkvzI
g+/SILjKbX3ctQkuGIdhxAh5gKZzHNxHNHfRf7GbpnE0Zd/jznDdd5mn8J60NsaFYrCAGT1L4UmD
DFXf5m0khtOrP6MaA4ffar3yo+D1usVNpNbaJBeSVIE/KmxGgF2/u5+s8AkOBq7hlgvsIGRkvcnr
nLywqascnpjwdXD7mUp4/Ru4iNVHCs6DGLWJUT/Ew0O/CN4XNwuutQEuQuVpiaQAhMMu0KrprerU
RwWkEDbmPzCPBdzdHNmFr0IA5PrmCiKA70mOeSoFU4BiwsjKnaTdZIPqhKkAWLl1KK3WpnGHex5B
a6Nj8AVrzo9DdyMHEKGQgDKQZ4F3bpV3KnussiCoAgEJbhdrKcpmbUb7LLH2w/y46E+f2a5//j7f
cMhhtlt6Hd7fz/dZHY425kpaPDlrj39niNuyPqvNTG6QFBfzoDX+VNyPn8J7rDaLFzlrQDEBISYW
yh/zKhCd3menyVF3JUjDRUKbm+DatTWuFoJOmzyCR55dXUYPWDCG+Oj1W+JO/6GYlB8zR2h066Bd
G+Wy75gskV4zmklpT44QHvguOVMO/BneZm3wWlBXhJ/aBFysLXLJeKla2jQxSpXZj28Xt32MPaai
8zHTVdqawy7qGRqIAsffPgMujsmlZU2SS1pilgsTv4Yfqk80vVua+8rIHS2M3eu+uR3OF1tcPs7l
IWsLDRiFsa12S7I4Zg2WnhitnC44XDcliGfKpV3QJc6LbLAr4fRby46diMRQ9Pe5fLGMEzrVOv7+
mB+L8lgXX67//s1L1MUdqMwVN2ON7lDPCKsZW5UGOdv6BeQitrzDHM6dcS+wtp3N//tlKE9NbMhD
GMzgEwKAvfeGAQh2zBV7uLfNtnr3H9XwzCEv161edwfKkxUrtJinBI/5bpbJtk5fNQ1EEOn90AtG
wTfn69Z7yWUQHXdR2lGL9YqkL60/nNi1I35RTuBsd0I8+0BiI4Gw7jGUBdG12SJdm+byCDA5hS4N
eAFoAJnRQY/bgK7fMR8U5JH5LXDSt+t7et0vKU9hnGKgLzFmXOPS7DB3fjeL+m7qZhl38RQuX/SN
SmhowS8b+jEck/tSa4PuyGZ6xONeREi6OU613kAuZ7TVkKtZDXtaCkpBzQ3hl/Ql9gJwkWHUFQ0l
d/yuYsaCutrz9b3cDgq8DemmSkEEzpmWg6wFeRnKx0Yen6sGVJSgf5Iz1b9uZjsMLma4VAW8MaC6
7MGjmjXM0h4WqbanFtxJs6hUZD/4zxL8YolLWo06WNQYsJfKEwGLzoB5fdCUGXjRNV/UFgO7mmcc
NUcH/6SoDP6X4+0f23xHuIlIP5gpEiabO5qPYK1ykl26T9zcqb9QNj+G+7945u9fAvBil6uHrNDC
SFCL/hDjiwZJz25MfFb5k10OCZ9ccYQeu106XCyyCFrdDbtobAPkNlavkKPsMQ7M5sSYBttD40sH
UWN/M+IVRaWyKWvQv+HqhkrvDEw1oXLVmkPT3UaLIOKZ+/3hNKu/zwV8nIYmxEtxaFvhQyIdJumG
BBhksSxvVh6XSXTubQbdyhwXdAsxyhjaufDRO+nO+t1iDlpyfqg/BsdCiukweSeE/W+mtJVJLgAX
IrV1QiGnogJT8ZHU6CNU1kBiitth5ImAeKIPxkVhmA+VkqUYFhvV4CVYIIVTlfvrKUVggr+clZGp
gGELt40WwjpmD+oI1bluYZPXG7qL/3U7/mpmgdMoqTSMnwWR8VB382xTOc5s2cxvI3mG/pi6qwP6
G6XlS2a07nXrm4lsZZwLMVCkFwOEldGVApdY1nh5sFfnk4Zbbi2oUbZvHytTXO0Q0JAkhOnUt0fi
t7fZLq7t4Dk+4z0IdUPyELrCokG0OvZ1VwmkUkFJWYRwEIo2kw05oVOXZy9KvHgVBh7KIf7Eu8D6
U3IZRC510mFkibW1l0M7Ui82o0OZp4KSXBDZPGFMmzbDpFKcPh0AbTUOoDIC2xoV9LREVrj8kS6R
kgBuzcChEBA8k+kkxQIotCi6uHyh4CENwu5wibD0MXcaDp+qxlc+x2WITA2MKKMoGhXFVr6EezBr
tA6q1ufJiZ+HW/2UfP3/OKG3dw61DiEmCh7KeboGWrdU1lGHhK/BzfzKNL4ZW8NybH9ofrRPPJAK
PV6PY5FJztPzLsKNkADJm7Xg5EwdJTuoIKe+bmSzvlIshajEUKC7y1UAY9vHoRxjN5f+WAehHfWq
DUXWKoi8vzPEZaUW3HlhbrZQIMh/R0trN1bmZtrJyL9dt7NdS61WxH2pbgxTLRsx85q+sp7m8AaV
anW0O9M2vPxgYOymfwOXnzY68ffrprdd/7KX3Aej/UyLVkrAD2ZJZ3UqH6HwJ9jFbZ+4mGD/fJX9
lBg8gK0JcSOjQQGA3QQd7LnNiCjI2Nf4s6652OHqmn40q8HQcVPSMscCP0Pp6O8JChubtbH61vnc
sX+xxyUmq4FOKSS70DRTIzeZAm+wMlGBL/o8XGZaoi41jAbFblyQx5SA63Ew830PDvHBkn9gpMer
wOMXZUB7y1LpaFkGca7mPS6yYzV+BoumrryUy2IGHuTLlMVdBTGlrEjBUCTvrrvj9u3wYoN/au4X
U67KEi0EM7LxXz8YuCo4lGArdq17qD58YTREjVNhGNGu3wTGt8/pf74o//SM61rdzGy3JygUjbf1
zbBf9uFLd1SOs4vbhWT3e9BB+SLmJfYVr3iuyeWZrGQhoiD89d50oITrQdn5pouqU1ACWphUTtKG
gmgRBCVPZ67VdG5riktAMWbHef5WQC3LNDL/+o5uWlEVA4qDqk5xBv1v6IOpekhyFVbUIrSzaj9q
P0sRvFBggy+NaZOQjow4ckrpnGQvi2Y4pibwDPY7//hAqoHrGJZiyZQ5ziqFJUqW6ZRp7CSgxqt2
wUHxzaMYa7MZ7SszXLRX/WwNmooAS/rT0p1N8ql0sjLAfY8CNCRJRlrWvIJi8mEClmexgEMInjtv
PAN3niGoP+UD/907he97RhEBYwfwUBAY/EnzZ6XVoK/8/Bk/u9jgKoKqY7TyDJarK88WVJaUX9C6
tK/b2Kw6VEtnAjcq0Ql3jJmUpI2kgxjSwES5W4O0pJKbGarX9FbLRHpsImPcWSYb8lzlPW6wCxnu
tCra1wQzsZnc22FoCj7QttddFsY5t5q0SzHNbPO0xDG6cV/my+P1vWN/4s/4uZjgHDvP2maAOFoP
SkRwO5dfUiWCennotMGuxKTSdWObwaopgLUDo6tb/DiARZrWDIYINeh5OKfH+GY6tofk+JnZBlUD
R6tqqFCj5TvsoQyR1aDEMy14rf2u7/0+ku/CRQS+2vSElRnubMiXRMmXCpeseikYi7Wdq6exbH0Z
bN/X901kiStC9SAe68iIkX3CR0k7oKdhJ6Yj9IXth5DVipg/rpIpANpSTTv0t5of086MbW0vOeCM
jCAi9iHC7f7dsri4XSQLKu4DltUUld9m2R6iMvfRYvlTWT9dN7V5FK1WxkVtPc6kDSLGHSt3Ty2V
MOiaPWbCa4nIDBew4Jo2aytEuQDZiLrV7Tg9z4lo/Hi7z7paDBezs9FmwbygEmtcZZf9zL3ojnrL
I/qex3JXEUc01yVaFXc2oWlnmQu7I0d65ORD4lR6aTd9JfBygRle/y9sWoh+QEcR/L6A5VqFNwA5
gsc/QRLaTKqX3fvAsa2cvJ5jkupos7pTdjbUfZS9Xnc1QbB+BNnq7y+9aSpVpwJMhHmH2bgdwdmZ
tPf51AoWItovLivIlqRl0QyA2gL1AXvUtX1OQ8yIg6rw71bEpYUu1o0slnB9M6dCw1UXUivxgLof
QjKNLBoXEa2K/fPV9kF4SU4UDds3WNZZM8MzLaTbUDEECeFjyvePg2/lBlxGwMWsH6IAxSnC6Ewe
lJ18zO4ZFajkjO+ab/iTV7vQP8VTm/omkiwS+QiXJ4gWkmgOgdyGAMJtFIbuLNXfgwSMpGlzuP7x
tvZTNw2Mh+OdwKJ8S0aX6yk0qNS6WXkHmrtSUyGj837dxmZGWhvhjsJp6qN6mth6dpY/32Yu44oC
LQ1w74lnjsIL/tb+re1xrl8bcSXJASAjBeRomvtpOWjkIYbywvV1bTrJ2g7n+VktLWEKqUHXugl8
7dw8AShyo98bX9XD5Ayv7Mki8MhL5lte9iC6e24lqrVxLhKMYIqL1MAil9AnwzNUNa6vbvO4Xxvg
QiDMk9KYwbeF97rJVYH2CR8GMKtoxwKz6fknOrlrY5zLgzAT36dF51uZb6P5EUTbgtWIfII7FcNB
z4ZcDsAC5o6e4rJWbuAaj6F/z9ywOI5v+XeBya3ieb0m7mAkhd4MaoEWHUip7bBdvCUKvnbTdBNK
hUv0+ZclvaRN5rbldCCQEcHQ2k3Qtb6yoMruFOVdrxIHsCCRfp7Ac/hWTd1qmZoH2GuyDE9RQL8F
g6j4FaQVviFjNGmC+wEe7JcpfDK1PrNLaMqgRdkJYnA7twD8q6lEIwbhb/ipTru6nlHNG0/Ljqmi
Sx45M5qaxYMArC8acth8hQLj6j/2OD+SFxLTcqgxulE1b1B3OtWS7FMNSmVSEEf2XM7QfhreprKB
Do612HSI9lkUevIcnyIrFjwJMxfij6n1r+FcrOzVpTcCyMHNR0aWah36XXvIgf277sqbn/OfRf8h
z04xuzspLBXUqQKSD2lXDMtNAhmt62Y2HXNlhusGZFAmgoILpFStBMES1ndBYAjyzCZU/bJjf+iy
RxGkg8qWtoATNufeYYgu9O33yqPkaI+Lz7qUia2ewPHtilr2ol3kjiVzgiLJUqKfDskEgE5HT+oe
81QRRQTzwH/3iT/k2rUJul1kwKnEJi3KR/QHo3vdKY85eKOoNz1YdvVt7jzZrm5ELaPtM2P1BdkW
rMozOe1qdQywu6of3Zt7Rp5CH6A2CsQkVFsF7iLaT+6A6pb/R9p1LNeNa8EvYhUDmLaMNyone8OS
HJhz5te/hjxjcWDOxSvNxhu5dATwJJzQvcy5lGGYTG7uyLirZtHRJJ1znTydZAKTCs7s3qSo2GR4
bVO/VH9e1nnulTEOJRZ6s0wzJEdR4IsgueuiU189FumuGrymBeDxl6l6igtPUnggArz7Y5xHGIHu
MJBQ5EUOeOjnACui+fWkcElhqV5fUEj25RbEAvZvCorp3Gn7UQdwZG06uqDbBGx186y/lJp8SiRJ
e+kU6SaTiN8FmPEqcpCDFTm4KjXU0lrtQRD0cyIbpzRpz4IBVrVexKhgHrwmxPA6LMNEYwqeyBrI
s2ndHcMyPtUdEa0wBVElya/asbnWFbA1pqWb1wGALfrSBz+op+TTwVDbFlvgE2hj9PMUGzGahsM1
GJ5cSlyFQpujdZNfm2Q3dOAvatP+NiqzwC+68L4xl9b9b2rBvkO1plaUPkW+kgE0UnFqX7zRLMN6
x7TnJswcJX/X0ZXZ9vWYm2aCTGWowNo1i9dlQh4uH4ijbO9xfCWCVBNZugrK1majF84t6EYyN1tM
zr3xTkJ/vhKjL6GYq8QAcH3hNM0xTjnH2FzyWMWP95+vBMhLM+kgFETf1Yxv8R/dPCF3y4Jutlz2
P+Zx2PVdexLE4SBVqVMt02NcFntFiF/DvgBjIhBhL1/s5vzP+i9i3aCaDsXQ4GYNkh0xO+6QDP5X
UP0ylJ5FrcGOmHSU9cweAHnLE86zbcY9VqERJN2MKiewdiNX9ehGz3xd04WXHonI+MYbsttsua+P
y/jLETR9KPLDMKTr+Gp2CwfO4K5Dt1iyO7sC73ruRC4P/56nVoyrlElUG3QcDiAOhTfKsot2K0ez
OAbC4o5V4KaVEwWaq5bjfsqEb12hn9pmci6rC+ckLHhwMVeyMvYSJrDjxJpKN+g4DUpeQGNBxuqx
i+IwRa8KtAsNBltbO/gSiZi1Nv3SQ5/qUw/hj5yD3QAs5UgyhRwKkecHpTxoGefDbMKcrjSOhRiT
67QzJwkfv2zRZYvJwwQ+BGup6kezJlexKDtmZBzCvNgVU3VEd+NnragnQOc7s9l8kWXBSYnyGOmx
4YwgsAQ1podwdBRRtueYoyJfDrXsCCpmifRyJnDkaq3DAQyJj4zaz8vsMRLNqzFDuTRKy3s1a+/V
urcBsGtroQtySKCmLvYQDteLEX3VACrUC/JbU+WyFZDiMQTxrSUGhV9q3TERgZMSh+H3Ohj2oMh9
HbTyoQJpwSAqsTPLZucLQzrvLust56GHTt4/PbuaT3Ix50jEslPxMNyX7yNR6m18Q5H54vvPDIms
Pzrj2KZCxWx9mAHVFZw8c63fiwZ314Nni4wrm4q+VLUImqtcF3vqO7FmVDoUOzewFDc5YNGDh87H
8zKMIws6QG51OV5yWQ3o81kCrYw0DmAr51WFt89mAnZSNYhM2Gaeji4hCJcF1LlHR+6+cNkkN1dJ
wFtBiSvQ2FUV5gPh3R/H44D6V+vKV8Ht9E4kHzma07mLK6NGS7ziUJxV57Iebhb90LBWCLqipvrH
XgcZhzyuFTxxpGug8Z6GffWg2c31cswx4rK4ii+hGxZ7xRXKZEceURRVcjaVXgtnjCATRl3MKrpo
LX+vxKcxe23V1ooAFHj5lFtqspbDXG6WmKQSM7q80qmpNabVXVzJr5WivF2Ws1lOWQtiTEBtlL4O
atxm8HX8WT209mIFDnGEc/iQ3oR25fNmzLf0ci2QMYCctGTGXAM8ZPrQhv4oPV4+Eef3s48dYJYP
YxcgG1NBsj0ZkSXnLWcXl/Nx2KdBq5Kom1KUoFR9ryu7sdmrpXf5FBw9Yx8EWWyqUwR8ASceQF4Z
qlZXhcAYs/T+4bKgzeuSRBmLRTKdzmBKPrOojoBagSAd44tNbIK5kzeSsXldKxE0Zq4y9smcm1g3
4PJMLbCM+WGZJrvqis9YzEoKTZRXUgQj1QepDGjP4RzPh0h+yAbO9hxVzT+MfyWC3uVKREDEXGkX
ZIgDCp2Fl/q9R8DbyCvibH8SWkwlIlD5RMZClMRMVE1H/Whp8h+JODtpY3BOsqleGAD+SwRrJGrY
NBqwpPHVtbumuS/iPWkexLL51Df5EMMoV4sS7VRTfphuyVwMsN4PGWJexCND2VawDzGMgqGgKC2A
ccaFRc1bLVdWPihf5a7jJHe8S2M0rMvaIVdV6HGOIeMlGqywn7wh/Rby6I05CvDus1d6BtBtY2kW
VKRy4arN3hSwc182et6F0Z+vBCiZjhpygzfIPH8Np9Zu07uGPP83GfQ2VzKasYmUMMEh2hIjSwGI
zp8l4ed/k8FEyY7kyxwVmNMneZdaBRJ+M+gegl7ljP9tfxBdNGVFJ6bCAtr0ZV8JU4lUJ0UaJRbz
KSxEjnLxRDBxuJPHPNLoIHttjJj3DlxS8fSXJ4LxKyQxht6cMU+I4a8bdaoOyfJ6+XvQ+/7TQf6+
JxaGZgyDrtRSSAiCCNDJ8/yiDPJkCeH0dY6G0xjqPy4L3DbJD4GMg9FHoexBggeBzXIW09iPOwDg
lYXfxNNngr70IYpxMs2oCZiDCjH4EB2H+l7InpbYv3yabbP8EME4mBIFrFYBooQTghYre+jTr/Jn
IPbU1SmojqyscpDEJTArrIspyvyz6u/zOPzeTDzQLt5BGP/SgI1WSnNaUs+/qsU+a7+NvCFCag+X
VI1xL0ollGZSo5dTjJFNxMKR4sJVFPWGYHExUkB/VYYBx21uVvrWt8f4m7wYxnQpEWgkZUImIz+N
wXiautE2Q6D6hUVliWV1P8/hsRilL5eVg2O9BuMghFDGTBmdxpPFXUfOGq+wyjMlxjtUbQtczApF
lqBWrLIwzx3RdbuMmtckz3mv4M0i4uomWRCYVl9k0xhQo4Ky3xFbsh5Cd7DEe0rxKzsoU/k8++Wc
z2RcRaYuagj4M7zcsFs+Nk8SGQ6k9YPg5T99JxYRJk66PCgXDC5ha1DTTpPKWVHcfrF9mPAfy2mV
MCrNAC/Rul9FO7LVY7AvgIdR70ugDgSfgiLHoC44QfHk1nXCGLOK+kujSCiSmOWtIjoRGs+l+4k7
W4lgjLkAn+lSlBCRCPmN3Or3dat9Jr6uRDCmqybI3jPwRDpaeZVqp44337Lp8la/nzHPblY1OZdp
clg+icqh616j6jPhYSWCsdBaDoZ2HjEqNsk/TBHU0eKZ8IrHm15GVkyNKLKsYUfwn/FBjsqAkByj
KaLwXAAJum7uL3/qTb+9EsAEoFqWikIJkXqawatE3kh4L+avvfEoYUmJiBy92iyFA5Lu93EY3S2y
JSPACaS2gr2kr8F+vqa1vfY+dvodjyiKd3eMFpv5IgaKAhXL04MR/igMTmF/W8V0IoLHTgM8JOPB
ujKKuyrATE/eDUfsD98HSW6PyadwulX5Qw6T6dTVlAu6gMehdtvsc7ecrPxRuYrLd7TI6mxgw/Ku
On9qsEdVAEKvyZgKMVTmeOrUm6FMHyUDYDF0r7oPEWMTK/YJsAsVF0UDI7QWTlTd9qYrqcxhsWOr
AlQFdgu24zvaK0kqh9wMdnKVWI0to3dyx2sYburJSiRjY2EtBHlOs4h2fCzHZ/VT9YPV72dMrOso
A0yDI2VdbRXDjazxRpups/wj+VpJYMyKCGFDlBGajv69WBVgDVCtKr1R5O/1zANLfK+mXRLGmFXU
JlNHDCST41B+G1LhJJTDW2IALGUmmEoA9R2KvZJTz/OVJPa8EsZm2kB5EWQZSD/yexV8lTD3kzhr
Jd2NNfIfpnAudSileR2EPPAxnhwmfrRmKA4LjU8xAZ9JlV0pU+eJjeHIOm+iZvvrfRyJiSNDJU4A
P8d+AuBgLXX8NpmYnRNKK9Ow0RYazmWHz5HGtlUNtRklcPtCWh+68JGZFUeS3QemF6Mj1i46dyKR
muyfCvP7fGyHdeizqpIJYhiAffbvJg1kHeVc7jPQ5tW7y8f7FwfyIY1xIF0B9o9uQQF98IxDZKcH
8y47gijNSnaAlQZOXfh8WeJmGPjQSLbdasqCiCI3jifgvVFkX83YtEnFORZPCONDwmYWJyLDGRdV
tcMUoKMI0gFYhw//7SyMIxnltIsKyhaexU4nZXZVvQrZ3WUZ25al66IB6zVVlt8kHgr9F0yXFoyW
MtRW32Su3L0ELSc+b2cbqA79LYnxVHquKyO4EjBBYImAO6LbCrkt3ote4caewKlJbX4hIknwSiY9
FxNFiiUB4baJmpQSP8bR90i4SXjIfps75epKBqMFRFmaVDJqVIx8TBKUT/VVdZJtygBnusMMUGHh
VvYaa5oskA1w/Ab93X9Y8Uo2oxo6IePUKzhfW97EGJVQNU4myrtA5mvFiZA0ZoWGwSI7KjlPhSum
nymzr85AfeMqeGSDpDVxBxFjdAumPqstzr14G/FmrjZbsevvxAQPxC4T6O/oqVFaquVb/bo4xI0P
BjBLsB1Yvwzg6sMAaGQJHPvd/kjoMIsSegl4MvzzgIqqlZ2EuTIn1iULD55Zfr1svP9ytA8JjJor
smCmdQEVzE6jq3uJZ7rqbUDnaIGCpbjRQfAm7/+AgKG/90/1+5BLT776dJFgGuNAycxaV/KIreym
twHEgAt4G+rr2OOOImxr44c8Rt3NfkL1b4GqzAcRNN+pW9aW4IbnwOtAMCtbIiDHjxMn++UJZUxA
arOlwaO/BVe6aI/jLQjerVD8dvkTbiYA5ONkjBEEbVbIEl33Fc043osNGlrjot+Ildm65myaWMTj
LTLzzsXYQ23mM9bsoJbylDmK+JhFD0PBA/X4F+/4cTAmj1rqKVbSAgfLTlJpiW7qRo7uRh7ABP3o
CWAbVvdoOipmEXi+kXM+Frmh1DvT7AMki2N/kqrnOfOMhZt3b1sAtWxJMcHZxBzPyPsOo4WIzZgs
lK3lBEKRg97YxBpc7J8DSnuyeWsO2+7kt0i2KiiOsjZqBu0XlqVFxmcuJNZmLoDHwl9nYouABcAo
JqnWW6fCwLN524BlcYy/NAUnNtOr+dN5fIhh3CIGnwUUalADTEA2hRKq18yph/FFX8LqRqkOoqUH
xanVa06qw7s/xlm2CbIfjaaGwONAzw2s46p/2ZjlbWv+OBrjF4Wyln5ln3Vi9FYgKJ6UiEe0LK1B
0APXTAWvI4AsMevHAmTFFTjp1RzYbYKuuXKj20kn2eq8WJWguMaAKlYsR7ZhAhqkyb7oRvdWiqSy
plEVLCFpD+oMOG3R4CyhbNvPxyHoz1fOfU6Uv2q0RfGllO9bY2/03uWL2n62rlSN8a2J3GVA+kGZ
drQpVnfqal/ivex1PrDDPlUSXsliXCx2TdDSK+APiK8CH7n0W9+4wc6xJ/h0F6k585LP7VRXlYgK
tDyAEbOAsDpRSn1UTFqsodPx8QGELJRlgkLfmnuZx826PfS1ksd49EhW5n6iJ1QszS930anaV17k
FW+1H4GMXb4WPdmJ76Hxn6TwUlfCGU9YxDKWufsEbik1LLM5tcv9Z5TlQwILCVuUeR8XMkKJ7Ffv
1AytV+/pXGXocLdBtnzTShRTZpPjsAHVLSZUcaBT0CTPMqhF4ZJ4jmLTxnRw2JimiJIli/JRtxG2
Aqmr1VU5tokaug35oiLLVtPUCw0U2uYpdYxetBXVfAMW+t2sC+ckN+9qpdhJSjTZwRK8iJLoy332
LYyiH+kYzNZsDo6eYKF3krCjFtPdkDDi5O3b6r364xkHPs1iPNfz1CL2VSghFM6yMx5UH7irp3m3
cN6NmzdlqNguRdFT09lBym6RUl2Z8UVS6YtCdpM52FHMK/pshoaVEMaAgqLMqlTDrlZh1CPWIJbS
6dWR5/TovfwR+FZSGEuJ5iQe0xFNRArVTksv5aPpUqh2AF+c68948Q9hRPynF9dEbNopAXxQLl6P
2ds4P0/Bz8uGybk1djrO7AtRrMBm5BjSfNRIcqtm5v6yiM1cwTBlohsynAwLU27ERdWjLN4CkT04
SDttj7ahJ+54qRX9vn9+mQ8xbDhCilcmC8RMM/HaxfRzQf0xRtoulZMXuUyxuFI4l0+27bRXR2PC
0qLOqGomKI2plnGLHDJHhADcfPVsnFQ/sKYrAT3fyZ5cRA3gAHI5r7YN6+PMjM5XZtKkwozSY5d/
ybFpsRyzmhd6N7Pk1RkZja/yUIiLeKEj5NWe2PkBxNe2cDZ92aKhnpf5b67Pqh/y2Mm9pjB6TAPj
O2JJb9+dKPGVtkeox9T6WNj4xwF9GB7EzUi5bjin3TaH3xfKDr4mpJyWnDKjxeYpaq9QcrcuqwxP
AON3kSKrfTIQNBZS+RBE1W6JOObG0Qm2wdkCNVwDuiuqp9VZAStwGFwnLYfAcDNHXn0jespVeqnj
81RGI2OmWk69FhSjE14AYJGS1GcV3ZLLV7ZdIVlJoydeSStiQQgqERpBC9DyYXFAerQLz+EB9E6n
wpWP8xG1H24ewTsk41CGMZLnflGw6SaDMGKom69Ra1wFQrjLxMCWpoK3V81xlGwnRgvJVBcGzpnt
jUPr0+lbcK8f+93l+6R/9wVH+f7qX12nOY69HAsqnVbGRnoXHMAxZxO8Us7BkMkcbeSdif58JazI
l0lqx/czKR6FD6Ape8OlIuUoPduDKY2kmqeJ9iiSx9hwxeJa4zEqcNSBbboAybJadLoVKESgJZob
uxD9BPR3nT5YUfbf/BBbdoyFYBiVFjgFaociSy3t1cy4vawGm1dmypqh6MB/BorIP79MrwPMfZHR
pO3QHZPDPUVflEpOdfP9D/1D2VZSGCOK6qwxDBnfP0GWGdmoRTuUPBo9b8yRWKiLUYce2hk2WeK3
ZJ9a4TVvn2a7gbX6G5gorXVtH+kJfC7G2K4Xr70DCpFt7GsMUlJKbpfEHq9DvZ1fr2QykVlr1GAU
G4wh/nocS1b7I7Vrp8QI0/zM20/c3FxTV9IYK0OiGEZZhbJSieeDLby8w0i5WWM1PwFS4umJxWvx
8y6VnYQV1b5KSILtq9ZdPBNUjOD99XU73QvYwQRBgLPwwJC4IpmHnSLleCQTZDujnQxWhX02CYpU
QNhr53ZXjS9jfILzcN10lh83azDxWtTlCq5FQgEZowb18lqYRyPBGj9YTC6b42ZisBLEVLYw+KKY
yYiedVlXh0U3d2Ukcxw/TwQTtcVomeO0RtTO0+7GTJbzWPOAfzhOhW1F1pUM7mlsQDmZgWZQfrd0
bwnhDfdv16VXd8U4FXGYi0wuoHuN5HS1o2GYBs/XyhJe1bPuT7Z40/wcUZ3GjKzDpXyhWnbBoxmM
NxmzHnSgNdIClIac+BgeTLezyv3kzzte6513m4wTScKeBLmEKEAnVsM+txMwSpUSb56ApxeM9xhn
sQpTaUZOmt9nfWylOe+LcQ7Clr0DM+7igo4Q6AWS0S+hkGEe4+myAfHcA1v6zvoQeFC0Z5DsaUML
nENO7g+W4tf70G78ccfzgdunMlUgCAP6V2bXmMIgAHuHgAJQu8x+P9+WwCdoU04E5Qhhn0NmK4bD
0ODj5J0M3KfUxt7kSQ14zy6eGMa3Zu0STIMOMUMnWVnigbnPCtVPOaDfF/YeNFfJoNxJoT60GFYE
8uCPFpORAjEGjh/9l1j4IYRxpEoSA3M5GH9F+wlt4vJMnOgKRXmb+gMuWsTm+9j8kMd4VZIH2DWS
8T6mE5iRLR3Nq+Vqxt6cuDOuape3FrD1oQCliHEcDT0rkx1WrgAE0Gs6jpf1bhAfVczKx5xy3aZ/
Xctg/KtaFHU21pARnCunfOr27Tm3yffI0139KyIfzMlu33qrdXn92s2Kylo0413jSZSDVMspvJNw
ne+q69knh3TXWtOz6mr3o1PeqDZ5m53Ojj0e0zP1p6xrXwtn/G1vkN4ITBTD9MC4GjUnll6SvrU0
9NLASrePch7U/mYPZS2Rcb1qnM5SJdOb1m1aFy/t6g1I3qClcJpH3mIyT5rK1BMbqc9SpQCUCk3G
Wws5mxP6s2d4scdNSelffuEu2WHXqs6mKV5wMuOsW+aL7CogNj1Ju8kyaRflpXpqTx2aGcMV7MS9
HAo4NqIySZuZZlOr0bppqA2nvVG99NLoXxaxmeCvvhw7naRFfRsjwadmL3k5eKbxlr6ikACpl515
ZantA4EqQdE0Q1Xel01WjrOpmzEW6f6nZLxFwHNOMRc9zIPNORM1rj+/2YcYxvjSasrEIUVTIEHh
jfwUrPnH6Me33Q6nPClPxrPgAwDnkfe53mPYJbmM3SklYCJHrK6g5Per8EHvEYPRXMKBrUxHA5P7
3/fImBvA41r09GDgVSj6Up0cdSPeX75Ejgi2EjElHb5Wi3CQjf1OqNqroa15useTwQRro4zAFZ8i
WCuge3Pnp9yN3eY5tkOQHT0Rr/EzO337b8diTAqsI+hlS1D3RD2Z5VNj8rI3+gsu6AA79DmFARDQ
Guje340VPJj9waajhVH6qcL5ShFYwJ1UGQe1XiBNAD9ZkPhG+Dqa3uUr4xgti5TT52MaAkEQfY/u
NZGsRrzNY+eyiM1kZ30OJlKTsRakfMQLoa/N2ELr7SHUy3OgRddyXHwfzWyx8nH6RpLpx1RNT0Pz
2kYzIJPE/uflv4TjOt6nKlYeqsMog7hQ0hhwVLpy6efgqAqUb6EG+qHp+2VZ/+J7f5uxzPiLKSmy
biygjCgFYPIgA5qnpWNeDu7JV4ELzvOLPN1k3Iaca3pk1NAW6Xpy6BhUgloHQeGqucs9XoJHP9kF
Q2BHnxatw5ycjhnbAQpkByFMW2tv6qH53kg8ONRNrLmV/rDMjo0ZNnEWw5OIfvmkokAb3ATfp135
0jvUjwigffnBy7I43usdYWqlKkhp+zEz6Ndr95lwXHjY5hy7Y3GBCnUMlMDAAz0YenvOd+BLtQ2N
syz9L4nqbx1U6ClXp5jmMCj0GTcX6051kr4rFgUHrjC/Sfb6GT3h1DOswBLOuEcMOfDKEO8e6pKa
0FtYycdTqtRnYPqjKULBV9ESOb3zp7qgTT5oD+GeDnLS+Xz6r3gcd+KxP/JGLXifknE/ghprVSoS
7I6M+6j3UpETdXiWzk4O6KCGkSWCMiqyrNKKdzRlJd8po6/0Q+ATF/POwziWrpwBoUbTcQps+z4V
AQak2P6m+7VX+IH9xHFkNOG+9BEZxyKkiyTpLTW/A+DPLWnX7FRf80BGsrssiWMT7CRBLRlgvclQ
IJ7n60F2Q+lnGn25LGKzcbvyJewoQd5oBchUEO/o5Q374n461n6A62uOqts70a7BseaddpVwXQon
+hAmOwFaXrfMIsqOIC+zhhCD++NVU3+NpPOS8LhweFfJ1hcEbFiMAnQkzX5kw7ECul3X8/AF3rtJ
FzSDMO5lwLR73pow79qlcyamN5ywenObo8SeXFXu9DN6kj2gV9nmTW9PXs2bpuFlFmydwawUNQxD
FL7VazqWjvqqM+DhZvp0Au3/MD2OKRDGlaCylXVVhQNHf/GohZglpKjOvDkRTnwlzCOnxLpd0kYo
HnfNi5he6SLgS8P7LP522Rw4roQwrkRXllgbyIClcvPaKG8N3iOA9/sZ15Elda1oI9Qw0kCGUy7k
OKnZaF0+BEfX2YJBPuWhoacG3ktK27uSKDi9LpaOUc6cfifvCciWCzIhymusI1BPGO6U3bDLLAzw
7cVPYU+tvBRbG+jqJK2EECFrIZHTtqIvTvrdf7s1xkMU6ZjVU4HygxZGfpFqbqh+T5efl4XwQqPK
eIgWtN/V0uLGWngIyoUZgXq+9+gALlA0OfGDo20qk20EuhqPpYikNBFvcuVqVPeXT0Ot4YK7Uxnr
H6YsXvoZX0WsGkehxbBeeVaJehO2xB07NPdijZe8bDYM1qrAeILIKIKF0FIqBtMqWwMvbOSkdvGz
cTM418wNPd5A33uh5tI5Ga+gVnKdFQbeaxNWwBVHf46cokNFjL5dck+FPx+PySNvfPr9qfmHWJAW
mVirlxWNXazXo0WTSoLQLN1D9Kn3zbvKLQ90ywg7HV52LDKrfZCtwkbf9vvt5MdOYHfeZxom2LX4
/WcwYTpJ06gdVWQhpHrShl2BvbecM9j6nmVcOipjfEQvqkYQDWp8P5tWvjKqyhOTIvX6psBAaB37
pTJgrl/X/SAcAFDcqKciwixynCVu32WnSFa/CR3gX9WqtaoOHIRNMKJ2qc/naM5uY1U5TGn0UlSo
Y0qqX6jCsS2Wp94s7nUB62lyPlmxMqW2QjRnDtPe0gThaioi3THE+7LS74YkrkCIjp9IeXvIMkPl
uO1Na13dM+Ma6kyrlFKmrkHETLJf84h7tn8/qgkqcHqBq8jEnlYM4gIjFag6iMjnWuOURTzAlO38
gw4L/5LBhp4kGZQgVSED4PkePsS9kNhAivPHU3bAOJawn7jzBZspyEokU1YrGr2qUxkhm04eKhgt
GNHFwZyPzZsO2QyrK0GMHcxiVKTNiEa8Od4XJLdM7YUkL5c96vbTfiWEMYRkDjIxpQkCQp0HLD/s
TfiGgjpJfCqe6L6kuGuxpsNZDOKoBhuVErEalVLUUKkWBqeW8AQQB06s4N0eE4uWIRcw1ovPFA2S
lfahX+qLX84y54W/3QVbXSATk0J5MkU5xgUupqUjyoZ36O5ZoZvauj17KIp7o2f6zQEPfffyt+Od
kAlM6dAp4xxC8lx8DxV/SAIrVnnHo9//T0f5YWBMKOoKIPKFFa6xdX8V0aLIEm86N9qVXuqYDnfX
evORtrpPxmsUs2aOhdDjkda4xd70wkNxBI7Mfrqlz+sW5RJaqihs5ebybW6/pT4Es7snWLpL+/RX
uTB6KGJrcpo94DTs+mza4rXeItOcndoBELebeiRAk5hX8tpO1lZ/AuNaQrnWFa3FFxV26EpRZrAv
2sMEcr/SM0KLK47+ugvfVmMcTBwsyUQ01BVkXzuY3oS8MH9IsG0DX2Zfvl361S6JYtzMXMzm2Mw4
mbZMdg36x8mw+ukKOO11cTLU/ZhU/806NCa6LfMs9qMAxY3TvZxkVlHZkvF0+VTcD8Y4GUPIlAm7
mrSYYfiyXUBdJqs46r7iojrD2fPgBTuNcTWtAaR+bYA02vwgqASpb+mZPrcVu8cudvnMOR1PPxgH
M2a6Ko3UwTTO5Az71p524817q+XAsz7uTTJ+xqwKI8roTdLmHuhbbyNPvWsxBQywkpIbWjnxR2Oc
jEnMqASVGN1/7eykfJqTO87dUdu5oPA6zSJWhVcTKC9CW7z7zeyBuNOOriH2Jwqm9H9s6XNCAUtz
JxJBB1YVpMn+6P7awFavAmDQT/aMudnka+BKnPi6/Rb/cFY64z3GBXhjeQ7voTVIkMs2MbCuOlw3
8ggy4diuwVIkEpDQZc3XrutuL98vVfVL18v4E7OogCmx4MBDUlhKdjaNq5mcQsIJf7x7ZZxILCq9
UtIpoaS4FoQHTeisYeZQ53ECHjthLbSBlEoJ6gB9FVuobmDf91Br1+J81US8GT6eC9EZFyKYctgL
AJzEmo7k0XrdYHWH0Vsw9oRtREfwLn8mjp2xgMG1MEnJYEJHirx4NirTE/SUI4L3iRjHEVR5aQYC
5vlKuUAByrTxgjuKjcYRw705xmUAST/s5AyqABgAgL/0PgW1iW3pYPpkx58a3C47fJgXOzk9ZbMO
FjJ8qc5DvQP0Qokn2MQynMY14RTHo8IzaE6qxz7/FaD2hSTFCelTQMesdkks2lyn4pKDgOlw/7J2
8Jw+OzbdREPQqHSCrHNkILbQHm3kzDflSfOSr1xpnIebwfgM7B3+VWvN9tOpxbrYcqDjd/9HlZqj
9gbjNnSl05RefNcVcoh3hRNdD7vq+ItQZbwfjzxQXN4zjp2oVjURrPE0NWjd7jSYVuD3Ptrdph09
CbfpnnKQpve8chzPJgzGm8htUKdYo6UJQninAfOL0p5Id2jto7w4PsucoMoxdXamWmnzthkU1OSJ
5mXaYazP2vCdo5I8JWHciSSBQS2iOU+yl23Big/afvYklzalLkuid3MhgrGwImIshEUSIAVR+9kO
x70+XRvmmxRyxPD8CDtULRigqX+fQGuc2Y2+5G6wb7+ANcqeT6VX2MbVZxiUUfD5uyTDDliDv7Cv
hxlli1K+Net7onNqd5yLY4GFJaIBZClE6W6a6j2oCDwNPUULdJFAhK54AM0clWNBhpFVNUVEvf4C
cOE+t0b9QHjgbzwzMhl3Ecl/N2lwJocSXGfGu5+nK0/FV8HhoVXxDkV/vspNNRIpBriMMOAZuyKA
SZT2Sel4Lz5OWmMyviEbQpBuUKQKUcXKxQDP0IJstld3o2BL4adQetZax7xVRPBbixNNbEabJjYZ
kApyW3WpKwKK9iNv54Lj4U3GTZgZIXpLZyCz8aqdn0seYtp2m3xlRUy6ITQx0I0anIf45CcwIl3t
xjgZABhRr8ab2aPd//w5OrRvwo3EqYRcNjAQr/xTPToFxFJaBZ1XhVe92MvFgzLtIoEHTrXd5fh9
RIlFxkDnM4ySDnKMc7Xv9vSjRY54r2Eehi7l0EH8+HOL4x+KAhabf55OAdJtWhNIJbc5YpbyHF+p
HuVgj+35m2SPYK6WMVWaOlnJpTelH+3ffb4kMhlIBjgf0tKaxKCBLMsAhKrhAs/eBgBIrOlOTnbA
JHEuxxlOkiWJjHfR5KocQ7mjmjTFFnETL0UeOWSYz09cMIHa/1Ee411MYHtoQk7VB1WK6kY9drvo
ie5ZgSHo8TMLKeuvyXgZoJNUKMVDmFDf1mFodeoxAgQf50iXHaYkMs6lnogAJBL4skIf7VIcXxIt
wRJhJ3ptP94b1fw0tonf1YojlcYV8AHbXRQbSNVHwU3l0pkXhRMEucbDOCDsYkmdOr9/1W6v3Yp2
doOE3TYcMH2p58EVndQBSg8va9ncskczR9KxySyKhN0+bw2V6KGk0NZk5aRPCkjLjS/khjwIbrCT
XzQvOuRvpiNyvcXm62QlmDmwkAGhTxNxYDrNmaI2atwQYDsBexMtUS3h6/FmAFsJZDxwJwulKlI9
HhuMTxc3LWb3ibPkVnZEQg1+BsBiP5vOfMd7qGz63w/B7Gy42jZGNggS8FwyQXR0MzuPplbbsvaz
72pO8WG7fbESxpScpVIzajSA6IAgEAuw82kJdvRMn32LHYLIFlgatnyk/9Y8MKvNGIo+s6gDMtPQ
2TdLpEnxMlN8YkJumzG3wuyFY7fbOvMhgfEO8rAYw6LkeF3eGj68A86HjfLRUVRAqZeg5/0fade1
HLmOZL+IETQAzStNsay81OaF0VJ303vPr98D3d0RG+IUZnpf9HD7RiUBJDITac5B4uq6yO2z+5DI
WYrArAazMLGmTlp246iBjalWHUXt75RERDu/HdqvNpC7EmPVD1GV6KxcQHzgunyvAFMf7fQDkpr1
ITiJwWjZL35yYCuJ3J2QEwru8xZsM32j7cxR/tVX05s8TheSRvsiXG4qKfCv7+i2pdNkRnKpKBRA
a3867IhoNe1iRKvdot3qmeEoTUNs/Ne7ik4HUweWbJfsAqPzlCDemdroRxZeogAoGrRmvwzDmcxU
5BI2z3n1UVwUMSRk6rMZUGi1Pp/mzvA6M/weBNIO06U/BBuwuekrWVzUIIUULPQBwBHm4+wpbuU2
ZzbTDhLf3QBCgNgpz7L7nwwtbjeErCRzocM4UdUiI1KTna7eLY0U2NE8O2lg3ocTqmBh6oHfyNeb
3K6A2uYUydI7ekKf1Hk4hwn1wXz2I5RyVzeN+6HGBD5tB68xisxF5/qPxJr2oBNLHDXDzBIaezzB
xm267dXnc5FIREmqminakbRH3Ze9/l6RbenGQlk22MMIOPqr3Dqiqux2KmYllTM6MjA4pDbHcfXU
Tl/AHMHakXd4X407zCW6yY3mFPciv7xpS1dCObsjaWmnpAP6MIP0S6c8qaLOLpG+c6YGMOhdGFq4
hPLwXMvGTm8tu7GAaTmHovhxM0heLYWzMUUQA40kwlJQGDzqToh6RuZO++wUwykBmX9v7rJjuOtt
XL5XgcYwW/LJvn3I5qcqhiUnHQDqWPZnQf8TG99QjmgwxUNEBB25rZzIkgA80lJVHjmSjuiTyxk6
QaGnftxr+0wyCttaikiwoSJB3NHV6dKVbY9bIMvfY+NM1WMefBPsGzN3n/aNyIYJwEtNBnbUnzZa
U7R67C2M5i230y7eo16v2TWmQxZGHu2Lg0GRPO6OhVZujPBF/7wxlnPqTafc6UDMonnds3G4vrrN
DVwtjrtbZG6lNMqAS1i0X5fGJ43sKGPmXheyeYFXQrhT0iTJzI0FWS3NeorHx7RV7esCNm/wSgB3
raQekPxjBFu+1GAjPNKmO2bAo+uIwF8Ldou/QjgXvZEYP2Cm1N+MtnCATfQojY1gv0RiuKhAzxZJ
sSSM70gkAeKKX1tAIhhE/cYCPeOHkBRw8UxjhUvaO5ig9Fqg9qV+sGN6Vvmitk+BCnyaSFJI3kUU
wiTD9MBKe9bm4a8Oh6iqRmQgWfPpzKmKqo5WrO8K7QMjEEXnN4PWgqPZzjgQQ6eWZsroWOHOhgaW
0eHtxAIW+TcrMqbO4utvSOj4/0GxZTPIX0ljZ7jKZkaNSq1GBmI861BiuIrpr4ZJRNuMug93i6jb
ffuYPlbHhWPp0PQkb2B78v4HJS+G9XcZlNWK2BesVhRWCrhNKLxQimkxDWPjud8dC6TFVKSl/grj
VV9J42x3hlg2H9Ajjv0LfPJc+w1oW+CJjnj+PYtyi6LN4wy3VCRTa5SII/rhTOkpHgS5S9Hvc7a6
WUqlNQFc5Ia15Yw5MAfVRmAURCI4S20lcNtLC8szyrdd8sUM/qrNB13r8JqqSWSLW8NcdXo26Mgt
M1AwgFogBCJ3iv/+Hr+EO1HbNzP8n3z3Shy3nkCN6rJkEwJA6iq8gsy2MjbnqQ92atJfWllzyk5v
7LEXcbuzdVwTzHmkIEvyNGXrjGPVHoJvWnHqya1hncpBkOXY9H3UsFCUAsM70TkVb+S2TEIqI3Mk
S/bUh7bWA8swuU3Tr9ed7PZefgji1DvPJ1MNMiQKMzly9OE5pG5ePUXtqUgDO/06aQJd3Da1q5Vx
uiJXBkptrK9udKbSZra22qfnxcEYnTMLETO2oUF0hcgagGVAUcfZPqoXS2FpEBdnwB9XALE5fRnv
8oP89B9k6jf1YyWMM4PAzhgqYiFbzrAzIqTkj7kT+vFz+436s5sDyzO5NGwWonSvn+J2a5NOTA0Q
r5aF7NifBrgMZLlG3MyeAZMrsYHLE/VZK7Qo1bcZxawEcb6ro2ojaxaAZEn1iw6/KuPrkgh7fkRC
uEOrZWrGUW6wFN8CaFTUOu6WveQMjuEbl9FlKVtdROO9XdNcrYw7vExWeiqx7rDGNX0Cetb6udsb
70AN6pdwJ6r/bRpl3VQBog5ucso39AUKwAxm4EXhhs9PnWZd6rjeXdeKz0aEaqpiwR5buqkTXimk
iRRyg/oNYKkOjfZMAtVOmruqFm3d5+P6Uw6nE3KNCdk8gpwkG5ywec5qjB6m/vXFbOQOIYVqhBqG
bMgy3+wzFuDTy9sI8fNJ9+N9e5HwfuqAUc4GwnOMborgETaXtRLILSvDiHbVqggKG61FwH6s8tnW
UoH7/2wy/lwVp+pFGYbmFMJkqH2zW9CRL036GejXzmigrYgEr9d38X2w/E8X9qc8TsvnVpZS0Aai
B1LpXlO9M+xmIl6rRifM3O2NpcxtxUjPcbKcVGu4p6l6oMvvWp6QDWqbxzkGJrFi/hwnYFY3neRI
wE0xowCs5FVjY9xt8Emedw/TMv8eu+wYD9m+inrVjqZiL8X9a9eb35P8Vm3UZwDbftcX/axJ2XEJ
0EY4hpOoG+LzLftzueyMV4HpaJG2DQZs7yLfhPFdaggAozdyvX8K4PwnlWAMmwkCAMbkMVQ2DWnO
9iuwE73FHzzVjY6G+98TCf4plPOhutT2XQPMH1dRJlvLY7tBE9N/z2tJNYy0YQpK0RSUzXghOgF2
HkWwA6D7RzWsnTKs3DmbfmixKqgNbp3SWhQX0DWhZMxKIjVu2Ve7MU3uFmsSmY/PiTIsh1qWoZoW
tQjfvYSJ2K6elAY+pR7AciAVv4lEvzeEeDQjwPRESaBQR7e3Aj+ZDFTngliwyi17oul4x5qmbqF4
xG1ogsE7ZaxhwNQytoG3SqbHshTEjZs7uZLB7WRadn2M+hgeslHnpSV50CRLFMGxbgrehKzXwUXB
UtAbpJCM5j3aRzOJH1/M2+5GPokSjhuxIs7sYzX8gEtoVLM+S6R5fygTDCsAkgCYC5ZfumL4li1v
uRbGhVC92oWzToH002eBnRTKo6RKN6BA81Rz+HXdCgsXxrmWplMUSeqhCixQHG9YG8lgW8+Sr+/R
JitwMQKd0DkXM5ZGY6odzsui0y7L2wONRNgRor1jn7Ays1o6pcaUxEB1IFYG3KnUGwodKDvLxZhL
W7B5n58sf2oFZ9OlqGvrVtUaV0Gm/TeaOD3Jkw89yiPLjW73Z5S2wEsh7wOnd/779vA/ZXPm3iow
zVJY2EvaHfLWm0VjvgIboXM2AhwRWRFmUEIp/d5ZBkrooH40RJjMIimcleiVohv7OsScpp7Y+vLV
tH7IIjArkUpwVsKK6EwKHSrRAMm4b0+L8T1oa7vp//tAmh2JboJXnYCBnM/kB9NS1L2BLcvCHqTZ
8UWRSsHw57+5rx8yuGNPdMuMrAoblusAHXeXO6P7SvXDoP+kKMgb47Okf2tqDLzNgnht42GH1YFZ
CF1nlgL2eM4q5W0fB8WM2Do66McKTdkEDSTzGZ1JAge5eV4mXlamoZkWHNSfV3ghC43B0AT2BHO2
s+m3Wt1347delE7bvLwrMZzqQZfNFi1IDKqTkeb8M4ucHEWrUd4Hcj95qZUgTv+QtOsawyzZNK18
SiINgNqynZmZt2Dwxy5MyzXT/KClmCCudTSRZCEC1DBT3T6sniuCcDGHuoLH28/B6uKkiYTpNUu7
G5flx1IZXp6MT0lg7psG/5upzbf6Et9ayquVpfu4b5xIjQ+LCS+fA7ReHZ02AZxbOXi0nY5Wke30
CY4sn24SpfIDSzqAtcAnWuIoWnWSYmAftj+ztNFcKyCZXVmpp4LSXmvN2Amq6ZA3cIql5o2028/E
2mep+dzl/XHQtcJO0rC2rd7InKbN9mmd7dB/ACCIJPLDyTjV9WLLynRnWGC7HLIXI6U3YG0Bwd90
SYzMC7Lv8Zx+AfffrizrW0rUo5yntYey3MmSY0xBSs/d0jpjaryUU36b6Qu41fAPSTSO9kynhwat
JFHb+WWV7uq48KOplO2gUR6Kcrr05uwqrXyJ8mxnNK1vWaE3D+NrlgWHrBomW5qDhynqHBQBR3sC
Ua2TsMeFYpntq1Znz0ob5bAj+jFEiVqf8sQOYwBr0vluJoC4qKSvPTpXkuVZpdHvuU4vtB4Ke1Iz
XwMchy0V4QFTgruibr0yNe7DUTpYJSAMe70C+uggHeVBcuJEu0/CxQlohB4ChKNxRR5yVfk1asNe
br8ESWDZc2bswHx5B+znn4vevoWJ9gC4wEOZaecJ3QOZXoiKzZvO/F9qjXfwn9c06sJAV9oJrVa6
K4E8b4gE7lUkgDM4fRwSQ8LWu2npd8qz0C+8N4P9+4sJfPE/VzBFJCQKE6D61O7OGmtlPQxoH2ct
rVNu41WDPi5gfXqxG9U2eRCED+z3r8nnwqE5JFLZMAaLGgQPKir1kqc8NB4YafbtSRQvMKt5TRgX
GOVmpJVKRuEFld9yvh+0g6pGtqHvelHkvy3JQEchcj064RHlzIbSOWFA53X9Wo+eMuyM2rDDwpmi
l7/ZQcswIAhpGMqL0uIqAck8RAFP4swIq6e9dpljFHsiD113++viNoOVlTTOY1RjLTM0UPTEtPVJ
Mb8v5vwzr4LDdSnbLn4lhvMXcTIldSGDyBHvGm8B7FBw0N3qvRl/3IvUYmtNyMcBYgS9GaBZZP++
ipd1qqhxjRlTN5OIU6ORusve4kkQtahbT961FC5qiTUjl/Uamj46A5LCyGiGj+VNscv98JLTm9hH
Ev6c7wb1lHhsxLePv5mCxyI7HF7/iQwOUxlsAkh2cpctibuuDmJkKkb0NE6YyNMG3c4KmNRJs+f8
rDWihMzm1qLtTlGprFGZJy+gWhHMIB5n9QU2ch452W0JtD5io43JY4TO4h7DzSQQ+ZD5HsStjnOs
i6DM84pdiPImQkE3BkJgJ9usbV0BrPxPlvRHVzX9eV1pt09YIUhnEMNAnMgFbWHbk9qU8Y4cds0B
54ziW30xJbs5Lfd4JZ9ZYjT7FXkGjF0PbBlh4Zed36fzVUwN0Td6HQ0eTc+oFStrFKQT45fRi/fx
UUJ3H/UZmp5qg6TEvb7gjXIOErIreZxKg2LYGIoRC+6Uu756rqOLrH2J6NesP4/JbV8cs263dN+u
S91WqY9FcrusG+VYDGweQVe+jWVmlymxu1GQHdrMb6+Xxtm5rB3Rgtf0jJRcO1QuORIPzKuvsROf
wfKAUs5f1NH/3EzO5EWBOpZTVLAshH6UMGixnKpTflDd+jEUQ4VsqoqK1BfKHeiH48GVFiMtB1Vh
8LXP4Y8OnAC10+3Dc3roXqAswvfMlj8kH+J4nKW2beOgZ+02hTmeFmlHk+DYaWAnTzQUdYzYu64j
m/6DaBQjYpoKw8P3hgdS1BT9hLAGTM5fGWu0Edr9N0Q56OlIMOYgkLcVpuHOmQaqw4r5ieM9pkWo
vncTjYsGZps6w+xEIwiVNreQWJpsqgo1PlFFm0rThQubi8y6/FeLN/wQgYwoH0enJsleRg+TYA83
VWQlkLsCRYeOMlN630MNbNj0NXHjS7ujx8KTRlsM87t951YCuRugzYui0QBKUgJrcNRtuk8vxT4+
mLbizE8A7fEtgVPeKDPi0n2I5HOaSTZGKQ3hn2Codmjx9cP7+NlA8w8gUR7nk6hXYlsvV/K4eN6M
66IpYvgm5P6egA7kN5U3AASAzeMZki1CQ9pKIxBAmzGKdjgkvl/LaBY0YOOFgrcueoGsAxnviQTq
7/H3dV1hJ/PJ8VDkQ4C7Z6j4+2cE1YxDWlN9hJw0u0HP2ylR0cCpqyjUGY+DlRyVqNkV1iTIr2/m
Y9D++i+53OsF5DXSEJSwmf9gqZVOCndHdgihBJdhc4E6CNrB067gL6eaRhHHcsXKncQHrtIxfQdt
+w8SJVvPIfIhh+9+zDAPH7QDOgcAdu2/N6P5OowycziBMwlS0RtDotD+lTTu2OoM/VSEoFyWndG6
hYcDmHce5IN6x+a7i315YHAzwc30zSpsUTlBsKN8a2RS4Cagost2lFF2Dvt+1x7EY/LbN3y1Ri7m
VSOMic4zYqLqawXcDaR/HmP0LTCk6M5hsdj1m7CtknjymaZs4o/FaUpuVFldqrAo2RkFSCc+hhfq
J3sQ2O6vS9reQLSXIJqH4+GbkoqJhO3CJnwHIMK3frfX0GIi3sDNcEv/EMPFeHNWxBoIaNBnLt0S
6TAMz4WIHXwDZR56iIhZl9EYhGEu5l5XEbtUEwzUsoRu/Pud7vwIZuSb+IHheZROd3oDIDR4F+pz
/cacQeiYrxjUEbjwjbmLPz+CbcTqI9RIMpu8RdkzflF2y1PtRC714qfUB3foTnFKPFVC2b5+hpub
u1o4t7kJwFLbtEbbiVJaN53Rnow+9EplFNjJzfBkJYaFFqulKXFFwXqCuwb48peKgsq4kQVIR5ue
xkBaHGeI9yXf3WLqNfjCDMDuGfpsjzWygIpqG/Vb9ledJ2g3/ZckzuZn6lTpOrP5sj9jVh9PSrf8
FfuswQq4eoBjESH4bu/eh0DOghjDkilkzlHFrchrpb12HcpA1/XgnXfmkwM1ZVVD3hR/+f6jvpNC
s5TwqGnU+hsp0Nsix/RUjfqubYwbPSz9tGqfDV17MsLurg1a2TEjIAnJcwSgw/TcVIOXhYtmN2X8
miE1XKkAf51ht1XavUpFf6uVIKi4/tXbAdvHV/MgZX3ampFJUMUPX2bHPGp7DaXgL/EBIBd79NXt
8y/mg0DkZhZlJZJzWVIQB6oWsIDNlZ14X/um+0b/gcsT2NfNu7mSxOlZOQJcvciQVxtNYNYtrZ2O
wDkMBRHopnKtpHDKJdM4oeaEwEIi57m+BMXh+oaJVsGZ1mapR7lL4P4a8nvQC7taejuudYH+bse1
q2VwxpPofUUqC5rAiATevSzDYgD0zfugg+BkNl9CJqqMGOnERAqf8dT7LEwtdlnM9qFIn7TsV0jv
ivARVXXBurZ370MS9wSaeykGRiq0rRgJiI6LrwXrvIl1Qcv2pvFcLYiLGRKzruvIKuEGqstQHVKz
A74l4BxEE9PbAd+HIJ6gI9CttshNOFoVpLI/WHzSXnp/snNYE3vCdJzqjm8yGB/+SUFeV8VtD7uS
zt3dsScRHfQMdzde7jt1aWxrrs65Xh3TipzKtrqZU3rQJvkUN7Swl1a90FA7hmiJIyG9acpO4LT+
jdr+63x5Ro9I1cI67GOWczHewOHpW3iNmW//rF/EEL591T+EcVe9T9o5VzsI68IzmU4z/Rsvv9pe
7qqjFdksFxVaFJbI7LY3xv9TTfn0ooqNKvV3EFagVwz99EsflFdMcHo0bHbXdUW0V1xgVKYW2PoU
7BVYCp0WuN9AzHavixAePhcVjaDALmOGkMfmJMI9Q8lPHYZM3D6KgwhmKT47+I/D5yzJIkXwXAMe
/qVensK+Clwgs2u2llQviRyfVUuNPSMdBJZSeOU4y2LN2lRqOcKy/khvGZJc7Uhe5TXAktMxCgug
eWFWeNuYGUCnsVR0SfDVFLhNEgOXBw87+RuA1nJDQp9igeqryDhv68iHIE5HiiQcSpMErPR+mq0X
2jwLFGTb+n8I4BRkGQJ5IQ0izdFJb8AKtTNyG5CayoP6NrrJieEcU83Nv1wXK5LKaYpM5ajrKKQO
Wo7y4U5peyfoBbZi+1lsfqyNUwyw3zYyyfDaIb6c2fGJoVGqT4zAuHPyx+BGFERvux7U1jQU2FCa
4GtPSA7patOw0wKBseKawIZ80NzElW7kb+FZ/spQubN7CTmwEmAhIjSxTV1ZSWf/vnoBWVOKVvYO
0rMBOCxZ4YBaybt+bpt6b2mWgdc4qmvvlBErEYGWLIBRRLxIlchOukvZX9LyNmn+JmBcieHCUqmw
eiKZCd5y02NMHuZAYBY31W/1+7yXSsslKmoYql4+tMld3/uL9HB9p7ZEUBnlAGQkDfkTuTT6BWea
M/ZlucV0ZZzHThYFPws0EF6Xs3XoazmcgViCBlVklmyVDeW2MpV79MCJIoitU6eyARocDEJYGLn7
U7HkKNe1UUe/m1nEzjjqh1rL7rugPpZZ+YUGgzuDmFVJ0uehANFtiFRekpyNWHopzOqlD9Kjaiit
c33dom/ilF2rk06bFCi7Me7iHkgVaMpBWdtus0WgLNs7/LF6dtIrnZ8UOrR5APcihQ99+30Kn66v
xGBmiHeb6+3ljnAwaTo1FpYySXNtj2VI7XAeajvB9Myg6990vc2O84gW4To7ZijPeGO8HKVw/orq
RWOX4Vw6sRlJNq3q+3xK9rk+7k2tyuwmL54UVb3N5txLwJqKrqXRTgjoscPOmSuptFEaQJ1q9HLM
aNjpIHkWlR0ps44V5kOb1AKAZOEGIYgFTHIAC9dlDouHnEhOHljg3DCcvq4dMkxOFMehMw6Vrcrh
zpKUY02C26A27wn5VTXEbZPGSw3tNErmrs3xPqvio5oMTjEUZ2Xs/KmMf+pl/xWM6ZlNIgnFLO2l
L+PvU934s1Q4sobBAz07GzT7HS4AZKw7L6y+KmhwMyJyp5bonEr/e4B8ior+x9lz3rEzlyyQGngQ
aSlBXqHczaEETLPycF0FRCrGuUNcu7mnM6pQQ/yjbL7LgET6/wngPCGZu6LvFBOuYXkMyx9z9zdx
ymqj3luwVpdEBWXgPOlW4+q9uQN4CPoT+931NWy687UM7mmF4RBDblksxNqousPo57WNnJiHg7fb
26IWArkJjkXl3JAGaBzQKENgAwzQ4jw3gihoM15Yr4gzrJGUp02pQwAD5MQ71Y9Tv8NkE/hlJIfe
6LfWMd/Vizv4kUf049+Mm63Fs/WvDq1szCkBbxKYhot7Scmc3Hhoytm9fmyiTeTMpwFSi2K0cIXa
6rVIv8B1CHR7M0O3XgZnP7vRjMJQgnsKvjNwg2QXo0Pf6TJXt0GE4kmHVHEGTSB1c1mok1FqAMb0
Ew8YMDkHM86h8EV2HovbXBKkS95BAj95BYZ7AxhBdL3xzQtZM6Dvv6UNKNXifXc2TtNpCW3rot5Z
P9Dj42jefGJDsbktAjnfXtq/JH/qYwB1ZFZICM4pWU5RaTlG3whWtxkdfSyOcldZS6Jp1qMGLkbT
MSH6ZTC+mZIoHBcJ4a6vpdFOqtCg6wZS6AwEJWH1d0qEo8PsZ64cFOUucabFQLLKmOkDRCs6tvel
DxTaW9ZSmu60b9dv02assNo4dnarK6tMSpZJCXKQKiqKvZ/7is+oukV1N9HWcZd2soIcxOZQPoM4
CDDxXvFGIYw4O+RrG8fdW6KXHTpIMNnynuY+gWcBowaGr7rVs6i0LVoP78chq5BNtFqGpmk383Ki
s+pkaiB6cbJPvrYkzpFrUyXnAN5G+utN9/sfBtrTsi8NtePYHrzQqTEj1Nvak5BwbXN9KkYMwUoo
wyhxOohkRCVXA3RQ6+udVUvOItceiWZB0M226dPyVmI47SN5UlhJxyxt3dl56XW0dxrrLgF0fiYE
GNi8VythnA4qBXg/J2CLv2PkMk5nhkyJ4r1fAFdIpPCilXG6WCN8jvGQQpN7cKcql0RePANwm1rd
21n6+hd3GA9DxsenWZ/AGvO20AN1QsKd+M2h2JmH8b0r4K90XsMUrYLHuoEq/Z+mYsCklTEZeoM8
eAHmxKJCbNZn9qCKhvE3m1GBxPJ/knj4/DRSSGSw8cy+DTSn040HPM8A7ZHY5gwPPLw2s3YZEtOL
h+KQV7UdYZbECKQ9DXQn0thkyyDQ1M2LuPokzsEk1VK3RoILP9enXBmcKt2P00tkWPb1s9y8eCs5
TIlX9ngeZSuOmJde5ps5nAFW7deyCDB1M4u73mDuegNJuSyHEZ4sfdGP86W9BGCQtu4BuncvBjAR
LYm75KoyVTOaNPEYCW6l+VXD5EAn6NHeDtk0qjJYW/Be8oPJoxKToGJdxImc4flG3aEEdlOy3BRS
8h1vrRRP1+g7ujJuprb/kkT62Qyr+1HOH1Kt2v3NEX58C2ezk5QqyNsi2ZS03UFuA0yTLvoxM61Y
oCv/5p58SOJuZG7FHSAl4LwBRAPS2moX3mN8KcT4aH4Yn4C7iY54VLNF8yfbB/ovsXz/X1OExIor
iE3zx7E85/W9IeqB32wLx1P5/w6Ub44rmz7rWSSEzKey03/oR3Dx3FoPrFA+uoFd3rJYXHYrMAIa
lT3uRfZ7My5ayefuYT0uoUHLET2HZoAhqcVWUA1eXjEZZ0kgkSXnrP92XW02o2QNICca1k0+wTl2
KfKghGJXi3FMbTTW3FuLIoonto/uQwjnlqYs0iWUttm2qrNNMV4HNlUkaYDva6fI3uwYaY2YBkgk
9lO4lGVRbsFDNUBT08lxmehxkH5e30CREO7eRWOhpITR1PeABOnpTReOTpx/vS7k35jOjx3k7lxb
p1ba53Pn0tvR08B4EZzBfOtStMWFO1H1UySNb22Up4ZE7f8ihSPzv+yJqxzZS4DVUUSjEJsxy4cG
apyPi/MxmdQCtdBGUZy2LI7dkp8CJXStov49tUSkjMzLfIr+CK44coAWmKc5L2Qq9UjaGQEZHr3g
osjc5LHbU7w/UEq+F4MWburHShznh4p5KtSAYjoh78EopwCUM25sKSauQEM2TcdKDvuOlQs3zAZT
WIRl6u91X/WUvfGGZk0APySv6hNKiG/SMXdnYCSIJwY2bchKNHe9B6qG8SBBdGK+6vntPApcm+j3
uXtcD93/FiE0TFhr8jEVzVZvK/xqBdwlrrUmSboGmcvk0BxkRoR+YK2E5lcVFKnRs+ComBW/poHc
ZdaQNwg7DeNl064H2D+mR6JXQJo78rlx8lsRpu3V3dNkfvAVBDxxVk5I/Ktkfuvm0adqLMiDbNau
Mc78z52CDO4OE6Nc5CHEnZp1TAzPSolBB/UyxkmJOeTJJ6P1y8C80VhSV8+lW6vAvpbSsQ5ld+7q
hy5R/iZwXn0Q50hHSS6MsEVmxhj8sAKEXLOvSeZElois4ur1xso5a5LrydIFAZ7KWl7aMRiT2/Q7
SUSQQiIp7IxXl9sKmyE3NGRYc5C5jP1lCC9tLIoENhMZqz3jLIgF1CKdKGg97QM0sLfZrVT1LvDa
QycuwEk8Z+QxBn6SPSX6TaaCr6rTTnm7XLI8v1R5cd9U5BDK9KaOp4PMeHi18UfQti+x1Z8HaLtM
yGlOtUsFZOU+mL7q80vXBkdLCQ9LoxzQjerHNHtsumpnSNpbNFi3gI44zFa2m2JTczIlfJwMcJm1
oyqKaa86BRwjZ8J6K1vUsUOyEOgKvopQywt/hb7eMyRWN99Zo60VAhXdPlNKgcBgohjJx5oL7c1o
yljaGoOWIXqlZVdqqv+nEO4ekCEKWqNH40zbGU7TH8dec1VRY+R2khdpGwZwDgAMfuQibaaYWhni
O/17dUZ7zi263C85uL9subI1f/EGoDg2Dkhq/qoVHEwRIBUhGLf6hKA61GHeSwsidvNi+ga4EtLa
Hux+N933gDvMb03P+CaitN88uZVMzltQijHZuoZxadvnXAOawQAaN8u97iWYxn1yEishnJPI2qi2
VJ0Fr1TBzsWHtFd3VT05uqgZ7bqkzyRgfRVmQEVDa3D7ZsZ3SXEigR+aT9fXo2w2Tn8c1ScSsNSK
5KoAKjUecIuHXs1feV1g6qKUqp3WqamNSQyvHudDkk8nOg0PiZLYSs/gMbpgb6WSN5baDrNLzhBH
e6sLnLkcd3SYjqz4qkoY2W26uzg1PNrkF30OnpRpORljhDp0Sp9yK3ucpHynWLDOsi4/5HKy76g8
2moDwI+6UZ7DAHcfgVJ3PyjkR1boKBlYbhckxhON1AsatDKwYrQPcSp9L+bZm83gnEyFt2TtrtHp
Yi9hWztjXCdPsyLZeQ7esdk6tFJ2KOpcsy25vDRy+pqE2Q2V0Xhv5uohqqvCmQtySgftJ6mTiwFC
OEc3YmRblR8ZAEmU3lq8LKd2MGSj3ZnV60RmN166xCYBeQHMQGQXE72z6vDeKo0vs2Id4fVLgJ8M
P8hc+yphv4ZZSsC8Braip/tAq743oGfv2yzwaB16CvDHK9q/4oF9sCK9d+LQcKomsLtJ3s+l8ROp
xEsfLrdgmHyI5dYu0rRwLQU0iWl4qoLipTVku9Jbf06lA6XaThoVv87S0GmDnL5GCcCGiTRGngaA
JsNq3q5r1/aVxKA8UOIwNM835aeg3YoMGW6Yhjd98DPoACXz+7qI7WwPG8b/RwbfQh+ZYIVMCBwZ
fUwfyNHYsY724ciAVdERdV/5osKmUCIXVpWqGRVBBgAAlo5ofpb3odeO9jC6E8hgpDtpZx1K469c
IXgqgMmDbohPwL+tsih1OSAWbpTR9EZLO1hW9boQubFnK3/Wiiazp7C1yai4iWW9pvFgD6baQl9F
6ZDtuHz1LVzcM1fgXUQ6pnP1ymGjZ2CK9/THeTe7qs0gCQQnzLzhZ5v7sXQuApJ0CR1O7CEzvPUz
iHXpPjhMDymmY46MQkrovDajDgO5F0yGGeiRZ/++CuukZMoraQC10PAGYth9C7iF1DG+Lw7INDzJ
Fb3r1U1Lv5LHbWcazAVsJOorxB8OjeS0+8RZdovb3keuCaSH5iVkI1Su7MZnZLwxXN6/Js5021xE
fMKb99Ww0H6nYkQa5HJ/rtyCga36CRFDFz4oENc/RZMAF4At5tNhQn1R3bYwLsbjWYz6oAWljnR+
kO6j4NTqgt/fXMLH7/PYFXVRjnqZw0Grbewu7ZdkIe5g/kULITV1NGEqOkroPE5FN5R9lhZIzCfG
ckTFz1YKYXZuUwtXMrhwRgnyIWzQPQt8gRmZOXbL/oe0K1mSFFe2X4QZCCFgCwQx5DxX5QarkXme
+fp3lPd2B6WiQ/dVb6oWaRaOSy6Xy4dz4r39whziZ7BC2TTpdhywkidENpOuApoyBA9UqqiZO83J
rrWHd7NKil3UTmj5xGAKWKWyKXyKC5D+AVMt69iu0IbslKA5yo8z7OpiVw6i5xlIPeP3OQvvQrO7
z/rpsa1mQIdry+Gyc9g2p793whLwo6gWZU1UIdBEU6BqXttS1vkt58M4YCy1AB6LgsKvR6KuFSWa
exS66J7kwAYqb2KX9k6JnDoA0H37+bI+W+a7Fie8DOI5NlpNqVGMyZ8S7cVS72n8L0UI7i1sAxay
EXuVZockQZeT7oyzrCdMpgfft5UPjU2KadQJyxYG16w5JbbbAvX/360V/4aVDFqq/y3xJ80nRj/P
ceuW+cNlGZs5FJAjAnkDAFF4QwlZLjssdVr0QOcEn8AA9laQQ6Mv4hDuEIhlTj84GJoEEL4MaGgr
/boWK5z+Luk5ddqA9oXibhxupvSnSmrHADabLqu7b2/VWUPh4HdA9VMCVqIN0dauG2q6bT74UxT4
l1eS/4zo+M8a4TH/6261SObZuUYgZqhvp8H2R2twg8i6GVSM1Gr0liHB4ehLLpG7qR7wngmg6XF+
xSlvECm3bQciQi/RfyrBZw3je3Mms5JNL7ESwq/4lSmqVYRpHoYLAWNQnyp/OnR4YJfHEs9r2Mbu
8kpu9ioi5/O3SoJNlmEfqP0MaeHr4pulY/uJj7DB13iMkHr2vawY8NFh+dvmARdSJQx92ljHX/VL
qhgdVcjHorg47ni7BKbyX9rbFPhI4XW8RzrIx6PErX7UV3jQLBKYhc0tXEkXVlcheWU0fH7Yml5q
E6NfT5j2lTiTrYuErWQIazq3nTKGA9YUP31Vs+E+HGV4MPwzLy2icKYpMOZKHaRz6Eur75XR8LLE
ilylqw+22T/9iY2s9BFOdVkBU27oET6MLjkN1wBLczEW8mbsmT+8hNIR7803wWr9xLirq0hhj3wk
gfdbcQtJfPjIHQdmiU6yYEViEB+wWqvjtrTW2BkthOXajbnMTklfx6yWWIRMCD/zKyHtbPclHZA9
j7TyvVSSKwanpYbF7vJOycQI1zGJrEAZFRytAPwxrL0L472iymA2N4UwousW3o/o2BGEjLGWM8yM
IIpZtNLRgd3WVRVG2y3ZPINMkHDv03gMVKUpUERRfYtdL6AjDKSz/pvedqUN/4jVzqC7s1HrSkOl
8FrxBzQ75DsgUh3Lmw6PtXDH/VFyW/sKQL8wRv/D9mT9uTItBYek26HNmhjLmYPqQT/Myin4/7P4
GZh1PO+Y4I9CvRqX2YZZKLHyVMTT+6JPbl7bny9b3/ZdspIjOCU7NQM6NbiW6T57RnZsF75rias+
9R71G2AF72WDZJvpk7VmgmfKIwAq0eXjLulBeLbAN8U7QIXggR04IyZHZa9amUTxkVCDMsmM2w9f
aIFqxTgUT3xSFePa35ifesWeym6TTVd/XlWR3KWx57kKIyS+QvKemA/F8DKzY4vChWT3JIZoCT5K
74fRjmfsHtzHPnKR+wKWX3VA95+f++PhgE5KmUyZSMGVlBP67ZYCi8kUNN9Y8V4HOnRtyRqnti+U
1RIKnmTOFQyn5lANwDlHHnYDm+pGPQIG0p8P7PHyQm6G2ythgkeZa2smQQJhkXnUFr+sAbpvPw3V
1yCWEVdvBhorUYLvgN/SIhrDQ9YKqOu+D9qny6ps/z5YhVD0MSnQ9H51jmVsTGNQQxWl38P0qvT1
8u9vYlYywB5iMJlqhIkZHITuU6XHH3Mlk7d4zOVtL7Nv+fGTLPW3bWt/ixKDCiViujGY0AX9QnvD
fk+TFAYdAmpBohM/J7+FZmedxICinoZ+7lTcKJyCsbmLd9ng95958KJe9cWxlFTmt93DWS/h2NpR
Hnd1i4mptPwB0EqnU64D5c4apU2B3Htf0ks4rCykRpWkSI+op+LZ9rO74DM9Lg8fEG+H0SmvjPsG
vRQxegMlKypTUTi+Y1D1Od4p6D3Ysz0zr/qH6c10gRf/OhP0mjn1ERMMnnKUmcxmH+TKPD8e9Kvg
oNHytGjw2gSqVw/m6sIbruJ3280/UqfFQ4j8LbCvJOpuPm5X9iMcaqA60FTnQpNjfABbHTqXiKdK
6f+2z/bZboSgQAMWTTh8oG0U8yuGI2/0mniSjePv8EsmIwQEZZ1UhtLDNutGzbxZyV0dXFd0UF3A
cR+sGlObZHFYoLk0ivzLwmXnXQgNgp7YpR2g5jkU0exUEf3WFPaeKVR23rf9/d8LKU4UUmQNazT7
8ByYUx0rv3xpXUzSu8lP7XY6AbwSUwAICubDLEOQ2VTRYjqIqDS0VoiTVwYtl9LA2KkXJa2LOPY+
Z/RlrK2XyytJPvIpv+2jZVsESRdMin90B6zOQY6+n1lTsY8oAWJCDeXWSnEqYnyeKvOk6g0mlmqj
cae082kMEvmlMTXHWvLnRK19k+MCB3WAEeFg32vpyWiNqyXJT6Y9Pgb99IWikccdwvK6YZ8tTIoZ
oXmDovu9hddsuww+aVOHpWh3zqzwUKW5M5nRXWpmxAVW/nsB4juna63UCcPuLrFT1Sk6MILYeNbH
VfA1mGefKtQLRxAfjK3bKEgoV7XfU/1LltV3fUg9YnWoD3fknijRO0naq8wIfaVNDvMS3iUmfUzt
BuRvNhxPbHppHD6HVn4bU+YqWnVbVf1NQ9LvjNq1MyPB5wRU+W5GgMnT4mPVFTurWPjXo57czr2j
lRkQWwiQHoAydihrvKdZcchn1Wum3qdjeGpBdmFky+sADg6nbkowB1bfgZCCV1ade3mEUsoYAjg0
3RMMKWgGaOZVpfocT+ZrDK5mZL6iXRrak2MlNXNBVvezp+j5Zwu6l2qS7iua+kpp7BozLjHDbF3P
Y/9kEoBM0vItZP2eZWrh5DSYPUvB0BbyMBoNcwf1fb8a7ccoUfvDELffp3y8S0CfjgbBhw6EEfrQ
uSbNKqfpJsUJArIDOx6wLJoeTK3V91Slu7qo8p3e6xkq4P09GLJVpw6nw0DoLRmXO2OsvKVYrnID
4+G9+nkIqsXV8uk4jeN1V9eniCr4fvojKdAHUiwYxmqCCTC8yRXQ7z2gNnco0qcHGtovVlL4QVhd
l0oMQogRE+iFeWVo00trAVs+q4jmZKQj4OWInmajdhfkhMiYe+mSZm7P4sWZZvMZ5GjfwZN6KKve
jRL7agZZQRss4Eax49cMJByeASp2Z+QciM2iezpVDlZrR05TZ68EU+6tET8apPAQXr+a0QQyv7p5
LMz8TS1rSXZr06mvDqrgcMcyysZqwUG1g7uIHrNZUhHb9HW2ThBzAp1fE5Gc54WmMVM/AsLJKad9
lB6b5rpirlZInM72Q2slSrgGm6Vq9L4YATbgd9fMzXx7h8N0GD74q8AK4MvGkLbT8yuJwo24DD0m
lP6TmDSd8rF1cd5C5mJKBsl5jlB6A0VZImVx0DYjq5VgYdfqDrXBbqr4y6sHv0LrFpj9U534BfA2
kfsxQXugt8B4zp35SsYhsflqBwwQkPJxh2hM7OwcWF6aIy14dk91YZ0cerZzMNL9wOFn1INsMnTr
1sIoMlCQbYZnhZj/zapEm4MhwWAVg0S0OtQR6H/aSRJ8yMQI9tMXhmmpXY7EtvI0zMDOVQ+DIcvr
8R8RL8a1LoLJBGiVKHKtw4sZhpoGoVM1r5pZI4kogTbZOtimAaYrHZST2CzhJdbrUa4nfQpchBBk
tXetJak6yH5feEX0A9OypW4RStipMybvNJVEtTIBwushn7peGxdYWTkGt1oK0LWI7S7HKZs7ziwL
7VAWMRCmYLNWUcpcTepgjqgT9lbimhXu6Zcm+nRZxuaGA0iLaaYK4mzRAVLSTb1aq9js4WUirmHE
3lT/GONRElXK5AjWWxMTTRyM1+yY4hL6NtiB2wWPg+5f1mdzzVb6CAacTVNKrX7GC78onbovHS2+
mcKfl4Vs7v1KiODfSgtgJBmb8PSub1vFj6bDv/t9IdRfpmAxrACnsIzra5pWhyV++lcSxMHRqFwa
wBVBA6pMsWNE0ftYRN5lGduO+LxMtmC/4P01rHrueeIAo2mcKuXHgJfRkaPgZQ+W6aiyl/XWdW6u
JAqnnoQTGFEXWBnV9kCz7fWnavzCshtNVjPYfEmbFrKxNgbQ0A4tbFHZMj1STRSGR9d6iL4vxxCM
Vmg0d5V9ftTcxilOPMV+eUU3D9FZqLhrih5Ew7zAaTaUOW303ViQlCYuJcfLcrj9/nYLrOQIG0dn
U6MxiXGjxS/57KXEZz9a5V0p9voimxPY3LKVLGHLWmJHGEWDrDJC+w6Kp+GRKEd10bxhke4ad8q/
KYYJKjAUYYrqN1reWgMI0mBiAdXTDPSk3YLAYHKzL80XPpZmS9vXNhO15kqg4CnMMtfSYMSlXVyr
P4cjer1dIPTYjgE8utCX2cfmvq2kiUa5WH0YaljLhrXOnNpuP7zYA3Hsejmo+XKfVrKS1ubunSWK
E65qxkBJPeIYxOA5rqPn3DqAqqcorlJQ+V02yu0jt5IlWOVsqhGZGwsAVHcDkHrS3fI2XLFrYOHf
IqzDaKvlZjd/krxabSATzLPDq3LWG2ygejIADsSOHAlclTLYbCaO13K45a7u+kbXUWyqIIdzTVR3
vARTXiPDCiIn6buAf/OFU8D49baSlWlpVeU912m/+M0zh8FPvrK7xQUAyJ+Ve9aa8Rt7JY0aZrDQ
AdIUYniVAeaOfN5NzUsSv142kG1bBL4/CGx0QkRy2GWcmyocEfKZrXnXpnPrREblL0rvpobduKWt
y3zXP+zaWSR32Cvd0qpA2wLvSKP75D4Ht2Hr12hsQcZGOnP6D67kLIurv5LFktyYhxy3aQHoj2O6
i/zgerzPCaZ9mn3gjg+XV5P7it+N5CxO8FwBekrMIMCrhhskJ4AATcFOPoi5Ga/ZZzGCy4r1NjSK
BWIy9FGmSv8e2w2yNsmfPDfOYsTx4EgzKmuMEFGp84NZP4FnVeKdNkPClQDBOYGqs0ht/nBqlPQ6
iHTHDIPD5R3ZvP1Bam+aBsUrU5wCTgYVbJpguvW0bnbT9p7SbwoatvReslYf5Ci/b/1ZkOAfSosF
Fov424ng4dRpx4IanobkUmXUV+poPFZGcqsFmRuTb/UQHmmYIPcZemmhPM5N5OpIGmlh8FibSJBn
quIOSbUbE0PbDWnqpuCmBfDyAghuzGB5rdW3jkqs1hnocFiMBc812uxrJfMHNfhxeQm3Q9LVGgrO
yAA1YRDEOLAGIKZdgOiAvQv8ffhEt+cze+Ailbrb7aDjvJyCk4hpgS6+uEEOKwXTbTOGd21WHQnG
cyiZ0ThLnu02eyZ9NnoxU/wif+1McDhqVFJY28xAmSvlBQ+i5lmIncVZa0/pqwVKnghPsdE1XVDx
XCn7xo2fiCwi/we3ddZe8CO0KsOsLPnB4NC8/d5IXAp8uJ44/RESpb3a2w7lLE9wKMtcl3yKFteN
ep+xE+tOaJ+8bEXbZ/0vEaAk+dUT601YtKOBDS2ztwWe35Zs1LbrPf++4EsCrUqZ1cLTNwaIFa3n
MbnW6rsqPpYh6N8qTO+Vf5TN+Ns0kPH8VSUjAaJGaeLZHNkvdnZXLzK4no9y9D87FSZOHVdNUmkG
v754FTA/AUfHWU79Ub2SdbRcdpPA7/tVlbSzjSDvIUgHWR5l9zp5SOw3q3q7bASbp8lSddAYAnwF
LOrCLuljk+rxlMGV3E1gXAVwZOgot6A2LoE4NnuAef2aSqG5tnzJWqiwT3WfmB2KHRD6tPgGeuL4
q3rf2s7yk3ipn7nkUaLmpkRMWFqAWrH4qOyvyznFnZXpKtoJlUN1BE3lKca8DR/34dAanEn2sryt
42utxAnuYm6mMO0D2nhVrTnobPDxTQ6e9ZK8//bureQIbiJoem0B2hB/v0+eCmbo+DQcjB0fJTJc
PkNifr+s2JbTOCv2G5l3Rygmp20oFmTofwab9/RHlANrEYJFlp1hh8CtBzDOdXJfgfTsG4CIvyTo
YSj+CPJ8LUswxGlqQmUqwLZRaLfDfGfKfOxlOwDSwq9mpyy4pdUUZhdWV7UOins8GGT8BVt+dq2D
4CnqVkXiIYcNEMDB9fv0A9JRHuLyEyJ6vrUYIeZIEgOtpwq2ZUK9FXOtJ6OOPXVCFVHTvalvJKYt
Wzkh3IgGc8q15qN87y30vcpuUxmI6Ob0/Fol0SmYaTorAWRgDpDTvKD/LKROe1O6Y+GOnxbXcLt9
WDgdeIpl7YPbB4nZgH8FgBnVBcsIyzIgFZ9ZyNiuH0+UvFw+qJt5BkzMYqRJRysChth+Nb1qyOsA
qXIeI6pufqt56niM7nK3RYXXqW7JgWcuSy9/kt1cm3fkSrI4rluOETrX2qzz+jTag2jaL0hF3USv
brqBxW5Z9vtowmxnPiFzbmuDI9F809cTzvYHOk8TZYdfNVeryZpqHT6K81Aah/aHddQeq13vceo/
A4hKR4nAzb1cCRS8fZDMcO1GBMyTu+Za93jew7gd75cP5KbupX2TXWebh2MlUNhbOiaYJ//Q0L4d
6HGcb3vZvItEJ5EFyQ7ajAXcPqfgNFSnwJYt2qY/OevwW+msb0ma5vwAcF5NsA/ne3WXgkA6dVsv
eiyfOfxtLCUg53vxmxtbiRU8/jhjUGjhJKV5iCEvtosskGN/1Y2rUY8A8CLDNd98qoFF/i9jpMI5
b0qa28AwQBT8qd8BErDwzPKQoX7wVB+Xm7hzLcsPdpcNUrZ3/O+rHEtaDDmYv7C0RLevdaPxSR0e
LouQLSO30JWIoke/DpvR4qrONwwpRcNydaX3MGyQJk96+P2ytK1geL2IwmUAgMWAIxoAZCDqvTE7
GOPsh4uf6G+X5UjOFRU8BwZq8KrH6IHXpe+N9RxHj03y7bKIf/COZ4MQnEVU5hExc+iSo2mLDDdG
92Vh3/r8C42+KONJ7R70P6G2XC+f4C4YCkoz46ydPTk25NRKscY3101XTVXD0LeBusSv1hAChQwE
rJg3zY6Btl/A5+Egs+fNIxISgPXYs8qzBgfszd7lxZTJFewiCZc57nmTbWA/hewtAHZjF0s2bPMw
rXQTbEKf8NqrGsjQw9s0uBl7yTN807ZXvy/Yw5J0wHzmLxNmPTXLkz2jkdX6auNAXV4rjXu23zzf
SpBgBWXF8iQjqJGDQs/XPTA1mQ574izegHR46k3JNbwJ6Wmd5Ymd3SxDh+nYoDE5N+27nBj3uWWe
mkLdGVZ2KnoCVM9+At5J2h4HXfPTyVB3dRJ9zZXgebFI47Tsu5YocMrWpzTUP9sxkGrUMXWtRPl6
eW0keyD2hhtWE6RTBiedmMc2O4LOyp+WZyOUpVcl9vqxRSuvuYxJQ62AnxM9vUoydjMbCDsbGbSo
TIxw50RlpLAZuISeqt4l+mFU7kJd4v+3RVDOZI4nNRGnzfolUYe5wopNCvol6e1S/Jjo0+VdkckQ
rrGiQyFEn6AGaR+79JnWD30lw6TcPhRnPfg3rHZEaUrwxQaQUSAKMQ+c4av343sDjet/mBVAYeev
RRPcVdBpgfLhrjqlc+YG+Eoz9RIZ/MZmYLWSIjgsMygGs+OkIImBPFu2V0npG8p9oNkguPl0eYu2
neNZI8F5AeJpmkdM5Xujnp8yCl7mSIbE/Q9+6yxD8Fszeh7HpcfttXyiJ7Kr9/Rov/+Hf9O8lyVu
NhVC2zYASgFggv9+tYdA11KFhMggzhlQm2rtW6JaXy6v2WZDo0WBqI5OTXADiRSRRYlmv46PFhax
0y5glnBB0crBUN9qL36Ow6uUU8qH/iLDAee78dsNsBIs2N88GJmVBbgBpslP7dyl7fcxfMQV6sTB
Tap8vqzn5vFdSRPssEprNBflUDNBQ3Y4Y7incsxI5iM2rX0lRbDAOjVpVCxa41kWe0Hx2SvtxCWW
4sVTGzpZY3xeFBT17dR4GeLsaVCjXWSbn5tpuIrS6dPECndKlDegP9/oFe/rMVXw32W5o6jxvsii
d3Que9XC9nRJr8NUc9Ql8Vtm7DPd9hTFdDSgo3hBQY+K2aJMa91OiOgBW5G62ax8Wip8hRWPz+i/
uc3s3I8HwMipca7tbLvvgUuLBv0ge270ETg2Ngq9ffe21PppALJ3q6VvbZeFBzWaTkE/gL7FNna2
YvwB1s3aIAWjj5R6ysYCTrBJi8TVk4egpLJwQGb1IitMYVTTEKPegDaqBZxEThtjXj3B9Ikzfyu/
B2/VDfsaS3uNJOYhEsWEuJ56NcVTKC/2ZXdb9tdV/ZQGX2wpDPDmTXI2RIP/fXWTVHYKLE0+zdv+
HHfVPcgm3HDfAbfu0KApRxb5btbsV3smMnbEAxkSW0ePGOYU2lOTukP72UAJsDiN+uja6X2jGc6k
/Lx8pqW7KNzJgxH3SsEjJc44haZ6dN35mK0Bex9kIuvcPveRo3TSeti2X/7bZxrCPa13E6kTipzO
ErxU9lMzywKBzRDQwPsFzeSUaR/ptNX25dTS5pLPXc1df6f2yRFVzmtzYXAhWosJBXYbGRhbGJKD
vpR79ErvYnt802INuU/jU9UQz256WR/z9t23+irBhy5pPYxAo/wo9PLqDDhMOEaUCYiHah9JUq5S
aYIvtdEul4cz/EB70j7xITckd+/RUbOb9v8D5tvmlq50E7wOBgmyrOfgC7paAZh+Roe9Wu5o3u21
mBy7dHjocwzNzHDubqosp6Qcd5025LucGXjtVZJy5aanOH+OOC/GhgAt0CVi88oCHaGpYSbUAjwX
BkhqMJ/UOmDZSvXh8nGSLMHHE2pldGqqjVFkoo6vKIpvjPYxssjusojNOx+dFqD/IBba+4VqCqun
NJgAKo+j+hLovD/gZNv3lXFjdtd2KkMA2i5IrcQJXpApOR1C3iWAlPlO8zD1j3XLManBgGrXOOpb
D+Kft8sqbu/cWUXhuaOROqXFDJkGUK9Z/DSHldsMr2b3nhBZuLEVQa3UE9zfrFoaJSMvgsTNaVkC
VKV0QGDQWuJnue3/Fqmt5AjujsZLXjcZTmICoPwWNZ3/jeJHtnJCQKjbbBp1fvHryJyAE9SaJqdS
j1p2rOevlzfpH5zLeZf4t6xsfbI6vTdVnC+04Nzq7bQL9QC3crpPotYlauyTqfhh5sk1TuJdCejp
CjMol79h+7idP0Hwb61Sh2GhIb2nWsFjbuc32dT5/06E4NQKhXTLxFAKWBrLnRPrAYjXksamzbj6
bBti+7QJ1LDeqqBFXeq7OkD8aBbMdjoWSu5EyXKJje9qnvdjOsI6lGXwQswZzrEu2RGZLoK7GOyi
mYwS3mkCiHs23jfBW67/meVZmgWidQInKOxJ1Ki9FZuIPA2nuuZzXOHk2LvOsff6Tu0caacUd6m/
H96/5YmRbl8Uyn/gftpdB0eIdunwxb5hzpj/L31Z20t4liY6eHRG28GIuNO4C3+CWQ21FPMt/GGj
Q7sHa9wXNDjsZQWG7egTo4b/XVIx2C2XuDLT7GNJtU+8bBNTp/ip7Pm4APh5Lp+pf3AdZ2mCgx+i
doiaElGQ/QRoMrS7j585HRDvPs9uZN3n/3CFnaXxY7F2VAseZw1f0Pon52MsgLgSeeO9sefwZ8OL
nKhk2wufBQrOnmHkucE4OTp+C9WNytmJFs/MDmT6aUXPl5dy+0ifRQkOnyc8pimEE15yZafOhdtQ
SUgjM0fBzdd0MrTcgmUsFbicOQDaG+bLL2uxXVRbmZ/gyLugTCp0saJf/+fkt7fGVeCxa3IPYp7r
0gtyR2YTMqUED5I3NQHrno3rOO09IC+3aeKGuQyyQCJFnEJIDDxV4wpa2dMb6d8nchgCGTSN7CyJ
/V5KYc6VWUJIu0tvbQfATCd23zk1uvTzO0My9yzTSHDvNRCrq5jAGDq0P+kRKAnwIKZd5F62B5kY
wT9o4WAlVojHYaweyvLRrO5zQ/Y2kskQvMJIAQ+nzBUO6ROINQ682dbYpXuKJjL71IE9JpRCkEkO
qwhrqU9lqBOgf6Oc1jlFmThzvbu8cFJrEPyB2rMazCzYoAjsGzHyZX4ANOrlRHzjJfZlyVXZGgq+
QcvMAs88rCGjlhOVnTtm7z358i91EpzDsOhJ1qF+hCeI/u0/WPHKi34y3GSXudJmF27CFy57sc1m
mayY9eqI/OP74ocAp5sO4Bh9MCEv2klDC27JF6SJrTXBrNfGWENaF+furAandgweU0wFT9R20n75
2iWhF4cBri09+aoPmJSabfMFY92SOHdzKz+oF1WTIWIXtjIIQRpadFjkmKY/yVS5raI9dUQWsW9f
xis5wmYWw5jqC/cg7S6+JW590kBfNzjAx8Do4BFT8Iojs9LNY8cMlQG8BflUSxDZg0sii2OolhU3
db+ve4lT5Evz2x6ufl+4TLIkbXEK4K0sclqQuFM6cFKcgIrr9oDOuHwYNnXB259ZNoYd8e+vsYxV
jFFaBLi4wvJHpnVOOMv62LZ36CxCfI7EdU3blKKFcvI13/oS7/Kb5mC+dACEIAe7cOO7P7qNVxKF
iNcAtfhMOvjFxTqm482SnqLw6fK6be7RSoRwcXUsKZaKs1rkLRSavYo9LCxAVuhQprKbhfvY3+xh
JUu4vYIm62xaIPPIUgegmp7hGwdOVMzQgF173W7aGa48/SbTULjPNBt5xbrHtqXJmzo/x/QmRuc3
eEui/PXyWm66ipV+/O+reLovpk5RDWxXbHwmBKwv6fsy996fCLEsHFlq6Og1+VWIkcZTnwIOCHCx
w03a5U6eLUf0VbiXxWyv2lmM4BvQRdMUjRKiXzTIfJDvOekc3PdGtA853QwKaZfFbb+zkPX+Sy3h
/NoZaFf1HnY4kucqv861q6H8FoyPKdsZ5lNE7rQGyE/Rnzz8z1LFQLRv+gI1M2gZknrX6OSUWu3x
smabRmERhC+2hryyOOVokg79ISX2K8Z7Z8agWV5+jrCefyIFaCbwfMB1F2fN2lwL1VbnD0fjmAzB
IaYv4JLZXxay6WPRv/+XEOEkBaGyWMEMRLM8vlGT64pIrtrtIG0lQDhARjI2ScrpsZEbO/X78AS8
NnA3c4bEQkp9s+mN8KxHtpgxC4Aavx4kEo+DFvXIyKh6XDulafrAPznQxXpkSne4vHLbRnCWJXjZ
NipGlDr5ys0TqO5iV9XA6T22kvLm9nNxpZPgYY0CQ7NlCM4T9KN5xAWw1w8+wM6rKECZOuSSSoJs
CQWDaLsCuvDCxjK96dF9gzt3AiM1qMsk5r3pjVZ6CYYBMoMM2Dk4RCOrAqdVkyOzwjua1LFDuvCq
YLKob9PUbcMGO5GGWoI4RTPO2mgXJUIXhaAj581YPl02iG1TXwkQ/Cvm0WIl4qk6ui/Rpe4vV3j2
MIcjHlUp+K2lOPvcgf52+a4ECg627MfRKrMGwdgL209e3Tq1G3nFV/uRedmrsjcf7D1kY0SoPEiJ
CDfVBeD+x9kmGhOHAEamRArhiS0Ou3ZSf9AEbN6gb4RL9Nih2nejxGK2TpytMmKjYwsTfyKoVGPk
i513yB03dXqFHhQAI3XXsxQmRyZGONjgsdCZknKPlSVuS44FmLS68A+ukLUuwqmejSVSOhvFs4gZ
h5lM3kTBX7Oof+CkbGAvAqobZJFU7HQzJjaDA7rHmGSp7cbJdEK9OWSW7Cxv2wIYztAZrBqaJfbD
L01R2ShdYGsQAzb32td4PwEtO7lqbkJfFlhsHWSQGNqYhzNhgGKb04wmFt200T3QNtquK2w3qSS3
4pZvWkkQuz9bdU6aQMOyZcpNzvwyQ8MMaupfF1nlfrPPdC1JuLGqKG/AdjUhTdI4AWiKMQOnOfOO
YZon8rrTsONIF/MAN8LJy/id+ScvxvUXCOZe9aTMDQZdiYXuB1IHO7D7KX9ydM9b9nHJrcLoNFkM
oy/x9KfkWStBznpDsufL7nfz2K5ECBdXNS9sjlOIyNi3rHszJ4DAygjVZTL431dq6AXLQECDtQry
wCmSZ9YgTSzrTpWYt9jMoVeZiqAZfpUVV21yVReSkEz2+9z4f1UirAHBA7/dxy+x0ryN0u2WnR/h
JoyjrEwb1mG7U/ULnZ7RuO2wpvTt/GfCPl/ed5ks4RIsQASvGgv2ZEnY4JoAWUVFG3iu+Wu1qCda
jq+X5Wn8B8Vbd3VgxF6LSW0qtVMgENi8MyBY7xdPvUkA4MJn6gNneuSzuTR2oqvUix5k1CKbKYu1
eMFjgAfeJmg550ml8guPB2dQ1361XcRNfOZPe4lOgKuV6MzH6S/pLDgJ+P2OBtzw6T5AFJ/u9T31
6UE+0yrZzQ8WuJVxAt5UKwpg+Ht61Hzv6/LFjMfbQKvBkRf7ITPfLyu2eaB1FeCHoJjFdSKcBVKk
QTFPcBrgAn5OZ0DTktbv8lGWJtk8cys5woGo6FiyhJ85VFXDPccBBSGIh7TTTzUCJxJwOaX5av6T
v23ZSqRwLoahjpOIYMs62l3hkLhZq15pKIYXDf2aABFEl6KjSLQUeSzCNjeG2cA4/mR/rQAWr1my
CtDW6wQEowg3DVVFV5AQNkU2WHyKDOaRggPYbK8IzlkWf4pkY8nbmpzl8L+vzDAgYagPM9I+ACc2
y/tk2l+2u00zX+khXCRoNKeRFiGUrYvbvo/drD9o/eI0TMWgvcRhbepCVWYQCrZrPIt/1aXpSRQ3
HPQ2MX7o1esy7i7rspnnAdDr3wIE5wB272CsWy7gCLIv3ZsO5afgW8fR3I4yMtJN57uSJRhA0qaG
NeczLsceoxv6GxAtnNp4zNFWr97oM/AmY0nHyuZWrSQKpoBHDo3phKMbV9/C8idRflpG7s26ZyjH
ywu56YxWkgSjwEjNkgQEt2ZpFIeuQ+5Wu29lQyPbC0hVi/fTEaTmfrUGnNE0NTWoA0++1w/pvtkp
e8Bx/8nDg/4tRmwjSeK5CKMSB6hTb6n+VtfPpVXIbqVNF4dnBaGUQBWxjtN3IHEgPHQFkhDQ6MAo
fc3hbZavyo5646chc5RTsovxMHZlA2nbe3UWLTj0lFYJBpXwfovjm6i/b8iNWfxJ5oe/mv5ST9iq
ejRGMlZcvbv0kR+rwSEYeeP5hGgX3MqeVZuZppU8MbBJR0OrswLphO7TAOIU4xo47yjU3fUgqp4L
Z+4cWSuOZBXFFlJlZEbStVjFobnp+lt9ekll0fQmlMBaK8E7TeVMmmTAKlYAhfHmydOc9CG5q76C
5+4VJqJ6pMDDanwr3y4fZ6lkwVeRpgR1Mpc8uvEtPKP1I/GsI6DksYW1r/4fad/VJDfOBPmLGEEL
Eq+gbzPeSS+MHRl60IH2119Sd99OL9U7vNA+KzTVAIpVhUJW5tv0UrhzYD59bnZvTzfxaob8DAf5
DkoNss4NQPi2p8//zcT6Ey6yY6lETU4ETOTti9Qdde1Htaf7dT1p/e37vzSpL01QUab6gviRSfJJ
tVTw+Zs7OXjX39fIf2FDHUSDmgzLAC6CVTejH4VR0DvrRVs+7ksQ/vp+fqvIPr5ndRMzJFlron4l
R0zCVaSSO5qz9uvoO2ALDgge7P4xYqvqDHWSw97r+9XK6cL4JpikJihJsgzGoeXhkSQgymmZLacs
90rd9Xv6ZJVbmj8psTIt62AI+jaYz3WWQH2KblUvhtYdP++Nkux4u7Ypboy5AqcgWWBNvJXNs258
S0Gm/Lm7X/VFQ6YgzMKLOhiH/+kn3arfbK03zDJuWA1UPZL0jomryzCg6E400DuBkv2fJmZgwhoN
TSdnJjVDgoaWDbQgyM5t56oPXFjZOODcjUNiQX3I4dpdRjpfga4T7Zsgyhrn8y27fkm+MLXZs7Kq
9cUoQUo7eLMtu+BmvpFt04Mz3A0tM+2VvWpwNTf1dMiS7Fjf2c0t0KQ2+7LuohIf2uSZFlSdxlsp
Tu2dJV61AvgIsTB3o1lbt4DCTAWyX6TLpmWLNznVwXg3ggop8xvBTCLDIGTt70J2Vk/47fP6sLpF
LCRWg4GwDM6IMaVbAQ5S5BRneuXHyU4euLvq+UY2Kf9IVo8SDBDqKlVA7LrxUANqTjUpUJyW0k2V
+XL6THeZIa+GDqj34u8ra49/8zEvcpbWhYmLhA7RPpt61ZmuIoi9HQMsuw9dvVo+Xphbf85F/C/6
WuktUwe+RLNeF7Hc6YN2LHTijIrGaF190aLU/9xprvrMhcltSaBkvE/XcKW0YdG+Jko4k533b3Nv
WWs4u1iWWlW50hOkzj4V9IC3cNM2tDmUreFR7cbA6OSnkiQ3OkZDFZCGQDCoZaIAF2gUyV+WbD7F
UAQA+VegR8LL49HT9eGtWfAIXUiMWlSwnKhosFlGQC3cwog+3hjK4naidnkyQiw4fqrrHGJVmenU
quZD8gzoe4QdcGzedeo4edFcnqFneKKLcY/poTdKyc+BtxWr4spLM7NjWpvELG8nr4yLkzTVx3RM
Xxu1OEyxltqca7YpYxgoUe6jBA/wqiFBaLe702jh01nx1HIKaByBfLA1fdlKKdO06Kj06bseGUfF
jIK4aINkUn1al8+JaTk9UScW5TxnPO80loxdZ895Utkg+vkjVv5Vpvp/jr66ycUR9dCUSOUUnrfK
VafBSiSc2tOx81b1yDSB7t3nbnc1g13YWxPDhb2UzDKE0gxE4/iGRq/ttONze269DQ5x22K2EpdK
RRisGs/UeMuWp8/XcK3NoKPxCZl7aLwYvyndg+hAE1GHlELOE+56SlC85uHiqiw57N1LruzXP0xt
EuVS9gWdVo81Y3+0Xkbtr8/XcmW//vH3N9kRflgkCU1x/nrpKnXrDpHOxETf/sCMJiOYUg1Ear9h
cCNcfKIJbO2d5DbDOR38egg/N3F1py5MbDwrn4RcJiZSbZMmNmhSqmav93x1ry4sbHyrobIwTIFF
9M1RiirGCz8CXfHny9gzsjlwro6aJBYYQV+O5TK893bg75/buNa516mmAR8MvR1V3j6YmzUkxyQz
AixuHS98MqogcvoM4gfaIWIq4g6jmS/2eBOuvc3+w+x6hBcfv9xUfIRIM7zgQHx+px0hk/GUoDfi
60HsgNfg82Ve38qPVa7/fmGOj3NfpwZWKS9BMZ8496W9cHOljv3HijZOVxjZYo4cKyq4ZfdazSih
j2kp+9xKdyLb7u5t3A+6zNNcS1jOKqCyzoTSmGkPozc7KO+ejT3l7l17G0+sRJqWGYW9+bDAXuG1
7zI6MKvYNdi9d1xybyM3caiWTHQLlgRx2yqZTG+N2lWso15NOz5x7ap9eWJbQj6DdJZcrT442mCO
WVUcYilIcQtQwN+UP06Du/esveOGW0RCPUiRzlc3BL6YmRU9xpPCpNraKeiux7+/vV1X/+ntqhnT
Ol81I8o0uwXFKMsyvuOC+lUboCADxTGRLXP7SFUZaZnEaB6AsLS5VRrwei6pXyo12PcwMNcKP08L
L5Gtl1mYQcxlNEt46lTlxLhiGKxpRuGVlmQvinoYcsK4pTy1XepATTLE8d8n6IK10M1UQCpopZC+
SMmJzLkNJj47BhNmtKhhVk0OGZfjkvYeaUuLCaqGBLqZupS6FTiCm44egTZ5AkPUqZmfzT8Bya5y
cn/vwubDsIpR6ssFu8CT0xB/SZOjkeQ7fnqtRfMPI5sPgiapkmSFvn7t5JC8rTwYkAgEU/ad4ZJb
3RN+4c+gy+bnPf6C9S9v7nWwDCk21QKuxdiy0I1DZ4geL9e/uLlXhd4ZWg+tn+z4q7o65Gd2NrHT
SjmEKsdfK+xeQMpwvz5EQgoRka30qW18tdjiVp7kJH7HGVhiwj0E/PVgYMiWil4KOF5/AyUZJGlM
KNohD/5f5tpV2dbETW+tfmOvCv4gIV2Y2+Q/3kaJFc8wZ81fBqnCXeFkgXfkcyNXv9ELI5usFxl1
TfQaRkzDrcgppU//7e9vjo0CHh61Hf6+Vqd+P7Y3pFB39mlvCZtMN1iSBJ0kmBiLQwesdrHDFXg9
tYFvDV0EgwA9vbned7rVLKkGAxgw/5Xa6A0PVrWuNbXt8Spcjf8XxjaBearMSIkgNO+oSyiJY2f5
Od9pde6Z2FzmtThf1LlB0Zi2Me6pws+WLNSTvTHz6+fysW3rv18UVKRWpRFisNg2NbfTaPL7Mt+p
4v/lk/ywsXHf2UynBS7WoPMiwsbPz+Cx/VZBRmcOejYelp0por2d23gz9BZxX6ngCRkhLlH7s9FJ
jMzlXrC7Wt9cOMHGpXWuWElHcELkXobMSHtb/iiDAi9pHbTl7zNIr0MUBWTz1W124Ddr6717T9+r
Wwgw7pXhe6e4SV9tE6ekGPFT8qZnTXEakm+fR4i9Pd2kLr2NytGQsaeV1mM+kb+1ZuVC42Xn6Pa+
4u3LrrJIZAF19ZoiIx98Nr6iBjqbcA/PHStmeuV+vq7rG2eCrd/UwDexRXu2aQ+Sw5KgkIv/KupD
Wjx//vev9xUA/fl/BrZgz0SqF/RykRF7OTS0O23wxuhVlgdblK46vWSyP2lf+j1Ywc6yfv2qi69a
K0oTuo9YVj6q9lLnYb7szXb8+uW/5fqLlW1iYEdJG5F1ZSl5rTQNPHb3afSXWh0iCGYmP/uJ2iBB
/nw799a1CYpZsvR0MI0G6rWVPUSRnffqTpV23dM/Dmz9CRdbxxdhDAV0kFAPh7mUsK7DROku5dve
QtZfcWFF6cWoo1CDlQM6dIfhFSxlB+2GMNmroNHWHEm7U0P8SxT+WNgmLC7A6dBKxnmN9mxDU3IV
iwYKGB2Cms1h9nWvzfUv3/KHwU181GKZt0uONa59SAWvkdGdidkS1VvrsF3k4prfP3PHTQicMFoS
xQLLW/sfKhQL4oN1qkLucuzm51541UVAhKZBC1rDqMd2YRpontERa0AAfxvF35rBnpW9uHG1kr6w
sVlOYWj9QGPYAAGY5YNH7qzFTLDxTfa4K93tvXReP6wLe5sA39BZt3IQbjn9YcIgUOcvx9yOwy4U
/j4qfM/aFssnTGkQdfYrzI+Aozd++mydVv251rcedpPK1Y/tY21bjFpcTlC5H7CXqxRMGgAeeTaB
o/WpX7j5rb0nF767um1krDgushLsdW7v6niKj13qRsF6AZF26f92nNHahMROGmTap9hK3oWtcYba
CBgx/5O/W5uQWKu0k4SED7mcAItD2Kj7h5GqfxSgLo5pExPBudJ0c4Ftm3nrL1rxHDdtKPHpRBbd
huKCI5mpDwFzDDfHzjKgXdZj1jPS3f+22k2c1C29XloZP4NG9GkE52gW1Q+inR4+N3M9Hl8sdxNF
hspowKKHg9P9NADMOoIiqC6gQKLYGoIWRqr+sFt7YXMTVUxl1dBUsLZeqXx0X2xNbVGYQspeVIWd
jRYrAKQTi3oilWVDhxkKgPrOOV9vg1z8iE2oofXMR4XgR6wiJHg5R7Rh/Fa6MW6GYIWqrNJaycEA
dYj+Hj3sNQh2gsH2iXsCYb1KEljvtLNshe2foLF1iIX9LztsucHGbKmrci1hDWDBbjBRaZslw0uP
p6wAerw21/sKhMbVu8iF0U3I4SKZ03qB0aXmoWj1sJ3R9y/oOa5MuwFxPtSSj9QErXI9CXuR4h89
JAjqOb5RqvRQxeD0lgcXkuSeOuugzOCHDI+lWVW5JohMNSO1dS6C0qCsMHK/UTNHLEAHQOKqxKB8
IdR3sPO0bJ5mDzw9jDTEaeXI72nz1uZd6ZQ9wbtpM4LIKfb7osd3q96WDWfKOmWV9v44Gqzgw1Nb
AbLeFr6UTO4Uo2ooa3vIF39emhBC0n7RivOYyieolyI1Gk8mkV/ASXEAz4idSfELWEFP6A0dtBz8
HsjMEs1u8iKp2KoJWeiSqwrj3Sznk1R1eQhPxOlotuhmT5JkKDcruJ8W+Y2lxq7WohtfWguGcPXq
a1UMQY5nYRalxllRxXuXWqe6tOwlAkpYFgKPYMo7l3owBnHVBSmr4iyzcVAMcWwxvq1V6KnqZAhF
Fj0pJYGsuJ66XGu+ZJQGWdR4khhPsdT66TAe9Z7aMgcXsEpy36TGfZXET5CY8pZcO3C1O4D+I0gT
8wgM7k2hyCcwjjicDvcQo7Ll6MsUmZPdCXJbkL5mg6bd4CaQgOQiz5khd3dLrndM4sngqhlkucvK
CmvePo4Zv+F69TDPXai0SXfOS6wHVPyPYiIez1SvafhXQ0mO8SCYBew3S8FyX+YJJkO73p+twlGG
zHI+j5U7OW47rJ5OlppOa0iWEJ2MylWt+7F+/G82Nkkui81aGizYEO1Tmmks69+V/bp/zca/VakX
3+kmx6WzVRnFmq0BQvGIPf6AcgMKux7BQXZKT14cfY+GZG/zNvkMeq00l9bm3qCdDBPtgfZgib17
+9Xq+2Jdm2Q2aXoEXOivWh+sCyFqfScGF+8KwTJ22kl769nkML2qMTxRYj3F5In8XlGCcd7LzWu4
/OyYtinKaAVZVofTfQVczjAhMR2kIytjdeoofCclXn+8JVDKXhEIprblva95tZRqCYQeHu1RMa64
q7Sy0UdC4JA9DUDeCPrWe6nw+k5+WN14xlDKSppLK5INMPrlTRInZfjy+Vf1L7Xwh42NYxi0EiUH
2xlWJtuRv6bDxLFOpp8Fc7DnGtc4uJF7P6xtfEPJhTIqGVaE9tG94kmsmVjl5zZ5zJ9kJzsYoTjv
YV/3dnHjK8kyLqTrscJhuRkxUZmdKuv+v+3iti0GJbjOmBPY+N+jRnyf261L/cGPvT+73v69icam
kz4POTi88xhQGOnOkCAeLEaHtPJOf1tZz+L3b+zDzKZk6WOklpTjrAawI5EX6jXIrX4HvVMExMEe
XOMvLUH/HhI8nrz3gHu9Xvowvsbpi/7L2M2WDpIw9F+Ugzn9aKF2GgWF/EdwhQ9/NDZJRRtiRcgr
gEU2uhuqjIGeL3fq0uxc0K734i7srD56sZy6ymIydogfo72G3/+98GW7QO/r/cwLS5uY0ZaLyYEy
BDr/ZQAfkxKQp+okO62NWYOdrL9uzmcOsgkdc5cpmd5iUXp0NzYnK9p7kL3+5VqQviWGYpi/bmgX
u5Y0XQldAkwUJpS+iEJ3F+jRMovWOwvZs7PxgnnsIaM0w0453RZdaA4Z0xb/j0LEx2I2LkCrtB6X
+pcL8HCl8o2+kFBnVTj482sTfG7t+ufzYWzjBWgWdbSrVwB2OXhR/i2D0J3VH5vx++d2ru4c6Nl0
HSIgmPfahCLJlIdytAAh6fidQb7mZjDGO4NQV5dyYWIThkoFsVXIMKGWj0N9TsubsfxC1L0XmuvX
/Qs7m4iDRnXSGdK6FLxscJQU+Y/ou3w3eppdeXJQNjsOsbd1G6dLOikD0w5CT2rqrJi/AX3KRkC3
/9sBbbzOmKqWTj1WJQY/URdbUm7nbI+aZf2pvwWCi63beNvSJEqNcWMMWaUlWzDFKsTOGOaehU2o
6THTL/JyjWr1ixwlntnIzucbdT1EmzoIywxKMXS3KRPKvkmrXmARmvU88SdZllhpPAp+kJsnYTy2
Selk407dcH1Zf9vclg1imUVu1Qg8FQcNNeYY0eD5fFnXvezDwuYDLUDQJ5Ecq2qnPgDDu2OldTAk
ufvfzGw+Ug6wUK3FQHhlwJzXlhvNKQNw7o/KcBMTF8TAc6C1HfmsrakGyQdiaJ/Y9Sn6ielfOwYh
lqrZ6Z26yq/7ezX4euy/+/aHyU3F2mCGzwAtFiqEwzpdmvu914X7EtXX8/bF0jbu1zbRNPYZIrZ8
+EXzZcPJ3RlXi/1hsJ0lbSc962SSIyC214ntNuQe3nD9dQi438lB1537753bjnfOspSnSwUzGEkM
krKx9WjZcbtr0w46/di1X3iniwpBL6oe3zJsmB2Z0BvtJoyA57ZMWcnRAlONp07hgaZkd40A2Fab
u9uuz4M5+iq0O4xzeVqse8WioqeT+ckCvsqiOFjy6MUF+bpAzVQMkEbm4i5tE1cU/KAsxbMWlWjl
CExWxmfNHA8mHxsmotgdZOuYa5aTLvwsydkhKczUSdrhRq+bQCXDzHA5skelAu6xTGtb9IVHc/3U
pJaw8ddOUaeXLM2A1E7KQ9ebjuj6asUt4pmpXm6MpndyLX9N6vhQjZhSocKW5gKXACljidaccQN5
GorMIaRyrba9TejwMCbTTTtRlRUdCWSrfUhq46uaRxHaYDxsqLVX6+6d+yaRmpbeVG2FjzQLm5v+
Jj3QG7Vmxrl90dzaV02mPuzNm1+/q1z4wfqbLvwgFjLPKRpkDkj4mHQLHtJX8iXzKL4g8/B/ZQTW
9s3+WOf1zsCF5U2C1aeIqEOM1S7fRtf08Kzpopd3WgW0VUcOCnv3tWwN2Z9EpO1wrJW2Y5ukKBx0
fzqtESk9QajGBouIs0eCfv2+frG6Td41uiVP9LXvMdrSrewWnmSH08PaaSGAJEf2tNOn2vOdTbTF
8FKM+ZsaM4oYu2SlWZ7FOHqf56rdI9uE2jyvZUMf4SwGG932zjp0mP0dAEfW7NIZT+Jshp9bvF7C
/h0Jt0OxijSXIO1BmrfoY5F8adXbfDm20h9Mql4Gw+00LEn0LOnXefpZuZXyR3V5+G/L2CT5YUnR
vB6RoirjKLVP8/ikmu/Vnvbi6lKfuPd2TgLce3pjElhp4t7LjGDkpzKvWDm/jvLeU9e/FP0fJ7OJ
GwZEYpIy+9W3SW+IbQQNBjiVhxWZHh1Tr3n9fAf3vidtEy241hdxLfDtZuFymmMEi3WoGH0i5YxM
oWP+ex3h3GumrH/1ty1FtWTgjkaoYm2s5jn4m9K1A6bVt2V2I+pjPex0i66e2oWJzRVAyrtUTlIk
YmV+jYZz0b2ONEjxblK+f76FVyPEhaFNRGpxaSKDgrXUEji6DRKYGd0pXK73RCG6ud4CdINuK5dl
kidzWW+1+GKhSUNs5ZielYPiDs//HxlkzYe/n86Htc1nFbUtiWYQeTqa4vR/JRCWhE9IL2DPBjD/
kHv96x81bkAMSWTwquvqdnZZSpNhgYoK8BaKPyrHetrZwKsF5sff3z7hylQsiSnQvBu8VQKMhGJt
zO+i2ffMbO42strjvgwaFkibnCYttPKwHY5F59NMsRftqRV7XEdXv6OLdW1OigxmMknWOlVihgo5
RNFB2aOGuh6RLmxsqiew2ozRxGFj8uSfGIJGc7x157cZONXEXalcP/+crldOF/Y2ETBRVbFIA+zx
b0VoeFownLQgcSJwuaLzalvfV4ag4hBbrNr5kq9/ZhemN2Gp1JNenXOcXxLW4XDX2JJdva3TcAKk
8fT75wu9GjcujG0CVCWXPMo1GMvbFMVy1gSJaHdwZ7uHtwlOkxbJpDYBpF4lRhOMVYBbMbUNv0Zg
J6/UMZ4+X9SuwU29NFVDJhGC04t/JqF+AOtwAEaid6BXX1TAFPfqwb0PYFM5xaZMLSLw8gCxuDsM
ab8uHS42U/r182VdPytjfSkCtRMxNmaKblHT3sJZGeNdBA7WPVag68v4++9vSeKprqZNNiO+l5Pm
yQN50qzZ6Trr+fNl/MvpfNjZBKhELKbKa6yjc2dXcbSjlTHzwQSEaJ16kDJ3r1mxt7BNgIpT3st0
hEF5+CtVMNxvvdPuvx0O2QSowcQ4TRdh84rIU8dDOv7Y2bWrpQT92LXVOy7ucqaq1RZZT18Udg+k
aGKb79Zo8wQV+uyUDoaTHmIo4mTn6K8d0/K1VHxhet3fC9NT2hekWnvNw0hskcuHKe8tN20SL+sT
nxTNfVk1z7kFWTXV3LmWaNqvOuy3SuDC/CZGKRNenpu1iJLkEazyevo+LjKQOEMIWbSjZaQ+btae
6BRWdcmrNc3BXOaz3bcWZXPXMdwMv6qFYo/9BISPeFOy7DFOWrzMKOchS+6rQuZOCwYGU07vKto/
qJbIQUnZPdRTFQBjc6LyyGhbB1HBwZvSsEm3bmgf/aUPKsBSy3DEqPYp0mdvHKeHzOQPfC47Ng2y
23WmcHsADMQQvVnla4Qblt1ZdZBBtpjVovurEhSA5sYqvXlAY0Wpf8gC44QcjZu57s8U6TpqiG+M
eH5p2oHVzWyXehNmAuq5hA7nbsAsZwZZXX04APph0yz5mkvjeeIF2CAlu6nK8iBN5o0iTUGdNpWL
IQjM6eqqK5f1ewrlMHA+2pJKH0By8pxJImG4LxG2QHvdnMyfra4f4rQw2ZQA5ZZzV5vEwDBHctd1
tdNlQ6jFQPHImdcouCvO5WGe6bHtE5cMXdBS69T0s0tJ7ViF5UXp4sTmU5/OX6BoBImUxZbLqGWV
aL8WufnGKU2YQRQ0m3jzkIjsYRLlzaRlMWv6yR5E9rWqMnSyZG1ismLcTSWADXK3nDJavDaUHppK
iW0IajZMy5NQK0an6ACIiCx/SnWPJ/rsyI11Q6LlUc2y+7Yzbsqa3ulxFsTzfCD6AkCR7htlf4j7
5Tud1Ij1CxiUerNxuRm7BSGnnmhYYnlUccC2NaWprVSj4ZllD6AY6CQzkZ1BNnisOMD4CTrobIiN
nimkeuWdeVPl/VeNVOFImgfatl9jvff7GDBCoofxUjyhuxfS1PyWaUbY97HiZlC+YFlnYmVdUTmS
Un2tCTBiHSSqE5mfFvwWPR5vo7w+V9k8eLkKqMIQvxcDaE5iHuHDIQnTRvmpIdgATty8ISqQY5lw
MJ9wLAfzhVrZw2yJIInV20rByAx6HArjqXpqmsofq4aluR40AinUFPgl5uQlbXRcKi23m9E60BJg
LSuVj3Nh1rY8yE/LKHlKEtnDnBz7OqpZX0s3Y9p5o9W5E+1+EKMJjIkq8LbsreuHx25GBwIwctcy
YpX1FrC0VApNid7MSXdMyrFgfV6HstkVNtf0n3QGRxklBTPrAgNn7ZsiT4feNM55VJ2S+rGYAFyU
+lMLdldMOh66TNxV5vzMJfhB1JlhBNZRlhjEluPZV3j5BbBhk2ldbCua5GV5ZIREmm4rXqr2yCem
F70D+NqZtLMaxrUeJFYVpEP1vWp0AHuJdpC6UT6YHbSfohIf1MRrCMc2P3XOZS8i+n1GgSyMUW8t
OCNVrhI2pSTgmE1WevMwaPx+LCJMH8usgOx7M1e3EtceeCSEPUMZTBjGs0mabyJHAxE85Y+1Vvuy
Njh9CY1dTXynQg9motRew2XfKKKw1KeECUX/JqtduIw9sWtJUtmI1usyKUHdYiJQR1rRc8zyxvFL
r6ahOYMJIUtHuxgVL7YUW8FQdTLjf+nDQ1cuHuiy33R1fkf0DFvBg3o08yBu6LEfa92OY8Srpapv
+2kcGBoKX0kE3GBFn00DJIOVEaLjjBPMdKSvrk0YENLc44BOqvxnIgBhHMryIW6js16tUCmL1d3k
yzkEDiPrUa9l5cdEQaVb8mFhkjneGlx+IabmZ7nhqHJ5aKL0ZJYmi8h8P1omOqwROC+jxcnwHT7j
vNoDT8FYPi3iPllyJ52MG6uWncgiXjHWNl5bZKZNCM6aaKD1IeEEZGp3WRQqY40u+sA9IaVOHndA
/XII+slJoToL1GhKEgdLQkumEeGlFqh/G/DomPp0NiP1Iea1wzMZ0udWEkDU6Ltamq+kkzpmRZaN
qfbvGsRnGG1UCCoDUMLjjLWCPktNdKs5mcjNM2liwfRSjs9djeuw0WXnUkR/KSKyxVw+mpkKNTXJ
ODQjoha4SL7OMyYUCJA30HSru+Q9V4CoS8z4NrPaOIx7Q2JL1wV1roY6dESnzHhIEjROAZI1x7xe
1cwdbsTAXgp1Db26apNRkp1G5j1yqvlcytGzpkSP6POP3tKYuVstrT1lZe/OvX67xAY6iS2dWa9D
M1I2KZNnWUE26b+DlN6u+pKyqbAgLZEeBmigsKScAertpx9N/5iq2oshDwfZkp+5IYFJufxLM/Ay
oZruGImviSmxWkkrX8QN/lbV48aU66VNTKEyte8ZB5+aphK3WMGtvcjt2ZrdYmw9vN2DuKm/xyyd
W4BDjCmjcVOlvQ1NVSUUQ3aY5vKHNkbAiM61Z0bTQ2lVnkLF9zm1zlJNDBeFX8w6DkKuKX401dQV
bRRETfrc0uaYj2lI81RhxpDcDEMXs1ZvQ/BnEKbG+hvO1Svz1ov6HLMDFdTHh0F7bhSSMgCYbTD/
gH9JmBxPF+NLOzUxq43kZ6Elx453545aSG/0FkQ3L5KmeHKquE1W2IkR33eq6iVT+qDMnavJEQMj
YFAKzePLcjBA1e4kBU1ZY0kyUyrQw05yaIG9yqVw5GRS3pIicSelC43R/NmppaObS2w3YnpXxjio
4Ne0kia7SZpDYaB+b8rqBzRCAkiiOLSVdb+Qh8QGeULDlhiFSN6SjKmWdQZ42ivQzHbnSvlZz81R
zMQzNeWt4Zpb6IVx0kY8BGVR4XATWoB4lb7BJO5bE0Fs2Wh+SgMNeU5+dml6hxATttZwr8bZFz2b
GtRoOXdMBaxcufUtB/Vh2mvPVlXeJHPysFAgtmTIsqQF8MmadI6M5TB1ll2QxE0m8x6KxKg14rsJ
rMm05asa40OC8ETK7iRF0as6GQetHPFk1LS3kzm4c165fdv5vFYDSJVkTJqjmCk1YpQu7sxJusWc
/U1iNN/bUnofJvJm8slgsT4HKU+oJ6G+xKYQQFGMB2qBJB+IcZMbTlQByi0l39MRsxRKpEaONNYL
66yEsxzaqEGEbibEoGPqTiO6wIBgP7Zd/k1fmRIBB7aN2ZyZ1UQ3Ua8hRWuHTsnfpwXg52YxwSqg
g/p8QEQMy2YMsgljqkNzaFTZiaMyxDtdz+oKTAeSNrLemByrj4IBtSckUz0l5ne5mtyb4B7LZgi/
y9Vt38+hZg05azk+iggCyyNnaT+59UBR8ohgxLeudSb0IebpPI6Dbxp1iwEOKXNAwp3B0c3XeS6e
axqFcfdE8aSo69Kdrk89K3rFSxWgM3QZfKBaGY7t92Igt3hLe1wqGV5ZK25KK8+yDMFMoS+MCnCV
SlbQL7PNERwyuMCEvnk7k9vJ4KgktaVj1ZK9yZg56KWIFVp2r0zdy8qVpsjd16KrzxN4cZu4QI20
ZD/6xTgblfEQg7sNEu02jfDltGPtapJWs1bq3+mif+d8cQSXgxHJhw+do9LqpTbEwbKUs7TkoQVq
K9Isb3kXf1esGUVTj/8wym9S0odqxu/KMvcrjtpotha8DibS10FrNRccT6FB42dOI28RkD2L5WdD
lt4mbQYVR0/fhWl+IxYe88r6NR16V9DSGzL1zsoIeCVHs2XNgEpRqeSn/0PRlS1HimvBLyKCRWyv
UFB7lXe7/ULY7R4EWhCLkNDXT/phbsREzG27q0DKk5knUy/x0+DoPWXDKaRkN/RG78MZwvqEVeV1
7L8FTPl+oHiR21VUTZY+BpT4pUH3bzGFzVNE++6YIH6ljrvtNmy92kXGu2fOtoXJt/dhi9PfeBlk
regNKKMpA6/dN+vEioRlZNdjcb+I0vak0HXn6xgfsH/J2VZ4cVv5sdqD6MbjG/rYG1hnvheKHzce
8/M0w6+jDR543yKbpzX8cQxS9EnJ7k8PfB8TumdN/4aJ8UFaWbZBin/CG1wy+Mr1E/GWaL+2uSkd
79HMLf2xkG1Lb3INv7TPbqxBxuK4cEQjzBrzjtHF1IdZSXE9mbHPq7mPnrH0sBcxL9ocd1ki0D1v
2vWWTf/adEqLNVRXLobvdNtEYbLmLUAOu8Ho1W1dFTucUujmGIotYHtv8H5MROw+5AwuzmAoYpX4
GCRgKs2RuNunCMAK8NXRsd/LXHzHa/aUowqiSG106oKsDi2a4wAi4637HLW6Kt/WQ9zshAP8pgJf
2XRulr8J1S8Q3ZHrB5zdDadhVeelz19d6y4UxQeCv/FmrkP3KBJ83Ny0pfWWeyh1NZj8bwepvZhT
WywjTj8Tuh6q+XIdefycY/qskdF+SFL2Hm6iQ8Ec73DEYSDt1u7cxNshHwWeDxvsZMfOqhEIVXQc
+GX1+4J15H1p7En++hA2Sb6V9f4Dmj+qiNLSBvm/GP/CyPKZwj1A12wvSWx2/Zb/88KoSgZew4Zn
d74XTccQF1XRT349tmthk/Ctg9jfaM6L0DUFClq3Xy9EpdlwR4nhbcNOTtsiBn1ht3EgxWz6A/VT
WW0RJmoceZ6E+DmzQ6TJIRslRjgEAM09IppkULU+EhosnQsdeEsRyaXiW1wFPd3BM3n+PSLopk5r
bh+RVl6QSPzbdGDKZlg+yBYLrDGjDIIvwX+9dm8RB7GSbHeD66EnGDrmR0X1HVts6PnIb3HUvGiT
fYYIukAnME5p/Y3f5XHWWbfTdrktsQyw9xbZ0rQqvUAtLNo1PjRyRRmA+Rkne3HtFBcd7wDsto9F
sAbF9AvQBQQp4iHZJDfhgUXBGddkNW76Cdkth3VO74nXIvpZtl8uweUfIfNctdFzakmV/oKmLo6u
sjE3GbEixAZkSUx2zsn8NMvAlYIFj31Hdl5udoAxeFNNuGtbgGqbYovKLs2Tb/KKEvPeheFcKKWG
asTuerzwi3OvGyAVbBxAxv2LZtvJJ/nRthIF9N6u9SDXSRaJOjCM1hoH15p6G9ayhkuA9KcyS3Sx
tVOG1xNZPslwTnBD2Q1weglw/HtZ5/CNgsBaQHMaX1xlukKo28p27D4G4SUFnfyxBGbLtfPLZCXn
0UL9gtcyCDCvebjs0djkYXwtvLbFVamZ2De83QVjh8nM0cPCsYY2LuRimbzE43JVrby6Beu80XCd
uP3xta6bKNolg73NMOCdyabfxOThHbEDDsdQvWEtt1qIefM6/A5BWlsvLycsC5QM79eI6RI/wABc
Nd3fzY97XJNNjWBQCD/8li/en2bVpmL5fGg9MD5td7W5zf+YETQa3qtCpVm3T+m0FFjogiuW2IdI
4c5YtyteQbUzJq1WnONVPzaPWATbhVTwQvX8I+ybUgmBhKR2wXfY9OfGD9/8nP5QGZwo0Y/ax0nX
YAMA63dgLxIPfRH2CJa8SOftmrT2v4bR98b5XWEDvF89Ew+r6c7dupy9WH0mnFeiIWcbL+XCt3bH
c3zmDDA4NfgfkyWvNMJuHB3+9p335mv/g4fY4wOhVMGmVOI/pzhp1UlQts+2EPUuCD6egOnI3P9V
Ir9hIecOfvgj6clhybE8OkvMcDPidek4eUdu2C1X0ZfzJQYaflG9bjDNCTBU7XzXPXDxxG7LQO8M
KbJzkBUdGT+CLXlOc7y6m0TSmKCnboqQNJaNjyPOGxAb7mtqkf86eM3Nbi7fb4P/tRh3a/j0N6Uh
+L3MlptbbdHN8bAzU/QHpeTXsBfYXssZeBnfHEbP/XOO+kXT8ockkTvZeKCl4lOCpbvCNOEL4HqJ
KNfLJPqXlDf7QLB6SvO3ARxWOKU1DYc78ljbUni/uDizx4l37xPRXbHO7B6nrl4wqTWCvdrRHCmM
J+WKg2yIVoPNZnIepnGtCOOPjW2fgsWeZuCJjmzv3Pz2txDynxHuR+Rxmbppvzp5JsYDfdmvp8n3
L7B1aTSEJic+Bc9kSJ+RnUbKHMje5+ZicZ7ts9kERasYkmAFHla+9YDOXt2t4m674eyF3lLmdHyR
SYxuRftt0+xdjrzHHDNmpSfDMqMO5Vf5W4QCu9Il0aMXZ19pm9QbTUvfImoeZXZ6dUedZzdMaU9+
pIDjtkuX6TrHDbgtPKl9NVcTw/e+yfyK0XxvRfyWBvJDepgAXX8dQS+NCZib2DxOw3BxxDsaqV7N
qk7jEjw7sBeLlcAbk//P0xLIIQr/kwsDgYARUfhIk2v/pv5Ym1RUsE7t1ymvEZ/17lnvB6vNr7HA
WDTgp4bbDt4+LIAmdeu2K1JTD71ebgAh7hQOeEFZfu03LJ6H4XBM8w1CaRuVEhgjUeN333bhDmvw
Hwx0Yxit176drxi8XrvepGCF47tRZsc0u4Hq8LFIitQSFs0VlmrhYA7kuV/pV+M1QYGBpljYshsN
P4ZeXvTrcKft8CWS6EYDcpnGfCgWL/qMpwSXYV/2Th5njlhhDcraDNiQDXlUraE8mBRgPXMV3YaX
GUvlYJkvhJHSOV0bod9po5/gFDqJ1KvyrDmE43CNIwCciXlXjd+3C/3Sjd1+yOOdWmRpPBil0oT+
l/L51SMg9Lxcl5E1f1CF/KhaHRyCeZt3VLTxk+rpoZn1v3AgVTDi6e8jhrZc+bplUVsNXYBdHqPf
ezDvFg9hPqq1HHLvEuOz8YZh3q+BLvvYd7huZKnXuAIISdE0Tv7axZxMuNRjkpwVARvpJ7LkGDi8
EF79rd+AV9aby6KP2Xd/5sQ8OiYPw0J2KCdei7xNay8aDtbPfnDXP6dBXxICBWjCGzgLi+xac+zH
9SYIDlgDHrecMOfkSARkPakY1+8the9YZm8iSN79PqmAlmqrLdDbWunGPEaDvOp4fUDs5eOM0shF
JdBVxsvqmtoLoeUn67MDexMv0YHwEfCY5o+8yW5hb2+Nm6sY5J0Mxz+JGA50G48ruHCEmqGaPlGP
ST+qohfJLnPDI/WwOB/6hwV3RWE9Xm8q+69pRN0HpCKJOvAmOCWZvs423grg2PvQqIdVtTeq7FWo
FKn447jnGT0m7ivawnsOx7MQGAgggFRA9we3qYrPwS3Mgv2y2Cs6grdiJANugGW/puGeeTH2qTWm
GpEU88JgK4noE9l+rzJXdhMpI8N26RjVXUOvOVDDNKw/U6SPEwnPXiJM4eEJCeh4p2mHI1TkoENI
7WwIkrup4nGqUs98pgbjpuvubG0RAzyAil1PbQ50LvPbrP2ShfKI/99aBqN75FP7X9KgLC92BxWH
oNTUtL4kbn3TmwIfkwo8Yqqa8+lBdc0HzVDe08LMyoi84Vk5i5mtZwxktJgav8yC9S5WxFIuamcd
hiUWFfEUnTcrntic8NLiWicu2A1rgGg2eXahuVNEf5SB7z/aOP8vlRDolXpQLvje1uyWQj/xAiSU
duTeqbSKUvoCzhZ/YnTwNL1mwOSQBrqo4A4L7Vjmf87ybu+C+Ifx6dIm/JtEiPIOu7/wYVV0RjNR
Rz/HJfvE/kTd4YnRSXdQ6X8CeT+lTTQIl75mfhLhAMHQIFrwbcHOdvNR0fa84vMBWGiqAEAjRG7B
Xviy3hKOgubgvSfDYeC0nn5/lG1oiae0xj6xAuj8mUfyoLf1bd3sPzGllW9aWUGL8/YKrPUYMDCG
bP4OiDtzxrC/7+65Z3YhFncR8XXalrhE60UtVPYB/cbs1EiHcyokSMqVlR5Z935vy3gytZeih60Z
cfL2GK2mvAEz1IAS4bJmUfemgvCNWb/b+fjb49fdk47+EqH5VBgHyAtpEcNk46UnosKnPqMnCdqP
ULoPunnv4UF1YDj4ujSF7zDZjGMX1NNq/cLmI+YMvxsKy2bwb3ydjhTTfmmlziGt8aqjOBuMSI5p
H330dKlVu1yTvjnIxsbPJhIf49C+N5hIEWe6LDdNQgWPN7EQFGNbJjn5iYg4o9XkI+7DC8aSkxdk
7xmItFQ0pQj4JXRgDOyQlBvl/5kIe9VJdjTxdEYs+m1zzUV2mI/HoCmND91DAVu2HiCGfUx7lBK1
HJISBJmHnm93megjUkKLyMt2MH2zohvWq5bsgLZxTApjX26ph+E2Bb9NX3OR4gU25BNlX59x5IKS
qOaUROowrvSyhejDTLcTsuxxF3HMLejE7MWXVOs+bO1HihjyYqXtE4JVD83gPiYz76AX3bAAvzcs
/iQGZsiEPsPI9TTk6RGLwu8a7Imfu/9myg+zAN/RzA2rlYmesNuGoyB+g6732Mu0mtYEzDl75Lq5
9OBpcIafNCH15qK3uW+bSm4Q1ya8yaPVr2sW3kYT3UZ/O87Ldk4xrSF/Ab1aSfIHQQ4fvUQi8oYX
sNXnNIHm1Uc79CtV3gwRdRu6ioi80s6zBc4cWbpOXPx0u7skw7uQqJImHlAlhnoZ9DHIOexF0rCO
kZMhW3eCtrB3I0qgxqxKl66WRO7NFJSDW73Sc+lLr6MfaIavk173Tcj2v3tCacORFi4svAhoPJxD
D0sI8jvrJTpPXVvQbapnt54WKJmDt/4Ltlf0EkC1GU/QpqssmCuALiSkxdNxpP1cqWSzRSzQmxe6
e9M1fzHSQQIzj4y6vxnvrh0i6RCFHpVjDDYD+HqNlrNSeE99BJg48mCVrgBudiMItz5pbl2elauD
Sp0OUL0dMI6Y/kHOL7dpKGMa7pqO3Q2AtFr7p57KtylftpKL/MHgR2VxBC89brQYsSCJCP5Aun+O
bHCKY+8ZAxM2fPBk5sFfCMMvysOwHgFCG2D5fjZPxPrgGORJwJOMtghRUJx1bZDt4JZ/cIgGn8Xy
ZBNRay8rsdVzbLKsSmR0kI785xrx7ujwkotmv3hLldD+lDUAyTHGX528hjn9j7DtHneQYiH/INb2
PNHlX46vfpEY6731M0JnReavD2j0rrYUkuMMoqvj8xV9sWgq/O5Ie+tBsurBVmaenqIlqlKZVflo
odgNW5lH7WcfCLXjDPlXXvfSd/F+RMXFPKmfNV79gmLtIpzYtR2hYQs0EIrxEK3srbX9l4kQNEvV
A1S60hvCR1QI7alua5rARoqw7S5h342/viZ63MvV+4dTHxhnAuggZcd1WzikmZMcdgLCj8M694VJ
+yrquo8uSHC2pS8RCy7SE30xyLUM23djgovnoqvB3mc5NS0w8y+XvCY3O/7oOKyy3iFiZnzvaF+O
0390W3ZJkJRTrg4yHi8Nsw+5Jnu2kJsVfDfG/WXp8DwEEHtzfLWJjy/OIOVsnJ8IyHEdd0cVJq+D
wUp4oo7x7yfZ5CVcks/LYg408rFMlz+oGOYJa67JBklAgRgeoGOAIMU2t/Smz2HL3wig+gJwOubm
tev8XQoFuMMfxXR0iHFfy3n+thaUosq8OnUcIz6uiakpZrxK1CqImUO9Ckyh3EGOnXMUkQTqmji8
IICDtkEPmk9vtDPvcEJcJjrdMw/tzU2yZ6M8NAnr6mnITlDya0NZXEQjVgMQZfWbEtb+Xgd4ErN0
eeRy3m2GXAhIOjZ4jxu0ayCVQkRNbcbxuJhlP2DGcF1+pmOLERpIUId7YHqk+MX0bLak6huseqYD
+knCFhYSCVvFXOpO7uFcOK1IKrdNTstBsgo34me8sLvPvNs6BW+ZXs8ySLZyBZAcGnbCXIEnxVaE
2uM2t6BbwsqT6b90tfsZeecJWuw7AAvjY21oEy9WJX/DhUNawP4I8yF+L6Vl7JI3yYNx9h4zc04w
M6ghft/G/j+qsx1duo/YiWJZxUssUFSQDPllwIIxMjJ57WBbj+PsZUnXtw0WAg3c4UWyHjZ2hFUJ
MeXrAYeAKpTQ2OGNnv0RNI8NbWlXgOJIlDOK7zvSXGLZPUR8KyFRXZYGHTMwd4RjjmWo6aUn/QXS
0A4R2nuKYbawZqgpgpxnCM6EW5Bh/SGRyHZgycGJdj/25FGBXbFy/VZ604VnAEfyEIMQLIsZuYcr
YoLiuYbCBCCyeqd2ZieVrn80uHqFphsolHlfIgQBH8B46jOL8NbpTOFxEHQ6Znw4uzkqs5XcYIdr
i7YdIcFkB2wMlr1cnjfVfPGm20GLFCWFt2vnxAtLkCCJQHavS+sYD98WRJ8mIP9asIDxCE9bx3d9
kD/7XO3COX+lcrl38tV0OEcOEdEQ2uk+arfnNdtel3h4y8bw8ksKehvyNrMYvwE/YQ2tYE0CQT6G
XQOK4ga/1pI80jQ79eaiAdNQ1YK/ljV7h0VN5qVHObs/8YTmsVkcXcxOUqbXkGXHxiSwo+RX07bX
ANyS75nXjCElGJxcgd4MKPY5f0rMSAs0fp28Pj+a1j36enzw0cqTLZrhI9pokUd+5bXppRcqrNfV
wQdB6W/yfPcv6gc8GSr46VcBUjkHlqILO4g5vsD4cY2JOrmk30Wo9drNCz1nI+DDSMUhgRIOG9BB
WCP309Q6qOmpOmqy7WHDxbu39MCk/I/2QA9AfNNR8ObGURzbhoHPgI0Ga+2qaij6s0NEaI08xKjE
BBjA5bT5KR5T8R3O9m3B4ZwL+bFq7xEKzwMdkzPo2NzDBJOlCQgBcUpH+to0E1B1xJ9ds34JCKYB
yrIUmnekP9XZ3H4wP/zbrun993iMgGC3WT51ydcyLaeIbFXc+leYojIIIfF5UeQsZ9YVi/jboC+r
DEfFwHmQU+qxQzd5+zEAiTN5SKraWlfOJL+rZX1faHbwAhzHDQNebBD13xFT8HY6+aJ98Ofh7iit
zApxw6XgycxWT7k7jSktEr6dfG6/sNWIi4pXNirI3FbSJDVeKy8f9ym0TrLlMCH2p6iHKAhlKLP9
wY5x7S+i9Hp1pDl9XKCub5m3+/XnceXqoZGnUGB0Me5us6CCWMEKf6byokJWyT44t9KrTA+7pQ31
X8tUu5sseQBh+JcM21qk2UPvgaNjIL0Xk33rtf1pPf7W9vDVuSgE4RofhIeXIoOcJzlMgGi26siM
ejYPWkPnHzseRmCbZR3ihRnCuEjg3GsdroIW9ppUnhAxcZmA509N6vkl3D0wJkTReQTBivP1tZ0R
twba68/U+fW0+NeRBSfmmt08XXLMQriOwCb+rAtMVeP63SpYVoM5+QoxM2aZ3sUEtHvOvatz+VMX
p+UGf1pEgg+V/JCW/MnasXaDt1sTVzYNNAQ2bl9jTs+5FCjsjvQrMFtf+h7U8EQOR2r5m5i9S4i7
cIy7k6cjHGSwD6oe66QtfE79CJy3tAfPRNc2tMiKaz+zBYNa5G42XM+bF7tC0IRV6ZAazFPISY/N
de4tFKeI6wcbp/HZpJJUY+Mvl5nHfqW5ie5EJQ6mJTDNhuPdX7upuyZBGF81OjVhG03+hHL8rVOT
4H30M1ut3ZPJRyIdv+GmSOHECyrZZmWitl/eBAfoFrha0yy+rhuB9DxzVrWLiQ5LH+Bvopc3mg7+
wW+1h7N2+LCzH9d8sGCi/fm/pQtfeDwf/C1yuy4enlPUmBG26l3XatBLPawrehvoczboDFL/oBAf
aQh8rLC+QKCqc/La+M1zFywngRXa7xU8dwEKCSfX0EA9n+HpWod9bj1S+EAkG/ZrywRX8Nlvo+XX
wIRvP5M5ysOQv3LVQnZXyIRBEUpsaDagFE0skOAugNdFLM9B5vNd6pJDE8cP2JjdRXGU39YgPvu5
UjvM1qKe/J9ZwuiwgCnBoGffvFVAuJ41DOvtlw0hcwRUfBGtn4fRu87MofwDM6Xo+VvizpnvPhWL
HzSwypwl1eLnDy4QlyQM9i5naLrfdkkIB46Uy1bMaDvTKYwTsZwuokmqwOg3f/whLPFhb/AZPr8E
N+UvFMy0QB0N23Z2yF4JmR6mCUJctMISmAW/1o2lf9AcsYoMXSUgg8KPLsk1ANSmrgS3O0RQXFVb
8uG84QYWeyyXLPlAZzR8kG3wHij3FAGjlbOll0AhA6+d6tW3O5nAtAEKo/DcrErro6om1qwehUCQ
SogaGSQ4wBIyiz3od1oJPqy32Iv1Hrmle7nlB6XNeY5mfplgJUC4Vl8n43BvNq7vW957OHJyOG8j
h6UbwCxU0PW2TtbxjxGS1qb30Gm0/HEeztNG436Arzc6ugwcnvVjXYYT5zC3pu96Stq9whnSkmGp
Jgu1PxqTQ8SGdxxz1wANaUOXkAMDJXDRHW5RJPo8eB1yRcW6/QuuNkIRB1IN0narSQY3KZ0pXEB6
rZFov7OJ2TNYMk6wz8hyChgEUNfJS0tSqH1dN18CooOHySoyVY5huFrxUVUOczLiIMX0yDLLTs7E
9ix7GAXReiWiHIvSqlme2DK4Y4ZNlkcmGpguwpyPzzm3Dxkd7ihVQNKkr5YqThaUvY1QmPkotpIM
Wv6NmwafSTdGxZh0YTENwmBWVSDe4SiNewQRMvlrTgy6Hvbi4Qc+l+swSQF7OPlZlhHBUtu9WcGh
oCHg1W3+w/xrL+/SzNVTHMH58+sFMmTn3PKNesPKW5oPaPevMSQ0ugbQH9S1yXHtLb94jmNeQH87
/NVTKg9CgjoS9pmkElEE7bCUqG8AhaM2rwa9R2o0qMlKj9h02oIhLJH7MJZr/lvYOycK9wQqA1VA
ztR31zxI3/01f86yFPt6CmaAKLGshuCGM4EvXWHsKEs7DW+jDKIisFjKHTzHscUPp5evIGUJOx62
+ddqlJHHCDcypuagKfoGnKsHMq7wCATPqRvJP+Q8fvFcD2dcaXgtdQI1FrbQ47Yo1LeM8w40GilI
QMFTohzCSnLg3fDuNenDNCwHznr4O824D+x61lgT6Lvur8NQ1+UGWNJfi4Gk6KUGYlxFglRKNlx9
19UAdVWwyLrtOkix0/cC7lzF+CZ8WcDug8G0302jehSw6+7SFedaEDevsCd8DgwyVhPqL2NNkbYC
LJF9pL0++Et6glT1CATHIFZvf6bJ7LZoQJReCGd8uGZ/ZWSOvteUfYaxKFNNxZj3ZLvw37BEf4zM
HkOSnVI6o3tI9b8y+ec6xZAtsPOHhxG+KT+isEKCFOFAqOg83i+SbJAy7Clde4wD05M/wpWDrYAf
Hy2fvSEvcwoyVMDGShtEhXtcFzHhGO1juhZ+ul6dT1FRs/inBdaAogvRhpT5FCtdE2pYg80VjaT7
JeKf47b8Q1+H27EgfF3a+BBqcWl9d9PdeDbx8qh5dAmSPi3pKvGqquwbyntQJBbGO+ud+ChPaahv
DW6aEPtBXZvc4Zfduy7lZQMqvkg3/gVy69032zmQHizq7Kpy+onu9trj/pnwae/P/AMS4YnJZdjJ
BdCyw3eAa+WgGiS2BSAUUIeFLYxtN80wREugGoJhDnEQhKNvOx3CncYRGCh1AFealaZjwIlW4mwF
KoRJIL/GAhqQcmVs4RRxXiSqLkkOQyZ4ieotUvoQxEtPaACbdT0qXNilmvpnmXn6JAPu1yE1+V73
E/5KifpyasWAqOI71OKaLHAF9KYDByKDPSfpwwhXf2P4efHJHRkXp0Sn15xSAtnSXFXkH+Cl/0YY
WVPEW3PDHHvNAlBwnKkLJ+0xbzq4SbpHmeS7RIfntYthyYiHD6ZFZcbfzRFyyPP0ujA1FzM4aTtH
cJUB+INhY3j+J9a9MeSUAVoNtZvPbZxfoJmxYhhQiLtEc4HLeIEu6t9pT//YuTtGzYiFP4ZZ0ksf
R77BiODOnqD3bdoOsBbs8JYg7KOBaxdw5DUnHh479Gb1WwpmOw3uMmg+M/R6xTkCqGP/5vGwbDRE
2Ewcl6G/4B48b40rBmNeddRf6RAj6SLAH47Jm3cChIr4sLy5tG3/uiqELM75zm7B20z4DFkfBr2I
Q0jo5a7/PZqiX9MGAkW0wOpI+DyjwgGukd/fI/7VYNVjOJkX5cOOMeljPpFb/BuSi+SftpaBqNJm
2LVqu2nrv4O6eVkMgm3hy6nIih2HpG+f29le+qw5DXBRxctQjr07oKPyP4O+Mt52u2iFjsDz+Qoj
6MtMYNSIRftqIcmMIbxEPqIHPVtBl35D6dreza7iPq4jOo0HHcwv0y8lzOWDi8SzxTCRL1i4ixOc
QMv23Kkc892KBReYaYCs++kM6vbwezPjs/27CrLC4Za6QmHzahKwp0TqHLHoobcDrsQV0/q8Z73e
5cMGhh+TazRuZueHbZ03qoTLfi+cfzXp8rABtAyzeIBh6EjIV6TCSi9rhWf52w7yFk3pVY0cn8L4
PC3wGATju2Qwpej5RnC0j86RYjMBtnD8BozkUC8wpnTgmNBod8yj9dYl8mnFjy8SM+xR3HRgc17T
SP+YFvK7zdrCRgMvZoxkbQhBjZljyJLvDdEracpA0EwHf14eljh63SZ+E5569cfo6ufhG+UxLGTT
wdoO+xEDGlDXQnDwd6aju6FBvW6efWLl+trS+TZn/AR+r4rW4JlOFttC3h4pA+AG5FmZ+D0c3Z+B
/0/al+1GriPb/st9vgIkaqIe7ouGVGZ6nsrlehHKrl2a51lffxa9b2/LtI6Irg000GhUw5GkgsFg
xIq1yE0XWM8GhbB93eGKyG/DKOsQgZpjqeY9+MJojfdu4wCQRo6l1Zm+0uR4n0FQ1tKnYzlK6OoV
uowMT26P6ZQ91USJ3D4scNXVfg2yWbzkUq82rdsIytQmunM48UBDDcu3HE2FrKxMOy6gPr7Ulav0
9dVMAV6XUTrtMM81F/jafXaPlBAz3aaV2Xh79JgCAELSmKTnYYFq3qJSL8QN0ZbBY1Bav1HKA/xd
91oJ5czJQs1Ev0oK+VzHMtD75RFvRkzaVW/DFGEcL7lqCch8FgTZMneoVT82OqrSo2oihVpsbWpw
Ssw7bewAKu5/ykl+q2f5d3VABlCoD2GTXIZtf1n0ySED8XXcITZqafCzGNvYpq3ujh1mEPLxZ9Gh
E4ICf4xuSFJIPvqVt2aq+T0+uiMYltzkoVlNK3LDzg0QEVU0Y04ToAgMaaY/cgeoZJ8eqqc/onBd
meLGnM2hzuWaDezKFMDc5jz3sxOIpLP/l3l0aqlEUwxFJtz0Z5togCokmN7Gae/f5eotoDls7Y24
+Q1KuS/7G8imOb9Oe36Y46Y9UxpqLbSpIRpXn0jh9tZfwXIwhMzPm/QSKFf+Z1XcZ4qRXxsKOqUY
QmYz6fk59JqLGDPI5ADOr1fRp9qe3f4wx32qGEWOUGpgTqluMgjnRCLCAtF6uOFw9FZG0kfvX2n8
RrzUkwDdtVVfO9QHxpAQiNSBBSvi2XssWs8WkMpgSAgwUWK1HiTCvX1X2OKF0WVZp7KmGqppGtyk
OGCQc6VO4FkaDsZsA4YDrtNj6lQ6qjOu4jR24xRPePfq7r7hjbV9sssNjBvW2OngU2Ti7Hdyh260
WNZow80/meDmxeVSh058gaV1bnOJaSonvodajl8d++9AG7j9ZelGQGva/25hbOFvP+/jImz/3/9R
/q9U1sC/Mm1bzD8181utiUbFN6IflgVyOSg543sRzg1T5E9RGaXsiyW3mB04vaUncsAk4UHEgqsI
TPEOmCl6aWDkECRcEAU2QfGgXJs+sIwunF0U1DeG79fL4jmkwmSw1LiBreYNkPjWBqwBT8vRwTzg
dzA+g55IOmEyEwnb1R+w0gCDCYJ1Q1UAZbe4QNVOU9fXA8glSNd6yEodXIkCliIWwbmQ+8kEF5xK
VPEagra6OxZza2cG5t9KfUFXCuiUff/bIhn7ZIr3j0AfBrQKQMZ1B4wKBKLCySGSbTn9YfIKj76i
gKYIvt7maf5nB/EdPzt9nSt6psmwCZBNUFyS9mF/Ufvbh+V9/vtpPyPdYYeqA0ygTTGJrIK6Vnve
t7JFm7HaOl3mghIeIXqvMSZeNDb84XFKIUxmuOmpPhloojjSLRWF380Ttto4LkYVHQYKKgUbhwlW
F693BF9k/+f6ANybwAVF34gLTAAWVqjtg+MB5CCoTRMHDR3Rcpgbf3VzqD0QQnWM1XEnacBYEolq
2JiAOHNaCP0qduxNuFDwnL5IgP2+7KByw95BD+pp/+ttBhCkT/+xzR2xqCNjvFSwnU4h2nFSdaG1
5gEj67eYqD2n6vK4b287Oq4McgdtsjAZVoYwiKP2Ls0ATA9aKwcNpM1gYNi3tv31/lmdyZ2wDIW2
QCoRHtsxPLH5R30wBUK524fswwR3yND5byDEi/WE+nc9v9Oa75qIUltkgjtgeA/R3kDLBrzqx0K9
GfpLAHb3N4rt+o4L8irPSZSNHQhLkFjkrZ+nxJXUUEVN04IQUHcZqrjwZ02G8GAg0rgWOKDJHbC+
kguVMNpZFADtUvYIwYQketXG7zj/vr/IzdTmw/VMts+rJAOFmakF/r9xGSNKgIGNbHjKCYDRqSJI
Z0SWuLdCGxtyjHonosYMxJzeSZdKlp+mSn3M5ElwokTewUWPSJqoDOEgOKB6xgy0bQTn2FoECxId
JC5MTICHlfMMIwW9V5ebIhKw0Iq8gIsKlChzWLEwpCXEDlr00rJnlTxA1nouBKYErs5rJQbKgHoy
O02aH4BKNPXzy+goC7VTNj8LIRZQjyqxDP7y1WYlB5pCxpACJpSM3hmTAzSsBJ9l++5dWeFCw1ib
C84NrLDFWIfwLDljZWc2hsMPoBe5UlWRxU3XxrLAdEMBc1Y5d5vnWQvjYIYy2tvgzt9a8B9CUcvT
/fBUX+rgeeqPmNwWZErb6dnKKud/qM/TADPFf6uRag46hH8Z4IA1QNQ2vktqLi/7sYL9wS8BcWWQ
c8gkawt0wJhB5TJF0XDugC9ywBQiS1dxKxLJ3TxeKvyEKLqmmTIXmWRQWiPGQ2w1n140C3N99ezu
r2fzs60scBGpaEujSQgsJAsEta0FNf5vuT4dmlD+7zmBdTyy/lkL5yBDkQz13MJS050YMYEsiOLK
ZqxQDROjEoSCkoPL/nDY0PNRQV31t+YXeDkuGQsneRns6Gf8iKac3f2FSRRJ4PqbJ3pll33E1fXR
g6MmB+M3XGL+LXW3huZZ4Ina/0zbjvCxNs4RCiumWsscQVd/YpzYjN/2//5W0Qxf58MA5wcDMq+p
NmBgdKJHRicfHYxHcsOKS9WVInCFbaf7MMa5AuhJStAJAZKJOe5usdPxHFVOO78K1sQ++JezuloT
FxwMsHaMMmjM3QxQmZMJMg0bWAbpZ++qDnifKmd8Fokxi3yQCw+EAvacMG1VrfAqkAo08xOS1xTY
bSG/nmB1/H01L5WSUjS3QQQ0nQBKQw2beAXFmIWObqM+3tPiZ5OUHubPD+Civ6FR92PEPNX+Jm/G
w4895pVjgilWUwpSMDebAUK4yDL0aSSvazHF7yXIcfatbcf7lTny+ayBVMUkGOFmVdDuEvM9TliB
yxxT5G76i1XXIsPR/iSRX5nkwkqBiT0j12Gylk9peV83V0ryL01wEWTJSzR0RzhqKPtF9GKCu7V8
2t85QZDiuaOTQUmjdxX5JLtskeJG42WkCpYhONaUiyGhVCSA8WCnAGieq3tl+NWSW20QFXKFTsCF
j4BYOga2sV2tlz0ububGd4G7QGm6vUSJ340fUkEkEURfygWSCO31caixMGlA2IDyF3nY/zoiA1zY
UGU5S5oMBoj0LdFAJeP/q7/PMznPEYYNUvD6uHUNfprSx6tRcDIF397inrvJUOiovMBC2VB3IuZp
CPOrwSqOYW7c7S9mO7n9OJEWFwQGM6MdZUEWMKJ3YtHl2B07Oz+Bgw71kFJAB8w2f+ca4VVR1WaZ
LaDIEOKSywzKTg3mhZLhALLHej4uSP76fxvmLC4gxFAC7/rpfYWzU96PTzDZXZhP89viRBfJjw4K
6y+CXWW7trdMLsWICz0osxFfkBXPFDc7gA6wO8bvJRhyHP5lRmNxwULqAxTeFxxinbxSkAMv94L1
bEY8Q0PmbCmWLL+ni6u0LJf60UKayNqA0S/1MnsDnRAGCL22hMqGdgm2qJzaoSu6EJXNk7CyywUL
o8OkNfgBWCY1oAhZuKV/b0i26RkPI9i/zzPbSyH/92Y2sLLKRZCyldVEVmBV84tH4iWH/Cp8slIb
ZK6n5NwCqfZzf38Fy+TVhzpMUsnJjO0FQ0GYvtHwninmxLogrmwmVKYiU5MahmHq3O2b1JhKy0OY
oT8sED4i0zFPfXUUlXM3z/jKDHfgqtC0pjiFmXJ47SrFaQcQPoVH/Adzq8VbCR6E/e3brneamk5U
qsm6wosT9EU/TICcMjeZXMkGd9AzyOx8gG8eRB2ZzZOwMsVO/uokDKU1tGWCaGI1p2m6zIgPBgPB
cjb9jyqqpZvgBqM6dyfXWddMWQEbYEl14yMw3171WnlM0aa7sl5E1cHtU7ayx50yBZ2HFh1xtn2Y
YGQ7iIrDQQptyQHjPRTS3RJimQVGZEUfTrRS7qS1aE0yoObfz0zMR/nxVQjpLaCbwdRevuaC2+d/
WalGVcU0iEx4OANmts2sApMvVjp6sjf6ykX0IDmaDVF3J/P+ptLGEJzggzKn+HId0A+zXHwewJGE
khjMdu47B/5hOJLbN1AMQQFCF1WPNvOflTHOe0DJ16c46SCBWG5SIEj1VKQLKbLA+YsFjHhSs13E
OGapXnaJ6DOJ9otzizDomjJo3vdr9ACj8ZpX05uYru6xfhX1+zdP9Md+8a1k1J/A3QVGKtAvXxTd
RQiI+Qhs2r4LbEZ4SplUtqpTtPc/hw30WOM+TiFK0ENBAlTMddZ6KVj7sj+7MgG2llVTtgyLb3RJ
SVot4Mds3O8NeGDPBsSrw9QtoeHT2ZjZPIMAMXWrv/5AgFkHb9o/ZrkFgmdttkwMAbrqdJur0CO9
DOnj/h5ufihLR1w0KCY/eHhBZgaFEQ4AnQytV6bfKDjfRInOpmd/mOB9AbC+rO9VmKiWixq0JLmg
07mdbq8McKl9FWPoy8DQGFILXIc36nMMOuaLxlMcIGWRQlFbJA606Xkri+ysrS4sc2bYAg0WE7Cd
glQBlJw65tlv1fa/1yOFB/zzeVQuu9AGTFZkDFQ1TeNpUma/qf+oOoiyuKkbELs0eDgEAf1/ODCV
b4wSauSAQYsuFnQutj3gwwTnx9ZAZJgGgm8J7xUQjUjTH724VovggltgNcayJLDAkhXitA7oQwyH
upjHzU9MH28MBPF0f00mj4FIgApX5oahEumJVJdVIyhBbv19YAOREsOViGywg7tysYWAeTmVQTuE
2ZjQLrTlulFFaqps3/krdG2Du0LHSdWBvkZOrg/SzUTAdTQvLXiK8get165rzOYHYyfwhc3TujbK
XaWTVWpR1RAmJQP6xHeMVnfEdGfjTZ5x7P4E06kjPacIb8j8KN/PUodSylvQDrptkNwNqfYy9c1V
2Uq/9gOpspWhr+1wMQGqE0ooq9jMTq1LO6n0q7hOQWLS/6ALrtiSkWlnf4Hv8w7UNW6ftYd8zmwt
qe0Q/NkZZtDB223HUwxWXBVEMxA42P+Foh/IxZIC7KdSXy9sECOxqf7QIhltKvQcoHMAVunwVZIF
Z2TrcllvCfPxlQ+DW6RuehNbMpj3BXma1Dtt+Gt/Udsu/PF1uWOSQm6pbUJ4kzI9gALDBhO3W6MN
L2UPdXg5y6PosmGXydcz82GQOzPVZFWWkmBN6g0DydW+dgvtD91nbculcPZXtx0EPoxxZ2XpzRyw
ExibQS65kLrG1HhaeftGti6z9VfionPTDKAACeAXGCapTYepp4zt91Go3r3Zwlkb4oJ00kq9MddY
Tf07PBrofIH8MASSW3aJPR+N+z9YlkJUDDnqxFQMzloEiUpQSsIzEvXbYFx1zWU2H+kkUI3fdPEP
KzxQJ+zVAuRMsBKDZnW40yJXrX/sL2TTxVcmuPRmkU29nAOYUKdro742x8KD+vVU+Y0FFif95761
TYiwoiAdwLYZ0AXhfE4ushzkByDiU29wHzjTZe7l/oRx4CNKU275OPj03hQEz+1d/LDJuWBOrQmk
5bC5gHUIPKNXejJ5qTr6+2vbNoNqG17fsmrJ3NISeZZ6uWccg8F5Sh7jDhSRh30Tm4cJBv5jglvJ
YuRyNVA8fJrwHnAke+jAWZ08qbPgGmU/9UsYIpZmQUQM1cP3FsQqtGZKlegxELRug8HIHIUZ5WYc
jiME2TASub+k7ZttZYtt68oWPGJKMWgLMBqQ/ZLd+91JuWhuQq9D9Q4cK78hQYz3T3+RPigvAtvs
UvqyToZVV5Ca6qgRfbYNHt6ut1QImTINXfAPMZbec/PKgCLKN9nwIu8PBguQb39Y5AI8uKxBVBkj
sdOhXY5pKRBwxdXvP1mWAWUuC6InxOBL9tCDwzzjDC1ODCu6g2X+aNPx+9BKEAJLvEnTnmOtnyA/
ow82+lXfwz646Nh4nmoKouTmxyWmSjGvSlRZ4/NMKDshG5twJpJTfs8qOIpb32Fc3QX505mONsb5
7NENnTbCreD8yWarGHimQLcZhsYnZ/0Sx+j4zChrFr6i3bSF6LpmWRfvP2sD7N9XvhuAL2DMGRym
9QI/9xjOSLlXfcVr/MzXBWFMYbDMPWtcimXJWZ5YCa7SAYoA3vEK9YjoPARgfnH1ShBpNruM66Vx
2VUBhmlLiWCse5sdekbHTEWrETVuB3Lvs8vELakgFGxFnbVJ7jRmFujwjQm7mWP8tyPW2dBnx8SQ
q6rHN2LZ5C1zGkZVUN+Bkgmg+p8/Xi/piVFlWOFiPpHZb6UUtMcYRQ8vQBnn7x/JrVRrZUtnn3bl
KCFm3Wg7wJZW3A7Kz7w67v/9zXt1bYC7xq1Yb2TM9LP2VfkzuJK9ws19xsl1qlCpCL4PPtAIgEHu
m9268tZWOf8Hw7KEOSZY1cdDLP0CPWoeikqx21tnotitIpZBSuLz1nVVYoCpGC+sLEDMijE2DW7q
P1nGhwnuWp1js5pS1swZIAYJlVrGEjkKnFu0DM7bDCkD7UmE9JRqxo/c7C6WiAoeRJspsKZoBuDy
QDMhu/q8VbBQWu07Os8dveUSQ2X3y33raof8QE1biD7c/Porc1yIiElmQhuPnVdwUWIoSsPwvR2B
IMyu3yZoj48neiz88nn/YxH2wfkwuF4lFyZAJvL/V5lpuEsy5ZFEqTfH5F7rQj+KpitCl1Ohlahr
lDE4tPuLZGkwR95JJzWxXoy6cK0xzDBxbnndgIl0sPqB1WiwFbMwnEADg6/eWxik7oMDiDtmO1AU
hosWvZg3PUIBWg9DBpryRZ+7DJB2gw8EXlfqICzKboy2vtvfq//FIz5scAc0gagPAXEfpFTP8TH2
Qky3LvfpaXFY1Qp0PQJzoiVxDihJMUVPG+bCIfSmpjvMUI6CFOO9lSmvw2ISJ26HX53Z/TVAQBNi
Pa9J8UwsE9xTregCY4f2q5t8LJ3zTmkZtQ6ik4hNNjSBRgxVgGNPTl00o6uL3l08cgT7d2LHLsha
C6EuNEvk9sxzXqpDVaQ2VZhvKwLZicrNCZId40bLG29/1zePIfr8uqlYwLTzOuh6kRhtxdAtLcjo
h9mrsJopFOXpLD59Wc+HFR5DMxlqn8YoPrnEb06jP1yA6f0yO4tSts2vtjLD3WNK04I4d4KZeEaJ
ympjCLcufmVeG2bhWIDb25XS/dEVQ/DaQZNRoShUY+2r25ki1emXFvEfBIZXUh2CaD0ThP/t7QPq
3VI03fwylZ3oZQfyCrRN0bu6lrA+03rLZCjoQa33bmyKDIpvjH61E5T4N50DrRdZkUHy9mUkt81A
k6gZEwJAGD6jv3rIyxnKW6XAzOZnW5nh4kxqwtcn0AVBqeBhSu81FP/6CXxjpyj5K+4MQdqxaQ0v
UxNPCgXkONz3GtWIhks6wkksE2ST0HsHdfycTG45lvchBFfstIeWxv4x27x2VkbZj1o5SROXyOEy
GI36zDOsCkKEtzloFuZutGv5276xzc+2MsZlC0QzE4l2A1aoQXpIMh2i0FM6dALI4ma81tkz0cKb
FL3Hz2uqlx5kIDXLrWoQOuTNVdyLJgY2Xy3ahw2+hqVlcwS2LthowW+KWqpsg3DQ79rpRyQTrK27
gXzSeRzbs9aDOW1/HwULNLlwIkENqRtZZtdbl+EAdlfrXxrgHF9Nw1ICMynAJRD8tkNzOEHBQPDM
3LpKdAXz9Boe0JrOP+cxGwHxqYg5g5H4GoXuUq4ZP41aBW+P4u5v2CYwB9OWsglkDnrR/NnKC3D+
WswY1BcPw218ZmPaxNUw6dsL9m4T26HD9WQN4wroRXHpApid+gqiAXifZ4l6qCL1d1znD0NsXiXU
sI2ldfOqu+rk6LuVEuBaasuJO4plk+KGQDtsBt1ObhWi8LLlNDpCpYniiWxQ/mGYGWMWqgzIm6iQ
gjOhKwKhbMHat0LYygb/IMQAwATxHdig5oA8pDgWpXpsRpDR9SBRK1W8rztksPsfd9uohalMFPZ0
xM/Pxz03Bwx4MeSorNw1M8hXJmgWDrfJ+BNs+XbRV4KQudmN080Pg1zMNM2I5p3FPvDsQaDGztzy
CdzpIK17k/z8AK5G0ej/5llZWeQiGkY4onlhdNfQJQSZXOFO0pMk/6yHSVAiFRjiAYBWKIOwjCGw
oDfkRKRD7qDbLeRGGjCB7n+2TVPUABjpvRzLP+tABR+D2Bc1wxzKFlZyoP0xH2dntkSvha0CE8IL
Xo6UWtTgM0nIwOXWaALyMrbFUbaAJFe0O5q3T42hXydVe5AzkClYWpXbutSIjt3WBbuyzmeY0aAB
QJ9imVIPLbcqHS4TpXMHJb7oa2gMUShn7+/r5jn/WC4P2lYHNSQFAw4Yw02Wnfte0GRXKMGB4pNm
HYAeqKSg5AsYwucDN0FvC2IbeA9F9eJOTQDNIyiwAg/hAVLgTUH9sx8DN+irq0VKJAgCaaDaXVx0
HV2qU4cE/aGE6EnSgS0AsnIyhRi7IgNcPr2OTEg2gQ/aVhZ7GVRp9Rh8+5jEOjYpBe78rc60c1FB
VIHJKUFPB8qTELCQoiOkhnKfyvqvwko9UFzmNpq3NrS2j6AktmzID0BuwlLcBVoRePxC46uGvg7N
F1dKwxNio5+NyRV45c/pNH+bIcdkLzJ+TRGYNhb7HIfh01gPeNOCFU6p1RK6xRDYW+piBFU+hIfD
9gwxJ5AUNv09gcAYMSdPzrpHPFRBpid7agnOSrPyJWgr9rnR2aOkKJBIozcgiX+dQE86D9WPzoRW
0QRiv6IDc5NmgXMujWylUEFtvtyBDcMORwMtCzAY2vi/ygh3Sm2jfurMxVA7kaV6WryA8AxkYnL+
TanbB4jj3E9SctK18rpqGsxbDyAJzyF/hDnLuxlSAbZlBs1FtQRgUJz1o6w0SALH5wEKPBL+txFP
v7UW78wMFNpQJ10cqmr3oSQ/TpmrmNin8boCaadpgOl8zkAsmcvTESS6DhNE9ilBRA6bDAKU0Mlu
h/yKZJoEPbTuJVDM3COm/KtNq+9pN30fe+m5GtuXWO3vpFq/Aw8m1AEHCaq/4w2oePyssCBxpB6t
MHFMuIHU90dz6R+kMvT11pI9CqUksA37chqhbghKbZuWy3Vm6I+Wlb4uc+/Pag/6WjlebDB9XZVB
B9LhujxVhnGyCHTAw3m8j+QZhHGZGy7klBngLuwCSEumg4bfrjxMkKfMFOVpzKgpuF22nlTrw8Vd
LiWY+fqJ4nDN5/CYnrujDvakxhe9SLdScUMG8tSkqqlrPAC1w5eQCwZ4BZXxQB/bHjzfgjRcZIJd
AKunBVVCTR8DmKCg4Z7I6MtN6GitJagPbsW79Uq4aDQWUwVNSbw9G2gYBBryyHaCDOZ/H1TXRriv
EimtJRlsDBV6ZDqIOfL7/b+/mVOsDXA3fFJgTCNgm6U/aGdgMWI0kDGm8QZ1Ywcn2BXBxzc7ISuD
PMKQ6NAPl9hsTzjlPzRIrA1q8btboMAUqe5YQk2tqSGCAjm0Ss88MrU/JIwjRnXpybXyc3/172kF
f6MYmFRFdw/5MiQVP7tKCcQGDQnKyKyZtritU16FP+rUnSpPQlcGLVMVqOjGD8EFPniFUwauqO67
7a0fP4G52cpbc51AKpoBLaRafi6U8DCosxdVy/f9pW4d7/VK2c9YmanzdkBBG083GYQreYpbLLL7
ADoPKmh6IQlAzyUR7O72AflYGXcO67AmJUopeA6biz+O4CGPF9DC769r80G8Xhh3DHs4cKcR9iad
9B91V4NyvMicrHxtRvIjMCxHzSA1LHfDa6aTt33johVypzNNNRk6M/h2RYhLPLar6K99A+wP7Pkn
dzpLJbOsOcPiwCwZpjgihqv1x4jcAfXhDCIA62bby5ABm7ZMND3Q5v3sJC0x5B4ElIg2N9PhvQXr
kdFWcBFeTE54CyZZJyEH0ZjzZll9bZblfSvfRE4TF5YCs+k3uL4DmvPyKfR7N7uOgXh70kQPt+3P
9rFM7tRj5hdAQwalTOsMXM7kVATFnyT/6zVxx3oYkm5OWMGa4Zy7h9BLnfJSOndXomGjzcUoMpqo
pm7hv7jNI3WRa+0MEEtcPFP1WzEe911w67kE4st//j63WWBwnrTZwMusVkM0xo8k+EsxQncZ/qAs
s7bDbZjelNBZDLAO3KovUC6ADFV9BZSF3SeGs7+kzZC7WhIXC/ME3Ad1AlO1DFbzsLXV0riah9zd
N7N9twKtb6K0ip44X/yZtMYA3zDgGro9uAxFB2rjCw0gOsXLXbTyBAnJ9rI+zHHRCDKF0tAZFsxV
0aGJAAerrZu6EE4Hbr0sDaIR1AXAI4JhyM/HFVFvqCC9BBqnh/Fb8E16TQ4glL+hpwKNoI6RwpQP
HUiR3eFlf0M3F6hqOjWZr+MDfjYcQZXrb8ZXKBrSxFfx1BoQn/aNKJsxd2WFu7YggxIA5Ivlxd9G
L6vsH9khDB0J0yPjoT1196GTHswTuNKcXnDUNo+yiqaTqqMKD03Hz+vrlIYUoPhtXKm4otI51077
S9v8+5pGGWmuiTuRu03GwmqzKMfKIgNjPtpwCTmWw76J7ev4w8b7v69ieRsrCcSUYEM+D6f2iQ3d
zAfjkN+0Am/f9MKVIc4LgZCmoTHCEIqeeBFfIr9xIGJnW9UvyAYIIsb2zlEVgyImBGtMLsmYgbyv
9ZIh2yBSSNPiUCm56Fba9G5Upf5jgzu+ak6NpksKfH3oo6gN1MVkA8qr/f3+FxIthXOCqCCSienK
xjVMqHAn6NOHAjcWLITnEolQYUPREBaaOA+gTQz4Qm1eDwEVVrzZgfiSHqGWD64JDaM3POBQn8Og
ahn8D0KZpySxlWNwSh0oVBbXjQ3abFdYaN70OoBtZUgwgc+Yr7FHaG6OZMKUVz2i8T3qx8w4NVAa
plPhFJDA3v9WmztpAnBnEQPQ6C9jvZ3cVfECH4f6k1uCwtwwQc8IkYl9M5udA5TVCBb2PnjB+QSw
thC1Hxj0BOqvrn5QjvLkmyB6vVEc1UnRz7LJdXrIHCpa4WaDZGWaL1OCELLSawWmw+KC+qoLNbH7
Yj6Wp8IjYA4XRMDtDf1noXyNktJAbibWXxrHJ5PV96SzFr3s76bIBpeQDdMMHArDjnW9F/YlFDGO
XfB738ZmUvbxwfh3Kyac2p6yMYBhOQQQq5eKhwTiaFbfilxjM1ysLLF/X8Xzzqjbv5FwUJbFMwrU
2tFhgGaAZ9iMgrq7oomw6yCyyXZ4ZTNOchqUzCeKFDxLkHpCadnf30CRCe6SrywyNq3GoHYRCN7a
7FQbIhJSkR9wd0atpknWGcwPMOpiQXcOui1QdHf3F7KZray+D3dr0GYc0lqClaKEJhjS2KL3Kvmu
n34v7cugPuxb2z6umOK1MOZmGbgJP38a0sgNeB9hLu4vAf9CtRw9r1JxNTwQzPSsA3kRZbXXRhDo
bAU9ou18emWcW2uQEhOa4TDeegyAlOEWRnoxObObXOQHqDX/2l/tppOs7HFh0bKyVC+RcoInrbum
ieyAVU8wkrJdDvuwYXBQVqML5maMYYPxGncnlLVlu1GA1meYKoiuUA889qIWmGgn+Yd+pPVVPrK6
Qgdoo4b5csiBAL7nRcfSrRxZcVD43t9LoUkuLM55ng0JI8XITujLEC87UFe+WWRnBP6Z2MmPIBLl
ooLvZ7D0YRVHmiVHwbuCSTYL0RyWA7QBD1piZ2wO/De0yPw/Io02Vp+T/aSVybFX6wlSXuzZzxCc
GD33Yl9Hxx+0KYI0azvVXtniwmSVpJieZ1AQZT6E0vcCNfVQg+bLuRxGT5KhGgSi59EQXKGbVw8U
XcBvghFNmX/UQmhQ1swIfYKsi7ypvZ2HF6KCKSN923eYzfC5ssMd9gWwxtQcYGeSb5X2oahuZfVp
38S2T65scAe8yZVlHkrYGA7NSXEZHTa01x4Wh3U+MkcE3tnfOoUfQ9bS3oxHVuq1AEtw9QTSWkBb
VRAoTuVR1P/dXJxJZA24E8CZVP61DAE1q0qK92g5e91t6nVH+QHkdpesjBc+qI/7m7mVGa/NcTeq
RnNSY7AbfjETfwSovGvkZ0laXjO19q3MEJjbcg8TCDzQ+KASABTg54NWyMRSzRG1laJT7A6ktPRn
NItOGPMx/n3BnhYqxdCNASqaz0aiLDZDKPPCB+eltuEpEcTWcwJMNqRCdeBv8zrwh255Drr2u9zW
qU+V+tag2WsdmxfaQiB5NE8OZr7AtppEfmv1ovyMxbC9n8iF1aao5yo2cfsaqR09ApV81hLPciDR
BFpKG2pxrmwKQvlWWF3vChdWzVSyhprCpB65iQQ9sFL0sNs6KKh/sBoIXtuAkn7e9wnte7pAEcmF
yPeYQp/0zgoPcixAWW66kE4JQqgKxQ4eCGJZvZTqGvAZpLo3Sw/a0dXwX3spmnOAmig6hgzJl6GY
WJ7TySykyZWnp3aAOOM50Z/3z907zOizB3yywWOf1H4JMStZTe7Y2CAmfWB8q+EP6Po9ay6a0Nqh
vYnRtUpvRHX7r/v32TB3OuTMNJowa6F7CF3PxPBTmtpBcthf3ldnM0DOx6ZVUBj7SgUVL+MURFU2
QZHrgtQQ9TL/2jew0X1gFjSEEpTdvlIizVYsG0ZoTG4HiB7xar96Jo+MiKLCFSAUDvoaUmDNQkTB
JKiJcSnu8EQ6rSzkXrCWQIdcuQ1nCSJlJ119aSFcW4WC23rrG63Nse1d5SMFkBSUqNCmbNv7RXZr
RImc3gl2UGSE/fvKiBFhLmLpgxHX6HCpuIBUvSSyjWcv8snknD/HB/NWEiTOm36x2kfuupGnZYwM
CpCyll2Xlm+KQAQbNRGGMQJDFoZjEIZ4MO8EaT4pNECP3LnVyfiZuNL1hKlqht4EjzHEbsyXwhd1
x7d2cmWUR/cafZE2GKKboGs/31mRfgbfD6ThigfBF2NHk48Zazv80ZVU4LuBkkCVFj4PpvP0SvGh
DHchVg8SLYm7oDCLnDfor02upf1uycUCodgledtfD9nyhvV6uFM1VFMlRUCaulC/dOqfIEo8BLfT
AW5/DSk+v3juD9r3zpu+5W5z1R+TY+rGrjD53zrb61/BHbaYYE+bWpnc6ETPvb+8xqWD1Dh4HA/S
mRz1F+kl882T4fUXohtzo3X7yV152YlJxlOgruMJdLk2IGBgOWLzpSO6Z3b9XbqaQRaZTXZ40O73
t55dxXuexJ1DaAkXkaGmsFtelDFxyg682Jj3DtDngojzNE/AFYsuhY2nz+fVcmWIOcW7rk/VyQ2v
mxPkFa6Ws+SDsNkTPbJE3ss++Sq0WfmY5irB9bNEXqA8ZJC66gSNT5EJLtlRgVMngQwh83a50ukR
Y2t2K+r8CL4SX5JPJ22YQL8GsfQscbT5ySy+qeqjWvzKIGxqnmRDsKavCdyn78MnzlDGa6FPhu9j
gou9z491/1JS6lFFNAi08cr5bIkLL1B1gaiHhEjGakIMwZO41rWGgfjArsCOKlIyEgQaygUaM2/y
DgklArQGCt2w8eZSWHJlP3nnSFEujDCKUvDnaQAnP4weS0jGBK1HDIi5ihedF1ExiIjsMQdd+fiY
J3VOwbv+3qYGt+zhsXagjXwsbkrHuI0vwSN6iG/aV4rOLvzfFQ2qb9TAPn9DLoZg/CgtIPgxvas1
QRjXjw7BY38gh/IQAoBW+SLCz69v1c8GufARQnCLooYOos8UWrF6flRaeo5p6MmK5NfL5O3HSJHT
cEGklK16KROchmHwlfl+iX/t/33hBnIhZJ7SPIR4Dp4Ad9EjiGaPuZ866ak7Q14O08qFI2q+ClbE
d2103Zgr4H/xxYZrNT2aIvL3zUfN6irlGzWx3Fk0SxB32aTtcoyvtF/RAaLid8URlwvmTFM3uUI3
qhGxOAnucJ4OfJqiJetCfKtsbuwKauC17ABGQei5SqGxK6KfF3gi38hRhiLu5B4biUekLS1PkEMr
9dsZjMupICQLrhmeBRxsAGqYsZAcdRCzAUSZtJpXFNZR4IuCaGJx0WQYIx2DSAjIjLFaA7vf8po6
LbBchQcC3ft9a6JFcZGjNfpEkksklxGd7ao/auZTH77u2xD5Ohcs2sAwG5mlAFEOvcZzK6TEFC2C
Cw95G6vRUpjs+RRfs6ox0N93+jWrGv8Pad/RHDnPc/uLVKUctood7G6304SNypOUqJz16++h535j
DUfTfB/PxhtXCQ0SPABB4CDDMNTMFbhFp5tu09QUTJZFm66msA8Aglil/SIBMaqPnWsepF3pWB6K
KFyMHQbgavvra7h5yV7Lo1az8jFgzGr1SU5mVzqLjuglXnnbHJeDdcj88cgrqd3asbUw1kmbEsaG
hgN2TFv8cck+lxbh3Hm39mwtgv6ElT5lkRtWRwFQky2/zGXPQmWrRZTg+rrxNGEOkzRWmtgODWLD
crbN5GvLI/PiCWAOkLiMmYkRcrhGoyVlPqXca/QWwK0Xijk95lSTMonbCZRFi6s79E5GJ/2iZ+Jz
ubcuoV26867e6U/XF+6VC5cNotZymUNVxqreDRHkigdaU1p7IE+cfOobZ6+4GVwJAz0FT3XzxO79
+IT8qd3u832EYbbgG0KUw2ul21xpvJeg2ZhOa2PT8U0TCRmZp8nNx8gv5NZL0I5zXelNo1yJYDbT
QO9nJ+UITqXhkIc7tQ+S/17TjVL5lQhmO5XKHJSuQvpKGU+ysZN5uaSti8r6+8y26WkC2qu0g7nk
yx6tO4HcYKxw3XlGE7ogqfY7sfUaS+as3DY+rfRiIihTEbrFHGEutFSTctJmF9NFSxXmhxdP78ny
rJRka+TMvjRDNdIQD8bgnbur59M4PV83hc1jZwLeQTiICXpsKeEiT0oiT7A2JLicprgN1Tu5qf0l
3ukTbxb1ttm9yWKw0DTngqC5CnwB4SnNLzXSwC2K4a8rxBNC/78CXLFeiq4UYNt9k9mVhRO0W3hT
Vre94mrVmANUL+Ik54qFaOzWbGzZU3aRp97Fz4MXOd0lOfMMYRsTDBTSGqC+BPsCo9SMZqiqpJiw
9HYtDzfG0HDKJLfX7U0E43hDsyR5gjHaiJCewmk/apktTrwolieEcbimiSmU4YzNEXvFq+r+Rkoq
TCTVBo7X3bzomOabNoypJW1USckMt0vrFjq/2uceBhi4lrMcFDzoZ67GaTqlePOHG1kJZMxOb0u5
nMUZN0WQLgud3VYvbX6Oot6eCIiNCk5WmxrYNXGMAfZlVJI2hTiS9rYR3iTto6G5lcAJx3j7xaD4
mIxkWHQYhVBVmNf90io/tP8+MZZ6iretYpBcVJtxRAyG1yGBBO1YOVU5+rLG6/zfKNf+XQ6D3GEs
kXjJKJlZ6E2+4o+B5mde6BZH7RYFV3v9jB5Qpz7jEcJ9DyT90pB9eAOlOGqoYxVWH4q2oOyL6seE
Xu5/E8JARGSoVR0qyuTWdWaT8JOqfp15dRAcc9AYjEgGAnZ0enzV7EMSfg+Hg5UE19XYfE5ZmQP7
2KrGeNlQe7yEksSWUIgj2cuHzo5uiP2zkBD3+c8XXsy1mUZYS2XwQqsXjE+aYRx0Dni+2GGA4NOx
HMlwJk/yMjfyFy/10HTHGxHyF1/yZh0McmAEkWhkA248eBRzpxu8yXrVcUBWxjhQOkveYEGOK9EY
5FAygtISA5qqxjExA2nkQAY9Rn8gE96wFTRFg9qV7R1AMUkoCFWKUrs9ztfB8kaf8nLy2oM31XgT
w4ZGKPSQuiFHHKagWjzqvXz4dt0QtwWoum6icASF/Az0TXNrLNmM89SNaIjfpRmn+XjzacK03gQw
uJfOYSjViL/QR40+ekfaVUfaABEfeM9NPE0Y4DPMwujxZow3kL5zrSm+lHL04/pibRvxmzLsuwG4
0LK+LSBDs2Xco+js59ZH/5KjoSqc/1bIlcegXRy1DYb3QF73UT1Mj60Tu/Iefna2MfT5UDg8CN/0
tyv9GORTQnCnLSKsQVomWxqcaNIdeXAIrw6Es1fss8Ek9wKYinGt6UB+gAIAexHur2/VJoavNKG/
YBUf6ykGtjUKDo61xCibiXZ4p/AEs+TU4PIUYVBtIpY+ziXojsW+cUedeNpAOK6CJ4JBsh6032LZ
oB6DYDxMd2/9dw43BAyrlWIQIEoiNclpvcdsfoyy58T8Io0ix2tvho0rGQwIhGGHijwrnl2jPPdp
ay/Zp2z6OJDWTuMLKV+u7/3WioFWHNUrumzIIMT+fe+z2VrCnOa7+oacFKId24kHBPTgsfC/FsGY
Vxp36lzGCLzDW8m3/GlXednjayEhl8dqy5LXohgTQ1krKvJ0OM5eOczljdjuuSbAWzDGxMBT05oT
TfKP4V04XCJetPPamHNtuRgb02NTaEy6XOatGYyn7ELuVAflpWiZ2NGB0ZhBVTmF03hIk5/R2s2t
xuQtImOAWRPNUTMgTyMuhS3kHwUM1yl0zuWIJ4TxQHOfxUZLk8hdibFNpHAXXGOnlvcGv+kVVhbB
kkPNS5wWUYbV1C+4xzoVpcXt7GxfnTRMaEXSwbl+njh6sW1Xi9hkZd5i8fTiKCWPuRWM73mNWavE
OJ5uQVVsi1nbblOhsLQ37F48KNxuDfqVK2YoM8Bg1gvYcSIsnPFQ7RH53la78PU6RANfXrDNOVSv
NTprD1Tr+hCnCHym7GlOjmV4ub4rW5i6XjIGF9K2loiYwIcWwwNRYwcVh0MFph/lMTG+CNm369I2
Uw1rcQxGTBKKQ0HLhYuXhz6ue7Bi7qz7KNB7G1xrboaXaZHXAbpBRwLayDcgf+VqXi2hFRZSJ1Rw
4vNFObeR3bmobgElS4uLC4ZDOplTEwc1nf3N4Ilug1qi60rzcEtmYMOsWz1fFCjdfIzAi4iBT2aA
fDmmzja7xgstVFVgpsO+3tOuQAGkx7yAjPsLGEzRzAaTtEz8Aky2oetO7swgP9Ha/GFXfDAcmqpX
Dqqvg5+IYHokD2zo968cGZaeJjS0RdV7yCd7TM7YJcGI4J0vhgMxChPoKktW1WgmxT2nKAItz/ZK
r/hi+t9HO/5mUCw5hCqYTbFMdD+7fVLcJ9mT3PFCA865ZCtaqZ/JMnpQlq/9oXPjbwUqQLNb8gGT
wnC5XzxCbfWS+bwLEG8NmZikFTNiqjF9K0he8GZvz+1OiLj3eE7kozCwU2NcXQIyM/qAhfzsbtoh
rYTa+uG2CHh+Z/MVYnX+FQZzyFAOdUbrUtQL2Fd28bnDpLXyNc6yuA9SNAb5w9IlCYM/NdWk/Jz4
/wpsFDNJ4xbl1W6OWXVtqx6lJXRaQ3ATCUe/DjnV9pvuYSWOgRZBx8OR0GMdxQZ8Cg9LzUmdbi8e
+IQof4JqiqwdTogbUTKCZwja7TXtE69Y8IJjnlUfMIWCkY4T42/WTaEC+ZdAxv6IgsHcYoZkbfJj
dtDL86w7+efpA8XLGOOyhO8LOhNzN/GlW+VQeGjbfk8F/voXMLaZRiCwKWdkIPvuPh9U8Jj8CAee
V9oOv1Z6MlbZjVPUKgOZ3RrpDFTIV2CzqVOMLhEpHwYtK42frvuhv+ylrkkYUgyqTpZixBJGeVQa
GfB4Nj7SEjjD679Sn4fA5V2vMBYGav6fMCYWIwkG7UU03Eu6b2ids1OJ8wazaforAUwYlsTKLI0h
DCWrx0CdStfKeW3Af9mkNyUYYxziTCImfTloPZDVV0jRxdgh6xa8oiVqnSO38a/vEU8pxvY6DCmK
C/qIaQnLITQXVzV5U3PoJ/5AqNW6MYaXtGQBDw2uaXp5auMHjAtueOxG3HVjUFBcxC5rqxxkb5ZN
q29ap6/tbheHXu/GuyoYPyS8Ak+eWgwStvWYWk0BkXHmd70PCkRNCK5vjkyX5trSMWEUxtCWhh5C
hhxobu/hBoDCC8mV7PS8IKyxTtqpdReHgM0GLzPBE/XS4Uk+8uI53vqyCd2wqcZIIfghAy2+cI0P
5ZN+h25nOqWqsJvvvL6QzZT/6jS/drCv3NpSNGOV9MXsqpWzAK2aj7QhatpZXv9pcBoB83sIuuKI
U3rX15xzIF4xbSWYCGETTZj+547oIk33JeEU8G1uqa7gUU3SdDCPMJYqG0Oh9hLq0DAnyAfR9t4c
nFqrfTGsd9c14UliDNTo1b5VSoq+li/O56rYy+E55mbKN2+nK4UYG+2Suhv6HndgOu5rvE8uFcix
aGylPc07+f66Tpu78yZMZfrsa7XslVgGyMvq/FiBMn+aG/e6CLoBf5y5lQgmph8KzMysSkCwJD7g
hdgplTuzO5H6ovJMYRNBVpIYj1XLlRTKdOWM2ZrtptOdeZJLRyo0/99UYjyXJKA/OovQj2RmVqDG
uwJ9xMLghf1ReM+btLXSiW7g6vjMvZpibghWLx2Pkp6Arx4ZefKeM7oSQhd2JUTXMTt1iaiXnMTY
nlQQi1YVJyvGszR6ulYyilGSoyJGTSoRbrXqg8Jr+ORtPoMDZakXDRpa4RUnw8Y4D9vsDkvKQzMO
BqgMBpDCTDKlge/NK+u8kP5GbsGs3Jo2yhM46TbegjE4gAqvJrUyKLSMCI2K7laLeJEER8QfT/Vz
p2JwFLSpjF1NviQSB1223dybYWnM2Z8VfTG0Hjqos6P4ChIm4mhj9FXrW40t2/XDuOt510WeUgwK
tK1kzHoZoaa2FG+R0nbCaeE893BsjX21H0k/5jSX7JqdYTeCM4YEzOYckNmsDVgdfY0qujox0WSk
XZPi7ZqWjINnyO3Q05U7+jfriQZhw1Po1R6vk2c72bbaMgYLhr4xhpngWoOCwr16MQ/EXXbkIXZN
V36gSXri0atje6TNBrw0E29hGZAgYVJUpkEbw7vEmbLRbnXdBhf4dfjeOMSYJ6iZmoQZJH8OpFka
qQ3BGIoEvflFTSJXx7J2LzGvyXgrabeWw7atDiloKCIaMExoABYeun120PcZJqTFru7WH18vbv7k
pcfGET8QR+ZERhsH4TfxzOEL27JDuxTc4dLcGiSQMs79bctUfhPAnDQxNkiSgPfNFYPeQwu1eSlP
Ma4KqDJCpiv0LaQi249aUOM6DHJI9/oubtjKb9IZJxxNlUmMGE6rwOVUHgcbM1LtpGns62I4xmIw
p3AqcMUv6ZOENX/oi8PcfA6Tz4TwqkU3KKRwoX8zSrZTVSZxKw4RnpCNM33NWY4/C211fz6+o5rk
N1HMKTOTKFFk+gyHelRHlJ9LjZN0ol6QCfl+E8D44k4v03IekNQyNK9WTmL9VSGSU+iflPBgWRNn
hzZmNf6+dIxTbko0Bi4TnpVpxNw6dZBgEt/PpkdMIpzdBo0VArijhp/ItUOR+YNxl7ugLUlt3btu
L9yNZPy2RaxsatDW4VbLQ9seI+WQ6Kc6POjTDnXodjnFNlhMxeSRI3fzPGDYnwL+RUsEMfTv7mI2
5HJKZ4Ty9C26uwPK+Ohy1i6z+5rp8GOPBDkHAjZGL2PpV0KZ0zGYQlqkIA9EmWES2kMj292iOdpQ
ogNUu9Njw5ln5Ty2GFSs5ocwTPeWOhSYsiGAgDx1y3740OkhhkN8y0TFLvJid31VthYFLDiqBSIL
C9OZGQxs0kTPVROR+qSAlQ8DjDt5sXtD52DRVqADQoQ3OQwU9qKxzF3UIUwvbf3S7LVd7GaO/JA+
T57pJ1xycLqu7Alby2M225zavlMpI4LVHSXNT1PextKFuSaA2diCCLNVK4C9yrLpIymGtBieFKSn
cZ/7PLe/hbFrbeguriKdoQ+zJa6BfQlKQfR4r+MWkrWPhfCP1sAA39TrqpDTXdIM0+uJgpuU5C01
b4gfPeHX1o6BvxmGWE30HkpJztGGj8ey980MgT2vbI6BvbAqrGoYYANldlAxuyBpz9ac//dbyG9C
GDQT8BQyxtQtlYVyU8+mW5fRt+tndBMxV4qw15C2xsTDZYA/CnV7wktySm6S7q6uTpYE9qrCTvKb
ChSsJbdFg3ds2fuJvAjholSIIWBzAcZZ+wuuWg6lTtT9LohchVuXvZENWa8nW1S89JWVmWJFg3rR
SXbRDuUhH8Cindvxi4RsYwHaUI1m8zmLzAEM9soyhbkc1XkJTaU7JbtY5JmziRThrhg9e1vRzEkb
0qL+2SoUBuDZOFdHDZzu5cP/MNSP4ts1aQxiiBFYNNoJy9h6IHRHvJRldrMbfoS4VYLGzeVx1HH8
CFtHHA5pq2cE8uT62UrORfNcRZxLJW+HGNSQoygcKl1DAkN6DKPdPD/84w4xeFGXIYj95FfTo+ER
7QbQ95RPYEDhNY8On4OBGoMbeoPxqQtdsKQqHXXCcLfIM5uLLqO2eKeZz8bkXleP40NYxtC2CQke
D2B/S/SigRY69prsVh44WaytOub1+WU7hDsoNWAIJ5rUfFq9ngcSrjfqkTg86hqePkxE0bXxMCYW
oKnviW1UGP15nqtP3TsKZKEPOLtFQ1U0kS1gb/QBQ1sF3Lgr86mL7iSTYFAdBxu2Me+XDPaxA7Bg
hjItxKwW05lBGKDLZC+FkSuZ5SnKx+/XLWHb9N7EMTHfEJWZgrpfWpqQwP1SolFak/+OOov1yrEP
G6Ou5qVIEG/H4smMv/f6N3G5v64JPZF/otybJkyUNwrEENoYHj7p7qXsbDaik1qRE1l+3b2YVsg5
Qrx9ogi1CsPyVANlooz7vKX0AZHulvbU6qaXSAjk/euabV4cVnb3Sty0kpVqKFJpK5SzRs+ig2GE
xIYr9GO3+NJa9nISv5Z72gI95/Z44Df6b2Pt28LSw7eSPjTgVyQjLLJUD5p4m2vBdfV432ewPK3M
qJpDXICV6GbSjzGvWJu3UwyUR9XQYpwfVi+N7rsZ+TiELI14iN9FB0mjzLelYoBcaxbQmsjAoTm6
bczLPB37mZMu2Ia6XyLYQla1meO2LXFgJ+GQGoc6MhwRCTFR4cSy2078TQ4DDGk5TmmYYteV8UNB
bspWs6fMu77zPMN+LY9ZmRZ63ENrabFeapAlTnnf3obu+Enfh3hYAUWLbItHjEpBoSlMm18oyFOR
QQxRq2MN7OrwgsqCkUEYHq7rB6EceO089DtXkImtap3ychwNmvobHT1Q/OY87GhbeH7X4OEczvAf
d46qvVpUkuWYhdlBXK5dYhGzU6a7CfXO17eOc2hfiwdWQso6j7LQAqB307c+9DveUx7PzFlQ0CpF
r0aY+UxCuxUmENs0TprvOktw/00TBh5SHTTRtQIraOXbXP4gpbwiL56ZMaCQJ0tpkgn7UfVHZd7H
077i1WpwdoOtOB2UsYl6A6tldP2dJIJ+RWg57pUngsEDkvXz0nQQkVsPlXAER/H1beC4b7bMFPz1
2qBhKLRrSp8WOALrqCamLQm7WrqQigOiPGWYkx+JXVfnOeLfRr2J1X2qP1xXhvd9+v/V6aibAozO
A74/J9HOjK1baZB5bAZbdI1rZ8NWlVrS2IRjV/2ElRpPXsku80qHpsLH0hZd0QbBqHtdsb+E9L/c
AlteKsSwtAoE9YgXaWtii3YALaCtiVy6H47bZmtV0D7a5TOlnaWXfySo7eSSX2Iop9vGQaHlN6/3
f95djLd1DBxEfWQumYRVXax9ld1O4TNnBXkCWDgQ/u92LB6EnXgoHsEs48iCLe5bt3wcH0BVx3nb
+kvO6NemsYUrIFpLyyRFhIXh3a6Em9iAsurFKe/45f+c+wSbQ05LeBwMsX9L5/0cAfyP9wmVufCR
1iiX1ISYKq120axiavOSHYyKW2C0ndp9WzoGKfI0JVWmw97Vi+Sr3nKMboxA8f6Xs8UxeJUBDTQt
t2lHyy+T8SkyUGYn3vbjt7a6Lbg2SJfnSkTCMt83UVktCa3JUYPxuYI5YGzTHgEyxln8D/kn3hoy
F4ipI0LcgnMDaQD9UKGOTj6DIszGGws39uEcLpUJG3JdXQyLlslKwmc9+2LknLzTFkvwGnTZmpal
HYzSrGF4kz/jIVfGFJI2KJ+ygLixX6FCUHW7I/ranc4pz/EB5EP38cX8x4iSJbc3IqtRWw1Wqd9a
Z/T3OAvqTa2nyemxronPewP9S+r31ylgk85SXphll0NryplSnsYgOlSedNAONIIV9v/qZdhUs7FU
/Rw39NThUQBO7Sn9kL6AFuZW5w4Powf4ylFgc8yJKtXJWEI1ytok3eSHMpjsnxOBKBbz6iI5wSCb
Wm5UpctQU4vIAxeqvn7Squcx5r1HcU4Bm14WwLA16QJcZ+uRPW25B5j44Y11W4OcjHYT8BiceWGB
xtw5miE00kIFoNBVDMEFSJuekKI/cE2RA11scnmeRWKaFUyDkvVmR9reP9jCE8omguhB8DnOelMa
JtphRAgGsCos1cNg9m1dFhaVlj5SkvP8tveTx5+Zcx5R0Oa2rYQxoYduhIKmdhCG1xyzeiK8aWJb
/Ygqynh+acOEHlIrYGBGTPOXqOdW/BbhW+mEj4OzYERfcUjO3Epqzvqx5A9zXRRDLkKl5JnGp3Ug
OPJeOlASYH5wuhl7vKnHMkbLsknJ8SAMbVb7OuheI1Nxx4s9tgPvlRyq9Cq6n62mkjIJcrIfxT5V
bOKWTvQEJpq78SOKG+8y18xtXqXedhC3kspEIkVXZUPbQqogIf3XBmCF733aHoSUmcdDYI4psvzR
ndHmojbDUpZFxACB0K30gYNSvN1iICMlRTjrdK6JNd/Bq9qmdmdY+0LZC8NiZ5VoLzOPpnrzjrla
QiYQIWiXFK0ihNvEtJHWcOrkpi1P6eiHSu62KpdYnH7vD9+yksdEI0bWjkjXNXj/EMAzVoG+x3Lg
pXcWyGwlR3+grNjRw7tczEoqAyNLKuaVTs+cWn4lzWMql3Y+czaPpxmDJJksdAoIt+lLd/+cZeMF
M4Q+VX3yaUxzXrCzGT6+6cMSRYdpbqhCCH0aF9Vznu4kn5Mg35Nd/sBrXubYJEsZLQu5LCy0gLwo
KjupT8I824t+RE1SpDxX+Z3Y8ZTbDD9WyjFYUhuqVQ8jHGc0e2g1wZW6yRzBGyOXNg3PIHTmNm1u
hiArkQyQZJ1eWBiOjlNQP8vCj3b5oFVP1/0mTwSFlxVCCn0vdxhwhece5WZSdlPjqwLHAv+CwmCm
pJMkJYO9w4j1pE21CrNQzuZBD2gJW+nkT0kwOOVeODSf+VQ/26j4JpLBj7HtpljpaElM3FyWoQVR
iuxcX7nNS6D2JoKBDBkoXxIdFpgJHyLzzgx3gvVAxvPIK/ba0kUWMWcPU6swBv2V/Ha1RZPSUlZq
CFJB6xErxFYGXpnmlhWsRLBZyW4WQrM1UNrTzJKtJxgbJH4Ag5F9fcW2oAizlC1RV2TVNNlhgmlj
WKYyI7mxYOZkDTitP9ZGYqu8Yu9tbd7kMLCKQUxd3VMeq0mWbd1y9AgGx+Nc5QlhcFUrFQ0vbSKM
Wl2CBJOp7Uy1nhLR2F1ftOtyLHaMoJxq1WC1kJPogy1rGCw7BgOPgX+rgxAj4v9vydCV/jsMTHgs
z3qBvvruUeV3k3l5EPq5I/8wL7QMpXaGndzb6tfxhoaD+ZdsLzkRJrAU33mtW9eNxBIZmJ0zo18M
mkwUjaMe3mviTidBz3tK2OpC+E1hBlo7TZgRp+EySbsQGnCPSV+ME53DGtqdoxzIjjYNSt+u7+X2
SX5bZfr/1UnOoVnWNxCaW6ei+1Hz+JR536e2tPq+BpCVZHr5b7Qfi/kozCXnBL++/rNx0tpOGFxd
lGLO2gxOEHxgr8U2oGy7azyQpPiRX3Icx7bpG4oqy5hAKuuMOpihKJKSwG+o6UPRXlQUobYa53j9
xRDehDAa9QSd4sMCITKKhehYXqQOX2cYDJioZwQFUhnpgRe9bPGYqjJmqhom5fBCX8rvOzXOS2+a
9AIUPRePuRd5tFu3dgRHhQnSWY70b3jklwhsXk7Wkhkb7Ic4yYgBybVo7Zsyt6OO3AmptIuFT02H
mX4YJdu33b5Raoy7l/fXT8Bmc8VaPLundVXnsoyQpj+QG+HcHuJADoq94iYH7V5/rDQwPcWndo90
VWC5PIvatt/VujO7rbW9nMsjtBcvwhm8pDvB+Rr26EJFroU/6obu4h+nZSWNDRGqHiWzLW4V0UsH
8PakXRa0ij1+rW9kEPqYkR3xuOg2H+rXC8w4v9Ys0lpLscAikHvBWLDoQoviylvLIfboKt4Ceush
SNzCqd9zXlfqMi4x08Sqb1qaq16eVOtgAUTFL9fth7eB7ANJF2WkJTM2kDqqPkDz9WFxQhsDCJ3I
5xWrbeLpm0LsE0lNVLCd67iF9sJdbp7jmAM+mwC3+j7j60RRCFt9xF7lhmvon9P6VL2DjWINNCoD
NLFOllQbUJYoxRhFdCYzR4XNTNXK3ti3kLEruiwXkOVL9/otJlg5EiisZIyiQ58U6gEe+BDGWzUG
QiRpiUNRMIHYMfoytHOs4O7FGzLIw0mVQYoiR6mdEEIv7YznJExpKR35jpbcqUeeN+CZGQMTMzFI
qEowg0lJ77s285qWx9+x+S6w3iYGFuowT+ZJgYzW624EG4RqIK2Z7pHXwAj4nssEwdsjBgr6WMuy
khbsDG2+E7RuV4BjQ53UgAMHdGmuICz73CFG0jIqyCXSBpX8BJClWCdENkpDKNc0iD4IyGSHp9iL
L9wEN1XimnAmaB7bcCznCmuaodgPleF+FsQwFOGeSv+hHEI7tZNziRYltPIt366rzhPOYIc5knEs
ZQBhuv/ZjdF48JpciubN94KV4bDPIHVnjf3QQ05xM3sVKoOjvRVQ8n1et8wWl8caqti3kHkiyhLR
nHdLXIw29gk48Iov6KZyMD8mWLwcPHT1mXYS/NtKMnhSK0rclzRJnMKltIG5VyBM3fH0o4BxzVpY
QMlmIkYNYKvS7qXmoCunsvsoJTwKMw6YaAyYpIMKF0nBROv2xZTaJOYlS3mKMFACOo2CaDFuaM38
YNaftXkvKIcWlGzXt2XbHmRVk2Xpdew7sy9FnVlVR+dzaOh7BCWii9gcbbjRQQKbDU42LqLjvrnl
HetN6FqJZfapjuU+nSi3ulwGWnsqyFEVveuqbYoAqYulShIySGxcUVg5+EgiaAYu3xMRFzQx5/tF
5EW7m6awEsNARL2omtDLOlK/Zu8VkniTSbxOyU1bWIlgwovFSFU8DMCo5/JHkh3H7lNXxXaYSBxj
4Mmhqq5utroYVmkhYlMaUOpaXtr/qMqg5UWX1HL/OKIrbViLIwLmp9UgQIgTV0uIbenfY0wMsHpX
RO1KdrluBdux7EocY2nmJOrLgOwoZpEvvuT2wXBcYNoqJmGa97wGXp7NMbgQRY2UlhOEzeRh0oJp
eOG2+mzHgiuFGGQQJCNtxQ4yUPc+Iv0fHZIguaVZleEZF2lU0E6cWsRNL7iSyMQZcjcIlhrCxP9b
TyLHMNgwo8ZoMWug7W1LeCvGvqLqjpZc0qXxB3Iyh6/XDYNzbtmaiqyX08GkQ05I3NuhNNqjaXDO
E08EAw2NUKShWOFaUAgvvfzcyhyE45xXNmroq17LcguWYMjfK2s3o/uhq78m4Ke7vlQ8k2ODBgye
iYZcxc7E+9mxPupOG8Ru9Zq6kd2ww6MM73mXpxoDElZRmHOS03Ah0/ZFL/ltQpzKmvZ5Ge2ua8cz
OwYgMqMQB9IBXbXpmLWfzeSmEw66emfNJZqNRv+6tO2zpJqKKIIxX2Z7pqoIc5wzGqDQiPLn0I//
pb/3L7D3Sw7bN5X1YPxVDHqYevRg516KlvLlvvdFvwTT8nvexylF6P/X6vWet/IcxNImXS+hlWK9
iOKzyeuJ2TaHt++zJ8kQC1ku6ElKEDkWiEk0wUPHniOU/f76Bm3H4itdGG+b5imqlF8roM50to2A
hHVh48rIpYbedhZvSjHudkE4vGg6YFXHoMtc3+n6fbV8vK7NNgSZsq7T9yAMZ/ndpWdKNaRaDYhQ
JPKtGuVzWIrBdRHbe/Mmgp6v1d5r0zhPekajEzBpK5HqmZGwI7lh69q7qBJk5U0W44kMq42S3hTo
JFy0s90hn7sL98WRzjvqzxV3quD2KVIljE0WFUO0/nhUbVvZHFo4idEZPRoX49Y74NLb3xBPcOsP
11dyOxhfiWOgqDCilKi0zo+myOvWLl/oYM8EdBeu/LVGU1viEyd8QR8sZw+3Mxcq5lyYoiSCBIQx
+lw2JLER6bXwIB7oVRdzyt3k5vVyjxcoHl5sH7KVPMb2VSnFxHDKT6VgmENy0nMwUdxG5ZFUuHHM
D1F4UeLE4SzvVuUE7hy/lGScSl6XiRL2WN7oZQB7Z42RqfGL6MrwXzwF5c3DvZLFbGU59rme0XtV
vO9KmxKFEjdE9Bn7X+j9N/blb9PBuoyQroLTbGfdTR5U5yIz73cwAKCOkq4tCU6njnftUHMlDP8s
Ew4R9V/OydvKMhggLYrZGAm2M93TPJ5ypIkv68kKBlQhvisDvlpaBgRaq00lizqbhgy2Zha23Gg2
GbhJ/k3sfJPDthaWUy6rYQlzmb6aQWuLt9FhQB/e7Mf3jT0E/EoUnkAm1VVGtSC3HbxcTg6F+jHn
3YU4tsC2F4ISUJ5rE7tk1Jckf6lQfZVwCnh4KjA40pBp6EsNIopUu1Gj/KHUJI6D5mnBQEc0WOg7
r7FKZl6fJ9P0rTA8gULHu44W9GD8cU1d7T79GSu31pWdGBb0CU8aiFcVhUP6+6jcFdJl7ji4v+lB
V6IYrNAQppV4xcRVxOxss/omlJ2daF+F0r+uEj0Yf6pkaoZimeA0+qMgVIi1XKWxpxrQQQyUWybe
iVxnsrlBGipdLEszddBl/r5ys9C2QkNwbjQh2k1FFlh5t5M1HpxvkcWr8psc9r4o9Z2pVwl2qEa9
xgsIBw8Cak9pUWF+098OO/2heJZ9msECGQsGExYO75ayaSOrX8AcWEFp2naiv6CMxBtzKk96Np/i
KMEUYrCSi9xE/KYDW8ljwmCDqKXa02iuP9BwBIWvnnFSgnQnv6+qd726zEnWw9ZMLPrEaTzoF9FR
nTGob023aGzRNy4a2PfnncqbertZxbaWyhzuMBrV1rJKGgEtmDyqvhCfPtdrF9qPg14Ol3znZaY3
qRbXMpmTXsxzlcQGyFPU28lHROIqO/mpdPaDnTa23boyvTI9Fp61158ENw6uH8rt0Gu1qczpN0Uh
i8wIKgud87OL0MB4vlP+sfOq+/D4riEfv50batUrZFP7aJSijKZzELDP+Zdo+hA39+/RSpcVycBY
biRgGfPRxkoeJTMcMa5rwAt57k07475Cnx0YT3bJmddxsYk5K3GM3aShUBISgSF4EO/0BcMAu/tF
GTl5kO2gzrBUy0Adqow05e8rN86JrBaqhQf+hxHFJNkz1hC5kO6IIP0m9rPX6WORk3rdoXfLO3EX
euLFes84N1Ve/QxG2c6SiJWE5uhq9e2UXuLOr3lQs+kqViLYM1FYcZIX0LSOceCX0lliTL5/qBdP
Sh9HdCI3y8t1i9ncQVO20FUCq1FYchyhmNXZwkO92wjnbniekaiNec8220d9JYQB0AplAHMsY+WU
h/w0POLM2eP3PCDH/MaM0QKaP4JO1SYBuWkxqIAcWk7xxja+rX4AY0FtJsqdtRjjK2nJfbSTdqj/
22seCMBREkchrgp4dxFqDn+4/ZVMxly0oY1Mg6TUS/lme+7az9d3bvsVfyWAMZbYArv9vGgj5rOG
gXFM/TG15TOKqzxx14zOdWk8O2HgUqmTXkwjaKPNqEI/9vF933F2adP4V/owACmpXZr+P9Kuazly
JNd+ESPozSttGZW8Wup+YbSl955ff09q7o64OezCRk/M23SEUGAiASRwcCBnOCQ5CAPY4WHwhaCn
u77sp147GO7VNBd6CKgNfCTba6sC/xm7pds4BZaShXe6n7mWi1183vXvtw8O22jHpWfFGJV6b0A7
Vs2fgvhJTO3oQXtUHpgRwv6/5c7kJGBeU2w1sH5cF78PBfwQzxMbm3FfS/0CpUfEd91JfeW2uAiY
ANEwxY7pJCe9KR1qev59Ld+VT21wmRqwyoqmRtj0wBBxkyd6HbAZyCwYkMHRAMTF9MtN54PlFbO4
uQdqccORiDbK/it5ozrnfQwhG6O1gVNNFs9EaTH1o0ti4aqgKOsPPTkjRdiXwTmbUalA7NDH7DH2
Ek1eIbuRdP6TVeeqvNGKcy+SNZhZzXa2l8lNovtl821eiByJXbhrp8c5mAmdW11pISILb0oB2wNF
N+pvzSy21fr1un1S18Pg/EsuDIDfirDP+KY+Sm4b280lPCqP47cEVAvVUXPEg3ZMbxlXYIlFk9RQ
FnVonPPJ4mSGN4WuVWm+RtbgTX1S2IncnK34T2ji/+vsOA+UKlOERT0Qtubg4mFVqi4IfxRvKlDo
jG9IPkd+S9akqChocC4omtOuTRuEYUa6XBxWBMEGbzcE4O6YnlIne10Of9Sa/TBTfvQyGgRsJTJB
RorJIjULqulsUSyM+1XNjQzOyyhLbmotuI3cIf8l1CdpCrASfe5gQnEgjeepfo7j43V7JcKhyfkU
dVozUxnweEmEe8Hy0/FFMQl2GEoE50awf0fIlAoPlLJ6buKnIv3Srf9SBOdDNJQM0AuBZ9Sir3J1
I0gP60JQFVDe1+SciCXnS5fOuNitu/ornnmRl70YnoKwE4N/3rt+LsQ1Njk3YrXrlGoRpK3GcYmO
MjabChkQDk/XxVBnw3mLNMEqxVCBxUnirVYcW+nSkDN5hPc1OScxSyYbI0bGpQZLbrOXHAufkad/
/q4/NcfhWLjWBGoyqs6733beXCfOTWRK2GUycxNIQ95UB0swXYwCfmZcLZGzvpSXP3pFfgjkRyvH
Ms0moG1QfRgS38rVz0a0goC0CK4fGhVj/jFXGeXrZBY4NfRaHhVfRvqHTOhpSt3lvjqWnnDEhCWo
hMF7j+EfitKHugkW5zNGsVhbcYJt5kfNxxTSS/jMCE8kpF9qYf8ResnUFXCo4z+Dn6zrinIEIQ0e
dlPxlBeNXRrnYvpRR/71j/obrf6Ww4/X1SqG+bFT5a/eYPXIWH2MCx6qdv0QkVMHv0koP6Rxrl41
h1YtRthmD2+SPOZIFhgByvSVgX4Fbw2W78mN8EX1jUDGisUBdVYqkyc15s4xlttQSVb2ZG4PZmD5
4TGuPezntKvn8RaTD0Rtf3+e5uMk+XkaNZQrWZLxhXtX8pcTOLdPyUlw5pP6rB6xqsMdPRm8m/Fl
LolH32+emB+fmwsQuSSGKOtAtBpofumn2CmTOcYD0gVP/KOqrmmZoqYb2ETKT1BOYTNYTQqCumkV
7Cy7jbvcLkdXzDB/TPEG7vvvD1mcb81FoSvnHmYkzWdzQOlh9cBWaP/R1fiQwjlSUWikUF16BvIc
XTZUDXYeNwoWjFTHJwqCuz8c8/f3k/hhyrJRBkHUYZYMBS8VKJCZblvas53Bpc2e4lS4FANOTv02
YRfQv9JV4ocs81TTxHxEMUJfnOignevOWVJv8KebyKlKGyn7QuG89vv2G425i9hIqm41IeLG+p35
8xLMBvUheVkL7BoeofD4ItybXh2oxI1kVv/Pd9F/zlUSucysrC1zVAuk76mYPEjxrShR9MukatzF
i9QlNGMRhVXxBD4gNLBlMEqfwyNj7LROlVv42GP2P5QpKNW4bK0TlFKbgf13E7m0sWnQs7SRiBj7
KdrH1+NStGjO+nROJLTo58WpDNPt9dkurP6yjDHlv/ZzqA9ZXJ5W6UUqycx/sUnY5rH7ijcdAwSA
rdaPI7t4Lu4ZA5hFBiryNnIeBkxjeSiEuI1h7SwoWpdHy0++jIUtP7HbKGOTTfbcou4zHayD/kjc
RpGwUM7zKJU1rzErDhjg5cII5qk/WcF6oQGDv6kr/f2FecBblPSTElswmBl1peWSeO05P0eNbSEi
ItFy81P+Ezc/eb2uIWGnPPJN7pp+lGcFybF6UoeDFcWU82aX+Molf88CNu2aUhrS0WBmOobNp6XK
A3HubqUR7lRJdRuH+xy3KB4n6XNRaYEMO26jb7KQEk80woJ5hNAozLUY5XgFhllkJ9nRxNYEWfoV
I/YPRKHselCU3t8FG43lNMWTNoQLN/WzJr2U1VkZPl8/NmZ31z4q515koxXLasJHTY/mKQOCmq1Z
+R9wVYSPebfajSrCkKVdYTFVXnpX/MU2nCWDK3xNju3XGLvbIt86pC/USCUllfM2CpxZrs/QLlce
DbwqomK0FyyalHRquPI3idnHtePcS2dVQztLeLl34GthNFPjOXOKo3gjIg+8fmbUVeN9ibVI6VLC
hwpjMLVvnfRy/e9TrvL92bY5rKlvYtCewVX+xQta3OqMk+HcoDwdHtgCsPwgnzWGJ6AZ49h3umKQ
752rjWxwvke9JuHIhtpJRxv7ZDCSVTjaaneTrVxmNn7rMgNF1TEwngnNicvNI4PmrlCx5AWn2CM+
iF7uZg+YzP//pdLyufHZ4G+FuichlzDU91fWRmsFxcdaXnA9hLN5sRAcy6PqYS35JX9tsEt79nRf
PVMJKnH3ef5xCfv+jLpFzm1p3+YukNH2KD93SqAbd9p4ZySf/qWSnK9pxjhXulVFKpPbQDsiAVCR
gkdfsLnnhFfTMyP5oGcKidvCM5LnUZpOmIZDzbw5AwRsY7MFkdT8pozx991/3623Ob25ztJ1tZAb
quiTARlx6VqbHeB61l3lITywMk10Ul3R17DDkcKsUsfIeR6rEqo4DBM4uWN+n53agxKA5iggHxTU
3eDcTq2gKjTWwBx3XvEV+ZOrfx4uvYiVZtXN7M0BmuPw4jcWOQPxm/rX39+Xr2i0bZ3OVYrbgblb
hjcAuOlU92DjVO30FnWNk3iwKE9AZBsKV9dYSqkqjRba1pW9+qDKPMTgcU1zoH40RkUTCIREwk4V
7u1U51MTLyoEgmBaToKGXDdAeFa+aiF3aicV1vtzVAdu82a4LVH6TQLxSbtVsdexvcU2Wh+FtsCg
Nnb9Bm/wcYJM+c0NUcSin8MIstUvxh3r9iefrLfCSx6E93FbEc+n5dhg02Kw3BSu4FIUmoR/5TnR
C0VqtLqHfH2+U+vCtqof/egOGlFbp86Q/YyNmlGUJIkyob5Q5UcDdJYlESeIhJDnPjemRghnCUl2
0gl2iIEjJfLljCwyUV+L8yjSZKrr2iHBKD4ZR+Ecg+EUVMJn815/Hk/qG97xeLhQuRqlG+deRH0y
AHRBtcksz010bIQvefzjegQijoen81gLyTBqFVYQrZ/V9GaNyClidkmvZC8q5zUUIPbkbIGEv6aI
pRuGZRDB5CC780+KyYE4Jp7sPEtHLMMIWVtb7+w1+QzcZW08iWRVh1KKucqNVQtaGlVjBqtLj4yK
cAjCY3LDxvJBw0Q6e0opzlO0VZ5lpQGl2vhRAFy2eIzSx3p++HeWwKUihSYNRtdDpRjMMdJDrTxd
//tErOT5PAzL6sYozmDM892gnCLVdAr1p6HdxsvbdUlUcOSpzetQsGRhQMK83g1eiw3YJxX8OyYK
qZ52EcAkWl4k4l1K3SPOP0Ca1iXaglmK+l4vX+rpM6ETu+vXrhHnC2a5s6SRPXzZeNPyFXXEB7G2
u8/Vi35sPfNNQZCKXqdDdS5AtkdUTvfp6T6qmDyeehjFKq8SuD/Uik+oozo1qHUtrF3rysSJzBAb
dxPMj8S2FUunVRuPeod93fl0K82iu5iWrcUNNtoPj11YOUaKn1xl9iSbvlgXGAhrbDmaHtWwPUlJ
9+8CED/MaxXLKg0Fa9zhqQQaoZy4N8Tt5FnRsR+rKNeVcUz1ib3ON0qJKes4sS0xdQkbIIyMB85m
rS5mXQlXOjmSPz/XccA6ro2rnEYF9db4BFAYJZPwdPx8b19GZiZqHbtLlen0NxhTwpZ5ffbzW9yj
QCbK1lTRgKdHt0a9E5cKOrZoJIHA1lMKG3wgDutAToVNfFEipeUp0jt9FPKhw+N2fEMH5J2ODNPy
mIRVHDbFR+HJqQPkii+Sksd9McHHKt1b17xNJNMrUVPVODeUyS1G1TsmIFG9fFQ9q58cpexdOW39
uT6F4Kg2muwwVFTkpVTj/FPeRXolgJITyPF7yzqLBoUkJQToTPVNyFWxpwkdf6imBvURfFC+4HW+
5TG6hsJnLyzydccykysul4cdNwDsyB1jGO1dBvfK/THFvIFus8EYMJpeN0XCjejsHm7UazNhskID
D+Y2Nm1NOCWN6LfNr2b4eV0OkVPqXObST/U0qwpiY9s+i0bjJO0J/4+4V9TzX2eHudEmqeW6EXIc
1vSQfZL86KAH7VHHoRWBtdqaN4DUG2s/js2P1ikdkkufshUul2mtWCmVKEJnKtADw09O6n38jdX6
h2N8Ch3r8C+7bTo73Y2+QqPW+ZLjqybVL3CjTMu/PDXOcZjJNAmyge+Z1w/l5GdAJRnJj+uW8Zse
/t8vUp1zHpoYhqKRI8j3vvbGtmSlP4BY8MEddph88Th6+WPu5V9oxMT+nMtHeqHzzkNUkjnJ0EDI
b/Rflg+GoccZtILGqUdxKH6hAFiUPB5oLM1a2/QZgkx+U9yCbB7Dm+IdozF8R25eTOJuE+bII4wb
swezfIXUt2mKYBosH7BNjzg8Ik4bnP/AqntZ1JkFstyAAcYjT72vvekGyz58kYrSlDTOi7RSHCPL
wwdkEJfpNvGsW91l3L3DU+JTYK9d12iBslrSVVVXeRraVsdwjR7DLvX5KMjH1ILT8tvpT1oIGync
FV5qC+vaJtQMV/VmlE7kIr3dBH7z97krLIajJevsduVaaqNrZ+vTg5YfW9Pve8MeGz+qiMx3v8S0
Ecld6CUsMozU4JSi2xkLQr3OU96w4xeL6KST6veBEqjPGdjk0nPqhU5Nlpj2Qa+bH8Dda7Wd5agA
dw+eyc2tcuhZHTboL6VDVUr28U4fkvgbnU01oGQyVJXw5JtvMmCP8rMSiG7lJz6Vxu3G0I0wrqQR
9XqD7UR4UgxYkKtJ31ocoJFSE0n7+IqNGO5KN0XfJUOOBjmD5ixe7EivPcrn4VN1w9B/0wHpSGAd
qExu96G+Ecvd7TJK9WxmVtN05SGafhkYck6zwU71+SU1hzfCcVHiuFQhMgosrGA1WLYwizVBWWUt
8UwUYg1ncHssswKnyyF7vS6XOkP275uILXYArsQl61mrGrabyI6WyfZCEZrtw9k3H5PzKvM0r7Um
4QxFcDi8K9jHdnwngAFhehs/vXNNH4bDdd32u5UbqZyvWSK5WMcUvia9GfGsybxZtKXCDo890lfJ
ae35hdWXu0Nmo/VMlvwIh21wfqdRrEzFdmfW2WYk5bmb3ykH9mxUAuPU2ulpDOiB690gu9GZ8zWa
lIW9WENoGQfjdLNOz9c/KmEw/JCAIiTSIg8I4tH6Ja16LxyCJlPc60L2lABRkiQpmiUrMo9QU+RS
ESoRr6hevdHS5zWhVqHuabEVwPmUKopUvcX9dtfo66pddOuiDQTjh8yOl383KaJumZqmWJiE5ayv
K1UtB8U5rO9o/mJocPaw1nztHHnRS3WJXpL3LVrjJfGVY3xAGcExPteO7GNN6YWacNxX+OPHcLaY
ygJexMmA947+Ymq+gsGgjnru7BYtthpztpeF8bqqFTRmxTkGolwP9XnxFczBUx3q3Ui3kcVX7FHh
lowseS8EKt9X7IZI/fZVPLJVm/JrSiRFezd5K4yLdEVjVb1q4gkcKqEPt+LEHVqaVenEEZEj7+bk
W1GcZWajZg1ChSeO9dR87Ry2yhDc8ArIkV3JawMp9f7kqv1tGP8g5tYi3Swi5HuKXp7abDwqVkyI
2C1Eb3Vi130TZHRJaYQEW0pgF9ad8J3194dbNtcr/hBaLP3L/ISqI+yF061Idh+2IhdsxQkH9IxC
C1BvGRQBAtI8zPbm3ezo5krCF/eeAluBXIST5sGoshbnlt5IaAqvhxycW4vLRt3pVghxm/nKfqGY
Sj6ULJxi9rzNAOGL3kqqM0p9Qs5lJFVUygMroo1a+6zpwNqAeH4ZJa9U6xtTngkroXTinMekqBhB
7eCSYyG3Bb20teghtKgK/l5lcHNMfAW/XPq+NTS4DfHUAqCPaR32SJTOFb6hkx1nr7uvgcqo7QZ0
2eEjlTJTbosvwy9FGZVGCLtks70zwGDA1J6SIxJ2FHYlyiMTfosvyuuAaykRSwamqnKqyivNz5Uc
25H29boToeRwubKkl4U4K/CP4nInqvdd6ebywzB9ui5lF8C6PTzOj7RN1wiCgI+XV3bYgmMdW0qf
BKf2ujc2V5G9L9GlCcJ2K0JbuZwzMaPUqrBr86/c3Hir/ebn+IrXI+jAB39wW9RL2p/dWfu8Eu00
ynPyhfmhqSTGRs48J3IVtgEpmM8Fyq/oBDhzUJNYE+IW8rTdRTyp0SSjflKY51B+ippnAzMXxDky
c7iSGfHl+TIDw8Ri4RylwR685KC9jgfxXgGDDdJxF/hgKvuhMhONcy7YU9yuM0PRrcWdhbQ7uevr
51Q7gICoWoOyXc+q8avR6yOh6V7tfGM5fLXeRBqrY+KLdf0XrKQHpu0kI0dhzEDU9O6uu5ZEUNcz
kjlF5Iy00ruo0oBpdU3rtZds0/AFwRFBeKt2T9e12s3ON5K4UDcbstAtMSRF0XO03pcZdc93Y+lG
AJc5Z2KhqFiwyToOjH+E5c7ocGCRB6MdoLa07bvkjTQuzmVyXRtyhZYDY7BkqNL50J5HhzHzYTfN
67/7dpwhjuu6FouJbzcNj0Vyny7P/+rv8xj/bpHNNhc1fLYUn02LvUFtiRSV/cR/3N6P7/V+1zap
Va6qSiOaBgth5kkBR5oSxAcanbkbUzZiuERYRwNoLCYYwRyrtmEeWvVO6AenJKE5uy5vI4gLXpqs
Zu2ooQSypCCZtT6t4l2SLMRH2xeigFlONQ3shuaESKCH1sue3Zn6U2081NV9TjVf9h3AhwguOmJJ
eK2FMc6lV39U8bNW/GjXL0t96Cm4LqUL72kEoxPFHrhZxTiWwvM6fs1GIvDtu5gPXTgXU0plra0i
dGklw+26xk3M1r1+UygtOCejiVMlzitOJI/OpvKaa347UnvqKBmca0lkKyqHBrexqKy7OMeQ3ZR/
l0Hgel2V3RIpGKH+ti7Oq8xzJsaDChfG2CKUN3Xx2EZ1wcPkCXZt6YldF+gPZ+gPU5AY4qD4chD2
I9e5OELDXP8iyYGgEIawH7k/VOMZGc0m6Zd8hSWwDIjVROdzeWDrgsrgT9Ygb74iTxQxSaKgLAp0
yYSnSJbARnAfVy/Xj4qwCJPzA1VZgUukgNU181dVWxwZYUahEDLUobB/33hoa1Xnpq/wzSTB1+Wz
UBOvKMLT8DwReZ2XcSdCiVmSYscweg+9GwBGKtVLVusRu86J+gv11Th3UDSZFq4tBBZj4mR97tbp
L218uH40+18N0/dYmyBpIo/QlIA9sLoEX02fWxdFSUdXqCWqv8k1PmRwQW0qmxJTxnCdaWSAzMWy
nkI19WapDrBvy4nTt9o0nG7s35q5/i70y7OhRcS3JH8DZ4KlXM+ToEPPzquP70uQL8llxJSl4tU/
qREE6qNyprjWvZobA+PIbDwT/C7URNK+ZXx8UPbvG1OXkdQPIvPioiba7ZLaIEYZ9T9K2j6EcOYX
dpgOQf0UnjR/Ks1bkrt//5knfQjgYlEeVZKsx3inM7TXemQUrfIR+yO84QZDDI7gFn/2BtuI5EKT
MZp5t7wz6t6UsAIAKWd7+sy2zGtOmYHvm5yb2H0LbSRyQUqtKjVPUIcGcmm+KU79ASTxiErywcKK
2+tXmbJxvsyTxI0hDjFkoa/jhKfMC4/iUceERuWnPyk2hP1M9e/T42s6IeoSSTrAPKZqdTLzZlGd
uTjOMgX9Imydr+ZMBTYwGwLKEIx0b0XtqD0kR82wO5/V2MefpbNE9vpEfEpKO85dJEOkNdkKbCD4
Zt8mD4VbOwYv3ACGAvUOvwVll4F8zFKqcm6j1LHBc4yR/Gfx5DTxITIXe86JMEZaCec8lrWYxIhx
XY4MmuUkJxT1L8YDVrxhi3DxjfiQlE6cF5HlKkqrvz7kX/Ntwp0Bhn3jsTyz/meBLSQBNT64+1aT
RdimqmiKyu9SkQwkoGGLw/vPXiIUwf30RCGJdm3kQwz/6mzqSOswccAmNBI7Af55DAW76Sa7KFL/
+mfc/YobUczLbBx+lBRxaxQstykrOxoqe2kvE5DT16Uw7/ePN65iWFj0IGLzG0/QnQ9GbYIHHA5Z
fVSFw1L+nIfbBvRUsRisMhFe9ns+H9J4b6UsQ9S3OnowarAm9hRUAeiNLwxHFDmZi8XPwXXtdr/h
Rh73DbF+K+9TRsbRV4VTRb9m5fMqD+51Ibs2sRHCpTptEaaNoKJ9IMy3EcCwsmFnVmanZkucFaUN
56CUqgB7eo/GwSSWdqweaqNzelLK/htrow/nklIQxBqzxBhM7mZf9ApP9hSwGjcTsAQKarGzx1aY
5heLYBVgf/eKKfJI8MhQlKlivZ65vVTDc6V8vX5Ou9gM4J/+Y+t8jRledlQVBlnuPFggA6e+RD9Z
P8Sb/LyzQe3vTJU7UKBzSi8u5wmbUM07NpwaMfqSvnBykwIc7jv4jWpckpMMYWn2Ekxj7D0hPJjl
o1ydUyVx2uimGg/hgFz7Ulc/FTmioIGUely2Y8ji0uUjgjWQ5v7wU/omOOVZvtOClnULGhsLDJRn
4iQJr8VXm5vYyvVIQ7VZDcbv6TOW1GCXu3lfP8U+W35X305g6TUacMRTBXbisvMYcTnHaInFDtNM
sGx7sHMLcNK1dPSJahPu58ofZ8ojxPNYW6UOY79u+GXysJ0VJACWswYmaNM1B3QRfzR3trkfPFQc
eAYA+ARcwCl7WtfM1aQHKT+K8UT4McJieLB4lykJmCIQqxfxsFiPCrXoivJgPICUFYaNdMGXm/3y
rQQdW+E1QXYRj+ArCoTL4qaY26N5Zyi9mO1sInYidqbQMtyqFF56/RQJ/y6a6ZwjqYU4XcQFlzxJ
Dum02OYY22QdiggyPChcSKvGTFZ8O6s/teldId2nFDcq9Z04jyGk5dR2JWoDE4gW5Jt1JnCwxB3l
saFIdueyzKBCLCnnpehOaps6mpq7EgbRCE/EvvmVoMVDvWNVSmQdsxzwfvn9+H1Ckw8cwW6P5UCg
kH9TTgvWg5UvVLpLfEIe/W3oVTN2WJvrNmX3MCQYiGlV4ivuFyQ//A9fyR80uHbsdGDhEjS5zsCo
jy+MEbt+oYqrhNEZTN3NzTFCy5QN5upyqfGxbcSO5NZrsuzfnhb7HRs5Q13Iyxq9qyT5zalxKicJ
VnR2LNDRYT9MMJ2bQ3FHYriIeMUTSTdzlvclmybvPAmLZ5sgdKWAQSJGWAkjV17OoScHZUDBMCg7
4VxGV6zTkjGG/Lq7xPLDLBwI+2c55zX75xIPsepmYWLuovO6TwyzjGlvX39mdII1JkdI3DfzDdfk
cb5DTRYAPRLEqM6Ln5HFfWWDD8vnGiWWEviIzyVeEiLifhmUqdd8+3fa8k2AuTSjuOhYAQQd1O7R
OMeu5eh3JRhaWzBiSJ+vyyOcC98SWDLTCEtGqGRKINxQWqdYbtXia6XfxVRNmPCZfEtAa6I0HCvk
Ncb0pPSHLkrttf3UULUxwh75roCFHWrRqkKMljyG7VtELQclLprJORKtyLAQTMBFK6VPc+rPy9Ey
bUFQ7T6+5BLVftiVBi5ZU8LOIAn4V86dGHlcpQ0eFEIJQi2w+nTtaR4+y4KX1F5MDazspzUbcVx+
IaRthXcEAznB+nrQAw5wzAyBJ0/2cj+43dE8gJyJRpW8E6/849ZtJHNuJJfydOwZjad1YHzZ2Xk+
dD4GTl09ReCLDmzOr/SZM60ujNmzu9EcONNvGRIt7NoKHfk1622ZBMfuxo3N7+K8j542xVAOyCRW
6b5oQscArqGhtozso7E2Ujifk4dJUdV/RY0FS7abwPIi3RHvzTs0EgL9djms96DEIop2u1flQypP
QD2NyjoNC7r1UfhkNN/MmXhu778ZNwK44kjZrGBoZubUeel9ckbp+DMWUQIOgklo1aUqZ6Q4rkzS
iIIlKSnKJHligxfVDSenPmNtOYo/45cyqF6v+07CNPj9TNWE3p0a4/N12WkUzmN0mak8dnfeCmjN
/9x/i/M2XaYnZSFAJTawE2YgSSo+9Te1H2PjZRw7oEN25MquPd3ujhmY4paAxPQQLsjiXNAojU1W
MFYh9hOSQ3vUDtmDnNpYu9O45h1DUhu1nV9qpDZUEroPF9zozzmkLk6yZJ7eLUjyY6z7bAEnRTwu
z0BH+krQfu0RFfOLHpH7THbzgI1oziPpoyImzQj43pqK5wF4lmnQvGYe7a7sfaswbucEM1Rz6V+3
qt1Fg9sj5zzOaC26IugM1vq23ufH8KQGCjLJ/CkLzCeWQfaeiDFMMHOBrw4MgZ/JUg9l2Jw3mpY4
FLsZhs2YCaNze4wxPcVaWqMn5TYbnorckUhErvoibHNkYONN3gyI0hpPMQw9W+4G66bQf1z/rLvZ
x39OE3+fc0WRMTSmyeC7SR7ZmfRFCU3XCAt/7pXDdUlX7QaSOC+kaGZljA0SEKt9k5XStqZfuXKM
1l+6frTa78NIrTGkPh1XtB3qSRJUNpqlrN9NK2jM5+sK7c5c/m2R0Ij9gM3ZGELTJxJrqWrGS9k9
580JcLtFReRN3EW/pN1RVHOignP95kMo53YWxUiHmLkd84sZYMmvmz4ph/EAynmPDZpZKP4VboKl
VaT5M1P4bSoCyZzPKeY6jmsBOZeClez904yFXPHtX/sgDQqSw4zhmizOyaCSnI4Fe7YNGPMpHjOP
PRWnt9nDsMOJSvYpQ+E9Syibec8IvA2jeBDQA6xNxbluK5QIznVgkVlu6B1cR6sAAGj+0geqGExc
L74/Fq/TVGgi7EI8sRK7UbupbzksyitBbacHzB2j5zgcUjT7qSlIQjsertli2FqqTDzOBiMCJ1F+
xuSbe/0D7g5abi7be5KzuWzDYmI3vArra8RLqWIdYvw6YWua/FohvzVnX4qOgqja8nyZjO+l1rqR
GWTTbYuF7eYhURMnjykOmN+EJFMG4kDWRXQ//9sBVPksdZHVvT+J75ND6XaX8QyuRhaDFEe7GO+V
+PoldeIbVjZuvglEVNwNSeDSNy3JgP4mZ1ejInVzuLCiuGh4hvItk/UzwCqE9e5nkB9i+IxYMg3E
CEZfnrxXGrBvIgLzpnKabzHyfUuVGnbNaSONi0mdnCfKzHoMYXkrZA+zRESi/WeFZmoy5oENTeUn
EMxGrea5gTrglANw8R7bV7DtD6vZcXtcNrYLioC7wV4eCRtm9vAPr7aRyzkaWQMur1mQOrWYT2Y0
N+2rjoIl47mRD8pnilFq3zg+1OSMI+v0dQhbVIiq+C3WLmb7rBoP11VifviKRnw7qMakzCKZKMKG
auEUBRDUl6G37ME6LM3TdVGENnz/R7OsaFDZZI6SinanW3aTlja9Z2k38uiSpUuSDEyozMXXKOmq
tl0Yne7isCUSwm0SsJ5ad+wd4Z5qau2Hc+Y+LIxVmFhn+98upAR3bq62DeNtUBK7sxOUsZNT5uS/
2siOjsgtPjGuacvtFVsm7HH3i37I5pltlzzpTRXE4W4BeEjxGg/YrWcSDmrXQDYyuLtcDODAl5UF
+Wv7vRleFHmxx/i5GU1HSomkYTeV3YhiJ7uJEJqFENipgG2k2rdMPGRt4ZSrV0pEdWBXjCWbpmqa
Gh7OXGqSVHqUTLKFp2fzkBWznQizZ4CG36xfrxv8fsjbSOLcRS/3yhTqkFT9yo+LN/sssKNY4EqL
O0mIMYweC5sICiytLckH7q51bKTzlinpYD5OYR2YEHNaKbOB0bLL4U927ygfYv4xZJ1ZYR/LQG8K
6g9x+FJMT8Ui29e/JKEKD7utDSFaZEAr3DrxZLAoZ4k3GJQi+13jjSac/U3Nsshmgg9mZH6IwXSQ
VBeX9jA/yHcZLvKs2/T2WkozLgMZRqsXzQUyu+hBKg/58GiVVLVq9wpv9GLhenOvjKjsR1OFGUa5
rePJAeLmg3Q2EbhWR3GiBDTYbL56OFD51W4esBHMlN8Irg2lNLoZgsPyR49sFoPI1+1iv9G2kcDu
+kaCVqOKXGWQMJ1E7P7FrKerH/+3WaP91+JGFuc3NHmQ4DpM3GFs/FXO/WE9LZjrjE9kZYoZ2j+C
8kYS5zcqKxVyxBq2Zjd6lD3pYHgskqxe7yT+HyFTN8I4N1GnYyIoDOqttMsXzSgCJcWMS5MWdiZa
AXFe++ZuGZpuAi5k8o3RMFfB/2Yh3YApWnfY+m4nXzIncbRTdrM6Ila8TYc/auRZHzI581/AXjDM
bBRxSOVzZ8H2/wzHthHBGXrfTsMkizgwRf5kGRcxUu3MPFV/VnfeyOHNvS3MqEohR3+Q/OIwHzTP
AKisR9/uDzEZG2Gcvddru6ZGB3tfdH/q7qzq63Vj2PcOH+fCWXlhVbFQRwgcVZLfi4t+K1o9kXJS
IjjbBoARXMoaVMjiY56hmkPZM8t+/nlT/9aB72rKXd6oBRs66cDAb3dZ4Y4xdmKL41GYhBdZjb8l
UQGoSTae1rl9FYbCuf4R37dDXPsFXH5Wy6m+6jlUlAPGfMUmU7EO+305HaZsvsX+CDyFjIoy7hyA
ookb3lrPkwaAGaMLvP5jiM/Nd0IxxtwmFZv6LLskMIbloAkNoe9e8qZiWhprBS1Tkvi+4bTKSVis
C0KKmbuD5aGFbqvNs0p1Q3flaJJsgUcPFEN8D0QTFENra3zWOPoq9cfWqt22WWwjMgiFmAny56dq
pgSHaJrohnImqg+JopoyBE36m6A/5+HJ6I9p9Bnb0zAReIwMSuCeC94I5B8NfSWKUSGikrXKn7Ls
nHY3AsWPvltu2MrgjDJf1iGaqxoyIvDBFl7qtq+hn3/qbkRXPJBvsD2724rjEjehWc1y6uAWW9f4
LnoZduoKXxl/XuHngYDljJTE90fklVPjt2FI5WoqGAVFQmrZlW4bd2ifmA+gDQxUT3YEmxHXmDfm
E0uwGl/7JaJxt2A/HbuC1EJRSnv275scqBc17P6RcevE6leZg7Ppj9C/2+/LhbcMzXorbfF9GZwJ
G5/RtA7d+JsKGkvVb4PpIKBASdyL3XRrK5SLdXISjWZS/h9pV7Yjt7Esv4hAcSdfSTbZ3dOzSqPt
hRiNLO77zq+/UeN7PHSJ7jTkAxg4gIDOqWJWVFYuEVhWqkOgPj0P1qUqPsTmgMGBycvyx5Qdm4HS
iaM2U7j0LMic2IOC+c4yw1CQZnsKowphu83U25UJF5+11vEwqHCe8BsaEo+dm993QYUE1gippuzL
nwJV15GZOvQCyqy6Wc89f4n2UnuUbf2B9fNZr1Eyum6H/+m/nAtDNpimGoqhiaKvNeRl1YFH/DqT
Xcu8qHrpjOl9ax1jC7TT1uRft7f7uTb2hK2U7LrK8g7PpxJ5wDU/Svan6wb49762IGHjKrZoqtVG
izcqP2U0jRr9YdEwcY7uSyIc2gfNv9aii5XCLMlSS55Cfsr+lClCISpBUbSGCHHkJ9+vL2z3gttY
EyDariVNZhmir2zW76s0coa1ee1sVBek6XTd1G73jWZYmmmoUFdVRLTUwf2DZC2ug/A2DMwbXKqo
u4ae/o2Tx/OaBodFmuZwd2Zma1dARrto9dzWcJjjS//FOBcHPpQG6cxvk1d5NAfQ7iHbLFOAybws
QynJ8AEh26FByqrPnY5SW93zR50ploojZhnIXv0d7MFsUTZZjr62ar2tl89yF8TtB2l4zsueOMq7
2tygiZE11TYZ+BUFKJTaUjXDEG+1zPTUU4NBYPNYBdDrOieH8fjnMLAMSb/q0nkYonQhjPqZumh3
U2jbP0I44Cy1C3SQoWqUX3DCk088xjWghRxi8FWDfG7pSAGEV5/6f0GTuZvb3RoXDj8zlMUIx4HH
1u1JOysvq48IGz0qUHVwko8S6KXOfLox8VHCun5mdr+zomq6zCtDyGT//TuHI3ghuxWVhj6H8GSo
e/OinuUi9lieYvxLnoLr9nYvJX1jUPm7wYyFSZ/LKKl0B+bKnnGeghVDnFBT8kpw1A33xT3VprWL
C1ubgjPXrb7IrIBNrpcoe+AxdEfkzMFHDOnn3oHu/BcuKGZT1KH7i1U5FFkI7a1f6kdZpjN74tXp
M3azPaEI7yXZAWeo8/k7qf1WHhK41sfrm7x3W+kbs4Izh5E2dqtZAAcXydGUH0pMfcU9VNcxiMIf
R6qi/FL8kNL/J0GYX7tPb1J3j0mg3qkB5ILPXCGRT6221FTKHvBtrfK/ahOBTpbdFpOEgCat7nPl
UCmXmlJIpUwIYNTXXbpa/NUyjc9D9LNCTDhShYH9z/O+ecLnmUCLK6UNKkf6+powf+mpEj9lQMAT
o51zPR7w1mNnzksn3SOaPtpP0vOS4IihDfq8kszY/AyJAczm24jPvbXLQ1MrYVP+wEXrDVc+hl/V
W66nvj5Dn+Bw3cUJBxSFD9dyGC2WwVwKfTmzax2pbt259NaSmg3cR493XxclD/WG9YaS4jT1PjhS
frKD/j0CKcFBDhRIPC1HlN4QVkT3FIfSrsLTdksF2DIlqDjbOl4mCnY0gJSR5IBaFo2LC+duBoFv
BqqMAdZbd0G7RveKDmdo5GRQJiRfSbv3xGYTuMttjl61jsyoBp6AwnjEcJdB9tU6WRee8qn85SYN
Wgjt5q7uXf/MuxX47R4IsU5vG6nU2NiDRXeqT+2p9KE2CyX2KkW6CXrojuLjv+8U4fquWsrWrgA1
dl1kaQ16dX5lfDGCpnP0I5TYz/Jd2jo59lk+pIf+E77/jfJEzzDuhpRb+wIOJcValjHn6BrO0HV6
QK4PIWXol58QyP5mSLk1J0BStXZNPTXYZkuNTmUTu3MTXkwjoQaWqGMrIJO6mNEyhFjW7HPaiO7Z
8vRDa0IiVXalM1+ZdcgD8N1cdyMC1cXaYdsW3YAKKcx257EGg8NzTD0+iJWJpcO8snW9i7CDWf/U
Fs9L+JLGIPiliocEtItqitpksjSagXtzo7qlup7R9H+8vlm7GZGNM4g0zPJoRPHKtVGSZHLb8U7K
M7fL/al/qNAqpd9HoPioKJjlX/7K/aEJABPWRjEPHfaPnXljQ3s0oUaZ+dScF7V/Ap4oYFzSJ553
sdpvc37UOqK3YP8hoZrIbZiWieSxANqpluerVuK2MDInP0VH03aYmx3z+/EYPfMWnvElKdzpwp+i
9Hzw/vLerQu7aCTLlOgJlodMiFZeNJ0gkt/9fY3hfW0aaCITe2vmaSqLacFrPkHzIxq6dAIgOM78
4gWb3xdeB2ABaixlxe+vYJqovrDhqBePM+ZX2tEZoeJMePrurbYxJ3ysXB5NU+Ya9eBf5k08XnVb
HKID+9p4mLE4tmA7Mjm5G9EZQu3iL18Jb16bczjp4deyDvI5INbFt+naNgpeHnW93sgqTrB0rE+1
P95wAnAu7/Wv+n13oW+zi8JdiUb3XDdNWLNuFRTHNTnoT/IRNZNHLtdcKW/cIclv5aP1jVnhilyV
MSwbCznaqrqJ0psyPl3fxd1LY/P7wp2IPl9MDnN6vClxk/KyrmCQIUzsX/MbG8J9yHrQl8Yp0izl
pbmbwEiC6G594lJsxhGBbXigmHn3o9l3i79MXrcIKcsaFjkbFddFKL41z+HD6ITHInF4toULhxuh
m5JDWvw0XfFKcRCbpXkTRTrAaWhRyQiDISies8mFoEYULL7lJx/y8XD9G+4mOzdO8ssUdo0EeN3D
SThlI8+BR2d0vzj6eUY5ofhv51rsOqjMEu/HBthfJs1dX8VB/JsR1Ob7CdiRWlEGz8T34/Sa+Ynn
OJsgahxc0SiSpHcGpBclL/p+fR+Js2AKgJKEsbJmnACXFX+gTGmWlZt23/6bDQFGJmMuVrPCygw5
0NYvq3pmZGMDgbymgBlJaqPhBSkZEOcYAX8bQ3mr8tgDJzGXzvEZ+TXwll1fFwGPovRO1VWZMayY
gDTR0p/XJ8W4KNlznxGRB3GXmQKUlH2iZGkMM/20uAOEwzEO5Clq9TTNRuRUv8cfuTlaYk+CuoSd
PHAOMeURnAo3mJi/qAHP/YzBv3iAEleaOGidQdTmT5UcLlYQu+pNmDr5Dff5Pmhkl3zwEl9N7DHQ
+5CxLsSlBv6ai4wZCe0hu7VNZ73jY2PaMT7otVMxh5rYI06aOH5dYY417mPsKjMf2vSDxpDhoIqP
hKuII9jDUJhtIeM0o3PUXfHJgL9J6oQg5zUpqrn99QCwTFPVwA8lJJi1uh8SqQLoM8tb0Us5hMEy
/I6Ekq69G+HOs8lOrCYIPsqEv+9CkFKY4PrRDDdkRXD9JO8n6jd2hHixBp6rHSeqHP3Vl5wM8knG
Vx3EeVz4gVPpG04Ikirlu64SIEJtowD7nbnkhcoD+1BTT0oyn8Z1uhQDlTqkzPB/32xktuSlAXU0
9Bu0x0H1jfqxqqiYZ/9kvX8sAeeTTlWsnjdL6bIj+zwlDjKWk3xjPFSvyqt0zg+JL9FVut1R4K2T
CNgfGZGRFvzjsTPMXtQbzjfL0yrxT0yE+pELXUIPyQeHoTVwcKmxuP2r533ZQjiZReE86A2Kk004
PyMO8oe48K/7J7WzwhUwZJGaFW8diKw5Jgt6UpoRvMgRqByMn9dN/UNg9ddyxJSKbYT5atTYTT7V
zOPI6Gyh0/eNuZdkw6YOnphdYbU0qlEOv5z9+EH1kgPkJE4TqjeGpzmWY/jLMUY0NH2mmjqJAyHm
W7pabkwtxMhfIz2sc+fYIPRLB8oK4RtixkXqZ320NWxmlZjuZNwbHRWEkN9LABBJqrUCSRaewB1+
8veZ5S0/9EA+VPe2R7GX7xe+3oFSE3Akse1pVbk1Tg+LvqwP2tfiy6G5cDaG1I2+Rz6ZKaa+lAAr
Bct1S+Kyjpw6MK4dw00buEnvlE5WoD0KHQdBNZJtzZRZAVWQGG/kqkT1ukKxYwydPg9AAepeP22U
EQE7orZe2RzCPyTzxKQjeLhH83DdBOWCAnaMUpHItYXCV7PchsolrZ7+0++LvKIxG0Pb4OKe03qf
xOcpIsJfYot0Ic7owCjDWl4s0XqflS8ZCndpRFXL+Sb8+oL9C/RE1mNVz7sq50ne/1HYTj5vTKM4
UfczsO/HR5wXxUx8trIFdrisyRBkgYwmQ+UYkWRNxI2hC6igSE1hWjysMJVL1g5OWZ1NiK5qJSUL
QX0e/u+bwKKfNOinKACEonvW7B9p7unjb8bs759HgIBkHKOQLTw5Pjj2pTk0n7hIA48v1jv2IP1h
Bro73lK1ov0a1eZrCRBQtpJZK1wiSAkGaKuqHsZr0YqauW2L8lSP11B1Uz6SZvfTKe+rFUDB1so4
Gf5Uo0B2CkNE0SF5ro+8CAgl4u9UiwxfxTXfFwCi0Mcp7Xg6bJ1uivQWMmvOOL3o5kNNDhIRx0wc
Fs2l3uoGfh1m0CUAv212x4eJ1psMUTbXNF8P65P9bXXjm/isLN51oCI8VUxxL2XTZrYJJ8rNV11f
0fV9Xyev120Qx07kDVWlQYszXt2zuzIAW8mxzyq3rw3HTobTdVMErouMoabagfRSwgkvc+YYcoJX
HiHiQFkQMGQpkiHtI7xYu/h2RhaAEi4jHE+kCl3qcUqGGB/Ejkuna0AQCr5aq/mYJEE6kxhCnCpD
wBBT78ykmeB76+Bkdx0Ev2JPjxweZ46fdFdBqfv6B6L8TUAPFJLaNTPQDVKm8zHMEjeSwNOVUceX
cjkBLXqwhiYGBylJ8pl2144gsYeuZGsRD1X+O1dgwhBgwrKzvil4qKLM8k+lwhholGXHpDD9NIkf
8ro7JJlaE0aJPRST2qpal02f4m3VSZdMPY/t90EmTOxjkqkzzp6gQyfv7xeY2edaUvNGBF7UQ+tF
wK9+mi5tdzhUB9nA/+yI38nUJJNxvZzqZ3QXHdHvEEi223i8w1+FLieeplTp9R9exu82hW+m2aM1
9Tx2yi/tybgFZ9GxC8bjEHkxuAcsr/NXly92+KyeUkhEU775D4+T//0BptiSPJRRK3cj8JDrsdvg
UUbm8qHxpKDyrcihXuL/UHV5NyfEiqMmTVGqYr0Tnq18qTegwwKNAxgxGW9l8al+uX2IfDeo/N15
MnT6j5DgxgYb36IwqNLH6xiyf7jff5+D2ia6kqbCXGo+Hpazzu+lzCnY8EVN1NvJokpWu1wm7w4K
KpW/20rRSZqUPMnQ+pCquFvOVhCeO1fuXPPAmVI19KyWdzyfUpxUjPuCWZC4cHZXi8ZJ1TYsBfGP
EEtCy16V1g67Odu2a3Wvi/3HUnbe0hPlnP3AbmNIuAvQFj0qkcKrHuflaXGzFwY+RZ7naDzmm6jv
3/H27phY3j4EbMwKUNMbZSuvnDLRqF1eJWtuQVBwXCN0ydiB4bdu+UzSpu4i6MamADtFHXJWICw1
hwQPH22K73mLrIZrzzyj6TmoPWqdu4diY1JAnboNldZKca+vdrCEP0OVosAi1iTeCmbO7K6u4KlW
9Ggn98NwnrKP1w8esQaxpNn1tlUW6QBXRGwShqfcJHyQWoOAHElWScMS8fRC+LAur/rw1FI1UsqE
AB5JmaTraKDSMShnNh5z5dwZRFsHZULADCtTGMb0sIpWfrX1cxp/qWpqRp+ywf99g4FzK6Nusr4l
YjQIsWhOLt9m4dfr35syIiACdOn1WrIAPfF0YyxBJn3TMgLLKRPC6W8VydB0CZ9DNfqbvJbwXH6V
QoqJi8BQsSjZs6Kt+ppDmwJZxto39dDNGk+3n65vGAVmYllyHfs5ZSF2TAlkfwoUQEt/tF86jzdv
tn/YXvH5usX9C+odV36pS2pMXhYutMHO4wXSP99isPMUbnvk2Wlkih/CD1xYjIczOvouPpHRKAEK
YqnSKDsjb1bsrd4tF220ngpLIqLR/Yhps0gBFzo1VNeKCzQ0oBnmQsFIhZ9ktN/zG4kkiuA+90tQ
v7EmQATGrQu2rmhYWu8X13ZkJOBHKMNVuOxnN7/rTrjs/0XXMXEUxDplO6vNEHLm/m6+NzW3rV5j
qt+f3EgBNiDAwno5wUb2kLvTffVoPvXn2Y2P1f1wNAmKFGpBAnwMLDUlTQeJU6wX3lD7q5G60ny6
fgD2s4ebryUgiJJIbZXxCG3tz5Lymil+W35dq8Sb0ehg3UbL52yk6gvUyoT4QYl13LYmYpZR1fy5
ltxqnk5mSKURqaMlxAwli9q5s5Hkt+3xkCrDoZwopoNdrheQyv0vvBQ57IasV5k8w9njy3TA/AwS
iNaDHGQPfUDl8Hbnu7e2hJdIDsK8qW7wqdBmruBcZRD9zv3spXjiQzXJcxSYAciXA8VHN+KCtqUS
EXX8TLOzUOfAFgHFhDrRyK8dXrEpPflGcvUDe4VGABQPKII7wlvEJlkpnbrVCuEtWviBGQ9t/Un5
r9GfyPzMlMTW2rdyrxp5qn5brDGf5ibOGt+WK8gokjtPMn5W6oD1gzt6ReIqICCVXvhoQvOV3ZAP
ZQKIbQFAynhiqsXHMqNP8ocFHPOqlz3idpGfeAdT6LAvCyYk0zPZf0CeChFULKO2kw6WeXlt/QgN
CU+9MwP10P9BnQrSFwUwWWzt/7siZ8xBGm4V2CumPSwwJ9dBfDtR35DyRgFUwsIe2MJwCNOLcdYO
jVsE5jH2zCf1cXWXS/Mhuqfnpa4blcWURzEZMSYSebsW+jDVS3KwTpgqqr+H/vQaXXgZXTr1ye8U
yf6CNlkkcTbMokd7By7UJvzM1MmR5Y+ZtRKxyX46aWNFgJK5KktpNuAqvEqWvFgB75CJIfs1u4un
o2yA/9N+ksEyG7qQQDtT/nM9tsUk+N9fAlEKygADF4Wn6cyR9SAaYoy1noeSeNUQZ0IWUyEzhFuq
nL+ckk+gWEaVmw9E8RlWyfutDoHNnnJ32rxumnHVk7GBu+jRcMh19HSbLTE2SHmkgC1dpkzjyDkO
5K5xpMlHStXRjIAATH6Y/hkwZSbiSNXlNoaL0DUYxA/Gc++lH6Hz51XBXDhIOE5+dzKOzLFPS0Df
cvtjXZttFJBFGmKjanvANe+e5chSfmS36FV/st34hTfIc3q66TvXT6TTnPsbrGHw09ANBTqGf/+G
dtlpzZTzuc+hcZbsbh2fZYP4iPu+/25DeGlPRsqSib/ras06KBFY/afW1xQvLZ+ID8lDk18+pCEr
YFtgqi2LiX5d6adx4YK1vAGItyFnZ+3EU6jp+bdKJO+mxETOOBRs0sGJ65XtsQx5V1oeUUHz7kW+
sSFEYlK1ho3FpbSkY/Jk+lWQf0Y5LuCqQdLp9+7xjTUBIpGindpEw0Q6f1CBhePCNy87D7f9cV6c
u+iHDpqDxOsoGNm/WjeGBR+spagb1wVbWbWYR+dMFRC7vMkuqFOD849a567Hb6wJ3qhq9qIyLodq
TaEf9ph0l1A+sSL/ui/uvgo2ZgRwrPRRaScdu5nlnmo/GNmX67+/nwjeGBCgcQR5AhtCiCvcSEfz
A+92y85ZkF0wNlGBaoq/fX+rZGCAegxzg7Jui/T9cbquZR2Dk1kPQZrSaxH4iKSMyC7uX9UbK8LC
VrBZtVPy/8TkvB9+PZaf+Ygv548FL4zpoprmghoe8yglRICfqLat/U/3vkzhOpBUSZIUCfwTrEFV
P+qPBS0pt3vlbBYpgP6gLLJUtfh6fGEQB7pTUb5L73lXSFehQyPCWcMZf5i/RohIrrsOtT4htrSV
ymxUHZ/RHM/L8FUzTOc/GXhLBmwCg8JSJFuXYMDOpEPfaoGkS4frJvYZWt438C0O2tiw52QoqgHY
mF5WX3FNvzinyJZwYvLCNd3qxG9L5X49W2h/Bvu1Z58U4rrZR5K//OQN1zZ/gqWtOhj5FJSvw9sI
/SDKxWo/XF/mfjhnyjr+B4Z1RRzfWVSjM9I/hfJwAEDAEmHcuzq9UXRQyLjfIbkxJkBjn1osrvH6
R7+dkz1FN3zyS1EdTrSpHtrnP8dDKau7J2FjVABKFc34uZohMh/9/tQFRZCcupNypNo/KTMCqoxo
RNZRX+W0+bzTNHmrlbMjFRbwn/klAtmsRsAOzJPN/bwglLQsr1y+G/phMT8sq3fdLXY9b2NFQA/4
SZtpQ4J6p1kemjYP0ngKapUcytiPTTeGBKiobJCMMU4W0yKc0twJ8TE7jJZTQaWqQ/MLSvB8ILU8
dCfON7gS7r+fi3q3L+bN0eUsrRD5AQG1356yw3xUHtmf5NSYlCqhiCkdeNZ+btFgJh/yc37LORCi
e/l0fcN3IXPzdwiRWDTORt0yIBpboSNR3+dS898+qTjbw+xxZCF/t83t45C9Rph7YeMf11dBoYk4
yKNMejmlKyKtHOrGA3oMIH4FVWge1pFNS7ux+GbLBDCp+invZwsL6tZbubutpqOafrFHNK/1Bzu5
UcPcKbTLOFCVah4tXjmBIkuqFaq1XnCtSE7mxEOGzIAAdofxVd2toNzkmR//464K0NJkGgTiG+zq
OqFtvUbT6sFevpnqpTMROqQIlPDkV/C8kqi0BuWWAtpUazR3BR9BMK1Tq7yY2SuxNMqAADRrahRr
mmJp8akFBdrqhJ6G9zBP63Hd+8ijNGEI/BQ1YfqykYtRx9dTOjBjx4UT55FvrDc6xURJGBIz6pJW
zpGt4UQ3/WV4ZHOwdMdR8Yn92z8Emm3L+A+kkAJulGyFEMEC/Op97VzjBcdO1Qn0w6BZ+B3hGd18
NyU837R5KFTJxIJMPXEqeXSLaHSvL2d/z95N8KO3CXg6bbCGmgcjtZl5dmo7inkaVT+PKYnEfbd7
N8T/fWNozAopnGVEx3l4qm2MLRM1r/2J881mCUEHpI2LxOISXfp6x9mrpejOKF7U7AHkzblxCtv7
tDiy1o9AHhA9lbUbh6pn5Zc+JV47+4/fzV/C93yzVL1IKynmOWz1HoGk04LCKHO5OkaHjN1/9REB
L9BUUWkTj/xlE8PS6cd0pca9/mE9FkIQTFYihSxEDHacpKltIgDiKRj+rJEO4P92W0eBWgCVVd33
k7+MiQ8N25osuRpW9CVUocvk8YnJ0afrPv8PrvJuQzjC0pBM+sKJ+mTZqTlb3j1nQTRXCHQyvzws
UMnk/I+/yZtivhsWDvRgL12IBjrEG/Fjrt4PMxENUJsnnGZrrDOz5MPZ5dheskq/7eb5cH3z+DH6
9S5+X4JwjodGAofszP2tfTSmzlXyy5JRXbDUOoSzvLAi79US+xRCKrW/53I211fBL7lrqxCOqGyG
aWlzVSU9RleD+aMeLpluYy7uuWgPekNQDpAOJxxSI4+Xtuaa2hPkA03Mo94bZx3Syf1R+6FFB9kd
Tj1IcaUb6iVGrVO47KW4kaTUxjiUZJ+b8qw13xTrPsv8avUMqtpKfTQBJpYxshJtBABP0a0yMied
K+KrERbenjYbYAUtUFfFK17njWmcMj33pawg3JsCu7dU1sZGW09qX3Gw4wUznqpCuSxzNZCdV34Z
UIEm//BX/PCtyWhjrZNWSY51hhGU9T4sTSdKE7cxvxsgWO9SkieUsibAA1pMW2bIWNuEKjJmF6vH
pUH4F/6YUddtTuwj5/TLmKPg4wXXDxz16fi/bxZaW1mIFkPARm+B1uMUhsTvE7D09urc/D4Ihouq
490USdU5SwzNeqNyJip3Q1kRYKO0S3TL8QwVk+7WonH67kULifCBssE/4mYlZrpIclSCInhJbyv9
TtH+UBNqwJD/ndfcToCFFEFlBgYvcKCM38JEc2etP8s1I0IyaiUCIOCo9nqWA8WN+Nj3P/EadhSq
IWi/C+n9ShUJQbM1z8Jwxpu0r29NK5hSzvdn1U7dPRRupymO2Txfd+X9vv6NSSF8YGXRpDKX2VzO
qj/dvVEmHlcwkiCj5k5H6tlNHB2RGDTr86nKa2B4W8SHmjUHWyHb0/jJv+IQYs3QXNaqz2QEDsPZ
/sDHQVAgunmdXahpnP/F4CkBRKqABpWSr3MfYwdbLwziYH4bP0XfjKsGKxjNBxQCID1Pz4tTy+Qe
uzlbSVUYaZxxj8T0yXKo/fCUfueFh9apEJuTDY08nru2rQJe6I0NieKwx+vqCygOkZ6JvejW/sar
YLhLPMIvGWFNQI5WLxZTWxFlhOHgDVbjDSw6ZSX6yYr8dmbj59ToLvlc+eNsUykaykkFRFFVNcfU
Hwoso1+D+/ptnA2SW64BDdPlUiGRqP4glkt9TAFeplxLp5TBZ7WAt+/IkDArj3xqk8fu1l11JOzt
P/z/inxFKgp0wc7dBAE42BsvxXk8JhfLidDgSx95CtXEJEMuWcWqRHgtayC5a9zoYB84iUJ6pup/
BEaLxBNpnps5xl9w8PPVrU3lbOQgL2spHmXCPUTmiaietbms8Koz5Me5DdT88/WP8w9Z7fePw/+A
zcmWrczUyw6BFA9tIMTmmh+sAPXTg/UTszSHIYVoldOBDnO8Tb4o3ykSZe5rVw66SEQhZ5gyWfiD
RQuscxf0R+QLAZwUrSiBm5qAJ7Zpq5301peqPq0Fc3qrdPLsA88s99If17d0v6X+/ZrTBDipoUQo
J5OGYCdYUahdbqODWWBCNXd4sYr1znBDJTMobxRQpF1qyV5yDFiWrHW65EcVvSgdNcFBBD+agBty
bhjV0iAUncNAj++b/CGL72KbMkO4hMhEMa5jLuUJXCI9JccMTLPFSfHiw2/lSyzZMiBGbtiqSDW3
tm2fyDE3Ex9SdL3ZEMAkHGHvq1jg1dJB+ApdYDG2blqMATDzrWKjfwFr7sF6SM4mSKgUP7xH5y7u
MjwaCKN76L41Kri6WkUYtpNgtDvor2CnmKHeYEAhw4LSgNPcR/e/U0LfGhTcvUmTcqrKEbcnC33b
qB6ymrpCqI0U3Bt8inO5ykgMYkxZbj7b5aEmvxZlQ/BurWnCJsnRXlcsVRD3k6sO1s2oUIJyu4Br
y9DygNNBjktsHKlZvCxJzfhbkrm3GG+FVHT0RhwvuYYH6mYQxKMhGvTDNEsfaVxwDrQI19lsINrQ
gmF1i0Nza2A6NDmHGJmcDzo6k1fXRjl4weitQ9Om7yHIdu2Cq6SdlObMQiTQRWhvSr+WU+QwsMDI
rRpcPwa71dKtKcFlYKi2qwYR5PI4QIotrx32nP3R3o9gqegP4ycFy4s845DeYczJTR50lx2NA12K
2CWc3v4hgl8Zc7ok2QCcaQ68D8+8aCjXqp782fI6z3KWy/LQH1Y020Zk2L7n0hvTYkp4qJrFKFrc
7YvxRS0em/glMgjCacqE8KTLahZ25aLgrmufStWz2xz36uH6t9yLgbbL4I+FTYiSsNKw4nSZPDMd
bthY3TdsJUzsPk23NjiqbmxUaW3Z6vgWBlWf+CCc9BT68R1vOVVu6Hw29z4x7NmaE6KucSkipeEJ
uRX6aJHiF+CNMm+W6IwWGrSe/sePxD/iZnEMTMlGa+IsRPMzS3InVW4XlUjVUh9JQBbkzec4tXDt
ZJPqz3kWJE16vO4HHB2ubZqAHqGM2B4M5HiETs9D9by2vWNXflU+hLZ33dLuYqCdozAIFNu/6AJV
8WznqOkAo/O6cQyl+Nqw30m82RsbAkAt9rp0rR0hwwy+niVY0ktH3TW76XPbMAxbgbaa8QvZfc1G
u7I4p6H5YfXnC3+6d5Bck8BX0UAeG/oYuGZomN+L4LZmBe+epHlA2JP+OWDAGTImXwrobMgu9mxW
J7h1bKtMq5ccDTHdZz11l+iilKfrjrDbJbJdiuDWq63ZBRuBPekpPPMHkX2Y/OGUQT6JiuF3L8fN
cgT3bsOiY6mOj6XKl0pK3bw4gXrIXXNq7n73HG0MCZ5n95ESzlAi8JrsbMmYW3vNmi/Z8lMPf1zf
vd1R3+3uCXef2hVTNhkFb5niUoYIgAMZryKuUMMHlBJ38HHGThnmaSI3/CydqBTgrosgAId6r4GG
flFVV9WZ0YU6UoCpNLhsLN0CBe5Wit3rC90tfthQ7jWhJKZbv4wO6MW4hGGKZ3p5MRZHAzuD7baH
SUGaA90Bp99ylY054YDJIxJSiLoRR9mfC+YyC1xbtZtT328XBjdmhAMWLqXcNPmC3tUlPVpx7aut
+Xx953Z7V7c7JxywZRlLE53UPKNZXzRkF1fOmO5mQedX6GIdHTB+w0lCpzzE0KpiDl6C3vW/YT9E
26xTOHljCckbVK74k0n259N6ZAjJkkfLM7k+1qE8IxIPVMd8nT6Ttveea7ZlqsxSdRty1kIANbeJ
EjIdhzF6QVTuLs8SZl2y0/zCnDKIDxSvwP4nfTcnxFI2Mn+c7RxjFOFH1t6GGpHP3A1sNssR4qh8
SaYw58tZS5SRctNpoTBhv8jtQQGxtPlIfLm91OJ294SDoGRDpMcZzl2Mzmf50gTsAbo0vgIuUeqZ
uwslm5UJh6HvQrmxWuyckp+n+IdhPq0GUff5Bxh5/zrCYZh0edF1a0Ck+8F0OGtAeNI+8gpjfhg+
U9hIuYLg9WqrN3Wh4FOpiuw2WuWzllSz2L3TNpsmXDUDekPlcWiQXTwvbnFXoGs1R8fIgnltQNax
8qWvKahrCK/gTvxLoLixKlw7SzXHETpg+Ky0fa/7XWB59kty4lSgkU9Vogm/EB9ZWZLKg8wHQbox
wkS/7I5V7hYjRaFG+cZbpLIJ4nsrZNCVAhjHp/qkQ4E1wTvWBh020kgkvT5xjN/+mI0xKV20DgSP
6FxqvpjD5ChK7ICzemyDpD1qKlVW3Q+z3r/Y2/NsY29YhsKIdTh+2nj5ZDt2cbOql365qEXoVKlf
LUezupupjjPiCLxlcjdmTTDS5mAHQg00+9akD3ZM4RNlQAANbWJrhZZtPFm+rbyl38k/xAB26B6D
fSty0wPmTUaKi343vttspoAibAHTLmYokadVLu1yWSPUk2LNCfuT0hPjjLuR/saUgCHlxOpcThGI
GKs7GqdhSN1USX2lYN7UIKWUsYda1qkUJ7WrAqrYehEqaoy3JpJ0r/zWLA5VwHtNIFyg+VCp86hr
mrIoIEo7zSwsQGHsaerXRPmp9sQLfT//8L6RYofO1I1qmyx4onMdnOoOU1Bu4SbBn6oF7DPVVUKA
ltisoy5pEvU2oq4UQ2Rh9rmIFS8yqIcGuSoh2mjADpe3Oe7MWnWHl47LJwUgiH1dkY1eX0A1HhDI
T0RTb9Hm5kAbemksOZK3yG+qfv9hPVqecbFvwbmLEmB415OyqsRVo3DH2RisWdkkjYTOoOxnD5UE
PKhO0aU9LJ7lx4fwQCyPCHfEgoJkKWUml7iyZ3+8cN2wwecjsNCH9/QTYYu4ut/UTzcrG6o2At84
Qiscso/piQ/QJ+fCjTBmopw6vzkN94lPWqX2UwAUTcoau9WBXZPLhxyHYL4xD6PbnOozBKCJeIta
ooAjo4J5PHPAocsHlOV+Ymsd1tpOERO0DrvyCLbNTA0vQxWpGAE+mtSoqnHGdcrFcQw3e2xR6ucv
4PaeN2/EL+UT2GUMt7wlN3T3RLybFmez28YcZXNFyj37pNsYKe74mJCPBwafVyp8DGkQbVj7d/nG
InfijePo82JpUtFydOaT0x3o0Qc/Ps63dHJ9F5Y3pgR8SZLZUM1mRJiiPylmwJh3/RDs3qSb3xde
MyUqWXG54Pcz1CskuDtARL+byz9ChQyBqA8lIIlULWWN1zDfthIRHieq0e+4KmB8zPH0pW603Rtg
szQhMkGPqZ3lMiIuq7hLLK9nH3OKt5b6OkIcojRWnjENwY9VocyjJY5OzUbsv9w3qxDgopyGUFnX
jm9ajRzTJ04G1X7ODlCsAZm2w0taxYmL9UEyDyV4Ao+pPRTww5Limevl4rmWfbPrsw2Ckf8j7TqW
7MaR7Rcxgh7klv6a8qUy2jDkit57fv07KM2oKIh9MU+96N4oovICTKTPc6a3yxq4X0LbnJAxHbkq
jqpYv9dHENCdMze6q09SQFt3hjNg+4hGkVNAyXnN1FIO/F4F55Ts3qFmzkqT0hKoImA6VDtqLejK
Ek4AxBPCGA1xXgipIlxlJNyawJoS4tYaebDuPCGMuSjDZJa7FC1esUdVyfyRqOdVfb78wXi2nt0r
7MWaaM1CcwqnTUCgpIJpfTxTDJUQQM3VWVus1aVlweSBF/5wzBWLx1dNHTDCNEQ/ddbZYjPbFfnU
Dp/j+YvQcb4Xz8qzq4VzLk8GGZHZl8CkpkNdLTajMdSFUIQ3vLMfRn68AYMxJCEpIiHrY9QhH0Rb
8xK3FK31vkOTvL+Wg9BVeVsOu9vfG4dtMHYll5s+zyeYrtGbXLo4+ZOoovCXGyy/2N3NEjQ8xeE4
AIOxJvWi1UtVUGdDxLtMqtwIozXhgpooMR+zoghUXXb6PnpO1s5L5dFeMIDcE8XmKPC+FqmSISoi
SucKc/Z5baVZCPFle2d08tsVQJKFP73mYOLqLcUnx+WAmnZpV7wL2I1uzQ/BzAVU+jRW4gz17R35
WN6WDyrKsKoXvfwdXJO5EcVY1WYAvGpMUCGah9oKq9ckfb18i/uTFh8S2KHHTNESUSlgt1VfNmws
ij8gSbaLu8IHVjw1AYU3OIuD8k1mVRj14JUr/0GFf90mOwkpFeksgbiK3ubkyk+LCzpXP31e/eJA
py/TY/JgcotU+zr8IZSxsJhj7RrS4tQUvwlVDlc7RUfTVTH5Jl2JXwVOAL/f4NzcMv09m1hzXQoh
N3P4f+NqudPvhJvFp4TKlR/59ZtaW+kbHblLZ4s3l7nvSj4OykRrbaT3epHjsfZdA2opoLsq+rEK
W04AupuhbM5Hf8bmfJFhKCAyh1usSS9Z8qK9zrFxylfJq+OZo7JcjWHMrDjqUj8p0JgJsOY9DF8W
VFeCXZx7tztr8FjgG/AvP5P9qubmgIyxWdperiSNrvqP4WnqIz9Wik/DRE7lrLlmjmXTsoC7Lm9b
FUvDhRGAHZ6nRLs55+Y3MHYHPH+dbkwweOFnOoMa3Qk2KhTrk4rBD17nbj8m/tAbxvCkClRWM6mN
07AEWnTg6HEvXylHAjs+mdTzAEAwqExLsIVVXjfabF2W8F7U+KO+/nFhGhOstXrTG42KC6tNS7ih
nOKJW9imW9m0rxs6FCQlBjwXNW/pcTrBbQGhngdNtDvrvTHiLNvXCoLbWRjhpNeB3NVzbZVFVVhy
GLoyqFP6aj6kmXyTCZmjjlFw+Q52HqYmisSUVVnEEB+72osik5yC4hPE4K1hwwgdZUxy1p3pmgZv
eY+qH3PbW1F/NBiIJA2kxqCILkxWMb0q0rEuX+rxi4YMZ6g4FmfHsGmiJCm6KBEdzp95kGqEwXZj
hfqUytOiPKf1bcwLkXkimPcmRHOdFAt9A23QrmdtPYg8EtPdO9ucgnlmJItK8OngzlLph4Gtyulx
NiI7yREvPSni4bIu7IX82ztjM6RVjMc8z5BX0Bn6EKjmyekn+PZ46i0NeEHy19Ut3dLnMaXsvPXf
BDMPsQLjSFRMKO401WmebxLe3O2uln9cIwvEkhoD1FrG31/IWFpyDTBxs3Ln3ryRZMJB6+TJYly5
bNSaPC74ZKo2YgGxdMZOsZBLWQkPwf8fvpdKTF2iPD7s0sHQp5IgUAQbGuFO13hZbomCS+5VKG8S
v3tRjsKxvyp9Xm1s/4wfgum/b9w50A1kjH1J6CGHih9qSJWAq1BP45UR82jS9pIm6MaHLOYhC6re
TFGCMlzrxI8SKLkbX32lx5Nc/Tn3eY5t/1F/iGMe9dhEnaw0EIew94C+mltk0lVeD5zsZF/jP8Qw
Dxskd2rV0AJ/M32RhUDWni6/Zc4xWO+5SHIrVSHMHxhs/FJavMRMQLzwfFnKXtiz/TisB63jQukF
7N2iL5490bXB8ZT4RQKPCTQz728S6N/EMWF5uaz5IOgwUNVidSBdxPgx8MPFgwHOKjAD8Ptl3AMy
r9ko1KwlCe6RQl9QeKrwQNwcgJ2VU/rcdUGOVrA0mX1cN2MJYCrMWKtH2Z7RhyH3HRIsWh5r7RQb
TAHnC1JF+8MrfzwvjSrS5ikP2bpiOQuKKB4L8IAVT6gqYbgyvCVu/AXHvhLuCiDSmwcz4NX0eTrK
WJFCl8Zu6XG3vXBMxkOvefPMMca80zHGI6ywv6AglHQIWNPXpx6pVema6Y0QeZo2WXP8L58dYz1i
RS6loU8QdZgA2Z5/iO1izwlvMISnJozxSMtYFbsW3yxcW0+sRWD7JT5HL+jNXNALlhtT1fuiU6IG
NeHI7Z6wXWkZr+hiBaY9oVc3VJZkV44B1mObV/3bVwtDxrgOolJ47d81su7arogpUkAu3hbmU2Ie
RI0z3UU168/DfYigF7xRekEXYuQsaLwPRWz14nnuvwzSLR+SaP9DfchhHldjiOBJrzDZ2yvvBHDm
9WhR1LLoTNdUKZyr8Hj5u/FOxrwpo5wJ0E2R0rT1jVYFA3jRBMfoeL0x3jdi3hVBQr+2KlJs0Rdu
6lsJu1nGY1RZ1DaCQRD4+aMAatzLZ9tXyY/bZB7XFK1GhBUtrBibN2FxzMNHVUisSH1aK17DbN9u
fIhiX5gRkbKlhvh91dcdA8nvgNDCm2Kkv/iCHrLTEkOp92pLC/ldn9hjhipBflUNfiLrVj9/MeRP
ly9wL+GF//x1LHZcIpdNoatHDftnsZ0fwAfglSDXub+f76urDrvp8m10WG3MvDigBbht7foqtHmw
ixzVYRFPhDxKtYhulSryGxliq1quCXc0fK+h9ttJGSNi6mnRVyNeHnbDc3Cr1F4DeEvdme9H9NIa
LCzRGVzMGvvwa5w2OefVs7MURqfoqbnA6eTNqz49iwNnWIl3g/TfN9YrjbQ0UxVMo6/JuUiOCzmE
k3dZUzhPjR2aaE1g8/c6ygJ5dJKU+9H8NE1X66Q7NZdFiHdbjClJl//O1teVRbHykyPFBEXb0+pG
K7XUE399kHc6xpAoklp2cVYifRFBdTh/N4wZcxN2anzhLl7wRDGGpB/EtdCVATU51QOWVaPbaljZ
eXVf97z6Cuci/wBCiee6ITCQzgI6Ctm4MgSO19wVIGMBxxBNQ1RZvjGj66V2HWhdNboi+dWocoK1
vbuSNQPJvmzKBENkv+u1kY+ZHjUZMj2ss4djbdcIt0dXIo5o8ArSu7nzVhg97OYRKVE/ZVoTAisg
ImejHn1Dg2deC3uo1JeiGV8jtbTbujjH6Utegpgzv8kIcU1dOyud4dZz5eimdhuVYXD56e158O0P
Y173kgLBbc0wzFNi0qDpUiurv4T4nWAXsS9L2iuUA4H648KZYEERmjFqI3rhDgKG73JlJ3exA0Qy
ACUo9vgpyuzC4LYcuFfPvPimkNqwi3Gk+Czc6OCVo+SjlMd+rVx/1N7RBaZAXq1T8vVfnph5+Xoj
DMKQ4cRUqAKs4chv3fakIpqlQUtuL9zhrL1QYnvJrAVosZkXKzjt/w+keq+FtP2YbPGuCLXB1ETI
qdzFlt8or1fzSbmfAW4zYqQUQSc2gwcAe/G0aC+I2RyQNQuLosVtLaOFtH5bMRaGyQ63DeSH3Aud
2i0eKeq96Si30Q2vari3G/3bkZlyQNjLuaKukIzi2rWaW1lQHIsfCZiWxavOHgMdHR+wJnjhdeaE
lbVexafejt3IMx8v69Xe9s9vv4QxXX2KfYdZFdBnPiSgVKMjcQCfcjRgJWT2UluU4YlWKEqbYAci
QZc0f+H1nXnfgbFoudYUybhguiBBP1RqHzrxrdJdtcbcxKEBYPLlI+85g+1XZ81UDKwhwQTF06A9
K5qnjk+X//5ekLP9+4xtWqTQJArlZCwMRxjeJgWARpyvxrN/7HSEYJozEWl1oHP7s4L2cmd1GLwi
Ld7L/Ca5rY+xdvH+8sH2YFV+0xXGBoX9tAytAl3pYXWJR+3QHNRAodIwJoEd/voKudNlme+BPZto
bG+TMUJar2SdguTQSd6UFwooVNl1MB4an1zH3jf5Jr0OLTTyD+nRcNMff1NT3UhncZn7qk9qIuGd
VtFVPQTr+MXkoTJz1MVkOggjQh+ta2HYSQZEnPmHNilWxWNh3uvUabIuA2wFzF6gVmKk6GBKibUQ
KAFLlV8LulhYSYdKZKJ5Rav7a627Uqy+VlN7rpTl5fI33C1FboUz1q7JsmoB4wGt9mOIGXNYmWoB
T9tf3coDxxp38IIe5g+d2RyWsWmZOepNB75u2LTiuvTmQLvSkTVRuKt/LYuxXXU7RY0qI0yO3we0
o2MZVACxFy1+8L///jbnYiyXHuV4CuD1xKtXvBSMM0da15IfkYS2WCTPj/xu+a52bkQyxqwXNXWq
Qnw6qciPY149LJ3g1gVxL6vIrgfYiGECq35UlFGSJuyLVRmxpmjypg7bFyCkHPPhVpZROdF1Dl7C
bqa9VUvGnA0lZIkiHvfcOB1xxrO8YOUPxO6e7iSI4wF2e1R8wCrnlnKUndrnFaN2PdHm1IxtCxWj
VeISszOA9vPFCMvZ6ehfvtj97wcyNRmbHqrOdsmBSJAovYJ6YaF7o/laAv8atfjLMnbjRErY9lMG
2x4fIpKZ4aqC1g+loDQA5LudWY3LC9f2jwKeJ0OWVNlk++KKUldCSOFtxe7bmDdWUoGaqOZhX+12
7WRgRf1XDKMVTY/Nf8OIUeXRwElR9VdoSFl9WZ2ipnLbedTs2BQ+VYL4UNWSK4jqaU40ewnlv6lU
bn8Iox2C2edprqDEBh5Af3CFF+rhwUX2jPE1bA5QRHaeNdv/kr/OzkbiyrKYRK2hkJSXkq4NgFwB
sQSveLiv9x9iGGeUSMSQ5RG9hjj/NIr+nHPKTLy/z/ibqVTSpqCN7Kn6ocaf6/nxssLz/j7jX0Rz
XnR9hIo08exGSYpKbskxiLvKbpg6UUUNyPXscK8CoLc1HtDEGPIHNbw3MVFj3F0+xb47MRUJuPj4
n6Yxx4imMCwyTfrv166uADXYnsqA8isJh4FY6VXr/UuZ9Go3xQsyTiLIpdB2LTRrwawG2CFA4+OB
UtzKCwBgTYfW/4tJQU3enJPe9UZmmZpKsUooLymj5uTZzbS0VhR/vXyyXQ+2EcI4ynoyByXTEMYl
62dl1K1GPCvqyZQOfebUw+GysP1wbiON8Ze5JgxG1qEUHaMWjunoY3uaPMntubCNvGMx1jAshmmq
CMqpEgEEbHbXp16bdZaODWFSfJ0F3sHo0/wjdNscjDF6mSqlkapAXnwe3CQAK64TYlcKc+YgX+R5
lP3A9EMa2ypMhZYMGWUpyZ4mSFsDVHLe5zMwRM+XRlWAPZsiKqpETMTiusZ8tElrE1OhBTEhUI+6
Xd80tnkfPjYvgyM6rR09JA+5nTxzVIW+4ktSmS8ozN2SrBPGQgZ7sfPb6ihcJ/ZqN4+ozzmhy8uY
du90e0rmCw6FKaS6Dughukf7kzAROO2ecmy8KeCBl+7asI009gsWbZKZUoWUVL9TDrO3OkiEP7VB
/gbYEFQtlhNva2vP9m8FMr5rSVLE4CuKnJL6o5buhIwTsO3GH1sBjPPS5HnsDBU+WHv4z7rg+FWK
kC9VZzA9fIuP3BFu+kUuaIjO+IEyjqumoLDt7ZzeN1VpS4PpLUv9XZRCDwiaR6MdXVHKH9OwP1ZT
JaK4C8iDTHheRTUQTMNKBmm0lDaNrTIi94LBHTTdMwvbS2HcRj3IRZTJeDr0odLFvOWVwjMjFkPt
k/eJeSqsMw5jTZssklpcSPKm+qFfe5GrHpoXOoLdcqXttja3Z2M8x6rKcqYlaA6jJnVKa9HXss4t
UsFq5PA+G+bX0VQcUnwGwa8/Lksg9pG3as2jMSV+VcxgzhnctS0zi5TVYGti72tNbFppXpRWQwRf
AzYRtnpfL9uVvQBl+6sZY1bMnRAu1AMZy02Y+kv9qPBGYHgiGMtV1KEURwVAwdv5ocXWrPEcrt8u
n4L+ykuqzxgrvYnFSEmRAqYYBu/ILUmDKruN9dHSQ2JflsUx/+wecFeSiAgjDCMxvipiZpXmdSL4
3fT9shjOrRHGQCUjSdRFhk/Txbte+xGbz4nI8ymcayOMjcrTNWkrBem6ftc+agMiEPETnaRIMGID
yK2YLs0COP0Ou83B5dNxzC/baasIVoYkjME66Voe2qp2DXThL4vYLYlvVJswxqYRFGQnNSZRxGMS
6EfZX+zFpYDckQt2hve54kN2ML7RFcL2CD7055o7p8qxyYQxQfUSY4GxgFHo5PoxHeqgK5NzGa4/
hrY6z6vphoJ6jLl1GJ7yMLao7Kc2rAtEsY30uYsCUmNDk7O3yBPBGI64xzptAr47p0Lm3F+bydU4
Pl7+gjwRjOEQEiLNmGVGCCI01mCeV0SsGQ93laeJjOnIlDoycx1J5lL+EDrZ0mcuQQjH67HpuJSX
TdG+K/vhJ5dw7OjfzSvVEwPtlfeyeF6P7YZlyQwwdqDWvFdpBYsE83N+qg7TAc0fLnsQ5/bYufZk
UAVlplCLeXZulUMaHy6rwK6xlUQZ5VBkt4rJxDQ6yc2yoCl61WROLN1r3bUYLY45FByrvnuQjSD6
75vkslvDeF4V9K469K7C9lgUnNmxXUuwEcBYAjVv2jDR4QVnkM52/hj8hPLkgbHvmvSNGObl17Ik
kqRATSZMCl/TDqkckHW2y/otzr9e/ja8K2MsgCB0iwr4S6zUjcckvY7mt3/395nnrwI7C6xAKJPP
4XFYX4aSM03C0y3m5cdSWKR47SjMlfHnJMxO3Vjez41q61Vyf/kou40+EBf+R49VkRKnbNSLAJJI
6SRkbwBGfAF2rEUbtNjRw8yB5gPA/nNu5xyN3jcEG5lMBDHI01LIMWRONgXuju0ytrCQt3i6l3/+
m1rg9oBMKGEqwlCREuqtr7oTRWgKtb13+RJ33cHmPIwtCOWqqpIFNSfT/FLVnlY9rTXnke7noRsZ
jBmI+iLJEw06TWmBunswh9vLq3gzAoeocKLSipy/4KzTthfH2IWUAD8WM1OIhHrxpDW6r02qdfni
LtsEVWRsAvC2chlLC4CEEF9zCSFdfdIQuPZVcVhGzujh7hTI9jyMVVhRYMKW6XvdQLSp1jX22Fuj
tXyfgVWluEvQBeQw/QVEym/XyBiLHKnrNKyosov1elXk6bVZ85pbXOVgDAZKg2siRVBA7ab6Eh47
HC328tPyggEXDHhgy4kTJdMf/Uda86GNbEemGqdaq0Mcysge0vhaF7F5lxV2NV5PxnU8cezhbjVy
8+lYYMQxzMJeoA9MFGWnkrpDVYeWUWSf0gKIFCZGW8LoKi30qzgjJkdHLzsT9d2YbQyk2epFFNMG
Zdml16oZH0OD0yfkmA92qj8Jc10ekO04nXFd14E536y8og/vEIz1IGGOZd4IRaWm1O5EffTCpPx0
+S3zlPDd02wuKhEqPVFoRNSBoN5R34TKKp3UMTExYnxLsW0NUhQ8MI5Uar4vaSJjQppRUduOhuKi
Xz0RD0AsgBOuEnTj6dITb66KY7DebczmjLqJZfZIhMFKe/QH1deYHDTlaSaoGU0TR/Eux2XYJ//d
M7dTYXRyhDpdelA8Siw8AGJdDv5mp2T7thjboaopYDlzWqJueyuZXtvirTM5nSCO+rHD/MYk9bGi
GlCN7mxWQS5yUj553x4phI7SoPytMxHFmNI+E+20AyLCF23JUYLmS/pdcdBzus4Pi1ug6Q5NlLCC
sTi9LZ6G0qoLYE73tuSKQfOVo5bU5f+plh8/iKrtRlGWWI7Llk7+ZU/5Y4wVIeG6PFGUa9kCyxa3
r/oPzu1DHhOCrPkc5q2CdEd6AGvzuT5Ep+ETnTNI35qzZNdH8Xm++h8mRnaVFBwKJjqqkqGajFM1
lFbBAj3CErpnK7uJK4GN/YmWNNOHwgZp4WJHj4uTu2GICT/uit6u6dyIZ97ISiLQizWIxIfWkkyL
AotHx+wISP37rrLqLxQqdPjKa+vwpDJPxkzlohYJBSvqXrTo3Gjf4pZnTanG/qFAv04GdIDfFUhZ
UIlNRNqfnT93GL01j2v2aQRlz7zaWfpU5g9h99h0vOmEy0fDnsjvYutejhHJongydV8BDWlVpLO0
mnO43fxGkzRZ0sDNhZH534XE2HORxHbGKmB915m2JhEra0D8xLE6u2fRAJ8ChCN0udkd8LZKcmOk
iMMk9PLYV+drLeKlMrsOYSODcT9GmLZjVdbv7udNe6EvPUTfCwOulFfG/EzRmzMnt3moKrvvbiOX
eXelEhdpskAuHaRQAkpZEQeZx3MO+6XKjRzmgfVSXxt6DPeKOXiMCTuSs9jxecF6lBJkV/q5AOS2
bK3+8koZjionvYs83lgo7zsy6iIChCPrBGRwdWYcjGoECl/7eZVHXopFn9QfT07HDhiGwYlhsnGY
qQF3dekXqOW5PyiBccixaSMc/9Ll6mjRatgUITJbCKv7JQUSbwXP3gZl50v1U7M6HAe0az82MhgH
JFRGIo8S7fJhOzsLkmPk65Zh6R5gzYLLsnZ1cSOK8T0ykdK6pE3un0M9tIAUBwV/xX33rW3kMEFs
16ULiWK0YulyRP2dUt2UoGspT9M34mv2fEVHhPkwmvslko1cqp8bX54Mqdr22kLlUgwJKVBdOicl
fqfwNxJGTBNP5WWNu5sgykYoY1jMIktIosCzZW/JteiqP6hIrLzomNESbNURPcWtDCt8TjxekLv7
3jaiGdvSxxKgsOd1dMwciCDD65J8mQaZE93yhDCGRVuHGPtMeNSpWDly/LSWp7XgpPw8GYzh6ERZ
nKoOb0Ber6bxRl5bq055zRz6kP60Gr8eMzvBPejVQEiLxzwAC5cGmtGRoF+FHFwHThJZgadXX/d2
q9uGi642jT75ox/7JzUI0EAw3aSzvJ2JkUijPOGTiW16WAzpKs17Z1kLzsggRwwLnYEWvhnJBtL+
dH7o0qciuY8WjhXmiWACkEogMZFXXCdu3K2z2g1z4xD3pnvZZu2O/Sv6rxtjkaVSs5sEsYecys2R
XxWu+UBhIDusHKxwp9rVaqf3JcbUskfpfxgB2D0m0TB6p4oKZRT63aYYIfqbWQjx89hYofm2AhNV
4PV3eEIYG5LGUaZWIGZ2mvRZxwabllpk5Bj//drM5iSMtdDlvAVuJ6wyXeJSgj4ozt1BBEYoFwJk
96VtJDEmw0iiQhN0xDyyD0WnSBwHA0DsYAwH50f1N6q+EcbYDlWblUIGXKWjkMxSEHdrGFfpOUJ2
8+IPIazt0NNUThIRWlA0/RnoGH4XJpwIdT+C28hgHhRJROyt1jMgWnKMQ64Ousyfq8/5gU5ODT8y
X0VKLJ77p+y28JLYik+tzZ/73S/5b34FE46UOXY3TQJVLM/VF+KtQXka3qkx0czng+jvagpYugxJ
kVWiGszHy1DobaUB0lrECP1t6sxWdFaOoiNaC39EbDf++ZDGfkU1l3IFHRQaaq2eaY2H6Fq01zPd
JCpQ/KoO6XNxaL7r2A4hHGsp7aZSG9nM1y3DqSkHlQDj6n0YDtzywC0AVCUWG7PHxhMwHwGQC45O
7dqVjVDmYwpqGSUlgUqR+VRVnjo/TBpn4Zl3LiamBD30IEV0ZVOPMOo6gt0BcCSVfkh5M0D743BY
qtYUmQBU5X2TchPdTbJcNGkaUsKFGpD9YOr9YWA5UgLOMdjDHS4EJ/3lf8QLgCUzUBfR5T8IG+ei
XddaReDTuQMQQc4d1IRE1oQBRsWeShhOXrliVz83Epm4eZyahCjYI8K20nwuvcKfj9NZDnjLJrvh
+UYM49IUjB8tA3VpUjX7a6ZZYnEuxRtjOgros1x23//w1T5ukXFtYShEi2GgPKJjyBuHioBS4JBP
sy342FIqre4rb3WBK5JxdEIrrvrYyViL9zXvJ6sDsm4K9C2iKMsbc919AJvbZJxdLBJxWhXwqijd
kfRB03e2pF/3PP6//eRmI4cxlZWe9n2CjgBwtRAxurqtfC2Q3hiH/lhi53K4bcGOes/5eruZ9i+h
OlvcqnQzJg0AB51eOsuksYzwLRVeJPlzurwU/TktAmF0OTJ3E+KNTMZSDpkCZmwRlYzZoxutiRs+
Cp8AoYDqb7jy1JN3QMZCguiTlBI1X8WyWo35tM7PUxRbUydZKeB5pMmKyhslqjiGmaOjAIH9Pawc
FyVGmR3GhRJz0EXIBBzj9mjLHlh0MztCtHv5WnddweZWGdsSq8tchgbUtI5Cu+sMv0xzjFwpD5fF
7AZKGzGMbcmLrMQClIaUf6o+ASMZi7LRy2UR9EH9s13W2V40qcrc6CREl1L8hRh3GvKCPBDNHxLG
u7j8VnvXhsBf1CXJRH2SJS1ti8lIZg3faUFDJH8RhWOkHi6fZ8+AbESwmCeCIKkCtgGwdw/WmVox
bayzYUPPFeJvlwXtxnZbSczLEoigq2GNxp8C8FUsTscOcQnyp8Vp/geGpD1V2EpjntZsGt0oZTDD
9XyKm2MTcYoGuwHzVgDzhiolK3WllGDnr7QHYNQ5gjV6WCvOLXC7geGht+RvsqefJB/04U8/83ne
hDhHPxTmWRVS3NWFOuA3kOlclgpABEyvWiNe+MiTw7wrFRwxTU4o6Mc3tDBt2mVMbwrw2pp3nQNC
Z5QqtO//Ul0Y1y2aITBleuBPkZvJJQByr4P1+HPUPnJ4g/17sc/2YzJOu1jSPCpXPLSfdXIDc7Vx
0Po8vMZdw7uVw7jruUjUqp6glZTUCkhNbh868oFyGwC1wC5CPqw679MxjjsjcW4YI+JW5N2jZRyF
r5RKNz/RiaDcBbjt3f+wuLAX46kKeimgTEf0yk5Ha+YAfclpMvlN/hxdt4fpSgD1oF19G1sLHPdo
uQ9Bj7FlXiNi/4JV0dCwOatLf4BWL6FKommCB8B0gUMJP/uvFCowtGSgmABEhaele+GCqhJU5w1N
Mf6AWhwBNgoIJDSP9FCQfFkd7XlU3GY23XFE9TV6I0J3G6e5t6b1oWnbx8uvZM8bbcUzBiDrWlHp
Bhw3LCIrbY+NPNl9b3fz9bg+krVzLovb4yDStvIYQxBLQlYkBbTJfKBNnsQF8dx1ikxy8Ok6l+KX
X8xjfBK/UmTGwTIDHk7MbiC6/QWMWcD+ZJ4uZoT50M/ry+pl95RbQgCLZtrYzVnwadn0bxLZrUzG
OgzGrIlzpY5OIsxYFFavx6X3U5JzXPHuq9noEmMcJgHwN7Qd49Rlalfh/TCf6iAOzyv3lew6/Y0k
xihEmYj6rAZX3CwWXY5rb1JHnACsKXvRYwU6UnASoTEjcorgVBvZ2Glzj+x8RywoWW3S8QthMc5T
OfsJ4RJNco7GAjROtWROeWzS8aLsGnBG+I8SaK6p3VvENzxDtNSg5uKvc74di8k45VXUphPCQmXK
7GF9TObMNvEmQV6lSZwod9ekf3y998hkU4oYxKjW+hqyiOBF8mlR3O+Xn/muAE2SdNWQCf7HhDal
FOdNMyMHige/Xe8lzTPCvyhpqhsRjOECiVgq1Q2KYaLUekba+akgcIzVvi/YyGCMFRaGkbF2dP7a
W9wEVGm6M3nyI2jBgaGh3PI2XHdVYCOOtUxqH0oR5rucVFjtKgmE6nlAUXhV/KjxL3+gXciQ7fXR
37JVgTBUzUaCRapfDHT2Cxe0lW5xTB3daRwNUFkauOCwqHmIj7yKN++YjJWKa5I1Y4OSSrws57LJ
P4VpfozHwQIi3fXY847KE8eYqtaY4jYhKLA3FdoSsrtMz3P9nM5X/V8BNm8ulS3QRrJi5qD2RTb+
RCeEtK+gTSn8DtNYogODeDM80MowyEc5z20XhW0rmMmMoqpqDZGSgvbeitVhxSnuy0N4jE6Tn7ix
s/qKr74APRf5OUyzVwH5uLVLn0diuGs6PxTYZFKmfCUyNupQmTNW0elKx5RrO+3PrfY3bmAjhzEv
JJXUojXRCkraJ3xOwuPy5pgvk7EtRiw2RG0QFA3ScRxcM3tYefkC/RN/eLLNEVjTIujrWphQFWL4
83I/Z5wr4j1wkzEmsW7qZUsRcFtAAtJ+4xgoJ+LlcNSZbTwkt6CzdFofq7X8ab19PQBIj2igUYxp
vd+Ni5BIctLKwONYmspeyWCVYGweHpaJk1b+g97/EsT2icfEkHt1xiGFAOOYbud3FsCG7wyfRpbk
Pr2hy+aJTa70F4qBOASaXT3wz7s7kqxqH7+DeX8mmZQJwzZ0OlG0u/vpU2ETl47BLOferv3wmlck
pjf4p/p8CGRe2pgmQyerBtqT2OzMb1pAnehecsMrD+y2fbYHY16aVpSVlPZwSWDf0F4oOdNagnob
lZf3cUtMnrVWBlI9Xp67/zw+zse8QKHVpRIRCjB7xZsKo60Kl16OJ4F5gEZttGGDlQmnf8FMZ3tQ
XaxpBOv1fN++UTbjsODDdPJkMm+yEfpGNUvswk6x3aKHXfiqE31SrfBmOlcehfHnse7spncbxWTd
vCTMZZJQMJdZsPTmthECorzEmmHF89U63F2OKvazu404xrUDUHhqxx5qOdlAA12sKGhvjAOxse31
OQIMJ12AWb+kgP+sgskGonB+5KYmVPUvPQ3G+AyUZCjR8BtSIMosbu7QJKh2QRfiRZ7CKeLte4pf
esqidgyyFGJOHMnCrMXYtP9cDEFSBpdvlSeDMS6TXMRpqyDpKc2bnKK1ay6Xg3VfT0DTqRPaoGT3
DdBDTFQtRj4XLTXgmEHOi31wyUunzDKWW03izbPun+lDHqMoYrkCXWZGNyhbB2tY/Ez71vPAs/Zt
5IcMRhHyetKWfIQiAPriCMaiwwJgoRjompc/zz9kCb/ksEmpDELv1liUEUMAo1N+L9zC7y3zagCn
bOFkN9xNlP2A9kMeow+lAf7aRhlh++8KZKb3tP1SXRkO+Sx68Wm0B0d21IA/+8XRETZDTdspVasS
cjPxJo6+TxjnkF+UHnqvJFbXSvble+WJY1xPFy5E6QFqDJS8HIyAQ/hFmlcry15q8iBM4l0nVP5l
ibyLZZ3OQvJZymjYhwmZfhRsgRTX+pI+6H0NSNqw8i7L4zwCdiIgXKa80Edc6Kp9X5dzYX5tp8O/
E8F4nHqYsfcYodxWCIUXJYs1jOJRGkfr34lh3EwtV6nZdsixuuwYyd6YQymWr5dl/EMs8qH3jM1Y
4rVJoxTvTPpmnnW/fZzuc0+wNReoWnd1bgFm2knQS+a8739wah9yGTsyI9kwkxifqcPYJcZiPfMb
3emM3PrUF1gCQ28XMxz5XQoui8gbbCOy/o+062iSVOeWv4gInDBboKBcV9tptyHG4r3n179U3/im
GA0Xvei7msVE9Cmho9TRMZm8/CFv7WyRzSRErbUOWNabluKCwMyJPMgNU1HAGa0I8REEJbvolseo
xPFQhYEaHfM4QSvQ5oDkHGto0i0OhcYJGv7lpfL7+ypMLJvK6dx1UE396CAv7wBpX6J7DV8483pb
vGsghaKe68QynSmz1M/0Lqrkap2BGbOMxBLidmDxEDqnz4lVDtUujyOOF62HflczDLak+aDHRg/n
VYTMGaTRkgk3c8lBTIXu5iKn48d6aULPCTkddL8przqKF9GNZhfeFFvGreaWUEyb9q0nHHidP7zV
MTATpIEQKhNgpmseRLSXljXnpcdzRAZgwkZX50TE0mLzqyJ/q8bHnNfEvV4YWHgCgy+6oUWhTsvL
KK29xufxlQ7UQap8R3aSvysvVE7vvwYPCgMuRVl0k0+wMPWeqk2PJ3NHg2QMYAJN+C1anO/ISokH
YtSmUQygLoyLYlhpeKuXnFvtA4v+DsB/uzrL0F2HTa+QEVg1utHLZCcXKqJdg4Zf2AEvByhjYhTr
Hqz8Hh1eUpCPCtA5CIWCQwey3fzQiBb3Hcs5GiqDMZBkVus6pLHgu/4YP/lf/HvaOg8eJCeD5g1V
ZxALDK0keIXJD9sXF93Cre/BIAwJRkx200Y8EBjaeniWksFKptAZsL3+3mwfWl4P0qpFDYqCsq6a
mH1jgCDupqLIaHI3RhKQ7Pv9eBS8gh+JrnrTwg5z7KWR0Kk0DXm45+a5far+GRmxID4p3fc7FExv
TWfkvLhW+8DVhVEGCmK/BglkgLYJYaitMP7ShLcYyq/zQ69kti/8aOf3suRs4To2LIwy2AClFKmL
aJkUrSfhHZ61dwlmUE07OKSzbbxSRXPhwAUHer3+5TkLqww4xFqAdap4+aFaSdGBumtLgOUiVLB5
M66rGH41xiavC72Ta6UFhgfhzaCfTeUzBZvF32diiaysMuguwCmH+UZLPEN53j5mvN/PHPFSycy5
mDBVF2npSdM0NzQqa9vEB//DxoawZEzxoAdaMWENNM8nnTuv3U/fmwPtZM9etm3Rs7Nlig0YlCYN
QXyBQrlumlaTp6cwMo5hOgWWjw67bWPrCczF5jCIgTGRahBrYJT2bn730YEEaDRt7VEhVvhgYjTR
t4Nv2zZ5C2TAw9SUVk1mRERG+hgOP5vibQ73jcqh9OB5BYMWIUGlqaJvurp9rapD03jbq/h43W/t
E4MMCgZsRIhlInrFXE9/nt0yQ18OyIVPyUG616wROBg96ZR2P0GqnZcIXo+eFzvHYIRWQddA6fFM
Dg/JJaNiN7hWI2TaYtdw6GAp2pDQ0dC8tNyh3dXZwSsU/9VeO6DCG7UlvAYpfkp+oJyjnRpb/g80
sdgS7lT/VrFzTDUZmaU/bX/47bsHEvN/BrumIEoFMeg1MEqXKQyOatvtuzbnnYxtDNZEBlb0QioS
U0V/DpWqyHboIos/FicjlFZrnjXeqphYQcYcFZhT6OhpTzwwfbeWAsm6YkhuiYzIREgtXZEdkkPu
u828JOkC2/CF59Zvv5hqff+ZiWgVU36iocuyabLE6q3oD3LcgZOm7l4l5TaUbgLl6/Y+rh/QqwkG
5/w0II3QiuA40Bqrzn6GOidg4BlgoC0Zk3iECDGS7gkUMdrBFXuTt210W/4GgesiGCzThUFp4hlp
YGHf7QjV3xpBQB+hmwhKU7nV7XkPLgpbWwYZWJObxFDlEG/mSn5KQNhGzMHKjG8gFLXE6nF7h/7l
mF9Xx0CciHpoOYtYXXwgbvnoH+p9+/LPO8Xf97vRm/bmj+YX+s55cfv6HXG1zIBbM41GRXwKMHEO
mvabfuzwzyNfuPFfArzflthEfopU3GCOM+RZXDo3RsGz66zRHnf03axjJDtAOxrnw67H6VejDIaJ
bZXOszDSER3fowA6u1S2pT/V+yq1wQngyacAjZ14H114KaV1pLnaZnANyjeJYbT4tIKA1EpyE3VH
k/ACJs7ZYwm51VmQ577B2dPDch+hIwDvQs4AF28dDH6AVnk2MhMmQKdrafG3VriEYcTZqXUjhqKq
KJsbqI/8edk0Qi+lTYcTMPmPDeZIykaz0MTIiSVWvV0HW4mmqSqBXMafVlqlAK8ydYc0Pme62+pv
YXYs5C/bXrcKHQsrzGnOUqkVyhmkwHWDu9qcZttUtF2D8rUFbS07DILDtsH1vv2FReYUE7GQ0FE3
gRQMsojiM1V/CW6iAyijMff2KWS8GmMPslhjhmMOUywvEa008jCWbFfImvqqYpU8lQfOjrF0UKZO
glggeDMJQWmL5bkJflTAe7QcfcYBF6tiTutQNlmZaNg0Q5BOU9FZc9WffIXH9sLbKvbANsU8kzzF
adJu8oPuVp52aK0EApL0icPDv9VTtVgUc3TNrET9XU7At6LPbuG/+6ZvqZHL8T7eHtFfsciKmq3U
kzHFVSl6eBwSFy3zh+RoOONxuoX4R+fkD61Xfcu+bdvlLY7+rIXZKE8aLQ9gVgDtdY2OauU5lHll
1FV8XXxBBjHkwQg6s8fJ8pX7IthJvDc71x8YsIjzQZsktJbh6p+eyd4HVc1olxfIB8AfeEd3vZKK
PCsoFySALVsQ03NR8zsDEnQ1hCCpYHhhG29khzYaB2RmrvC0vUXrl/7CHrNHfRG2qUCp/1MQmYWx
hVk9R3Vo4bZyyZFmYPn4tO4X1zUyWxaXcVWhMg1PFO/8+FmY3uvwx/a6VsOKxbKYTWva3Ii7FreV
6rWH1E2gr0tnUXidFuvOd10JA+t+rUsGJtJBBTdf6mIf8fii15/W13WwRa+QtHrR9TKdqTGOGvqg
I4tS14+ZVe6GAo6Iae0d2vWdwPlH4ZaXg1m/Kn+vkC1/dX6cK7WEvYogiywrJ3/M7al/UpudIPe8
NwTHMdgy2NzoszxpcP74EO0lq6ksUUB1cbbTS0A5Jh9hO7MEDjxyfEWhL5sFTOVy8qHbCXe8pfxe
9UnxOihX8XxlPXO22EvqTAs7zTiJNenxKSnnFWSRvcgjnuhoJ/4Jo+7919vIkEUM1JjoZGGTdH4o
Zb0JPhKQx8SuGO7Lbram0dPRByjDa/xPVRAX9pilFZUmGiUlnexH04rCH0krWXIt8PyD7sTWsph7
TC+FLNFMvFBagKMEeo3ii2l/z7+ieQ2tvAnn+lp/9C1WxWBjEOdF27X02jxGl9nJnejSHkKEbuAQ
6FzzniZ2wl32xh/+Wj0IC8ssQqqFTvIGd44uO2MrWz55ICYv48kzwmCkVrbtqCQwUoSmpxvkqPW6
06m8kH79Al0shgFJvYYo7sdiBrs+UzLo4Njudbs40JFVg9f0u70qg513F+tGLmYJPjIdy0N917zP
Jxrj21RDSkXnGBjE9Dte4YBnlHkczUNbBwKNEZrhPZx+DfLPJL/fvtF4JpjwNxWn9B8izBkq9W1g
peYu1jgl5lUk/L1TKF/+iVBFmrb+XH6EOlS+vN0jfwvJSN7Xoufm72NMiKwSDVlL9slQopI0Zhm2
KBVnV2tji6Tye9L0NshxOU/j9VKZcbXFfDY9M3phUBHfDLaIienoWO9pD1zicnvSeKtiPt4cRFpV
TRqG2m/jpzyy+vNwo91J74kH2XWo+SELbonfuLcKzywDvSqImqQ8Aki1Tnnu7NZJHpQ97Y0x0PWN
/jRwxCJNK3EyiuveeP2s9P8Xd5nSZ5qoVoivBvXY6o+R7xXwyW2PX6/ILPaOwV89GJtuzAbKsACS
H3AoUfaREXpwVMVe3ofvvGqjzPuYDO6OUT42DQ23Brv4qnrDznimPE60FFTvR2J5OlJSkk3fgpRh
N0ZDhOCYhx+8Z8BqXLlYOQPNqO2aup9hUwejPKvQOZFr47D9dVcDu4UJBpXjOdZB8453UwAdJHF8
JcmXdEysoH9VMp7w+3o4AgVUkSimAf3OP70lEwsSCFSNphdADA31QP8ZY8B2Jhwq0K3ET9srW3/T
GL/NsUEzEYy2FDoaJrzOr8E+d3FfG2fyTrcuRvOPCf7A4mXb6PqBuNpkboBGUtIOnH1Ul+JLi+8Y
NTdh9nXbxr/cpFcjDJipeinnYvJxICQXeWiXjqGPD825Ql83b6JqveFu8RkZQANMl6Iwo/JBCU7G
O7BOn1F/vxd20515I7qyo72gX9/mrHH9DrqukcGzWgrFKTEQJfeu8N1/ML6MEbhwKQFdI6BzRj9+
r9HgSzBzLxx4tEocP2W7xyR9bPOuw/HvyfceitSGJllKdglUR1POZvyTs9TVU26C8RdjKshgsNKE
lRbUUyvVSP5g/hC8Td+mEVSu0dcilqx0+OLrB13ajVZutelJ7RsevNL9++saXphn4NUcO0HVfOUf
5jbaQR2ilbRxP4gUcEZ4hJar2Lowx2Brr82x39HHHapRtl/lVtYdhuKtiwfewla3cWGJQc+mFee5
EbCwZmd4CDrd1kmf6AJ9R3OSyBLd6Dw5BcazCQdU19M3C9MM0s2NiRkCH4ssX8HGDugBLelOuoz2
vMP79ZZ3WlZRxzRlDQwRkqKxT9cKhNFZFGE2Sanvff/XVNwmMpf/a/1zXo0wJ1LNdFMjBtLJsifc
mo/EzeEnysP4oAJPFUjsUi7g6UQOn1HFURerY4KMKYyiJi4Bd1q6T+NDw5sMWvt6BAwXqqiKJuY+
mM2qVK0soxBKHRkkM1DHt5FLtGSt3X3inC/ssGKRkVoaeVcIOGggW5BtFbTGia1jJE+4EZ0YEQSv
Z3nVDZcWmduITmN0NQqi6PVLEQBeCCLCBEzG1Wv+FfLLXBH41cBpaZC5mfohUSMlBHJSbQIaqikn
ahHyZpGlUpreHX1/VWc6/FvfmAcDgSqIem9ym9cNsnZ/LH8Jc2sNRRkmvgmnmVW7SBtL8r/0Peo6
Bmou8sGYDqrOeZlxvzZzQMK0ljsQOdOL8p9osQAbcWtVzj8DV7x81WoYsFwicy7SKqpjaaIzdLZ8
BKuhV3gg70Axqft/DHauXVJLY8wtkYTTPAw1jKXjSS6+qISjJ7Ia5S8NMPeCGhaJ2OtUqtD1veg0
Q1UGssU0syljYjy3O2T8OO9c7o4xN0SpQcMkz3Ai/7djsdufeku1TC8+DXuJcy2sIehyiQzQZDI4
mHRCbwVldhtokJq/YqmwekTeIJ5oO4453idltSZVLVfjBPvmKI/GfUBf8uhVyE/th4CZ9sLPN3Kc
hGXZH/SqFaoUTlLV3zXjZ5l834ZQ3t9n4KXLoymrAjxWxP6sCa7OGxVfi00WG8SSdeD53FNiRoBG
+ab4nRWbl1krrNYcObEJ58oxGKjosrHvjAqaH7o2u1Ezn6M8f8nCivM854Ag2/1cVrGs+z7MxAca
hCRe56JFk5vS5q2GxYYgmJNEptcM0Eewa3IaB87lyTk6BoMOgzAp3Zzj6Mj5JRoPLRrHi+FRTnYa
hkfKKPnU/phEh1aKbOgKY06PIyUwDXw4setLtJy2kH6BasTUOdsOvfpGJeLVEINAJBTAl9YBgSTo
kUN2AOEpSn2JLXaWhvJb8CN4az1ejmp9v65GGRyqhVLFHY0HR17fdOMxbx9M43l7Yesn9bcJVfzz
qV9VOsi0GiBBoGgHKa9tDMJxnog8E0xwIwkTBvoSmADKWUZ9UQaeujfPAgM34ahgsGDC5rRzuesC
1Yr7h//2mZgopROmOCkNPFGq/laTz3PE2QbOTqt0hYv8XBibed2OADRtNN7kvNkbkXg7ljyuUHoc
2CckkRRRkhWi6ZJIf8bCjJqaaL410Z2fDV+M4kES7mvxIR1my28/hZwLUwzWVH1XKiPtzR8nye4S
oI2Z7CWdx85G/8zfK0LzkaFQ7j2Wda8vJK1AgRrhTiSe+gBFinL4JhVIq5qls+0Dq3skmYYBlj9V
MdghoRlld0AbMh0jhocF7ViB9W3ihAI8G4wn537cSOCJRmEix/CmNNwWYnsUg+I/LoVx58os4jSk
dXAIRTr98FyDQXwWea/d1Vtt8cEYp04CU5dSAeWJrjmr49e8/Snmb2JiR1BCGh8DhReZrtqTFUUW
ZUiuyax2ljmHeTCZNLX+SnXumpvB60/yjuwx/4o8sKzYPualgu/hUXcabvabwthfnni1/lHZWJyt
WE77Yp6if14VzaXy0OxsJwf5XHMF6le9ZGGKQdRo0MpmmIGonT8CtCE8FSM1m/AkGHhmGGdsZWPW
tBZmam0fjLtB/1IQb/tMrdZ7yGIpjCfOkhpGaqjhAj82l9xt98L7B7eqI3MQnLcYxhljyS/jbIQz
VnrrRiWoPPzUDkrd3V7QKh4t1kN/xsILSOb7SU6Qy9aRl/DBStECXeX2KW553s5bEAOw3YSuzoI+
Uuhgj463GJW2zWzpkh3Q6O/IlnDgVZHoN9pycSbaaptKLEqiY8An+VI3Jyl42f5461HW4uuxURaU
KQx0mdJMoHCrv8q77iZ0oB5KaQxlR34ZHgduX/rqsPzSBZkoC0WQPAkIjFIGmASNA50nFm5zCW2l
tXLk7P0f5B7dJrZ6Klo7Tiz1/6N6s3o1X5f+0Vm0cBx0XxQyhmrRF1eXrl4qriGAxkvGWIyEvoki
5fjparWAKIoGiTXT1JWPJ/fCXtymijzQ3owGLdyhVzvJZcCMvmAbZ/F2PlJW9NTjPeRXHUjRRQ1C
pIhA2HcnGmrJNGlwIGO8kfyLytPBWT19i7/PIFYW93lvFMjstKYnhj/GIrE6vNmizwgfk4UdBrU0
UAwoLW0Sxxc+JVV9TgZe7L/afrS0wQCWr7dSJpe4zapspx2znX8gsxU/a68KlJd4yX7exjCwVZit
llc6wCTIHjXhQCJOXX8VrBYfjAErUiPHrtFOBWNCXfYrgZR4r3LQg7f5DDoNIZRYQYKKp2dP+6ZS
SApMEIaQrIynwMJbDQNTQjyVslphNaXwXitfYzA9iC2nMWbVBuJZHXEM1VxkdiSf5iCT6OU7Faot
E2IFRWkJRrnnQO7qV1vYYXamLIy8VQXsvErVEHtorlR2+U21SpC4T25pxZArHPbFt22zvNUxewXF
FVUSaYU5ilXbyDOraypLR4fkthne4piNGqpw0A0F7dqQerKb4SYbHvMqsIT+M2E7AXWgIWpQx2SH
zvpSAf9igTSEGb130l4M37uB4w+r98PCBAMHU6nl0kTrrCRs7EZ7DOLU6jHdlDeWJn3d/mw8W4zv
9QPkhbqGFkAgCyjUj5PhCWBhM+8MjYMLq7izWBXjfa0yRNIYwMubqTyWIsalhJRLMkLR+K+wZWGE
dTYtG2azQhplsH2vd4dnEOd5miPdE9C9Uc7Yzzj3wh7jdcY8a62h4PMlcr4PB9mdi/BOEFNve5d4
346JW5qhbeskoqk2db6kAeatqsreNrF6TK8rYSdToBAZ+zmabByxUtxQQYkoUO7lildxWz2mCzPM
eyYhmlzIaQgzkWwRsq+E4+y/phXHrddjnoUdJjwQcz1JAg35z9qR3GwvgmlPegkd+WkEy2y6T9Aa
VN5Ib9vfkLNN7HxKMYBII86BQWYPVTkpsBKN9xSgSboNB9cYbCjqYEbagsZy4DZX+6c56Cwxlu0J
A7j68GREZyXHPOyn0HXxORmYKKfIRJ8EQDwR0CGQfqvh7kJ8KhJe5+t6gWRhiYGJZAwDaZRgaboX
j9NzaCNj5RjnfE83br5JuCQ3vE1jIKMmJNSbBGcrrzs8QEY3yLX/eLYYlGjFRKl7CZ2OBLNsbYh7
Ni33RKjcbffjnS0GJTq/Fuomx6cbIVdep5KFIoBlBgdF5JBlrBfprpvEls3HZAoioUZNGW9rL78D
y16IZorsMJwDu/3Jn73h3FI6gxp6rhAB3YajE4aGRcYHMp9F8RTP76nw6z99Q53BjUDA/OOgAQYl
ccSl+zVGc48PghMxkTgBC29NzMMiTqtE6zr4XST4bkzKE7gvXUj1HqvyZ5PFHN9Yz74stowBDl0z
Er0AZQfGVcoD1bjpMUyR3cn7jhdmcu5gncUKJWlCmfZONbv6QMcBaJcBtOC/p1+hieISHlku5wDr
9FgsnrfQQerkNKA1ft93taHbh/O02/aK9br+4usxIOHnxC8iuqb0TMcbGs+8KBcV43mUjFfUOa6x
/iBcmGMAAzOOflxQKt5WusOMjzUPxNHKySrCH1lbOXEVWRE049rBinVOfZJ7thkUQcP8rHQRHu60
t1B+Ji+UMJQSZtBpiuHEG7PkgBZbEO8isZHAoQn41X4YxM7F3FITu8oOnB2kELFxcbL5iHLy51Aq
UXhXPQXioNWNYMtPBLzUpdfymmrXPVKVVbQvQVKTHcguBx93dDYgKmy/F8oPveBEN7y/z4CUMvSy
MjbYIkUJrTQ7GB0nVl/PzpHrChhwqssx6XXK4NAc0/NkK5Q0AgNYgp3v69TK7trPKsyDKvL3Z2Mg
qg9jYUgozU/dB29qarypkPwa4sqpfNEqR+U4JoEj+jm0XOQzIYozKELkBVPqjn57qxsT59r+4BX+
22euP4hBMr3uArNW4TPNTnLrc/uDxiLiIbpRreiJMtfE98YuuOWRH/C2lwU0RdT9yEDprtdiSxV+
jsM3zmGgP3xrYQycdUUkV4mA9rrp/oPse7qkTr+vA2s+Ngft0TxSLWn5U8/a69dkQA2P87xIBEyJ
K8AtSTbtGsoC8pvazKDO5Bz39U+IS03EEAsUkBkQC9usL1PwfTtR9SNRHkLyuP0F1z/g77/P0pGR
SG36mfJTIKmxrwLppTbu0oGXsaG/8u9tulphw564iLtawiryMx36ibzBVd34yOOQ5S2GgRMxFlKN
9MhxRfFhLvcmlTF73/5enP1gpx6NtlfMmvaKNOLkdapiNymvHLM6Ewgp+f/tOauLEQ1KmAo10uot
nnyD9zGXso9A8/QUnLODeQTZjeNfjAtynj+2V8c1zQBFNaZ+hWl0yiEBcU4MhyPpcIdiJPjzRVAU
9JhwTtzuJa+s+W3b9HoUeV00gxVBORiyVGLRZdrYJrmdk308nfX6rAYKDw7Xr9CrLQY1kizUu0ZH
Krye25MwiSexC/eIWm1x6q2hRFOWEv3I5XIvgza9TWvOmea5KYMfc9ubEN0DaJXJFzFKrVi+EVLO
zboeJkOPVCKmicubZTlRjaiS6rjBQ5emSBdDabyBhtUTsTDErKatx9LPTcQ9nXLKhZ2YcqjlVr+W
phIimZoqQ2L7z6i4zdOhERpExYYwWFP6za9fyXi/7XzrNnQ8/U3FEE32VIPQ15+gtQtEL96i/IGk
LyZPtYhngn7GRXCvG1WZSRo+k2AmVoOWZUm80bkM4evpIu26EuZrjbXekqHHlZt34KyXrMpW78DF
dSsfaIivnkywFptOyjlRq7HvwipzeI06MxXo7uFA6XtJ/K7Vr01wigMOOq1CxMIKc2yFWRMKyB7R
aPHnpJy6/GiEe1JHts9VfF7dLV3FaDvG26EayVy7ILnUUhDI4ikmvdWal2c/a57Prb9PrjbYEbKh
jVtJrfFCp6OH8Z3ixA7ENwMP0fbdfBMeydMnnHxhj7mERRlDIxmeWk6uR5ZCdCsvTpGcOP/NCnMH
mwHmU0QfLz45eMr6fRM/hPHztolVMkayWIny51lSBUgzRNGIoAjMi0d5J9qqJx+RC3AkUKbF3yZX
c/1HNObT9v+KE3Ou+vrCOHOQE1GbximdUA8Ge0m1G+N7Jd81n9HdWy6ROcdxNOrhWKEbOYmUNzAe
eK1v7rc/I8fHFebQKhnRoIGKhcwm4uR6uivM4nUOg922Gd73Yk5tXpESdWGYEcWnrvipiJMVKYJd
9Jq1bWg947rYGeYmgjq2mU5+Qx/85q3wmhzbF2g8vlLy63jnXzD3xvmCq2Et2rYwjEUweGoyS1Pi
QhTAlo6rz9D2YoX2xPdaeJTqUxM+DNpBazkpDZ49ZoFirZB0ToAYMhhn0HF/+ieM5s1788ww4Efa
Zi60CL4nHmHmpt2DI3Mnn3j5tW0zEsuiIPeE9P2Ii71vqkPXq9+TcrrJW80LwuhrX092VPZWYI6c
u+pfcPd/uyaxlKaND+ISf6KvUshNNg+UJw1jGU5wwCiNI3/j9Y+sH7OrOQYQ0yFODTAgIRGbGBjH
uBeUwmp0zrNkPdH22xUlllYhVMaxb0q4xujGd6Xb76OPKXKCQSxelwdvQQwA+kovRVC8Q8ui4Ery
zjduR4FzsOif+Ou9uFgN/QmLYEkV+yqRTMRjkVy7Yhw77VRy3IBngkE/sdLMsE6xCqM4jep7Mfza
RiPeV2KwoR0nIQsMpFxK5UxUL5vc1PjUiNHiMzF4kI9zUVWU5EL11F/zE+KHHTpIXOM1PqGVjq9R
Tu/VrW1hgKEdJnTexwjA0NlxQQ3DRmVmRx5avArHm09O/FyXx3anlnLbSb1Mb47JdzDgbCWQkNve
pfXL6ffh/DhWC0eLY8MHaSJSOVX2ayRfhOKXXO/M8L+580dSfmGlFyJzSOioTDrfSdpOxgtgexkc
Z/6AvIWBUTJRhBEQ2o3azmhuZS4xIg80P+7ehYWpJUqk5nDn7ji746GxQ1C4JQeRCp1igI7Xhk09
d8PTPtK6C3NzWGSpST3bEKanWrlTZwnS6ZWbC7Jd6LFV+Ya7/Qk55/XjYbWwaJa52hki7nI9eVfN
X2py9qUv2yZ4zsZAglnqRqD3eFR0MyQGstYqdRWNX+FuSrlqP5yj+pHoWSynzvIYbey45OIDJaej
KhyhY9rpc3MQ98MLb794X49BhirWp6HqkWYXjW5X+8nO941dY/jO9hfkmGEbTvuplhutKvFkKp+l
4LlGCr9WeWyPHN9jix6NCaEkGQzWSPF5aQ7CIM83b4ph32d7o+FEdLx7+6PRd7FPcdfjGdjiXE2I
tfBcByESDerUE/9MrSf3rnjK6pGn5hSVjQSfGGy4uZvfNXZ+6zvlqXmjDMwppsSbE/oCTUfn3FQc
fJLp/y9WGVRoJ9F8RJRosEUnG6ZtQ06hh+cZ9P8XFoYp0yuIW8Ezps4i2lEtnvzsM1mixfej53th
wyTQ1I40jAeZLcb1zs186XlNef/yhvl9IckMRgRouwL9PMKS3pVcCe/ZENN7Vg+WpfxB3INV5sjj
k+DtDRtEJIEvfARCafrQT+9j+m37zK6XnBefjcGGNMtJ1lXAcv/G9xRnBDEB1IkOMRgd+A0W/5Ib
+P0B2ayK0IlaaXa4a4lVPFOO+PaFVn016JNmu9DVofs078QneY/Rof5te6kcgP+LyHLQIrMUEer3
QnvjN9OhnfOzKqlfJJ3stk2t7pqBjnQwuFK+bMZPwGEdlB+5sAF6iWGm2okxcG7E9Tt/YYPxDE1I
M1JOSCH333uHkupVtg5puFvTqyhbussrF3INMp5SKJEUzkVHy5T/GIzusxuqLe1blNeM9zJbB9/r
AtnuH79C7VVTaDPEgRRWdhQuva0cmyeq5MF7Na0fg4UxJv2mdmOYtjOyE80Ob0EndUoRMyKUfb72
upeK09n0cRX+FUEtzDHPzrg39SBMEKsbNyWYTqMjDQF8T94lx/Il/4V+Qis/+hcwu4JICsJg/8k9
2RFH9Bt3lalisUWxU41bqedAMfWErdUxF0pqYkoEMgK0CYKW85OPgqK852VC6CnaMsPcKulEm6c1
3JgYc7F68VuqihZp3Ao8dLr6uP3JPuKKLWPM9TKDArprhxrvavCbyM/mbfim7McXawQPb3UY3HnX
ewm0LkDF6+o8AZbV+3PhLgyeNIPmk6xAx2fk35nCrRG9C9J+e4HrXQgLGwyexGYj12OIOzqP87tM
QREz0cDxj8eXHO/HoHLQ77SPzN7qVN8CSf+XTE5ulHy4REJ5mGfzMZV9txDmkOOsvLUzsBOgB1nO
CJx1rg17En/V4xci8cCUA9hse9BQdIafIPpHH698NDEm1oB0u9w1Z3AMyFa4823ibH9vzrLYRiFk
+JUqL2U4r0R2aY4RiVzyBG5hi4eiBoM0Re5jKsJAUO6DyBvVfQJhyn27Ax/lPb/Jdf1+vzoRS6Mx
hHnTQMsG2YfD6PZOdellSwLRMXnIT8ix7Bu33zUHmshDsMR5Zq8XVRfGGdjBm4rUQfWRYR520Sk4
ygdItYJ0i6fIwts7+v+LUDNKa70OGqyyVH9VZmBVyVmeeVmD9WBzsRwGcYIkyrM5hZUMw87HbD/u
wQF8oz6R+/EhvBhuWVk8RF0vUC5sMkBDugkxdIhz0Doz+AXnj6cpbqc78Xt0F9j5UUB1kvf+oAvZ
gFaDQZ4hIWRq5AqVw+hhJJll4lUsPMvibvvE8QIYtlsnmPJMjVrqH8iS6O6MUNdHvzdafZElCRyN
Y49zPbHNOwIazaopR7yp+XeJ/pirnti/JOZ+iAjH8zkf0GSClyTTxSkKsTAiW2P4HNbH3HzxNW/7
+3G83mSQJO8TrfcxJu70EwTBvd58LBPOJ+OFYWypv0+VchIJ0KoHelAZICSyDsl53hXgt+SRMnHC
FLaTJxiTtgZ1HsQe9RyCjDhRIbGR2PbmIccrVQP3tnII1I5z2fC+I/3/BXqM3SSMMIsGorw+ym3u
SILo1tH83+5Nk4EPRUhiZYyQpSfjRRQe9QkskiZnv3hLYeCizaK+hi48WJNMb0yezODGkL9uex0v
8DJZdMjnsM9UmlU6Qrn2RkWonEKDbjw14Dz7nloSOBiq76Zn7LPH1Cs4kTrvaDHRRzqTThgnOL0g
OQZ5EsFYYO6L+WF7kdvhB2GLbbNf+qBpQVKrgHCT9gq3+29/nwEIuQ/GeZDR3pKGnQUJAiseOOEj
3YV/x3DCKgRKNZGMqQ7ANxVgBCr0uhYFgeqeFN/k8VHhxWu876X8eYTwLIykXkTwlKaFNYTZo5r0
nxqB+n0VEpGJJgxtDuoqxnM3RY42uw/B50crrek99+257WNgI/hzNcJI6mwIUUlpdtNOR1IEUy6X
HreTBjY6msEPj4HL0zbgfUIGHvKmFMBzg+hCS8xDH0luRGRO1o/zpMDM8Z8L01o1LGcBACt9H3ad
3X2IDtHXoHYe7QkkV+BEdf3Lp9Ldi51jECMySsFsNOyclrxEwWEob2LpdftAbQMfaLz+XNkYpXrQ
U9oj8GlZZfVotudu4qRlOfEsYStshRwpOXTEkbY/EpdSuqP90Q338p7ngeu+QCRNN0RdRsrqz9V0
tQqVTWqoDr8KpmAJqcKJUHgWmMPkh34kJQEshOaP3n8UeEJTvL/PHKEBvNgCcjiA6fQcdF4UcPaC
9/eZ09K3dau0Mv6+LBjWUIl2XmkcBF0vABjXXWBOS62FoMHMYCM9gA5qdhVkmCsbDd+nzonOaKd6
ozI/1cm/8BhT1735apk5MHPvx6kf4cD0CRp6v2ump8acA/NRvvj7grjaYE5Mrw/gYRmRPxls4Va+
QW4B4R38WtpnoKUdvotuDo2r8SE7qG7tpTY58EVV/uVE/f4RKh17XYReeTUZYzl8YHp96LzEG6EJ
/3+kfdly3EjP7BMxgvtyy6XJ7ta+WLJvGBrZw33f+fQnSzP/iFOmG9/xXPnCEQ1VEQWgUIlMUBfb
vwW7/fyWPLNXlmWGYkkoG8L6oQDqMn3/nfjzuRCuFu9aLYrSGEVRAQx0PmBQG1yFNRG/9/PSpxEu
LKRZoq8jY19WrOtWvqubF2P5JiXpf4sNPFOdpaianEZ42xWis9pcq7/1drz5Flxs6Cstz2sL52oW
pBuzbA+xsN4YoA28/EmIEKHyIULR9SyPGfxCvZqru7UiQtAv7kafn4OLD0s/YFQqwzomZz2gr/rS
B8lx9lK7cKcz2QkgYoLKxYQKkg2j1MEaaLd1u79rnMpRj9ZN5qSNk91pDiRFcJSpRTKfuhAmVC5M
FBFoN9ceZjuvPkoudApfzKfO7Y5MiM5QbKpW+EVT4J9d1biQYORlMcY6bunaYw6xx+o+8kA/nNo5
ai9cOk1Szpf6jhpXjMdQ11AnE0sscptNj2QnsFh2r6Y9HHu8uVGpkfiQGhcqejGe1tZi1dDyTSiP
S3vbLL8jDQuU5f8VEDxbSTRGooTHf9wvphcMbRR6aJcJEfL2GcY3RrgaIrJAhDaKeIwfQU2Gb/W+
Qo0iCUogs1fDLq7WB6YKw0j9x9SODqrbuelDGjCs1X/dUy6kZLGimGmJ+1QvrYCQWcCKVI4YjQT+
gPp0XEiZcjQh9AghBS0DW8UMqYpOVUZcdNiJunDi+FGUJNbMNsrw7dhjTYecqPgsA1NoXBadLpnh
4kk6KqlaavD6avhDmd8tKejE81BAmYVsnLKfumSKiyGt2CSxOsFRWje8j7/rAMLFt4LT263XntVb
RkRWPrfXoUcpxxLfiyc3ybUF06FsolKPMcccPmQmut8aNdFPJBpePEtP1kwpGXjIBFQjbs+1QfQ8
qGVwEQO0nXGsJMj7AK0dhqZ0syw5SfFyuJwwP9AzF74Tz2MCBg6tLhPA+4YTm6UrQJ4SH6DArHrr
OXOWu+I4n3CkAW5OVTv2lUdAX9zLfwO1VC6m9EueiTXzyqX6Lgo/VDOzjeHrZRtEGcWLvMSt2Vkl
49Y0LdFO0+qkp9NVa6Y/UqsitpRaDhcwZIgjm4OIsjMNwa/0OlZeQ0lyUDU0j21oR92cO0YtL/us
hi7ALL6iBUczPBARQ+cihoo8KVslot/S3E3iZNcVnq4MLzKhxVMQNegvnsn+yWC8EkglK1LbzMiS
H1JHR+hz+MK1CTInMdCIqP6LR5Z/bPHABpDKpZiTwFUoPRYP1pXqd28xtGmi5+gKsrsmNvOvi95l
NyR8gyc30RS5VJoJcX5Zj810PXZXkfhw2QQRmXhWE9VUE0lLsbCwf5+rm2L5cvn3qWKNBy7o6pTj
qRSRiZXATBMqQa8s8UFVAR220reeCHusFLsQoQwuPFQFUGumBRfsdR2U89FZaiFHmwH9NYTOCD1y
u5vbF1BmBb0qHstJCS7/Afuhw9RFxYAcmswPQ6j6mEnQccDLmHaldrfLdBYyP5MoPrPdk2aB61pD
9wdDltzNQuwrQ6h1PBWYuE2q861Qu3LzahiAU4ze5RXth4+NLe5US0Mu1tbCTrVS23qsuXI+naZG
sYe0u0uz0CvC+dymxrHI5HvC9u52bmxzhUENoQIVmrjskI+uecLLi2izWQwWv8YPEaPayX2dOBX7
Bf+nWb7rgHfAVWgQXWBWdJY3ZDlXPhr3kBh+zh2KU5zaYL71UEvZOvQafIYtks3z68ePCSESfrN/
Gjfr4uqEaF1LWehx3FW//FDXGoPha+cKfnEQ7lKfQi3tP4hbQCdJhijrIGfHad10b8KmkuV5hb0Y
Hfnb/pFxy86QFGpvRICkVOKz7R+KT2tcLl1m8e/+v2ykThm5aeqZTWfHEUh9V5IDZM81dVFWVEM3
dAAGuUizjqA9Uya8AK23kLszXhkeLDqNwKBp0A1FE9vtvgNY5F4+EXuV8tYqt6O1DvqTIZWQiaw0
SCO8bA2Rq85QU5b6U5IlX5Q+IrLf3nVja5LbVkMpV8lAY8HNsK1gloPgnVIeZ7mwpfZL1pzChboP
7H3IrUUuuglLHFeGlOKGb/iKdehBI5aJBzDIJ61/eTvZR+LTxdYSF9vSVDPXVkV8yddHtTt1DdGQ
o1bCxa+oUCDnyV7g20I+pLEfiel9NgiuWtqNLhD9rN2wtVkNj4layypXRIGVRPe9G/psbC1/GQFF
Nw80cohYGg+H0tVKmxsBRbLaVF/jcjprZX0wkz+TuPgOlirCCXdLsO3auNCViYmm1y2Om8pmNZ01
UL3E0+CQT43Luggg8fwWaT7ZbWK/e8FDeHyUlUjRMHTwxf598MJTdo8Idm/eKg7g/UfqdBMxhZca
auPeksCDCQRf/pInhjtrZ9MK5lQloshuItjuJhdGmPQ1yKjgl4zwl0UuzGwG6sdGsrKMwm2Q9rgY
gsq6ggoqkMHlVXET3sveGpjueBLupQ/fpPaRONa8AlFSCvWYa/hoY/c0hdfk4xIRhXn8kyGqhQyO
PjSoU8EzTXdN743IX+rrRYHScPkbjB3bj8UFkRAKvdpgYDXCUARpIzmNNXpjpBCFHvvmFzydRz9V
DYRjixFxPo0Kp8t6G00EPwyVw+WQS5nhmqlZO8nhwMaBVAvwNAMKjgsGGFpqEnG39tjsGg9+6k29
CssFdiYHrD9AokRB44cuuKz6P5lCeu5kL5dXtosR35rknl/KJFExbgK3kO/r4xLkTnol3Ao2ThfE
R5R7y088wVv9jkkqBpTPE2max0aJaxNLIWuLz13kzOUXI67twToVxp+IzWJxn01Ee5f6kOz/N8Ud
xNNRA7HpgqW/mrNr1QhMlfD83Uv+dke5uFHPaRpaIuih2IP6cD3biYOJXJeR81EPgETs5ckHqjAt
MPeBELWqOsjVGldKX7qiRP+HUmelLHFFh1YIddHKeAoc5HthulOMwR6X1TYzSuKHKggsLnIsgMRI
DcPXohy4X90S95jCad7RT3UFtyHc/3LQNXhIVLjqkSmN8IdEvC7qq6Yh2t6EMxj83XrUWkmMwRHn
Wo+yo2N6Bu/QTx944YP+30op3F7+7dyjHkHtjb2PTE78xGCN7QvcATel1od6PMVUukur+OnnmPr+
t7k6T0c1Sj6ClfJu5jZYFWe7D1S7uVJyW3FAc3gt3DXB5YBF+AfS1r/NauB9qUUFMWNyVM1uwYFR
+NGxzO0FSq+YJ/AIeyJ+79cpxuDvg71gabPBOPJZz669S051sBwYQoviwiBXxgUOo1yiWNZxmoWA
waKlQLnJbdNePTYkR6ExSGusVt6EQstKZyNk9UZ0I0HivfATp/csn72A4hrqXN7Fy4W3IfLhY26U
UhhhzIhVOxI9TTxVUE0ostCx5Ma+bIz0TC6ERHUrpbEIz4QV3dZe4++s82kViMTafZgfktcaO0pd
5S/nFqjU/XtD47xuLWtBLFGrLwBf99UXnWq7fAzJXnDGj3Cz+WhQcmcDNLDRedkNdLLfjdvVRafV
HwP9+3xfXAn3rMoXXYyv4SjgIe+QO5Qw8OVcYHx41uaPmMQ17IQRHZJBNp6KuMdLdhY5ndWA8YvS
ydtF922izEeVvjEmgbW0SNOP4wfOG1CXIojeZF7h1+fcXh0QPLU2tK2/Ui+JRPlvfNRqG8Nam6nQ
NmXijGB9/osipnCM59Vp7eGW7gITmYhnO5jMYlHGAu27qLDuBy06CzXVgKUclIsvFYA2M4DUqC7r
1BaH20n5YZB8JJfvnsbH99xsW54JdSZWSEJGm531rsntWQBLhIh59vwu1FZ/aAHy0KFnF4OHLpM9
WV9DIgBcvuoYPPFBoieCVLOQvRiGl03XeucZa24L3R/ydGdmVLwhgtvHuNJmyZ0lNInFaqNKGB3c
+T1gQWVow4RaUKUU9znxEXn6g6UWhbhlsNNW/2FhjCUz3/tpJDaQcMYPtPxmRaWqxIvJ7iGFPtpS
egsZiP9ogbnRxsKarGlernD3eXns89c0+345B1DbxBUnUzS3fcU4Fbr6XRhiu12PcfR42QYRB3lG
A71Ioimt8US+RqBJFWpbnWS/lq57aiyU+hxssZvNytolFsqaFQbaesgr06tlKkFTJrjYkApqU9Qx
voe6Lgel0h3Fyg6Xt4uKqDyvQV1osd4qeJRpGY++g3rRG8/dAQqX4J1PXErAhKpwZK7oUAqj7GsJ
Xty6qN5u1gBQNie81Q+yPZ2p8TLK4biaI+lCxep7jJfpauGgMws5aVvUCa8mvhJPbIDWryhMjPtk
jAsUGEFk/Q7GapNuefoCPZfXqowwYZGJX6fi3VxmW4hIzVHi5Cjc6bfmUZ6Hv5SNJg8wZAWj8JjB
+mo4y+sCxcLEte7ieyqlU7vHxYQm0uHkjOhJw1sA4NWHqK09wseJXKCwv2FzVEc1jJRqQKELBuF2
xMLSQwVFxtwFrtEV37V79VXGw7UdgWblsmlqT7kgYVWq3JQr2g6oIiD1ODu9/Nwsgrv2JhG7L3dt
DJ40MgzTuSgk7CPjqwEFYfAXlou6DxEnin8v7qPOTKUEZWYlfpWsQAknW5GJTaNs8CFiFaI4ZCGi
VmRbj14GTH9HA2GE8jsuNExdMRqigI7GlJ0UAHME9/KXJxbBv/xWTaFXMnvVa8ryUYibM8ARf5ax
Tpih4jf/5iuJsjxIjMJMuTVbO3ljpFIAClg2FJrUg/lHdKCGW6mVcXFCbUK9jRg7QKafl+hUS36i
Bpc3j8oSKhcVVL1E/WTh6/ylpbGerYcWTYzkST8sAfR2L5sjTikPQ+8iiCCnC9tDMY1sPNm7ENry
JX19m8bWu2yL2j32/5tYpEJKQDVSxPJcle3M+qEmDwUlhEc6BVvwxohsiWUGMUZ00P4cQGqSYGAS
PaAevQSG72x6Eku9C+jbpCiVb1xMbTe1jKZiPIiO+MWELuKhd/ur8FQf2dRm7OpuXLizZ9y0nuBP
j9mB6lsTJ5qHrS9ivYIfjPUo5dau9D/C9f2/fTouZMxWLUShlKAr3x3W/kfWuebw/bKJXRaFzT7y
mPRCLqBPwt63xkN97BNMyuhO5BUOpINvwd+gfUPT8tTeL4F5Lv2ZmscgnJPHp4+V1vSmaGCWqvfG
xrDTDKx7FOCOyMY8Kl1dlWqNGkTGVU4PxpTaxuKr7UlUwBy3EFmR3E8ukAj6oostIxjAwMIj1Ibw
XligxF2+jucwGK7AXgSMuHJXfoPQERFVqM1k/ro5hEuWzCvwkuBeb80gCi0bE+c+hJmpDLCHVNu6
DBdRxFiLVoXN3w6zDEUxCdoQwnCExJJTT+thHAvdzoQMKN4x6NfKEyP1cNlp9z+oBvFTXRMVkQ/W
QyQnumpij8NYt5MUf4MF+ZU+dJPp0KXUxf4XjcRPc9y+ZmO0zmC/wmjpLSR5gR2WzsaNFNRnFaRN
ilO8Q37j6fIK9xPEp0luiycdQ5Ipm+kSBMBd1cgbkthW2+Y61ikNjH2v+TTFhW4zLKO8VVGrSskz
SEOHwcLENoGGYzv0c8Py0wYXrFVLX8SYvQMvancdZ8ttk6RUBt/1Sgnc25KGXo+kclvWGF2aZxOw
aEJg+oB1ByYkUhjfd3SgDtp+O1KyNChhqZqufaTDzUkL12lYNYYgQUvJsoV3LQiP7CKbOAWuMacO
aad3xh/Cneld9ovdj7UxzLlipK95P+g6QFRraxfoLnXKnybFTkoZ4XZSNcuykBOcb8wqRY45TC+y
jIuLJVBvpKyu/sktNqvhXG8ddEuNgLF1RZD2D28qSCgF4K4PDRhKM0c6sYn0EaQp54T8hLseuTHN
eWRulWNnMlqyRX9tNd+any9/qN0Qtfl97koxputiKSBCcFvLt+K7ND4n4Wxr/R8TVSRQK+GKhMQo
tSRURSA65tKP1dbtlZa4uuzDAz5Xw7cbzbGaehWUZG74bfEUN75Oj3hSkTANNQa112N+7VSfZ4wI
TldmsAQKAaHaXaIsW7oC6RfV5AFbqS50Q5xgicVSeWu++nr0W7enjQnujgGB96KuGfq5k+5H4am1
Hi2DWMV+HtnY4EoDTKVnRmxogC49pk8heyqtHNOtLFvyR08/9H7tRxDLICqS/c3TFctSwYUn81OO
kTYoWsxGOcUOQu/jV9P8ftnV9+9OAMn+bYEvIUNp/XsgXs9skEd5YB939CcFi5Ld/2Gwejc3bsxx
MBwoiE3VukCoLK7saHKN9w472TiCo7SYu+paN7/5i4qaeizdjYsbw5yPtOOymC1jvo7z8l5r4mNV
JKdyzZ6I/dzNZBs7nJ8I+biqqYEvNr9WbzLUvrUHMOt/iRx6Uo5aEnOeTSLLjEnoFEZ4Y1Y/qvQm
q2976i2I8D+NyyaaKNVQkMBqhP4URafCJICq1BK4JCKHK9jsZvTfZ/X7qF03WWUrpFj0L87up49z
+SIJ8dyygoEQTIV2BszyleImGaQTDadvbWiXstno/4X+nFodl0fEeckKneliRvprJUbOOhj2pK5E
jCCPMJ9EMnlE0xBnKh1ADTr47Ai3MhogGAfxkluMQhE+zs7KT6n/08f58UUMXAzrWOH4jlCp0D86
o7qb5uggyUHkrlToJY4UP8dYpt2UZNBbxjPu6A4o3nvwEsaBDnJtKkrs4303S+PCBIA+XdiGwgiE
anIT+4sD3hvwHdeH6lr8mi5oRhSH5YXCHey3YDZmuagBqftpCmd4SrPcLtWDWvtCCyapt0x9ndXn
SAimvrEX6AGk89usvlz+nruUG/rGOhdIwlFuELEQSBiZ33zEwMshvq3AZFS+QJzma+/JHx9WOVrH
1Kufq0e0CQnkE3FU+NnHainKaVCRwtXqbHSCU/epXdORgEg/OhdvpDyPFWlG7y4Rquc2TV8g0nju
o9gvrPo0ltIEOFwWlAbYdBVFcdom8ZMZM+pC7FVK+1AuXbAKOiV5RC2ei0/KAN2HiYG966W1l0qw
meqwIPy4/JkpK1w0UoATNasGVsw0sHByqxuD5D2njioXimIN75w9SMTczLwaULJkGGAFonc+D8NN
Xaa21B0g0RJl1GWEnY8LEYmflDSh5CpjMIA1bgBXYDC9xDOPQ2qPf+IrOsnj77BibY4MPyQpLLm8
hBUm4dS1CSSImkRD41z+XrsDWlsbXCwqQYslr4wdmY2Djcfy0AfZEcNgvzVyvzXERR9on4aYn50R
6vrckcbIntfAkjwhi501/H55VURFwc8vNWpfhuNiolbPtVNbDH5stYfLJqh8zyu+R1U36BUb39Nm
LZBrydHlxZXLaICct4kjrnW3pizfqLLlArDjxUUPiEn5ImuTnwySv6wJUebs3pU/AywvCW9NzTwl
IgqQVdLtGGlluoc0ki136MLdRMb95fUTB93gwkkxdHmXoDp0s+lZN79YGLCdvlw2QX1FLpZM3ZKi
w5WjosIbebu+lyDWvmyB/IhcKNHWMUvnBElJ/Rbd1Bggr/zombUWdDt/s07paThT2Z/YOH6QKW/L
EmS6FXyzuhm0G0F66kzi21DL4q/DRQZk+VDCFabFKWVb9hg6Gvp2lh3/MTvxA8P9lb7xdHk3ie/F
kzvrGLeOpg5x2Viv5vyURoSDM5e6EH/5cSXDGvVGM1CiFf2boiZI3cHSg+Sl8PTG+29LYUvd3Hr6
KDXMIkK1m/deX7f2XJP80MRxNZmfbEw0TSbKFZNG67zqzbhNgvzQV26KmwOYx9gQR+oLQROU94JL
sX0TBYrJFShmFeUT9E8wGWjEzlDeWsJXSKPalUXdGihf54IEmEG0RcaMKi4Nx6l6zsQrKSEKd8rp
uCCRhoYmloh8bhc+RuVXUl6OPEtciJBXQWks9p3SK9OXoG3xMQyLGSW09ldHdvU/aNA18YH4cSUN
jXBDAMuEK8yZ03ePVfmsVrcKhRfb71J/pgyeqrmtTUP4i8TrNHmix7Sflh8g9Xf02/ULMpsTn4Sr
5EBBUKjLJD+/FDWL1Q9sNLV2B7CM1occsxvinQFG05SE87AP9FPYQF8L0FwVes38QUv0WsVQMd4v
GaXQ8CGa1P0P9c2+o2zscKcqHMMu1NkIh+qPR/meaaIj7buiYE8D6LtyrxGAmKdA1rv+v7HKHbFo
LvBuwuSoxfVbUj2vv8Mtqm9+nztf0IheNZMJ62n9a1kezYXmzyV3jjtirboYedRD8qnF1ZCB/pJg
PbNZVMVHU9LNDhMC4eUAvxuZPpfFn7DCalOxYLlqkfOzZSSuMsl4WCYfe3dP8sYOu8tsonwkpLjJ
rah6c0QP48DwjOBWAanbcBCuJUcClfgSULMo1OK4mr4J12aJGGh2TXGEuxe5GO3SoJ4F90/xZm1c
RV8CNwuujgktoSNblxZEXn8uA8svvaQkmer2F6UbogEVJFPhWd1mXGDnRJ7wxiqX5xSvg6KaHkZx
IW55u0WGCsELS4F+vMjT8i+iFUGNk7X5o9VppsdiCIzouyEew5IoZ3ZP7qcl3gW7OSlzKUdcUtKr
JMvsQfnjso/vh/eNBc754grIkIENCjHIkhjjgie+sXFowVFtUXGm19XRD+01CowjYVnci7kby5wH
WhnY7PUWHys9zldKoEOSBsD+gBaq299EzMtpUPEBNycX/uJUG8IohA8m8ejqhXU0e2pEeZcKV1c/
bXAhMJImK8UoC6vUogfZA1KzOuiTk8kH9U7F4BW7/M+mN46epDkg0qKu6Owc/ZTAoMAiKzIeyDW+
NZlibj7NE/STwm/x9/5WeLDeDF900S+DFgxgTdQNZfcIbOxxHy9bIaaKmgofT3gzmscQcun9bVlZ
jirlxNp2P9/GFBdC2jWC0s8ImbylOfTidULBzqjfZ/+/Cb+TaP2tgj1qV3VxXGMKB73fP9FV9vQp
aprMj9bmbdFJAuNzZWwDjLLQ/NvXKVTybvzbGOK8sASWFuBNBCZTvLYsVBTibSu+Xj63u9lqY4NL
xIveg6xQZ3UZqOfW6c92mR0RxJbF22U7u5/lHzsKP05rTOuMqgX3AsH4ZlV3RkShxigDXORblEaF
BYvxO1511oNCqfdRv88dkVSVdTPv8FBbW8cWfpURner90L3ZIe5glGLeWgZzK9WvLV+wB18HLwi0
x235vZLBL1odkdo9TSBP/2U/A3bq30dmESAlBPYt5Nnh1Jhfquw5WYjERJlg/789lVM4RZppMM7Z
lyk9z9V50Yk0TpngivFYzJQIGvEYs8hfwvKtEB/zkTCxnxcMFQAzScZ8MT+zvc7haKCpjtrumDzg
Vgi2UqbVxzots1O+xQGGKn35HJH3930IoSkpuNsaqoF//72BKzqMydyiv8PGO6Vb/aQFEH6CBIkH
YbSb5RYtM1sNaqcBFRUJjNkv1zfWuUgUd7kIwk88X9Xvmo2cGBRB7mZ+1Njy0+wIvvQcxb9X/m2M
cqFJsyJ9MUM0f9rmSclAB3cOC6Jq2Y1+nyZ4fHyYdJg5bOEzYX4CzH8eDpp2aCjP3A0dGytcaIqW
rrfMGTePrv6RANEhEmXlflm+McDFpl5jXaUUp6vDFCxGSg55bxvO6LF2ZuhI3y+H8t2DtrHGBapq
DstwmYA3q3NHjK/H6s76cdkC5W88Fn5WmlkbJBPtqiv5JHrMzaPn+WE64N0H+oa5b3rib8XfzbK4
ECVWrZYWI6Kgcdu+4mL61IGTwTLs6FrzG4RhvFV2gWwvNqV+wfz4p2LPNGXUm7KsmDypZGV0eaGk
H6wg43EN2oA1RcAIElze1H0v/DTDRXmzmMvKUOAkUzYc6hxPWbnsXzaxjwnbLIXfw6LJazBMYaau
taH3l9xMXwAEdgSwtrNJINCPgHViuKqgDS8f8hPZZWJx6NJWcjlAh0ZlOXSg8h9O+gebdNnbKi7f
7ZlpqcbB6DOV5NYFmS/RlNw9FCjLIS1s6bLMT8CUmbHqdYxbiYrBhnAOlDpxh/jr5f3d/YQbI9w5
77oqN5EJ8KAeHgc8IZdEMbgfSDYGuKMNghXINEVoLYXX0kH1ZpBoMfo/xvxQOiSfIvtzf/paliZJ
pgV+FaB0/53Tpj41Q63GKQej4Q2AnpiI6wPxyLoJywuFkt2vrz6t8SQMeRlLjdnCN9JjGdrrE2tA
1kGW4Dq3uOnb4lZu/Zw6QmARmgL7rvHPMnlmhl7T26ZccChKHRLJa+SKc3JUKuPlsnOQC+S8o7QG
SMTIsAPtuiv2Uq1/FW7AWzy+WM6AgY2GaRj4ehlQpfH+AkH9p1qqgm/J1SYp1P+kwQLviiSgmVef
4KFOt1DzUftgFjRz/88MV4RUQ5/IcQl3aYHX6d50p3zsAx0s+7OXvYsIzpf3c/+wfZrjvLOS825K
ZxXXPPmqiwOtISLGL77XPwb4Z8EVocQojI8kh6E5ES92feeUf2TXjQs4YZBBSGA6MoKXRHIuL434
YPxj4VKveVahR+kmxtmApKfWgpGydy8bIfaPfxucNAX60guClQEGqiUqAWUgIMh71RsIY0xdNnVN
FX9aBkZqejnGMpr6R24ajq58MdIMVJT3//8r2drhDtYqdGoZQ08aK7mSlUczJQmT9vZqa4GLu0rZ
t2LKZCeZ+nd0g/zpx4/ArQK2Kl6J6PlQY2q7qobgZ5Et01QsWeURwIDzl2YNOlvW4Vq9zkM7F20u
vIY7eH46Cdfs9SL9Uh0jpz6BXc63iNO154Ib+zw+uDEGtRKZdzR58Qpmu4MF3Eaaq0RFsruxn8vU
uNI7FudmLBnZwxj6kSrZWUIx51IL4ZyjATTJSljJIXaHtDsPo99Ri9grELd7xXlHqa5J0VhomQ3C
VZUjiIeDXYm3Sh7ZMsC5gNNk6dNll98FLG5tso3dXNjlNptzUZCYf0iHKrerB8lOXcszH0VQXGlo
RjIeIaok+IVboj2oohLHieZSybgWXT+GMKv6sc8IpJcvqlddrwco03shrtmKH3f2ctBOlQu8IMlG
tf81P+1zOaYIoQUldZggbafGLqqHVT33ItXe3XfKTyNcZpEwBiK0M2rFVm8fmrC5i7SKiPCECX44
o7AmMLczGoU+exinZ2umrpzM5/jazcBU1d8fiueBCWcg8roZH2r5eEe2Dt0P/QnjH85wbPC+JXy/
7I/Ed/mY/N24o1lI2gI0KxovlWaXWu2Y7VMrUpRSlBXuoNVAaXUrA/Nb1WhrYm4zFg1jINLJLpfn
du9+Plu9XpQ4z9Fbe7ReKujIZlcNUj3eJBmq0KWi/W6i3Hwstu7N7uVp0zcYxca7k/G9Ge9j68bS
X7Ty+fI3Ymfzkktwly8ATYdYTbCs3BSfhBhzQEnt95X6vpqNna8ydWHfe3HabiMXK3SQDIYa+1ph
dRVP5/nV0I6q9dCBv00850kwo6q6vELqVHHRwVJbIR7Y9Uhf/bm7KtrHy79P+R8XGMQpi5taAZRW
AUInulqr70VBtDD3c4kFBnvD1C2Jh0aUnaGHYou8+39qS+yZrjj8TvFsSJ9mOF9YG01LhBBmICjc
AikZIkFe3qv9b/Fpgfv6ZtFljFgHhyg96biuUqw9v0hFnwa4j90ubSJBsJH1oNor9TlB+gkPhQNl
luseMKA6GFz1UJ9iT38QDuWPhihufxElPu1zztAIqh7KTM9P9sfsUB4ZYYxRQKbChgAeXgnwFkgT
8u9Hin+M/vRCLVVg+EnZnUTA3EX/rklvQ/ImpdQj2r6nf9rh6rI1ijrc/tGMkvLaqapnrUvtmHxS
oaxwtdmU9cPSM2h6s3hsgoUJNkSefpQf29wub3J02SyXuu5TW8glEQksTJ1WAkhogftUt+u2dpve
KQZqC4mTzDMkW0NuqqWBGSd2khXoBSl+d6SvwZQfWmyTN8ljWjRLKJu/K0FMOHmmO4DcRUGTsvVD
bzxQ/VDqq3GxI12MOU6ZQosqXq/Lw5QfBkrvfLdRuYlP/BsuhPzAON6hh50elcMEmE7HcMDXPTDq
J+2GjTjlwXKuXszOHjBpTCXk3eAly7oIsQ3R0HhkiyYvsopCAxx38Zu6+EIdE5lqdw83BtgfsPlo
CmJ/pIpoydTZcz9ndtJdC/nb5Qi86+gbG5xjKGpZ5yPopAAauC6NJ6xmnA9j5Pw3K5w3VOqUWWU0
41lveA7FoDUxwhKDTbgkVrPbXjI2y+ESShqiZC7YjTQ+mj60nez1bDjVlQRWT0CnHcoFdo/vxhyX
XkAnJZSTjLTYdrm3JIZd9cqhludbNqakg/1Sw72jWa2Xy9tJOQaXVYxOyTLMIaGXkX7LGjTkjXNd
Ply2QSyNn+Mrm0Q3qxqOsSp/LnMwt6exeg+bay2ObWE9Y1jnsr3dtvXm0/FwmTkvrF7B3rnmtX6q
D+Exuhq9EOJpjLCYaiQzP/ipzP38cDqfVJLcWucRq7NkMH00p0i6qpPraj5E1Lsh5ZK8QKEWdvI6
sFM8OaZmhycpEBzxKN0DhHzIMYJJVW3kRnJhQysGKLuYHwaTGxkd+egk3zWu5ZtBeV0Flz8bEQT5
2TxLFkVQZuCOOmZxYI4vilG6ly0QEYofy1NzEMzKjFtakPCphOu5Cd1J88KJ6PBTdrjQEelxUaQZ
ugYgWffMFZq9Vvq9TkJX0UKqLKQOFxc3yiZTsnSFr/ev9XF02ePoGLCnSuFmtGcUhsuxO6YnFROz
1AADETt4jcLMXAQjRGPfTYa3fvpStceQ5FwjbPATd4OWrWhZIpewJr/4RbhF+8cfvqJeM21wVrvW
MT79x1DMD921WqPHpQybTIynhMzQClX29ESdLmppXOCAGk6sqRVuLHPxVekf2/Sl0Y+XHZ6ITfxT
clsK+TBPKKsXdXbCEHO9Bigzs6ehuyt+h27YQAmjymgCaRbfAYonuVTRxUOHsLqxxtieuvuF6nzu
r+fTBrdloErOKgWzHm4sDqe6E95CpTlbUfI1Uk07T39c3r39D/RpjavcMaIQmrGIJlO9Vu4aD8FY
9EFnRUS62o8Wn2a4IJslXWlFrCcdgl7hqIIPrP5m1L9XznxaYYvdVIC9oqld1SBOYB4QLTp2jMS7
1TGh7Ql5PLJxuh/MP82xRW/MxVGj5+oITvQxVL9IlnmSF4vYN8oEF2XTSBY0Q4cziMXqVJJmS+v9
ZQfYhXZufZoLrmqRDwaouhF92ttFhSakci3LX0Geai/Ct0T/ISSnlRpn2gW7bI1yJRnGfdNoihQU
FFBOgaQ41BmhQfwEtYwjVLnQY28B+zOp7hmxmzxhcKRERlpqkBBP26A84vEHXGJPg7u4umRXV6tX
HCyXIu38RUHzj5fwHMJx3wy6nBZY6qPpDF57LE79WXVBkAVws72cqchOnGieTXgYUWOXMk50Go12
ZL7FWWonxtfLXkMEKYULG+2Ym720oJ1vTKXTakdJu8ekny0CN076yr4tSzVMPBeqMj+rMM6tok8G
3vhFX70PgRBNTnFpZ35/0u3Qrk+YR7bZdAk1PPOLL/ePYb4xBP3QLDcqhBPVRzQGKVcPrRMbhNnB
/6AJwo7ZzyX2pzHp38GklxMrmhr4ppaPB1PJEyQX1VFby4NMAeRc+viwZiVRju77yqdRLteEmjpY
mYizP6SrJxX/j7Tr2pFbV7ZfJEBU1qtix8nB4xdh29tWzllffxdnn+PW5sjNc8eAYRtooKtJVi0W
K6xSMQjKeADBFcfwtu3uIobRFgwcJ00vIUqu6NLzsLQdWEInTmnB9g1zkUF/wwqM01nCaPYRZibM
tS1Hvomy5S56NET3uuZvbpksmURB3ZOksa0YZVFXhajjnNr+lBT71NzX3JIuuu0fdGElg4HkutBa
SaVuxnwgIBGhY5KKXbmX3vOPPLzY3LiVMAaK+07I5oSWmNRLsWubm0ZMvSR91dXPKMFFDvtCnlQQ
zywJFhU0N5X81KucKP/2Q24lgLEgXcu0LDapALDMjH540G0TOf0ONwkf1jlq8OFFjNYqEC7hXRC0
J3m8I0VoFTw67m0AWq2IsRsSJfUYCXiair56G+4KjCUKnnqPHGj6oud2C24nwNFgpIoa+m9EiS56
ZUNkWUie4wUJ8hrRXhxkvz0DlObBm+AWR7DbyW506BSHO/KbruOjvl/kMo5UNZiIK5iAoeW7BLko
s/4KshxvjhHOoLnB8tt1G/6NqlwEMm6VKeplM6Ml2KFjVhu8f6ZdbscxiuLoWDVep9FvxJnIPmko
lZRN5hxDnaQBaQBIwg4lmsf4oLv5CTVdCLL9D9I20Va+SGORUJkzTBPAbmrn6gTH3pM7y/g7eg33
1YvsYmyhak8cd2ATQxRZoiEiWdfZYFQ6RCUAGCKH7HnJFz83bs1UcopGtK+f3KbZrQQxF5ZhpIsm
VXBuwmI5N5pskTK6M4Wf16VsehwrKcx5FYXQFY0AjyNZEGNoBY9M8w4A5oB21ZWrTz2SV+KYAysj
RepS+v4XksqeIwRrDAMcSR3nsucdEmPdYzhXSlqi/3hOX4P4ps8NW0pPqvIZCkl9tRzGmrsixjus
Q1BZRSUB0Xs7EohlmryZObzlMDbcC33dipjIAQ4mxR77zInN22l5iuTH68qw6ZitlsNcxpg1o2hz
DjmDkN/URnCY4ZN16WKDXsJtUGxdGTzmim3gX8lk7uQ0lppOp0XPLXJ4w9+tLwlWBsI7rz811nCu
7L7kFLfIHMtig1Bt0RqTjF4AiCz2xOl9kDBNGNNc2iFc7t6V7Og94KZVKEUqHuoTsBJNCZTJO3qP
O4tWYdeYmFo6kctLDHPOmo1WoWnVLGQJ+yHJoaNhuuE43eSTaU1h7F4/7U3wVDRNNVSKYxKz80Ts
EyGO4USkGBHZyg9TzYmbbjLEofzzvxLYRyi6EMa5GuBvRSf6Bl12YYw7DxwKnvZEGwVMV7EGzKqb
bGLT6F/9LbrnxfO3b6TVj2B8JTDkGZOhhPSOKPZ0uKJgq66JaXn/y420rVqXFTOgrUVDGOo0TiJL
qT3Ld7n2vR1b6/rBvZfJfXAiVktiQNvMlkGKBHAQJKce7yV3nK1h3z7H57m30j2GOtvwYIirHNtX
7ht/Wz8vK2QQfByjcqxTpFZpe6zk5jeoxCmsCDODy9LCZB2bnFPMnfhUu9halxhID/tW0JQeaza0
L2qxE/LQ0lvO0NbtopDVxjJ4jiqq0KjBaeakmGlBx/ckaP6rdklnZccWLXihDVfNKdxx1x+k+3HH
Kx3kqQ8D9JqSTlKdQ1elZW/KOyHZFeOeozxU368pDwPyijFL5jIC/VKzPWgJZncYoTcawY+hG1Cq
SApcZvIJo5J3rWjuh17gaC93kxncCZQKJF20Xy44Z4OF+bF0SpLg0j5L0x6O8231Qkcmaw/zUT4Q
VzryKhA4wMe2BYZFoVUzbeYxhLsqfIuTt+tbvOlTqaJoKqoKihq2+qBoqypHAQC+H5NQ6tpKxG9q
9RIrqZUFP6+L2lSYlSjmMNu5MiKjQNxGE+5U0YnLt1nnXJebu7USwRxXWGR1VFSoisuy5079QoSH
60vY1odfAvCffz/FjDqOQyEHomhfNd1p/p5d4sSH4VtxROCQ2Ji2sBcRuAQv/Hk8Nof/of+V4uUH
k1j9AuaKMBQxMHNalqw/zm6EoJty14EDsrFoZ1Rm8+I32/i9ksfcEpEZREFJq/NnTHqPd8qBODVK
8+Hj4360Z6fB7ZQg0Md7DF7XFrQ5/3un5ybtqlStafx78rVWckQieGHF42jYFgNCF1GVVNq88W8x
pWJKnbkgTTWUt/F0r4rnrucg9Wartq5eZDBIDWJbYjS0q5K2VFAKHvOLYldI7qGuEioTHFMvsHL4
Z5+KIa0EMxDdqObSgIKCdosYbj/oB9ISb+kDR5pGjju+7RuvZDHWXRhyO4H5GdfBvXSmEy7Cr5DT
2S3KA1Gc9VC+XjfFbV9pJZCx9drEXAE5BDJme/NL7gZ79Ffe0pEatBhx4cDkNrD8OkLWDcfgjnSR
K1xEBjmrwZ0k7/5sNawrXYlSZTYdMi+0/0VDO39+bnCN13sKJLy6wN8Y9WU5jFErcdmF9YLIxz/j
xMJDfUPHxkyW9Lb4otfZWmfVj7HHm3bJ20bGqBuSztVImQ376i5GYCdKedVmPGNj2VeVzNS1tMSb
xNx1juHTcV/gPL2PbltvQMvI5KLEaSf+D2RAv7kbLpvKQIm6aCgvlnA3kNveNQ7JE61QbF5RoXsI
XdD/+6Dsw+zyEinP8vWPjZ1lYFULqVMqejEY5UsQnQ3QmkjVU9cVHJ9ok/9hBWdsj+WwDEutdSge
SPbEM34QBCTje/hCoLMGeSSmcYG4j8bQ5l3znHY86VQ1P95/l11mcEaL1CAwB/RC0l2mlDf6jeL0
DrFrL/Z4IULO7aAzGKNhGLVSYIoUJSMSx70xee3ywrF8jgy297IKQl1qJnREqJb8vX4Jd7UfOMuD
7C+ufJAc6Zhx2523RWqmpimmSSQ2TbjoqUyEFndrNCs/pTHbj8rw3A4hD9ToxfbxrC5yKBysAtey
Ps1KQEEtO5nfRXgreKJ4HThGdVdDEY0EBgXhjnfpbWPMRShjhpHcqZOSAwDq5i4wnoeSEynY/H7k
jUWwJGDmC0u8ErSUnbVDoGDMd7F8IlyG8U0NXwmgn692LZuIjBogKB3td6OcLhigrVi9I/i4R2/k
/XX94y2HgeS8FqbQ1Cs04AbDIQ7TuyRdOCmmTTVYLYhRA7GcolkQcNvUeeqEwU9F+pmN94nCqUfj
rYQ5+G6K4lSJ4cpVxddp/mp+zvlfrYPx48SazNnQ42BGzEwgJxAA7vRviUdjNBH6AePByu/AeeMo
N81ziCF6C8fH2jTblXzGnZPmTCSFCc3L68iamsgO+soKl2/XFYJ3WgzAyu2CaqoB3upU72FFbf6Q
i3eSwkkL8g6LQVYxjPN4eO/KMV9lXB1y8WebxXIsIAkoKHKK63DuZSsXUO5bf5e44S3OZrGEClGk
mmkZIT5g4gJs7hRDsUMMNuw47ifn5N994RUkaNkshb1BXxCoBwQv6ehNBQfWNgMBF+V69+9XIoK+
6xaTBhr0+KEZU2eubsXplNX3Mm8Yx3Y+cyWKwQO5CdR/MsJyZqte6g67vrf0Y4K4HEHjiLRLHhQU
joiNfV2zebvIAESlDGMOijkkdMpbJUqsPnjua96zhOLlhztvtTgGJLReADEEQSpstFViVXtaAz49
YATZV+r6ZT6Pgnf7HbQSyKBCmVfzUBgI40p+eiM70y61G7fcUw8s5OZMeVvIgAOy0KIQjVhdVJRe
khheMt5O5sP1c+Jgw7sDulJFWS2FWNMRPi2n54w8xSrnQc5ZBNuRXMVpT6Qajzm5QJAU5W3RTTb1
HGXjLOL9tbBaRBj3sbIQ4E+0SH8pYfIkEV5J6ju6XNE1thV5GKcOnafwhZO9ca97tU8eVBhQ7sRO
4l8/k+16xIuavedPVuuRQylPkOyhVVeYtkBt1ovv8NR2eGlXDhBJDDo0QprFBgHWySgYEY/deFRC
TK0Ue6vvf3IWxXG12MoKZUk0ZWphOy2IwClPTXpWXeIjKoN+PMLj1qB32rXjYqAhCyrJSEds4VTd
B9Upmo6y9qJJJ1E6SmZqhU3B0UHeVjLQMKNkuap0WKth0jTL1wGQqpSGvUx7symt65vJsyoGGqZw
HtOGOpKZOTjgMba1Hr3WvJKGbSmyIRuKoukmW/g/zWMI3glgQ1LcRprbBrsy5Lirv7mffslggz0Y
rhKWsfjugI+I72bgBKdRXu0OQyzw0Fy+ohzgyMv9cRbGBoDqNCNpWyB6UJDOVvvjIIl4wXCseNtd
uayM2sPKiNOpGGQ5xYOMRIFtji9C+0McZjsPVY4ybKPfRRC9JVeCGgz2MXHNo3exDtFx/ajXvEPa
bLnXdElXFEkERzyj2yTSjaShecX50KAYasC04wX0j8mBh3zbB3MRxOq1oCp5b8LFU4J2Jxa0Elvw
wLXC2bHfgPlFDuMRR2qtDEaOakxU472iMOnnEseBXcfFmyAtN5oyWyJRUjsaRrfQMDBDRAf2Zyz4
1y9gc01yE4kDGVFnJpuZ1cYHoY1tkzdH5Tf+ykUKk8DoQuM/F4mO+eOguPQNx4isHIyyeN7avN75
7ZL2i54ojMrr5WS0s4kCVMmnYeLSL44isbIZ2hJYJcr18tkebW6ElWrFR6y/rJIxgExK9KY0cJrS
veGbXuD/M7gj9NWzcAZTAPoBzX2Hv3nX53aT9GrBzP2pD604o04VGQ0vBZVdZIcH+YbSBASWtovc
fsfrxeJKpBa0MnZZnkCjndG1+qO7OHSKV4bWAfFWs+gwQXn8FE2wvlojc5P2gZiBqBIVmGao2qEo
uNEQ23o4e58wCNBTEFE2FXBiMgsTAlScpBoewfp4k8Zfo3wXYQbkdRnb4dSVEGYtQZQvSffP2F3y
pYre6x4jT/rbuNVO5UlxKJMNBmv+KOz2yKto2sS2lWwGRKOwJbUWwxMOp2cxzqxEOs/yV84CqYV9
MIWVEAZAQaKktRHt2q9dsDcZh8wLnNjuZpR1Uk+VF//jrYnB0Qw85aEyw6cbJhBF9rf10tko3Occ
G0cKG17IwqLpRA3Xj9ncN8ZTQ/yaK2O7Jumyc2x0QS5ayRRr6J94oAW4NTw3h1JTktCqQTUoIOkV
+nQIwPRiHAu/xOTKAjwI189v8ypf/QgGQBVJijGKHHgS1W+L8bhonA6BTaRcfT+DlK0mZ2OgNADo
9qFSTkbhzXIEkh5UxxpPbffj+mqoRl9RxncsW2EVKkgp5VWLSIryRYptrX6WzAdVepOkP9UQqkFr
SVnZptqEfZOG5yjxsvZUZJ+JeK62joGOqApjZNOg6nmhgu6tvhni8g9Pn0EIpJREIqtI9oiTcAyJ
aCnq9Hj9SHgKwOBD2ZhDLVAeoEydbiojtlRjsMOycUDl6RAjtGNF50QAeCIZjOj7KhSKBTeWFgdW
LCtW17s5GI+lwinHQ9/tr6+QHvUVpWMDDiZmwit5h9x4PeZWkC/WUP5MeQMLeUIYvyrt0q41F2C5
EBxU/T4w9tPEKa/ZvukvCscGHJau1ZumgsIlpdU5c2bRTHXqD4fsWPwUzhESqwOvBot3QbKRhz4P
xzEUoYLDF/JIPNmpbeMu8ZqjkgAGqV8zI1Wd+DT0zgO/7aTuasWMN9XH0opypnQDt3E0zJAPXfO9
CIzORGhPy2F8r7flZ+q2wy506JAma4Yssm3URhaPRbbAOIKzDE5MAP4excbUb+RgCVX5jzp6EcQs
NEubPiMUS4zxayB+hbXLpVtnJ0V/nnw1ebluEdusN6t1MeiYiENTFRWeu8P3+CY/qpYCtgw6mqo7
zJ7y1O10V0d9Ec15YciMwAl2b9vKZbEMcEpFp5OezlmqwNO6pBYRbw39/voS6Xd83FAd88lkBbE9
hbHHsDDjae4RUFe70dblxREi4stha40ica+L2i6+0S+ymDtaL1W5LkQ0zpBb5dA/1DbNR6lfKWfq
cMYICA6ebb9VV/KYOzur8ygi1Yh3zMvoVncpOmdiWlFLx6Up4adcrcviGM2cA5Rmj7TQtZ1uy2iP
kTeWMH/h7OC2l3MRwuhjOWtDVmXQiMGjZXX5IfJ+pHYIbvjSK3zhafeH8hgNbMpFCxUAG5zi+iXZ
00KG3Jf2vSd+J2h4Dh545bq/sbjLCpmbPFxUQasKvJkwhsjwMXrzOfXrswYWucjpQNeBfLzT3IRo
y8vO5S0virJ9416k089X3lCRT+iAxmQuR5D/lsYKzMjeOIV2nnw1AmdqBp+zv1Tjr1kfc8PXAYnL
qsQQSxoekp5LW3jPisxO/chnHNiGk1+LU5mqUL3uE0PtsbX/n2cUxYsrK2L5g6UkUlp1wIoSdI8t
jnwM9ilKvKsb/vACDnSpDJyAHCRG9yl6a4jSWknqaf2TWf7IP5WHuaAISz2mZEEcYGwl3FcE943w
Ucdsbo1X4Clte/yXw2HgYwmHVhcH+EUNvh0Rps6rTuEu88nfxT44YP73rtpVP9E3BNDEdX4LYgrM
YrSE8+J2GIN7XS85ZqAyMDOTRAqXCCn8RM2ddgAP1SnP30ZMLEzbcyXXfwadKoMy9SKLQkCHyhhB
7/Qx/BMRL8jpU+1/q4NkoGXqgiQbMZUH9PCHtr/Ngrsw+7PbVGXwIwoWsy8pleGgRjbqBcb8tkps
dRb/cMcY3EjKQCZtidcoPC876AYrDW+KTPWuqwHvwma7rptlJpraQQwlljYtTMpJbkN/9mR3tiKL
59v9xov9ZQNsI2iW9VKqyuB5yfZAYMzzijHx8SF1KcW6eQ68CSxemB6YWgm4/s27cqc8XF8wB1HY
vmxZ1DA/kRZNlcNiFTEKmvTBqZVTyGta3nZjLytlPBO9DTDNdYa1z/ku0RawDrWWrN4iWmOVLTgc
W7vJeIOmf/MsughlICZf0izBjAGcphnep+3glktil0LtVpP6Fmrlt043/LrRXqe68oNsPlGyk5zk
92j55gDMdnj9YotsQTtimUEuV7gmBNTqp7vsUURdJiqJdV/zUi9cnOsHy107AzFIXBZFpeKB0szk
mxmZLtJLvhqXhzAZ7SY2bWkK/lJS9aWCXVkYDUtJYztbbMrbum9fr/8azkWsMUCUZPpSNwVOXyLx
cYgqPy9apzR41GCbzqJBRGLIRDUNdlpMmiPcPaso2Yzb56m6m42nTyzj8v1scDEckQDPBOypWt8b
KJ1PTy2PlmHbHVzJYJ4nQd7FINhDXoT0YGUKj2RnHmOUKae2cksDzik67usvoodRNGCmbXgAuOnN
rMQzLkZUyxMp6K082jS72iJLEZ5ohUzh8whjNrFnJYqFBKTNxDhHIE6WUaqnxU43VmgQcvuJN3B5
U/1WkhgcMPVWKvoCti31iPF0RyMdLNHg3FAc5XtPeK086SYc5gmF3jDwHnSIcep0vIgsbxmMSUeJ
YmZRhdg27lrLjFDFFDdWnaX2dS3fhqrVdjHWKoz6XE46dAAlJX9JLq2+iL61Xuf2mJA+JM51cbxV
MR7EUsZKllPglZoHU7EN8hqqu+si6A/+4KKvFsQ4D30lIwBLOSunqrIE8jyRm7Y1nTx5y8wf10Vt
R8UustiYYiF3VZVFKJMpXeXeOMg7zKt6HHbya/68+L2zuM0hS5F4m97Q+82JFXFUkK1tWpbM6Mf3
90467JFB8krCK0fknNaHSGOWyK2I2X5OgMGj40sgHMSYEwTmiWBwIauiaIkUIGCb7uvi1OYeEfbX
T4m3UfTzla3OZRslRYuLQmjOS3lHeBX2vCXQz1ff32iGGCUpdDqMJbjE36KosbSOc9rb9TArVWPw
IJfgE88ZvEftXrKRUf6btscrDp5KDzQ5WTpop1Es3lPpNzeUoqiUXAzzVxh4KOehaczsPXNPp9ej
cw2lODTwKjw3xwpt5K7kRAfhJD8mPr/1YzvGhSqj/4pn8IIEhTynFaqAFD+/ee/W2/cYipFYqRNx
iqG5shjgSDNFK7oOsnIFw9HTlyk9hcNborxVxS6cj0rlxvmPMvxUiuqyRLb1RMxA96eaqB+clacQ
0721YzwHnOtqW0V/bSM7GSvVSkOYsopSw3yv5Le4cbuAA7s8EYwvkc5h1S0adWW6yoqN5yC8KXlE
HDwZDFgU4EEaJMp2J9P56yQ7wbO06/STtnbZLgYxUl0dejRY0ZLO4bSg/YNSfRTfWjQV9x7yK8hx
6G+82CBvcfTzFYzkySS3XQQPKUYgRtFPWviX2X6qDGClbAyKCF0T4qCAhdk+uVucFPV0aIizyQs6
xSyeRW0D72UbGewIVTkvZIrts1ZbhngnF7xiqd/Ak26YooTcjKowm1aM6Ituczy00GPkSDbSUs8Y
PWTrpROeUnC1h7b2mpwTS0D4vTvz0HG7rsm4iGe2Uy6HuC7oRHbpvnfrm97Pbe1v7alzJRAhZmfd
GY+8Qp/tTb2IZDZ17GuQ7NMVF+Bc0Ga7N3lF078BwosIBnSLEJwWaokwT3YK/NxNHpW9hAlj+8It
/IyXWeSth0HdXhWXZmxpP41munnWWO3QcBJNv/Fxfy2IDQ0rYRGE76FU9ZZ4lVf6/1Tnq8jgFTav
XZErjXnUVWE5mIGKE3onPKFjTJ3cVxwRcaXY49nYdhDrooJsmLgVwzIwJWDVaGMUnAjXIBxAjCG9
0UE+moCHI3eB9Pw/etiX7WRgWMBr3DQDZNJHWwjd+YWSH4FI/a1yKV8sOI9uFrf0RCvzeRjJURaV
fr7CyFEXVFWsIVkcw72WwOsOpE/dY5fFMYiSKJ3UFHRqahDpu1apHSKBaGqaOU4pbw8Z5DDybBZM
Cfm0wBjdrvVlfa9Kz2F8jAlxwvnndRd4+265LIoBDTkXdLER4KLGuWk3AsgfF9WdYonzmNyulVop
I4Mcqq5GYaCg+0/Y1T9nH3nCvzA5w552gtuBoUt9yM/hHmjpGI8t5ptF9yFeTn+2VAZPjLSeUl2A
ipDyTRnP4uTF1ZfrIuhufdB/k8iSJsm6gv/8WwsrKa0lleDxP+LhT4Yb0t71KhIJprWovOTBpsav
ZDEa36OVvo8F3DBKh0KL8C9V5DVEbEtQdEypJlgT6xsuVaUtnYQ801gec/Oh43VsbuoeuGf/+/2M
YxiTQOjlBN9vmOgXL8KdYkhWm3cc3duOga7kMKdS60KUqrQYUPSLk/yFJnMDJ/pmnsUvmI11zPyc
8ySjmvRRDS4LY47GNA0Ui/SoYqMDl3pU4MR7wZd2vDz/dt5gtTAGkfS6ilBP+Y7whh8cCg9MmQfU
/DwPO8OhPcmqnTvPoweW4ho8c1y45ykIA1WNotS6SrMx0V76uYD9rrS7V7yQQN3V+RgiveO5VTyN
YdCqEtWijgacZFW8pYZh5SOKjXiQuH1Nr7aVwSoiTmGjTXA8wpfBCRC7MZzyC8jQ3MTlF2vQPbqm
KwwqpZVo5E2GSoO2bC1B6zFJsrVaVMHzOEy2semXUrK83GOu10pF4HwoEo5o2k/mq9Ieh/65LTk3
2LbncdlAk/FzArVNx16DXrau7HV3tKIY4DSAnC/alY+oQOGllbZjIIhC4I+hEvAm/Bt4u0SbWznq
KGNK/0Ivlghs4JZpK9bkErgcIYICxfmTBvBLLOs+SqUay3KNw+vQhKR7NP4Bklq/9WDuFqYx43HD
A7OtyLwhqiLYGwHJMjuWcZ6WIUkniHyfeesqKBBRb1SMWMu5RSFb5r0WxZi3mKSD2Y60RKr8kgQ3
asN5c27i11oAY84YN9ZE2ojEtHJvfhkeE8dwUjdx4nPl1qfspT4RSryLiorkjDmdXJ9x09DX8hlD
10KhzUB3Q/U08JPvxhu5b/4KbRzcIXTC1+u+wRZ2GYSY6IeCTMJGZVXRxKzdEZGWrH6TVBXK0Tly
mHLiOZu2txbDXKoyRBSaAjHY01vKUZnb39EVsdiik2BGBJfEke4Ri18wOgNZGngI4P9kLC82zWjI
GqqP5q1xIFY+Wfl97OcnUBV9AQGZDRIhlHa45htP9vaOXkQzx2dEwTjJOjygNHgd89ca1TCZyKup
pc7BtfUxyDLMeFQQBUYwIcSpf0ce5CDtm/eCFHCC3fNuuM16mNV+fig9mLJFGHogGVwVj/JmCVbk
Tx5tolMOdAah5NZ+JlrhiZYjJPfDYcArwZKs4Vl9+0xIYf1jGCBfUBuZZyLuW2RULam41WXvM0bx
6wjZwgOw5geTqcGD0AhycfXkpdE3Mg4cKZtAdtFRdjqaWIlzo0495inVA3pee3uSef2O1KyuqInG
uHxaPQzCJOLYRhsjyN9Zf4N9s8sxfkB85fXQvE8/uSaNcfyyacy7aMG5NE5zotJQ7+3NP3VvOd5O
pTU8ZScCRYkPxSs6cE/Rg4JEsbSL7wLQQYHTLnErfkZgk9trrS3MfdHHuTKIdLzJP+GN1kZT5Hvu
2J1yq3WaFxDzeiU4WARHf7quR5snDCJ1MCGKkoh//41CRK7zSaCecJ3tsvQcto/Xv38Talbfzywt
QjXyVNJpt7L8c1L24OCUuDP8NlVoJYNB0qnSuzlVkn9eDfM5QY3wBOMObWnXH3muC29BDHbmU1Mn
qomrD9Btkeikpqad8/g+N90yzPv4dSwMeEppPgWGiG2bfRI6M/qjVPCINLu5d7WnFGSAGloSytf+
MzXJK7ksW7SsjsI0Ak5A2r7TpwBEdvtE+UwT9VoIA46daQ6aOdGnq7HP46NWca4ezhGxI4mMvgnL
pQU2muZBkFySfFGaz/gkl/Nhmcb6TInTwqiQzkDKvW8Ky8x+6vP9dduhtvEBrFZCGGhciimQZFpU
OWrlTTCUdiV1u1GJbKGc3OuieFtGP19FARe1yEE/gHOX+/LWHNVvsY7u0Fb/1LapmqGaqCoDhzEj
xqgycyQAe9R4WGV06PPSMnhDL7e9Y+kihdk3OU4y1GRHk1O0I+byGa5utj348+VXdZnOmgHC+CYv
rFBYMEs38Aqt/yHKNTLM1WzrQ+8bUXnQk+AJFCRWOM9ursiJjeFFtdWOxZfrG7+Nv5ffymy8PEuR
mHRoT6nn+akYsl1FNOfPRDAQrCVqEcQNqvim6Jso3rUpp95g+zWw2m8Gf8vMVCI5gb21bnRXYbgJ
jVpTom7K7s6LV29r6mXDGPyVZlGpyxQuSW4O1py/BfEDSXkJ5M0qFGO1JAZ/J3WRmhjFIPSx2Oyn
zCYemF/dB2U/2L0XPCpw1yULI5mQNZ933Lfqpu+MoU8SXj3gAmHrWjHfZIy0DpfMP/wtiafemDeD
Xe41b96pdxPvBHnymLfP1AdS39JEqXyr+TG63AVbxx1KeZDp24fnhm2f4WV5DAzE4OseAlw0Tlv/
NMeTKhYWrlTrM2p/EcKgQAo6w0IsgQJaNXpC3PtaVrjXRWwmK43VOTHWW6g9bmkRwfnui/493uWo
H8l946RXNiWbhc/2yh+lun0rXNbFmHMtDUvaULavRXoxtJusPfZaYhXKyNk/3iExVq0Hw9jWOVKW
YHzYybV5zLT2oIwaR/d4Yhh7nvoJ8fcEDXOT+jBGu7g/x/MPzjFthn5Wx8RYc6W3ZotubGRJur/K
xZ1v9ml80shT39gY3JbbrcHxQLZR/dcZsUw7SxNFc1+jYK7Td01+biNOnJz3/YwHpc6DEJqKgFLz
9G9S3owRL4OxmbBeabbOIAIaWArMJICJJvvmiQ7sVR4NCzTwTuxpvCcgR6PZXlD0GCapIueoODgH
98bsLqfWF+zOmr/LmLo4Y9rD0Foif/4YXcNH/+pySgxCzMTMExqnA8qmNxje4VcIn6HxlripF2m2
wlknR9N1+vnKx0KuRi27BE8tM0lu6rJ3A7P10mL8i6PtHDBnCZPjThMTQgDmGdrvCnA15/ZgqT6g
3Gp8PnUexYFru8jgxFJli64swIkieUi6EAwHX8XARlI0q3kUzZs7KCPGp5sSmJLZaTny1NeiUSBu
NaePofCQGvtk5ljuNqRfZLAvoJbECYkIFH/EnT+jBkWyiYMxIC75ap7bPUrJPN51uKn/K5GMNdcK
GmYMvUCP5nxXtoklzsQeRFfveeV4W9xSxkoQa9StFnRdl9EyChSnn8hO2s8eDYBzyXooan9QipUk
5oYvSDokcYMlVU78Eg0W3q87RDT8bhfc0fkKwwt5jtGEqux4ojehcSWZMeokrlu97SEZvXHHXu7v
EVf2PmNhYIcwZcPUZY0dLrIsalv1Q4y6MoyowTzz2wHklKB91zBjN3c+x6FmrOQxd6QQ1xg5PiE7
bhqB1SLuEA/3ysyr8t/eOWyHaegE3GMMPnXpDHKzEU+RoUYhm4aB1iRyODu3eRODdOi/MhjnxYgx
tFApkeBFDcED5jB7wc70wZCFqYs8q+Ith8ElEmaJ1NBcmtApbk3QVGeI++vL4YlgzkUbyFSnsoFL
coyfAlXypZ5wRGynJVY7xvgu6tzGs5y19HIcHPR3epgwlSAlqFl0/kT2LD1cX9Nm0t+4CGR9l0RF
h7Gq4ulD3x6KrR7pPFhKx2P6dPBLe+S96LbfjyuJDP51ctJ30UTbC75Lh+mUHgS7dvC8Iu/uBk/c
9iXySwVZz6buqmWeac9gUIMgodzJMsgZlNc/3EUGALs+aAuhBUUlmhh81dNQz5U45l8TWD0U8FyE
Hq8biKOL7HyIUR/MPCU4NlE8F91dvnAq/njbxqCDCq6OaVwQtJuLYxy89PVZLTiqxxPBgEMnDZkY
phChLjcS8XrplCac18ZvrvfL6TOoUCfNqIkxTFa1umZPZ7GWtmlPmdN/1x4HpLwrXwothbOy7Rv+
IpUBilnTgzZMUEKQmF/jabDiYLcsbhLykmA8JWDAYiKhkAUlcph6eDSLG139BKfVChvYwvplrJdc
0/D9aNOB+yq5rT7ty0krLDgHN0WnPsw5b1LYJlXMWigDD/rUSEqcUZTdhwuYeWo/H+0wt5Eg2g2d
c91wOTpoMC5SKaaLaITAIqIN7jJLljwGD3G5+NfF0IP46B/9UgiDgQcNo2oVBCXf17Qju9SnpaXS
jke+up1HuECrQRVm9eZoqiyERaE4/d2bhUfb36N0Fm+r6IXgnUPDV/EjL3y17fxdFsdABcjp9TbW
EXDs88CSA7QMkrc+2JvzOQje9JjzrNp+qqKXBiMuFVVU2Fi8jhBMLtGchZLi0giyAXMEsqesru35
hnZiaktiuCCt9qVRdxYi8MqtuT+A2eQSBet6R1NC/0nfWWSnwLGmA/R43u2meq7WymytKfdpJhrw
n+Tsa9Q8hsOXSNhdV83t2Cd4mdAGjNSvwQ4CyfJ8HkIZy2mc+oV8p/nQ3sc22vIu8nRXPSi3RWzP
p84W3njZtW1jXwln7M8sSnlsCri6KaJ2zfyCecu56gzN9zi5jfJ90Ptm9OP6gt+Ztz8Y40omY4zR
VKhRpSGiFpXNsz6SUyfVL3kweZWY+iDoOUljspMlxRkzVICZKYpdmu4GFZheFk43i166ndx61RA8
5xXqmASU1/0faV+2HDeubPtFjCBBEiReSdaooTRZkv3CsGQ353nm198F9T0uGqYL56hfduwORygL
YCKRyFy5VpVsSPZeMJY7U5W6nT5I3qmrN8riNws+B1QJVF2DAH2D+WBkj4AbODrGIjeXt2bd3c6u
ILhbNWVhqxt4TGnVkxrvcuUulqrO8y96afeFW5/5ST1MafFvgqtucq/fD18NMKymG0ixy/Iy/i0v
WRPu/6xuAi45z5/3wW1AnfZQ7RRUfZJwo7vphnmyYLiOS4EApW6hamFpIrM307OKJR3Q0/zRTfjs
wl0DRnbdK3b+DvzbG/uQXqnv+a0JiqJ8px/YwbiavBb/JbsOuFP8ufhfP0VM7SEtHoYJR93N2p06
3RJD8lhZd5fz3xdu6i60xlbhXZMx+hIEB3+8nTJJDWP14jzvppi9F+lY50mA7D0+jCgT2gd+cRr7
ThYE173yvBQhJkTEQLvAwlIGV3U5UCQ/KW7v/gsdkn2X9ax0sSrxNBslBHGtirN01dfov4D/18mv
rhtgTkDmDGanKxnwU/aphJNtKCAMsIE58VT/xSr2hR45QfZ6OXqsupupa3B9aBWbf1CZ075PMgMw
9USFatF1IhtLX3+qLgzwRGSR3aQqgLkNB5eUhUPxyuKAY/JoQ9PavEcva5Ocsk+9HhcmhQw7I8At
JJyevShuafYc6f/M5uPlbVt18bMJka7crOykANwRQ7MdRNGhhfSQlZGrjGbhtUHjmHHs0VG/olIm
Acn3Epn9UJpuyl5DxmQrG2N8LZWflxcm+/vC3Q6PKwq/w9+v1DJ3lKJ4y0zZENCqXy82Tzi3VV9X
ncbg18Oc7+sEE91+79pM8y4vZT1JWtjha124njJSewj5EEnzD/IGN32cMRwRgx08gpYCv0kgMum2
bvq/EKher5eYlKrMMsDgLdJ3zyRqq7TjtjftNTDbDqSbXXpt7YiXYGZcslJ+I/5xaSysCfdzAmB8
EwxwxxpQbQP3V3/Np8Z7VHH5Om2IP6qQ6JXZXT8F50UKF3WQKBHLtY9REPvIyVjrzYeEkmR56z55
NiOEEB9IHrzFcCX6evwTeEqXqNKR2vUa3mILhaBh0tCeewtQ3+TZ3/37Aov/QbEBDlK6w5ss5Vg/
A7/WJNLstLRS+p6rRduZB8lAB6UGpkSOxC9WM6nzoj5eRYsT0FJCVUUBBr3fjuA2ht4Ve4DeVQcC
78AtQuSi04PEpORjfRyMhUm7te25/WiregCb3DZOtGn3fHIgeuKtyfCe/bhscXUnqaoapqWBEFzs
TLaQVCoZJ76JgsE1qltiQa3Cer9sZDWVXxgRQ0mbtoXewjswXjeH1wkJwS91rKPP9IwXZvhaF5sX
pp3qmxYqG4p9qpExUcnXke2VECeKuu3ipoc/DPj4xLrDRLUzF//RiBAVcNnrlt+iGq4PL7F5oOSH
Ihuuk30OISLkZZc1rNCAIzemb5bfuciTUoDV3hRFdovItkyIC0OlRE1eYMsU8kOzQie2fTeani+7
16oosn3+8GLRTkM3VZ0C7JmfOD0YNsHJt61u2TbNHZ9LlJTP8wb9pBc/cGQ9mNUgvjAtPAiMvMom
MJ7z6SK0oqGfwUfqWmlVZP1GXNghv/t2r2pTP0zwbfB3z5xJe1e/5S8chKY+TXuZtOgqRcJyR4Uk
wzS0bAh5xannHGOKAzLRUwSmZ86WAEnk2Sleezwnp0fVKwDYkmG2JW4jFvUwcjoVqY/VBtljre9z
9pgOTxKnkZwCcVoqmwPDzgwUDv0bENQcog2m0XP3nbOSEyc5+RvjVvmUCt9yX4UQkk+xFgGng/Ky
ckOKh6A5dL5sYTya/pHOLFxFiCC+XygqLeGS+qk8NE525O0t6o1u/51XQwMpYFFmUIgnVgMdWp/g
kMdxeIWajef3gXv5a/HffGlNQhwZ7XnWmhIAzJmA+5gxJwcbpaF8of1VOUge4OsVuvMGiuOQJMwh
6KZjPeO2xwu830P2GNrYcsUfiQuKw5BVM3VJEiIDVPMGzZpdGj01wVUdyDDv60XyxYqE6GFgkLSM
eM2/x4rs7xqkE6ADWMUOZGq2GMM6KQGoXAJPlVxmEs8Q0dAJ0SeoOvMbGbFf74jb+5/iorPBQWpr
FKVcKr7p0Gr3/ThH9g6Rmu/Jfr6K3Majr5wHMXdlj+P1BZ2NCRuptEMysBRNzynfJcbdPNxf9vP1
B/9iNULgzSPQOgU5amlcrJFrkI771kmd/LvmErxB5EjcDz62P4/WeUl8yYusqR5bdfBrlBjIrvdU
FML1l7x1EqjeR7vk4G87j+2A9ETcoBv+vwaS0pfLq5btqpC4RX7YzHaGcxDG6t6ugTIom+1lE+s3
ynmVQuAte5rVrY2qWp43JxYaW5P0x4zMn0pBz2aE2AugeAyVEBSEqLqPwgdFRpgl2ykh1JpZZae4
HOF/BJBcPT4ORb+5vFMyE0Ko1dEZSeIMLg6K1K59rfuny3//L6kMZRpqZhpTRQ7WuFFZlPLBvn6r
uirEOIINAQ0MvGyneJ973/wyJr4UFcBijDZDNVwJyHs5TE9hEOyTTNbtXH8A07MdMQ+sao0VvDDc
v0PsiXfds134MoMYuuuBKq2lfOTrDn02KEQiMHIF4cSbfxU4PoqmdzT/tqoyT/KxVgF1i3UJ8aiy
6ehXOc4Nmx7H+nFQoXK5qYLHFDPE9i6zTlSXXb/8l/8ZkM4r4w66CEh9pxs8IPDCdO+1BwpYSeba
18Hdh7SrpN//l4B7tibEnrwf/J5oaPibJzwdrmENSbz+8N5vfKf9lu+kWGDZhxMiER1SNocE9RjM
XHxDB3kXHMs3np7RV3JdAiYmBVjxoHBpQ4WgVEMfvO9yhNc4cpLv7B3FPK/dx/8AFeJ+9ITMHSbA
j5YnCYbSQyFGK7WNDD/CMJR+GjaAe16NV/EbJwHJN0WOyW9ZWegvec75YwqxazZAGt5F2FvOTWyn
TnuKUTiMILag7LQjjiGSOBZLH4GykCZSuvZZ25apjyjDXZa/P4NjtGsda2fjcSR7nEkcSGQLqLpa
C8YIxdFM0fekhXa0DxK0opKk3Otfz1IBQ6a6yZt7v5/DBgKwuaYipKk768SZcRS3vJohsQyGWje/
kb2kV5e1MCc4S6xP+VDMWJatNO407Kk/Oe0oCS6rGffCiOAgU5fFPurNwHipX1t7T5Ufsflqyvrt
6y+IsxmxIGEys8pjnm/bBfpcVjo4iR8eiyy97cJoY6aN5ail7dRlsKtNXfLhJGsUuZl0ixlxS1EN
GaNiy1oMOWV0W03MYSSQXA8yU8IlNCo0MwgIpz1IGLmj9qBVkKn2936pSdYkcQ4RTRQ0eTVHM3yx
ybRdasxuieaHFWeby9edzIxw9VS0LHNlwKXKSOKEZevU2Z4Un7tUF+7Bf8bihkuHvvULDge1b5Do
g6bFuDN3nG9K1mLgR/SPyL8wJNw1LIuoZSkwpINnrLa/qfF1m94m9E2RjX6s36MLU0K0UDtwrFY2
Hs30xkrd6Vnf+xAnyg4NCkXxA1gTd7KAwT/GpcUJAYM18xz6nF6kmb509m5MPwW7WixJCBZ+z8wi
i7AkBtkL0j0PeeDU9FsbPCEjguLqMauvfaveRBjeueyH6xfZ2bRYgohtbcqbGmV5TpNE3WLHRe5j
b3TUA7uvnvjkXeBpPy5bXd9QHYx/aLyZlsiLqrGY2GqJWyzV4m3RDcCUj95lE6upCO6S/zEhOGQe
VBj5jvB2wUDrQApnMHdhe9MB62g0B/3rZWN/8cmzNcEn0YjFQBL7uMHYCcxgW+0Nfd8n/3GCjHN2
YhDslny49YB4tij45ED8PMxQEAMB/5e2uSX+0Uqu4kxGYbsOyFvso+CafZr4RWLCNT801AG26fec
yIcd5cRq68nN2dafTFZpoRATa/Jvpo2x4QUJLkoCJRCwdcgKLLKViWJZVZVWRtXhm+XXvO1cgUS5
vPoXaijD3a5H+18fS2RBRaOF4nMhWwyyF7t70oN7O3m97IIyE+LzKSqaoaEoMlfavZ6/qsm3QYYX
+kuedl4GP9aL26QYbNr1fBmm5gyT0z1HVwm6huSUhJ7/roMjRHatyFYl3F+QfVWpzbG9eXukxq2W
XzEZDnudMWbhdUKkyKa8M3V+djl/WvrefYdOAsRwkiffyTzemlcxZMBJq5Sny59svZu0sCxEjcrP
gGgbPiyrbvvUg6SO3aIN94VnvsU2vqp31iE8APV72TCRBEdRKatnsQGKS1xo6pGrRXepo6PnHD6G
rrHjHL2aE+aO7dUf92l8BLz53gYHQeaVP8v74Up2v64Ss9qLjRCCTJuxRA14U5/sNKi01u8tek/4
YdE9vetdTuJvAYQUeha49P4dnf3kIP35N1Ben1g492QkbcQ+2NurG0VP3bSOnQzqUJe3XnLziWwE
gVkn/sDQlilo+VCU2X6gsjq15MyIdFZ0VolPEkTR2YTsLrWcQZndkDSfSpR/BQORz6qbkz7SuJna
eEjVl167L8PPxDRU2qmGMVWCuvvvn8TQLNvPNcbfF5lrlkc1/a5E/1z+IKtHYWGD/G6jqerI6LSP
N4wBmedHC49BZTxF8fdM2U6GjA1j9eMszAlhOgiyfM4DFCrm+Jp1d0mHZ5kkm5SZEKJ0MLG0ANoH
50XDJCU60ZE2OkRrJZ4sM8P/fXFezE6JLa3mU1lIVs3uLmaPVvTj8sdZPS2L3RJCM20U29d0XGqT
+TSy20HGqCX7+0IADuao1X0KrKjJbpRiD/6Ty79/NUlb/H7ufIs9apoysTszRkIDHEfFUmfq3Ww+
zMPmsp31m3lhSAigReOHucXJgMIDb63wyJm5093o8lp31zqy5EmyMPHVEIR9RGyD19sU47mLzI05
dXul6wsnSlLZ4vgR/OP5dV6c2LxMm7QBBRUiTbv9GBH2xr36tQctSL4JQmmJTeLXTAgIQ5BVll1i
aVU1bAsVzDt956o9lRyf9YfXYlVCJCjGIWZBgMS69ex7fXsDqRDXuAsOzbXvIOEt3U4qzsC94M+N
NIB1BNpStUWC2iAKQBZrI3+reqC9gq+28aBE23zeE/9r8pqUe4lXrm/lL3tiPg/uKJVEnAbUdEbd
NY4GysH23XxlPPX/aEirjCvox71cNiqzKdwZpCyhrhUDT2La+7iPnCLAWMfbf7MhuEjQ1v8f0NEP
VxXZVjUix/a/mRC8o5wVg+Xg2PV8q3Ss+b3QweWbyejb/xI3zl9IuCtYTauq4uQnKqA3/A3Ec6w7
a8cV/WJXxuQp+zb83xfhsLf9Koo5NZLWMwAdQfx8X7bSsaf1G/28JuHSmFuwJSQZmBnmE2ecmI76
Fjxkd52C7vawjdCKINt2R3EvPsrComyBwn2ia4ZNIVYMCdOuc9MZ8wYUbCv2t8/4Bs4wpD8NRj6e
FYtttEJrCFsNmNQwbdwkrjZpBrjN8PwJK0wFZZZh2Zxh7vePpVIWq0GDg+Qnj6V1JMa7Hz9dNrHu
fgsbwqeKmEkC30QO0R3nbXOrOXyA2N+boDHgqO9PfZ6FOeHzJCDRMAMLmVE0H8rhzh8fDRnLq3RJ
wpUf5n4/RT6uD//bBxv3NthwWMWAmZCPMobsTPHf/EdMX6xJuPnjUSnbycBnyoL56AP0kqmVU0+N
U0fonuSqd/mTrR6usznx4h+SiHU97zeMpwD3Bu2dIbzDCJ9TVl8kTb3V5GxhSojkXKPWbDNInbRs
cmj0LUgkMXb9/b2wIMTxMC+YVSYBd3HMvOB20p1k01E3uTEcDMKAuf2DOzp3TUWaQa0XuxbGhQgP
ncnBDghywzRyeG2+ciFWEzvzUb1OtumNzPdlu8n/fRE0xrQa1WKAOR36FirDfKP+5bJrrAa/xYKE
gBEB5shyH2maTgC/ba/AWe3Un+I1WBgRIgapEwzO9zYi7NRhCYMzUxWaTP9cXopss4RAQSkOVW3h
EJMxPvhqdp8rpoQDYr3sxAxDhSwYQZ9O+P5zzNRkIij+TNnGZE6wR/HdzXa5V7i2p57S1KHv0zWI
EUPouX3OG87GBW+YyoGYtY2oMYXz0bCSx7Htd5f3cL2+ulig4A9tVLY9w2iP10Md9sDLuXMGshUu
vySHLa8733lBgl9QjSh6FiHVtE3VodU3tboPLQmCQ2ZD8Io0zIx4TkHqo9a3yvTQTC+qtD70l/vj
vBDh/uiaoLIi/pLLX+et4epXLANEzrxXdoAU3ARb2f3xlyB4NihcIBiQm/S6RGDIwR+LwT9rX0G8
wvgSHA3U3sm7Gnrj93SjHEbJdq4fsl+GxYKbXtAs1Q2gb+zoxhhewvhZ4oA8fP95NZ4NCBcIBoVj
0DPhuve/fVCO3veO4Wj/1IAmK55sHyXOIVbddBUXf5fjOGtWciATu7YZ9PamRDKrLts0IWpYVIHU
eAhI25Q9NgCdZLJN43/g0qYJkYEBXZJOPjaNy1EYEFzm7IHtsfO0TQ2R71niBLIwKDJlNfGURJQj
d/otvU9u1Q2kY11rH4C4aN4Nr/QdqScn+cGAhfsf/UOIGcQOBmVSsNR2S2sn2kdH0Fduiw8U3f+C
bXc9Uzu7oxA+gCc2s4zTw9cqxCiK1u3syOm0t1K7jS3mXF6czB2FMJKDhXoOdUzepHUHHuQXqnWv
pdZKKIBkVoTYkbfxlNpc06Cs2XaaLUepfK8Icu8/LUacta81s1YKfltB8zbLv/s1eE0fLptYB9Kc
bytLCBZjVAIraiB7ycNgF+bUVeYI2C592iUNuW7i5vs8Vpuone+huPd22bhkG8VBfBsYGk3nkOFM
Oyr+LoivzXZ72YQkbojTd2M59MEHCf5sH3IQdaWS2162BCFszIoKqUwuPWE2YIMqXsrgvik3l9cg
s8H/fZHC1pUaDTWUjjzM3m3SoNzUWr2d8d//zYwQFoIin/KwRNehjDzSPTHTCwwJOGx96mnhbUIs
MH2fQhkTocfY2Xh4cFJYLlKhBA69Npz6O7+jcpc+EDBip64ieVkRvoQLQd4SokPdWX3f8pZnDP1g
w8029m6+Jh8zV/E2cUHdGnHSEDT+0pdma91Xh2Kb72r8Emkmus4wv9gKIYbQoZ3tMQZnSXxot9YT
/o8KGTdQe2xtQFXVV21n7co3axM+c1yuelVJNkN2A4kQupS1Fc1mnD4o8x2Mb/5O95Jv0Rf1a77X
dgn4+gDmzN30hj1J8bI8qFz4DmKDqykjvdcsnrXe0CMoiHDZGgBXdE/ZVgZB4Nt4yRRPlhaHhylh
16c8GZqO7UHb0wOX65KDxSWeJcLnCCnDWDOQnygY3bP7aZeSxCUjpj5TjUgaXTJbQswpmzBtaQQv
VvEWHHPfbRvdmfzBzakkS5FET7EWNpF5jnyFP2UI4KmDegy6UfIeXA9ulm1gOJoauoi1VSeWU702
0VEB+EV5oKgsf4pDhJ1NCC7QRpYeWJytEV2va8h4vyqRTIJItgohPe0DBpVLjQLIphi7eML0dZ1d
T5ohS93WD855KcKnb0Ol64weB6fZGMfuNvWyn8Vrceh30PmSwTTW0QmLfRPuHbUulTwagFYb3Alj
JLmXfC9/5IBqqI/90fjBmWUCt//JkEf6m4/ZqRcpQoJ/G/H4MlUjFmgqICZuC1GyTumQFHw6YnCj
7xagN2STbOgRv2YbnsCm5TUe2CPux01zZ1/F94knY0tbOwKLHyAW/soc80AqYG5eA/13EB4NveRl
s+Y6SwNCAkaJkiixin4YQT+ZWfesah1MBzv/98t9aUU4A9U4QiaksnDMoLyqHQIDKTjbXraxViNd
2hAOAVDfeW3kOAR6pDojqmCorYzGKc7vVFJvMhneYy0MLs0JZ4E0Ntp5NpaUB53TB7HL1ALhkLi2
f395Yaswx6Up8ST4uRWEFvjJtUcOmgPtNQcKJa7ypbnGNflNXrJfezQtLfLFL68tqNeXdMJBHysw
pKg/lOy2AJwhnfbZ+OPy6j7IgC6cMZGKGghzJSo+yA/V8Ib1YewYURW5oRHvfRbAY3IHIPTnIGl3
cd0+Dkl+bNNi3xbDmz/QPZvSF6O3nTRKb7XW3OV2s2dldQoL61B3qIV22i6IWiCYGEayM3unl+b9
OKO+5/fKvaIl34LagC5RDzBzYt0oBLhRWm5pEW6HSXfokGMcavpGsvnr5YXLHEjIBmelzP8VhWw1
6trfy/jUaODMsmQqGLIQIsSwIVDxpqJwVDX+QUCDGL9fXsdqSZ2p4OtjuoHZA1GALfa1CVMIEZDh
31qPixVioDoAiwrnv1O8QpY4rkessznBN8u8huRB7/8LHNQweDR72aa4sZ/yf4qDCX27+KesZrH6
qTRTJRphJtVE+JilmWVIOOo3UOlNP0DGrCzdNjbeaF9Jcp7V1S1MCZFyjuqUFSU6PQTYFVDdOTTB
UVdeL3+zVZ9YWBFiJSlZTRh/CLH6YLb/6DKfkK1CCI407AZz4Hp2IA5wh+Tdt3xHiSWRY7WGyjRQ
ploE7VJTFFPoNZI1RgjH4wx3c+8EAEjrLhc+nTGUA6a7IdwQ3gFMXsFEKEmG1n3il3FRZaFPemhG
qGii5uwmZ295pjm8IRfHtcTQam16sUxduKJrtDH8JsIy40N+ZyYYYGQYeMNLOdzzeW3wZsrwv+vu
cV6b4ISgXzKDnm9s0L9VxSkf95fdT7Z3gvuFA+YQDBaj8tIrjl3GDut+tGbmqtKMlf/SPy4XotkM
5KbQTP7jcokSkvgUzQM+MIgwD65smDmp22KrePpnzu7CmBDRLRaWQeH7vRcN33NA88xtOD1d3rnV
9g7AB78WJETzIIE2HMMQB5whe4AaxRW74RjhejfsZd2q9cD+yxYmuX/PAqyQ9KFOPiq1fOoRxQEv
ueFyB/Y+38k079ZP88Ka4OZd3mZxxTmIWw+ANuIm+/6x2oWe9mBrzgQ9e8CyYwc6op4Ui8797e9e
wlTB3ztFC8MxTnj1XdtmIK+EFFW95y+MGtyVceUo28ufcfWALdYqHICk0CySMGTdVD/q9u1kfKJC
fPYSpnL7i/ytYBrTGu6JtXZXaVe9djPGkjLAelharEHISgvTaKwayqsopkF5KEAfXcVBdgvikC1X
e9UUp9edy/u2eq8sbPLAslgXhuJZG7ZAppJWcUxQI2RjuGlqGcuDzIxQJyytcDQZB+GgV7FDaRjD
OC54HySBXWZFCBdKW5SD0aH2QNPhNp/8HdWUGwh/SoKtzIwQMUbQPEUk5RmFMe2IvrXHyoWsveTL
SAITE4kYkpG0bTYA1YHa6lF7ij0fRKbFoT6WX2TnVbKij5+y8IIY1LZNFHA5yGZyTe0WrQ+na6UC
YpJD+hEeF2bqwkC6ZyAgxdfdc7bR3uwBLFmYZPvhP4b7eqcV17KCgywIfhy6hc2+VU2T1fA8wFPq
V72DchMmRDzzNtE8lA5R8Wh3JUazoq2MwVe2qULICAIgqIiGfGbI3tXovWSvWWhKnGT13idc9grw
OY2IXcdZT8E3ATpyzx9P5hg4AZnc0b+GHtCnjtbZkBAn9LnzMSPNb8nxiigP6vjoy1pXsrUIMaIu
pkZVGw5it8i+t44RZhwx1slp9i7HPH4+/7yczmsRwkQ6RBqJyhBxNsSEzCkzX1Pjesb4LYooWvGu
+My7bPAvR/lsUYgYVW9YRsRf/2qYPLNsvClS5dbS2Q4DDi9zgPGsttk3dnbbUu0UJkixL/+AdVf8
ZV9sPGqDog7qjLkkO2+vA9XamiBAaGy2u2xGsrFi75EnjCQiyHJ5xOrAzwoU+IHsG8mDVbYa8vud
xRJzIDVXlyuVm4ncjsk+9R8ur0T2xcQ+oz+PjVVo8JEmBXqexF+nzNjGg+JiyufarLt7bYIIYUu2
ejS7oCso/uMXE4KHYsYEjAjoPyRh4g3x5IyJvW18GdrjLxnp2TP4Xi/C45wGHZlMHDqu7KQjH0Wi
NoPFStuo+/hmkvKqyb6dEEe6sFAYTfGObSYQT5rb+uQfeoecwpd2o+yybfOm3MkeljKbQmDpM5/4
CcZWPTP9RtK3WXm0ZNyIMhNCSLErP68jgrtah/4g+9rUN7OUBYr/zAthyxKCCFQhDYz4sB6QQRcN
vg1od640cAbMt/RHdk22GR5gynUhF+7j74QLhsXGYk6nOJqhxuUVNQBwUGjzbA/Ay3HD9Qg+Iy/B
zjea2EqkudpnXZlBrkh/Zgo43P3T/CnRyKURIYLMcaloE0eeG3F4N4eYxunMnxgikCSKqxz+SzvC
q8RmfjjOOuyYEENyyARwDheXAi2MBQgXJnK9sHaQb38qQNoWNcEWxqiofgMm8KrQbB6Ho2PZUECb
d0YuIxhZTeYQ0FVNowYUjYXXZZCkea2rgDUztvf9o5FKsAWr6YBuUt0CZoRCUfH3yDRavpGDFWHw
LBPRwv/Rx9rGzm58pZeEWn42/3DvsyHxcqxNYutKC0GTqLmuoYka3BTjfW9tU+XOT2S149UrcmFM
2LUQjBg+9rP/oCFIjhRaFc2hlrLfrn8cplq6phED08C/b17vQ7FHnYBBCFn9kgfmPRjqJNu2fnWg
CfQ/NoSYhzavmcYhWnn6yTha2+CYYOTBP/F6QreXXlSyFQnuEOlFpM493GHiikrT5l8BVtZAYJPd
D9fpJoCy9uUkQGLyo8+yuBuDEX6JGgaoNyLwU1WvefzzsoFVsBav76uo9lOMsvFrZWGhaSiom0aQ
lmT+9IKpjhPwLCcQOmxi3XcCq3LnDLR4prVXzFJie/V4GSaqvCpVNbjI76Z1pSxpEcB0RJ5K62eb
/WTtu91tL69wFSAEG7/M8D1erlChfqFxPh1jx8uF3U59Jj85PiSIHP8RYq9XnBU5A5BV2Q5v1ifA
CEvrwv4yDdoVpAI7EbYwHJ615PApvMPShJDQ0EIvtLpCJ6PXn6eidSodcxfq++VtXPXExS4Kx9m0
p8EcE4yCReHsJkri6FJpd5kJ8TQrca2YnEDaqtmXRoMSkBJInGHVBKKpZqmqZRORxrIrgxIhyQa0
mH1XktwdE9ks93oJ7WxCrJloM4EyBXTv4W5T6nCsfm85Zu9Rh7/0S9e6C8fd5W/DfeiP62NhUojo
EE8u7TIf0e83X2cFZI9PZXj4byaEdKX0i9yoECi8rk2dCrRo9imuHi7b4C50aRlCPMiqccjjCqnK
nJiOnYAzqQrfh67bky48MqOR7JrEFz469Iu4kBUQ8whiYJ6i9KolRzuRZA+yryKcfKNL42Ia1N7T
Rt1Lu3k/KsSjiQxQtTr9jOm+//Hpj39frKMw+9CGVEPvsT2f6W52KWcCTm7MTb8xtured4t9+kVW
1VpfHYZObGaaBsLP71EVveeQzD2SZC3XbtJhPjJfdWkQS/LX1TvCPJsRYttcUVVPeS5u4hmfNM6o
Pphk8qC3KMsl1t3hbEkIcFBxDwOT17G0EyTYkCQHG+ZmBwMHF0OuKM59agctamMLIdtliUi4Uqkr
2iaoe5dxjqHGH9ATdcq4cy8fqnWgycKMsIO5Qdu54eQiwzE9kBrTUfk22bXH5NBEEMnJPLnG9fqj
Y2FT2EtoQhVqr6JVoR4x+YAOXeX2V/DJgw6f5NkZMiXJg2P18y1MCpdH2/uUjTXqS6wH4RDJD3Y7
bi5v5aovLkwI+V8ylI3WTzryP71wOgLw91FDd7g1ZbPkqzA5drYkIsRiXQmoMuNhk/bZsxrpQOvH
d6lFE8cm04nl86EPc1TRDCAKtGNIoz3FiGU4Bi7JO7cp1aNRxF/KONxh6PNlNIk3z+lpmprXZCZX
eZs8Xd6ZVeDv8gcLN5Bp5kBh1+gq6o/R7bQpHoYvwTfyNbruvHljb0ckWLVLML3rss8EiMVWCRdT
o2kxzWO0nUnSQ/+3u8mC6JHp9mOQykDzq/fTwpRwP03jkKkFH4yLsuq6rDV36OKNZtUYUVf2Y27f
SzZ1NcQu7HGXXwR2dTTiIOPzQ/0WFT6y0SEq1OQuRzVf6zhE5c/Ik3UM1tMXsKgZqmUR3RTBs0am
mBoZeMvABVkHNK7AU2daTuUpphN95dFCWpFbXSdEw2yuJkiZKDgQkQbDuz0yJnBX7anZ31m0d6CG
sb28nysRAmoKKiNo8GjgxxV81DCieQomtGEGup2nB0MGeltZBv4+l9M0bRj5A5bQWn6iBdg5C4XM
/MFUNmkheUysRCC8lDRCbBQlVEPstXSsy4KYj+xm1nhi2aELOm9qJ7eoJKFuda8WhoRLQ5/iEaky
nrqafer859yQ+LZsIcIFEVjQ0gUTLAbSS/pIJh+0yKB4bmIDT05LcgPyyC+klb9tmnAzqMVkpW2M
/ChmpyC5q6IDONGt9ntT35NylKQRq06w2DjhjshTtYysCW9aEr+osxN8UY2fl91YYkGsFWkGjeOS
z/IX+lOuvHbZlrQSzItkx8QmSlAqTUEZMlcT4+dpdwyLfRnv2/KqSR+IjAFmrQJBgcLDiUQEME2x
yqaECU3LmfZ4MFW3vGUzHqsDJnSlFanVnTNgiejEMi2RG3tWcqXqTRhK/aM6HCbtueokO7dGB0jV
hQ3B2XylQdPkQ1Kgim/DIaGuyuJdZpe9kzb5U1gYG6WLtkrdfGvNwa1Ih95scwUmoU2FX2ZX5iHS
g7exBdlYpShe5BeWg5mJkxpjvIiMYCAzf9TMjB27Sd/rUdtac3M0o+b/DiH/bR2CH+v4wSEzwbkd
TreIxEH4pegle7XW4FraEIv6pt+0UIxC46cbVd21kvylAdAutCYgQTIoBZX2vlWUfWglrRszXD+j
VLZg1dPPn0ss9c/h2BlsQpwLs+la1dudYdjuRLufQxr9MGm6U0PmFaPm2rR1aA2JccO4KsLoK3pi
LlQpTMcv1AcUu69iTPtuLp/0lXzjt/0RUpsuhw5pMyG1SZjqKvVVn3/r7OfRDDxS15K4JbMl5jYz
8bPAQlEY4QsU/HTY1zMBb5dxnAbmJTSXEO/INl7IbQatmlK/GnoP1CfBcAOacEeLT2OGeYXgftC/
X97JNV3U37aSh4ZFKpVPlJl9jX6tBbrVTXVbbs1Tesebjb5nOMnBOgaH0oZyaObVP2XIy7Uy9W/W
hdvUb2Jdy0q0zWqv9/7VZdVvLeg3YMJlp0hyhLXH12/WxLs1Hyy7D1Bxig/Dc3XbQhd13A+xo97h
5gP/p/2mDI4MviPdYSHwZRNhlVbCan4NAbMNLsCNftXux/t6UwJ1h1oyVGcDr9jLUS7SFQvBKo90
Wka8U94yR+ncm9yzVIc9aLMzupOnfSfO5JSjK5sDXE1izsFDfKXViVrZLZ+3zyZ/myKIk8G1YwhK
S4B/awCi5RcVWftYGBuGFcF/5lP0DOw1+N+g6HeM3NQpXzBDZO3yTe6yg6xCsVY7+M2wEIHYkBPN
aABpLN/pbvbM6wr6Uu3G+tJvukPm5TvZBKnkihafAmy0oqGFTKwXsVtTfdPmGzP4eTkWSCIPEyKP
+f9Iu67luHUt+0WsYg6vjB3UyrJkv7Ak2WYOYCa/fhZ857ppiG7MyOc8ukq7Ae6EHdbqI2LONV5x
yKTsuN+h9WfnxU5Ngljx4+L+srTNRHqlI4zjARtzl5MYfg4UJ05ZW8d+5OFY8NSQ8S5aFw9VLRlI
a/TIXoy7OH/u6vtEDf7tJIxbGccqGSbKLNKQr0ld233+8m8CGA/S5nWop2AjcMP5qSV3E3m6/Pe3
1qP/0GbGTQxW3UStCAF9Bez1Qn4VFmChtuEObyp/6pODOg6hPUraV7lPnVbMfdGaPbCPOIk1qjYo
4/elWu7mefABTOeQosUGGjlxMq/LGoOu9p+hSiB9q5dCQQkMSjtOHxoencplGzPZrrleaEtllfDU
kUo8aamcJDX8Kozcy9d9OaMw2fnr2DJJgkHYwTXGhzoCEkj3PSq/itF1a5ocUZxM0hSZ7CUt43w2
ZQpuCxBuyr8c+7pboNrIf0Rwgjl2Gv78Pn2qVc0EXldX2NV72Vt29a4D3TgtyPChcP7i+jXNNBW0
SCW2zF5NQ6fMPVw/Vvr31V10kD3K6YN38iOgBa50vz7Fp/GYvV3+eNtKeBbL+JSlk5YiG3GhSm3u
dRMs8tw1jm01PItg/IlRyGK9KBNOhiKGFnt1U3giF2efFnU+PP5VTP+rePLJGjt7KxbdWJedRBlO
uqtkRwLlHoVvrJRhv5LjILcPdBbFKIaQp4q1dHg1l0BwqRbFzi3xzlAr/zOf5iyG/oxVKkuEJY5U
cFq6LVDVJYHYSfP8bxKYj4+/O8laiVav0uz1+LblYWbwLor58jnJpSUq8dpdWmxhaN+1ArOFESea
/MUnnO+JCSfWMjWgSEfZR+xN8CH3pp3loieJmTubxY0Sxc/1OF5jV/q+VIENIvPIdbZN6CyfiTb5
mKuVseBFJXWSbRpXoFTlvNn+kp79FsEymFnl3C/tiLyXLkINjwT0R6DvwTjP1YIuC6Ynf3DXhzjf
ji0Pd1JpCMk8AxGWPqTaV9lpnSa2I093Dd2dfcpsMFTcVJtzmb/4UFdKb2mmUOfgy3CX7gD0+qzg
PJp4x2ICyNQmbTtP+FhG/Kolj6JwGj4B8ITs4/yxGPegFVOhmgO0XhBv6+W+yXaZxPHavFPQf1/d
0rxUg9pSwxrrzg6JM8ZfeuXLZeew1SD44xyMd8BGfj0NErIoyvEhubk7gAnrfQLNBuDRjyonf6Z/
7YP/1tAfhQfHhBJboCkHXZAJHBLoXmZ7nPZx2LvoDvQtZ/OJWuNHOSjc67KMTQYWz1u2hjJfdJyq
1hO7Vndpez2Iu7I9FoCaFwvwOMWci9yWaCnAJ7HQ9vgV+VcfKwtzudFpw5KS0Lcoe44+aJ25lKPb
j2PtLIfxgwapDaulwPwNSg/hYaT92IcO9NiL072OKLSWjsyjOtriJ9bFlVDG+WVqmxrNgvJhUrcn
5GunZUGXNIVdkXo+9rnU272e+LO0+FErAxd0zMGrEQfa1H0vjMzCT8LmRSJ4QzW7sdD5g5rs5wpY
Hd0U5EbsXVbqTcM5/1zWkQpqDe44BVlWghf2eAdunMh6vCxi04OtRDDdpznBarYE8lc37Ec/nzF1
WfEWELdT05UM+U/7jyYD400EDerhBXVhH+jwALN2dLvJbQpQJJWczspW23f9mX/1sVc6nAJgs1Al
VCiJhwGngwVSARmcN8QR7gcHRJq9Tfao3R4st+C4Ou5ZGXcqYhp8bgWkjzKm+mSHHCjguvpY7Ykv
vvG6ojz9YBxrX4ZLb8qAJ0jy8Vsd1kehDV+bRHcv6whNfD44IR3zYXSWR7PYiRCM2GHFo0UUEiLR
mcG2Vhs1yOsQMY682cvNE61EMV5cI0rUDioKLWSoArEzDoOW+STWvcsn2s7CVnKYXA+UU6OW1T2S
4qlCklXd5QS42ikIBWrjNIrRj7lPb2agOBaL4SXWZ6rMK+mM7wPdBcGHw0SZpRKnT9+JdWiWm6F8
n4obVcxszmF534/xekNoVIpJx17kAH4NhF5FoHl2ElCg/NmFIdzlwRx8vyx107HouizidaiqIH79
0+jVuCrGOcGXTJvHqHocebMd24c6/33G0OQ4zKLBxEpwY852Gra2VCYY578uy2uJV6LZ1sqzLMbO
YssIC3FAdlks6SGfgL4uzoFo8jYJN5OK1ZUxyj/2VpY0LboBU1XbYX8liSiCVDdxbnA0gnd3jPbX
II3NIkVGWpmON2RK9kTWA61edrkgvqiiwFEF3vUx6g4IFY3kDfK/BJ9IrwpghrfY+vj/zzXqWDH7
rXCMlrfhEOmEQr3nYNi0qtulPGTcfhRHq3WmCtbGrTWPhTRgplm2rSG1MdP0T3bDjoPERLFCcAlh
cCiabEBx2KQdOPGRdwgmHtcRsaJ4wkRIoRyG9E7kodBx9JjlDUN3MJINAZXfjtzl3YOxeIZ1O6nP
ly9qO+M/f3Cd8QCGpOfyGCEs6d8wP0jXKoc34DOhBKX640N64EXbvwSN3xrGjrlYsyQ3XYtP0yKt
6K+TQ3SaHHyoq/jA4+Xenj5YHY7xBZagz02tYvVm8oerApSc0Z5OH2Aocn/5GqlZfAzu50MxvgAs
56GiU9S3bvIVgF4koJNGg8ruhKu0au1R3V2Wx3EGOuMMgB3YV2UPiKhYiewhf+zn6yniqAZPwRlX
MJSYqQopdEMSvaiYWDAI7yWxfQpLVzH2ZMoGW2+Y0qg066wGIltyrw6PZvQ6D98vX9T2Ic4iGCuV
TEVFloKCWlZfx/3tbHD85V/s5yyAidBj16Rdn+MMKQKnJ79KNjBXnPlmIA6dhbWwd3L5RLxLYwwW
Y/Rio/UYqJvzB6H9KeUHpX+8LOIvNno+FP0Nq9R/RGSuCEAGMVasB7JHguhk3NHqT+TykLq261z6
WRZjo1FGhkUS8FRuXOFGBFqjuR9ByCY51+BKv+Xd3rZXPUtjDHVqMQHZNCjwA1DWNmQvKe51o7WF
zyx4I5CeBTEWWhlEDgkF7JJUMCCcdCUJpPHJGu9y+Vk1XT15zqLjID9c/nI85WBttm8tJcrxEO2S
+056KpSfg8XdsaY289HZ/T4aC6RVhuGsqQVyBPNE+QKmneoqv5AuKBYzb7l628AMRTRAgS2DjY05
ktGqILgpAbpSv6gg36IQpuWx/iI5MrCfzWveIuDmDZ7FsX1/rdG0grToKVBIKO1EpmOUcVr+VMc+
3B9dnsWwKt1cY3RwntqxluiOujATdKkNrE7ivbYLl3C0Q0vamWL3CYAGHTf4WySjje3YZUVo4lTm
HB2kLAuEQklshYglJynevr6zIOZrSSQyQJiLBvyi5W/ylDtJpD0uFW96artCcD4Qm0KOnUm6RoKH
mt4pfZR0tJzkavYVh/iYQeGkepxDsdlk05hZW9Lyjoih+15O3aIlrpRV3mXj5R6KCVbJXCBc0Zlw
YALfUpzz2B3s9CflpuRX+zcj4+oGmcDVq0I1W9qCQ+FjNUez4biirdWltc6xmWXZphmpMYTrGg/V
F4DTAFBAu16uKTOx6DaOhO0UdDGCy3e46d9Xp6KfchW5gEMSa4MO28LImyMK9011q46j3Uo8gtrt
uLWSxMStJl3MqqaYJ6ODTuqVciRPgpMgk52+lB5m9+91ThWb4zZ0xm3oqVmEjQiBUtQ6Q32TiLEz
Ad5Ye69yzgT3Xw5nWVi8V4DoLDPX2C3ZOC1g3kIfwLoJA/M1Bas0rXRE6i+/a9xy84DNqGKcRTL3
2QF+iHTo6OJdgPEdtB5M4Mrue5eSEMbE5r5DqH5/9MJnecx1ki5K4QhpHlU7k7+A2T7DAG5QYPvH
VRzpFHu8iatt3TxLZJxwWllFHIowCOzwXgGyzBYy66ZrFicsOo7Hom720uEYN5wmRCZajKxUDbq9
srM8BOj/A5sUT0/YVICkjTorFOh4qqejEKc73SyA31mYbxYWSu1ilh4Ko77q5/qIedfKFirDk4El
VWVRECk1Z01sO2896xALvEkqTIenBdoh4+yYAR2NJIJN3jusSqaHmdcv3fagv7+nwrjrPBuGWdCx
cyI1e4E85PmnDP789xkPnUmYRdEH+LKu/pp3glMZWMwuH8BYY8saz+I55qewz4pu6ut20v+Lu9kC
HdDypIDsCz/yeVn4dqQzFcXE0w/LOuwo4JROalzXiKjazewofuaFe+m69wFYBWk8lE+uNOZsrWCo
6hJBGm2lK1f9j8JBT5Ps0534pu0vB6BNpVidjPGcqWQJWaXigQEEWITWCqtVnNH6TTeyksA4SiMN
60SzoBZJFvltjMUKLMV1pHyY24KjgfTHfnAjK1GMj+zbzJy7EShRSnUzVIdavpN5i9S8+2Kcoqkh
T2hnQAMK1o3WPBf5/eXvse2iVmdgXKGVNr0QUVcIvov9HPQe3ZEtHONa+Jbdgj+GOyqkbo4l/ZYo
s0N+pq4m/yEZT2VMTwyNBdp3OUiU+k7D0lghpoDdIKLTSVMgaXjralZlq2p4LxfJs4n6tZ0t7T2R
0p+6XBOnjeYgbhUvTVO/7ozUyUIgrqfh9NRO2XES1cZWzPEpk+qrTpUoz6hgd0l+aCVyq5aYeiWz
2yf9c1J01+nSu3Wu2qm6AFgSlAiE7FWD05fZzFNWx2eaoV2WqsVCkDto8gL0oVYInSEFjHlNfg40
KJRaFVz+xlsrtbq4Esl44mRppWykuQPFbpGu0FyrdrMjYzd5eU52YAw/Wfc18L9m066AC/Iu290p
4lL0cFRNZicV64EkNZFh+61XPqLk6GbgStP372jRkscOS0+8dYDL9omi/Z/ZbmnmRgXCCwppDWpj
wKw7U1t8I3XuX77gy0YqszgyWhdqQ0hZthv9eyc/WuPu8t/fPgc6oxaIBlWsP/55jk7Oklo1UT4d
MHs8NqZdlijQPF4Wsu03z0KYyyJ5pWArFhHOIrFXdpq9jELQASArVZ4vS9quWWD3/7/nYYOAVc8i
iUxUtQPgnLs6gmn3prrY8/VLMETygIS2x0BW8piQgIXOXEoztNbaQw+cve6WgCM1+aGDGGp2s/ca
FW/eQ4v3yZjQoI1RGPcNKtBAr0CHRXbL0nKGUPUuX+W25p1vkgkPSd+HRV2MeIjAosYno366/Pd5
x2CiQ6h1InIROKssfyDm1YzOf8RRbo7esTudXTNolDoUxjMa7jzciOH3Bj2BWudhf/EEMY63b7DP
ocVQ8Hmo0WQNZsHYZ5SMQ+RcGr2Uj2nB749iMO62FMYiSweUDujrggQdiMgpniP3ibaZk57VmsWQ
koYcrF8Cbq5zw7swQGsKjanFib5S8qBPtXAwwQe4Xh2sESw3ARG1PMsntDsouCgd2VKCeAfASI42
bPuGsxz2yVRLcmoYEl4NjR+CRK0Pwr1+S6nPlZ90rDPmxMZt37CSx2jFlMehGVV4omk90BV1xMIC
c+0JyBZmN/e6L2C5tnl3uWm1K5mMgjS9OHWdibsspdtqOugjJwXm/X0mXpRxL0aLikIZIPXqeq8s
nBRme/ZpdQAmVsjVIpIloQ9JByVuB0XnQIWm0wlcMLyiBCIeAS3tlNyIzjsZ9Ver+lUyYAZEpIOD
RnNXioGQcZ7I1C1/MN3VwZhIsVhyD/3HwSJjPvQLBiQqN4tcFYDcUc1TdeqcLwljYkQTEb3sDIu+
u5Jr4d3y09pGUdM3HGRh+XXpzbsOzzANmRGv1sK7R/rTVvcoYvIpNEp6zmU3zFe5wjOrTd+0ukgm
cFhFMecjJcXFm/InZTBpdvGXwRNd9Py4u3qc07BIgaJFmiyuaf7VnFSym3ntZJ5T+vWkWV1XIxqk
ylUk0OETnfuFU/pagK1KcoQDbZfzEpbNqHu+PJXxD1XSR7qZAz4ywjrWeCDkazfcXQ7s273/lQzG
R/Ra1ORdCb+X/4d3Y6c/AAkTA7E83rvtqtNKEuMsFjEC6BwFFh+dHtxGGKJ6lvdGoHjJA6/vsRni
V6IY91BbgkJAGA/AUrV0Nf1LQgmoErwA48r5x/tjPEXTznIJDBy6dgXcMZrBYhVK9fNDz3ETPGVg
vEQl9lIZawgW4/jakqeqx2SYwsuNeEIYf6BqraVbJcy1Ep6V+a3B6nTCca3bIgAki3IWdpHYZ3/S
C3ko4Ze787zYRv4jLQ4CT8Zm5mWdZTDBnJjZQmYNHjXd412Lfd3R131+CWPbcZ/FMPYZ5b0Obhx8
kib3y2FnzBUGBHdoHbZd6g3T02VV2/ZuZ2mMperqWKtRjwFca5x21TAdMoG3RLgd9s4iGBMdpSxO
YTlIGFBeBOKR2ivu2DyYxvXSihzL4ekB/feVL02Kvog7SqUlKfIu6s0bdSTuLBocs+GpAmOfhV7M
lURZ+NK95tMS/4gVg/TAC6TbxdOVyjHmmWfNHJKB5qsu9W66U53qo2pTElFAnXxmVcdCq8fAPoil
s8NhwxALjZnCv0XhrdE+L/PN5zZkVyKYe0usWMeztcfbvLqWzau2fZlSTnq6eWeSKKKQAfg/tNAY
je47QP8JHRZOxrvJj7+C+sGdbyPZpjsgkStxxG0p3Foao9wLeO3GWsGUW6GLWG+5WZo3gzeSv2VA
axmMUjeagtdRihiXEcVXypdGBXtb9L2I3lL14f/vDtaimA/UjNJcCATVenygRvtmWrzMgHdfjEZP
wDuderrkq97RNvsYJF7haNfCCcnOiaK48ld9t1zc+kxM+NFII0/VgjLGLPtyfFtyEed5Aph0tI5B
cqi0WMhu5cBoHkTh6+WPwrkzNgNtVUEuTSLRxfUryTiI8b3wmd3X1R2xOais1PpkKSgCTkTwTL0P
qrZw/+0UTFyTmrjXMZU1unl5oypfJVDnNgnHL/NuirF9TQ8bSRihXUmb25pylZcYB20/M3a4vizG
5vMuBDt2DXuUA/KquOQUum1qG3cAM/LlXfw0coyGo1/sqnqhFqUgJXQjh1yP4lGrXy9/mc0yhSQa
2HHAMrwKpMA/o2aT5qOqLBFNopurxTV21SlG88TuUPAJbflK35VPPMe5fajfMtnKXCPUSptnUGp9
eE26rxbPk/EOxWKtWdkUGiBb/7VO+TPaTSYW4+zya3JQ7lsX/BbDVROUJ27Iph6SfXev7pKtz8U5
8imJ7njPB/1QulWgHYe35ihhSE924d72+rEMimfOF+RJZRQfnEd51P46bKZ+IxKQdQFTMhiFHxIr
aEVy34V9kGDQDevnjqT/yPQJC5giJpzEn21ZPYpJxBm0+7Xad+kiGCvpSjlvFRMz+mqgxG76aL0k
pSd70q7ApI4eYaUZk0iBbA8OdEDz1B232reVSUuYWjQkgEkoEkuUII5NNaAx9Z+WUHhq9o0Mkg4S
mO7gqO+1bk+HBchUKboCPDXY1O6VaCbmWMIkpoWJ/b1h6jwsdnh9kvqXv/nmJ1+JYIw2wowodj+1
wY2BU1knA8DDVbuvKhS3Odq16VXPktj406Vi1Rsmchx1jvBQPInFV1P7cfk09Nd+0JaVDOZxlbfS
MqkEPm7w630fFAEdf+g+hVS4Ugm2+LFgUTYSLBwlSxdvUg1bSWRbm0X78mk2u5FrOYw9pkCrWEDp
RmcsQkDZnYarPsBMleVIRZDeo/Pt9m+8RViOuquMweUx0LylHO/TcmpsQboXybesrG1l/pYBpMyy
vnDOSAP2pU9G1Wb11jKLvCaTiTDYoEOgoq6dOcleBJulaAuf6++ub5Saw0qaCDgGK6dKGD71nkap
/nI39hMnzW0D7UQv9SzuXBzHilUmWc20EAvVMphOpaV8bFR913M3mXi2xTiKJp+Mvivw/hZnE7hB
ZWBZoq1qPIhenhjGWSTgewdxAxKjqLsv0utGP87K7rI+0Mu4oA6a+OcHiksJXeQSO1PCooPF+nYY
UGdeAqAm2Hr6eFkW58NojLcQu5JE2og3XlYeFe1k5ZyzbNZkJUnF5LthmKD+ZnR7muWwGVTkw+Kh
yn7xcZmAO7FnvzFdar2lw8uHtuPlSiSj4IWW5OGC9p6bXwGu9FfqkHmRp2IufUfTsNmnvQ/9OO50
z7yX9p+50fOBGVU3MJLeTBn0cFC+FOZNQjhLgdwbZRRds/JQrXVoYG84g18C4IkExrXYe6ptBbmX
/+CF4E2Ep/U3ZHS+qc1ImulgQ6vZvde/dg8YHnc6bNdV73io40orVzxarsZRzu3A/PsqWZ4Sq+nA
Bq7JwLGaJ7tQD2JKPDU2bfShg8sf7S9h5iyKsQNAX6Z9E2G+ChgeFCEA9DSZjfkqy31vfjbXTZAM
Pm/yctuVnGUy7zgiGWQkGmr7onTXT3eZeDvwGmXcczHhU5sHDWODeCsKLYY46CwRnSSadrEIDh7k
iwoI17jj69uVo7MF/vpVqxADeIxBlCiaKB1V/DUFvZf3tO5e+Aam1y5/O941Mh4GONBY1DdRNCAN
uH+n9mrOrdiu5ZATpre10cBDywBjnMn28YsMr4AkQybS9q+17HXlbdvuhd67fBpqvR+cvyxJhmUA
pF1m6wfFiE08q8A+dpMW71MzX48LBv/7R1FDPUypvhTx8HZZ4uaKg7QSyeihkepRpUl4tKpBhcky
x8KoH1qBmZMfl8PoSybeW+qbwAXy3/xwK7mMbo6prqfANELao8TOYPl1nTvVyFv02oymKyk0Aq50
UVGkDPwvUA8FsDlLk/hhiBmzq1ArbU21OVdJf/Klr8foYp1VhdYTYEm03qkCUnjh/FARb4QA1RP3
M0O66+/GxLk8E5Z8brCAXumtF1r9rp5zTjDbHCEAN54uAfQclWyWjWqK4rEQJuBF0JlE2kFrnzDx
09nglM2dzkMnyh+PXW9jbzQ+8KaztgPPWTobAGZhlEyjQAdHGTDvaYluGdlF8SNHc62s20dwT9yC
IcnXUjFoZitIMJepiNldlRLXqq0by8yP4yLzPjINdx8/8u87+dVJXWlUUdV9IYVgBtBP+kHFpBrG
UZz0IXMMAMqUYGz1dD8F2q1y2+8WTpV8M19b3Qhjq42qilVUILchhj/KV0PKmZXedj/nszE2GU56
1FcN/r6h/Rj628p8Tax9OQUtPDe86mVz2fSoq8Mwptk2VplrHXgCZlP4Mlaqg+/tR4r6NFuNe1nU
tq85n4sxzKrJUZjVUEZIoyhQlOS+FPPbVir9y2J+LXt/0A0FCbqhgy1QYSuMZYaN3JZg2Kt+mXzR
qW9nVGpKP/HCW93tml9lwM5pTl1A6WZij7fkt12sW/0AxilIeTEaGqVEJp4eGC/DPveT07JTQaFJ
e6zaD4G7/Lx5tyuRTMbbDoKVAb0GxafqVkp8uT61Bifp3XTiiqloFv4XRRZjrY+noVl0jI4MRPRq
aXBQj3b0sX9JxvR6MbOXy59x08pW4lgrE9MZXHLIX4ykdkT5+1L843kYM6Nr6aYhU17JDqD9tS8Z
d50s2pJ4Qyxe13g7G1ORUYC5wjRVFjhOmKKqG2mnKL8Kg2Uf7gmAZyUHI8Mev7ywadNnYezjNW2H
BtQf4ChT5s6Ro9juo9pZ8p0k8EIT/QgfTG0liUnZrRabfaaE0ERR40Qv8SICDiDdzm7lXR4sD5dV
YnM+BvC2/71FjdWJSGjnZkYJgw4tyE+Uei23Ueh/bAKT44Q3A8xKFKMdS7cMcm6g3Eqb4v933L1N
LV+JYdyvUbR9vEzQ8ljC3mcuHmcgj16+tU3XsBLBuN0OwH5mpFB4mehFm6+64WmBSvybDMbjTaHc
ZPpo4YmTVjb2qU+jHtmRJnn/Jobxcsac9breoeOuSndz9F1Mn0qZo2M822Fe9pjbVZPMABFroiS1
nVoDqG0Uay/NxhHEvs7l82xHitW3oVq4SmPUUUhao4JC09SuvS73aMDRXW0gtDtiZae72gFQRsv5
Wts53Vksu/Nek0ReWgsBao7xODT89il2LUd8EZxlZ+41D82EL/Vd+9Z9ZnhqZcA64y/M3AytSKfD
U/LXuewB3HUj1s+cS+XYlM54CaNMDdMQ4GspGHbs5DdwSlME+o54J+7oeHno1DyMw221wVKopKky
5tkZzVTEth9yGRBySR10ww85fs3Sm6a/+9TRzmIY7awNOVYNLabb1HQdBCOwD/0PwaEoiqgkgB9y
l3Fuc/syzxIZDbUqYiRCT7EblZMe5nhkvF8+E0fAr0riygTMRI1VeVRntwaKSf1gxN8v//1NkFGs
K/z307DYQGHSWQ1QgwD7Mfa7cca2tJkVL7pRu1Y+2tZiRY5O9F0zg4YEbGy6sHhRrO/NESxDUhZd
AWJqD2LsFuDQSCnDyqtI5+Wteow7y53MJLj8e7cDz/nnMtobJZoeF31CKwGUpZVuD3x64Xp9LUyA
C6O4azsNcqjrEV5QbBsxvJI44Q3qURUI/MbOnnmFgO08CHSBogKcXkVjYQhFc861SMFF0qqUYJfg
J6l3oi/TYWeXVzRVqDv5kJ4ArdfQVCAqyiziS1kOvSVTfJnR0XGbtMeS+7Hf2ajYoryYupMdBRqK
jEHmqDe6jfEA7INE7pTa8dX0dfGaO+GWV3KUqS+48KtYYJg0GqNaD1FzTNvuoW0nG29sLzHILklm
h6QZINsx1WNkkitm8muUyYeoGwc71IWgBDlYXcRXVRXdx12SOmMiBippTmEuAEUV3Ms7KRoe0nD5
lpjDq5aaP8ouvy5C8npZS7cr4DpqY3DnkqlrjMML9XGKNNOgHSwVD/DyAQxJIFS1Z7dyYy91eCX9
zSxmJY/xfKkoJ0Uu4MFfhhTau5UjzPZycr5t7TRkA3O3+A9oy3+G4yWXRUNMUKntfOGBzkIKqCfE
r7MLvCqfh1OxaegrYYyhD3EmR3MOA0z3zb70h910wEjXjrdBs/2lVnIYQ69CGZuSAjoHk59d06Fy
goZ04kiH+hoTBC5vqXy7XIUU3ZJANg0oc0YzpHyo5ETB60O7AYyZV95kX8wAMMM7YLYcJAerUK4R
9I8pt1S1qSIrwYyKCC3Y34QQI58F+T4IpW2OxM5UjuJvhquVECYeNprZh0qH1KkU9DclXk5ixVOM
zVzitwg8tf/UwirtiFTV8FrK5PfLo6D2Tr8kttjzsnaeIEbdO4jOGtBRuUm6yxU3HB9DMAb2ww+O
r+DJYTR9XMpMqFNo+ujUVzkQu+nkSnVIXQHPN0WzawHbLqkX3/ECwLZBYwwMkICaasJN/XmVBenK
VqHhpnElX7AxCegAzOdG9iuwUvFGjrcLTytp9B5WqUw1qrKQ/u8mjwc4OCf6NtgAwDz+4mJxzfcp
SFD5Sb5Qy8u4Kx3blr6Sz1ie2FsV4NQtmjpQJIz0ZjFsLG/6y5cGk6jaPjPsy1920+KAQqAr4JoF
DzDjWkrQSGd5A2MYowaDC6dQ+hnyEIQ2o+VKBjXI9aXGiULpbLF9YxiaY5J+N5iG05MRIP/mbaW0
+8tn2i4yrAQyOqNFsiQULZ7kydzb8XAHJPpkDobZK5QXIw/GEPB7iz0kHCvh3SWjPGOcL1Wi4y5T
CbgD2nCVpAR2QkjN+WjUDX5IP1bnY7TEGLo5bmREUlCPOKkSHqMl3RtFuBdK/X6WDSBEaw7nTnmH
Y1zzOJZlLKZYRpRPkz97w037w7gXrg1HfpecyAnfhH3EG1valmmZFliWZQ3cvn8qDqAFBSue8VYa
omujb+1W/VI2vG7T9mWehTCuzWymeCYiXNsAbLBxEAN5OqbZaapepeLKKAzv8kVuZ7TmWR5jcY2V
tFbdohsz57rqyXN9b6qR26E0sQNpbOHKZXacw9wxQM8px5WvNeYh17TFD0vRF4rSU43SU2Jtl+lo
Ji7ya1iADwakMz6ISU+ConhG8j3SRWfE2pY9pZkDjJgd6aeffQYbRzkEPILl7F4+1naLfHUsxsgX
q02ruWgR8nKHPmznb1iDXFzLWw6m3d0vmZvd8Dpbm5F8JZPqz8qxjHpuSqjxALNOuDHJncnjgf+L
Izl/K8aiuyIv6rTvsHTeO7SGWDj1UQv0F8CfcpfBecrOGHWbqeaYx3D9i3FKydsouG3FI3/lXRhr
xJHVlFlGq0a6emuqy05OeZiZfwlh5ztj0qtRSitMY+CjqHfNnhzoGJ7wROdaReDr5CdeqsW5Nra5
uVRa1gsy9K4kp2gJenDTmJw2w+at0feEJhm6gt3AP9VMSOVkWFSEE0l/q8qnSnQ/YztnAezsuZrl
g6CkGHYy095Xs+Q+W8LrqNe8Bph+XQcKg6o5ipUWLAIgeDXrEc8518yzh1LsUk5s2cz0Vr+F8bky
XNMiFKgW5X1gZCd52kfdrhZfLh+Zc6XsVLpUYH1IVtB1kJInRVbsGPP9/yaBcbOdOSZx1MGcWvzp
BFXE8fGygM2sZnVR9Igr59OZqaYQnTq8OHpfRtkT6uJqLLGjMFgOEVLOlsdmmFqJY3xdq7VYlWjR
A2iHwiMh8buI7BOp8dS0B2d0eD1WMUfvearAeL9FX5RZbXCFcf5N7r9ik8XOSifvBs6n2h6dATeS
IWG0ETkoY2CmCHCxKMbozH/gHissykU765kiniYOgt5Cm7x3vF3jbR38LZUdIxeJWsmzgRstW7ce
fghDxTkXTwBjSrkxd4JSwNvGKmrYYLyuRP+yDvIkyIwOjoaBmhmtk2soP4yW04XCZ0Ylzt9GZexI
NORkWijzT9fuC+k4DpyKzbaSnb8CY0Yx4J4kIcH7rrM6AIQ9x+pLXD4II0eXN8PE6hiM+aARWMqa
godyI96GxWua7yXePjbvYzDm0ofh0FUzzUbafdwcBd4mKe8ITILQF4sAIiR0u/X2dSwO1SR4SmJw
8nyeECZDAHKBPC8iPsfcJf5UEhurfjssfHHEbDvP81dnLN4Cy0Se0D1/qxB2yhDveil3lW44ltVy
LAbrE+v4lHztfx0M207vjAKOrIQS961fFbkdNqem+XbZFreTxZUQxtyrOZ5nVUCaMPizQ8eZpjcJ
5O+lV5+4FTr6tz68AFeyGMMvFWGUBRXNqiySOled8qCRS1fodB/V+Tt0e46wW4x3FePVGIqnpW+/
cE7LsVu2DZDFpdrKA/qeKMwfjJvZAyxEhoKdrd6qmN0CjstkA7YmkDn+gqOgGuMv6r5K0zGF3CQ+
heSpBcei9nz5bDwR9N9XkV2OU0lWBCQnqoJWePMt0t+F8v6yjM26FuAgUY7GYCBq0oyQWre0GB+R
1o4xc+5kx+SQP+vAw5Ze5x0PlmTrRGthjGsinQFObDDquWll7peqy1H8kHZ5p37CztZyGBdVFdnS
FbTJZoVA1owjt5DmW0syObt8W7q3FsM4KdQhjLzrMcdUtBnYfP6HtOtojltntr+IVQxg2pJDcpJG
2bK1YTky58xf/x3I73oomJd4pbuwF3YVewA0uhsdznmOBGBmBU9+yJHD2zbGSvlj1QDYGyFeXDW3
Pgh+0SX9QlIeAi5HDPuEEQUixkWLDITgH830Pqx+FMUH3N9ix95s10Kl0QEdFWqFghVGeyxSZ5Y6
dJYRcEzgmlVfSmGsUi8PXUQyJPoy8V4VjogarH4UQIDj5SVH1JqzBaimhr5/E/gQbBt5Goq6MIww
gFP22Psviept30/e9xkzU/ezbFS0VS7RH3vtcyd+2/7++plffz/9/+WBlJEZJLQDVahuhvK1CL2g
5URu8tqTYblHzK3vhMFMxRwOqXU10IFODqJQF/DfSGDXoHQldu4KDgUxU8DmYjrdZ0pdZ3q+lSKR
3/MaR1ZbVpY/hzEOBNDgxpwggyh64lE40Qy3skteyZfhS+vMTuEWB0wkezxfyTtJxlhkbSQLY4N2
oGzIrNB4LPMd5yhpNYd1xrSsSPVQwhwI4/hFTcmUVgYqSl4S8BsSHwCS6T42JU8d4so1DONUhMTW
fGD7Tn4MKiChfZDTqLDAUIBraBiXep4/pW35AjasvYF/6xT/CdRYn5u6AxwwXGxQf0+K+BnJO1c0
/X2Q67uornZVFwVWVyPGIFprSVX4WZLQ4qElvZW0zTlO494eJf+nJIa3FRL76ZydidbZo5Bdamk+
dYmJAYW+euqqGqBvs6OZ/iUkyXPrpzzWxHWrfd0mxjo0hqAXhoosxzhpyENOtefH48+gGPemEH3d
PpPVdCR6FFQ8KAmo59mOe2Xup1D2cX8/R4Yd7DMnBBOTH6KWo2E4s3I/hjK3kMha8UZth0Qx4GPH
VLQTDXx8/v32olZtxnVNrBEHy3gv+xN9jwuvk+YS9RsaXbZFrD7Fl6tgDilJDFX3aQU2HX06zFo6
st7fEFEETN/wSyzNmyYNznWLefVCBu9Jepn8wO0NcpdK6qkj7ck0eBn61RssKaYqiZKJnjfGcERi
SWIpxM6qjeDkZnfow8ndXjdPBGMkujAWOtCSIQNRPaCeUmmKtS1g/ex0xcAAiIJKJmPvZz+Yu1DE
2aWGeJOWyQHzNGgzmznvKp4YxuSLRRpVpEFPh6nhJFrpVtNCO5x48Cw8McyJFOPUTHGKIHyWJDvT
ba1WLVE7bG/ZeogsXfeMORR5IlEvapAyHetDti9swW7cCk6ipi2VnJ1bbeSUF9KYYI9URpQbEnIp
WrzvMKwF9rHAiew5tLVz+inr0RdDW4t4XcqcrWSfpuogxxO6xWA2lE9EeSzKLxXhhLH0l//ln64r
Y6eT47QZjUB+Q++jePftaXCBfsglIOeJYUxHpOTJjFkhWrv+3Q3TYWKr9XjdMLwNU95HTiGJqgjY
8UhItRjy99W9YI6RZfSEpxD0Q1vbRm3GIkQjhi/poCSgL1yEUE/Kvt+DPWR06MiJyG/yoduzJY6u
eyEOpZ+2jELaubTrUPkDfoG2S87KMYC4ac/tq+CtjrEUtWzWRk4b62jzoCKD8ibemQ+q0+2CyEHV
2hUftq/zqomVRUOWkbcQzbe60WJ9AxkLwRDgWUK/2GeljHEGXsS7GmEsRDAnpvh6GuYlFN0YZ0tq
BDueb0ApYXW5xlEOniTmsGK5L9uwgb8INd+KMAFpTJpTSHda6G7v2mo5TV6siTmnVvPVTi2R9VMf
0c8AnMfEM+1uVxwUWwauBdcMrqrhQh5j2nWiJ0VTQg3TCIpBBQKe5ug/Yup4hw6U3fbyVi/zQhpj
4smYtUkS44WdlsYeZF2OqvRHMa04roSne4xtl6ZYH8MURrYdSycOpcvYCd72SngHxXZBC5kWiwM1
5MYzKgnzjjjVT/SkWi2ozeCx+EfF2Tu2KzoK0yryG2hGU/wAcKWo3I0+B4Jx3QXLBDPUJgHlIjsx
Jhl5XMYpbQ+Cj3d9jxrBIgX3l1Gg0bb2Qk6Va/1eXeUxPqSd5hztEXgj5H0F5pIvRoRUVQ98JqPk
aN5qulaWAS5GTAkYY+w8V6oAaEOpgMfVoX0NED+Bg/DCtIDERQcKnW3tWD+rP8JYLy+oTapWIQWf
Qkoxrx8z7Vs38EqePCHMO1TvS4Da0TePVg5uLRe2CsJrM+O1jK1fputamDNS64woUYJuVFI2N/2o
HWRMZG5v179cpqsM6r0WzqJQy0RGTRAXdteGuErNDX2/Nd/lwqJMuph+4jpEujt/+d+rPrCJ5SBo
RxCF0yjJA3U7JvfVS3H2rfb/cXPXY01FAjAwHvfoa2KMbElpWYk+IbQ4SqZVo8XQjpzC1nbhZKVw
/rC104kfOq2eHKZpNc1AH7ZiUAVa7GqiN4Mwhxi+UsaXIHqWZ86dWo0AF99nfFUgaWKrUfiPfwYf
Bjfcxw4vAlztT5YXcpjt68BGXJkU8p9SEku7+lZ8kI8zBe88JsA+sDTprQLhv8SazXOQq5dsIZvx
WKlYKGHVY435fJGDfdk+jCMnWbtudQmQPwy0X0sAJ3h/Tp1PgqoHMyzYMjvMdlXAdg6AZEUDT9CV
cw7tX6Rh1prohgKWR8Y5qjUGGWYKh93CwM+H4KiIdlpblHY5dzCOlO8/crmJoQCWUAWcETt4gE5i
USM1AJin+/pcuvktvdvirXIsdvF9sON2JK2q/UIec2TGRGYSGRgELRX7jWRjl7/kutXsunMM7KRh
7194AAPrBkxVKZW5iNe+yVw1Jc9CRUje8OP0z7+xwaSHF+1W8OS99tBw6i7r6a6FOObmlZ00D5EC
ClztNX0iAFLwv1QDare28qp78g4VpR/lyIt4Vq+7amjoNtLBkcLOWphGFQUpASaInyBUnHfKvnim
byXRSXeBI39pdkhv/+oveC6dPtL6h6jkj2zGCeliG44ZfdMWylHub/TpaVtJqQn5yxtoYLcimgqo
RpYBJvLHoZJrIHqBnNDqGlBQiU9igYnHygLEM8/drfoeTcVAlSaDJ9xkrqDfyKko9TTrdkjvfg+S
iC4dZQodXov7qv36Iwoga+9tyxTJaa7SBF8jvpbTgwTieFCkbW/eqmIsZDD2SzT7XCpmlNt/+wHj
AMgyoF3ztJ4nhtGBadRDIFK8FdyNY3KMPIqNxM9rrBvIxXKYYCRIWwBqE9xl4gV79UTbkrRbQNch
EMltkxdyr1qrhTT6/wsnPYA2wEgCHBDAYKJLfxZRWY8cNbOAjKJazaG9j1ztYfvA1s3VQihjrio/
k8yhAXhnkjt1f19MuTV1kW1ExyY6d5jCyYRfenHRdGcuwDLB6zTjrZkxX4Uf1l0fQXwNWNTulBjf
t9f35jH/vs7/XDDUIN5vqiJHQZCN8NrtTvosfKdDxcopcLRddRbwRmvOAO3zVLt99p0a+B688J+r
QowLAu6GILaUq2E6olPCio4+prU1i45NhseK52DXjdd1tYw5KcKw0SUBxiuzBrs9C48+SKywzp1/
ixYxp760YCvikUtxDAtb/yjDeKi7DimRtokfJrXNrXFILNU0OE9EnhzGuGRCbsiRjzxtGZ1zeJ4i
auyWh/i2qpAYh9FkALuhyMxceQwFJL7f4B2adQ9EchOVd8tXa4YLAcwtHxsllKYAJrJxJLd/HPfi
YQIfYPLI6xtd3a6FIOZmp9rY5BhDodTur0TdFd2hmjnRx5sz/Ot2LWQw17f0R6HuZdLDfVUXdW/c
gQnuXn+ZAYkaw1i2GYLJ2Sau7lFE/eA2fDac8CieYydyMaBz5EF6rT8QEFyaBmbGwFvO6Ihmhtk0
5rgANbDQLKO2jNQKbfSVthY6SgHGBv5rY8LjBO8sbmqVrvbv3bgKZ9xSHxMtK0tchFyVLcl8SiO8
7pqXOP+6bdTWdfQqh9HRuNd8QxTQQ1dHmSUHD53IsZrrUeViG1klLTCwnJiAJGq/z65so1p/pICV
xiNmm480TcJ7i/CWxChrXSckmguAA6ZINeUnVXK3t2zdDi9WxGhqpKiFklEYuwGc4JTLrd/7LrEE
jzJbFxw7vH71rgfEOJ3QCANz7BA3KODxHfzPBSrz4EHjBFu8PWNdy6DMqWYiXhCGSzs8t7z+iVVn
stgyxpmUpZbNZY0yiDD2z3JpenqYHRS0EI39cK5EbtmFsx7Wj6hNPQv5hFalArt1kKzKTp5pHnXE
JBEQAB20FHKiH845sXX1JIUdEROoOcl/qIDlB/9d8iFoVDDZ0LSFDCALdoikk9NhMBK4Lem2c8If
IWK66Mb8OtrwMXcpVsWD/fgXXf8jkZ0qSSPU+XMNlyk+xHfKbtzPl273Gx9hOnER06i1+dvqXaUx
Jtfw5aiTDTRNtjshtesnAJvstJ3/mJ7qTxLQsIv2I3pvyKglETw9VYW5XSKg6BqT8uo0yWEWnyPt
Ix1mi+8z96ovwq5B1QBAN1L4IMWmlco85o5VT7EQwVwtQ8ukMRlFqng/y/jYKCfZf07IYdvorao3
XspIquBlabKdpiN62RI8+RANVp8y/1fuPxr9j20Rq3d2IYIxq0ogT2LeI8hIQddSj9M+rniIrrxV
MMc9AMkb9K9I15vjqRtFaw5vemBR/7d1MGcuooBoIrrEleynyO5Tw1H9kfc6Xj/163kwpy7NWj6W
HRTXNx57xQmU72CkDHVOhLm+XyawjAjyiDLbIAm4cImUKTJCQ2Wg5NqegK5y5ws8/Cu6I39de+Mq
hmrG4rXaJ00Q6go1a8o5aHJLwoSQHtzI5E7TbtNR3G8f0Jv135JHl72Qp7Q6asgFbHXU+65eVVYo
m6FdAvc2VdSjIBmPU42foQFj2x95jIv0ZLaEM2pOmqQpIp8OeB+CfXJMwLgX7vkJB97RMaquB/kk
qSPylbXxHAKXPL9VeCTr631eSNrpBhqqNI3tWaw63yCtgaRveJhsxc130l4AwNZbg43k0DxzjCYH
hWOKVu3EQqr8/vS0dtaNQMXp+cnJNO8SoPRw9GN17xYSmKC4M+M+E2RYItXSb1sXsZfbeclNYido
5Y8seSfuU3u450ilv/svxQDBCVL2JjoO2W5DX6kNE2QJNGGPBPNrhU4lgGtaDfhskMILn7fFra/x
jzQ2Qqr6PvETE4G/LO4rv7bCdJ8Ag2hbyHp99LomNirS1TnyhRxZ+hDgNnQPFdGhUdjogZ5Gc7al
rdrEhTBGMWbFjAPMxMOBNAepvYzzHpONc8ixHryNY5QDKZGsrYDEtKuLL8lwmPBmUjhnsx51LVbC
GMSuw1h/ik542AgKV9VgGMYiu+l7cZBAcZyS3fbGrS8J71z0wqsAPGJshaANtZiZErKReWMFo+NP
tZXrnE7y1UUpki4ChuUtfmWORwxJkwop3hidbdyLQOKl6X3hmbZ3+Q+8DDVXGnNMqorXu5TDpwxA
EijvQLhtg0P3/i0ffuRVatZM0nJpzHnRfkm9pM+Npjgp5WNncGwD7/v0ABcOSy2lRkp6dMUZ7Xnq
n8zk07YCrD7SlwtgnJIZCGSuO1i81u2c5Ov0iT6ZAOVlhZVNX+mAane2Ra7p3FIio3NToSoovmLL
SvMgmKdYBGasty1i1T8pskg01GAAWMyWqtUpmuOZppRkrzwUxzl7G1aIbHVCWVK1608U0Us4kNre
Fry6toVcZjeFOA2lMEQmuhezexLOT6bS52BGFzl7uKoWCznMHubGVOfonYCcFFBwtxlvfkVai1WW
G8iEskWaVWpO07HdcQJQn4b3ZnZD/6YobzoACUNnQC9FCw5SXol8zZgvRTMBrh82wERtkTwNwwiB
+lB+UbLhl9IqXhYL37fPazXVtxDGQvGl8SBrbYoDE/b5OaD9cTeSV4OBvfC0nflaHGgNe/5SxtaH
roGsgIEbVV7JZCcgK73o5ShELolkhism0mmKwacX88rl6xp5FcMYqCactFwheL4Zen805/4gdvtJ
Cj7gGgG08Gcx9FcszNQYF0pvzGgcN0ayA3CmPQ4AA+SSbq52vizlMPer9f8hIhts5fvk5LvZony4
tAhTHMKTbA0ngZOepprOBmcKHkAKiJM0UWG7KaQgQGdtj5fjbH4H3BWAwj9n/k4MbtPiK/HdbX2k
93ZLGOMpwyhUf1vjnOieOXWuaoQHbKw7J4ZbYvh8W9y6GbmujXGVgHMdlDqYEXgqgjsrlV2ZMkfE
am3QlEHWomP3NIXV88GYZq2i6CTtDrfMUgD42e4xY2RVuFvCgQcTufrEW8pjFL4y9FHpY5T2251u
9YcI8KLZ78kwzmtk1cksJTFKP+ApPgcEDXP6rWzTjJyAWivFlwOavCXZmktjXd4A89ocnAHmOE1E
5wtO7m2/F1etHYwCiKAYSPNvStBoK8AVCmR3kixal5Dx5spvxMt9+hFwxXdymX1VwahQSQ1QHU3z
uR0TSkQbZpyaxIqxeieD2dFk7BRtrtG3l8yj3RSxl+TGTV1MnA6plSv9TgxjRZTRmDKNggKqXRlY
Qji6sVKcxia1s0jeC0ngKonqbF+1lZv9TibjsTNZyKs4wtxBWB/U9tBKoG/J7iJNtmZS7bZlrTjv
d7IY522o2SgmAtYXH8C89gYsirmXPa+BYsVRvxPDOOq+UaRIlnFaZtDtOqW0xjG9L6rcbsTB217R
2l1bymLbo+dG70mdQPsk9LQFe+XU7/MTKa35MrntpbRz23DgpHlL5Cgka/xjlTSS3o14uZSJ1aWH
rpd2mMrkRI2cjXwDsF5c6USfCpoDAMQ2epUbBIwx+LMIJjMNXvMtbz2MwRcKMQz9HtB/nZYAI05p
TnPq/5h9gaOBPDmMsRCSHOVvAiPVgJxO+KWon6OW45fX3nlQCSISTGhKEiDX38ccmRZJgSFq9Kns
e6ENJl4Pc/wwvOFJ3PPaE9YiDzR0SzLyoZhCBoD1e2ljlhtCVeBONU57Vnord8e96iSRdZ7tEnDZ
7c9H88e20q9u4kIkEwxIXZQIvSnioRQ+N9Oz0nR2WTxsy1h7/71bF6MRaqIA2WRCUnK+pWTZBHNr
KLqD4amwwouCnEOz57KB8RbGaEfnAzNREFScXBLb6XQS0p8hsmvbK3szCUws9W5l9FcsbpUyt2oo
SchzqY8+IEwscsyc5icw3u3i0Nv9vlQtFdjqhgXUk735g8ebSBexJZ5xMvoQBFUQ4qqZrbovu2Bv
CDUn6l71YwsFYXxK0EdDJA9YYex/TWAQ6/tsONQ6oHDGp679tb2f6+vBi1pEl69ksH2+BWbJC0yY
Idpp8xd9FjwRQJLbItavtPJHBvsaqzKpTRUij8DAqT6ZbuGRQ4e2D4W2ynGh/9Z9ykIac6XrVIsK
vKExO4nO5frujZ70MF9GYIbRkZvaM+8Mx+Sc2b8YkusamVutxW1TlR3mbupdeAe2rRdK42k+d7va
aj0KoSAceEmq9ft2FcnccQnYf0ljYno4kZTDhNYqI+0sUHxxjm9dQzAsrykaykFsY7aSJJkI0lcU
V5rqVhAqJ0VszNGQ9aVcZTChDfHRW1WOdMziPgcOAeYOp5+JZ8BlflWwe2BevQkd3lOdtzAm0JmM
SSmKDk8Ykj4CYrHlZXM4i9Jot9fCUpFxAu1fAN+Sahg6bNDYN2IEYf68vXerEShYEP7veNh+6yqp
SK6OEnAmMuFxxmxDHxAPg6/HutMvvTz++G/iGD1vzKwDMg1Cp2i6kdRX82uqf26Fn0bDe2DSD/1t
aK/rYrTbrNRubBtET+Ix2g/P/g4tRrd08kY8+YgKt1f1LybqKo3qyuKsitbsQRtA0QQs2rROaVxN
B6TdAOrKPW4rJjVBW2ujmrOQJkmmmSYmjAVtjBfQhBYdA086Ur/MjXDoPm3JYhzWmDYpsAcwTFn8
Qjb4kByNXb7v0XknHOlAL69ZazXoXagj47wEqU+0roPSV3JpV9rkkVp6mBXhtct447brb+aFLMZq
DHNjKGCxQeVmN7uUkDo6dRgJUy76Q7kfvvdfscCdcZE+AnuNGOSqLYzlaADpoQ1o3cH5wak9zYkd
uqadHLozxZ9XP2EWbSdyIM44G8s27syJoCkNRevKRVBwFbLVNIWl1ZjnqCSbcxs4OqMzLnRU9DBE
6xNdH2oHyMchbVpajWviOqQ34ol3/TiWkgV+LdRYqzIDRmWazO+p/G1M4y9mVPCWRfVh4yqw3Q/E
D/QoGPG0oPoiOsmxR4TQeeFti5CxOfSObxl7OpT7Xy+hzpgXeVCVNpvhN+OzeUsxo/s9Ok6/gy3d
AeDNR0hVlvqpM/YlqdsYOWHYTmK+lOFZLEoryu63lYR3ZoxdiQKQz00y6nGViM6K/qTXL77K64rh
nRhjTeag79MwQlGp9r81k3ieVNXtksIOqvJnMs6pJ5kzt1uA+uUtNWHMSgKEMtLpaMASj5iaBXUa
OeBF4STuh9IQVzOiM2YkqCvEBz0COAGMU7PxXRvB9Z7lnBfTaphD0AuHKi2GsmRGGcDZUputP4PH
sQhelCS9y4Dhs60LPBGMLjRAa02SHvdXmmRvHJpDGRTefxPBaEISaWrexlBpeVZe+tiwc6HmvS1X
VXqxU8zB6wEYNqW3txAujJDdDH5r6fKHEhwLKcypl00sxKWG11BMPda+8mpArwBgA3BrfMpQ+rG/
dPkqTGFi0CbQZAxio+Cnkc6Z2xs5cFPhLOrntChsXwmslodhSQ9iSyLjO+J6FGIfyoAHZYAAoLak
wmuCL4Z528hft3VirZxpgKfqH9VWmGBUnmcQbdaI4HO0Ujv9k/YG0BNikhNZe0y2iJ+Jmx6DL6h3
73hpnPUUy0I4daKLIK6WgryLRORxjNffTE+ZF4qWcZbwYFGczDUe5i/b610NARYSGS+id8ArNie8
ktLMrae7sr90cmgF7eN/E8MYjAncIXkzhZTzMLQS/4eR9lYQ3xrtp205nOumMFajl9t46OUJUbB5
UYq9FL+0BaffkashjNkY0AAjALqMDoXTSLux81sfaaLsEJ1rZBYju/ue3LVe6qmyPfIYWXjnxdgT
YR79CugBmKyXNEcuXUMAr2360o//zTaySOkz+PDKlHK2GfmvanhRZXf7oNa6vpb3jAVFF2pNS1sK
m0+8aJ/dZzYC3ouPNrbS4w0drnr8q46zLYiZMWion+NWYQyrdZCPcOVwthND+zaWiSuT6L6dP9BF
/G55jBlpR60oixpRRkJUUMwPP/se/b0x6hDb+7ieu1wsjjEZfdAKcV/CNg625JZnTGdAI6VTdiMA
PAU66nbn2qowamgiRP1IkC1LyOHoGDggf1VsRYCMNJ2KoF4ZGq8O6n1fJjttmg7bi1xVlqUc1kpV
wJNIDSzSR6A2SHigpOrDVERetovS0kvjZmckgF/S7SGZn7eFrzmfpWzGdEl5rDZFiF6+auws9GVa
beDJ7Ze+mqzKFzjHuWa/lsIY+5XMnW/mA6KeLH0c9HOmnMOJc7PXGlnQRnI9NMZ+dVUyIyyBjexg
v0xLA1ZresAovTueYLt2EibY9nR8LnJ5sxu8rWSM16gqsS7VFJwmyt1ucBr9a0Uiq+teNIUDRbcW
Pi4XyURE0EWQq9FixTAUXgU2ZqBScOZDOSLYXFw+RiMZYwTBmfqEeaiu5NSeV3MRizWwaThZ9Md8
pj0XmCV2611+SPbzns7Vfm/3FMCbzjUGO42TFOCoIEuJHKZKNrUTbccdTioQOEEnEUwcH7q+dQAk
B3GmBsI9JqBT28qoB7QS7wrhIjTngjcEtb6G6/cZ69vN0thFM4ByydR+GYPk4CfpuRn8j9mlqxzG
+M6xaoKtEHul3s5IMFM+7vREcTCALsyTRX8zGwQDNvLPnjE2EHzYsQRAE9CHuRTPuPDKl+DcUyCC
m87isvP8i/JdxTFmL5zBFaRpE/zz63SsPlEUZ/OUgoYR5BlfZw9FOMVu7ewjVFuwTle5jAVsFaFU
UGhEUw5IbpQfAZdhkp7J1j4y5q/PwO2sqOgP0Gun75xWezYGVwVWdeGFsmzpYAPts59J4oZd4QTc
UddV8YD7UE2diJLIFsfkMpj0skbOrUFDjo60jX9QH6qd9jYaqsU2L3m6etWu8thC2VgGapdSng3d
BLNbDdY5g+y3PeTqswXQgf+syWSuc64RNW4N6EoPOp3SRenDBQaySzEsA7t/Ng+8iumqI1kIZO73
1M/92FawH2B1MtQXPfslAHumO5CqtTlrW712C1HMFTfSAo0FATwyYAoNzwf8B5jvqfqLu9YDfhtH
3lp8v9xK5pZPyiwKkQiLUpMHIwM4MmgWdyavmV/miWFud1aEpYh4Cil1R78Nz4NTXDJn3PdASSoA
/FjeZh7Z9aBazdzYyjKQqoEY6djeCHzQJKocf91HNISaqg7oZcLWApP2n59Cu/7GJ4o7mVqzPX7l
g/6t34WrKCb+mIdc6FpKBjMBoT2LRSvnPQ5XHc9iMUzY0YJcT41rzC/kGRqdAM+YDZPdRbyon7MQ
NvTwDV8HiAptWNBly1R7qxyftvWeJ4G50kFQRLNMQYoD7STLJ1/gxGecjWKjDJA7dOZIgema+VaR
nL64CB9BNwMI7J/j1pirm08ojqYNDoMSyBO7Qdq13tP23woz+LxhktWH2FIa3dFF7kaUotLE64MW
OKILeFacDH3hgKM4QOo32udJK/Z1ZcU3vUtOH+AYe7dW5kKrYmqYZYXz6gV3yvapyBlSXq1mLpfH
+OVgitSxoiAQxIvvOi8GklrtKEdqGCaLh87J0w7GR09GGoYFLZ32o3QmTeBmiXhKMx5KA0/JGXsg
NLoxi9Rv+ZkndJcy50Xwa2l/ynuvgxkA3Tcsv3kQlvWUE+AgimOr2lPf70nSPMtm+xqBmFiZAWyv
myCXIY4S8BDa33oB/zKsC+HM6tIcFAv1QAP5g2jrn+u78omCESFwdMAzZFPQNGRTz7QVIvf6Z33H
a7BePcXFD2CM4TBHfagniMIHRTwMBXKng+zpfrPbNlV0Hf++ToUFGiNhlKjlgGBgypECCG8U8lpX
gJXu76rkMesCa1vcWpu6cT1UhcV8CYqiigBVARf9XQdwRO6Gbu3b5mvv0KFP9QDfsi1x1Vn/2UeM
xr23LLPZTr5Kc3HieJurhy4+p9VjKfzcliKv3oaFGMZcGhQpKK6hrNQRg7Nl578Ke8xF2Y2FoOdS
n4oYneO+NRzGXxK99nv5Yu6qj9QyltvL2NEEE5piBVMKOwouiIffTcmG5VvVY27z+mm3VVRhIQuG
cvDrwkB0PMhfWvVWJb2VhtzqH925LQ1lbGfcoZuqNrCzg01CW42QoQMohxd/MhRbcmhl/0PtIMtd
ZCxoP8kVzBvF2txRkmRwph3zPW09iVzeifH2kLEzQdmTfO6QavHVCQ2o0rlu1Hs9VN1t/VyN+QnR
QN2pArpQoz9j4V81oGk3GYV1V+RfTftdIy9pqFl1972Zv21LWl+QIRJdBW4uUBbfS2pUEIkNqYCR
7uZIxgPopi2d8HqR1m/bVQij5rU8Vik8A1A/fgUXxR08M7PK1mqPxq1hBXZ+nz+bvLBxtaNQBkzV
Pytj9hCJTCWWlBFRgmkVn373QPnn4NDtkjvhBsjrbmqTh+3dpFb+b+W/ymSUv9YEP+sprE9+pq1C
9f4Nq5c7dMLbT0bh4zYNp1iDkZSzxzS/K5rH7WWsfl+DO5aIDBQY1lJM8ZDIBgUoL3W8iMgDiTn6
Tffhr33SgNmjI2I1DbaTxPCLto4rVKOl5GGe913s6YJT9Tzs7rVrpCJVTyTZEPW/euEDvyBlJBCk
7JvYUVonwmyaiuyAdAg0TviztmVLUYzfaoGnPhW0thggHTYfMh7ezNqOLb/P3NNA1kEg0McA6Kvy
2prVZLTjQXvtosYb/Tm1txVgzSospTEXVleqaRpo62UPoMrWLercGsQf/00Gcz8bETMW+QAlq81D
YHytOmvmTYWthoXLdTD3UQ31CioOBSDe4ESnCIRV/jmEm0f+0gt3EfLLqmMA/7O+UdFH6CW3H6ka
LX8Bc1UDMTJ/99iFyRcF6PGd7wlJ5Wxv5WrP9lIK45bkWdKyKoQVTzsbrD7HAplLYHPoF+MptRDy
W0ieh5ZvBy/bgmWqduxFXgpmwl6xJkIVF7DslTO7NI4SrFQAPh9ixQxMP/olfNEeo6dwDwbvo+5V
LmUZ4vUBce4em/ZTkUZK5Bp9abH5Y+xTSymft5fJE8AkCPJplCLJR0muI9rDGGeHzg8+UCVYbKTJ
2A+/k7oi89FoEvjBU0Bkp5vV/fYqVp+1SxmMDWkiuS4TFS/NwfbvaQ6f3ofwhTIEit94is+VxtgQ
bQyEbiJ4pdc7PKSRkUgIoHDw547sq2/cFsH1M9JMXQcRmAb4sveBTGqWeVrl0RvFio4pnc8Vhk7L
bzS9Fs4gzU2PfJT3df/yRyZLQJGkZgEIdPQht1jbpEr3Uh7uRT++G83iHqm+3fYBrlvlqzhGDUuK
SCiasGb1KBErA5iMlYWYSALslfAhB3AVxaijKsjNlFBqU62OrQCjfek8W0b+oYwzjuufU2PHoONY
9POxCyhiq++pKPkh4XwJLxqoBIEoxHvOrjvRqzRGJes2DaLEhBMNMJ6pkH0utlbVG7aSzdZ/OyrG
uYmhWAiyine6Uj4photnbD1wjP7qYkDECBx1lDEAOPVe4fU5FILKRMRhAgizqF6lBmCiw741eVEU
TxDrXND/qKcYqtpVrYZZjwt4CndxeANs4o9s2mJFzBXOyx7ZJdpqPxHxIFaFM5fa69TwUBlWmwLU
qxx2alYJAU4p0a5Y4pn1TsZwqWcAunRXo4aj2uNPtOG2X2tLOwm71JY5lfTVlIqqKgYxZREBMAvC
Yiig/xEqvO2oXVQBEgZ67+StfwUgQ/fCjkdTvWoYkRs3VGCS4UHJWH3Fn3qQz+N1nAdgKM6/q9m3
bV3/lxVdJTDXKi/nLK/p+Gy9m94IcE0Kekas+EG2EqSfeaRnVOH+CjoWK2IulyAoRCgI/FhTA7sm
dCpAH1eWEN/kwb3MBc1Zq9moC2lMDGlqY0RIE6KjahLvejN1QS34JWlxUK2/l03hWwDa17Dobvus
P6Y515SsX7/r7jL3vAS8qYTZUNTdpU+BWlh+/GNGG7dKPoB5aywXytzzNuo1vamRwszah3r4TtL7
bT1Z9ZaLjWSutxyAr0lKEPDL+WRFfmYX8as6fg2Cr4npboviqSRbNMqFPg7L+S2xllzmXb5D4F9C
KVOEH4Ub//xIXmixd2z7Sh13UqSkKLRPknno0U4rh/VdJiQcm081e0Pz2UpSmBbhOJU4ojItLFL+
GiMZU4vPnM2jzn1LCmMxyrKfhzGGU47P5QFF0pvSwaQFmPFo8M4lkqFf25LGWA+zw6STX8ApT3b4
hKkSxKQTAPZRRJLd1uukD3UJLM+KMR+5HkUE2V8khlovUi+14nH2b3VFmohWH4mg1Mt2/PgKuhDC
AhSrb7W4T1mAVhnKCJ5jcjy7DY+8ns9VC7+QR89zkS0EemI/qAJ4EOJUBVzdqchze3tJPAmMRvR5
PrVxjHxAMU9emhKnljWOX1y1DotFMGqgGCEQ6kI84vzazcfP+uCKOnEAg5YTkxNnrFuHhSxGA4pZ
7/qgoQ/GgxJZJjALaPXSt2oruvsgHa0BlKQ/CsG4kCTA0H1TwjqQzngZZN39H2nXtRw5jmy/iBEE
PV9py8tL3f3CaDND7z2//h5odlsUxCnsVT9XBLMAJDITac6ZovYYqgpP8TbNw0oO3eOVIhTKZCRZ
j0iNzp2NAARpX8HYqdkzG9QyEgws8po4eKrBeI0iz6MUfaMIL6JvRnATmI/XVW/T/a3WxHgNMDvX
tSEBqWtWvEo8BQWCGPNiTi1Hxbf3Ds3Fr+1YHwb5iyVNy7lD8DmZs0W084LSlpJxFrOdkALI6H+k
sKkKXRCSvOpmZG79+nt+jPbylwJ9zK2l/6B8XaOJkdkattZ80m5oitp0ZF4ynrNQtoFJEybln1k6
TIpXp/pSeEvlAnbnbFiw8GBsoZ1u7e76KW7f7rd1MyYqrGNpBjouTJTSWlX6pZF/TQFgAEH/3Eac
k+TJYozVrFVE7kQ4yRavZAUBhnoZk8FW9PtF4AG6bmv/27ro76sbtxSGUYclTC+JCqsjSLlxXyub
8edKZRhjFYPwoJI72F40YVMoPsENdvrdK1IjF2SQpxuMocqlsJEJWPIcIj0boyv3TxmPimn7Pr/t
GGOj8qbEbKWKx5cYaLtJz3am2d6mAJIzxNC7rnS8w2FMU2/I46yOWI0gNI9KIR6kPuXoGm/DGOsU
Rl0+AgEMWafuoBb7CtBSxf76Kq6LMNmSf473v9D3UDGhUk+SOh4HIbeRXPD/TAyTXNIbJQ7SGr2o
ad6CHfbvfH5ReD7++oEAFvH9bdHnkMTZAhubJ/OTIih+bxDn+jK2046arpqyCGw9lK/ey9ASLRxT
DSci39DgdXipndap4fooJ+FnSurqShizoEafZrnW8aQp+tkW9MWKisAqScoJWLa4gBBAvC2KMWnp
KM9AFoccSpYWIyuxPLTuIFnfOtqScVMcW2dx9bOEBsaHyFKAJGwgoJlAOS5aIUDH/3CPGas31EWv
mnSP/2k2AzYurJKKDinDK3zCcVgq3cQPD4TV4hkDCJBmsYg6JLr6UTf9AOk0s4idKaChoeQJFWYT
CwlQ5MUpmqSnolO9QasvQbi4pFes2hSOVZY/AKb6bqj6fV/OphWlswtj56mh4cslcJf1we6EcrRL
VQQpofoz1TVPTJSz2JqeQcJLNqS+KJeHoky+KrrgtKq8y1tVt6JBv1TqdJeR2hXL1C7i0stIbyNr
cA6q1mmH8FC11c24EGcYxbvZSG9Ks0HaIuXs02vC79o+McYb5FrSWLQ4ldYVbtpL4SRed6SwPdkx
9dO9htcUHeOc769rw7Z9etNNxqBXSEbUQgiDHsmn0jiNhs+dld/2GW8iGEM+VGYEjBbk2YMWbJG5
bMdDZZkZsQ0l/ZT90IkomaJOlA/j3qbWxdWUYehQ2Bm+5C478ZaipwEdGY9fXsP6ZqiyEsYcmRim
Y13H8FBgrYjLJyXeB5o9949Nw31mU0/0QTtWophjKoMq7kSD3iK8BF47REu7OUpueRe6NFmHuHMf
2lNtDZ8DLwYu59umMgc4TSEp5RbA0xF5TpASnBPHzA5BrXEM5ebw3FoQ448zU63zIkWwRBtTQQqI
ViDl8bUV6IF3dpvO7G1N7Gi43E7oa6Q18iDdCVNr1QWPOGXzZq0kMK5s7rUyzw3kORs9tbLuLI+L
pXafCZJWQqj1XUWwaRQWRoWpcyRdiN+FmoVczKdEoJ0JOXdVMk3Ge43gFdQVWgxRY8ybjIml1t+v
26DNZh+QCv4WwXikppjnFAhitA49uq9UuTtikV3qy3e0nW74Ft7wHr7bWYSVTMYvRZFoxJKS0wKn
+hOu2Y1uVDf5HqCjKfcEhydv21a8LZGxFTEYtOZQgDbUGCs34pM6hdbQ61ZnTtYQcoLObeV+E8ZY
iwbzvkogwuJOsQtOkWl45BwY1d2P5kg3MRZETAxoMrot5y1mWmi/jFDVe9Kgz3Iw79O0u1uiyk01
7bavC2eoaXlG2xkqj8BxCw8ZFulNPqP2i6qE3UxrCBQeq7YTz3RVPwHvDHeWjWr3tZUy2i8nRi6o
Oqoj8bPha8+UUnfKnBnNpbJLeVNqXni2fXZvS2PuwhRkbRAkMLY6puWkSxB9vX52vO8zeo8qdDOr
Ey1I1NJ3pckqKxx47JfUIVzbNEbZa8OI0B2J/H1l3GS1Yw7HTP4hGvsqXWzEYbyAln7umjhG3bWu
qZq6R00uiTB+ShylfEWsHiwBWPeZK/4Q7iiADa9HYvNKA2lIBoUYGuZZPux8kIRwILgEmECxaulG
QjwNBylc4vnX9TPbdoxvolhvlc1wAV2ODVW+9S5lrlVDUE6aoLKYdzyqAq4w9nKTfjIVCm5Oq/qF
k95VL/OXaJd6Cvo+nesr29RGQ0HbB/pkASnGHF0bmF2sj3DDOcndlAAfvvoMvoG6EsFELwmyFAtw
AtE2EA2uPt0I2gB6IB4IMW8hTOgSpEapNhLYlOeosVLtNq3KT0VHvxdCPqQShniQAxod/UMh3u1O
Gh6LEowQR902I5eVIEYB4kZs1ZG2jxSlsJta49LFuV+H08P1s99+7K/kMFY8DccpykUEL9rZ8E0v
P3dW41JC3NShXFvXpW0aiZUwxpDrchpqNe2KnZX2p5CRfRGoB3GcvGJueC/+bWUwQNNiKpRikLGx
sjimeizCMqTioe0OZscZSdsOXow3AYyBVbUOBdIA/m+0i71ijxiDbI7kUN0jYeClTuJf37tthXgT
x9zSKFNKIV7gkxr5Zw8cxeRu5OUJto/nTQRzSylZYo0Wd+CsBqMVSnuKnZQqfyUDp1DFWwpzT1HY
I+DkgzWImnMZN3anfykiXgPu5oCK+nY+LFzhEE3TLMg4n9ZFd4FdHkLXRJZes5KvrY3Xkx3shMgO
6WgKaEcV1aoutRd7vGoBZ7EskmHfApMuLjHNUZeNkwrPWflTX3gzP5vKbhJNUdBwrhjsDAI6SMVR
q4DuZyx4snVo1ZYNTjy73SG7kkH/w+qZEwiTunQCgpb58Eq8hn6R0qq8wDF+6U9gVdgPd7AZkht/
glHVwBDF78UxN7lQ5FmpTFBVZZlhLcUvnZdQ3zyilQDmJoup3OYgxAInZUHcKZztaimcRoi86zd4
22Ks5DBXuE/1PJEFlK6U9NBP90r/FQk0TPJVAIMaz8K0ayNnSY86UKF4zfWb86aqqWJAxTAMEBMx
/kSMzClcDMxVJHs6b0qAiWMhiAEIRfjXdGieZYC/IbtrFZcCHOi8l/62mwEdHOD0NQl8N8yVD42x
WApKcRc/w3eiplra4lfVF3zkV7l0jlt2TBPRIGYgmjE+jGkti5LlQ4+cUCIDvh/j1KHys9NKawRY
zSeOdC2KUR0S6KQCXgycwMHwx8uyCxAQEFs+i57sVj4X0GtzI9cCGR2qp7ZIalrLGjy0AdmVlwBk
Q0XNsQR2n8pJiPI2knEIWjAvk9A3qAQkua3mj5p2IoPsjjovt7Z1A9erYtRj7AdNQGUXBLeZ30e6
JUp2TXhvlC0juRLy+qBdGbBcbRddz9GGpsiHcnpIhN11ZdhchKSJYIdTaa8gE90EqSiPakvVztxX
wjHvfWF8/DMRjA0mSo65lRy3eDK/1yjFttXXcXz+MxmMudX0XOnKHq9tomHgYThL6i/QpF2XsZlt
Qmnp914x96ZtSDeUPRyWdpdrVrcnx9TWn4wbHSBkogP4sa/8XvPN81/JZK5O01dRaHTYvHAA58py
S4of11fFUwDmukxFFS95g5RPiIdboDiaLGEDOWNSPCHMVRGAVNSJAwSUPQZThptOGC1R5vnczZv/
tldsg+9Cmr6uWyxlEVKknBEjmYE3mv2taiR313dt81hA4EUA7K8gjcUcSzeaQp4YyG1m/a4kp3D8
6/r3NztGwBzwWwB7LPEkSm2F+vh8J9qzC4JrV/SxMofO14AFFYn7wIl+DDaFYqof+A16vBUyRzZ2
fWUuJY6sm4anSa32dTR8YvhltUb2vAY493bUsYlCcxaKi85DKtlMSKwFMPHDIAiLDOheGLf9dCq8
3O89OhVF8c154BSbuvd2Xq/nubLTnZTLgZKEsNNzepfMyaM0YFS/rbOHfBw5NptzNK/TWStZUhE3
RKY41T1KENqh5k5W0/czmxdb7xv9AysBXRsJQC+jabif+TMtp0de8DioVnRfOmCH+YwagOYU8Ip0
aJNFx5FkJCdSDWpQ6reV5EvTH36fuUpKIxgCgJZRsenuq+yLpDxdv6v0JnzYLUSHGMcgOujhqfFb
7VYW1JFahIjExXlfppIliz91YlhzcDY1z4gf5ZCT/9jUtZVAxg9paCNMBAqgVOSJjVyilSWSpS0n
hYcwuGm2V4IYK5cJ839oq7Xhe6T6sfSsLffXN48ngjmctArQgtdhklAXjMusCPu6qz3F/AzopLZa
CWPNGjVIdJNiBaDTyUKLUyHeZRNHD+huXNEDNtcqaEvRSRStvuzuu+G2k17K6kcqoouacHz2psZR
AklKkU7pUt9rXImJY00xkIsgRWh3k+moSm5P41ltL0HsNcWvYuE48M3CCWU7+q9IRucUmOpEraBz
lOkjBJotIKyeMfV2VDjYjNuPBQ347hCGGXS2RCQsIMRqqKTOoQXrzMOQTrXrHUDa7nrR+szsvrYS
R23h6vaiAhBPeoTHULIf9q3f7cqT4lGMk+t6vvmOXsthAu0lG8PKaHBmo23eUCjSyBus8ZbmIJRj
4OYcjJHNe7VaFmPCjVoszVnHLvaBaKdLaMfGLznjPSV5UhhFBG1JsYwDei5TSbHk4QKeZND1/MXZ
uk13pOmALkYGyEDJ5P0RLaURm2Qp6dYpjaV68UH8mscYcJYc6Wg6LU/XOfLYixzOcjFr7auu1zrI
X/AmcofcMisbvbmOOVrcTMPmPuoKsBIlA2aKzfsO05zh0Yoon3ZWaWg8Ae14etafwqfRA1kl4hUy
uKpzfV95QpkrbYw1mD/NAdsYnycwXqSXkFsSoub7g01cLYzxICTUS6NScHTKWTkoSNyYFyVHDJv7
cmuNX8pH2qCHHa1vQi5yM08241rGGM25RIdyYqRayXeTcJObz3rf26T6XmicIGM71lytlFFSAjz9
cS6QdtAfqn1rZY55iW3tdeyZ11W9CUapvclis8St0hljJS+gXMK0LMp61Q2wysCc9kU/946MiZ30
oTS869pCteHKSbIp4WwUZCIuqFP1gnjXmbLVI64pMQyaq4t7XdRmfLtaHmOS87Qwu0JGFWQg96Pp
zwqnCrLpqFffZ0wxGhPGrqLv+KwJbWEAOXGjWJIRWGJTAieNN0XDE8eYYqQ+onSZFyTT2/up3InJ
gxT9NXWxHXXfrm/cdoaC5g9FsJZIAF99bymJNqhKP2BqAvhWsbU4mKqCl4me6ZArYh9bOYZe/HJd
6KYZWclkTmvUOnEKYoRW+exG421dfB25jBWbFnklgzkx9JLkvUoxJ1uXeEB420277LjYi0t5xqT7
P1sQc15I683yEFFPnf4Su3M3nMKqsa7L2NSJ1YLopq6ijjJKDSJWsIty/WUxfujTr3J8UExKJP2Z
xwIdFNdQVQQaDmuXAmS0hFkbnGqB7wQiXncuk6eh59ypf1G933JYmzQHZlsaHeSo6DPU4Z399iwl
TuvVJYwgoFVdmXgjt+lgs0YAcH4D83YGbSmiO73ayUjOgIItATMa4LUyUN7rS+/XCOMiL7ZNlxJm
orXCzXzNAxiKx2tD2Fb+N+mMjyFTGzQyrXir6SlTvkUFkNJ5l5oq9wfLu1ohc4JVhaljLUURlQYH
8c44qKDgUB5og1vwUvm8YGRzSXhWGAZQyHRVZMQlOUCaCJ3MGIaDPN8XmpcOf1/X/k0D/yaCTWqj
+EEEKYOIXjkWy83IM/C87zNmsFaCKpPqCPQ96UGt/YI76kk/8OFIVgtgbJ6QS4Os6ojXWrf8juqh
Gzh9Ycs+fRDNvCDqdXD0mjTG+pFqFjEJAKs+9BZGZD30096SW9lCBd+tz6nfWflesI0TyMbLffur
8T9TxtdWy2UsYl7FZl8Y0MBWeAFQjSUXfstrL9t+IK2EMCaxjsMUfCIIR6kBEazCqe3c1936BL8M
xhTeu287YFvJY8LfQdCreWgxmyb5gV8ewG9zMDAKquxCj9dCsm0cV7IYI5UmbdGWLUpFMFLagdKX
lPbwor1Sl8Ar7yKQHHyqPGUqOiASJRPYmYzWNJVgmgOFDiNK43YVRv2QdE9nxb5+l//l3AyioaeT
Bh2MHCnLQiKn8M0UzJLCCwEqwWl2P8FU7MYP+p4jbjMONd/EMbooZoU05c2EhPiTCV7Y2Ip3mbNg
ktc8x7f0PS0faD8n7wpspyVWchn1JIs+hHMGPxOdNEzjANSeEoOnpwjCMjv/TFC1ksYqJxmaTqux
SmGaMGxyUMDPncY+Zy/p0Xw0LG97yahlJs5wAQGiEO2MUUan98uz4UgAZ8QbYleceZ5lc1RFW62K
8ZZpVEtCsEBV6BtJchunhz/LPG0/ftFOyYWW86O7/+H68XSGcWl6VyqSnCI2aRtLwNqeyU5wzSfR
ozO31QysKIoCzz/FLbm6SDAUJaJRUWNdaW+kZSMVSNS3Ebx35zXiE5IctkhczkFuxccrQaxDzcdS
mAQ0QDniXfoc+DnC/uo4NNbkdjY/QqBqwarNWhrjXvtlHqYqQW9LMN8Y49chugHXmV3Fv8SKN9mx
5cl1EbNeoCcg6PJkNLQPqjJsFUQK2pw+j3F5yjKTY1F4IhilXCShzAUTsBeh1D+KqrQbZN6DfVsP
3lbB6N9gBBVY5PGiKOP9vABYy617P+S9MzdN1GqzDBHntgqFpV7Pke74T18HnWFK7QptkZQwnt8W
SbfloxL8XpPBKEEqC1FcCCpa+4KzIbeumLqgGrOa7Esggxkj47TfbdqO9eKYkKtUs2LEhUJ+pQGn
0+IkXxJPsIvMEp7r0cosyuSA2MHmd+ZwRTMertTzjOg0XM324a4AeJP6EnnifthVLrikbFDVn+Fa
kyden/hmnkcHrbUIuFTwj7HNGaak62WFMRon/D7ewQF8p3h6dMizy33TzwB0LHMuw6Y3X4tk3OvY
z+lAcqSxaA93a7dnObcWv0fVNDqCc9dVeC2vm1yDa4mMY83VPCW9LILU82/NXxxilWftDm1Cbu0H
v0AxPNvmnegkbgReAX6P15YLXEtnHC1Rx4RMtIlHSuRHXUbkAgOttMWPRJtuhwlUn7FeWzVpvXnK
7GZaDoGZfIu0dN59xoavDpsxdUYwGvFo0Pj3gVZYyC63yb2M29uBloQbzmyaJAKlUk0FTYosbuJQ
BIkGsATQkYBqaW7wdC686SV+GpHd/kYReEJnKO32BzcUpkbog914E8yCJ0YgD5FIivGpItZ/hPN3
ISJOoTYuaWK3k3o7zdTHIc93Qt7Y13d4kxEGldf/rlllTNbYdwUe02hlJJHoF0rwMjTTo9ELB3mK
fg1x81SFohc1+aVPpH0l6ndlJvSWKOi3jZHcL2N61ySyMyLtZgHr6UYjw02cKfeZKvhl1hyHMdwP
XbMPZnOxxrzMOf//X+7m2/9nTGBSahW4XVArjf8W/eh29CNP2f/Uerh5yeFz0m82z673i7F7aou9
CXrUQagtoDqJWpxgKXvxgdz1juFVZwI2ghf58fo5/YtFeFsnY4PkSKlSJUJGkdYau8f5MLrUm5GL
9iCcpZsM082BRTN/+mP3OSe6UhLGHIkBuIl6GZsc7Su8r0sfzDNuuYdjsfg8w5xbqDLWJ1PauqxC
XAbSoApyqKSL0Y4W0ESv7yj9zx/uHCabATKo6SZQCN8HBgHJwnqmVZihDO2ls7vkMAFS7s+EMKem
G2hGrhUdfItdcGxF6SKU4VNHIl6icTP6XC2GPaCkTHq1mGk6jL43C4d8CXfqEeUPW75MsGR27fWF
ZdzzHtR0Add2kTmsLooC3ZhwWJqQ7mIDF4IHwcY7J8YFhLUeoKqD99FUn4f8XPX3PQ/vY7OQj6Gp
37rAhLsJ8Pg7ecQq6IRB7w87gglwWmHkvdQ3dVs20aGgY5pFY9t61MiQQQ+LbUpb2RqVB0WSrLLb
TTGvYWDTo6wEMSvSVcCJSBNClsHrn2Vn2on7ct8cBC5MzqYCrAQxYbwMeLzWQB4ADR7P7XLbhTyg
Wo4AFr6w7ISQTDGFMArPVXeRNP8TV/RtAWxrRZZHyT+F9BCMl0Q4R3WMLC8vUt98jK6kMG5KARZm
Wxk4+LKxKhTPI0fbB166p4/RyA3cP1sTY9tSomGiuMCdMYJTQW6HFO1QMcd+bnve1ZIY21Y38Zw0
Gh4f8XOEpnLESsMutvHAjh8Xt/PHIy/nS1Xpg61ZCWSMXFgkQwQebJDUYNQ7rb/1wGOu+kuCZEUz
5rZeHDXetMVmQhTEDP+9sBpj30i4VNFEO1SKE03jJU6wD/1XEAUuA+b2y2Yli7F0pNNzKeleXTyc
O141mVfaqa9QVjwU9eYdt62I6sG1HWWsBPAJAopaTyHY0KkHvMlYsUJ/sikTSXuT+enLdb3kLpGx
Fkkq1YYgQzHFQ3mUDnSAC0//pyACJCRx24d5x8uvccwHW4KbAGEnSWg0cmT5Oa7OWsl5HHIsOtsC
oBatnrWg4nNmtfFyXdvFEvDVinyHJlvejePJYowI6LRQXjEo/R9iQPoq1HqHlvSWv0NEYugFQ9+I
cMuFCuedGps1T0N9EKb89dTiXQ/+UjCN78wLrQ0AJgX1WY931Ted/ttV0BnbYsh13id0XiWWDkJ/
m2hHWbjn6OLmbiqSgYQBeqhEtkVVFWuQeVVo3migjQkm4BDZhm63Wy6KZfohTLPkRAde/kKit/jD
nVuJZSyKLo5JTSSk1oIz8TRwE0q2dq722T7wFTvHA990473iZW72Q8PNp5UQ+SA53RPfd29bt9V/
YS1OODXJ2PbIV5UowRArdpsXhV7F587nhT6bR7qSxdiaIgWygEJr7jE5d9pZbTqAH/J67+hHrm0u
Y1/EeRb6PEWRMxqJ1ZgHc37JZ4wMIylUIf7+wVGhrZKnrpiALABkACDWmMdzAKrMaJ4JOrnuZlem
FZcToixgA89ceLXtS7iSxVx+cTBS2VARQUh+hlcYiE3Ogg04iDva2xTRh59zfXWb7nYlkAkilk6R
BlKgnpvQDJ+XYlAA5DD8ItKmhV7JYe66ZhTqIGe4651jqLRy5ekX8/twMO3Zo+QH/Y/4T8+NiSRI
3AlzNePqJ7h16m44Urh7YN7alc1Lc28noFfLY+57LS9zWYaIXzuvAya8BnwV47Y41nt49COP/mXb
uLwpJHOh27paKoWeWSvVbqTupka3zOmgLbVdhL+u68f2q0nFI4ZoqqEpLNwEwSyO1KnouAvO6HIC
vJRx+odpjreHmxqyEsSYjmgMhCobcKuD+hSJe4PXGrGd1FkJYMyGrE+kTGmRoAVk0nhf2wuxBTsc
0b1AO0okcItYA7Ktf/Gez1v8Cya2DmMeADUE/zlzYEvT6e0ARuZ/0kmmRWdqzR+LhRxrfqZYZABf
A4uPax6Sg/yVc4AbJvmdcGZfk2TKlUDDzatBtxBb9Omb/6X9qp3XcNOhVZJP+QEAgWN4WlJRBfzA
jSoaSAIG/QBInurO0E9qe4p4iE0bnt008X0TCBWq/KFzOKvmXhII3qRi0Y5WVwjurIbnRTD8OQye
r2/itiwMAdB8sfSBNLBLqyHIMKMMCIRdOe3loLak2CnIw3UxGxcbS3oTwxhJtZPGsKQwMuPiK+O3
pnXM5btk/iAFp2d3465BEFokRJR/xQ/dkjUhUyIHCVrjZDeb7ytwWX9mJW8CGD9WxvMgjjHOXx5q
tEfeTcNzj1x7o78kvcKRtVWlercaxoflYZ8IY4BgS33ARJ3VnYDQlDmhGwMGvHvW74hdA+U89nhE
xrxdZI4rawRZxAgFMJ7Diy6copQzybDlVd4tjPFgipxGci3j2SHs1J+0MBI5qjuWIJvOMT7OK1Bs
GYq1UjA+TDT0tpxmKHkg3OpiZhmIOnjIQltG+N2SWFNY5UVdRzGe92gl6d3ZhftCvaf3JjdCG8Rr
Ou6WZ4B5B8WYQLRu1rjAHSCX08aq1Xtd4NiHjSjq3aoY17LMvdkaZoQ+NW86kV3sj57iNf4nXORa
DNvsIA5DmmOaBtG1BqDv8LvJG3batnO/r+3rU2JVR0/aOu/CDhulYK5uUveoR9im7DXCr+vmYSut
9G4ljH3QlbhVdAPD/UBL8lQv85TRWi4orcANJ4fkTDjQCBwNeP0/q4WRLlGbUcdNKuebEL24Mseg
bjxJ3q2HMQU5iJtIPBSDkzc/RMwlRuqXKTjO1eOi2VVT2de3j3NTX5vuVqsRpQGeV6AMPWhui9N9
JPe28gns6ndLYsyBBsYos0ixJCH5lpWCnSTxHy6DsQUisqVFT9NuuvqTYL57uY2i/fWd4vmG19Bs
tVXVKBZLYKKBsx4lkDGCkDKtYrfOb/U58kMjvTON7mQoeBcP3UHqjH2vgK1vqo+1VjtqoVklhj2i
fOIsfTMkXBnb10rg6n/pQQMa8wkOcjwsHgDIte8KGvh+iE+UFUH1G+CUneYTnV77IiQWtwi+UTlY
Hy47gA5M6DkLMsTC4iE4yIANzZAQ6PfSjmeytt4P7ySxr+epCzQjgVdJ1MRq4u+G9jCAtr0pf8XD
RZVQt2psmRevcS4IO5NOqr4UTRrf6PWXRD9E843C63/nmTB2Fr3TUy3QU3iyAPAUyOROmKEMnDhx
kFi6U7zkMCTOdWXmrYoxMvPUCF3VoBsHhPGWkWCALG1tcxp48RQ1vu/zK7ooEh34DhhC1T8UTTEc
16TjJPd4qy/eK724Gz8pjnrQMETz/wfcei+MWRRRFX0KAjz7lFh5GJTJqvP4RTW/XN+6jcTKezF0
b1f3rRiXcg6ykc4HKYf0n8bZW2mvWED/sYencWf+4kjk7SJjPxui5njPItGfnOILbZvtdu3PHnAp
uRN6vCFbukvXjowxpX0ez/CpKA33S3uJRm1f6jyEto/a934HmSBKnAzBSDOkpjp939ehJaDeFCUx
R/l4C2EiKRTrhzBcxN5JhLNIjkHPiak532cLjXpQt30BxgSnSJ8C4Wc78xawkW59t09surCTRYEk
Yotg8wyIeFAtlufYz/fdJTrwEkFcWVQHV1pNgiJK0hlxZ+vSnEJrC/fpyfQpGrPAiXA2APrer4t5
ZQHYWFVbsPaihVlC90HmBbemBx4EO/A6N3mJ97SXOPWiHU2nCw+Gre6FPc+dfAy08SckQChjRl5U
zdeBkdWC0TGXNuBSgXrsu72MQFvGeBM/XbmpJSsxzL4mSdJN5aj2TjNfBgnwzPfXjcPmXVp9n9nL
adGFuq4aBPIwqN1tkHtiw1H0Df/0fqvoGldbpc0GmrNrWLzBE8GRHdnpIXLkS/zYIMaODvXL9SV9
fDpQcciPUJQoVACYi1sRIQ8FOplbCycp3HcigHo0KzL/ui6GGrIPhu5NDMsn1dS6XOUB4qZpGZ7m
KbfnBO37pbYfQrO2UpVHj7B9Ur+XZTLhy4Ds0wjgexjWSfDRLmnDpF+iilfS2JiTebd9LB120Wdp
NoojNA7+ybjTPTTq2z9zjObQ9l5QuRx5mf9/UZC3pTFKOGvKXJQzqovJXvXM2i2RDY3+pt21/UtA
QP7AA3T/+Eh6v0ZGIxMlAfOhUmFQsi49YLkfVFdKdFs2KjuKS/+6omwkT95Loye70v9cSNCjLcCT
6DeA5cVMVeg2x8yavcJN7nh2aSOefy+N8fZyaExNRqD+g1c+619EF3W2b9rX8PxPI0H2XfMiNzkL
mB7neMyNlMp70Yzvb6s6MpG4pOGaeCn2ulc9oF7sL7TAD8cT7XJQ0vLcAe9eMNGAVEikkGiCTwOS
95xcDO3nwmUCoxp47bIzNqUzEWQvDTS0dZPb9Ng/BXv1PO16IEOgcgrWAR6O2vVVySxedNdHZGl7
RL7l8KPqbtvsqdTvOHp53YLJ7KR6KuYT8vHQy85pdSe7BdYt6DJ/9j8XW/lCbIJR9dHacbVk23P+
97ajEs5cB8DYDOaEy6f400mqrb6049IuYFvAgFLi0alZ7X56qlM7Cu0eUX9hFRjV+/9TXq+VVRYZ
o9Pl0yToJQJVEFkdRXW0FKNE01fhcHb5uuogx/1+uVo5T0PWUjl3tIsi3y0vxUts03b+/iaOLK41
pfv377r6AcXUiIippAIeZyqmU+mpZmjLJPf5XnKKb7wy+3VnK4uMtcnbKCv6AVc+rG7V2MvS/aB4
Cm8kgqepjGEZwHOppoqOPatjOxEOlbLr5G+jhD6enHMr6HFc2z3GnGR91Ewhvelj+6OJbkbZva4P
mxsmE5mgCRhxF9sGIg6dMuYqUk1B+WsxvX4CRSimSPTH62K2n5kyLUiZqEyht+W92ol5anTof+qd
9FkuLVztu/BAQayzxaa9pgiPzzwwG65MRtV1DTNcSQnXQ260u//MyN+S+/mG3ujyJntavl5f5etu
fTit1SoZ1yqotUrGFOHx4IXfaX9LdMKzcJ8ehqOGJ3XkDBbeA/W+diincQ4e4Mwdd9yWpe1DNYhh
GujN+NCYIY8kLpVaQ1JX+ip1TwugWUgw2InMq4xsxxLymyTGeCJsIWZcQD3lm2h4JaWMHN1eIlvw
Vft/mD/YtF4reYwaGb02ycYI66X4aWzrXulrDmbsL7QVC81nHq+VdDMyW8ljVAjg2eoY11ChxXiK
o8ia659yepfL92X6RCcCrusP79wY9Wl6RSIDmpfxBg8OgNl2SVHdll3iCxUvz/ovqvp2coylFAOV
ZCLByZGb2W5yW7Nr7GUL26zNru4tx9hXwGKkNMCIqWxM+D+1GGwD98kDz0PQPfx4ad7+CWNNc9SH
8CgyMSWQgjvQyM7oveHgd/GOkbGiUyJWSUGhU7PxYgDuqU7BBBhZgDm2QiO3Wo1jtTfmVeDNV3rD
BGiZ2YZKT58QAmp5BigpjDvRbX3iyEfDCU/koB+kL4E1XSKXt52bodqbaLblM6wriuKFdFQfnYlY
2mr4d8jDz+Tde7bvs10SOe1UrI/OAUV29RDsm91gS17pzSI/huBcDJ0xM6pZJrWa0vIbiqPo072r
D/kTbdWd3NLTD4WbPZm/evv6bdx+eq52kjE2ipH2apkhMgSS/olQ5CQnPtO+FFCj/QSlBNKVRLau
C+VcBrb1U52HRi4rnB5gYkchtWWdcCRs7iXF/qEAEBqAIBhPPKSgpI+R/iC14MjNvqvBQjVbKbL1
15ey/f5SVFEj6ERBfwhzsbNgqjRzQm0Rs/2PIKF0Ci/Yd4feWTCslbnFGYEGt1i/vbw3ocxVlyRT
qRpaC9CKWzE+dzGxkuDSjCJvdTTB8cFsrVbH7CNyOoGcjUhnKn4J6uxhp1iqL3m0i67mpaykq7JU
9vk1heLcTQ2VhTb4g+zEh2YnPGHoEDwtF2kX+ddPjh7Mx6UZODFDAuoPiz0oN0Rvw45mtDXiQrYv
N8su/z/SvrS3bSXp+hcR4L58JSlSkiVvcWLHX4is3Pedv/457fu+EdNhVHd8MYPBAAZS6mb16epa
ztHC/dSbD1FNCQ9uJ1zUiz3uLpJaJW4yDbXI4Zv+wDbTvFdejVfrgTVAtvuJqHlvZ4dX9jjHXBaz
bawa96zoM14ZJqOiHxhVT+5R+Y/N87wyxbljZoztIrIAKRU+iOZHrfSuf6o35slr34pzw7i08B8t
RabbBJNMJjQflaI/QN9ptjNV8zF0eguxE+hr1/vaAGmlMCZO1SWvuSSeoF9zrITukKHKlEjGCeqM
qGbL+8bqIPwThBhkT3M/i+OnUGtOYgvmGDUPvydx7sYxXsNJP7uShJLH9TVt3mCXPeNvMBPzuGnU
GINbqN+kwK60ypYF4kgR34W/wPD1p15gko2zdE6Wc5gTI0/UGtiJXiXZoNqEefAITQLRfBMnN4H2
2P7vVMyIMVbbxF1PUVr0iZHDi0vpIU++CqaTqgQQULvE/r5aRTSHvQnqU+xS9zVqH1VqfGSjCP77
GriIt2wgAN+wbER2wMiPLd00+7e25zM1eLAZAa42i4MYkKGgFUktcesVn8Pai/TWzrvcliCkasiT
k7RUXonAUL61VVDiVIrYS6WRnoO+hNpp7AiJ24ufC53AM8rXOIwpKrMMcxOOIAyYTlZvdAFBEkUw
vdEw8vun4oDGyAelmTosKAX/OwT2XnMnknYq3vD1E+tOC3ZZ5gw+3X5HOCHPYTJLgzboLCQqskdN
fiC3bzti+HX78LQleT7PUKgD24Smz7aVP8jB4qSQQRMJyNnOR1x80OQwwTBQ/exERLEQ0LqVYns6
hMj0q3fhE7r/nRJ8t+9KRqNPQcd0BqtqsRhmdX47pasrY8Y3y835JpryGy1qD8uQPl4H7O3nwMoO
t7KsXGo0wyM9rH1AJzVmr/fBwXLiCAzd2U5wqfhk84utzHHIlwd5FVhWARrf9FRJXwzhxpo+Bwnx
iNs8VisrHPi1kzXJ0KhBJIlhndA8gX/LVnvi7JJbxyHgmImB3uqoHv/DG4gxAjzCzRf2vCgcKl+z
eZRWS+JQEMCQGqGJ75SL517CSJBHOAJlgIusTDEoTD16K7mMGAlCdwdiq9z5Z6gs21W1/a4Aa7Uk
Dvy0ILXAZIcAxizvc/XWohrlGKz9EV+t/n0O9mpzjJa+x4pUcAJiWGav+O0h96jE9TY4XOy83ZSr
owqqKx3DELCDaYTg3ABhw134YwjtER3Atdf9oOkAt7MUK5scPIxjIMV1kbHUPL4WmFDl43SCBLKb
+gOe1slehTqx4iR4plFZCsJR3o7FarlDB81JQY+RpTDn53qM9nIsEsELcX7fXh0rE0YBCTkxkHFv
KKjrFPaiHg0K0ykbHEZMRqjpZQ0boHqz1fYVisuOVBDwqjD4vOKDfFvrqAWRPLIoaQIzj4b6WHSf
QZoA//80OmBIups8JuQboAke+vC9O7slEszVl2Rf3IaH7PaN6NalWqs2I5yV93BgYrRmXuDPyCDW
mh1Iu6T5rI7HzIBOnUygJOUtHKxMgjql4DtERV62PEkVD1lNNeBTq+FwZAjTygLpFDavdgYZBK7F
z7CwvE44xSOBkpTTcJCSZW3eJiogX49CT06LfVQkB2RQ9gQYs2vwitvwvay53qIjKIvxaPOll3TP
yN8yOz1oRyYWGpJcGNvPeEiVimiQlA008f4ebVRhW5Z6gdTLIhc7C2rucR9gjCzdSR3qL4VxVyLB
u0hWZZeh5QWDcaoS8RUv0sO7Fv7rh/zxgAyaQpNjYKn+GjywDsMUA83VTbdTPf2GHiR+a676c6Mv
9jgctQIxnw0TYMYm06NDc2KDjvFOT2xrBzoBNL4yDn42mqJ7ok3LJW377sU+F37FMermi4pEm2q1
TtypdlDvFewwHjljm7vE7m6778UaF30tIN2ua33G7s6O6Yu7wl2e5xFyy/VBwUhR6AznyifVUynv
4jOjyFkUciuggih96HfdoT0jG+tEnxaHDf2EpCI7tUr299XtIeb9sIgD8MBo94nphaHfdQRv0Taq
XTaSA9AqM5JEaBfUdpfXLjs3GhHAvnVzX/NLDjbDWguHbsbt1GKeCFnDXY6RSqbrmT6A7NQZdswp
8w9QjHB69ElWPvXqJj8ah6pq3aQyiBugj2g4gT/64U57xHz/YTqydqr5mQor/hJOX/aUwyDMIk6G
xUqfjBObMdgNmEpXbQHWxn1JICzhI/zLVBiSSRwbhjNm9YSZt5MyZE9dZBG5JLZJVz4j/0BVOjEL
KzyD3bZDpkedPifhgAMG4hczFh8TxTxmlUn4JgEp/Fu1rqIo7yw8itPulKLlZW49rYvsXPre5ZTq
M7WNHKBorZRC4hzPuSFA535m54NTkhK3xGEz2d9X5znvQR7SsUhtWHIX7ZA3c6N+vo6M1Do4yNBR
UtTbBpAhQ5S7Oaq5Y+VEszG1Cg4yWCNdh8lHXCeymxlPVvHl+hIoV+MQA+Q0gYR/H0Mp2XSsNMwe
6uK51YxjKUa7OTcfrTQmvHu7THQJG0wOI+pQW7R8gqup5zxD8kDdZa6wSwInPqDDZi96jIjEONTU
Y5gCJ74zN26SbghV5OYRH3nhTboTbtEd6Eu+6nW+mjgUrQsVJ/A9ukNag1xefKuaKt9AfOLA5cGG
VfrmoUWXGxu1T9GFCV0MENrQtDIbwhhI4V12mu/ZLRpzMqsR9utdvxO+scEc6dnaVVAP7dD/KWG+
iv0GGeJj41eqiEW4Lt/IWyeRIJdME7GwDkp5LHSK9G37lfQL+vkWo6FJGvBV4a4xPkBuBB34BnJr
i6OxYJfk7yfOusXBiTXU4tDMDXJ5+j7U7KS4z2TimbCdcV19Lg5P1KDJI5WN5qgPrHMu31m5rT0K
t7o7OWxd6j57KM7/gpCVQAGLQ5kgNJZYY+m84UXfRYdksEHICq4l88k4w0kc8V612xOEP2/e96a8
fEMOf8TSFIdCwPW9NPtx9sdydpuldCaxspeq9q+D3XYdcLXBHPIIvWLIXYFnJSvh5rthH+wZ0T1T
pqHyO5S/8HGJUJo6OjNwn8qhqyeZHWei3QgkV+nVUwbBRPH3a04oVAn91ogpWWMGk0os/RQ6IJPT
n8Df70Tn/xQDwSD39qmWvBuCFnuYy5/ryquC576jEudXNw82uPdN2XVFH0e4lZjWk4IJm+p+RPjP
nrP1qXuUahty6zbhHFcjIBjlopIsCSbBiuCK6U/hLrqvvmcuWAZuWfdg/CTt6rs31WCPjGDZ4fpr
tAe7HLKo8zBP6YigstyNjSe9MN2TyKv2E5rqzrrLEnPZPv1v7x2Y5cAGDQbF3JQIwqwwvauVxi61
ZNdXOhFg/CXP+f9OOOxw2AJR5AEFFvhL4xrIXv0jJVw8h37rQs4ebxDq3tl0Hl2G5gmYekB1xkFK
ZLV4E+QjnjdRcIQmn7NM6ecspqbCt6OJlR0OTKxYV4y5AJcN02SSXOYtILvFc0vA2JnlSkSwuXnQ
V+Y4QNGFuJaEBsuS432IMkhItMxt3z4XAyqHJBgx0y1FRPeT6i+e7PSP5UM+2eVHK7SDp9bVX8RT
49SmnbBqAnX4Ng/ByjiHKiCNUEUDtA5vGRVGzxgcM5fN4SA8e4CmBcjfg0cqICQ8ReVgJkha9L2M
oPScpB/y4qflU/GuRsTVujhQmU0MfScJkEzGtNSils6iRwerb39WUgTaI1W9NyuDCLAJT1E5QEnK
OgtnKWKD5qdkuZMSCp7ZvvyBWKtFcdDRFvMiBSbCSibPK7/p2Mpop2F+H7qUDA61Gg4/GjOwOoul
gYTqc4cRm2kiogLKCzi8EKqh0rIKk5RG9VTNJzM4ThFxtijv5qBijjVzDieQoilQxZuipzB+rNOn
XiPMbNd3Vh+Gw4iwktR41AM2yIbE/JOKnCQjeRQcFkGyIsGImF/GEB2dEyV2kef0N8ZSR5MV4pAp
ehyKh7bHHa09E1c0Oy1XHI9n7xfbXGrMAlfl7AiYvY0c9MU9d7Z5l+yTo3WgslnUmjh8EJNsUMKc
jbIFSFKMh9jK7IAUPSNOE8/MnufSJEY6Bh41OzuYoKVM0HXKmtOKI10CpJbEYQNaiLpo7lFZ0nXT
LuvenjOQGS8v1z8UZYX9fZV7UdqiBlMy7vy5/DGPB7NCND8+XbdB4ALPm1+PYtTGPR5kdfsK+dm5
I0pQ24OMl8Okcbigo78B3KUYTxs84Vv5U/JUR7qZMCB2jCGGwlT2mGJx4ug373o7rCxzcBGAD7Yb
SyCSnP5s1FOTRnYcESBOfSIOKiBV1RtVj/MaB8+m8qE2PgrN6/UvtJ2bvayDpxhIQawRyhM8W9i3
P81jAb1zFYkmBEj/hgWcAFmebmBppE4eFoBfBIUDsxGdzAodKd0tleZcXxixdzqHC3NSC/1oIbWo
hV+K4qWZ72b563UT1GK4uAH0XOWStnC+QHtKa9HRTNcKwFn4v8twIkO0+kQcHuRmU+iLgk5cpdds
aeqOVpYRnsY86Qpo883FuVYOWtQL7NH9D/kHowQT9+9g8vl9KVygULaVpk0Q7nBbTXQidLfn436e
vTw8JoVb5Ic8Lmx5+Xb9O1GuwIGEpM+BlITokw3SQ5LgYvd19b+FczqHBmOhKvkwoHocFd44PIgT
RdRBIClfxi0aqcWgIO6ErD0Y7W2lEYk6tgdXHOCP6uyixiA/7DEWkEMMuP0Y9KMtqFCV8s30PVWM
izvzXb6zoWGg2EDOMVDGBytUjuOcOmiI20lqe49xOPf61yd2jh9TERq5mUGJAGYwM7iX8HqXEwpr
iNPDk5ErXZAWIr6/O1bfjO4lGo9D/0NXvs/qSRSetMK7viIKs/+ous5SGgQzUHR0ikNzqLxpX+yN
BybcEHvWE2GNCOgMLlCY1Houwh6lZSbkMkC9BdIdfQ8ecMkpPdS16Y444sAaHEp0fT8gL8Ami5r+
aV4yXxmW73lQUftI2eGAwbCgCa0VE8vlVmjdYW1xw57RLE27/sCuv/Hmfc9ZEFVB4VsEoym3mSpI
2oDkLGwAK9Yo/QjkT0VMgPlfsh6WJIFoVgUDP38xyUMXFAVi4oZNST2h5e9YQaBXYVliqCORWbnt
6Phijx3BVSiZCrLWVazpfT4iAttN6GkZPcsH5de/aJfc/mgXY9wOhpY+gqMNUDuoo5NGh2F8bfXv
131+GzMuNjgHjJshX0IFieES6glqsDxYzbC/bmIbMy4mON+DRJg46KyoN3gm2sRSv9kJvkzfuOyn
/gnsFzvczVRNUCfUc6Btdnrr0PCFXYDvY4KEGA0wIJv1kAiDPBg1L7JdQYQa9f93Qi54FYq2X/IU
N9bgBb6xLx9TzEdB/PqlhBZv8mDc6yCIJ+VDCO/gq/9VOvZ1K6LrZn4Q7hZXcaU9ZBiPymOLATeW
oRI+kzUuwlv4VoCpnSqzFpHLqUq0bKq79uOwX/z5fsDAde5VH43P70ORX3vLNwIUXcC6UgHJ5TQU
EIw2C2dMh2CH+Hp33U2ptXFQkudikyZID7tG9hrNrxnZFkYZYH9fYUffd4kpROz9Dn08j3GQaV/1
w4SaNtxz2cl7dKZROQPi7JkchIiNInVZhFKa6qNnydcP3Q6K8OTZY0frytEzORSZ9THONHOZ3Nhs
TxhM3lmx5JWV4WC04VsTh4dRhzDL9e9F+T8HK4YURT2ytLjS0p8YKRgwcVbk367boLaPgxR10jIM
7fRQwwv9ogRVUYZsiIBZt9tedorlvk4t+7pFykk4LKkVXYuXEBeMVRhugcBAEUQiKt2eerrgFd8H
IMZBn4HsnOXl0scRgmvBvj4sZ3p0hnALvuC/iFoxiGwCV6sid4xRx41Md5LDk6CYdgFJvNSg8iSE
V/BlfqgX1g1IhTFoVZqgQ1kglHo791QTIvGV+Fp/1o5LG7EOTwtSAXp5nrX9dTf4S+70F+7xBf66
ylNRSjBXMPvLt/zRsFADz1zrcTriLN8Xn/qT5k87aZd62bkkoirC6y0eNEQrUSYBp1n22YXd3Yxg
D3wnmZ8ha5DnwJQ7yL5/x8MqBJPGOCMNHQe3fZzZmhARh2nT/1YWWDS3QlwlGUtLY1ngNJbt1nLE
ydOzD2bpSQhJ44HYtk3Xg3ottCQgmmv+oa0eoik5tfCwFItPkej12RezItxiM8S5mOCnNCbLCBax
Ycw/0eio477un8wCgW7weN39KDvcpxFrYwnHEJMZcdz4sRj6vQnt2aK7abOFWNJ2oW+1Ju4jQWZ9
yjPxjXdL8oYP4U7HoH54FJwBTQOlF7vROXulX17bvvHra729LFa+EcbGMGgV6qWzWkAXcNwni3nI
s/K+McJDM+gHLdU/Xt9VwkHeatMrk2OQ1H0eIU4MysQOktQuOsVux+/XrWy/mVcbyh3fZpBKPY0k
CJWhESneSzfarXrHipb/5pVHWuOu/iAsQj1mdMuVOd+3aJgJBRGt36Gb5ktvSwpI5GPDSSfcZn2P
QeRuV6kLkRynNpYLBfR4GWNVxyMm0fRjvSROPOvHOaj+2wHnOctziGEKacY4arvaXsrUadj3MwsC
tTYvl9X340KAqerDpluQxJvTo2B6UXa47iDEbvFzGVEdSlBRBiq2wYe2PHXheUyfrpvYfpdf1vDW
irhy9TyR2tpKEbaL0uexvp2TT3X4qBgfU81txcUdInCnK4+j8LqkN0lOoBe1QA5RBCFIglJmpP8o
0C557cxtZacqUU+grHDvhbmby9iaUHZexudGbxw5OCYjpaFCGWG+strHYKyFbuwt1DHlU4xzjOnx
5sP1b0WZYH9fmcjFts4m0wTrk/kxGb2m/hbKu/eYsEAfpUEk7Q+dJXUaI1D3Iqjt1OFjWIqeFrfg
iKB0C7Yb6oyLHYb5q6VYetuD+RoppxLJXN/wEldwOstFoNvadMJhe+Mu1rhzGjZaNYsZ8g0xYKC3
lC9FgiyobFFP4G08+GWHf+h36PGftQnBZtM+K8lBoZqut3uiLtvGv+r7rmpUjXFxZXgPMAZpCGXE
joSE2k15YBKIhS+LhEtsRxiXRXFntMnrqIM4EDZPDqBnPi+90wfDo9z0J2UqPl33v20qpdUKubMa
aynoEPpmcnMbPSLNQQfpbOAeir34AhoRWzhQWqvUN+POrRWEuTDP8Phhuc2qD1JC3HjUv88d2kWV
wKGEZ4g7jJ+iDlzVRJWHOkr8iz7JtSIWZ5lJo4kOE6e1HtU72et8y6WeG5QrcLd3iKmIrBLmyZU6
X1lQR4icqPmk96pz3QuI88o3+meK2UmpilqCYB1CJOcGJ+6pFwf1XThMMJURPeYVnta12R+iDJJD
g06EB3+JuH4dHf75HsXiVOsomKNDY9xBHBKNaWDNO4lo3Y89ihH9Lzf5xRr3FMjromoVBZiKRuwn
GQqpgtN6C8RnNQxvgYuawAViA/n3+zg1eq7OrCASnWcWMhATLOTucVAwm1qXJYzsmvVJoocC/S3D
Xtux3Zv372r+vOAO/4qvWi2UazZVn0Q3U3drTjeJ8OO6V5MfiIOCOZJLPTFho3OLA1MFKfCGSh2m
N4AW+c6mOCn/8mC7eAQX8VvWmERDi8ch6KscNmqaH5fObpFuNxzDr71atk082zKnodrLiRPMM7oV
S2HFSoITbGn5OW9nW63yT3MXEUBB+SAXRqRmDLl4BTvam/d98GWIieuIAdof2dKVV3AgMejJPOcy
iqhqftO1H+T8TjY/xSifZl+u+8b1/ZL5bvyusbJ5HBCFa6JyBEuPi4Lci2QtxINicz2mbGrQpLF0
TeU8EFod+hT3oGmKZHmvlF+7IvYLIXiuk/HQdWZFASBr/f1j/1b2OAeMqyBTxw6B13wUP1Ve7lc7
/aU60vnLTUdYGeJuJj2LAjPV59GtZMkJpJ+FTFyzlAHO00xjNnPDGkY3HPKTorfneOm96z6wrQ9i
WoZsaaiPynx0N+eJCBaZHI9jcFxFzuQ1LmPeLlyouLjVTvaGr5bDJnpml10g0VnBBBiliLLpiasf
wYV7XWrFcw4lBXfUK7tNb0b5exQT/abb82UrIxy0F1JTpM2S/tMCL6IReDgx0d/IqZ303NnFp+q2
BCUQo0jMzlSUvl0FXFln33r1+AjmqiyrChnbEtNtITR4oDWc7oKD4dSxXR4kh9FNWvfqI/F92QX8
52m4fF/+9MmJ0Gc5yIBlvzuxVY+NvbyUIH5VvB6jfbmGEjXkdMZD5Yf3otuR8ofUx+XOYxCgPt10
mKAsy8DuVPD3JU5EdtsyF7m2Tu4wopRQKxnrC2p37Sfmv5EnhXb1z839L0hft1Htsq/c2QSLZxrO
KhN9dURfs61vy6lFsIC15Y6tvGIyDOzZEDt4V7vlyo+420Eq4qgaWmV0lfalTr+O7cvc/7juM8QH
4yPItDVDPUrQrDrld0Xjy+ZdROmzsG9+5Wv9UfqBQiG0gnDgC3ykWj5XQ2LXBgjOIoO4DihLHLSo
YzhOVTxBZbY19+A325fak6iB6jieCSilto3DlzFtpiQQk8lN4i/IONqldK+FxKfZDucun58PGbVo
UlShRVmziIT90Ba3tZntwDgGUm4dXIHiKZeqHdgpvbgVj/Uw7Vph8MOy96+7yHacvPodbDNWcJbN
vVAsMcA0Oi3ecIiPg708SkcNdEyCW++vW9u8By0FUuaqKUmQ5P7d2NKVStOFoEcEfYITm5ndkAJm
mx+PiThLqgYG27eodrWeJgo7PWbZGn207pY420m9fm5maqiTocIffr8yw6FGbBljZ8joIgiCxlaD
dN+nQF+hOSIMymvtNtIbop9x++JZmeQ2r2j1PG8HhJP62Zyd8gsrFAZu8hWJacWXkN7AsNIzTfS9
/c1+bSifRg5iTe6iCPfdkpW2VX9FS+11p6AWxieRIXrb60MkIE72NfSb3Pbn4Zm1t2AC8WZyVNbO
o7rtM3WTbwL/ZT95kcoyk5PRSJCaAi2ja2FOVp+POXpcVGNXFF+vr5HwSl6sMgTv2ljFiDD7+l4S
Xobs2IWUtAv1odjfV54Pxoa8kkJczwNEA9rHLCTC/+3s2mrDOKgYOt0Q4waipXiRsTd1+5Aeq6/N
Pj8ELzUSiKlnfaaSRtv4tDLKBR2QehcNdYFRVI3ZsHHlYTw2tBcfzRqf6GI19aG46CMT0c2dpioQ
ChnY/BwGd/1MpCYoEzx0REY/GA36gzCL9xArwbHSh3NW9cTnotyBg4s6rUqlxvPTLYabWbw3A6JK
tvllcLeLCmi4TFPhe44sqTVyY8GFXPWO5iEvcDvYfYYHhnVk6cPh8/9+hNbmOEcoLFELhBTwF2aV
t0TiHgw4D3H47b9Z4b4/MlJlbkZggU0DyAI+ZyDujalJyc2DtF4K5wHpnDctKPiBPI0tOjhIfuSq
h+xD/DF2utxV0EaoVDaliLp1Za2tcg5hilE/hwIijlxO8FbJfraR8KAKtVeUw6GqlV0SiSURtG2+
1VZG/whBg3hU8wG11MFDIgn55cDNvgog88Jcvd9XmFte3kYDq3OQ25Fgvws/1j+Ay2taGuZtZwHP
CdFfoG/vyNDH0HK7+Rl/z/5Fs8tfTgXEeRRVlKHeywWP05Coep6gRl2cGH8x40VQfNY53DgWcmXv
8daLMQ7yw9qqC2lCXqE2RCexvNRCsmT4cd3IFpBI4sUIB/umNs9pIbAya3A/Bd7UkgoOzPP4YGpt
gT/ai56oZYHz0Hm6r4GK4A5won5e9haIxBDZ3MgeZHs/BE65+29L4057kY0TWtbQylPHZ0Hem8HT
9X+f9AbupEfxnGpy/fZo1xQICUl7/ft0XBy0nxxjjxxG2rpa1hvJHfHGsgRt1vDgG8H5s7iSV6E2
mp6V2wzHTHHCb+NeJsJSwjv4abuiWoJYl4AqVgiGZIiODhSGbMVpq0XxE3bZMCp5lsDJx778GiSJ
P8zWfSZZe6M07KpuieuZ+mb8nF2pC5FilPhmiLNRXK7PyfOEyRBoEqEO8h5eYXDuWqKlGLom8bFv
nQyxErPtK6rEyWbBbvCeuO6E21/oYoJ7OKN33ITyIJwihhpmpdpZRB3g7fN7scBhXt2OptKUuDSV
XP0J/uqftR6fGkzBxXp4no1yb2nVEzq8a2Jl255xsctWvop401SKMZzNsF26C8e9VPjicJDmp3dp
IEjMBzUFKXSVp/Aq4gn6gomM/K1ifqhq7ascF27QSe9IPKzM8Jdlk+uNkEmIdWfpSR/Pev0yUOm1
TWe4rITP1wT4QlHKWO7ToUMn5mjr1Gzn9vlZmeD8bSqEcgpibFaCZuCdNUD4BEKXX80P6HRqwbxC
FqrYP/jH9bEyyLlfahlSrqXo3m53Q2z/Q8llnYed7qXohSOZcza9bmWO87oy0TNJa1BZbHcjks5v
ek3OsjcPnT050T47Zo56S1MdUF+Ou4aRohEyRUWipk5j2+oeTYUSQd68PVYL467hdBilYlwYFimf
gv5uKX6SIgibPShrF+du3FKzJBGiwKhSnHBRMObM3G8Mm1FHCb66n/fJx/cUZ9cmuTs4DI0pLzO4
hzDctPPDbN31NVGSIH2eu3ijXplltYtAtOeNuwUjH9PeuO1swy921cf31M4vC/pDpknQDGBE3oGL
Xgx3UVQdwrjZX78zrruCxtNt6bW4dB2bVxwLP0xvU+E4UHTjlAkOJsJiEJQ6wEs7al9MDBeVD7Lw
dH0Vmy+eXw4N5P79fmjAu1YYGjos9Q73HnbtKKWQiUiTz2GfO22fvAqN9p8wXON5tSa9FE1RRcdO
Px+k5lzHryElprpZmV87AA8FuokioIWtGx2Q5imWjf9lPI/lMQbrSmdLiJVaDAAVrwIpIr6ZrVsb
51BCFLJ6mXVkx8NP/Q7z1AjXW7RZqaNd3PRe+L2AXvr7mvDWVjnc6EWkxhEqIbllzraO6bAiOTcU
xRD76X+/SDSRQ4oorsS+k3H/mvMec5hLhK6R6aAO36+7JeX5HFiMsz6IqojGikZ9zIYfZfy4FO8K
Yi+uz08QGJDBhc/DRrt7e3iwfh7Jl3u8Alhin5KWJ3Bde+szW4VikA4Q8jxAZj/+Kf40MIWByePw
IwT/cCU+Srv2Aw2DxDa+YfLKZCTXlaYGyPSrTb0XLf0gJNpN1FBB2WalZuV6b39f2UmFeNK7AiET
mxZnjTcQaGUM1zJ6Chun8KlEF2mQCzAKpV5yKBCg0vXB9KFXBT6lGBRvi7N86nyanOcv304xTEkB
fR3aO36HyRZDO0rYA7Ji0ykzXMpIW4ADrcrx8RI0iGLEGjpt/vVD8BcQu1jlDpsxxXI9ZyzaOOln
RmXXn83RYUz2kGA/gTDK7nzk5d136TVjhvfXcvnjV6eaIo24qxnN4/LE4jdr9w8/jJ85iV+QPQPb
odsvi/wbWRzzNi8jDKu1YmFn+Y9YpzZzqzlAkgwZ/8VEkixzNwKEwhX4DDYTfCqMPiGCGs6gYeq/
cxBwE1mnvzjoxRp3BQSxWRtyECJf4xbQ5NrXvgV9s9f6xLgqq4+B032+7izbwHwxyHmoLopxlywI
RxpZt7XuphcjR7QOg/4+2LwY4pxyCutOlxu8lYO2F3ajagFUCggWKsdKVBvbCORbXStqe5hm00YO
388l+TiUHRVPbnvM5XdwPiqmhToEGpL35nl2ECW7bW2XTurUL+lTiPMYRjalKr5pUhZ1TZENgAA/
61jmcl93VYuXYdah8m34QUo9nTYRe2WCA7ZEx/jfUGBVqgKm2EZwO/GYZRTP+6YegSSromnJqqZb
OmemHmTwNzAS3HanHqGHjOdn+lE9RHepb0fP6aEFjRZaJvfqYweaANu6p3Ji2+u8/ADuNOZduWRT
jxfwmP9oZ3RNfjH796TdVmvkjuCQKUtUj+x+T7QjaO9ujUh1rx+6bYe4rII7dEERIZltIHruy5tI
/Kqq7+haXH8m7qwttbaYgg5J0UyN7MI4tsFRyIj+eepLcOcINB5W2Ru4u2cNmeR2svVYc0rx6/Wd
IqzwVENa2s7ZWMPhsurzAiVgudvhbWNfN7KNupdPzrMMCSb8vR1hZXSY5kTkFEjugkZvN4O6Xn3u
99ftUYvi3meSUY9taiHOF60P3YAp/4fZfLhuYnP6YOUCPK1LYS2Y5GmQDViS6UsuGk4ZKLulz3+k
fXqrdfIhsrq9nrbVXpLSc6CE3vUfQK2RQwpzSDVVjTIE/MJ9rD0v+ktAVU8oE+zvq+hxaKMmbsIa
sKpJN/XwWkbJk9FX77qSV87B4UGRhKIqsbKTccc0WCaUTowz9DSg+MhatN9Dx73+cBw2KOHSJQnz
eMUSvLkrn0Nd28uterj+fRgE/PEgW62KgwgtlYwgzeAfwbI34psyOkRp67X9MZA/Zj1FB7wZZays
cWChmK1qCgJ62YzBcqsg35njTY2h/5zqb9+OuBW8STBArkA2k7PUpBiDKQc4xeBZ+xkqHugiZc08
0iNye+m95kQP1N27DR+/bIK07ndHVKNqqRYLMdRyZ4KyPd8t++oZWRHIUKg3GIumPHLT8Vf2uMIr
StxhnM54sYcm8Gpx+9fEzdAdywq+EXSqRLtyNDQtUXaZ6/3hMyu7HG6FsTIPuQXXXO40w0dtwKmP
iQdK58egsJMvIkakpTeRLCosphas/L7BQhghTNXQxpTKpd2nN6L0Q6AofSkbHGC1ph4nMopGbr0I
tiTchAlGgiix0M2Lf7WDHGRZSasliG1ZfuJkjSeFqkEQ7m/w5OzIkAlGZ4X4Nsd4P3iSZ4AIYLDD
E2j2b2V7hjDIdRyhto2Dq0JSu3zWkTCT5FOk7iP5KGv+dROU23FQJSpZN/cS3F0tSkfMdhi2tKUM
7AbZN82ciFiAWg+HH4ExZdrCGkh0Kd8Fknwra6Vr9BbxHGL/zJWjxCeRZAjGZpHAtq08CxoSSOpB
ax6D06QOdlH6Q0lEhJQ9DjKmQk3qhIUD2YGxGHV7DeAk76maK7F7fOJolCDIU+kwY3bpDtlMT5NA
1akJ73I6VUH5SUfDLs9AmrU6yp6sTiRMiTcslmMloTfOlG+//dw/v9LFDnf1J021QDr4rcWmf6s9
JO5ki/fKsfYgc0BEhdvYcDHGnSTwPFiiMcHN52B2U6nZW3VHBGXb7VHKxQZ3lJrIVOasDyd3egn8
ws0fWDaKsYSI3w3fxKLE0J6Ih8K2UVWSGV+SCt0IzvcEFdIOplIiCZbZOu7H0U+PgSveQ+mU9aCa
qCUGtxPVs7kNhSuz3G0lF7MutobBmnq7U/6IhDObdhA/FJk9fIKo9UF8wCP1OlSRRrmbqmryICkV
dIp2Ll4TtxUGCTtb/oahDvRwtntaEmqT5khaLZO7t4SqjcO6b1iJNvCnD5mr3yPv5kFvp9mxGLW6
TRAOlF8hHf6ZKpdtHveVbfb3VQSO8WxVxNQKbpvqfpI/lpmXzt+v7yhlgjuCcZOJ4RzGKDFK6SGs
kpOglrdm1xJ3DGWGO3xRjIHWssFrtlgmu20+qUlpC/3X62vZPOGr7eJO3/+Rdl09cuPM9hcJUKSk
V4XOPTl4/CLMOChLVA6//h7OfrutpeXmhRcLPy0w1aSqihXPsZMi7WwFg2Rgug7Kc5/61//+apS9
+Pvc21XosmJHE1Shzp7VsnPq5m5Wt1NaC+QILot/vAxNmxQURWBZ9qvU+j39RkVZl+Cq+KaHNZbt
FDLCoDY5UXImoaDIIzoC5xxGw4znyEJhXu2IR7LXxATdS/Xz+vf4vIhf3o/LB/lMHBb2UQEBSq8b
MnitBVa8Km1AoWADs62/19MgcTJp/qb0DzSdv2CY8kkgXHREdsUL4U3d1KpZYDBeZaS2E6bKtWPu
Uj94ykAVp2+C11jMfST6buxHLYRK6CGWY5gDieC2+dnui9sSTVO18hrPcgjeF+Vt+m+W+9lUXUi0
ZLQudQOpZazsy/HQY166frx+laJDcc4B4EzjBIeA9KM6NsHPmUqCZ2P9UzGEXzCaI6bhDDfM0tqk
BfYlLOuxSY6adUNE66OrAaD+jwi+kNZVod2FEyIzhrBKN8FeAb1LuxWt3q3nwgs53GNfYqmlJCpq
W0XnBs/1HnjCYIz2yUnZ1u+FrzeuKOb8TXxxORpny2QY7bYdcXvaI/bxvO7G/KAfujN9mbzkBv98
ehY+9OsqcZHJvfMxRUCdS5jQj4L30vAo/XFd5dZnARb3yFlvNvZZp4cYwLNDj54INqFcxGtbHdTb
saPfKhiHMreqlxwUQbi2rotoTGJ2UgX7O6fsmpVJlVFjJtk2Pkzt3Y53cnAvOBxTgl/94kUG9xAG
tK/KOSGsQWmh9bNhxObxKbidnsQuaf1LXWTxtmUaQym3mFEakr0cfZuTF8FhmHpdOQxPszXZaiEp
Nba41PL7LJlOOB0MUNDP2leafs3TbYM4d87vElkGs4nA+a1nKNj4+9/X4hEgc4OMHU3b/3XQT93o
xD/srzab9wJks3Cx6zfx7UUeZ2taM9t5F6O8lv80vjBGvdK1vpfaX0zUm+pDPQq72YIPqHOmpvTq
hBEwbN+HLyjO3ACs5UcnOZVXvBuIqWMvb1whSLlIJmd90xwnlGJjBXtz3QubE5gd+6H4ybglVWDY
dx+i2prA6ngACOyNyD2AW5DRToWrh3s10N1JhM4vOhUXSyvACCqUHBFBMhwb46aWBEHV+htzUQ7O
ddBi0BolaMCNBmKQ/JBuh02zz5H2XLc40TE472EbRYSwCgpR5+omm6qT2acCEaLPwTmNPAniWkG1
0wv1e6l8rYtD0gmAKwQieH4tu6d2l4ZIT8P0sdCcIboLks31i1plPELK/bd34Om1NMCNKDRAFM2Q
erARxVh1513uJ57lFSbKxS12F/z4Ntl2B5HdCr6SwXmKysozCM8R+0rvUvkyD3vB4VYFGIphmrJG
NOyo/TvUtNs6aOYQEU37pfPzh4j1orfKPfEA74vSFhinvesSmXn84ugXAjnzCeSmTLMZJxpQpCPT
VqKPU/K1EtK3rKcNC0GcHbXlJLFKO7DWtPK+sUa31oqjNo0ocyWMxB0BgNSdLCRgY25/uX7IVbVc
yOaMK+qrfFYaAzYs3Wi16sjNa2u9XJex/ooshHDm1RulqiYlphWk0Jsy4DLHmBRCaBOeMjQx/MRv
n4uzqOsq+Hx81lrLlRxEFT5fBQCVKfpZxYlLZT8WtSXXKzKX0/G5q1mGqhozGBPyFQXQTXpgACrZ
pj1qOCd21m4mDUgxhks+hldDc67fLfs+V5SUr8BqRQE8nBqeawhMP9elYx73Z4AhyI7cjg619W2U
lO51mesR+OLE3BM9dkNojARCGx/xd4M5qb+4mEnn4LqfcuwKWA8oLQrEMju4dlbmIRapX5eMbScT
1DumA5aYHeM4Hgkm+iyv/GafQTnjy7sU/K2580fLgYvzcq6nCtRBNiVU+Wztm9QdwuSrngoaBOuR
3UIG520qUGLYgY33wXwcvb9Q1oyHAUwpgZMcIsFjJLINzuMAyFkdShZGdtaNnL7ImHqONb8x3wRf
jBn2tS/GeZd+TDrZtLGgjU7pfbirQCE37nSQOznxve71/gRsDgc5wL5CqVQUY4nUhfM6gTnnfZ1i
qhUvkoI77O8wBubUPXUVTZBErb9NGO7XZDBtqfz0RURz0GpHFFVL9GF7ctYH0czKup++SOB0Pyfa
aA82VDAtbuL8MUxLJ8gFdi06BafmGiCnkirDW6DkX22dsZ1/v64Pnzt4v+rD5RSckvetTNJ8xFg4
K1GFR+Y+AJDoRrd16+geS3AjP3NTr8SWKnWxYLC9/gNEt8jpvaQkWQUQc7TFVPsQ16ACyNqTGINY
dJGc2sdyEkeJzrbPas0x5HdTZL+ic3CqnUxpahYqHtRejx3WH9WG90ZEDPGbZ/ufr/ULjG5hkSIq
kUoDliB/rx7onoFljR/4UuAadEfLy8WLt+tWexHKFZQImI/zoUMMC5QK7KCNJ93Pv34ObHrypvSU
+/jJAiDZIM51WYR6RTl54hwzUSnjM0MEC7fo6n7y2DsBqi64YtVJxSddf7otHUuQIMcmfC4fGhby
pwxRnbqVvoU35jfGrmh5wYbcqvv4VJ4YJVEeOdlZNF8hkszF6kZXl2Geoy2YpOOulz3dfrcTxamt
x8r4oRkC57iurJdzctFC3lVmmQ8SKrYmPTVBtGvqInfooAqeUJEczkUC6TLOdVvFlCWhpzicbwpl
AtP6Hy10GZfjsJ+xiEICPZ8SkNCBMXIKNpndOVqfbBVw3V13Vet2cBHDuUpDbod5zBG+RjTeKtWB
mm9D8jyrt5oqhIdkX+BXzb/I4txiLGuBDYBIdA22+iE+wiF7NiDwshsg0WBTW1RuWXePF3GceyxN
KStBXYxyoGLsilH1AH8peMp+E6JeZHAeUidNHvZqzSo6wZat0DD2qArmlduOgZiqdqfXQBZJXXch
/0jlk/xJp0UhR9gsZc1ZDXh7ZoOe9+x+IuXuRgEt0adH+uW7EcWydNswbZnnT0kitaZyiqCgNslm
Kto7hdTg71HjjRy2O3m4o6gyFO29aY73NDKOeUrvtdrcS8a4zeVuo7fgF0/SkxaPbtFFm8xE4G7F
j7ldumPVfonz0g8boARV2o8ESxCW0btNgI2xqHZbk3haQB2aRU4Y77LsNaoJElUwcjXGOcjeDFQc
rPgmar4PxbSZi9pBQubI8XOTq56qS24KPlw6YgMITNbZNPudVvpSEH6xutw3DeJbFfYyU+rGIBbD
JsFzmCSOSQLHBmhRZsceELBR87S7kzlh2aQOnXzU9mHb76dZ1Zys+zbM8Q2djfe6VnRvovpLUjal
01aYWy5kd2yLB3UuEGak8ea67a56ost34VPP2QoB3BdDwbHs5GACYxelIIXpK4HDW88ZFnK4t1IN
RnluWtTuP5l5XeVVctUnY6v49RZxvTD/WtVuttUAiAXF1EzOTaRtZhFkln8VnxkyaniwvNiVMTSN
8RgRKNJq02AhjfMSY583EmH7zWxZLN7FX3uwEsqbDJmCKJxadUgLUZyzUOTG6CqN8cwVipNmiSv3
fwKlDrC+v++Oj6VmvSFSOCC966nlmvS2HUE2K5wCF3whHrmWAJYIPR4sAgxu9ET3OsDHow/1iwY3
Ht2LpkEEt8bHS3SUO3mI0FOPGkyYddHNbBbbPzGky61xoUPXJKlq6djPxovhlKlnFjdDsL8uQ3QM
9v8X7/lYK2nd19j/0PJN3j9Vgwjhft0bXA7BBQyRqnWyrUC7NBXzSMNTbnwnIhDF37iCixAuXBhL
wDtjo4GNBVHVsdnaaLSJt/a5mH3WN8k//tutcb6gyAc9bkzM6bSV/GKq4VNNQ++6iPXe8sJmOA8Q
ZsXYtAwll3kApB4op0muibXGal8cQsx7X5fHfvKvr+nlCjkv0M56aMoVHu+61zwZVVcQEgDFwZGV
OzoK1tLYT78ii8cnoRF2jjC2i8JIoblV9DR0u9xKnaE65PaZDoKTrWdyl5vksUpibZgTqYV2tF7W
bXv1c0ge6PONQzLX+Fk7PfbbRVnGel17IZV5q4VlYdukQGcU+eN0CLbGLth3m+Lm/7N3KzDhXxbu
koYQbIeAsYvObjKgW9j8EfQPsRB3oPNgmHzDbm6AwyJLaITW1r5UX5v54bryrR/h8vc5+5WkNmu1
Hl5oaE6mvpO0p//29zl7rXWttkB8h9/fEVfXK49oVFBU/I0PupyBs1cb5GzZ2EDLBnfe6GwNYx9u
dcfG3In0RxwoyuKDcNYaAZpWCi08DRNM1NRvAW2Jyttj8kfgGhc5fEhvyZlJSGxjcUZ9y9qfivbU
inZy1x+If+7tl7ZdIIV2PCBxVYPXmnqZ1jtS+P369xfJ4GwxCyOahh0qvoX0Lo/brJgcyRYN06/X
9xaXxb3XTQMSzMRCXUq+7/wMG3Ub1ukBFCNbbAZ637DvXflNOs9+vqmx3dyJoK0/4V9/dayXu2R2
tvA5o5ZlVGtQegvfv9R75SnBxIKEEWTVV5x8Ww3Y+1VAdU5dELEc2x/ZFhBemmgsWGDMBvfi130Y
GESFMefDcz2eQiLw5+uvx+WQnLPQgblCmD/Hyuo+aR/N4Rsxd3L/pPc3eikJklr2x67dKOc5hjRt
C6ojpoyxxurIaneWKJjwGjtydGVyrqvpb96My9E4HxLQkc7tBB+izMFjEmIMf6hRNMp91XyVtelR
ibrbngbvRfBnseZFMudQZK2JjGqAhyzGY4VBMuyCZgIPuaoXWEW3VQtkJkBO+LdytlUZBtkMn5Xq
b1rxXR1ert/eqpEv/j6n/KWkN4EtYVIirZ6t6KaQfmjD9roI0RE41e7LEo6kwCpzq7/n1a1qC9K+
1SBscQROtQE+puhqAA9CpDsr+SLTlxbc5boaOUCNE2j2+rzEQhin2lFFW0VlkKrNYQT1BQo2t+HZ
uksBSXJ6yx6Al+0Nu84JX6/foegzcTquoUUbaCY0TW2BHNf86BSALz7/NxmcNvfqPGUo16CdqL3Y
eeXECfAyBtGep+BrfWLWLrxtnWB2YZRRp7G1Fyl3gelQync3Vi9KoVZ90OVDfb47CzlJG9h106AW
QKQKLujcyTjR+JpJohdsPYZZSOLeSSshRUY0zDSxKRProO0Cr/IYKaZfuyiOCTRQYE08mHmSzHNM
CaJKRfWM9k6oBaK/zzmEbqLT1LI1sKbZxOZJSf9kAmxxW5w3GJrRAmUFClDpjIpn8ZDlk1MGLyAv
TfXQKbHuS0UImesvxEIm5yFSJdTU3sQXMm4Z4rOyC5+NbQIAYuFss+j2OPfQdJ0sjyPaJKyaywCI
w+cQE+coeGGt2K+ACksdvRG9gOtSER9YFnJRTHP9+5GQq4gRt+BxH1yGWQRSHEAThNse+8XWRtoj
aBJJXK20IbP5WyKn83puzYqqxUhGbYf1oPpdC65vbLzXrrgrv+78LsK4NxAk85aNFjCOR45T78/F
US72133fb4z4IoNTe3m2VJJq2O6pvfQGoOAAVWOAL+qm3HRH4guksV/8S4C0uD7OCPJmmMqmgZr8
b+JO24Eqk/hVCdCgwh92veTM3wUy1x3v5YScEShTG9c5MJERaLceGA03e6m9M/weiHGpF28sEFLt
JuqLMMBFYjmLKKqpzNoaVZ9Uw9K5edvV+zI8DFLuAAlKoJYiReFeyTmpKvQamPVJgTtID3Jnen3c
CTwwewevfTzunYxpm6D9ZbAmbLDttvm22VR78Z7Eel5yURK+4CMFZVUSIHPjXSlvum36w3Zr36xB
I1Y41RZNEY+NZtZIlI1P5MvEz86lIlJVgW/h60CklzBfyWYooz0DYEv9fBsfzIcCxBPRLjkkz+mH
QFGZ77hyvzw7JWlKuQ9yxCHRHlmhnyMRTLegPT9Vm/RR1GleR0Jb3DLnXLIuSMKsxtckX9PMMb4x
248w/Ko9zJmnwHWzrSR5Rx6ES6+y4Jycy1GiNgJc+Kce1XvsfYEiU9k2/w9NWs39FkfkvE1TRFQz
CJ6HWoOY5tySp5ocs+GkJps/G1pGZ5HolmrKaDPi1Iu4a6xoLTUJ9CUsvg9wcCrwckeBBa7PT16E
8BWWuDPyDmv4MA3ArE83wKoHQ2Z1ltzYrU5/AQPap8JnRSRRiXLdx/xzPr7yYtRZKxfg+vOo5tP0
PMleEAmatL95jC4yuNfVokptxgqSvsYv39Mjg4+035MX4ih+cqgTT2Bw6yZ+EceZQK6H1TiBFwWF
yhDshGrnAKb6KW0DzHdUUu3QNNlSO/PlGeiVmMdFDX9r9eMpl4vXThu/Xv85ol/DmUWIUoFV6dhz
UIxbEI2YumC2ZB33aKE8nDnUSZPrpo7jmreI0Q7tMdx3gERhjIXk4fpZ1mVZKmCCEdXaQAj8tzWA
oSVJZAV7gVmYHutAdcMie5hLaXRV0/KVEFvt4P6wpNqrSeDSzha479UsaCGfexGLME/qMYePoeGD
rYWOnn1Elux2kiAHXy/jLQRxZl/qGJ3UTSz11RJAmMNd9MSqudFG39e+vW286N0+g51LZwAw4AC2
98J9u/XU/PIT+MySSgTDBXg7EAVjRhBuvALZ+ibaJBsWDJNbture6078GKKFIvJIqwHxQjgXgk+t
2skthmT/11fPHtud6aZ7xp8FsJjrWrXqghayOPdQ2XEeZj2aJLNGt3Nrnsew33eTCHtVJIZ3C4pN
I4Dvsybkzwj5Obganbz7ef0sq+Hh4iyctZddHsQd0IW9MFadAMs6Ze8PCdLOYyCLhtAFxsDjdFYK
5inwlWAMFEQ/40A/8ig8gwrS0yVR0euTqOKXKGZxMC7cDqRysG0QA3t0jnzsariTWt1mSm04iTa5
sZ7FPmoGtVeV07k29X1ljLuxiHdWbx0ry8TeRnYTkO596qJTNNubaDD8zKjdro1OQTAAsCeIHqVZ
/gYFOBXEvK3i8XaIgmNOMbNUWOecogzV0UfDyLeagp3yxiaORcNvVVTsOys7q8roh5mdOlKabuYp
2cppNzlyhpGbWm1ejSw5K3OzN3VyCJUydK0G49j6/Jw3wW4MMMhB1EOazm4e5x9t2bl9RA+Dpm0L
Vd5igcKvNXncXNeW9Z3Xxa1y/rTpSCtnFNWP9Gf+gh0CoISQp/iM4VIKnhB5o8G3kAf0da7L/fQd
v35N4HIS09RNw+LeDDNDDiqzGqPh4PJ8hvdNsbjMNgnuoo9mM20A7exUt4VrYuLIuy59vavNUEH/
J53TJUvSa13vMJk2uMom3qW+YToxwLwKTNtR134zn64LXLf8izzuluc8y40MTgXEfMAa6mYHs0+p
vv1vQrinySBxI2kgOQeJo34YjdFR9fQxaES9CNFZuIdJyc000lUYfT7MH3qk/ZDazolqS6AhAjF8
smantYQxOVyZGRfbFHP2QZw8y+MfQf9dNIHPxmQ9VcZANdFxMLGwR+4yYvqaqLm47if/+fx8AgYc
gDpJZQsQQFF6jOx9FVpOUI+bRIRGIro07oWRDa2vlAJN+EzL7/t0Dp2Eao5pSAIDEsnhHpmu7fRB
T2C9gfxm1OdhTN00FzRq1hPJxadhP2KR+MRSWyWgiIbDL+LKlarhCP9/kILpMDThNmhNzImlti9n
467QwxstjzYF+Wm0htvE9C6kta8H7cYq55frdsYOd8V12Zzz0MI0iRQNM1dNiwWrfZML4vXV7HJx
bs5ZhK2daiHD19Zp7NbKXUru5viVqK9l8pCJqsciYZzTKC1Qu+asvmo0h3D0AU/gaNqzARSb8NYO
RVzEIkPgfEdSV0DaZJWINj3RzNwa9CbUnyU7Eugnu6LffyIAav9bdQB/lccN24rOJrt2M6PYE3u+
GwrzNp5sENskVDAGel0nQNf7b4FqYJqZiWlnL5XrjWn3N3GU7q+r3fW7IzIXpLZTQsOGJZWGuW+t
QyA1TmH7c1UIHK/o7jgfkg5EVdIcb2NC76NqP+hAQz3ZPQoBiqi8uD4h/o+qE55eRDbLEusCWNss
vtETq7NrH5LbDI6SO/mJoE6ElQ8kGK3giIL3n/B7zCVg57PMBFJudsqe2H62cdMfiNOdSiw/JX8G
M7c4Jucx7MQu9OBzaTJINyZWFkgjGgRdr+AsZHBeY1DboJwnbNrlZfea1x3kaJFTNkPuGFbsDl32
BgYNp0mKuzS/y0plZ0qdU8UwB7MfTFeeEXgO+QkLe7tpzI5aJ9qmEN4652u6UMZmD0FrnHy1H8EL
ziifUexNHCv0kodyEx1EE5K/SWH/fnkJP53fVn06AP2LZZEMd37chbtsE/o9MOk6AKca7nSsMZk5
7ETFSIFD+OygLR6vrhkzqW+ZXx1u2vG5GLfXvcF6MfvyvfmNZzIlupXnOgthBz84NE6wVbzwkH3s
rQP4SDemi8GQaT9i7bm7i7FBolFHFrQe1+tqix/B+SRNImORWog36tIxvhgghMTUP9Z/Hb1zCYq8
dBBZ7mqNdyGR805Z3ZRRo6H+U3z6i/ig7pEqoGgvgoZcD3HAY6iaOuTxzKe0COMmTVAyDBPipMMu
wPSzlgqqPL+5wIsUpkYLNRlsWvS6jLe+Brkc9tZBKMugrtm4XrhR/ugFuQjjAqoq66WWynik8vHW
6A5zsp/DNysUPIXr79RFCufs6nm0qCxD8yUTaVwfbikF8qTxc551QVl33cYukjiXp2qpbgQ6TCAd
nmPlSETDyCIV4PwVrbA62nXF4OmG5ZTgCJ+BbE2864b8mwz8cgo+JipTWQchPXNR+uQYG1TYPLoz
c2caPk1JcUM3fzSTrWgRd51ZwvpHMuGipLGwsIvbw5aA97fH27trH8N7Y5ce+qN2ZhXc3Jt24w0b
u0ARIHfgpV3B4Zm5/hqoXX4CFzdZQ9AoDbDeUJhXNgSIDemWeGSvO4zvUN4JIw6BcvJsqCbgB6U8
Qeye4XGkLUApUOizJyeJXgUnW5WEITPZMoG1qvHjMgHJknqgAwZKt1Hv9D3GvdnofPdWfWlOk5f5
wQ3wSYVERKs2sRDLeeS0jkvbZBs7kXTOzPvaFBT719+dhQDOAdfg6uhSDeFhcVIUoNvUe8sdDqx2
U25Nfz5MnuTqnnRmI5/6I9tLap9FsCKrhrn4DZzX1PSqp3mG9HMcpcJpy9YPjP7WLEV4OiI5nMOM
kmzIxxKX2YVfpjB00vgdVUTBk7auKETVdZC7qIRnY02TLla1HMvWenguyV1P7kv5sZKfr+vjuhSb
WDIxgY/As2IlqlxkFZsgTVAwrUBWKY2Foyk7ndxfF7SettsXSZzXVKyxKhMTXpNtjLCYfvKrF91n
HA517XRe4LAaW1s5oq+1Gl+qsqYohABuWefL0WEZklijUIvhkKBEvNF21p320Lv1i+JKmUO3Iolr
+rEUyC598XpXClWxwYitIkqALBphIZ8eJ9FWwtqXY3jbhgriadPkFysaI6xlyYJ+aEC4MwOv6/bG
zABNBZa9GossBXFWZZIubVvG7j0dkGTiHSJv2plxwKpHtCifrquJ6FScaYE31aj1GLMYcjmPqIWW
586uv01GFjhaJeJQEgnjvlNvUMWQGfK7PN3OtHLlvPHkfjtJqnf9VOsKcflWXETS9MTQSQHn2KTR
tkZROczTY1P1/nUxq83B5afibAyrS1aTIbnB/B1jv6jc6sbAVEe7U/fOvJXu2W61tFd3IXKqexFE
u+g2uYBFowOxahtb8X1mnZE7uuWA4cx+vrdzItCS35j03xeKlu+/Laxo4qknDIliOACIAqsMB8ZV
WO6DR5lNxgmZH69/wF9w0w2zmuyBoHA02K9NfjBRgQPViMDjM0Pig57L1wPB3b8PVUpFlNoT1lkG
7QkwbZZoEVF0CO6Jtsa+D6jMGgG0OebaFDmoBewHK1QFBxEJYgdd+L84J01dyRhET4utlH+Jyh9F
/E2g6uwyrl0W+w0LGZKtdJnEqFLZAGh1H2POrt2nvu6HiKbGh5ilf58EKO0NiLcYO5B4HFT0Gzj/
QZJab4Ewhg/mZpHf3Cg78Ekmrj0BSj/dGIkwLhZpCOdHTMwWhdQAvG4SD7eVVd3F6K9ev1ihaXE+
ZECiZg49SiNAAAK6Ctr7iL7P4V4vHdAeusX5Twatl2rP+Q0gE46kMTARWiSnwfCKUBB5CLSRL7lQ
K5Bj1UYuMSQHitnP/DY0dtcv7brrs/iiy1S2Mx10+PcKmDAx8bL6OPbPRSdIbEUn4RwEEmizQB0W
/Nv2fup3UXy24+31kwg07FM7FmZlxHEMzKIR6A7VtxQjZePwdF2AIJwAIOa/DTeMS3O2WEHSGDd4
pPzmGVDKGmZX6IPqSHsR0CpT1yt+4rPUvDgQ6RJ8mlKCuBQ0G1nnzF2AGDPKD1kbOGYG5ldMXF0/
42fUfE0o5xgSLQL2g4ynEBNf7tCryJHHMAax5nBUu8BPLCVwQB31MrQAKZaH8i2Xoo1Wl6Ybyf1j
oEl+MdpYsUIvSQlCp4rMG6lM7kw73Bhd6g9WgMlsYm6nMHf6Vv8xqcU+DmyAiDR+1iluENaH3NJu
bYISWF5+a41gIzX0fdRsPwhLT6+svdTRW2nWv0rWdE/a+WjJ6JCNGOINg/lHMtH3qimfzEr1yir5
Mcg2daIgBE0Ibc5zYJ2VRPYLadzaQ+QRORdtr6yrum1j0N5WCP77t5YEdWVEuoxsIUgP+fhEC2y0
dT+uf6bfqOJFCGdPDfCCoqFDsFn2mEgtjug8aeNtAxxsqwIKWvDSGLPTAGsYrG9UYGjMq/2qIhfZ
3GNso06r0RbtchMb7Ql9A763Ghyy9EvbP+TqLqhC9/ppRTfK2R3WgfRixEAcQIveZPo1DI9pIrDt
dVu7nIn9hIWtaVU7GCWj/A7U6ktbtNhy61zksZvYij7GcTqTMheIZL/62jVyljbXjYT2HU6Vtx8x
SZ1a5K9E18Y9ubU6G1SLAR9oqU9yXnh9tC/A53H927A/cu0U3JubyaAALHr4xCqdXrTM8KIy9lKL
OACOuB+aP2HyBFDMP8bFvbh9ifn9KEY0q1i3IP2Niu9RLHgRV0+kaDrjpjV0Q+VE5FJclMOU4trk
Qy61m9z2y2pyu+op6QV98dUvdBGlcbmAVeVd1pvI4mZzF05bOu/nXjRzsKrZCxmcO0oSaW6aFqF5
u2H8HaAylH3tWH+wuaTar99rJ/fKu3qbPQtLoauxxUI056Qi0o49oeiOKY/6lk1isaVt6eYb+mTo
U1mfbEairuGqVS1kcs6pLhEEUntiiDiyP7TqtmxEuepqj1ddyGC/YeEsEioNc66Aimpw0SViu0CK
M7+SPfWTd/Cie/2zJIyfV53uQibnoCoLy/xFbwKVGsUFm34h5gkVBlt90prOCaxt3wvMQHSRnHtK
5GKaRxlZilSd4w4kmwLFFP19zjsF+WhGVm1g57u8kYyt1D1cd0wi2+IcE5KBKdVyVLIM7aUNqZMp
u1x7vy5DdAbOVWB8IUG5DM5Pt27U8plqm+t/X3AGnhSCqNo8Ri38Q9bUpzhDQ2iUD5YugrUTieFc
RBZjjna2kQyO+RsGJxFWDtjqFY0oCC5L57xBptuxGinwq3WHCcngTm8EGrWKR7OwS57jISIWsNoA
as642lSUVpSdhUaaEzwOGzb2Ke21OxEAynogdrFLnZ164QtiWyrnvIKPa/z2pHgJWl3WU/bC5jya
nfrfdJqHi7GCMJ5jjdWpmmpfBfItVfU7paker6vdagNveZGc7Zt9q7Um26aMSiDvzV131MPkYHX0
Kc8zdwAV2DRWMra/iSO1IVA++w1K9BsaW5tIa9wc6YCjdJWIzmtdT4mF6RYNvRKbcxlmWdlJx9CK
awqSumLe6b2JeoL5J+EmQGD+FsN5jrBMelPVTJQqyAwClHSDct2xlETc1r9RnYscznvIydSpVpD8
0/hna3Nb9jZW6BOKmv+r74cqqzYxFA0siuxul3oaDp2lsS2PYHzulNCV9IMpeWlbOgXdAuXdbVVN
cI+rmy0qbortG6MTpHFv8RjndQQayu6TxrB5SO/BFQ66iOlJ3omIqVZVQwXplaUTtkfDubBIH0Yz
0PE8JtGDPD0ZyWtLBcb3m+NcZHAOLJ0LAG3Y7Ane9qccXyvYVXtWWLJRortugaLjcDdnRMiuUfDE
cop0ltVXvfas/uW/ieAcV2iEY41kv/Pi5hsx810ob5Km3/43IZzWJVnQWPMADeixTmOFjVubrio6
CfNGv6Qgi2/PeatQhwe0UwhppuQQELoZFcNLp2jXpdnjfzsP54G0aaqaNiSYejf3k34zBYdONAIi
VDPO/Vio9JR9ogCuf9vuM29+bXfhHvNHG2ARCHeSmCJduzvOB3W1VVdTYHVe9bMB0/N4Ku8xc2w6
2r20zQ7Zjz9ZjQSS/d92ylc0LaOkvd5jl2dWH5BqY2HoTolE8cy6r7sI4ZzB1BIjn40aQNSVF4bf
A+0NOz1AaH1pup9Z+zWePq5rxXrgsTgV5xnGIFItY4S5Nv7gdz7iQUBkqntyK28Y1rG9F/mH9VL3
QiLnIAJgz5I6gcTB7bDkcVcBjMB29VsZU2tAkQg9aSM4I7u0K5rCFz/ruRlqhByjF1uudWDksDEQ
R11gbgEZ4L+qCec3urwKtTHFXpmtDS6ayG7VjBtVE+JCCfzsZyC0eBXRK6C9NKPs0/g10uMZaM6J
F/+IXeIMp9ZNcJHCrFgkk/chVthbzUSgLJFLQF2ReOGP+UbfO5lT7ZXncHOfv17/dqtjUUur41wK
9vPbpArwcrEBhtkrwBcOJsBhG/r1BwLkzMFMIJZbJW9EVs40VvIG6l//EQIv/Tntu7jqRI5qABMh
l8mxLJRWMRCMT3owu00nOO16en6xDX7JU8rr1IjmHrHAvnnHHCmayOC1oLtpE+3kXeDXXrElgrlR
wUflZ6OILBmRoY2jV+kbie5o+sXAdM31G1QFV/j5mRdXGCry3JdYyUPYJv2IYtNPushV63JryakP
/JNd3xTozze3UdnkTkfUeyOv/TmZtyPR9l0av0aJcrQUbSsNpjNlituHmZPI1bdYxW68VBzMSNnP
QHgCeJ1os5Kp9RX/8TmFtfjxFaZCk0anoPQs3+ThDevjjl28yOEd6tie4KKYv70mi4ttSBCnwVj9
H2lXtiS1rgS/yBG25fXVa6/TszHDzIsDOOB93/31NwX30r7CtE5A8EhE18gqlUpVWZm41QZvdtPd
soNWU4P2qqc/gjjyoaFYgnvDTl+cGcQt8453xjdnAWUiAv6vEEUjOnMD5bFZz3MKZw8/LY7ppQ+1
Yk2vqgvKYVCBjAAiZu5smU65Sx6E++WPcC8r88x9tCwjMQcdYW20UXxzJKvEGVBA9VPgEcx7WWy6
/soYcxUVWt6H0IdDlr/cEe2gRI8Vr4hJ9+uX/VyZYPbTgILqqPfIVYOusZtOt2ReNWr7Ql2ZoKtc
uWekStkAPece+BMN/EhoxkNKKN3Pjuaht+fw5jVpxL21IiZnBWnSCE5tfDSj721lfg6Ky2Sc0LYq
gidN4RVGNgPHanHMlROG0OUQKLK+c0S7BADEXY76Y9XgMYaGEebPgYa650vdbaeyK7vMvVOWwaQN
Oj4qtUuJYZYdcMDwwsr/owfgyhSTyOZ637aLWE9OBwoDTZ/tIpS8qB45txhvSSzjutDXUl/VJhJm
ZblbCIGUcwUl9saf1empDTpAEJf4GJuNK+TB25TwLoFNMOIqtLBEXiQsRSmMUZvRIek7WMaZEuBQ
UV95v9iyJ92hJjK5JbjzeaX1zQh+/cQsM7sYKZEUU4GNWgkGiNGGKD+JH5OcWIagWm1VcNyWF0UN
JrKYE2n1UsOxT07dSb/Q7My8zKBxobBjdBLekT0ALNOfsl3q/REmbLVaJuakbZlPeYvRAqOKkfO6
sdFZQh5aIa/axl0mE3pSKSlrYwJcXrXMCy0ixm59CN3YpxRt5qfBxgOJJmXVV7I37nhjPZzwbTCR
KBnauJ4r1Plj8TwER7z9pj8ZJZSJItJ/iNWsGHQ9pUWhjSjFk+iR6hrzFGO3r4fr7zNhpmh6oRME
vPdaabLjPN11oujfTil+c+6vNpj4UoKcJe1zwBokMb0Eiw65vtbTBMMPW7GydC2E8Jd8GvVvk2Z8
ApWCc9v+dgT/aZ7tBAhxEqbZQJ+0o2yBmTdKD2b4LVR5xGW/CS9XQ0zmUg3TXIyF3INZqzr1AIhb
ysH0Sns4mm4eW5pDHqhgVszV490cbFt5CdsfmIOka8EXQTm9DF/3Ymix4lX7YDiLT+5gWvAbv/w8
HpODur/9cTfrBVf/ZPsG0pgIIOlHIRb6yaZtDKObA5isaoPXtmBnScQGCQcEKYz2+bbh7RLwyjIT
ZDBGXwdqiLfgjHmDfEdpaKSHep9YKShi/+hRvTLGxhkRvJNajGXqwjlaPoPceSA8QcFtPwX/hUYM
mQDy/P9pVDlOfYY5ERD5yqeZeGKDiZ/FSngETdtB62qGCVpTqqPlYuIqinrzDuoodluad5JqcByD
Z4bJm7oiK0W5mCdHBwIzFl66KrMXLjss75sx4SsOEq0pFNRyqvYQy5dFKEHh95IKCieGbOacCkRB
ZFC5SYjD/783qjTPih4jhvSRjC0JrarxIvVdlBev1NxR5RIhU+/9JcldGWS8WxunoaoW9OLjb5S5
f/SBOUisbgdWwm+Kl7jzUXjmHCi6hlsmGf8jXTSNERRLMJC7eIujA0Iu2LUzluBF+ze8o7xvyjhi
BF5fScacAfy9sUzyqRR3U3no5a8jYueAh/Tt9fG+KOOQGPxN8jlFaSMNn9P5VQp3t39/u5K52jLG
F4M4FLS+xLtEf6r2wxPVbFv8HBIb+V6yadjncnJtBt+VRfr/q4dXlmKMQZZRA0j2KHd7xn5Emabh
DrZ8ryzf8Aw2cZfmog/NaMEQZ39cFNmSu8vUQkczPw3zJUrvlmQ3Zx9vf07OdrG5umKUXVjL9Gnc
fTSG13nmDKZuZyXXj8em5OVg1rlMwZbkUuxpw7s6Fi/E7v4Fw+52ZrCyxYSPZARLe6hhMeoF72NQ
KWpv6iOk0jD+1Do/CojBXfrKlaO7faINJog0M0JITpTeKbTPZtbaGrpIZrhXpQeSWim3csNxR5bF
KZoKtL5nilkSGrucxVOrpV4TLpc0zJxJaM9gOnSEWbayIHBBVO2NzWwvjeQgfu61KfCDECxZunGn
aiU05ZDK55UvJsJFJ7EnVdCsaSuUQKdTKyjHaApdUHUfhJknHbz5VlttFhOXakT6MSF4OslQmdfb
/ZCdRxRB8/lJqP8ExLYyxcQkfZmjus4ltEWlt275QkABp5ovtw/S5kW8ssGEJTMJtDSWUEgg6Ye2
fYcQrq2aX//OBhOIxDDPRo1CQKvqAYJtQvI0/gkDlHxdBssAlTT6HMkiBhSq8aiGRzLvGpnzaP5N
SEDZ0SAycJIKk8AHgxK2GVUJobynotv6ymgNhwWNGnk3jfbtb/aboHC1xlQaJT0IliFAoybZU47v
AEQNiSfYwRNwcKiyxuh/iSif8Y7pZspEa6v/XSQTi8bZBBg9RpopKYkVoePVjrZZfDU73o5tNxNW
lpjwo46ZKLUKrifRNy80woYfos6SNeiFTS4EfB1MkZemM73d/rDbDn9dIJPHjGQSpJEOt2qjekmb
6UsO9rMh5PEB/Oa+v9ph4sQwQzVVk3rabCZea5NXCb3fuw6FQdHR0C1pA5tXL96+FK8mmXih9Mso
KjGKkWb5pooPU8TJYbZD3/X3mVghFeIURrT4PQd3RgUW1epOaI5m1Tl4mzi3t2m7bLxyDyZoLKJY
1qKEsqPoC3CP+GC6iqNYlOGg9Pg099t+r+uGQkQ8sFjylzlvzaqPgTzV5dM03EmxZPX1Tm15xDbb
e/TTDtumF0mig1qHorrH1JUL3FQgbuR8Os5avgeyVeI3i6EMtmC4ePcRTcHH/hy6s2Blr62T3peO
CG4GDG5UZ17lnbc0JmJN4gSB06kDxUb51RAeTJ77Uff6Jc9UJRlYK13XVFbOVBtzMHVFIGKaugPJ
PprifT3uRrwfa+OcIHRwviL9c2+ZY7w9Dtv/anFkp8WTIaRuOGUCLWLJFXeZPXDC0nY4XK2O8feu
lcNsTAAjGw/IpK3UrWsrcnrBUkCRE+2Wcwo27aHjHbNNX7maZZP3GmzXadHBV8RDvMsf+nf98xJg
bJY033Ex0+CC+N1JPrScWLLpLCu7zGUqSlKv44mHIrB5aqfXwXi5vX28dTHO2JhSVZMeIxpLVb4P
WuOmRn+q8umUxrwhGp4p5sokkxYWvQTw5GzeJ7GrJg89Euq/XRD9oKtDLXTylOsj5jPQ4bIS0A7H
taVoj4SndLl9ca12hrkgw7rphCxEni77PyANpW3e6W5mCQ+UjKHw1efbW7V5I68M0u+7WlkqmEun
ZSg5JYNyHjE+Fs+Sk6a8SertkuDKDnM91tGoKxWlsKldlOIdSpFd2sHp+4k+8ugeeP7NRI9WTouY
NPiK8/Ku9c+LwPFv3u8z4UIsq6oJZsw4BdJuHo/L+PBXm8Im1AGuQ7VUcR8OCfa9UF2zNb9khsAJ
A5y9ZylVjaHRm5xC14dOsgriTm1mLRLHCM+lWU7VTJtKU6Rd2uxUObNd3pGd4AZe64G12EF883jj
y5uZEugbVHBgSorJwskLFfeUNmB8WZ3upMHXkqMx3ydjaAVS6tzeqN9cHFdbzPEhECmpohjAv+Yj
+VLcGweKtDIc9Uy+dd/ouHvh827676CbX+/Gq03mKM2FFCsQIKCPE9XTX0u/eYoc8LpCcwmAKzQU
ZIxs2wCm2v0uvfTQZLu96G3vv9pnTpeQicDPx3CbcnlAECxCXgpFr59bC2SOl4T2MsDXuBaHzA78
yst97TR/kYFYQPeX99SjF8QNY6yghin2UR7TUie5wGNAphK+C/aX+YviQUOjsngfj+cxv6hooC0a
RQkak8q5hVpA6wOvtLwOu+Y4ehJKXAWIXD5w6RXpJ7u1SuZGNhoItYUiwu9sz7MFnBx98+U2nnxf
uhl8ArTxTInEUEAUreQ88eL/dqj56TMsSV+O6WEloUpxSiDagvouNQlwUjyGpu0qwfXoq9R1V7fZ
POtGthhAEYgH4WPmDZ+ryOtc2Svcwm/J/vY5+M2ddl0Uc1n3M8CHlYyDSJkdFRs1Amc4Ko4Ic8Lb
H7W5VktjIk2NMk4MCBte7EXnEDW3Fk20FpXH28iLLiz/VK/nZpor6G5QojfKFQZGtApMnKmdHfuP
cwwgpWiNu/B1R5v3hc1bJ/erMuHFCJUwSzQUxerGMw7m8Ycobp55+gE8bB4vnHJ9hok2saFrrTzh
ZUMukqe40QUAqecfa+PVdziRk+Xxm5OoJ0JOA9uYXogOPaKeRwrMOWjsmP7S1Xk+Y9LX0c3g0qjS
pa4bNzd508S/udV/+j7Lz4eOzRyrJi5ZTbUouCN1Q4AU3G5XfTOA1U4TgK94rrG9NgNqMrKsEvK9
arE63XqQQqdOx8WTg3JBkwQ3MbvnuPyjYWz1aoYJIklYx7IcIlYuJLaiGo5ffpODN07woOf114h8
tcIEj7bIUy0zEaoGTwRSGRFEdnMQOir/dLOVIhjPp86nnMqfbxve/IiapMqGZILIgW3epHAORWhQ
KBDICSKURDsKGcfEZgK2MsFcNgt0f5QwR1xskndTcELRsNXgZSxiqxw4uQJvNczzLxXbSjAUZOKt
cJLyM5kvVeX93Qdj3MEsZUicgj8Xsp2FpZcfWzGClpFp/Z0Vxh3yRhsSEgto0LRUzdktR82SMd97
2wqNnb843WpnmEukGYJUKjKMkpbpkyjcY9YnUBw9+xY1J63gJf50m28ZY/LUeoQEUz0EQDOcFJ/K
Lhp78aJB5/HfjFZsB6TV0phrw5wWfRkUmmH4FEuXHoK96ioWlbGENMm/GObYDOYrg8y9EUzLYiYL
Xs55UoFX8KkRYs5u0V+48QHZZ6CStQsgPDVKyhGu+0R/HaT6MBkGcBuzMyuiKw+FHwmtf9tJOGeK
fRaSOMpbXafj3/NkD0ltYabOmvLH21a2E+Hr92Pfhaj611E5Yx5VuoSfaLFD3wHTjaR0sAeI8XjS
p4r/duKtjYkX4SDKivy9Sr8LP1X7aW/ujHP82MSgjygcY6850yF7qff5fjpA/03yf4w6hVz+Oo73
mExUaarCiNDUQvivBVdbFK8mJedpwznsJhNSdGXM06TGSwP8Chi5zBQrKXQIBuluF5peVeUxStHZ
XzoPE2EUQzHqIUY2hf5EUH5oZL9vnm57zubNuXIcJq708txKSY0Up0fPmXbJ5tIWk5PAqyJtZ6Ir
Q0xIkeKqmLsEfU06/0Y58IM39a7FrIN2HI/68+1VbXumYmqKpBNRZN+F3ZLIPQHLM9CkuGVew84e
J86RA556M6JcjdCQvcqg+kIVMGKHkCzPhSVkrZcXhjMK8n4YC5sk2q4QUbiQ2+dCi/zWTC8DtNXm
AYCSgEhWuMxeZ0g26kRuO4RHPVzcJdA9rMcRhfqVkPGuGgfJikr1zpzDozZM77WZfEn1dzzKPmqy
eTDGwYfisG+Am23QihqM7Y2tDjKevulY2n1a7KdMhmJXdSyjxDclw660F4R2TwqjrxKZoQKgipgb
BjgOAEYSzjakfY/oTOxMtIRVZXxpzfBF0r+aMfhXjcbGmNh+mOLHNMx9M+hOopDe10nuLK3yKIHZ
RxCIF0EmPTbaVzk0H+SRQGFetLO68EeAYJMk3tdpDx7B9rlpIXevZU4m1a/QYgC7HPG7WlrczjBO
8lh9WgYZzAziZ3m8K7pKQZF4UpxlzM4kGWyiV/4wSf9onfLZUNVj3s/PUiBa2QLq2z5zcw1dByPc
aaQ6l4p5ro3kSQAf2pgr+6WtHahDuoopelE034vj+BY2CFfGYjX50lt60fq4jrw6yPyp6b/Fkfaa
D/dpkXltmn46N4PUWqEUniGyYENMG98uNdwuH0Ajlrb7SIUQY/VNa0WrnZaTXmvOXJt2FNZOMEM+
bZzMl6KTHEGGOHqlu8GAjgy0pDrjrOb1pZ11K8ogjKvFzkzU97yo7GmCwkoG6ukmc41pdpWxtfIa
8sRNe6mkChTDZrOL+tlRMhB7t2PijvpkFRJ2diaXahgSCwLzn9PC9Ij+aBi0KX0wGmJrVQ1JNsEx
i/BbYsRfFKN4FsDAB6lsK1e0I4ZIz6I2+aPZHdu5voPY1mFUUeQQK1vpAfJXh3ifqBAVaU6KMehW
MIjHcFxcPSlnaxDip7iLDuAuLq0mAG6rAeZt+jLkpp1Mw75diDXXg98R1Q7Mxm/VAQ/ifLSgUGWn
ElL3rrfrObGEEXyy5ric0A950uOockNtJBhUaZ6FycCrOgieR1hvim6yGkG+lyTDMYOislRN+svo
wtx72qhDeLtFSt5jrtZIQyeVvoCO7u9CGHOn6UMiGoKG521LDoTE9jyCHG/gJEXbt9o1hDG3mhZC
U6oPIdGlld+UcKf0vgGBvmDfLZeASyGzbcxQwLyggIPhO05kFS8bSW6iMsMVOi3ic6oWO1VYzoLR
u1GqA/7U+pM0f7r9Ebd77zD2P5vsrSM0A963AGYHFTTvKGcwSP6iz9JBspWTcsSQp/uXFplMFvKl
Ux7R7metoK8VTpFdBJotlEgwJ/VRnEhoQ3kDSj+VecBQxSuEtbw+Fp6UgcdBRa/uXzJeXTKIJoGA
VGdhalqgiBBghAcls+aa4mSJw4OpiLbZxnY17m6ve3t+eGWNyVXCaKiTosJQQLKPd629fB4zpIGt
b4DyagTTKoaNBjf/KHqq3fjmXr5T/D+69Vd/ApPLmJ0wmXKJKoBOHiPdH5PMkiLecNWmF6+MMB5l
pFOcpjNGEMoucKQcwsJ7oXlsTA+9Cysev97+rJvp2coa403TMgdTleGrLihmoMxbgQ+a9CgvAzp8
29L2bIWuyjogI4oqsVXl2YDwWkSwMJqgQZTCMSCtkznCI0Rv8c6k/QLR6+zKjz5wLNNQ9qujXi0z
oW6pFBKMLWZ/EjCyOt2+iaz8Qwy13+4lsGoPhN5PvEIlDWy3TNL/X8WiiUDqqxeBSRvJ7IN+5twG
Mc2BnL9cGnMq5mRoSoUCH0fbeEjuKQC39k033A8GGnaJa+4rnsltlzEgmi5qBlG/16RXS+vyugF/
BrpolIJG6KwutcnnxQreoExhmQB9EJdMVpY6AMneXu32Pl4tMwlxGedLPtGjYXTLeURVNhl5QtSb
r3hDlhRMH8mSwcpGxEpr1n1Gx/2ABG/9Zte5lPSE+1rZPOVIGylNEETn2MK9OLZq1LSA9FH+7cgO
DrmbOKYrX8JzhhnpwAK49z2w5TvenNGmY64Ms+EliZpeDDHoETX7GS+D4AAmrdvbxDPBxJQuayMU
JfBuSSpjFw7NvmnacxLnf2eGrc/HBp5CGh2zGNIP/eRr3SHnTWRvuvr1Y7H1eREKaCQltChWdo1b
ZcJrXsUxrpuks0yTN9/Hs8a49yCLFaizgOMrtckuzfOQnEOQr5ciD7C1eY5Wy2Lyy2aRMr2COJIj
pe+E5Bam+P7KAzT6B6xCBJpfRjVQFIGWt5Yy+dDIskG8wLtR6Af5Jciu1kEdcWVGrM1KF4H9/d79
ojJHwmMAoIKMZnB4UTjsGtuR4eeJ1ejurYwVE95suoGh6/+VR6lqOh4Uu9ufjrc3TI6xCAkJyIxp
iiIvfKmu7b6MOWV4ngkmBJSi3kdSQ2uh+dOA1KlXua3dzdRwtTNMCNBDMS7rDmF0PkA3DypGtQ8R
tsSiTezoJX8uPeh6H2MQfHN84rsazQ2f0Bk6W8ydKb3YI7BOX7qTYj/Ur50neeXL7BZefk5tQ7Jc
CVcjOMKPuR/u631/iT0ebfp2NcowRQltNRMTo4xr1sBEJmOAiZF2tiCRCFSEuC8+N+hud358KT/f
dprtiHu1xvimkuOw1QIS0yV25fi+JSe54xzp7RWZICSWwKKnmaxgTiekedUB14wtpZ3XaRd4oNFz
6JhoYfN6r9uY/pU1JoJEUpZB1RLBXagdzQ8iO98hYdwP9ugtd8hW3exlcufn1OPKt22ejpVlZuf0
SO4xIoPWfVhE70YS7LUOepqgaa+iwjeqZp/I6lsRZ34g6ShFCe9jHB+lujq22ezlUbUbw2KfEwPA
0FiDgL3mx62EaaHWjSd3TJbHauY1vba5Mld/M7P/YDSTTTGGtw1edaJ4vQJZIMYRYtkyIPcq7sqj
+CDueGQM269fUzUM6CfpKtGYiySqqgrzWJhnq91sT6kRYte8C7zwmarMRwfx8bab/8YHr/YYrwDV
Q6tH8YAcHnMlFJWoCBCY16z8vvNNZ+YJHG2qv8qr9TG+UOkQxqwpo+PgLdDvAKGa+rF+pAOJxj+0
Y6X6mle8j5cxsiKX94T4zRkwiUxMSQKDJQP8Lca56vMMYKf+kOyjPQVXlTZKmkA56/awk3xKsZFe
uLu6WXfGAf+fXXrtrm46ApFs4Dq+8/ERL3dN8E3EoCIrPdPhsYJtBq6VKcaBghznfJ5Bm5j0fiDs
ivLYcVNt+hu/3AgrG4zTjLhS+0T5fjhAD/vW+gP0nNJTuo92wwcttHh6oNsYlZVB1mvGJJaGiOAK
8tSPYILckTOQs0CLRW79evtE0IN9a23MwU9ruTHafkQDR/VM801KPnbGvRTwepvb/drVkpispB7M
/1IFzTbYW33ixJMVOJmV7vsTfasUZ53X/eYtjclSllBQxqBHY1OQX6BHn3eiNRX+FPwR/STBoARu
akNFbYJZ2zx1eTAOaNzSoAIxCa/qrPBcufWJcnQVH1DRur1pm2FlbZFZGm5XiKdEHQYjK5tOiJte
fTb29Xk4xntQ/rmLm7jR4QcbHu9m3fqsa9tMZgasjlYrMjymCP3EfNZQxG/k/bjw2CG3TjYRkSqg
PigbBsu7K+h9Iy4GTp02gRDSVnLgm5zb33F7KVcTzMHGECxq9t2E2kffnYKoOaDJY8nJpzzhEk/S
n2LP2Xo1zJHGKyMo0gU71jnZc/KGIbXPdEhcLi3RQX/E1u95UXjz+0ng/tGptqTMkgkvvYixuLkB
sE4U/FlLnDoEpZ8ycHxxc2ErM0ysLw1xgcoI6n8i8lNyKXlXNm8ZTICHPqfRxFkLVXD5WxwfFAO6
W7xp060AD3zZz0/F+EGY1xCiqfHYaN3ZRUM2c9LaGqDyW+5LZynt6vy3m8O4Q0ymru0KMC2OQOak
fiqfssm97dy8D8dEdqUDJGvWALiI5Je4vxTSQ6ZyXrSbUX394ZjIVwhVTCDTi2l6q0Yp2wPZzcNy
rFxV/V6PpWxPvC+3mcKtbTKxTwva1kQY/l6w9GVX3ZV2bstP9b44hB5vAp33EZlgR6Dt0Eo5qJJD
IwO+bbSMwLRjLnZjEx2zWtQvo4pVAFZz1GKhN65/GZ713XRsBat2Zm92Smc4pxdhz0udtm+Rq9t/
T0NWaZoSGQXouVGHTU7LF/0LraXHH1pP2QfoiGhW8li4oiNT7T6fq1DPCRvfd3llG1SdldQveHCC
s3bfPqQPNCPurMkWILFuviUPJSfR4Rlk4ojZpTlZKBB/Kt+k4k7nzYbwfp+JIYJUREs5gtSkNxMH
xQvLFLP97RO9eV1JmioShHRV1RhnzI2QTJmIolhBUr/uUisUvrSZ6o81J3T85lz/tMTWQIY8CUKl
RA2pP+DtfGhtqhq9oMsiQ9SR6nvykgquReapQhQ1BY8urShelo/6xwK+OOzwRtoh8LsLOqIuN5DQ
4PTLlXz9nDpzc1XANZgzhOQxJIES8HP5Hh+0ewhlv5ln/ZC5sRPczbv6M7ePRQPULbuMJ1ZqKpaz
hFSANPsUN2a6LwK3bmxleCU8l+F+V8YtgbsoBlnDaDz01Jz5k+ImnvimWbMzPc4efdgrpnPbS6kX
3loeDamrk10kgSkmCj6r4qNy5w3gfW8hefsnVJlktXvM9RaIiwnJR6C1FhHlqjuzOwkah5iGc97Y
IehpbhazVRCUhcb8oJbDPxVkZ2d98UF09XD7o20WQtbLYW61Jc8SuS6Q7SoP2T2e6T70dJ8K7FPu
NGdgjOzb9raj1fWAM6GkgThiLrR4oati5HZycjBFrnAG5/Ox485iLSptoOGipu1aBTUWNN2TJwBh
wGG9uORrckQkufBe69s39s+VsYD3MCDmPNNAImqVJdQHgTK3Jf/c/nw8I0zomNUkNSt6hE1ZsqV6
gWo1xqomHjEDZ5dY6tCqX9K+r9GuBAjyGBfarsxD//ZKeJtE/4TVaSVhprazjCzRFO/k/s2IP8st
UFky5/blxFoW6TGESq/mE5AeivFKBl8yemuOMysoBssUJI5z/yZFvPoAExvCMI21md7F5tPo6t6y
C07x/ge0N7jjjfjxfIEuffUFp2CKsi5GP7QYDoX8QUU9w3i7vUm86GAw0aEeFykZDNhQLflAKYhD
V7vXHA3dcm0nOBLPHvXfGzGcbWLL6iiICwHN+feji1nT8Cuwh8jNcs+8L49/tzoW+A6GPdUUQwwX
jUBAjXeIEpipnR7SZ+ICanfk0j9wfJ5FvI9hK6ERB59vBC/UKAbILj8ItvROZYvIGTo134WWuT2J
TY7cVZBnMfCJ2raqHsEvsz3x9I+0VCQDOHiHkuwTGIAppborv5I9sI5O5Yjc1hbNLG5sK9uBGWtz
0UcBYUvYLZ74otnFU+6n6IuYj+GhAlJBBaN74VPYx3ih1f7K5xES884mi4SX57Q3tQHQRNUaXcFC
0/UptXW73Nde8YGX43HOJouJx00g6w3U7SC4+yIrd0j27LxsLI7/8qww4UbK2sEYc7yjRntygOeF
iong1mfc4CggFCCIlI/Rn5UsfoY4tuYYmbmQBgnKInLtJeCxdkDt6Qbo+e67b5S3R9yRhLNO3rFh
gpCUV01bLMi4hPi9JV6GseIpc6M/kWxcHxImNalkqVHGjJopY9B+tTtB4ikScuKpJjI9XlPCQWgL
7Fi0/zEFXgK9av0IccD+YViZk0putmIIRvCIqasKQbPr/28JeQZtY5WV9L07OQtAVv3ZhMqeAP5v
xSMHvLN349F45IEBtvfsapbZs7IKjVru0X/qU8UO62NvQqIX1DoGjwhpO1W5GmJ2rRvBaydDns0p
lbckeBUNToIsb8eunwZY7ug+SmogrzExp0IBBLnlXRUnz5ISPYya9I+czsCdtx0GBKpDYaT+GHan
ptSOuZqhkieKia2lbQVZaVCdpCRy2yoC4hWpaRE7cjbbUtDu2lje3Y4M9Ov+Gm+vfzPzqO0mXSl0
XG9OnEXIRYEDV0DI7I3BzjD9cfly2xpnC1jq6XSMU6DOgcpQ2lOXgqvB/7vfpzu0SnS0Bmw4WYWa
ZRUuVt5CO74N/ywVuH4xJh1V02ZZJtqxbKjKL56P026w5CcoNII3O3ziHsvtROdqj4b21ZoMow+M
LgJiik7kUlRw6A6WRMnBPcHhAYB4G8TcE2UiQRvewCyuokRnRVBOScoDZv2mkHhdEBNnKnEuW0MH
F47ig52ztisvhWDx/I94WWzj4+SLn4NHLjPC9gV4NcpEGZKbbWP26Femhi18oU18bZ99C076uQNU
hrjIGjEDz7mOeIeLiTh6loGhLECNahmW3Gq0GlQXxB6r4CiJjS9q833cdJyCN2ehLHtIKAi5rlJ9
FU0R8Uiyi/zrGHCO2Wb3d3VVsKNhQR1hwrkFRoFeFVRHIf2aHX+gSAmvd8m5H1R6Plb+H+ij1LWQ
N3E0c7BColpZGVl9eEpEXp+IOt6NWMiCtxdzzKVYRJKfxsYhGeJvVaEey6Z8NrLRyXrexcc5ayw1
SB6acq5PCCS9+hRCZ1XiRCqeJzCBo6m6YQKVG1yePEdAb0zmUZV534y3CCZgZAIpJJkSxM8YEhiy
Qz//3ZXBgoi7rm3FWQFUqYRUgb4zE8554S2ACQzDSPRhAhe3U8ihNYruovGoTXn7wEQBeUCpZ+kQ
emJRdmJduMdgrTOIAQfx+Js66s8Qx2KF1YnMqkAVcxRfoy/wh/BdTKzYtEa82uST+KqJtrZwQtxv
HktXq0wCUehqNXUAy+N6gnT2TtoNu9TO94tbPPwLyBxnt1iSD6XukKaKyLxrFzqFtmDhXQzUJfRu
L4JvvGY273n2mwfxdX1MSpEY8hS2Cr4qeVIOeA47EaWKgyKJFQPFPlFexAqgF8NqLBlKEh2PkpG3
Yvr/6/AnGGmPjB0FtvCjLEFLYHy+nTNR97sR9VjB4jkqUUUWgTAYvGZPi+GSTxtcf4LJX10ZLLQ4
b/t8mhI8qqOkslNBzy11TnzMVv4JpmZtiEkvkjbplyhqAeHJR0/pL0P1NAShrUYRx/U5F5PGRA7I
qHRtNaMePnbkRIzcjXXF6pTyLop53Ow8U0wI0ftJXzQVtUkDVK2GAgIE0Yd2jEWCf247AydWsV01
snTTKIy0/KJGlph+AZucZTQT58vxUkBWti/SG81MKopqsfNPlKonh1qfaeenE/owR9PROW9b3rKY
HKKONQ0jhWj4kG43Jc9FcVBSTrmDk+uxoh9zlreaQTHZHUaFlQlk3BVxs2LaAXh11ITBbSdeP5eT
r+hMaNB0YVHRXkKtrtuncWcFoI+IvXTwA5VXQaY/dSNI6EwuUQ1FOKUiWtN4pO+yNj6XCe8lKvOW
w6QS+VJgbNrEclREiMYAIFSP7BQk05aimhYpjV2Tk1OUiF6LAVBrGCa3r2K/6qOdoBqOPCVuDCT6
COqKPgsxTV990qTiUS5yWxXKb6TRfK0Bm54G3r5OcUVR5kwbc92aCT1dlet1G+P5SaCeRt8YAmap
P4+Ctfg6ZsZSD2ymiS1xzixvb9g4VLRS35uos83Rwyx/1fu3v4sJbPABOYAANmxMhE5Pkebr6sc5
45ROOOeT7cO1pZKYEu2UTs1Ow42QQ76mrJ9ur4PjX2zbLdA6cTZaEZmKkRgYOQetEagOVNwUqhC+
A+3BWRTvlcSKhuRdLCjzjD6f7Ad+7+f+4v/Qsc+4dXuOD7BtOFExFrSaG9AMSmeiP8u8wg0vzWPV
QcJJrLMgxuEkFxGiJN/lmz9A39avL6HDizY8d2CjTTuAUJQKCwfTbql8ku6z4PG2M2yOE6zSBFaO
bwrBOAa8I1zOA9sG2gzLUXBD/wSMWAawL4U7HsH3cNsqb2FMgEj00oghVTM60C8hxb1SOW3l3zax
qb+zXhgTDuYxHORqRiNuLDTTitPqoojkP6Rdx5LcuLb8IkbQmy1d+bZqpw1DLWlIkKD3/PqXqLl3
qi5EFV5oVrPQRJ8CCOQ5OCYzVJN57wzJneW0+4jUL9k0eaO1eALjLBq+4Sf4qlypSY7TROeZqGiz
7JiwYnxcUJVrwBXt7EQ9OYJjz5fl4nQBWbSMtmZbHu7QAb/TiSq6xSw2+GVJqobZD0uF1BqvtFY1
VTpHFh6gnT8G047iAQDvUwXtrtskYDASbOHqEbkyx3nBtJbrJbaR902r2COlEZpp7tVVFwi+1Gq8
cmWHO4rKSKKojfGugRxZ7zXfLYgNJR69tx/K78TLdnKPTjfNsyGuIBr6EC2RO6GKVdRqLGGeO8/t
sJuPKphkJl3wHBatj/NaSaTZWqYCEfOxR6ywWcwxlLsDOpgWwHAlDGkFx4Rvj4yzxjDTCmO08ia7
UyHAm3lGYG3AuByKe9FWz/3l4/FtkarTLI0ETh2MBX9Niwf02t0+HaK/zxZ79egkaiWrkQl/3BQQ
dM+elWl324DgCJyrX1cGykLLY11HzELz5kfamAfkhDf6TAUuX7QO9u9XZqgeS8Vg4aRVEnUrSlwa
CyysO/mrT8FWemWi1BIQ7oLm6FxZlVyMuX/ofnusw/FQbm9vmmg1HDQUOlq9coJX08xm3vrHaBYs
ZvWZebUWDhMyu241My1Qiy4w0qPYW7pIhyhqvmhp+/32WoT7xoGAnFvl0sbnhnazcS3M8skP5nfN
07dEKAIuWheHBVGpV0kNLTA2ZlOrUkDT9z45zkMf3l6U4FSfc0lXZyFCGqUwZLST9UX2usz5k1Zl
r8VsCJ6aIjNcys2Ya6PsVQepFGvZJhHxmybdZcIBZ7Yrvzo+8LEqlsy4b7T/Pdl1HHVjP6GcWYAt
qk97T9XnjaTqb5oEOVzQdoaxQu7xYhN43HXkvtjlLm3r5EXbQ3cKGmRV7Epm+1UhyUOL0XR3jCRX
rSDEQ4UCTev4fbHK3WM1n7uinBA2MTfPShqJ32ynfbvLQ7ppBc5pPVerXqxxV7kyIgj8RcA/8Isg
nwjFTjZrpoMVo7lrvPkQPYnaKdcPzcUid7fHDNEfimAojVYfafWGsLDS3m4f//VrdjHBXelJkTKL
yICPbOpdcGAl8LJLASFSIlJPFi2Gu9BSWjlKE6HNXFX2+rQzm/ehFzzmBSb4J2lGm6bTBpxCMwFP
7AQdshIUgz9v75jICHeTc4cSCvV1BhgJBM+PWnvU4n+5EM6Xm0bX5amCcqtC8tIFv8OTauaPCGjf
/91aOLiQB22pEwveic6NG0WZ100vTSlI5AmOGP8MlXJbnqiOaZ6ROuD0mMqtU0S7VF5+2GkvsLX+
RLxcUr4jNM+I45QzsobpDi4RLYaKD8wLHG/+jpIxhgzmQ/wskn9YXaGmgXXI1B0LGob/i7rLBMht
KfKIhKITY/rZ6bmHJ53bJ+Ht77UaTVwM8QErzl1qSQSp3i6+q+WHkgj+/urZvvr7/Nm2u8pCvzje
ZjoaXorFJ5mxiZZCYOZMxfSLm7qyw51vR6mHuSVogW8DEH1m1G33+avqmSgMVW/xUfLAJbq377VH
eqcxfQBk4G5v5Po5ufoF3MlvJ8hNYjKENTQ0u3cpnML+m3nuEO32gwUehxzU87Wguiu0yrlJeYAu
UzvMyF7BB7vI0y8YSEmeM90HgYQfe/GPxm2fJSFP8GpYcLVa9t2vghy5QbYxkwu4Lm3yTKK4RjId
dNTmB6Pwlbg/plH3hAYmwZNkPQN1ZZddnCu7JV5zYNvBd2ZjImyt06cRMBEqJv4gGulcZeLTrqxx
7rIy5MEw2CopuCagvwYe/OoeU5D77BSF+j1T3cyeWQssyNw86SPdiNQb15PJV7+A86aqQs02sXE/
0yN6Vkw0GsV7E+PocjjfG4/OBtrD96KXuejbcuCTtfJYgycfg9NjSLuHaHwZigc6JG6rjh5N8H4a
RWVrAUzwMfOS9FbaNdjoqd8X5X6cnqXpTzzTZSfPCHJ1cmhaaKOCZnuf6EipOImrguVXb1T3Ng6w
A3gDiM5H6spMVySS1A0gmi40kHdUtac7xTc1HrxYiQQvAAF2nzsRr0wNcd4ng4ZyjOWcKuRskC6/
vRbRV+HAJZPlxklVHL5eC7Nx3w+QnHi5bUK0Bg5HzEa1EmmBdsZkZ7u5w5CsaQlW8RvMsBTQ+aga
JCK5W+zg8a/FSo4B8wDC0JiyyLx4Z23+Zh0QXZ51RNYx9mgY8NwKL/OlOnNZpuzGNrGPvInsyUEN
N2Bts9PyZJk+m/9FB0gobFhf/VpXhjlojDsLoz6omCEHwShjssB+qE/o2/UmjzVaqweodohWy7bu
l9N+ZZPbWqurBk3v4N7NdAzBwVq7rb08YYDma+vMu3wQcaMyuLtlj4PDwUiKaMjg7pwl8xqnC+w5
pI3lWkPn6svDIGqLENnjoJBWOqqrM15oY/k9bh5oC37uGnq9zdd52Et/IueoXXaT79ozDOhR/t2b
TMbSBXmhVxj9TsqH7ZQ4oshBcFz47r3O0WsVrcZs6k0JEaigyVv+SEPGW8ZYp1D8eIkaUZC0Rrhz
vUIuTIMKbWHVFc7o38qizFgX9Lv8/o/a6q62kovG+jKGBkuOg4I0s2+bhLgRIaI5FdEWcvhIDaM2
LDRL+EO7pUbuDu0T9B0Fe3aG8Rtn3uAg0oizyurbGqHWie6kAwt70g1EC3dsRtbxlA2mcbz4xQD1
zuBZUNkT61OszyFcbSeHLTRSo47G7B54bK6rwGGJN9mGNQnl0DFxftz2CqKN5WClSeaqKpYGGdv4
OPcBdHSc5OG2iVXHc7UiDkmINbedXcApdBX4rroRNbIv/84Chx127qDAoWbIHRDdqzI9TBzh/LsA
f/luv4hIJqZQkM+hx3mD3ju0bklP4G7HtFbr69/ZWSg/lZ31IHzuCD4RTxg6gPav6zucSnCv3U0g
RAMHPrgPHU+/j9AFV2A2U1jfFqAx3/dXqFIk2edqjvNQdYmnbXULqGV8J9OrbJHg9vdbDYMvJ4Sn
fIvT0gZBGLrg42EZfYeauh9n0j26acMxMV6H+aTRT9OUBK2o6xM4V3Y5VEmI3ClQ6mYzlOyuJx6u
nfPJiqhRWM2gRDNBxhkh72EFIhYR0T3n2wB1jKN2sYmv2vko+3wBTQoY4JQ76aSHjLVaEtzz9Qzo
1Vo5XJmNKBttJstCS9feWGF7Kr0FrT4ue7umQXqQhGUA0cHlsKU1jahRLALWcSv3zLHyIrX0i/T7
7cOzbkWDlJlhKdB75fwPLqUjEQM1p7yHClOseRF0IpCgEJzR9dgWc1r/tcMdFinqNDVu8arpYjTh
A2fOmqtE86ZguPtjR3Cxx9Z99eYgcjYMToLo1lHcJSRQz0p9soEo0am6g+RNIJqSZ7//V+d3sccd
EKgGTrRJ0QSClnw3n5rAGSxRGn79W1k6iNF0Q7b5lqCqrrUKRMfoFc0g9wHSNzBUh+pHVLjGXXyc
AvIBZbB7kfapyCoXCvXOYsa2jex1of0cyu2ovA6ToIYiMsEdQpnA8xgZstfIx1jazsqeF1Fb2Hqj
iX7ZPO4Aql0SNZOD9CjjSO//ExPoW3E70Hqt8MoSd/RsRVf6KsGVophKzPfddoH0BEv8FJ4kSvqu
+9XLqrhjl2bghVxU2Or8JWT1XNbw0W8Sv3NlpH3Z2Kp0FF8v0QfjsMnUMU6qOSiHKkULcQlIxiWS
a6VtcBuc1i/VZXVc7CMTqQLjFkAjU/ex8RxlT7f/vmgZXOSjSiMBGQQkARzrJSlMr85DYxF1eAs+
Ed/1k9hGZxQGfKNtHBT7qZ+rILch0PRGR8F2/cYr/rNf/Bz+XMxT0ZYw1fhnjIVGcbkhYBkCq0HY
/BQlddcDj4s5DhmUZOxaZQbGMv7tFlcKHexw+SJoFXwlfsg+NgiUHcEB7A9SaI67pXzQRCPS7Jr8
it6XlXDgYDVaOlk22utodTK1L338nQKJht3t4ybaL7bQa5+0qEadMZITJjyubZGfBV+5vBXt13ou
9gJADgcKmDgr0QHJGAGyLvGtetxlU+pBLfAjSR0/spanxei2tpWAxs7GyLnmJqQNNXn+Ms7ZoaCz
f3vd64gIj2VqhmKDFJm7Z8WgRKND8MiFYvcTI6qmB3rHuhbjUFQ4Xg29L6b41ESbpaYj63iRqeby
zSm0cI6jAEu973PHT6i9N4kpyFCsns8rk1zpKJUjqFdpFHGwMbkp6mC65Mnzp2APmQ/85YheWeEu
m2lAXUOekAYxv/5NUJrt4xO66HuEoKqfBIooqbruMa8scl55SkprGDq8PMfyVT3R5FukP6tZ6KRe
Sv9a2leqPd9e4yrcXxnkbmGfjXKzmEhTROM2l3apJMqDiAxwFzCdlmgBGz267PA+mY3MVbLX20tY
r8RcrYG7e4Nt27W9MM8I4bbA3mMmIBjePqMNqjKgkxg/Wp+lQYaT+q4eIQbzIJwdZsft1kHhfPOo
lZYiyyxh4FvusKPPObTp0doXkGdRKncV0K4Wy/nnJpPBt5/AlKzrj1Kext6cFyct7r4RJQqaLPX1
Sg56KMPd3uV1hDN01XF0R7XM89P0CkkbOc3qKonx9ItomJT6caT6Xo6XO8vMn40o9fKo8vvW2Da1
5VEQ6ur0+zhiBE5GL9o81KLIfP1gXX4PtxHIIWvZwrSF1Fr+2aYkLKr5mxxJiVvJkG0eQIYgD/IL
kMkdyXNrLvflYm1zY3o2rGor2BzRj+HQNl4kJ5c1uJlFwboDsN1v2eu4qALpm3wPZdZveWjtbhsV
2OTrYnOjx07M+gCcBgzssB3L0b80wcGsmeWTbWS4WZb0tS+OQyb4++vR0+VQ8RWxoujNtGF0LOlu
OSKjcIp8qXW/L6hKqK761o3e7T1bTypcGeQANkKSubPscxLDcqV3BYQzzlsEwg+/D9ud/ZaCHFKQ
TVyV/NKubLIPeXVzStlcaFVjANbEGzKY3ll2dtoWh8yDlpkE7eDFi95t4mIU1xcxDK5Gwle2Ofil
jV4tpYWEEZOAtKzZS2w7yEgZNOaER58l2N/VoO7KHAfFtdHKU1fgwBjqX3MXRu27ZYcO/SPv/8/V
P8+JXW1oXw3Qgu1QEe6BepjPoH9Bevb2QRHtG4cuE7rhilZL0WJoSiFys4qxH+rGj01M8N62JLrG
HHSUTW+akInCwLKd7yVKHyDUKcLu1dLK5bOcNXavNmyos7irG5yC6DQHIFnaa3dzqAXV6Y9qfleG
OMAg8ayrPYiP/KlNfD17GPoESDy69fxU56KHOAu/fvW6/xwDjQ/P6MDOm8TSzLKnelBD3HZbRldV
+vNW5OPZRblljAMOZ1aLmOqIBe0W+oD1G3qea1MotbEeSFyWxEFFQkgTZUUEXbJdBb2gcqPu6F3z
/xKXES2IQ4ZWrrQqV4CEpHtSnclVtC+j9XH7bP8mnr2sh8MDSe0yx0lhpOney02z+MscEK8zn0hc
uEW8k6Sfty2KVsVFYsWYtrWM1gdfwqty2mvLjs6b2yaEi+KwQW5LEjU2zp1GcuQB1cJTqvRgjGUw
F7IP1VyvjZIwbuSNTjMBWojWx6EF/vigLw3CaXuSNrKU+OasbisA7u01CkCJJ6oqUm000hnB1bx0
L2bevStaIoiZ2C+9caF0Diqk2hqtOsIYk75hGoPknMkQv8wFG8YTShUlzTP06SJK6trazfv6eU6n
rZSK4lHRjnH4gMaoeCllnHRH/07bu0z7l1+E2b+CcFVtVHmx8MhuTfijw9w83/7iAofHt6b0RpeQ
PMYQW6xKG6vMvMUZNvqguzjr20ItBP1Jos/CAUMWWVLWlTi3XZJsoZZtQkIaEz6C27L+USwL0Zdp
QtmE/YqrTSvTkUyxowBOjb9y7a/REEHBugu6GOCWgRIuGUcN92T6PkPNtUTMP3/o6MBTfelD5Fx/
AzwXaxy4QaveVksFoUJ0YrW/eF8crI0dFhthK+W6H7pY4iCusB2aJjVujb4p7xjlB2v8YAzY4ty9
6BtxiDbppMw6iiqOuuz69K4gApxZL4Ohtes/h4BPBlOoL2o5plkxZK3vGSu1fWQcqSqTtdmImrMF
q+HTwbVp2IMRYUhkrB+6fDOKSFLYgfoVNS+L4WIeFNjMlKiMGVp+LDuoIT+bfe2a5PE2GvzmYXax
w8GZUVe6OY3o1ZcOxY6Nn9QbyaMuWo8MVFUkIXf+Oh5c7HHwlqCTXiklBxNLMaYPvG48UhERtcgE
BwZ2Ftn4MBgFJqBZjz/q5mSKKD7WQfSyCg4OFCUrxsKAiRbzLUkfEOeo9siMQAmYTJF7+xutrsfE
7NVZplfjycjmyo5UObEZGVl1cBLNb0jmT6QUYJzIDPdl9EbXDEifQ91O22PbBvlbEZv+7aWscyhd
rYX7Nkmr6SYYJBiFobqvHii8nJc/JqG0uGQnbegeXepP+jur+1NvGV3jx+0fwBbxy7W6ss99uDLP
FrNQMAtMpjEonHI3E/vlton11MOVDQ69h17C+dYxLaefhpDJ2JFHKwZfq3ViSsc1GvEXUT5Z9O04
GE+R2C2mEiallOz7Orvr4zEYZ1FOchWUrlbGQTjRFVqPuQkPUf1U8e4rQ7XdU1Ged7179mKGb2iq
wRBV2yA18jXFze/6TepnXvsOiRm7QlfIELCm3flT+yhELI1Cy1ys2iw96g06ut6RYZbuFz8HHVH2
2HQuG6TQgvgHSn0QFNFF7T6rbvhqxRzao9lGnrQWFOadzzg1Ch8uf+ugja84CV2+4ArwLU0GmJ3m
vEHhF/LwduN2O+XAmviyk+4u3vQaHdStyJmtZ8au1sd+01V8ZmpZ3M+U2YTO+N9+hj1585O6q17x
Gzy0D+6y++hJxB+y3jh5ZZkDnB78S12DKVXsbOmeMPT7bfH1n/Q+vd85weBV35It9AMbT8Lnzfzo
STxyvN7LdfUTOMyRkg4UywrIZXo0G7olQSNjq21ni25mqTwtS7t3TKji9eO20/SHHo9nopAdsXPQ
nSwUzF7zJy0i35hUoaQ0w4UbcGhyUNVJ+jLWFCETPcoeO+6g/i295hCFJkpfrJen3xq4bXSTC1J7
62UGUzdl1h+vWvwohgrOArtnTT3pjrXHZ4GVevFm8tpdBKVkutHQ+CZKkq4f/YtN7pqpNLLnkoC/
qBqnfWSAiSuWBc76N0f9YoMLqDIjcYauRGYs+8u5l+4bZHcKUOfn3vdpn/yFTvWnzhteYl8kD7ju
Ai52uStWQxxImmKAZpoYm4UUL4Nkvmhd80dRwsUMd5+GsW7SeMby7Fpz634EA0HhNo6Qpl70qbhL
o6PG0Q8q6uyZkYWx3PmOYbpGNn1xjCWY4YfcMe2+DG17RxFCLHUMFm97Q6zxOUqERM+radWrs8pd
kzgu23RZ8EpiHevFPZjjkMofd9VGxJS/miu5MsT5cexppy4d3rFDGG+1rRRom/9P18f6tb98RM6P
z3mKnPeCfi27+bToV3m616UnsJC7TlR51Syo4Ak+JZ+UdswmziwZxOItfY7KwnWSH7cjrnMd4FcY
+2c9Gue2s8oE1cKAFNPoOY5rhC0YtgxIGsQuFBL90ot2jMcmO55n9XzJ7zYxhiH/QsvnRiiFLlot
hzGZYg0ttc79GEoYH4qQRj5Tq2AkQZFXb2MISPi317/+iLscG159tNGLHu2heMR1vnQvBxDw3lTb
aGuCkRTMRC8iqFkPAy/bzbbgypsX4LAdwNSDjp7oVA8nsHm6xnCae8FnXW9tMW1Z1zQ0ZKLe/b92
+pIStW6ANawHCrIuj3UasK5gcHQnriNKvP0mbv/HHJ8/qHtplHSEgOdhGGJh0rPZ4iXsQ277JEPa
Cqq/og/HDsOvB/dikju4dV05RjGfD+5AoLi9HEzfvDcghstk5oWhn8gcdzZVTMdLc4kPx7R/kb3e
TFsLQRDeXYG0M/8sqL0sjvOEVmJ1TSufwSyBShgiaa8JjH0DebxUkGVcV4e8HBVeqMUeUGBWbIR5
AzjcCt/4LHZku2ybN6aXPvvaz/7Y4U0Z+9qDiIHiXH669RE5lzhrjR45I4a+y7Ya3LJYZLfBHFpl
DLHfWfqGGtVrPw/vk9MeFMV8aI3ilU4quLzyJBh6a7u0bdjYlV9Lzc+kqPZtOdxFUhxSW3/sh2RP
63gzN+V+mtT71paDStHdSALVeqPdR8Ny6PLF0zQigO31W375fJwHLvtUVnWC24dSC0o4stuSYmP0
hlf3P2/jF3OftzaQc6+9NNsD1RC6SHnrS5r1SUr71AxjIKfJNimj8La534Rol5VxXjZVmyzJJXDW
DyGSua/KlmxKCG8cMNO3Vx+6YDyi19tv38wU2+oKjLNTf2uxHKjVcV0smQGUsVqQYyCIKo3SKxzy
KDnJV40Uj02jemj0C8vZPirK7OYZsgdQJFNEv4TB9O9/CfqW8O9XMF6TJoMt9JOMnrnB03PHcqYd
ZobOtIeyGwuTfwJEV3iZZ7IULemMhplEZIcGWps1UyOJnuxFTuo3TvG/X1mRObDD0IBhToy2BQRM
SKKniWvvBqBB5KbbHIVj0SN+PQC/2OPgrmorZSIjcjBRp/vK0rqthCHfzhScXpEZzvk6uT1niBEn
Pzfenapxp+FbM7/fPqSik8EhmlU7ES1zBVVBY9r1mO11G0v9vG1jPdS9bBcHL7nWTKVZgL/lvw3O
TZBs81A0AyraLg5bQMGrS0qJ0EidF3exHsdecXu8Hm4vZhXBkJ+1HM1UHJ2XJmhifWC1RzwQqtcc
obQelNU3RdlBf1NgiW3LL5f2yhKHXaYp68asMEenZl6i9UcKR9Ea+WOLWvHtRa0XVK5scVAFCix5
lBhRO7utEO3CIFi0i0IZHSUkNETdU6uH7mKNz/rJcZ9TjUmxdmF1VD10V2LcAnNgxqb+oroMjhSR
ScFm8vOLRZ/Gjj4hB6FvWuSFqhCpsBcnQB/wu+p2JxN8/oUnUpMWGeVwqTRjFSzKKO6V0eBF5F2v
dNfMIMGMMTTBB1z1NVdbykFSGtVTp55Lbl+Lo41MNBsglL7pbvwg++JhgnXIvbLHYVMGNsKh1XA4
tXutdK3D8FlZbnk0gu5VBeLOeI8JiR0EV4+fVpQVAs7oGa/L4d1yu+E8ppO9FJ/UTb8Z+JSRqyIm
w+nRRMMnq9BytVoewUbMY8tswiUl7Vubk03bNnsTWl23v6LIDIdgXarLkLhEJbCqviTVdprubVMU
PosOCocqKbiBq0bDRTAfGfdrvcEg+/iBRm45LIIRY07UEKxqvcZ9tXscuFhtnFcphsZw96Cpvhm2
rP4js87I7e39E1nilQxUtYeKD4tz0l17Vzx32+I12UIs8u7P5qEva+LFDOKub9SYgmDNejahQ55/
7Tf2g+Xp/vhef8nD8Q2aDaI4RxXgCa8M7sR2Fpc2kprTLO91RdtkrFGJFHddPu+bsYFY2DIFmUpA
5WN7c9UXrk1qb4AW1DCM+1Gi4ZJbO0V2PiVZfo1z6VCCVtYDtd4rkRevqkvqJkUbqCAEhSJlFfzL
78OhFMjHGi0uUHhM02NRbuP2Lo7uKqfyU+mttR+n5rMfZ4EbXa/0XH0qDqoiU14akzEUxtT1IRsP
VnbwOfkE8/OH+DgEsp/5zugOwnPP4P2GA+f1E5ZIqes6RZOwehreWXVw2pKT9lUNk4O8FSUY2L39
1ZiOwWANpDe2yrDlKsTvIiorjYTZqyJ+aocXuQplcKKZnqUOrnga7zebejHHISKiHVmWmLgG+HUh
HOn3X9OwO2gbxZPfl6BBOSFC5CBa5LoHuFjlADKDIp4VSSieTXriTaR+cEZnW5nV3dzEh6ysRDWl
9UDlYo8DSwwjq52SWGg2oi8LqPxFjMiij8Yh49BOkPnToL4Z28m2cw50fCmNFxuvsmk6tCYRIPG6
f/lnOXx6dlbMQtLQS4kK1D6rXor+KcFsheCOr0b71sUIl+hqpP/S3dtfi52l+u3jsjXu1C+gnveV
1/Z59pGkCSrvr+3yITC9jo8X01y8JTmqqhAVAQLrP6xfz33RgfRUBfb3eEPRRQxZ2K+iPoPfhEIX
qxyoYfxkNDIH8+RtoO+VI9NqdO6KrbUZd6pL7qUvglWyv3fjpmscnjlyscwZwXiqvqmQWXK8IoxQ
Nl9miBU3C2IgknmiYcj1bo6rr8rBi0omvVVMnNTRi2YQ0/VBDUHs2ss2LO2mect+9kckVFj2NP0q
Mi86uBzadIOl6oqNQFobzee2cQI8vzca8o2CrRXgC6+GG/VJkS2suZDJblYfyLttWL0yCYnXnOWL
k4D+REZaJDgmwBmNw5kE3EWVXEIiQm/NU6ukHkmkZ8HaRJeDw5rCHuRY6w2WEUblREXvARtnWhBJ
g2MkjlzFS91mI6FgKkAEweL4xmOpknSoSbGIc3pU06MiSmEIDgffdVzmc9VqGhqNyhilOk0NHaXy
jIpubm+gyAwHLos1532GJ5YPhim5PzVamIsGEkRQonNQYoCwwqqGcjpXH6kPxRrawXsjUdcf2eRh
BmWGt9vLEt1snYOTTm06JWPj50OohPaMqQsrLE08rphuN56t94Xt9Ueys93soQzjUITaon1l/34V
uMSdiXbuEZFEnjke+t7w33xLrVjw8BGdQg5CCs2yx7RGdkghx3z2peHb7X0UuHKdC02MxqBV2aIY
qFWV25pvS7rL7c6tMH0rL2EVbW+bEy2HQ4wFxHHgREYklC1f5PluSDPBrRV9Fg4uzGiGSL3BCo36
j7L+Ost3eiFYg2DL+CFzaA0YktnBXc9OF87jGJja7EXNR1xk28WIPWQ0RPNFgm37hQUvolYh9wB4
1fKGEuy5rGGjQsEjVBpXJu7fJJGi16JgL39Rs3VaByxLJuhOzV08nLrqR0NF2ULlrPx2Iy7gm0db
e2qcymGa0Xq66zvzQyWmP5I2djuAoaM1W4jm6G4dxWBAq4iH/8UfK3CQ5/WM/iM1lKMB6oLZj4la
Owgx7ZopMTzUhjEa7PjU7h6nVg91A+dbzdMddHP2VeVsyGDL7hyPr03UfJ/r9rDMsbcUWupSST7S
zvZLJTtJYBBzu3IEdyNqHHNt7VGaQYhbPxeF+dQV+Z1jO9ic6ZhNGCmSs48yhRhNW2+qtn8hTbJL
MrpVR8UDqeu2MhQP5ClbyEvu207fG5K2aToQkfU0jGh3jOaxcvuBvkSgY4piiBTr0oNKx8KVWycw
jPKZZkiqKtr4nnTQtsuVjTyaH40kn6Zc30cyuGKRfsVuWOTRUBx3SvoPCaoloHw+paS+mxTEtkVl
eTNoX5uOPOgj2nCKUvZKSd0MBqQNleXeXkhYS2Q/LO3OcpY9VcZnpR43c9odlLbypUj24r7bTx11
m1J+b6wKmetcwdh+786qveut6NOWi0BRtdcuje5svd+rldH4hiI5btOWJqbyShBB1zUjws7vm1T7
NHTql53iI4G9VdI4MMhwXyTjfRzXW83qHuWOBouExolmOiRZExT5/GGh2KeWxb2Wzk9QlPX0etoM
mHyqivl1yo2gapfPSl+oF8XU11Mr6KrON+3cjceW+moKoetYOipR8jENXShr/YOpgwQrVkNdgkpf
Ve+SSXlNI3JM2r7wzVx9tO3OckeHvpeOBi5FzSFhnqHPtJqdL2VuBlaZeAt9jbX0z9JsNlg0NNlB
Ep/zspkcowVB7xAJWVvVuKM0cpNEhJ+/8eUXK5xfVajaZmD6R0vDY7OztiRzTVQA35W97NNgfpM0
V/ty2yesR3gXi7wn1dq6c5hgaDceaustyX82y8YQ0UucMwm/4szFDOdJ2xl68cqIatvfM5poLniJ
J9AyLLsajEmYgA6GoHObYAnoVpZdx1fvhhNBuUfEli1aL+9yB6JNLYsc7DkPuuZemXdoU3MTXZT+
/U1e8bJkztuaVW1GJiORm0n6YZjETwbHH/sGIhHzEo6d49tK91jMSjBmo6h9ki3j1n5znjhOUolm
NsZU2aOkeMCtOOSPrITNpLrM7RJ0XvKYnkS5j3NH6O/tqnzRuLeXZjKYJAvKXcadNNo7pZV+pNpy
Pxmj69TJd1KMx65Cu46a/rRaaVs67aNi0sDuZE+RwNGbZDGq7ZLip5rFSLhZdbt8kTBIXJt1kIzF
DqoHxC0647DQeDtKDUSVrblwqTPsTDMJs5zkbj7Wfq2Mfp3aJZQ+wYYIUesJ7CYxmBK0LHoHI0nm
zm0KD7N8ycESkRKMbTkW8qDWSAJLzY37canAzAcleSLP2x6TKKTPPs05PcQz3unluDNAKQTZq5q4
HVVxWc37Jcl3c9p/EEKD1JkDqr7LU5+5VkJSNzKoIBIXIIbKl8zRZ6VBxRgb3gbdsduhkB2S2rWC
cleH2XN3EqXL18OS/55qlS+bS9qc28QCQsnRHZJqIN3ZDYCp26AkMsKBrR6VWREPKSRorK3VvGXk
qRof/50JDmkTy1qKeQSeD+Z3RaGeppduK5fev7PCoatdRLLSyUCb2oq8yvnMHBOSswIIF+0Wh60W
cZaJ1iiV26MRkIX6VW/7US8UrmOYcetuc9Ap5U5OFQLhuqTVM2+wpu0MSofRUYiboZ5AOjlMKd3H
urHL6tiraHyIuzh1DdI86Va+nem0bZvUN2r9QCIQ0A6Otvl3+81hrpIMQy2laLIos8idoyKIo01R
iMbzRRvOgWtq1EtWOdhwDFyN1msMCSjyenshvymu/3PPzt7l6oVrE/DDp5XO+OSYyhTySb71xLiU
aRCHpQBFbjtF9dyXc2UMKgeZEino8681dKhBhKkBQOd6400IiW8vTLB353VfmdIno4mcDBmlmPFA
1V/T6Ztqh//OBgcf3Yy5BUlCylpuTShSxOm3OR0eliYWNAichxBu3Ihzy+jVYjpzaYlM0Z9pgHAK
1DXsZQiq09iN9mRv3UVbNN5Bp071ZVd+sx5EQ6aivWT/fmXe7JMpiltGSto8TOV+yJ8VcWqepd5v
rZFDF3DXjk1CUAmrs+ShTv+PtOtachtWll/EKgJM4CuDqLTZ6/X6hbVOzDnz629jfY6lA8vCLbv8
6KodARw0BhO68c4wsoemSB3NBO4v7RCYxVI5Sd159sLullnaeCtbpoA7Y4hkuV0Dqjsfz/13ms0o
CHdox3OnIwW1J7uVycBfzjKcTp+AI0ayDqxEXxBCCNzmH3s8Ylpw5cT3NL2blE//5q4CnCjWGucL
bgmvLFRnLB8KvKDraHfdyOXeOuvXkt5TemfOAjXh2GCYAvFywHBFtI2a1yneMOj5IMqmsyFeU6QH
3Yq+hzF96AcZoagEY97P0pn9Xh2nknBKGOjJfpsn8PSxpXG4wLa+JJK8ncyWkHY10qqqehOPmnZ6
stWjGhbbzMydwUi867sqcc338bKzRaGvhI6Q6EPP+Yy1oCl8AeCo0hFf2W1AhWgl0TIUTiOkw3tv
QRK+czi13H+Y/G9khGKSxxoVy8KsjgsSxahBl5rxqpH5Wxw2H6Ns+mHgbT7nI7QWMyg6lQjN876e
3A6ZmWjN7tqpd6oFI899DA2MFGHoaB+bVL1T7PzJCtfbJrQ8Qjs/rrTHtQlBNmh/vv5BLjfvnrm5
AFexOQ20zBEPz5/wgj68M2u1hVO/hFtUZLfq1v6wBMMu3Vv3y+N12xyHfkNKRiwG+WdNxzD0/8Jx
2akpyDPg4UZyhOyIreheTvahHcxMkfgd/97XTAkOXvaNMVgGIhCFzJuazjvbZjLAkC1HuEVZvGo2
idE4Mrlg8X7kwDtum6A9cK2Yn71v9YOcwP/yu/lsG0Vft9FZohewG/YRapNowla1nV3STWaqfkm6
/dRCx6IEnegofTbzNV3bV+FGLUeTVkX7c+DCK+85V3V2ZA664dCcIF+r7DMKzlogkmSjiSpU3j+1
2j4lsjTARSA820vh6qShnijj+D6zApX1DcixHF7A0+8bD6VmzDwsTrSRdTrLViVcnnmyKHStcZ/l
8WOj38Yywe7LaHi2KuHCHFebmo1SzJ55syYO8ci23bInPnJHMTwi6x+5iPEna2J/WDnXtjI28AmT
7PP+YNu31hxcR47Ls0VnNgTooDNyqcg8QswEXOLGJvEx0w6djAaEpTzzN22J5HRLHEPsCivmjkQk
tVF56vdm+s2YPo/NbZLKhgj4l7hynkRlYF3r+6oreD4TzRV8kDzbcQyWDpBfDFLP9k/AjKqsqpmF
xs90Fx+Qh85Z7dtBtZm+/FXUfWZLwIjYjg1rntDVoDV3Yc+ctLjVSS95JknOkCUgQ6iRyDL5sJle
RU7B3mZVEnTKHEBAhpIuoVW0eIex/mjbpWP1R3W8rWTlOtk6RCyA6LM5GbiOk1B1tHUKzHmVgJzs
fApooM1REmkhvscIZfhp6t+0DgXnVVoGlNyHos6vMTIlJ7wRKvqo7oePyLR5/ZZPUyq3dDe7zKk+
QH8Cuci/ySGd/E2UnujiqO4z0AmBcLe5V9rXVNEfKhCiXIcgyYdiQkQRNpWRWgXekppx1xt7CCFK
DEg+ExPCiSa0VxDJIXsEKtIgVSyXqPWeGdHm+jpkZgQkKA2K/HOFYQdzLHzbal2N1vsaHQLXzci2
SwAByP3aVdnj5q7np0E9VK1//e/LliGc/3JM0o6FNdI/9pfO/kHojSGTVbxswqBUo4ZFbSqcm0pD
n2mE+AMF5i9L+dglzyyXvMMuPzrZLxti86ClzZYdjpgohUyFj3dLYO56n/P4TI6MP5W8j3H/ftmc
jAmXKGlAfAS2Kl7KisH7GH9T2xy009YGkyp0b7MymKiRHxTQbTirrRTbrlIh8Wn129TONusAVSo0
A0Vj/aYOxp6UCnHyFCoBSubRnL62CbjpCqWFaBZOYLtOrxXGmts5eSZLu8stNHxF6vdxJfkGFIDb
OVe3a1a+lDQMlkkN0gzTyVPjz3m3j/Ni27TVGmgJpjrGgT71xhSQNEMJobKelZk0fphUgxOOlp8S
ckxmczM3zBmGaIOKvbd21AkjqJLNabc6ZAE1iZnlblPnzppRP67RazQMG6PM0RVqJV+jJd6EmBl1
SjR4ByGGo0kYPbVNVjiagZ6doto363LEyfFL9Akf59F2aVuj6G5MaOdR6syZlMj81HZt55KQ9i6d
Wp/EsaPH67Zcsmc0GO5iOgWYCvXUtPbXjDyE+rplUbGJkT6p+wWj90P1WhQheAVRwFm0ddv0LNAV
86GqTV+bmm1sLC9tqLUOGcLNlE/bcK2+hYl6bzXGJ33FdJ41pw5GrN5iUn9aKvqc9d0dMnB+rNQf
tMH+EibxA2/Jwz6Yj2WEtk7Qo8XZ8CWO+qCwqq1ijpinrL6zdJJgguRAiTy0Sl4O7YQRF4+07b5c
7K3dda5uyCiJ//BAOvm5gKRlBNmZVAfEYXb4/icpX+nUt30gSwT8IdA+WRLAVF2btEPwi7BqTyDk
hFFihz4V4NXNIB4h41O9HJGcjPHtPculDLqusRyUL15kVE6l/KijDxE5VuDEuQ6tl6H7ZEeA1q4c
ers1EfksZGdon9RIluKWGRBCq9BO4fAMvbZG9FjRw6g9XF/A5aD6tAAhpkrJ3C3diIAnxRA72aI3
BSwg6lbWXyr9+sIFASXnFKpk7z3D0Va94TRbBTihoNxXeJi2e72+KsnpETs+Q6tclBg6pghzMPNb
v9X5D5LKiNBkaxL7Pns1mcnMGxc7v3nj9Ou1H9++835AolLWwnW5TfJ0/Ymks2E66EncgU6u8zUQ
KqSbcM+1eroSshCrC7l3kI2ErnoIXWWj3LeSUEh2+4qdoQVgj6gNd0TosIV7bdsfdLTsxgf5bN/l
4PiXT4oNoZEG/GcUwXE8V5/SrFSd2pifzbl8WTrlsYxl7wqZtwhg0RndunQzevKMcL+Y933zVfnH
+EgXcEIrQGNU4fqDSPMjrd+MMoEx2XiWBPTEDtB6GRJDiXBnmPZL3Teuqs5OQV9MVcbNJ/tAAmiY
jTV3ncIvDe1BGb/T8NuwzE64LvhQjeQilADgb5pDRmZWuQVnmNDek35sG0lHpuTjiz2goVLlcbqg
j6NebxPbM9IXSyYiLTs7YtOnHYbVlGfvXf3QdzsSJ/Xag3LDsxcyVqfLXGcnmBBbPRWTRX29wFa6
ix4xk4Rar/EYHUlAN5yKqAHlnqyNQ2pTDCL6jIaLBe2E3ovvEUagcFm41o0NBp3uWG3ih+Ege8hK
XNDgbnN2wRu0HscsR7dzaxapa9i5a/e6u2bRy7LOIPRgkote5iYCRqzrOKlWjQM8g0OFfWiGIFce
r19aUjcRQGJoI/Qv1rhPeF9b9Zjtk4B3vUdu8TRsr9uSQIVIIoAcV7wuJfrJyr7/nJlKgMRajCpa
jramSnLCLpMSnrmkABe2kjdqgZFfjzzFo7M8LlgeSAhfxu3oUnDvoVXLT6FHIOeBlnqmEHZMxsq0
qUPQ2fkh9IqhU+9XN9qtFYB5BKqKmYcOXUmK5XLV6LRckVygY4lta2GLFhrLZQ/5sd2B2vN5xntp
uwb57Yi+RLpFszcYj2W2JV4qVo2KxVrMuUOKtIn1rV03zjosW7JKh/0lp08URu4nspaEc2xObvUR
I9UgKU9uIIuAos6A4QMv+TYHUIXz0EB33W9lCxSQZkyqDgrXDQYI7Rva35Ei6KkkBfiHsI6B251q
hFCbL/4MWvBKTEayoiLAu2V4/tdMHdudQV0F6fEbqfQn/8m/ZxpO5oTToREW5lETYvzko/3J/lKB
E5sTj00flAD8rxvZyb+8gydzwokoZ2gKJA3CSAVqGSxyjXxxRlPSzHLdiCZ2biZprox6iMEK1mym
aGNNn1UZv6bMhJCgAQl/XaNFC305w7ONYcthW3Yfrzvb5dDjv1ulie2JzWgXuhYhbx7nxyzyw2p3
/e/LliA489RYY6TG4Dyp24d8QW8b3VeTbByWf88/u5emChflGveFNXNGAqWbMVQ1GLu8HUsnjUy3
LKdNZllob6WI5KStNpfvmNP28eWfnaNUmVutqnFW57vee+dWviOhC9L/DXHtvbqBqK0zbRvZQ0lm
lv//mdmu7o2QJQgYjSVzlfbJ6p9Z+syal+sfT+YcAkqYAzg665TnhqspgLTdITP/qvWMnTZQQIac
FnShI0yAJxrzhDvTZv6kfvm3dQh4sESlrmQttgucybf2qhyG9O9yGL/W8Z6DOvsirV309tzDBTN0
ULRVCirop39axHtkdWZhAoVUHGZYBMue1PTAZDw6f0iTnZZA/9epam1tU0UF2qQ7zqOAa2cPymwo
nzIJk+Hlm/VkSMCEmo6ZHpn8qZBv5/Ypn7sdiX/UXMkkX73ruybBH7HjkFZWbaC5H/61spe5hUJC
WMWOVshUeWV2BCBgZLSWJcLXiZTR7amfZ6ubG5KNu3gebaraBlV1G8os//uFIjVfQ0i3Y7DOUA5K
H/JJo+Av9uvMhIAsxVCEUdhygVj23ILZokEZGnn1fzMi4MpSQe1+5cXarMtdUmKYXfUJmsH+zYoA
LVZcZEOmIkG2Yl5lXjAdRksnnGQMzrKPIoCLZWZNl7xXnqir0tth/np9GdpF1zp9ErGfotcHcKFN
UC5dzdkz0Fha66VrlMV2GCfXypWXxVj2qk68piVBU80gyqs2bQmyGjt11nreqPpzV6SvUfxisPmx
LREUtbmBvtTusZlrv1UTFwrNfgidOzsh3tpnz0ZhHbVkdeORxV6qm15O7e2Y0A2GPt6ur+8iGpwt
TwhymtROoyTmV+gSfas7KOp2bMtH5dKRQttm2Fw3J9tNAeXKEhO9HcWrsAqre7OlnlaZk6MTWYh9
8Yo+W5YAcqQ3asVcAQjTitzvcM/sb8N6r45U4uWy7ePueXYtlG2pKuAyQR26I+BDwuPE1ILZbN5S
S71nLZHg6eUU7dm6BAyCEJiuNj1ySdFH5MbcIZgP5DBu9V1yQ4LwCHlEl7N9Wjv1QCaHPv7b1xPg
KVPYlFgxkMNMZ4fFX7vwZlxk6leXX0dnaxTwaawaO9Fj7KkFFcYNJ3qrAkjFzFwicRPdmf71Rck+
oQBUJiQDSGGtKLAMfA4r85sid0hsOvOQeGktOQDS1QmAtaQsLawBvZCGg26Wve4m+/qgfoq3mTc5
RPJKkqCj2ARS9VFlmSsm3PPyQ6j9yNiH63snOWZiswe0KPJQBbe9h7lAPMUXcOd3N9qQohBLguum
ZEsRkMMaVmKQDr4Xqdt+/G6uEqDnn/m3V8zJ68SGj0WdrBVz15h9QoSSG607aB+L8tgrIGL5ZhWy
S1i2HP7/Z8ABSSdljlXw4E1KDfaqeoJcpkIlpMcXX2ZnaxLQou3muLM6m9PoRNsu+EnAL2clvdwP
eGZHwAVijD1bJ/h0PZdvdFWDMpleS1oEiZm/Wpni1jU6HzOb3Np5bTu9gfL+MN/bo/FZXfPtdUeR
/hoBP7qqnHUrQ9DJwlD1psk6zmT8OC/xoVKLXW82H3I2Omy0MyfLIXW9zpVrDtHBaNMgK0LJN5Dc
eEyAl0Ib10Xn6nfL8rnPPpBWc9JRlVxDMiMCqLTxMpnTxJNW0BbKHzH3P+f/hv0in/w0RXHURkgl
lOlnNvkZe6siSRpXciZEFbpoKKtsQMeHhy7x3Nh1kSTvJjkOtgAhjEDvfEFGB08srqqQvWt3youL
MogXh+8ne2r1SUeQ85NpljjZZwXNsZxpNnuSNZPKNk0AEnVe0mzh0uAQrk4p6CM+Xj9OEteyBQxh
5sSUZsDT2rBn35zf9E7dV7mkR+Dy6/eEILaAIFPY29OIMSYPcfOu2Yc7ElQfkLGXMihLP46ADvZM
uiUkeMWBQOSNTwn0WyNzEN77fUAU5x9x3haOf4ZAIrOWbPasZr+uu76UHMvLpY+znROOvj5NaORp
dLxKH5Q7TneKApKn+5GfPGPyJTmu7uK1DzpGXV6uOwbfqD9fmJaYgTWZ3pvxiHI96T5pE7LkPtVD
Z0IGm0lc8HKN5dcaLXFq3Ci6krIQrXKd3x7xut8wjx2NWy7xFUJuC0yT3yrJLXL9WFliZlatkdQ0
GR++b+eApe3GqmVPV/7pr22g8EZRwFbWL5nKSylxMNqDq3XTTjOKAzNTf4rHh0Kff1z/ZtcPsyWm
ajV1xsCxBg3oXMczgba3FStu6aR+u27m8pj/2QcTQKNVGdVrDkr/keZw523hcgkXVBxQIpbJ1Mg+
loAetMzSpGhxceTGI7N/dOEHyXpkBgTQIBggXQsFbwSa0RntPivGAFHSjKLIbzPd7ReySZm6GQp0
NyX9PUvV3azmhyE3ns0qkrim7CMKkKJ3VqqHLT4i2KLvSo3ETjPHrtUWm+urltkRkGVSpjyObOwq
Wk4t60OCGbHlrxK3J0cRE7dWkqp12gKNyyF2WXijFqV7fRWXa95nJoQMh830aols1IYzsOywovIS
jTlhC52GNUWgqn9gRejN5fBxKcAKN2iRd/0HcOf7/ZgbBip9FmOqJjhnnFEV7XXAyQTPZaUzMexP
PQvcIH0WSjKUl7/YyZTgpmmJXj4lgWdURUDrgwWiLBMNDNfX84e7+mRF8D+7mHSSJDgMs652Trjo
YIYZXPDCbahh3o+56Vgh5nVVAomsVOKTf7juTsYFpywpyFcVrr+u7pVPnbPG6HRBcAWeMxTbU19B
i1rp/3+kfi9DwC/DYsNfNvVZjNHfycvt5zbd17Z/fVtlf19w03RummQA6ntrfrT672sq02qROIfY
3QdOLTuqDXy2rP3amE+DortI/UkeIn94fJ22SbjUrEnPW50gl6ndpQZq28RpwDPmrejpc8H5y78R
iMdkQ2+Xr9KTVb65Z69pkhVaShmiLIVGjk2fK/bWoZfctN5UM1jIFFz/VpIjLarOL3NH+8Lg1xs9
ZvkhtL9ZyU0pI/38Q9jDbNMiBjV1MezJDRNd7CCsA20lD3vQ+L4jkRMFKEIh6sk/Q3IzkLXRXo7q
TjaFN1JfTqTtLdhsjFc0xoNdCC0eC+rHrgFioevb+IdY/GRMcBZcXWtl2zDW+WRDwUKLPojeQRp9
B8K6G1nL7mVhPXDs/Xc/BS+xWdXaxmLiKfM039GHGyDY8ecTDTyk0LSMduG2PWgPxY7uuFRa61TQ
lZhQQpbtsnTl/LCeOWy2ZEqhmLj35o2JHCBva9EeO6+BrJ6yk4VHl0/+ad3CDVTNeWw1Km6gxb7v
NUhqItGYfZV8S45Pv19zJyPC3YPeWXuoUpAYdD5yTU7xmRQOH2I30esNCaG/sAalCF3VCE6GZQrX
gN3bC40W9APy76f6IAwDAbcFieF0L2sDufitzmyJFaBqjovR/mlr8n8ew+iGMwrzYNaSwfSle+Dc
mnAP9FlkaaYJJ7VAr7Gkn5NZcoXKDAgnPKkNBVxvKI2MxjbRjpFsv2R/XzjUU1WOYUNQMMsm4H33
yZLVYS+58/kO8R9wdnbAltDqDYOnVaTc1nW4ayzO6rJKQF5mRjiifW9FlFoESc2yoU6BTLpjk9Ux
UvMv4vnz9QjHszM1vWy5hHWE4Vk27aoI3M5D4UqOjHrhgJ6bEQ5oQsNuMC3eXv+U3mtb9soZaaJX
uv0bJvNzQ0J8mMVQIVoYAu5h/hxG20H5bKWSTJ70TArnv26zvtcrfBw8GZDzUDqXE5ibDnHnW+Q6
ZEuS+LRYR6FzNTI7AsGOHb+23SbXXiQfR2ZAOPV5nSsty1NkiQPrqd6VXr6JPbVE1tAO2n0CKW9Z
yHSRDersM4kjtKNaNCPlZAvqPr9vPiJB39ziHsTYzPg+7WFhO6uduek/gjf1IJd45p9IvDDO7Qs4
AdIVbTYI2gRNdlsNd2NdOl2xj6E4lFBksbTAaitJwCE50kxADt1ME52CNMzTh9XtasNBpONQIlUm
5T/996UZDIwjKm4okWO/RvK3H2NA7M826xLdPOAi9ugGOwlNIFkK+PJOnswJB46oS9xSGynaeQOB
7nedZSWQN+FzgPh9VTa1DK5ybqgCIMaYk+gHHTHLVJDPVhF7XaY/tvHqpXbkdq0uwV+ZOQEWkanC
UIbFa5dT47TsA12fZuWQlj6aL/7KL04r4z/l7EbRxo7GUUh5su8m0oljRw/tMP6jEeErIQ+gmfWI
R0OXlU+0NneqFT3ppu5LoORSIKarp8UI0Ij3gkJKFWkbHoihLzywbIjWzD6XvmrNvyjZnBkT8zdJ
VYQgUUStvsq7m3UZHrNE/6t45dd6xM67ZO1NaMshEzsmb5hWdjiBtGTL6HXPfr9tzr6/ES5zTgi2
rIWSMPFysJkggefqmwJiAPZfXfen9Qi4p+bo8qlqvFWTsfEpifa4zEoHIrF/kQw6/zQC2FlJ1oJf
EvjO7HEfLuNxMUw/T4fd9c27jKmn5QioACkRCg1UHNO22Sn2hibHeZK4tMyEgARWUtNIRwnea5bn
oruLxqBWflxfBf8TV7DtPe105gGhWWlaa+OjmLqOPsgv1MpcjZOsE4k3y9YioECtYhx90gCirPie
LPuIfos7CanYReAkCE3B8G3ZTGSx6Se6qP0Mb9ZBs95XOwae+nl9YeRjyArv+r7xn/vbvp3ZEpwM
JVWrhUosT24eY+OOsduxu4nK0ouXt6Uhshj24kE9Myc4G4jl0zIz0NDAEwa6y0fP2kN25HMTtqc/
Xl/b+3TttcUJfhelVarZWYSsP2az3DCevVh7tNXRZc2M/MAKVc1ous0LFDQgEIARsfgVLMu3DTS6
jH52yrDfdF24H8Nu06VaYCjl1zhh7kq6DUJkDLYsVhBNzY+mGYjTxvEd6Aq2Rhffpl3kKUb+yQQB
dVfX1dak+vNI+uclxa1rzh/refHJrOxRkt/GLAIp9FBJVn9RhByNd7/cSLgU9cKu+lZLcP8eB7/y
QdwGxlDjpcAwsHIT3nGAhNqVD6pqqajoxSziuW3hlNg66gDdBBeeXH2PHthtuLMht24/oJbJx7g2
Ml55qUXh1syTpuvM4T19sfwIA677ZL6OboL4cFNA0Dl0ZRXGi1HbaX/FN4VmQgpz7ZHC+NmcgzI0
5uL/HwVvyREVe7SUOFuqpsNejhv1ke8nisN7cpvc8PIpVA4gVEwPtgfKD8lpvQh1Zwvkh/kMU+vI
KnXIJoCAub6DeKujIObWJFjH8eXKERW7tshUzh2mqVA/6nZRd2cOkga6i/fC2RoEfMvtuVU6ArdI
TK4Akjkp+NQYepo/XMeay3tlQnNZpQTFUeH9N4f4j7ZEd02W7SatcXJ2KKLX6zYu79XJhvA9qtww
EqUFnLXZ6HTxR2m72eWL52RAiGysdVkUQlO8KHPQitqpm/aRUydeTSAbxwaJe13shdXJyZzwbao5
TENmw5weUMsrP4AuELoBimtlYH3QXGh+eq0PDRy/ugcDxEYmUnfZNU7mhbsostqkXi2U78FMe88y
CH2w4sVa0mAi5NP1L3exnn6+VOEmUgeWTU2JUp79hIFBvwm4BIURMMfAgGm0kZ3cizXTc3sC9ts5
rj1lxNt8yTrHUnahfjst0FNDJBFWb7qyCQnIePtj3j5LVnoxS3X2UQXkzzswlSYZkmEYLt8We7Q2
371PKXqyqUiZswqAn4YkaaMeyNEV34vhc2i9NYnu5DXcR/a8vIz0vzxFJABgc1SZYQJ9AHXPGVDa
bbEjfh3IhuRlZgQMWdSuyRIuZ6UHbM+JVqaNvpG3t0n8Xhz/hxqJOtkZQmXN6ByIVbtgs2hRbItl
b8uL9a8zLzQEPEFExPLeRLSn3al73tTUoZS4G/frI2flmu4yBH2ljPjtD3HP6WsJsJJTAymAjMAD
B9d80DYQ/n7nU0D37M26Z5/UnRbUPtqeEPoQmaCuBKMNAVTKPu7njMB4nxtBPucPijXIWM74tv1+
Z54WKIBJhhja0tBp+d6BvnqdCx4vBVOT4R3Updzli+ykydYkgEmd9IuaZMgRlKhsx3dr/XYdMyR3
pyFARtP3pZmu6HpQ5pdeOfRj4TRQ/L5u5GLXw7kzCnixTEo60QTOSMI7MN+CSd5V6ha0YBtLvRmN
oDO/6JME9yUrE+f8l2oljFEctXEsnlm/gULOj0qpd9eXJjnQ4kh/HQ8ZsXrOGNstHwvN/oA73Ikt
1WnHTOJ7MlNCCBJ1Y04scF57Sl6BbnuvzxD3znaqLrEjO8SmAB0RGeyk1oHuyYiGG01zDGVwWZZv
2qS9h6Sbo6ogW9UMTCczt+nSR/Ta3Q6rvUlXaGWT4jEvuPLH6qmN5q/5JGkKv8hZfuZNpgAyNMWo
dDjjDLbe4uMN6XFVKe0BpMA34e4rVwpQbuZ3ygplp2zje/bAxeT1SObVEiwQZxpBPU+HWcU+TS5D
OhzyVllQLnjgET/3UXZwWxmnlcynBfSJq2mspwps7RPGdOvpvms/TfnddY+W3O3vsk9nLw/dNJuV
gFXQCxff+DQXN3PygqdBr2yv25HFZaYAPfpgWabGEIJaBJIavPs2+8y8+cEIqvsSV7ysssD/3hXo
Fsve+hwOpC9gr1+hRa5m6FvLtkkeei2rdgNLoaqn+dfXKEFvsfqtm1E9oiEVowXLAeSJdf03GeRT
wGcJUYvSqUZiaTyKL4K62c8ycQXZ7xcgR2komcFYhbmhuHMmSL2GrewQSVxaTLihwzMfSMRVKWs3
DNBgsckCrhPXO9mu8fBhEKnIyneXK6Bn+yYgSFhCcBiywDDqKnc8Zx1vhlctgMb6TegrknqrBLct
vgNnB0ot8g7SsoArOkEGUf3S0jvWPsSJjEdaZkcAh74iurrw1lYCti/NDiYbiBw9RLPuXvdq2ScT
YpIiYvXUKRhcW8bEH+foY8peummSXUOS14wl4EM8p2veg9cOH2n2yHE9lAc+BZI8ydxB5uVCdBL1
jISphjxFqNo7U2setE7G/HORdejszhITVtAY7ZuIdkDu2J1U9N0gLvkEAXqoKCs+3gLK7Og5coLm
BrQF0mzSHzJ0v8JWMY+VII+l6+AoRNiavBmb0utfoBz9lVMERq7+Mr3I4lapRQE6FhD2qamOkI+p
dutEwwzSbLRZu108IRE0PRaZkrqhOeG+NLSDGVaBrdp+YzBHGa0CIZSMeF/ylcVs15BFha4yPMsN
lh01Bm4rGnv/dDB+K5E3eP1UnGhtoR+yGqo7laOoEjSRLUNAk4HkKtRnEXBOZeikZD8XL9cXITMg
wEhWLKztS0Q1Bmb8rCx2+uLLdQsS/GACflj2qHY9JL29RC0xvr6LrC+NTK9LZkMAj7nXwn4qcHON
6v1CDjPdS/toZBslwMasRSEJQyyDJrPT6N/i2b++T7IzJI4Nlla2LnECBISMTujwCInHuqMFZc8G
WZCmdJSdDAwlGyfOEU7zkE8dTzzrZD9kKNA8dUSyrssXlW0watuGaarCxtnIDzStCSxM80cr9OPx
GwqUjtFKAlmJGbG8rqlm0Wsjns4RGnAVw1eQcEirgP4NLYNOfi1HrLHbDUM7qmbhCbi6LVMgmOQX
quxy/4MvnKwIeDqBhmxKGXyhB+3ZdMvpC7JgdNNbumnd/nmStoVfdu+TQeEVOI6Kquo65sZGYm8G
O9pm09+I1J/vHP8JZ5GRZjaRbZUcL7XXhhxjU1LFly2B+/rZ3zfWrg+zRulB9ac7iP4hQv3j+hG9
fFpOmySAZWhGGjSiUHrokLU3FFAF4PWfbK8b+UO4erIiAGZRFNioDuvgbIUgZd+OW/LA0/T8XWu8
XrcmOzYCciYpEhpGAx7/MtxnyZaRzlGLGyWWFIf+UIE4LUpAgXpuk7he3h0a/esPkz8ex52+L6CH
Yz2i4wtSvp5xs2zoMfWT0tF215cp29T333fmHBbtaZGEEZ/9HHyeWlbcblMdNbdH7UMW/0n85DdF
vCWvjDrEprIy2VpLsx/C6C40ps31RcnMCCDBQkosZcwxMBvujf6+NA9qL/luEvcQZfBmrkDMbPST
TPbyZR6nD9Qcg5Eqh2gG1/X15UjOryiFV2p639SW3Xvquovqo95LfODidlFNJei8t3XbEs5VmzHF
NEqEhCxf3QJ9Xsbk6aHkPF3Oc5xZEQ6UXaV509fgpWr86HbyDUzPJwElzrKB1lgwbGWClpdP1plB
4WSFZr5Gy8Ij3dycnZ5G34dycttco6hcmi8rXZ0iDTdGmG/A/fqdRk2wZMl9k6PLzciCgdiPaKj1
7LCEJiaUqcLytRvLT9e/LV/1b9mY048UH0TzYmgLp7nylvIlAwlU/rgWkUMML132k6U4161dvj7P
zAmZkixikYbLgD8m9cK3PpmQ9LFveyeijvl19Zs7uZjY5TzqmU3hNOo2GkHzmRNIQukLjLqbRsfj
ZhN6aIS5DY+9v3iFR6196XaVVwcyDmZy8aie2RducNrHI9GTBMWfgLqKk+3Hl1Bz8hfFH93uyOl1
hy/kvqv963stOVXiK6iJRiNlNcy2kEgfvw79YZhkidCLo4z62dr4jzhDbzLSOZ9tNJWre1RhnMTP
0Hp2n0X70dX2fPKIU/xPbj7eyLpdZLvK///MMiiBqtbqEe6NfWE7nZUd0ItyT1m+wXyUBACln1BA
KD3SWjLpKtzWcPR9vjMSh3fXKH7vYGxT99RP9S3K2HeyGSvKffP342nqBrxU0zRxSo/OkZZpC/od
ln0YxDDJ55ISv3DL7ehTr0QZ1vJXKGGNwbQ1fTMgsunmP+Dm6ScIG52wiKWJ9Z5eV91sC3Y4XmiL
PrQOl/4LMe4hcdw/7PbJorDbC0mNNuOY1G8GX8VInUbc5bXxFIjLKd7gYvx5073IWC4uO9TJqnA/
sHIdIJCKG5Uo6cFUVTTVZ096r6Go8Ff5aMx8/ferCjcD04e8VGqYMtfCWVZo7+gv1w8//wtX/EYs
14cpeEpDDOMiVGX7bG/ush0nB5HJ1Uj2TKTsLxTdVkMVuijTemOzbQkNowrMbZ2MV/5ylHjasd8K
9ula5WkEtukiRteGViYPxdpETpqTTUztl2EgtxWdN00VoqExjZwxTb2q7jbXd/XyZYnpS9UmFv4J
SG5pVpooKvgTF/W1qPweGoRUP5ppMCybSM0kl+VlAD9ZE55l0cggeW/zvvTqo46SVv/WmZLk7sXI
jp5MCPBdzGanNCayDKE97JZOO4yKLJHxB/w42RDwgyypbkQr0tSDO6C8pAPEYg+iZE56q/n/R9qV
LMmtI8kvohlXELxyzcyqrH1R6UJTaeG+7/z6cdSbUfFBfAkzjfWhD+quSBCBQCDCw305iCCJ+7if
zZr46JEr3SDJwBkBmYxg2QTjARJdznAUT4ntl5M3triYoVUhpYbEuiZMsPeQ+8nPzFEH3Ajo22FQ
nDHfpo4eFK8i6SbRznEhpABad82aBXzokG4Km2e02QXu9x9n7vfG8S8zjbaFoRYoC1RzckWl4ZvS
kXtpqIJIGrysoYEMjlnwJKjvTbZ6aU/9qGteLp84wTL5B5tm9ApQRzgDGFG6zYzmDihm0XWzf8d+
rpP9+yaT6CbIAKwGYmXnyXBPzY288WA6bBJ3eRWJwuxHzE9jXAgpDSNNpg7gGF2hNi17W7eqezRx
KjyuUmG6LVoaF0KKTiEyqVGlLn7FaGgcSz/y9DuNYIyrciUA4UTfUrRfXEBRIF6m9BaYnEY/fbLs
EsSlB6uwqUtYV0W1ZciWu6KbWxRiVC7EgKqntLQYJeDWVT9AVlUw3bFBShi0lyshtFC0Si7E9AvJ
W9VgxX8mQQLuW68K8nftaxW7s8f4ruOfpegRLnIcLtS0AL5OjYZXzKr3V2BthtMY9zUe/FZGhPSl
ogVy0WVSTaJCWx0JysLUQBz0itYDCPkcq8BrSbWr28itBB0VUbzhlSuznozKJKNqwlhFE0hFOkMJ
fZzJxTVxVXROLXq9MGf8M0n6fRY17jGax0bYk6iH4ko02GuP7l99w2QSL4cw0SXBixSWLSC+FRv+
Kst2sPNyDkYpPWhh5mAiH3MYjWepPRQiy+tIoW5aEX/U0AZfah+4qePYzE5rJbdwOcxtqILSrCpI
aTQuHumxVbWVjCaAGoRBGWjHzgMx4kF7JYtt+MXX7NnC1GedgJK3b3CjzV7sW5iu/WeIAeSygqeW
8AdxIQvhcOliGeDZRm4s2xqtawo6ZwcK0N9ASPhtLed7aQr9OBycopKfZ/QR5mKCpBIAUWWFAdze
MO6GBqM06+jRafpRzdZNJis3ekdvUAd4At7Fzsbu2yhj5qUobRmjLFKUC0D9HzfTJefiIqGWlWEs
Wbg96Vf9xPAU2hVLe1Dr8RLcLY07Ox1SkjxQ7iJXPYgETAQnmGdsGoEpbzKJNboN7YhH5LGNKsFW
CSISPyEs912o0KZHXUN5M4p7JTvLJYQ+e5GOzq6L4vGrEspmkfmmebsmcr4Y0BVdkhTVfaO7qkFQ
rWZIsvLUHaXaptoiaFrtv0E3RrmkQIF4dpzmKEsvtTMjtRvOyaEJQA2FHrpTvshu6nWv2aPoAt0N
SRuz3HGsuwEDSzkQMTS7WifI6uR3hdoKNm4flLyxwp0xeSzmEABJxnPCtJ7C3M7dylHvWJ7cAUCL
8SRgGv8q3G6scieCSEUFzUIUYCvdp9pbmf/SVwEQa9clNya4RGAaliKUVpiYM+m2H6znpFZeKXQB
hiX+f5ricgDoDLeZZqGVoBuFo4YvhULsJHsQMiiJPIK79y2TIDh1mOse684Zw/AcRTOkwBTBS3D/
kBHc65ToVOcFBKnaYXAvifHlckyMgSOkb1rbKm8UIM7M/OcoGs3bX9Zve3yBYij0ssx7zJCqcjDE
x1m570TCQfvO8GmCu97NuTKhd4AdSlXVXspHLbktlt5JE+F5ElnigkVH6VwrKtxODxS/8NYDQxSt
B/bIHT0Ulr303noT3ZQio1yoaMO0Jjkirms1RzMcbEWqwAX9XDWSIFzs1pK0z+/IRYupR4VXoqhW
pUc2xpiAcpjNDYj4Sfb7JRs7fHxIpbqeISyNSdSa2OCcXsGgvD6gCOJo2uQmUe+SiLT2akZ2lkk/
1aFEyoYqUGHolV3Q8liT/tY0W82ZE+U4VjT0VGOA/+r14XJOJ/okXJyRWwOaIw3y40Tv/UI2nSlW
XaWiQRN2rhyuD+FiuHWUeZfNig4NF3MsvS8rq0KGXM7mg94eF9K6RpsHl63spg6bfeAijjzOVVb1
aHNP5hdDuU9k9/Lf30/0Nwa418XQ0XhuWZTuPENzDF85dBOoqNIbTHHa6VeRYwnWw08gpOgS0HgF
K2Gy3KtDMBqCVqxoPfzwQTcW/UgYBRwTtOiPXVC/Qn3h1B1bJ/aE1fHdN/3n1+NVBUMdXKAZDvzH
iBTKFYfKsW7k2+aYeznKMaLNYmHkjzx2Y44LM0ubp6pm4GIgNep3GpCDwEpaHihu8m+RM9wBmCR6
CAruIn6wABJV8zzqaHo0y9o505CBUa9WTtBtNO1ISlK7lFtP6ZKzBE78QjNPFFxqdqzLbp9KGJwE
lwxiQkhtixSPuVXZJUgdLvuwyKe4WLUalZzKMXq7qvW4UC9bXy///f/IP38HXcJFmLmeE0oqwP8Z
+7D1KN2GGIczb2pvcmVX/Y6lBpIr8i3Rqrj4Ei2UmjHFXqvjg1GdCu1dsCp25V5yJi60FKTRWonx
qulBfjdAzCHBaOt0DelqR0QoJIiV/JjB0qlSuFoIMqqq3Bpl49IUDYpMWG4WHEd+tkAOk6nKQlDi
mLeKX/vzQTsTO8RQa+xFwg3aL25/nkZ+0iBUhm6MGlz60G2yu5vk1B4mHwrJ9iLkdxR8QJNLarLe
TCUzR9jsU2qbMwCCsu5GxBRkFyIzXHzJNWsYLPa60/ovY/vad729oK9y2fEEjm2yf9+UeFMyQcGj
wnHN8td+iNG1yQUWRJcAP16QWHU/VzNSgvi44k21HpQb5OnOP34g0jDf77tv/IAPD3Oohj1T7CX3
q2uiGmKbPhJON6XO8qV6UoFjiM/xMXJzwXaJviQXIvIY1WS0x3q3Wb+lxheVroIPKfIHLkRkq1yi
Jtex8SDd18abNOsPHb2/7A/7FePN9+NSkFSxdDrLCEQM/U+c+jF1o/MaVMfSi271K1EKIlgUj7Kh
0HW0ZE1CKXPUPW1dr0Zq+HpRCzI3tusXwitfKVEwhUQ7poo3TZJdq98LqXLyMrKl6f/5+OCJ95Y2
1rPawPczhtitotfZmuzQTGxDFxQo96unnzvFzwvESSEB64F0pwc1gWRVk51P0yluIse0GsXWovRN
j7vvaigd0zh/6VE57MzwbkGRQVfRk1VjyWss61HP9PdCWWPBedivpYDX2KJUo4R+nNRNaMkqoxzV
GCyO7O1n+UC+pE78GLvqkd7Gh8LNG3vsXdG1s+tQG6vcKQEVvCX3aQho5oy0b8BDR63cMRWl6run
XdfA3kkV1VAo+xmbxem6po/xAIfKoui618BRZAnqpCxe/OGyGwtcINMnKy3BQIG6g/woJ5qttSte
N98nifpa1/uXj/0HKvKSNS56aUOiTehgAlSrKg6d9KtmqZ9Uoy1gVwN2m+aPjfE0t0NiV1LnzXn2
BrUEv0PttAPvFIrNx6GRj5nZ3OCRZNrogHprGmIYQGl6dw77IMe8lKA0s3uqN5+I2+tqqa14THAC
xtHA+Gzi6Wp5M6FyjXKpKC6yS/3SB+LiIqgKkHNnONdDiyYME9wa0fcxDHtxcxDTixLOfTf+7V/8
ZIWkEqmTBrRetfK2G25l61x1j5f3XGSCqwJlbdHIElvR0ryU+TmRToX8cNnE/t0Pdhv8hxINFO7/
PiZVO0hhG8u9mzQZ4q4vVx6EiKX2up+CTvqRgz+msVTHoLezfPh/2uZSm3lpOw3Kvgzp80/eAfUs
H+zfLlOW/7vX4GalXEBQhzxUMNCIR8ntwDiygxDDHL9GzzpBhd2N3FrUwt6PQJ+flosPddPOo1JQ
sHRBwKN+tEDScfkD7vvHpwEuJGTDBHxBQnt3VK/N+hSrT0suOMAiE9wBlgb4+TrgPWtVb4nxKlXf
pVl0IYtscAe3kqmexg2CRLNER2AGT03UfldbS/A2F5jhaylDK6tFvGL/ByV7jU1QbazSma6ze3lT
9kPe703hKypN366kKawJh/ZbqXi9ep+gL0sWgZn9NPrTnflaStPWS9lVSDYZMxzSwNvyrgsIWOHq
l+G6umNtEP0hcf8OEgz2WRkPfKQOPKylKVTw5TVsfScGOQFlMbTm39v3YHgrjq2d2vK7HAEaIlrv
7mna2GXhf3OfKyEKK9aKYKguKOasoKMZnqkLThiHfCnuVGiViSL87k5uLHKhcZ5Qqe3JgPBrGJA4
KeykT6E3/4vOIrjc/mZuTLHFbxaX6ZABHkAb6fZfppfyegHYbD0qV+2hUQDHUjz2ZQEIeRdOfAst
s1OzsawaWtRRHTC6yamvmxL98+Q02tOddZ7vs+PsMSIvuUM8Fo337tfMN2vmwmOxDqM+ZEBBG5Q4
UWM89DS0O0W+Ma3wNSk1e57LQwRqatLpp65SHxuVfG8s5S6uWvzvId28qKdoUQNoj3tSaT2XUvHj
8lnef2ttfiMXYaWkntW4NzE+EiwOeIjAC54914cFXYT6a+mIZnyUj9LOH0nMxiAXb3VAN+eOKXdZ
pn7dj+C1aKnyPnbt/WCOhzRdnLxvfKDnnFIeDlWceYumP8v6kACNYXl5rn1JS8PWsuxqSgHxBBoB
zJn5lVmG10lE780E5HYJtdc5u4U8KXp+xi+tNp7idfRXE8QnlXEVG9FZbUO3SOL7psxeMId9nYzo
oKR6ardFEdpFg3mEKvOLLg36UDrrSvOkd+nboptObg4go0pGZx50f+wyJ9O6h3JNT3K9AK0SB30X
n6RI+2Ku1WlQTC+uMcUtZaeyT5lYqV+Zkm+s0ClT0nOKFtsyjc9ZMUX2MuVvqTTfZTNoODUpdJWG
vuhLr9tDCfFFUzWcirSHaDrVo3rbVOs5qc0DiaIHS6lPKLyOTlu2HvByUKcP5+VmqDEljrstlNIm
SNr2KlrQn1mK9Ugw2+XVhfLQ0ljzrQJt2HkyO7tONZAbWU/g8kXLtIvaYJGeJCsKDIjvphFWoubZ
mVJkFWsGztKwrbxhzE7SRL9WzVzauVboboLSMGD530xlseHQDwpG2Ls6uwH5wp2J3ZNV/A+0yHjA
YNSvdAa53pwDSCRDzHyS3cECjU4RA8U0g+93QbDt6eKFVHPWcMltPdFfhnCp7HiKgrWd8D5Y085N
p+kxVM1D3Gm2usCPyBI7M8pi5RRLTmUNSWIvbXFrmDl4tyRoCHdKc6WY1SmTKcrnLQAtKyAqVbcG
sbRW+Of6IV+YI4ZJhbFIy1FU/bDMVzKj1j5U+rGdprfL53H3Cjc0S1dNDdz1lMsUTHUxNRoDmCKT
6ioxSKCrynsPmMNlM/uB/7cZPrXPCFmkuKfoGqaQsoKqZ16EBypBXbEp/ir//lwSPyxdQCeJFjXA
sBoeLWzGRjkUQW9P/nCUD6LC8n4NdmONu0QlOkhowwEaoges2SN5CkgMW7sPLCEaav++/vyI3O1p
ssFMErHwXvjrAmFFQeuK7fWfkfLz73NXJkgKo2xocDsr841aFsGoQ/gM3rCei/h9GQD4AivlZb/Y
fyxtPh93WRqmtlZ0IT0GPlefNZT/IRtSPGRbQimo/fLMxhp3QU6FpiVVg1mS9Ng+xY71HruWIz2v
Jynoz9NhOXRXwuLsbpdjY5O78JpRkiojROV8ciZPu2Z49/LwIexzLyJTEjkId9UpKHeRvEIdKEVO
ntfK0SyiL5c3jP3aSz7CxQtSpJmUW2gHG7F5FeO/9cg6liNislLdApwUXDZ3OW5ovCRrnUmL0Xco
CQxqcari0uvNX33c3urCR8blb4fx039nbQ1m+eOsJoz1/dwmio01Cd6W/5H6/N/50ngF1hD0CuvM
erWzr/iYdfSr5yIwbhipZeFrqXC+WbQkLl6sahaTMDYA2KSYpu1p0EWih+b+COdv79Z4/dVZAe6p
J0jnymu62LHTBRViLdP9Cr/gBeGKMaGCkKHxqh3q2EaLxarNyB/d9K30xwOAhnb+0NxKwpgrtMaF
DIWEzbqGeJwxiofV/YegPTmqfu4NV83hsrsLrXHBYum6wqg73JOdBz50FwJ5Pwwwc+qQHOuuFEG8
F24eFy+KWKPyGOHuYmROKxi3lunI5lAxQlgB3Ys+ogwktCDki440F0Gmskj0bEFbWQLOI9WOOQZ9
x7dqFjIByhdDlcZTjfQRBCFB/ojjhnzGRm0RlNr0JZyslxn5uD2PoH0P29OklJD/lt8FO8m+3X8H
Skil/jue5PVCImoAbxYt9uIs3tiDzYBMUAOMc6gQ9U79VY5t68wAluK0RHD0P/xs8waFaGqZDhL6
j2l4npYvjQhaKfr7XGiZSyqTfEKhXumeSIfMgArHOEQm2L9vliBNMtQe2DGHSo7PuHKnxg7BKTk7
+Q39EqHAKMp/RKfvI33YmATFxpKBbhiZ42N5tPz1nVmj39lQtvV3vdPPyPmB+dgY68OVthkjrSXa
abIerFiEsBUdb74ZNaWVnscFTlp6PfsaoIiRZ0Jxsz7otoXh2eU1FpQ29482Bh/pR+3b4KJX0xWA
c+SIXrn+QKOjlHZ2BDh7J+oC7rvGpx0ubsl4CPZSBjgMWkPe8I1hkKhrfIV2+ncUoD3LlXzBaWZZ
/J+n+dMiF7SGsOtJxpjZ2TQKo2XHuy0EHaIZaF4FmS/RPbCfNP62x1dWl6IcyTRh69ZYOWcLpMZT
9WGm49uq0q9S1Lgg13cRSRV/1bszmURSVfvPwk/7XPSadZLJaY8WtZ79Wog99G/FIige7zMxIMH/
X2/hy61SN6e0YDP7lhLdRlp30xpgHLW+VNOc2GmG1nhRPEkGwAWthdkN4ox405mWeSNZfWUbCYbd
0/ywkOIoLxA7XRKRm+3nup8/kA9yiaJEBkNdGbZ6Wl5qv3gevg1B7JMfZLCbIznUlTM+p8+irGr/
IfZpmAt9RVk2A8hk2TOFPYn0I6uOiYU0RJvMvb2qeIG01sycLH8GL5jTtneyvDqXj47ICJc/FZic
mNQU0wXtop3MUQ6kKgKeVxFxy/1HtPv8aHzwSZaiNS28JD9AcgUkBUD6/B1pBoTjmve/e2p9WuNC
0JgbRaYw5i85Jg4BjiOnqnf5ywlXxAUdUwbt0zLhOupO8onJeA3n2JXWD3As8UFI+VN06QoCOA9f
k7ohlrUVR66PY6/PSwdMn84inWvSuILFCSIcj13DtFAHhXA8HJioGxQS72NXedAgGNMGEBK6bExw
X/DgtZAoi7zGAC7QNT1mreGMiTBz3882fzsET5kLmlc9Cj+Yq4LoYBwAArDZavKTCD30H8/IT0tc
dJDAZiDHCaIDAT+X4hanwlkMh2mfso83va5CAQHBGebRbJ3WTWkzV4i+j8Z3MIyfSkywmQ/5lRJE
d3NAZdv6O0zL5+1gcnFjquM0TlnyAhnD80Kh2LEaBzNdRDc7C+IXbnaebop0rZw0LR7lbPqJgMat
AsghCTDcGgC/8VOkYSfcPS5whJi4GbUIYaqq70h80szQbpIftP5lJRWGBn7UKgrO1jNZHvJ2dgp1
FUSV3UuNYG5OZ/Ak+YPHfZN2drk0y5mFIx6Fj2n93KSLXccqeG6fZfP+8rHbdZuNKW4LaU5UicZw
1FqBmFgcLm9rL53UQSiithtLNoa40D83tZaTIkTYglxo4c2HNTBO4GJHj010Ne/vH9FVdGsNYDss
LilAl2dUowE5LivnJZCjRHPvwGY4VZe+Y5pdELp2I/LGHHfYtTmK10aCu+RZ56JbapNYtqM5dgch
0H5/uz5Xxv596xnplJFWRqEyvwY44Uvtx7elH/vq3fB9ciNn/FlWjqghLLLJucjShivJJtwC0fzc
DjdUi+1u+nHZDXezqc0n5LzDqMYe501jfOnrSW6rgDTDTRZWXqkjeatHb56116KXvctmRUvjD/qs
J+i1oXRZp8+JNdtD4jXN69/YMAklRLU0k0dGEKXWiJKDCMesGldPZzvtlGMZan/lhJ9muB7HXEpD
DAnWGbsEsvRKccz0vBiH0BR5+/4LHDCI/1sQd7r6hgI+yaLx9ME0kLvjoTzMDsvhLFekW/ofZ/nT
Gne4DIOEncWUABh+ntXbVpB4Wh9nuQCrlChnFK6OO2FSHEpEZnploA6+GzH9DVEXhI4zU3uMAU59
uOwd+7Hjc3nc4dJ06CiYqoQHVtf4S34nTaWtGpLTSgJD7Dv9cYdudo07YRjdhHoSwUOpG6FL0mr2
RP4GGLqxwB2mSkJ5b54xF0DS17I+thnK5/mvroudns725c+2n3dvjHF5d91ZELQ18diMbj7onW9r
P3fpMXEWH9IpFSpPoltF8AH5vFtWM2uONRQLu3A+zlV6VViNYEJ5Pxz9dgY+37YA91g1Ni0IkY03
CFB7fVoe4rAU1JR3VwKFTVUlsqYqKvft+mHsxrXToIFeX9XRuakFOjP7Z+jTAM8LAtzAqA4ECOv5
Ow1MP30kbnaMH1iNTowe2V+NbhjUME0ZZKT/vhL7jqJ4IeF6ale/0G+6/OmyqzG3/ePgmJ9/n3Pr
sc3VNDYRgMq08ucmC6qpuNbyyqWSdJ9Jo5csmagNtRsVNja5HSqVQmtR3EFxof+SEsWLaGxP6S0V
AZV3He63HYNv3ZmhZoSdivJOXd5aQEs0ml2Mseisqhe/oMG37fI4bBdFwztc6h0a1GA0yhzpm3lG
gRO9J2GOxO6f/94wg2/hrUraGKRALgGEqKu4CsMWOEkAIVcm2Pv2d+3xzUfk7sM8lBfw5KLOTu4X
T3Ohx+BMfnVM0VkD96HgY+4D4jfW2HHYZIAgTPnfcR49KJ8wuX6lnxRX/lneprfEBbXl7IFy8Si7
YLi+/dB2daU7WaRLdvnMAbj17x9RVa2EpiXgc8r0aGL2K47+JmnarJK7FouYlOCIQp5rQBGrms2r
qK7sxCTu5bMt8n8udlC1V0ydAd20Fs6p2i25j9DAvmxkH36yWQwXQZKEIoJEKK9JBxqoGDSrr5pr
wMmAvhZC6XafWRtbXOSQzW7q8gpjZgzqUt0XDmYBgtVDo/Ag6iT8x7pMy0JwlDFoyrnibOL9v1Ks
a1LLDEwG0RcrnX8pwOzXc/eiLi3UvyFxljhQNEnsbIEar+DL7u/f5y/g/HCxpKzUSnDmdNDEw5sc
Rf/oRCcsOjqmD/lL81T44DsdRW0b5hd/hphPu5x7RkNYhxMBiKOYK7vpdLuuA21BNSl6Ttu/SavM
T1ucj1YQ5LDMEV95jCfNyeTwBaQfdjx3R6UlZ/CoCWr+u2tD6QFNe1U3VZ5fSgn7PsQ8Fkhf1gT3
XWubE2ivl8Ru1fs5fxfs4O5Nt7HG+VBEtFU1WQcxT9C1oSftYD3ItV1cGx69VZwW2pDWmxELWex3
I9jGLuc5al139dLhTjLoIdduYxFmb/9wbAxwLjIXyqzrTKSN0XSxKePoaAWMaY7xK1/+iPtr0fEe
0y1qAJ7+72g8Zoq6zhPSrdZM7Um6b4iAW0lkgF3wmzunb4oeg1RIti3pa5ygT18KfHwfFU0/l8Dd
oRbadtGHqnJ4rqjTAqQXuupddi3fhT8Sh0AOvfSkt/SUB+CCFyoPf6D3/zjPG/OcF5IhzENVxgKT
BOVSK/QnEj0N+fKcSlGKQZbVB6c7sXvT8sIRp7DrF+BPc3IIs2kGJzx1w7Y7TzF1+wQVwbbJIttK
+utQS+dzuaoi3MT+hlDAk3BCdZm/fwsCCGsy4Yxa5Tnr7qfY/xuP+vz7nPPq1ag3YYYUCjzhRIoh
OyXKcHejDDh5NTAXEQQZLqoleqhRC/gH9EqMp0bXnCo1jlHT2EArObpJvvzFgjbmuCu4yLNlbJIe
x729b9ejJKqRiZbDXbuFUdBaq9iQdao4JWEB83UaXtVBtVUiKNnuP68sA6kJ5mExwsbFLh0aA0mn
M7oXlDeHBzTW73Q3/wahIzuBBLqgxboboTfWOF8o09SUIx0EoQQjylPpVQ30OcGfK6qTsS344wxu
7HAekaUkVWY6o0BhlIele6mMO5LiZjVvpglcIZlgWft8HRt7nEuE3TpahowxPOAj0btbvBKMaknl
6EcDlB1SgICDCekHUYa2e3Q3ZjlPybNqKC1rwtEdgig6NI3g8c3+/xc+I4+o6kiTTdWAnowetEft
kAXJkVXmRJjq/ZD5uY6P+29zJzS1XLa9gTrZ1NLSbsvkqSryxlkU81e9VrJNiv6m6KzvnbSw2Xlg
uxPJBkXm+9oqv+JpOaSLZlPJvJf75FeWq49JE1/NtLqJSiHOazcp3vxW7v6q9LpLKhXBZo0KB8W1
cDiU8iFCOh49WXroUHAidNX3vDhcjjofH/vSZnDX2tJmUdN1kJ2tjOp50AYwnQNBPRBvHSVM32uu
mUutPZv59ayp3wXG92PS7zDxUULb7JAWW+M0pfAE7ZFNuitu48wHWjoJXgRQgwR2GwIIeIOI0hFB
wOARWiWR9FLP0A6Zuu96NjtT86Z3P4km+Li7uf9mU7m4NBkD+nQSMsepKh9l1fTpIL/EVixIh0Wr
4cJSKk1tLRfoJZXmEGhhfD+ZtHcGtXssMEcueNCI1sTFpCJu9WjJ0Y+Qe81u5dwxi1O6frnsGCIj
XASql0ZPKzx73ba9n3FBVda7AfDlZSP7BdrP7fnI+LbeR5qqBfgJBdrcJoY9u509nFcIjMRI55If
qV3cRj6meARmBYv7CFsbs3WWk7xnpC7KYw3NrxJ4oCxgEEHFUTym2Smmwds/Z5QoMjqNlsJHQotM
xgJmgt5dEVoS67oAZUVhnpTq52CKyj/W/vo+jXGhzAAlJxTGAYFPV/1ZGumLRougUlLZD83lB5JP
tyDy3TDXNxZdHNA0KE7XVT6YX5+hcaVfrelgj0bsESu/msDMnsSVV6j9VaeCVTRMnufY8vq19wx9
uTUxxE3rBuquV+Ct+9ZVCtrQ1v1AI6RplvmW4enmpP3aYTyqfynUL4tEIEdIrEAfwTfdF3aZhL8G
Lbo2zOlbs+pullgHS8JbMq7Vxa7W9LYmCyCjIOCXFuWG9r1vgCd7hP5NHAcSbewqw9CbVjtaGR+7
kDiDVvl5p/kka9/pjJFUOmGCfw7Xu3BRfoSG/st4rUv1uTDBTDG0D339LVMar2ybx7aE/EoEuscV
A1uV9YZhsu96zgQUNflbYmbXZTofq0L9VqYlJtnQgbTViE72kI6v2Vi40zBehZF5M8grKtmzCMEh
2lnurtCXppSSnGFN09OynLT6uyoUqGfe8ed99Ok93Duni7K4MGPUu5j6gQ5ZTJQPj98Zh450/Ls6
rPVpjC14cxRHqR96iw3yNL8WD7KLZ1D/HpSHFUzU81l/FeEx974fir2yTsA9g9SYewVXbRh1WYxO
2kyPSnfVLl5hCN7Be7nV1gR3+PCKmLV0RaVXPjHRenKcfOKnJ9FjgoiWwrlCH6W9QlMLWKiG+kmV
His6flvMRfMztcAkpoIDFE8ou1rGi6GV9thoB1CmHqwo87McZQa5Pq4psJeF6fUEAoudCrimZHSv
TaXcQ7rgqYvm+2KWj8MCnVqjkxu7XeRTmw6OBcLtVIqPS18d8yl61K0ZOoap4cmlmtlD3vprnD6B
196WhubUFuVpaOejFOnXY0NiW8IsQiNJGCtJlXPb6ufS6u6qMHHibnkaU8U3Ev28WHnCHskYcp3f
s6SaPMhBQi83VItXdarPSiLdQHfuUBXGdZP2fh52QWP9Fbcdatc6VTUIikFO+d8OmmmxWjcDxkYi
jFwrSviWdDFAq5nlFFLtt61ypKDrTBPjpBvKUTepK7is9vLSzQ/gc3UMzRp5niG3+Ic/P3dDNwnM
QPHik+h07D4at7a445FMCLQlQ+piDOgI5S9nhSrUevPRg/FF+qH/YQ10NlRTDF3hEVshRqPTQcE1
PPrdN4Byg8SZvlRHdOyB0hchv/ePy6cxLmtCgaTJ5QzV2DzFtC4A341tKaJa84ckBR87Ueb+vSTO
W+auigarwJKSF0bEMP7oj9Kt5uNQqD9TNwvCJ93WTpoXvhfX1DZ+lQ+qOwZABCvCgfm9N+Tmp/Dk
ZAT3bl+wEi3VRhwyDCI3an1/2TkFH5VnJqNRLMchxdxRPVgoKsb2Wt6N7fNlI7uvyO1KuIgqyblC
AGliqDASEHSyGIS7O4cuGP4d3ZZ9I1jcHjptjM1I/BgXLZILtN1kdLOqIUnN6pdQnTAKfjQjkZyE
yAh36ZK8ScHiASN5t1ybkRKYKnRqgCS8/C1FTsF+xua6jcM66asCnzIEgYV+npK3y39ftAzuvaVA
BZNOI6bQ1fRkVAdpObQiYR/REri3Vgj6VK1UQQMxp8+EHDExcHkJe285QzFMqG4QDYpg3HaDQF9m
M6RIntUXvb4C5Oa0Lhb0rR8v29n9VBs73I6XWbKWULZmnFwrBAHSY7jgDMWr4AW8m45szHA7joy5
k3N5hXBVdTPqxxDt9S7SgiS9zRXqaOl3I/0brsftF+ScYFTKqIGkGg4MgGxTlNoJWPsNUazdpRDc
muEcoYmMVK9q3MytS4E7h44DhBsjO/Ikx8jsVyOo7piCM6S6zoWofLHLDWOA4kdFXZpYKh/50GPR
wQ79cVOu/hDZndceswOEHL3R7hq3c5mAdO5ZqZC6ed9vPi1z0ZACQBhVFHAMCT1M8PD4TSHbkz4F
l91ztyxlYH0ETLqyia7Rv0NFUw6dpuSAMsmn5JCBkZbNroDzwRWJY+weuE9DvGZAndfqkMaof9HZ
cPK2eBnGRXOiOL0ZiSQ4dLsVh82qDC7DaaO2zCNGDYWeZXlkqnVZZheO6ch44fRO+yzuvO1u2GZ9
3IYpY4KHsbFixHnWmDSkk0HfpFpE5Fr76dTGDhe4+l7So1llg+/fw4A42lXyE8kbyE+pn2a2aHpB
tCoufHV6u3RQbhzd2KiDQp8PiRXa2SpCue9KpW43jItf7Tqmrd4xRJ23OOkd695DJfJUYNfOKoZO
/B4VG/m6ie2otCFuYjjgyH0W6pnvZuGbj8vFtHhap6FXAGYxjeFen1qHJMZ9ok//Q9p17citK9sv
EiBR+VWh1XFy9Itgj23lnPX1d3HOPbu1aVk8sAEDfhhA1UUWi8UKa7lx0JyExPTSPD8ObX7CGIIL
bKInzmmkRvJLYLmQzzi7sZmnUSp68JLc+14GSkI6QYs5jp+0g4j7DuBpywTLfkGTsxOKxdm8rw90
CMa0/XE3OcKx5oJ5rF7oC9UYR9O36Jf7pFwxkmMXAk0o511I6976KoKdwqx8sR0qFeUp6qb777Fj
vEfHyEstxFsPyGtgJrh+Dm559Q/OGWG7uvVK1GNAs40OSWvLl/2nRP1u6twcPj3YG7bBzl/mo9aS
mqCdh07/S2f1GyUwHu3qMF8wYrDjoZPxtGL8DLDDS1/NsJjhfNeK6Hh8FP+EwHRx6FmqAHCom5qA
iTknQB9yhMp4m3IqezwlGLei9HKWqCZqvYEA/h21vFH8ZleVyuHvzi0L+G+USdREA8johiP61HZ0
DsM4J2faKK7f8SBqODepxjoJwBdlrYCe3XKurWz2lHS21OKkArlgWy1Cv7RlcqyD6DOg8FOGWQpv
AbaKU38Sv1MSNHKLsM9Wv0y79KEGUap6yN9EW3RHpzpNe+0mPP/tIWPcR02qNC8FmKM0li4JpNsU
kIQ5Mf+g7Xphkmxn9yzJ41A0Kta2Li1T/DYlYBCb3rbXlbOBbG/3jDxTkOcYFO2EwA4rZ5a/lOpb
gW6abTkcl8vOUUZKNgySCPYpHe/AKjL2pA44JbH1V/vV57JzlKJemXFIy5r97nMuFE0INANCwQsM
p3SnXXMAea+Ve8J3AbQX3DuMpyP9++Kp2ySimfXoSEKNO9h391Tqa3TAa8GK3en1Ow9Bn+NQ2NHK
XkjBb65Q3iY0o6pjaBkdLpaeS5nNcfbsOGUTpJQzVMXzFMDA7YEOrbUYJFaPtFcUJN3OtqXwLJJx
KW2PjsU4SRC8IpMlviiKag1yY42dam8L+k34qommIRkK+tMYSXGcZYqhwyMPRw0NsNK+t8o9IAEc
CkHMU4srjXFggMubpdHHDTPYfWcHgHSJvOINzwJALMfcUd9147jqxvgov86FQM8DwB1HZ011VOVN
CjgtHevm/o8ItpRKmhxAKzkUypsnw7w1uDfZekx4FcC8nISqKIdQBCl2gUAc/Ox29Szd0EGa5JZX
2/hN0H+VxTyZUsOIZWVEtJueyU3rlAhBA3d6L+zypL1THKUasD+2YVW7/FLt5Sf/Qf6+bY6cHfvs
sF94jxaM8yI6qyg/H8Aji8Ses9CKUpXjiH8TmV41ZbyUjrJiDYTbTy/5Tb/VPP8oPqdOCEgS5dZ8
HlEHA+99suM939bP9VUuE/9omVFJeIPisq5kVza+dNo5UARb9O//bh3p71isYxV14HmocTvLKkA0
lRuZ3KsDB61mtUtLxZzS/7uOz2hlIaSJ4iDQezipdCwDq8xNwyr7+medJd6oda7m646fRx4gTG/C
dByt2SjPYkPua12fdoUinfpG8qa5rjm7u25EpvpZOVJklmdBUyZ/CDqa2WjOkYYQ85iOHN15Ipj1
TVvwLQ5TgWpjBd7v4MXvD2GvcPRY9y1XPRjXDEasSWxUrK9c3qrJo97zouT1S+0qgPHGYyamuuLX
YMH+L/68o7v9UfvkJ4h2vDh5dV5UJVd5jD9WYnBDJBFO93QcXB1Mdalode/DbgZa5YTakNO+bx8D
zgqysKmVPDWYhkERTx7Sj7yJTgBTcbdFcCyBRUvtIt0nZYNEb47WxMEV68PAuwN4Ihi3HJNMLsMU
dmDKwi5IUO6lNYSYx3fDE8M8MLt2UAJU0ZGy9u/CypWKl77gRPPr7u8fAzAZt9vMimT6dNrGnAa7
TYOHcJwDS5SrC7Isu+2NWQUrXVjbZ7vOwj0hDjXRDTMhZDuMZzJayZf2FmR7gaXbBQGpWA144N3U
2Lwgh2d0jG9oSRqoYYi8gAgg8OhWzDmvFd4xYqcqlaAO1Lzw6StQfhNd4N3j7Sd8bRwUw/cQ+LC9
kDx9GC9Razk6IomOESnDq8WHeuB0bqyOYyw3inELJMS4mqxgo8ikAbyb2HkVWbmBnL6v7NoSzRRy
mdhxFaHoGMSXtJcftzX8TVj6X7tE0/6/r8suzTqAKqY08KkP9W2//8jOCEkxEdKdeDWM7WMG1qF/
y0I/FSGZiiCrCVq7CEqnE9H8WfHYeXhiGKcx9YOPFwQuQaEFSPcMJADATwhl4f7l0jFeA0w7iZYa
6LvJz80LpU0zURsG448KlP7/gTJl2xgBCvTv1TNbKU8EiukkHkcnBF+ndBIwUtZEqPtknywt81/d
IQrb0d+nYRHPKWwjbEerJ14M2oXtNeRtFeMwmtbI81ZF2ldJXpv+gpErG1OcfymECSakTk67YUSS
Cg2Ehngag10fedt6rCLSXQ+yIjKewgjGGmyqeG+Vb8nXL8TO3EMA4FA4eCDazrboJE54RJunnT//
WZ7oeoIZH9K0ZQp+Fpo6Tx/D4jABWr7jjOav+12ZmLooyQSTb4ypC7KPvS9x1Q+2aPeHwisAugX8
iXvZBqfqD/NpeznpT/4l2bcQx5h6DFx+WZg/TV3eDZ5xqEHu2Xr6YVvM6p28EEOtc3FNRjoJfYly
h49CZs3qbdI/kvgs65yrn9rXljaMkRsxQN4qyh8+mxc1eR6G+1G8F8OvGEzgWLqyBiWmLjRiTH1M
Bb2LCoxHqe2rnyfPjVx8qLNwBt/12RxbOxJCzC4np1Fsb6QkeknQmodAwQpBlWglRmHhkXIO/XEf
SxFwg8rOmqrsedQmbx70cyyJVm6OXl8Eb10XPwVxfCcY6bkUyq9l0zy3Y/tQ4/E41+HHoKF5LW6/
ClHhZbH8kKrpTo5SO5oJJ++3XjeWNUVEr7MG/AjmWon1akzaScPYd4NiziAW39oKI+dam3r+HIRW
V2cnnZgvA/IJVl9EnEt81S8vxDPXTaKGlRiOCB716kkdb+dhv22lvO8zZ89EK4UYFwNwMYDKrjlZ
8EfmeV0+5rAZKKz4I3po8OX4VtSF89RqT3k7n9vMALXLH7XFLZaLOXTpJKZzaXa90yHUUfqnKPqa
Cz+3l2z1WlnIYE5c2PpAFk/hP0LQnoxAqQAvyaX+Ixp1dSGGOW3g/oxiswgHtJ0YOwkTBSBp2klR
wznV627qukHM3QICEqXpG9g3Gb4I6l7CTLJQnKaRYwfr+fOFOsxFIhM4Dj9EfxCdDQ5BYpV5za6x
KtvHIF/tji78h+M/gPHGST1MKdnbm0bV+NVNoo2FiHSsnOUTSaRy7Iu2RO0SvGaYh+gDi4Al3PwR
hXe58LEtbP1GU2SiG6IKHFm2QJvoyWhm1ETIWLlRAh4WSbwrQsnGPKaVoNQSN5o7JGDeLFqbDOSG
zP0zEi5/YqmLn8H4rqhq/MJokBeI+q9msQ/Ijyl52lZ19TJVNB04kkRHbw1z4MYyjKKxRU24m/ex
sm+1fS0h4wC6rvamqJ6MaeZs5KpA4KkAuEWUFJXFuSOp4OdBjGu19y9qd0iyY1866GFMxvu4/F4o
X7f1Wz0eC3GM/6omtat7mloZ/WNd7Q3jhzkCY3c0OWqtOpWFHGYdBwxhF4GB/pNoiA+qaHaWnuff
i7jiyFkNFxZyGOcVGxIy6wHiuUQXMYpYOIPmzdLThDa6NPlLWYwHK+Q+GxsdVVWSx5YQnMT8K0F3
nh68Nt2P7W3iqcV4sTyv06jqUG0RSsNGFdACArWgolLbYZaletwWxtsrxpXpbR7qWoM7TY3OqGxa
eubJ8cu2jM+M/C8O65+N0tins5qpaVD5sHPVAsbTQ2OjDPcgWBRynvIvKLEF+ijpSCk69EMDZKad
coq4KAHbp+0XmIUJrRFmruBXtJLm6s3dIF5C/ykM7uvw2GeRlel/Eu8s1GbinWzSgbqSRHheV8eo
80TlL78v/zsqb1VlTgHhAo71+qbxL0L/Jwnsxe9n/IVmRFOg0/7UNOttA2wcQEWo2vtt49h2Shr7
dPaleZj9Gc5iAvIcoJHdNq/3GEpzYzSubYvatnVNZPxFkclCipYEMKepjWs2mVuQmyh5+zshjKOI
Y1yNYge4yCl5rI172b8zeQzdvCVjHEQPlDkDuTBa+DV3/XATDImNXA4mXzgHl7dgjHNQ9EgQ+xBJ
t7wfnorBdNU0eZEVnfcuoYa04R/YOZq01ELS09Sa4lH+F7DIfaPA/2CelWz0nX7x3fHvjg4781mo
iZ/qlLw1l3/2ImjKX7etYD3NcT07n9nExYt5zn21R4cuqgq32jPNBVDqz8bOPMUJQytB/qs6mPcN
nah55BUQOY7uM6JbyM6NsssyEY20KaDtKXVPdGgO5MRt41h9Qy90ZPxD2UuFkomApATT16ec0qUJ
0cjpOAd3PQZdSKKGutCobhU97gvc9Om5euluUiezASH6RfeEY+xGOx7X+3qudyGP8RRRMCZlVqBf
Nzz43uCN+/aYo+BFk7189Jr1IsRCGuMy0jFQxqQOcQe39mSDuBEIe8Ez+d6gPf8MC0LmqLyMPI6g
34gFPDWeX5ilkJntU8w6zeMMcUaPNJ9lvNBV1Rzp6O/Ne9/K3eg29njNuuse5SqT2Ui5SjvNHCqa
SLod+xcy7/r+ffvorYdPVxHM3hVhmyaihra+tkJQAeymECiF+XtbPSs6R9Rv7OQqi9m5uu1nIxcA
+EkbqRI3OJLRC18ztHVHt8HstDxu7s8nyK+e8iqQcf1yN2sthhoB7OPicUtAr/emn0AfYGc3xI3c
+iTedmdyhufsXck9a07rzq62D13eG3S9W1+9/hLmbqj1DACxpYSu69vqa4A+CJd2IieRhfkrCtRd
XzTwKT9s7+16Busq9TOtt3AEcoV8SNliJpm6thnNz6017cJ96fFaF9fv2H/UY6eRfSWqJSPDQvfB
t1y5pNJFaU+quNvWh3McFCZC9IdEloQSR9CvIiTlHieAZ2kDD1SBJ4WJE7W+EeOsa5EvkE+DqFot
OWHqk5N7Wb/DrwvGeJMB4HbDXMCJkeLHmP0YeKC0PCUYz9FNYWiodKZ6Dk7D0NgCCqf47+/2g/Ed
0hQJNUH1zRHn9nvZgI24bmqb+DpHzm8utOtqMY4jKoNUrjIM49HJ4f4sA9sls+t95dAJ1NLjYTPx
Nod1G7Xeij7Ych05uJnz45h8bK8bzxGyE0lNGqBzsAV6Re1IOxnMFbVoxa/JAWNJ++YbUubb8jin
k51LapvOyFWC+qifnZr0rsebXBPBw8ZxN5xlYyeSBGFORJ2StwN1LOpuifq8rQbvClaZ828EclnJ
YgLmNaB9YnDkro/t4Nl46u0ekJ/ZrnstXnPd3ZbK04pxB0iYDLEewrUlunQ7RPUxzEtnWwTPT6v0
Nyz8tDrlMiZwFOQwQk/uHwcdo3fTk9SmFtD6rRR1FsVuC85y8hRjXEQQh3miFrj5+xbFvVMxcfK+
69uliQomUAkxNbapQqTczsmElVMAYziDB0MHaHmBoMm8KG+oLe/43bCrOmnA0sM/DYR/jE7zXGpZ
J8FRmCHwndv4YGq5t71Z9BO/xBQLEYzTK0D9SqGYAFwC6vG2tH0TWDRP2zLWmykXQhiHl1a+3qYS
nsWUAqaz80N/CECqo4BRR8YCguMNWFYCv5mYpoV/VU5HpQ98eZrCoqGakhCqtYmSdr+bXPQCnPxD
gLaN8hjsJE7td32rrqLo3xc2n4OvMYt8iEqnm6a7lUXOm3X90tCuAhhbiOagH6sOPV7/eU9i2u4I
unusIQWBKJ95rb48fRi7AK7yVBYanpFm95bU+2HgrBe9dLa2hjEJzMO0aiOLSI+ljVcGL3nx0hkI
tt7M6Uth7LYNcFUYGBM1FYCVisF21DRzVmqxAYdU9cQ2+5upOhjNh6Q/pjLAVHre/b66dgtxjGMH
3XsA2CF4CuIZ3tgjOp736s10m7+g//UGxOV3YLjf1nC9M3shk/Xrea6bqQiZ0c9xR0kVUEd3hNfA
bU/pq3Svu4pFJ5/7S3BLu2C6Vx404uqtvPgBzAFA4i7ISzNAGscMvNY4RkPtNumXIj9wNKWa/GI5
C0HsQVCibOpUZG/0RxEDAmBJOYguHiC77t0AZmK4o2jx8lG1CUCzs7vWk2In+rb9I3g7zJyOcNYk
1DhirDY5FONjHnOm4NZDqoWSzPFIpEDXDQHZlfAc3ag7iqgrArCowih0suOd9fXn3EIaGyEKuQYG
N4yu0zFM4IQ9tkCYQZ8WnVUsduUPHfQtzvYKrt8JC5nME7LsMZMsdJiLoHdCfKajC5RcwAQeavNO
Yab6S37h473Rz/5qPSieShhnkcHP9W8/rU8kCisJC1sVLxXwpnrajOQrAElx5iayAattdT3ncK5b
y1UmU70UqrRqIh8ya+Jo3TvROADMvO8z/qav81mLU2RqRQlgntKTxiMjXod00K8aMN4lj8u26uIC
efo03csK+SYOpnqewtLT9OQ+CrK7SDKBhTlMB3Me70Ad+ibG39s8fYhi6WTMWfUQj0C48NH5X2uD
zFng9eNiAA4BFE2qabJ1hG6q4qpXUabud+kT3lOe+N4eZW8GbKC4n3Oeg191QQtxzPFPSZenU40F
p1OWmOjf+5SM8ILQcIdGIYcLjLi6wQt5jDdogmkaNAG1no4c0dnN7W1ZDQIX32fOP7quQhI3BB2n
5F0ekXAM78eRMwe1Hj8vhDAHPppGXTQrtIGonVVH1vAChiEnewZ4ZfOm1p/J/vBLbs88uP9173YV
zBYYmgaRZzwiG5+/jTsUGKz0MSgoFEnrKgDGxzCs6cQ8Rsz1eG0hlTn0E0jlQrS9AGsZowzowd6N
p94SDzMKnYgAHG6MvXr/LuQxTiCu9JSMDXUyDgHw/qEBhIZywAoDMla7FdCCSOf1TN7EKm9bP9dh
Efj6YyxlRoNUYHz4z+O/1a36FDuC3R6LA0Bqd2Zu83FeqDq/+PGFuvTILMTmzZTWZYqkBh23pFOJ
qKo41RnvZrAU/VFH9kIYE3JMcqoPkyLSYBiNgYBPKlJQ0vLufI5X+ZymWqgELvtcVwmcmOLJu+mZ
Eu2UbnGQPpNCEPi8fQOv3oQLpRinUtFBvlCEUopnHBsv8SibKtnz6lEc3/J5tSy06sAqqcstfGWR
a5fx+1gP+6afOB6ZZ/yMbzG6sMEwPUo2mgh2vndz/qoRVPpjZ3vJ1v2wDsoUXZJB2MCc6ahtg7HU
VAQP+qvctFaE0sm2hN/cZFcRzDEO8qLRhM5EGE2LQR3ivsAb70cbJXF0RXAJ83gaUZtc7I6Zz8as
GMhBjx+YoH9q7AKpSO0JfJSCZ5xCl4cptCoP9SZD0gwdnU/MRvWaMs9aBXlhoF7CIXkuG8PbXsJV
u76KYN19MieBMIHay5G0xgrlzCLtbZgdxf41lQFgWVg6L/XEk8iYhdkBo4KIUCqqXwLxOcY4RXyO
hO+T/q0Odlnwvq3g6olaKMiYiGnUPookIxomqp1aYmw+BzAw+RNTXwhhDGNS82FWQgllgyk7pt10
UEvCsXWeHtRWFrYXKlE4CQ0ckCB1+1EGHKssANxN+ksx9GcsxPhjHQtRjd3x1dKuDNMSSGElOU8M
x7JZ7w1YV0mqK2Sli+wxEz5SdFRvb/u6a1hsCeOwR6nzh0wBSWiIK0/FcKTxpFmDQwfxsW4cj7p+
ry+kMTHhbOZ+qdDhAuANu/UduJkSS8a9TvOdAMW0ilvRd3iXBVcq4x+SKe+BAIM3mfx4AqP9ofMy
u7d+VB8o/bjZTnD+qCZ9VZMdz087oRp8yjcXaHhmR/XOnFVXkXhwWevh4EIO4yMaAsPuUbpAfqZ1
wu8aEFxpyVSe7NHNUfThlWg55viZL1pYfZEOIHIw4AW7EDglz63/sm2NvO8z/kEqKknuOrwIa/M2
Th8q4U/Q9NXFgjHewdTDQUy0ATMa5NyGqlXKT0nH6xnnacH4hnnya1UokYRIxos5XxKV8zL/zZlV
QASODAqIcpgz2wjSKANennbJUHgwDNjZPbpJaDCeoN3xT/bkKow9srNvZjmBQwXQ/D3w7o9gE3b+
TgRzPodgloeiQJe0ZpyS8EOSAo7fWb8U/tGBRcdt26ITFYrn5uenOnlvzK9ovOV5Umqcvzwe0Dv/
/7vCgkTmQlaFsoJRgfBgeECp9gyHPIbOh37/mS/gQagQuvBb8si/r6BQK1P0y2P2JXmZUYnw78ml
PE9uuetcmqqNAR0tPZj3n48lT38oXdWTbAIA3ekg/llAvlCeOblGUsdiR4FqSn12pqbywkG361Ti
9PXxNpI5vwOgmA1CAba6crLa8F3qUksYnv7KHFkgh15OYrRq4HhV5csQHjvz2/b317OUi8ViMj1d
0Q5RoRE8LC5obrDruwFA+Eppqfd0gxLHREJWPP3hi3Mhl/Eb9URypf3MWTRo7aw0S55vuXW59aLB
QgrjMBoiA2EtQuvlRMD0EmlfeskEVnv2ODXyXs6Eo4LSbSikN7mWeXOGR3bhO2VmuLOW3mjoaq4i
7a4z44Mx1g9BBP46HzxrQeoAYYNT/+KZE+N49BJJv0lDnbLvvD54l0E/Qvaczea4BRYMog50zBT0
CHmos86d9NbHDU13GqBtj6Yjcdw173JgkSGI1lZ5SdMKyQtlGQxvI7s4F59T5eaBRz5CLWbDB5mM
D8p8CbCgEbJgwL1zpP5t6N7DULPqCqNLw/ftleTJYlxM0hEpMmcEH37lv4lCelLwyiOJgEscjwnV
4KQWV1//VzNmQSOAezjKSYuKUCBPpyKqnSoIAKRMdrpO3G3NOGbIQkaUUyfnwwhkhdh87vISGIh2
LPDsgsaCW1vFOB3BV4awGJDulToru0EIfFGe0FtHkDgMHN4Q8Xp6dLF6jKvpx0BK8gyGURfWAMzA
1JlP5NC6mgMa5BM4prgdttT1b+nHuJ0IMKw+8JtRHyWqi1lbd6zr3fY+cbVi/IXcT1GYd4jrkaIH
bMxB2v8Hc9f8QosC7QVwyfa2yHXTMAhGHWXK28WsYyD1apVIeGeqkuQMAzkTsdpleNZui/mN17jK
YVavJIaf1z5eEsaF8nEXF1qn6841biM+P/v60boKY5axa1G5wtw8Wi5r0+mFi58SV48PisY5wusm
8Y8ctqerDgagXeO2ccpqP4ZPkj9yYj6OImw3l++PnY5eq9HJWx00VqXVy4alTCdNv9/eH54mjJ+d
hjqOQgOXyCRhVH4wzmqecnThWBoLM9AUU6pLBXKEWfNggC9DKmaw4D1t6/GbF+t1S6iiixdkIEXJ
qAxI3KLXuDyU38Hxkri+o6M7TcDgAtrTd7yiMG/tqOILkWYRK+VA62qS/mCMryKvd4BnBPTvi++D
6Uuuphq9sGL0OmRAGY68qHnSO87o1GfS4FcHd106xhXEtS6NRQ5rlm4jQEBKluKVSGUIDxT6RMIL
cHirX/R7wwIVFfqeuLkbnp6MizCnOA5a2gsXH/TIoqgr4950McZlhfv2J9g40BNuOhkn4l+H6TGv
ajPOIkzFfE4UPNnrbvRyszgCx80L5OZ+rKabOVR7sFCLb0qvXJSUePMccS5Ozrlgh5UrA1SVYIoF
eFSLcRsh29dN5OZd722fDI6VsujRImalOzHHZF9giLaRGN9qveTkDXiasE4EE9eKHCPMSCCillJb
yH6OI6/heb2sf90wjYnTJiksDIwQ/qcHI8TNT2//MLcUYLH4GD/JntL9dAo9g4/bTjXYOCIskvQI
gjnBlLsRJMiWcsQ1ZgsuRtkVjA8UjnjitbisnQgMfWrooxRNUfrMOy5OflAWej1QpLxuwJRLK+7B
1HBnlumNUUqcOGDNPJaiGCdjVCl4BHSMK7W5fo9TcIhl3gGn/oNdvKUIxr+Yopj6XQimAhWgiUp5
M+uz1Q2vmfgQZ4/bxr7azLuUxfgSRdMA4xwh3JhAmyZZ8c50a1fZpUfenNfqa3QpiXEfRgo87oAC
5Y2mNaXWNGGyxTiqp/CJ2Iod4e5pj+KH1tnaB3BLpg86Mfw/xMMcU2EzwiQoZFkLFdpoKdw2LkUH
bzzBBoxj+jI5N6IF7HaHSwq+duIXyrPoLP1A5FAdYDWKeaNNx4q86MIDZyvpcd4wGzYnHGazlINr
Hn1CnnL8DxJXb9efxJqUSpZ3m69GqkudGPdSoGlIyiokC+kqArTN8Q/KIUXDKkX256Hfc84EYcKV
aRJIkk5ISCd1uUOP0J2ZhfsKky4kAZ5NXlUiJwpbnfJcqsdEK/0c5EI3I1rpdzJgd6X9fPDvJ1dH
ljez0xNqtj+jd/8Uu+kzr9uYZy2MjzGLptKFAqDWpClsuJggzuwO2NbbBsNbUsbNpGU2jmiIowU6
DU93dKAHlCvaItFNKPDwHHgqMX5G9jNfmGPELCScDnGp3GS95Iy6sd/WieOdCeNkwDcRqkZVUu/8
pJhfs4nXbsTRQ2YaDPs4m3uwEMJtKIXTGupxyjN7Fn3Og4knhqknyaUExMUZD7MyeBj1j2aqbFX7
u5tMpnf44tIkrYDZgGGgwHb5Q9UHPzJN8ra3g6cG4yJIA1gGdFEAwRbWm1ajlZlHcfoTTJLFSf1l
2HWeYl+pYcjlONgThuAk7SYp0t22Ljx/J1NlF+ul9aECWkqEU8rFvFV3yZFOKI619b9BpfOWjvEB
egcK8rrA0rX+BfTWgFdGQ8Drtkqc0yIzHiAq9Vb3eyyc2rqF/6BMH9vf5+nAHPoegDTx7CNiR4Vk
sIIG88dq87PMG86j/LP6vnH1ycyxb0utB2AG4r/5Nj/7XufRxjj5EmFulRwUS/BSt/4hPG1rx1k9
dl51rueB0lrBuIfvJZisQk5OfPXBtbBrth8pDWUBTfd4zyYTnuidF7j+2fwyusTBzK+7rQwnLGKn
Vc2ikMtRwpOk0kpbGw+qCatID3X1B0+fpU6MR9CCIg7VBIFQFeY7QxX3WVw/48J73laHtzf074uz
OgwdGTodT3QtHGyME1jSn+BnaKIqEVU1iIFi478lGGEu+ZOGfGBo7sPSDepLy0s0rCtxFcE46GCa
gZ2RYuioAry6Ht9rM68fbf2AXiUwuzGVWQnsVhqWzseoOSoEb+v37Z34jds0VE1SVU0z2PHRtlb8
OaRUFnQSQAYkUIieN/VeATmzb/OSFOsK/SOMTTROBNtilBNSM9Nj4QN8FEwGPFgl6hV/cTaSZJqU
JQDcNMzOJ3PUTGRGOzWMzA6NL2b14QuAOarPKa/1bNUCFqIYC4h69N9r4Op2dO3DFN97Hmrk6qlf
fJ/Z/5oYEyE1ShHVfJBBmthXIIPuz2LEI1DnCWLOY4iXrB7riGdo+bABOZZ8kTEWPyE9wDE33pJR
C1mcfHlUunTCSDyK/5JJG6W90Sq/aQ66e/9zVU8Wj1F51ehApSzLqqjIKlumRmOvVjYdxUQL3wx0
IGrEFXnAYTwZTDigVaKQVwQTLUbxrVChWP5a6bzRdZ4QJh6YAiKU6GzHC1LeZcMxnuw04gwGrruD
xWIxMUGQybIgaJAx3Ifof6WF0R0w4ImwG13VLh55SDY8nZjQYPITsS9CpB3KRAQy2GOrAOXWyJ1t
s1u3un9MgK0tz9JsBFEPKXN5mbu7xuS8a1ZzefCg/7UxtpgsEgJ8EBnT5CNGk4FGcq8dxnvTFh7S
b3SgvHDSezW2MNyBeQQexsRqtW0pnHFDQhp2fatgmrNILfUNPvyYXNAefchvZsBhxscARH7b68nZ
NRY9UU2HpssK+ItakWzJPw1Vb48tJ8DibRr9+8JVBJ1YNnJEG6ri4XYo4xsQVHDsgmfubEV5APgc
6CEQTFGSQBEoUT6YI1EmoG2B4mvFy9Hz1o1xE5MiyElJ0Utbx/BSzN6AGVe5G0/yBYM5dnbbfsk9
HkD6+n14NU3GaxRhoM1igEtK8ZFvCtGRLQnA1QisTn/IxITn4Omd9Ov1exXHOBBjytIyEtFtFZ+1
Y2N1F//wgbaUr58ATtxiy/rFdZXGuA+/S8A9EOGRnM+5bPW9PllCUv0kZHbVwuAYJP3Yr6oZhmYq
uiEBzPzfBqkbRdb6IV3Jz5mNdi974b7mc7TRCGVLDmP4g9pGYUhTWykQIvw4fGp09RgO5otQZYoV
g2TWEoyxseIicPVweuiL7E/yG2gR+6+m1I4XR6/2hdqIKDhO0adW3mpWOGVgNzN4xkLTMVuaMudB
UmNdKTL0G4KicecDLao1gEs5qh91Z6IlKtlJquDmITgFw5njwtYt56oicyyiVsh9SUC6IJVfxu7g
h8CIR5a5DTlXA08Ocx7QhiCMkkafa/qhL99K6WtjekbBm4pc9yxXdZiDgH4ftKzICBUNwa21+1Bz
quyw7fRXsZe1q1WwFb4o6Hs8IPDgKQb1PjEHr20AVdaldmOYThGTo9mhcSWOPwCQfJwFeVcbxbMh
xd7Uk3OtY+xQRqjXpIe+GW2hANc0mQc7acWCs7efBaUNu2KLhMUcJLlOVyM8Dz9LEFrrJ0D/kYP2
KB3Lr7IbHv0bXlZ4tWS/XB7mGlYbbSh7CupG7vMDcbN7A1Pj+hfU012yr155MQdnx9nyYe4HuE56
A/mNOj8leEaplX6Tp7zkDcd+2VJhlyu9L+WYMARC808NUKSqmu/7pvAwyb3bNjCeRozXSYOmr3yC
2k/Y7HPwR897kTdwsBpTIBgTVUUlosw+DkN1BlI5wR6N6XOgxVbHa9xY1WEhgDGCdAYcitJBwGTe
DOUuFe60nrNMq22xwMj+RwnmHopMNRlQJqPpNDI447kB+US4QzOXp9vZWUotmoHCVC2XsJErmbmZ
5F7JBUlCHB29oK8rfdIw5tq+AhxZe9RxF7YIY4ijvA4Wr+a6aoULlRnTIPE0pqCVQZPhXLmKIDrt
WAPQSJmORtdyvAfPRuhvWVx+eCeowCILsLxodiVfpfLrtpmvJw4XyjBXj2Dqgpw24HUz4mN5MHeo
6tpKdQAQD+bleZlDnjbM/RN2fhCoJpK8A243uUoAsMCxR54E5urRB93I5BHJvLB+q5KbWn/bXq/V
APa6XGxNxx8lUIV9ouD7NxngFTPQXBYEjVex7Nb+921hHGVkJntUN30omC2w9GJjHxkvVfaXyjD+
ocpKtMG1KOhLYuEISms1rWSJauBUav9SGj3nPU9395eLcLF2jKsAXuNs+D7OTRmaKPEY0o04aG42
d/tC1u+iAc2ZIw9ZkbdfdIkX50eNNdnsdSTeq/JDLW+7JrMr4UtWHlAC5wSQHG/L1nwkTSv74HPs
DyDt/SRd0mx6wYCmt20UPDGMRyCDWTbIjMMjkHOETgzxIgn7bRE8u2N8gtxgFqAzMMA4irVVaL41
/eXNJFNTWWyLht76wGywLZKAZrig3guk9cBBwlGEt1aMN+imUh8UFd6z0QpQiUZgzRI6K9Br3hwR
Z8XY+k5dBjoQ3uFFJeFWNFv4NV76fT2xcj09bIVnFKQEESo822BLb+l3+lrXvo+YGcTwya478PFx
1q85VVckhagG+qX+vUdhoeV+VIIVblIMK5Pve4xcoKkoBkzHtrmtJz7IP5LYjJiMgxOXNZ4lFbpD
/o+06+qNHGe2v0iAqETpVaHV3XY7h5l5ETxJOWf9+nvowW5raG3zwt/DYhdroEski1XFCucsoGoD
ZsRN6DMfNL8Ke1E2X7QraZxVlfJwYmQUGEk4qbtil/v6CUM1GMOLPFGEJ1wZZ2HLsA3apMLG4dB2
5rHYsSRc40l+votKR9R3/h/O/LyRnIUto7ZozAhUs4rfHEBrgMqm+Qgs7r10+MxUqbHaRc6wxkaW
zAoDJKRhf6WG0VPXWt5lvdi+vefVsL+vjASQbnSANCH9G8x7qh2K+VYVjaZtv5NWy+CsqRXoyYzJ
N9b3qM472ZtPC8YD6DNZ9oqLuUxdiCAiPCTOuqLBPTBj6V3kH5gUhXrFft4Zu3mvaQJvsW2YLEKp
iiKUrHPCdDOhoa5lSJ6kL4pxaFoR8fD2IZ0FcJYcho4qWQRfISdHDeVn8pKkgjX8xy06y+AskbVY
U6Fm0DXZcCc3u9O8aQ/uIZA3oEMU3MOHy3q33SKg/CuPzy3kaj10Bqs75L97APZMaHYMDtLbItsS
0rFS5IRO8Cod0tK9LFiwl3ymIALh/bBMyLWVU+k1AH3tLcAcP10WsmnWVeV9BlnVYdr/vlV1pi0l
RncBTyntkuRtVl818y0bRem0zbWsxHAXK5ZlI0eSF/nJOfQwuxv1ILDRBUnQbc1YSeHUe4zrPA+X
5A/NYrhX96lvnSSf4Rv1tsjkMTX7EL+uhHGqnrTtNOAphoS5PD41CdolO+rnSu6Wmuz1hnI3y8mt
FQJz6fKJbd7hlVxO/ZOh7lstQqOaId2R/jkV0RwI1sW/aaa07maZFVyTA9vCbj/uPgv/Y5yXwb9m
Rl2bSERQbR0Lt0Zvl+ZEhgCZV7BTfJtabhhDJ4GE0UU+6pBq1rEqhs+ElKtVcC5WbsayN1iRpooJ
6KibErTkme4OqgiOd7uMt5LEFrtyf61ekDZh6JbZQd/RK80hdlbY5sG4Vv3wsDjaTt7rhaNdSW76
+j9pHP+USYKxAi9ODENkmI5UfC8GgRESHRRnHZrJQHeXAgEZuWuKu6IXGAaB9eG71ZrWspB0w94R
APFElmJ3KrgJEM0KXJNoHZxJkOUyTFQKnaZ6uzOo7BVSIih/bIsA2rSlagA15Mub4JbQzEkC1UFh
Nvu5k50i6rzLx70dkqiY/AQVKuhAecejpXnWGSEc7OgYPsMhiI/qje6bTMNEznUz/F7J4kJiXS2V
gYJgDzU504cnx4RpdsOmn8Sj89tzBCtZ3GUN0lAtkhjryqwsdhIrCx1SjB6h7bGflBdZm+xmUEpH
KYPvHZhsMYgE4lP9NpYUp7akQ60odqYv7qIuV1Qa7wkx/HwAMdmoFV6fi8aJtksFq+9lurC+8mpX
JX2Itnw1dHtP+mL+qn3LG3/IJTjozR310T/qi5B2mI5+dGvnw+cCgmwew5QuUDCtMVxzfpqpn3b7
cDwZLVgJPlWCWi2Ru/mTRrMsifGq1CyPmhirT/dL/LPQLIHT3H4vaxjApYphmiYP0k6QsiZZD18w
ZE6h2IwBPP9mHqQJYI8t8BdBMF2dRJMrm5d1JZSzBzWGViLAc6OGSH4nRWOrIjjgzehtJYCLBdqx
iTByjNsj0YNJr4OhQrffyzw9CCzCplL8KwdjRH9romIkbYxAESH3EUMvTslAENykdYqrFkREJuZt
LDd+zQCfrnwG/NBYiebe57lFl64NQWs6/MhzAD8Vu/gXuTExOoknEkOiE7X9bEeRmgXbqmgKVXgk
4ECjbWIVCInN07Jj0zAVQiACQPrUjYVdAkJp3PqWLtODKEZW13yeG9s45uALkrwaIw7efIh3oo6z
7TrJanWcwQ2MklSyFbLhlNFTPDag0v+KTwHwJVSQZmFyCiNcEuLlyyq0GVWuxHK2V+4pAZ0fsr2a
H+5bf/h/NiiIxHAmE9zrBsCOakadEe4JgtfOi/bpTqQj2/fhrCKckdTroSLdCCNZGl8wB+Gnw7E2
nwrZL6YD7UrB3m2GL/DFigVnrCNF/fftS82lzlR03Lt14RX6tyDyFPJ8+XgEIviMZUqpJoOoB7XB
4C6c/S7Z58ZngqPzKviMZRKbTZjrLeZfGupGeeqEIDG9vIrt/M1KBqfcY2BF8VjBWCB/s1vAnWK6
5Y9xF9jIit5mjri/jf3gB2+5EsiptUExbwkmte6dsYdBPofH1Ac7MKiuqmdhrnLT3KMV2tCJJWt4
M/+tCD1dlFlKkcAuZ0xB2sO1vh/2JLd1r2tsej95jc2a6sYr9efljd1Wj7Ng7mEdaHozJBMC2xQ4
0GZh0/quSUQdaGyvPuwlOvwxhWtoimpwao4Z7dIcLbzezVN+I58Y9xF1xi/RA3izd5lTCuRtbiYC
AhWQrSYDCP97M9sZM+lKAnpRCm6lzsn631N6qOKXT+zcSgoXAhRBIwE9HSlfVbqN9FOn3NeDaBxv
M8xYyeA2rlCLOS8VHVnLGeX1ZTiakwimcFMBziJ4+5CnYxjrKGe5dMy+FmEX24k8OYFE9pe3a9sd
rgRx7pD0w9IVI55qs/NnNHTax7hQf0ZDRc5we1Vg7FEJWtkJjw5PzVhtQoMisxedZGlfWreTJTh/
pkUflfosgruy1qQFmawanQv+WjV+C8udNdmK/pAOgkBpUwkorIIlm0iSU04QODfRsJybHfrkvaS8
L41fgpPZvJ5UNTVd1i3wpXCmLg/LkS4a0qATAocG5GQLoLVldC0Fto4LKhx8Zh/8YedW8jhXHmZx
UcOZd24KWoCmv5mqq1ZVbLUR5ay3d+68MKYlq2dWNxezNRaIiJL5FSmBSdQ7JFoIdzLxOFWFxUYl
1Oh5kt1CT5wq9UflcPmANjVttV+cPQvzOTUBe4fzWbQTHSy/SlRnGsLG1pNosdGr8HZZoGhdnGlT
SjOvK4J2WrlsnE46FdPLMCzodP1+Wc7mLV0tjDNv0aQOo2bgfBYMaKDFwtgbGGoJmlyAzrKtB1QB
9DloT5X3tMhKD9BeASJBBpQPCKrFzoj8hehC+KntW3QWwkUocicXqhxGaFPKvfqFsRqD2sRRv8W9
86d8IULy3j6ls0Du2g7EbLRFRW5tUFvbKBdble/18nfwGYZrA7hp/+wed11HS01ggkbIQV5q8Ulw
BwL1y4qwXYlZyeBu6kBmq5Q0whJTZNfa1a41gJsaO6Pb3OQHkBs4ha+qtoi3blMxECKAFEZGvofH
ajVzC7TQEapmWmfdDm17U1NRx8B25LqSwV2mbtDBbm4hwlJ0e3YUtDa7iWu6se5EiPXw1E1vG7K7
vJ+idXEXywiGWZoyKLw2JAkc+vCoN6JeZvYbH6y4qREdVGtERnf638Y10qUky1S4WCoDr07XvWQ0
nCCYnVQDaJgOAI1R3ZUJ9S8vbTvfAyR5pHp05Erf93t1mSNdSQNTei8FTWgiyNw4ddn0RHino7bf
fy98Ef/6ppmyNI3hyCgsQfv3Ss06kug84SlQFJbdNddtfQzqyLm8LoEQfkoxrbMlKhuoSWs9Ts1j
EzyS4XBZxHaG4LwQHhGtGBBNzkzG8KM/6kiVTdcRmiknlDtVPx/td1C5o3gDt6/3SjBnG9HbVlFc
AzgUv/eSO+iLv9wUgKiKnfQwuqHTPfffRce2dQmoDAhmBTPDCjW5i9cq4CfDWAgCTnlfz3dJImhz
2zqx9e9zaqFOU120BVJ0VdPYZrCTx180/0ShayWD75jJyyqKZtaQ07T31fRtqJ4vq4RgDfwImU7j
mvSsPmMWFYrfDfk+EsObltm7LGcz471eCKcBYzSVLRmQemMzTyjRyKf0yICxm6sBUKsHY1f56ujE
IuLYzVfHWi7nJJsSPJQLS390LlLRDuDs7pr94LDGHBPTSLZgmVs+eS2O85WVAWytYkGaIrD6xM51
MGVJrZcb0rUcGtcTDR7qKbybp9Lt1Qo0DupuSMu7op7tNgmvGmLtY836jMVcfxRTgpXFlOcUnbIy
LCboX9/TgumxdEwAVcg/6kNiR5708/I2MNPPu4a1QLZLK4GY+Ta7yMRTrx6/FdKxV3ZyA+yF8k4X
NmNuglWtZXFuKEhIBuJKxJCaP1znx27feMygKHsR1DozF5cWxZmTvNdiYvaIFWhzLymtncY/k+h2
Kn+bw+vSidoqBMbL4owLhuesAt0wAK8MfUP6UVtfLx/R5Ytv8nn/BfOHMWUNFZH+Wwl+FvNi66mo
U5Z95H9v2QcSzoZKoWLgJuBsAp/1bPRoOOjEs2vMeHyUg5cx8MU1IL1xl1zBAJduSOgyDV96j2F3
0QcLPeeYgWn8zKFPl7du+2jO0tjfV9q9kCZJiQmbWRhek18Vycvl398+mvPvc9d1VvqlzVT0mGr1
W1k9aeWhj//HJXAXNMjDUDYIkLMavbuSWvNxkKzd5VWIdom7lwpq8EQLMGVXTl9Dy2+SH5d/n33i
pTPnrqPcFBIKLIhlTHC86NNPNM26tezSXPAW3gyakH35V7m4mwjA7qmLZBiYqy/oLo+dajdc/cjs
9HphXgRDL4Bo3olakDYr9SupfGsacBrjRJJwQrVHEahJdnqsrlCswlSXqC68GVGvZXGZuahpmtQq
oNCMhYw15fY3td9coRJn2P01qEpOnYgfQbg+Ph5YTIxENZA5IhsYX7EgVHkfRql8USeC4D7xM2vl
QJp4mNAcoAa3SnzH6CxF1drNR956CzmbQMuiyaV8ArbMN4LKYg1SLWTvO7zvVK++zXzRaJJoTZyN
aMbcHCQdKbvKfJCmhyXdjxiYvXzDRDI4IyHJetvPFLFnPH+tgqsufjST+8siFGaZP95iU8H9Qs0N
wCl/29IIOT9JVtBqZ57QST/qdnZgtN3JTvIAovLDPKp7xmYYFLcM+lG7lfzxMXZFt217peev4PxH
TuWIYMoMCbb4rU86AGn8aorQvbxWkRBORTqlIlE3sKpE+KDjgVf8NHoRKoNIBvv7yjVNFqDI4kXq
wLwX2Uv+rRtyb2kEcE3/oezn7eIUg9YgqY8tZBfkY3Q33iQuAz0DDe0b/C14qUTd7tvR5Fkc50k0
DEehrA1TIemNN+inKT3S6YFOb+UgovAU7R/nVPIWSdWxA8hiVN3rwXOhV/aoPV/WA+H2cQ5FkRTg
XbNZgQY0W5LNDG7+TD3pnqW54h0RRHqb/YWUVd5kikQX0iZ/K4Ull8tMB5ZZ8NAck9h0T0CfmexS
PweFNsYvTtRvHqzaVmSb/hQsdmvYfiWcf8BaykJ7RJpgFHOoPRziY7PPD4or70XZ0M0cw1oS58Xi
sqxpuKAlp3MV9LIUbvkMnJ+9cogPMyLB4tj44aP+dHl9mwpz3lueYmNMQKZhJCwWxGTdAGALjEVH
iwj9ffsVuxLDGSi5y+XSHFAxaVwCD50BugDO5Q+IHZ6xIu+y/VonukwNqumY/uBUpsT4XlIZSMfO
R9mJQxuIvLfARngvtzM629SN7j8DnUfPMvmIJ1TRVjlpsF16cL+UV5nxmXQNMQFsRomlGQpnRiIt
NHOlRL1ukK8rek/LX1oj4jfcNFUrGZz9mBpaBjrj/orJE7BoVRj4xfhKCr+cUoE7Ye7ig+dEA4IG
vAyMd/PtoloiNehKRVUwZAzgmOkV4cZsBtgrAewDVr4kTQKlB0wGzMYy76wc7c8oMyxN45jxp0Ls
lSjObVGtwZOH5QvU2/itOhj3DKJL8kLNbd3wrnYNm2AUo7xVRWHo5nmtBHOerJKyNJaoNbpxSV+A
Tn4/qstboobtLpBaYltEE1X0NyGE6Uokp4ZdIoPoZWIYnu8JKdSKHOCr9OFxQcHol2YvTgWOAPMV
xM1fO+vFeLhssEQr5jQ0HyIksdmceZjuJcaMqr0EErVzE3CSy5fLskQaxFkRVc3zoMrRANeXiW0W
GEG5U5cCEECSIFLdfqP9s6mq/CGbMXcdThG2oyfLG4rox65vroHe9NLPZoKpVmtvpt3TovSHOZO8
OSDATleuiRmdaD2CvhPMncbQ3zQsBry8B9uPKzDEmIBNRz8K33LdjG2ky6MJjIJvw5fqkGOkacrt
JIA1Bb2lGxZ25kwil8/C5o/GAdkQGV6fNUH8fXeTbjLrGOPrjMgjQPP1Arp60x2c7qW7F4fP2xGG
chbHRfFWMmGeieI1wuAcq532lnrxr2Kf7HKH3Kj+7Cr2fNVMdnbqRBEb09dLK+U8YzMPZbFoOi4T
Mj5TVNqSTp1uvh2XR2uQnawSgQlu293zWjmzCMC12ZxqCVrT9jC8OXrox1BgELcv6VkGZw97S2qs
sUQp2YpzO6j0h6hevCErQGLS2BW6BC/rqGhJnBWss6Jtqw5eK1z8MHiQSlFa/H3W7NIpcUYPozq5
MTDWiV4vx2s91UubVNkPtZ+zfTZmshNY6mAD/MqTSRLao5kC/W/Bf4VlfyJG4sUUvaXZcpQ7oKUN
0xv6ofZjhu6UcLKDRXNqJGi8WZK/amN7MAH5fHmHNi0Z2jTRoUcA68rbl1zXiiijMA4h+dqFC2bl
B6+PrmpRXm47iF0J4i6u1JBg7AhOPilthucDeGwGLV8gB+TkT3/eVwArLIQJhU0CG7qSzN3hWZ2b
AUfBppBkDIZkmJdWXXI1nkrw1TjBXt51wIqbX80rlPHEXHXbIe5KPneRYzRohMBb+dMBEO6rXXiP
2pBTHspdVdsiUvJts7wSx13jUl/ifppxjdOX6pDuM7d0uqvsNyNBUezYHb+LWjxFKsTdaV0zezWP
EX7q006rdnnnKfFV2n+iV2x9itxVjmAg+m6GlDz6VbYuFTU9/scx6YYFqADT0PgW+jIBquk4yKye
9oc5jtXTWlDHg6n5IKrgbqeH1LM07joYS9dPuoTAMDnEOKPovdA/euh1IWgezK+bl8BGAwWYLNS7
2ptd1k/6uYM7fwN3MeoY+FBo7kErYXIyi9xue7/Ifgz5w2dMzFkMp/9DVUjzWMKHpnF/qwbkQQ9e
tfYGdFz2ZUGbzkW1CKrihqKZKqciUiq1rcx6zuXsd4QxAQBShelNVzWgLxO1bbMI74PdX8ni7P6S
R1k8heicSA4d5jsGjFvQoziDze7OJTFcUBtFIQmsBlqvNd8Ny5nzQbBnmwIwQm1oOqj+FJnTw8JQ
6WhMFqAkLN1p09CVO4BIBMvh8tFsZ8VXcjhdUyowVeiJiWZcFOPfK2aAHWKBYuaFu0898FbCOI2z
FHOpSuS73LqHhR0y8tZl9DklswMoIkGD12aIsZLFmdsWY0AyaXPgBujxVRKC3lIJBKOgIhGcgVVG
vaIxAZuILN3V9M4QpbI2781qCdy9oZWRmimRwVeYImE3g79KTg9FMdpzYByTSfYv68Kmv1iJ465O
b2AYtLI0OKgI0bN5pUiZY9b3RGjRNzN0K0H85ZFnnUwz9i0jN4uZe6N80NpveNDYRueZrWG36e8h
UgQRlcKuzIc7uxLLPQ5pjF5zg6J7Jnwpr0anu6b70ENb3HEK0MxVHrTbwp7d3K0w5F859VX4enl/
t9Ow5w94byxY5Tf0OlpobEboMMRDPHzQvNiTbtAm9Pb+XNkvIrjzzZfKSh5nQ+TaUMOAlKMbGd8z
kjqK/pjWXzrybcoitOh9CmyHruRxtqSdKDXaEYy8uv2Hc7x2IjfY6QDbqfx6/z/uJmdMyjjXmqDA
6ugj6nl7Np8D/KBxZ2JuRb7KfCpojNqOV1fL4ywKRT+0nlIFwl7ey6Ne7tfH8df4TvMxHcE7BTLb
wJaf2ls6OuXnGovQEiiD70Em8NvQ75X6hOjNSI0UBdrWwwvbYd2+5p3uybvCAyvDw+Xt3dadf4Xx
URel/9zRxczspRpsUBDO0kNXvsTh3dgJgsj/uJtncZyqYtXGgPa50c2ul53m91fyt/KFjYvXfuxj
2hXQvCAFbX9YJ2Wn7EEj9nR5uf9xN88fwOnuVDU0UjGW4Ja/tRz7i5r7vvKU0JO/KDvmC0UATtsO
/iyQU99CKsN07LoRQZ5i1/ldkMhIqn4K24uelYZySkvQBLakzNYOOzZSlrjhVeqZB73FTdF2ja8R
73O5/JVM3i/OsTaTQmXMoIGvm2B0LR3trgOhH9p08dhJjlFq5wLruu29zvvJOcs4Vi2jinXMRy+G
E9O7Mgyc3jrMmqCzXySH85LEpEFvVYhhtKG3jequB2hPqT8IcSaEGsl5SX3Iw2xMsCBWtGNwYtNr
cWXYrNUsu//f9ZGzLtOYxTpKZ9i/8jbLn6IF7w4RwCD7jY8e+N8zMllgsLJgual2BEURBExHRo+U
ozuruBEH59tHZGmqgccG6hTcEaXGoJBWnUZ3ab4M5G5oQ5tIj+rkX7YZIjHcARlxrWc1emXdbNLt
uHiTrMqWyocoEJji7WSndl4PdzRFri4Ufelo9TglT/0LQQd69Gh56qn92rpI89r1I+D8waHefYZn
Dj/9z07yo3oLrcxClrBEyYBH62+tOnO6z3AYrYVwtr9M+0FRg3h0wcgVVY1N6pdYpfblw9o2t+eV
cPbdIDQYsxLqnTc/jeUm7e8rSVRp2X4PnGVwJh3tK+VsUMQ/S/2U0+e2EjxptlMhq+PgjPmctlmE
Zj08Cp/xjw9A5K/yYdyxoLU5iZq0BOqtcVY8CfKJSHKLshFQJwl5iGvJXaKjJKIh3i79rlbFPmRl
FRqF6qQKoN7DbnLrm+WQ7JoOAwK1mx9Uh/wqHIpijndZH0Sr42xEPrVzB2B8xOLSN0omOypmECje
a3MrsBLshz7avLNScFYCOa1ZNkoYo0n7mY03NHlMwysl9kpRQLHtMHTFpIqmUxOw2X/vI7DRm2ho
mNuN7f4l3Yf31W3qz8SWfxQPyt6k9izq/tnU+JVI7ujUNJ7aYmJOlxQPWj45nWoI/O3mxV2J4A4q
jWuZhE02ulVZ2QM9jsrPKBZdLHYzPxzSSgh3SFqVyHMBam93Ie+wIAxmfBztCnCanT8fZmHviGjj
OJMeI2tKUUbHWyK+D5F5n0YR77Zg3/jHZh4Mem/0aE5RZvlg0NfGrFy1EPbACBbCDzpSs6LGrCNH
Uf82juo1vUrc1I+dxUkelpdyV5xEvVkigZwhl4YIXDaMOTmVg11vBH5Wf4ZGiZ614f2irQxSbNbL
qAB8HvnKY0uuhkGQN9p26CsBbI0rAZNsJqnKHsqKH90ZLzVecgzIJHfmr4ad3KhIvlk+pvWOsjA2
F2j6uzFeic5bRK/lAsUbHdlZ3NRjvXShPzn1QduHO3K4bGY3I77VSjkDMUaGOrZlgncdAABbIE4x
Wu/GF4EjbVexVnI4K4Epc7NvCDAF8ta6ncfu55DoOxOYRvakwE2OsZ9k0XGOgT5G4pPUlDstnIjT
leTbIC9v1tCcaFuEzuXVb+sqEo2YcAdIN+UCglI1ajWo8Maj/dGKX6NCEBmKfp/TI7nv5Uadcfl0
cjcWt+nnbO/5+zmPMkjTMpUN7hrRHtL4xej92txd3qJtM3UWwSlI39c16GyRVOnT1z57UbsMjRK/
L8vY7oAB2M0/58BphxaBmBvlJUzNP1ILae5ih9rb3rwzDsqT+Wii+0XbBzcMJy64Ed44toKPvuUs
nPctrTLIxYwAQNoDG94p0AmJUqfTUbs7Yg4dzfxpZFtuKMoXiXaWczFZHczAw1sgNyvtoXnM0a6g
i5JiAiH8i66sVXMuDMTuUV3Zcno15ItjhT8vn9+2mltU0zRZB7kh90BQ4mBKmwJqrmWvSeCVjcD9
i36fcymkb5SgR6e0K8u3EaOOCL9eXsBmDKifF8DZARKNwWRK0L9Z+1LTXdbd6PV3RXEX4RNk296e
JXEWoYjMrCNkHt2hHb7qUarbRaE7QdQ8y0Z6qzf6bdiNT51SfCpKO8vlLEXYk0LrLRD30va+IZ0d
dk9SIHpfiRbH2YqO1Gk7MIQ65kxSDN7pIGOR9yJArk2dNlRiygwTE91Mf3tnOkyDlncGgzFO7WEp
nRQp3r4S+IbtyttZDB+gyVJFJTIhCGA0a6Bg2YcH8x0sPnZbATzRdsCxksXdoBGNWUtvQFb1Q2ts
gJayFnDTzb/IO4BLefV1jTwCmmx3oZt/v6z7gt18f9OuAo5en+XISvDwlsd4P1uaN8yGD7KE3WUx
m7qxWiF3xXoUn2PLGka8RNTCk1Qk5eTsuqm7H1OOZp2guR9IsTf7RSB303as5HIXbgr7JVkYmVNt
3rX1UyYal970Hqvf5y6WpUeVJY0wHT0tn/Whcyqtd5ZOvS5Tyb28hYpoLdz9SivL6HNlZBo5XRse
4H8O4QPLNsX7+Gg5LXohot+To2DCKH3s8G+QHfqRwJJsh3KrFXPOWh7lNknShQXHPbCBGGkDQptn
9qZI7wwmG80XIoZM0dI5J63GraSXC7ZZ7q+T8NSLgLBFt4CzKVmixWqnVsjaqJUThqWzgNQwNkKB
NgrEvJewVpdtjtW+HdMQyYYkcRbFYfB1sxzYlxVFsFnvxZyVlHbqp1DWYSDl6T4dfL0QVNpEq+D8
cdRLA6DOAiQEpcVptOsyV7wu/nl5EdvpkrOevXcCrVbRTEqnLSy4RcdqfNO993+ja1g6MWwA9kSR
BUUukcV/v38riWUmLRJ8DmZ9UBepgEURHiw/RK0ZkLyCI9reQvQOMvgzUDRwlyhRM10fgcLiYn7c
rqWHSPmaisLq7YIocGx0RQWyKeEzhPJcxeFYQ0h0iBMnvHmfLLoNKrv0jQO7r4HdoDwZPDJ+3nEv
nD3bDKtW8jl7JedG0yQFemRms/facb+gbWuS7sLouu5+CbSF6dyHKJ6qmonEGkDR+JzAILVTOC3I
CXS72UE1Bog61k13ZDhL1UmYytvskFhJYzdwpSnhGE4WgDgAVKsAnhG8CseJtJ48GzfxkF2nCfDh
e0ojuzBab55SUfPRdqJ5JZ+p10p+maQArx7eSZR2smPAAOdO6qDMoTC46E74fmfm9ePuosUPILka
m6n/W9601Boa4VFnqEv9SJLAbsPAlkYNTYUhBpxS11RGgZ/ZNGL0LJILGLRiCShWidJG9XVB1WGo
RTMCm3dwJYE7xCjDcGQ/x5DQlbdVpO2miD7P/adSLCsx3FmNJEmBRoEkQxkpD81QoBFd3aWt6uBJ
djIywwMAH7LNgX/5RmyuDiGyIaOlT1d4iKIZzf4AJQBmQJseTXCf4hYIKXQ21eIsg0co6tJuKmnO
rNjJOOLK4dqRPQbRiv1yEz+pTgk7DWq3nUbtTz0CVqK5iDkcadfIIWx1a91ECwLJH0Li783QbiWC
U/oQCL0NCZGvnwIwMBRfxvhlDAKbtt8un5RIDqfpUa1H0HVgBvbDM2XAQWVh1+FVO4sGxAQqoXMK
n2pF2i8UFaNeeQrS721wG0kPl9eyGeav9oxTdowPBgQ8rXjItOS1XTAuqC9+p97lSXxsEVINheVj
UNi9LFW0MM7RmNoQYoQJcztkvErma3XZC0vj2+GIiRenoYCKDfXIv01gn5hpEczQhjhDI9gU0qtm
DG7b2NgnDf5Hpil+HlDUSI3I7hu8fgfZlWvrls7q/vJqt/366lO4YHjK8qWbU1w7BnydvpjHoUD7
DVKoaLHKr/HEQkPteJh3OlDMQ7f7eln89hGfN4ILleNSIwbQR5n09CE/pifVr5+UveidsWn/z4vk
Q+XK6IzWBEslqmXqPtalnZF1gmf3ttr8uxI+To4KKeo1I2VP3+cg+Cktt70p2Kztu30WwdkQdB7U
5qIhLJmt6TbIwFglGddj3tu58RnYXpQV/1FQPl5WlDKtsgDtZyQ4pcVDSfe98nz56LfjjpUMzoIU
RJqKdEIaXz5Kdmvrr8iToveLONk+OYq6kf/jylFEr8QyiGVyxiRo61bRy3x0zW8AjbkxAKEhOdW+
eGkPjPlQ1Na/rQ5ncZwVqaJWG4wcN5wYz0XsKwjbqtS7vIPb+nCWwVmRuKo7pHyRBpnkFE+nN1ny
ARBqk1Y0lLb9TEet+Z/N44wEJjk7pS4RIrJCEuvUQyEJEc57nx712ydkKhxrFNbttx9RK7mceZgz
qoXVhIpS47Yvmlf604N6RK0MLXqiHgGRLB5KoDFm01gQXoNUOLuJq8zOemIv5bewqmxjLPxaixxt
9CO8sUz5++WTFGgLj5PXahJokhIoZzI9EuM4SzsqwkDdNoH/HiEPJTBrVKeWUiFAVQqnbgPHMET1
YdEquNijrlJLiZMeeWGFuBWA+oGrQjLqXN6r91zph/eDJRuGyXBV8eT923l2NUqqZgcx8hEP+RN6
o5AZZsggoqaYbQu1ksRZqCUblyphbYbh7/J3dVARlNKbKnLa6wXQX/+zOLa/q4eYZZg9kRukQhjW
nAbwDLVx5FugZwC4w/o6N4KN3Ay4V6vjTFQXxl0ZY9TQLYJj1Xt5dFtNsZ2jgKTXN3khCDQ2Pf1K
GmesTKVbyjpEWKWBU5SBtY07yRe3A27q4EoMZ6mWTprBlMrKO/lj2R4VxclFzRbbw30rGZxVGk1J
GzITZcz2yGiuMEQbHwviGG6RYaYAeVKnMj2RfWL7c0HrefyKwgJiNsad4LuaxTZCamvKS05PQ/DD
BKPD5Ssm2ER+qJwubVmNM7JlJL9Xk+fQ+iXpqkD7Nkm16HkXDS6a0XKCnpUSTdhLmR2DqPKNsrbs
yMJERqB6SjJHbjai3XGqQKxFRs+oq8EpVPMVrTs/TOAbk6rxwgbDgdJUOuCZ8FIz24NEDVDvpfIa
KCLUY5E54JG+wlEqpILB2pWZLXupV7SOftO6xY22J+P/Y2h207+vdogzP5YR00qVcQxxHtqz5YSQ
oo7P5fjz8nH/x8I0gmqrpsLdcu9foJfNSZxMzL0vO+begdDvWw71jV10L1Lk7UjMOkvjDr7Q5q6K
owiNDLcYxMUUcniMfQ0Q46ADkDEc+yn4rZU8zl8k0RjNuoRKR1pcJRr8uvZEhdjH22d1XhR3VkGC
HsOlDVkDN8bNTXTb5Kld1rblTU7zQt+yhxBhSyxECBLuJuc0jEQicqYgtQUa2x/kGvPrh/nrAtLr
wK5vi18i5gvROjmnMZpVkGQTxFXaA+kOcfCrgXLWQnQ4kRzOXYDkpTFBsIB0s+WrMHBzed+2fg3n
K9B9dvof7er54DiHQUMZfZQhmhqkPXTfU/dG4Sw+RlD2xj51A0/04hUeGOc9rMRSs5DlFzqALQ23
tQN8FPUmjlw22zPuJRXDxoI1sht1YY08M2tIdGJIY4YM847sNAzfa6M9OKyg3pwyZ/l6WRxT9UvS
OGuSGjl4Elh+N65ju9BKQNnuLkvY9k//nhnPzyol+jTFNV6Oi/4zy04hyD/Nz5SlzkZD5YzGJA+y
IedItEbqr6xyhxyJGNGExPazaiWEMxqxTsG7wdByskPwf6R9x5LkOJDsF9GMmsSVMlVladUXWktq
rfn1z1H7ppON5iR2ay5z6bGKBBgRCOl+AJ3ac+QVxxxpToWdd4pJVBcWEazy9fr1bac6K7mMz6Cr
dHKjwwMvYEc69373mgpYESqfOl9wNIUTTXCPyfiMWkwis5zxbo6HNrO6fe0DvvJB+aL4Bcj4xF1m
K3s+5ARPSRgPokp1HRY1PFWfHaT2WDY3pf6ZWaLVPTK+owFrjlIQZCJSltgq5pV1o91f/1a8UzDe
YqiMtgN9L06RPsbAvqnuO96DTP/EFXtl9z6APYJViRSvf4Yt+vrGcClrRHTgidl2C4amgqbLMEQW
JxDhpDimFU2miGkJgYC9UdPguXOOEDaJ1+tUKJsaqtZgnEfPQ1vUYt6Lsf00/T4Im6zLUR0Ig4GZ
BeOx/iqAb6O8AUaF5xq++SaDRz6zq8+1eMlFJhMzyWIgLnqLXK0bj0S/zYTX8lM4tisRjMeLS2UJ
REySOdIceQYmocoIiBfczezN8SQAghMDfBcS2JMZu+ziaImiBFFtsldACVr7WFQEWOSMnUHJ/2gj
2zmI4hz9mRcIbuJ4rUUz9hpoemO0uUSrzdUeo8OAgo3dwNFyy7DzPVDd6ZCLjX3FT6X2a8mMGctR
0EpTC2dEHtMHGYBZFO6w+hqCUiTkIppuLtmYoqpKAOjCJv0HXtKqkFAEaR3PAzTU1B3hdnIUp/wS
OKojNVY2o8Ta7inbN3n6v7uqtVTGzc9ZNs5tGyA0RMFubkW0uYidkYjz+G+Z31oMoz95m9fArkJl
tSgUu4rdpRAwZNNbav/zv52H0RaiFAXiWoSgSYsp4rl147J1s7nhNA7o72Xd7/o8jGoAUnVYsLwP
D18lloSST9ruxfImMixBnTm+a8s9rmSxgSAJYlLoEdxI32R3o1wetKLlvImbr/1aBhP+YUPk/09U
1u7oim77MXyoHYG5bA/24Co2cM1AT/vwnz4WGxLGiDgFWAPSoLq0++pZ6gw7ALrEdSmbmfL6cIyT
VMOgKcmEt7IFzwxWx/etN4LImGI68XnHt97+tTD6NVdmPJpkrseZVr+DgwBgm+iZfIYMYC2C/oSV
iHjs4q6n012acNPHg9XpXqY3nFvjaDgLCaREgzYnA2py5SRY8oTd2ScQHtnF/Dyb99c/0OaVSZj/
RJSBpTi2crVoda6jY4x5QtGf54MBnumB4382bWglgnmKtUKva3VAetOHkR8puR/pmnv9FJs5ormS
waiZLgplUiZISs0bs7GKuxbYGrqTlyCdSHY6uKt57arNoropqcCuJaZuEpnxQmJZTOLU4cnA6GKG
SpPotWJiWktRPxdm/EMXIicRQrsgqNEVcseT/1Fi+ssLXuSznimWcqMCGt+Immqxp0EVxYgrUA7C
4muQWDLoIhc3cYV9+y29rZC18phq/+XOf98AC2opxMuUadjfQF7efqBRUEAwIP5Z8Flullo8wpdt
PbrIY/SoEDHuq2tAwajaNwJAwkbYXdci+j5du1JGiYDj1nWmbNJSeO63WnWPaWlQyaqvY50A9VDw
l8Xg2Ma2+V3OxHis1uyTPAigRUEwAucitmUA+yYGb7aSXs21kzFeS5+VPNBCYOu0bks35LFhYz5J
9zqyycafuUs99MW6Jo5GJCsnOQZqNasaLJ6SSXyUR1+rnXKgQDe8Ug3vApngRmnVIJJEuvUgerN4
JIsrtZyFxE1vvLI0JqyJliqopIxmlGp1KOYfeRV5ZWBaZtICKnjeX1fC7QOZkqYRHRyIhDlQ0C5B
boyYvDAk/YgZOR885V6nEve6mG1juohhD5XKIjBGkbwYSXBsdcNZMBB9XQTvJIyH7PoizaZ6xKDy
eGy6XS18mcL/dFmYPf1T0Yw+z9pIpwV/6V5MXXl87HTOKbYjGOmfmwIs2p8yyrYOp0DGEElxGk6t
lYFuhqJCU6BD/qrm5nSRuZLGODlQ2kdGTh0CgCm/L9+LveRpXg4srPDGuAl9cDw4+huydEt0Op/n
YbdduixpRMJqD8BV6SddGW4a62USapguqn8hwvGkHTKFk+LTzZvcwXQX726pR/3LUazkMY4C+3Cx
kaM8Dr+0eBL2bUs0BeF7PeJnbv+Nl1VSjbsmjrEtYZqiShARjFLoHbpUJPm0pcrbt920rdWpGNsi
7TQZkQaHkWaHEUDiEUfrt2OPlQDGsoCzlYeEQADte7c4B9ZCsaDEZ/L6GFu6cmMs0JUaTUStZKgj
5aowvPThY5IlsnJgwg1uhe8FSGl0TsAY6WfPaEme5yNv+2Sz+mpejmswFiiW1dzPaBjhuB8zb356
wtw8evyVzXtONkMAmdJTgtxbBTvxnwaA+YVIn3oM943xXlTuc5DPmPIPOT2Z6n7sfn3CQa6EMY9/
jjU6cw7Q2JBzYkfLQ9y+mfnTdRnbung5EGPRtTTWdaHj7szgHJXnWN1d//ubvX0UTH7fGGPCXSEv
VS+0I9766iQ3Fl1k7wAONlQ22JCAXxTyl3f/xU9dhDKGPAkGpnYnjFeJ9+l58rp99sFdOvY2RXuJ
XF4hbPMWsfOIWF/Dq8yCy81FVnaphsjQWM4DKIOVjjsxtukKLyJYS8sarN6jFw/H7y1vo1t59U+C
G4xa2BateXF972ZMuBLIWBVJx7GRBvRS/okJm9fsGJ0Fv/HJ3cLpqG2/aytpzLuWxeFckAQ9ZYDC
HrCWYYMRxktuBfiRxRZ/tE6D2l7k0vYh5pI478zm6IS5ks6YdVAY+hRpH6+q8pbttcf8LDxiehcj
Q4E3Gbbhdi6leSgfiY+KNJ46Xr62rbKrn8AYewoioF4RULVqXXmmW/aO0lkDqE+jsx5BaQVspVnX
bXMzAFuJZGx/mbMly2jXSmvrG0X8Xg3SLQZV/OtSqK399USspDAOIFhIowkDKgid/LNuzhW5lbM7
uZl8o1f/44EYs1e0QQhC+u6lkm8UN4n81E3310/D/U7M4x3rpjBkiv6x+EYxQCiQZPNtuUdRyQL6
6TM35uJ9JeYxN404SzpQUjjNG+qZ/a/ZpbscxoP6BDoQ+Y1O6mH+kFND3Y5qVVkGB5UB7m4WfEOP
lz6fenjQ4iQhvpx2WGCy6b4dxXng2d/2pa6kMcqvy5m2LOJHGCF5yilD+wKjSTvdojjlyU8e+umm
u16JYxR/xgqmPpXQEzm+D8r3auQoyabKr/4+o/JmpmDHQMcCml5j4DAo/AGkT9KY7YQKMwqqwIn3
NjVkJY5R+2oRI7mVKVMdgCkz8t4AEzMdPwWGaa7EMJoPGqVmSCsYsurnZ7rYnPvjXQf3TD8SXSo2
OWUJ3mdiND8FPPSkmHgTmm4vkptR5STuPCVn8TfapmuiIkD7qvxlYHSqAIvh8lDMqHrkXmFzid04
5zGZFzXMy0CJYqhF64Irwk53mC2nQ/MymIt8+ZSCRMLmjRdxdIPdDVQjXCER5dEJ8iPQJaYGwYn2
yvGJ9EP85eKRD6oKwOZUUPr+GRULZgymBNqMkygMuuhKgPvvdpE3P8du8S07LjYaS/ezaHVf+Mu6
27dKRBBSypqMHuifwvsqBW08nfnQ5nPb3aqBd/102zf4+++zSBNGi62NkI49UPblKg1v86r70okq
b6qDOoW/L/Eih7nEsJcVcWzRHTPmsxy/mIUXkCeBCzO9tRxrqhcxTKAV9qI2FhHGXsHxfKCPFwUC
kdz8lpdM887DxFSxVi15r6AcKwIUBmtJlpYfp2wXxTzSAmm7A46CGKauUBFDZeJPFVDlskStHbgt
IEVZrHzJfbkBRregv+pY3tvNA1ifC2lxsYTgLVLngTblPAiCHwi5C3hBkBBN/RdiFueoUPaSOT0S
cyrdQo10q9Jbb0bUXQvTbYWFhcGodpij22WGaQ8qQNuKyl3GyVal5BCMohXMWLofmgMKt6k9A/Cp
qlEdMdKdLKc3GOLwwllxldb4Pinqbp4bMMYI+3Qyb4e8exn6yFfk2SfDL0CotfbQ1A4w/w1LWlS3
M1LJCeThGAmVo5ug3hHSXaODxnARHkoht7KCwE2Ot1KHUQ0lL+0h13wxalpbLUxfqaabpCl3NSiw
xUR5mcTFncz01BWataTCKTAWP5+zfdarGBGs/DA20cXvwf+Vl/XbXJG3PChPnbI8RrNihwt5io32
m1TWx65c3nVpuZVk4WD0yTc5zX7pQX2X53RrffYHUXtr9QmYG83dPGIWRtHdIJbcJUFUO2HYUWgB
BqzF+pcIRGuuWukL+uyRAf7JMrabqV3u1HHxTEnAosgUuXVams51G99+CVYaxLzYQd4BWFeCVRgh
EO3rzF+G6ACE2vtyUXZt2WMbopufxLL1jK5+L4MMoCgTJwvZdDSr38A84yHm0VujgcFI5tdeCK1o
+TJMnGbyprPUKUOkRgAIxe4dg5t1EiJNn8ChdiibHVDdrl/kdtvpIoBdOi4JyDhMATnFaAf3opsf
2pfFoYQwgD+pAGcQ2kv6wZBBqzPd/XjkIRxuxl6rH8C6UTRoEkFEb3SZX8fo0IYxmm8/THI3lZyJ
xs1XbyWJ8aRjN7V1RBAix8WvqCCWaTzHxc2i91YzPcey22cdR0O21XQlkvGpqiDNCkAjMQ1ySGPb
8Jad7hj3UvZRA+DnxZvVrpU4qk2rcm8zCPFkmNjgMuTv0nJXGadFOSVJeDTn1ypfONkbRzc1xosP
czXMwHXEdE2weIGWnlKx5F0gTzsYOwedA1KdEm2N4k2+L+IPpnbyLfLEHymqyuW+cZMWDAjzjjci
uvkarq6SMW7NbId8pvNmOQZFikU6ZfkEasWgfo+Wz8W1K2FMpA7e5aLoVYFyc41uTMsYTvDUe8ah
9MYjr3TD+2xM/BXUslxHCsxA09yWPPTy1+suhXNz7J6OjBcsJkg9HKWtrdp01Ei0hNmdeJzwHGVn
Jx0EYdCqoEa1lQTzvdQDOxmgkAhiUqtAs1qSUj9QC+/62TZd/uVDsSs7y6ipWZNiZWfqassY7GxI
0OV9ui6E84HYLZsy12o5H9AEm8XOL2LT6ytuE4x61b+C19VB6G9YeQqAWeRNHcExGbGCIrV0J+rB
kUio+C6qR5roXIvKsSTkzljqM/5fTia3fY9EJ5qmw8Gz6/9ZavQVuq/oX7cPWeMayQETZtdvcbuQ
rV9kMEY15l2QYLEHySKwvaqn4TY8pCjASgf9rUNVBBHBjiORevO/L/UikbEsQw6DuY1hWao/g3i8
/UL51PLYkuwGgPXRvfxwXeC2ovyWxy71m+0iVoOJ5kYwpG5oxpj24S0tcj4UuxiVZYIi1BSwtIgK
K8Q0vpEeuOQP25Z8OQfzMM9LCdQ6EULQwbHixUc8Gqap1UoYhAFmKPmP18Y8yvMEeKO6gH2pxmBl
YH+SCa/6z7s2xryw15ADQgOt8il9b+Sd1pzz+vH6x992s5dLoz9hZcFRGUULFjFB+dl9rRRLSuwo
/6lyNzR4OkZ/xkrMlE5dMJYIQGcfuKqO7Nb+Hotx2J1R0MaIPV5pkXdzzLtbyy3JJhE2VNbncEmc
IvTKkQfdwjsU4xqSWqmTQaDer3sbi/eAhynC+zaMI4jjWpLGFr2BGRNjjf5FA5DUGB2lmOfjtkPa
30rADo1NUoLagImvM3jhQ32MvdESdrTKnbutP+2GyFMfCTgm3OhQvi4cDdyeJr94WHZgLNHHamia
D+kI3x3sAaA4lhQgM1Ct+kS93nBT+I3HY7Lf7pevBDMOQ6yaOeso9r+K7WOwJt38zzQSokCOS+d8
SLZ9HJIFTTVMvTgi9naC8DEaTiS/q8b9dVvmKL3CuItqmIJSobRFkp5a1XiepR/Np/jYwGX/z5ur
MA5DNzUxDnKkq8Zj9x7tTZ+mI3JiJb8qQIDwh082DwVqbAU7DjJqQIy8KRcLsM7j/V2C56h+1Ktb
pXy+fm8fF/PXi7uSwXgnDdhCU1WhDDALgtOjGCH2M4YIqtbPqtwSc1Wz0jZ2srBwMSEPwrtRAZRQ
mduZqmp206C3DCycLhJiK8lNsIWX4bGS0l9BkDyAJOFxwHNuDZ2y0xRkxjk56m0juWLzrmnNPRpL
GCuIn6YKYHx54ZmCcprkVLauH3JTB1dnZDyiHk49ckh4RBMjhdP0GGIJapJQUbq/LmfTKa7ksE6x
J5hUS4vJKfTcUZTQi6LGuS5iu2+0ksE4RiOPBW0KkaAOHmW3pYlOc1QdupDR+cSROQ0Jjgqyy1DN
omImrjEwVhC8RksNiqfvUsvrs3C+D7sNtQxiQDK0wp0B3Zyi7OxheO712yLn5FW8y2MBTIopngLS
6pgM8tGSsMafNLw0fNlLrPw24zJWc/SBMGFSE4fmZFDGwWFuTsNA9kPMA+DY3tO56ANhHJ/Ry62A
FRPKdiygodNa7U15P3wDxaw3nvpHQLeNO17BaTPaXMlk/JIaigFyYNjTOApWJdgdBsrFfaJ8xTy9
1YyifV3nedfIuKhCTZNWpYjQQR84ZTJ7pC7d6yI2owADc6Po5qBQyOLBoCU81I2MWgVFMNN2JkiS
VK848EACt09yEcN8LGGQQxJkcOip8NKHx+UzQLjm6hjMhwkBEQXwNzxQtX4ExI3V6q2VYPr/+mVt
T5+txDAfpKw7A/PFBuW8Th9AFO4vPkFDBcGswxsS4d0Y47rFQCJ4bAA5tERfRzxIqcIbCeFJYJy2
MYlxGtJcRjTeIvJo8uL/bQ96+eaMwy7GLNF7UHSj4LEDJ4ZgOgDm/m8fhC0YxaQOiFrSlVUHI4F2
5cWH6jh7gEB55fW4OMdha0ZiHpolIgRAD2C1Y6yf9amx5panYtvDURcV+6tM1ARgS6ZDv2/6TREB
5UC2+xuMWN4Bc+BexsIUqmJWH1t0gD6xh/frF7r9IP3+Zmz9qAYhIBZdUICbuoM0yVaH9BBgARYR
NZ4t0UD77/jrIopxCaKejRWwRXpHo5w+hUfrlsNh9joMf4k73tfbPBiWSEUAExNgddGi1ioXRU02
KkmGpaAoMy0x+j6R0NaHu1TjVbY3seHNlSR67pWkWg66NE3bCdRzzUlyYlfBegqtPreWdDQSDDVP
toSlt+EG4FRnDLod9A8HwoNt3M50TEVVCBi8dZndGRd1BJh9BORPSptQYMyGTjjTUIkHob1dLrtI
YmMlU4ubJgswS63eyIfoPUKnuTpOB7oMLzr1LWAR9tfVdPMdXglkvmaKBDxpQ3FygDVqFe1ONwzk
P1YRn4h5npPPVByx2IUNcgWgy+zStRkVaRKbIiCzyVdj+JGLdw2Pn2h78XMlg3HG42AAxc4caRm/
OnWn8Nyepd2cWOKtuO/fhHsFaXgHZknO7Nf2RV6OxvjobugaPZshdhC+yvmpq6x6tKXwrVduUUC5
/tE2HSgRFUlSJcRD7GK1Eg6h2efQx8YAK3QE8PMksKeUM126aegrKcwT3estkrAeJwrUwTIXvy9O
qtBZCY+Lc9tRrwQxD3RaplqzkBlX9133JYfuwyfOtCOuBtQiw20dOOnSkXcUk0n2eUN7m4/3Sjqj
L1iAM3W5IoD1lQ9J9qT2nAIN7xoZxZhFVRyVGZMwOqpoddr7stJ4Utx+GTTe+tF2p/Nylr8qUYnQ
GEZIG8cANaBkt9qNhJ0a2RJQaf8MQrG5Esa4jjGMBy1JEFeZjel1RrwTF8GZ49a7ruzcQzHPABZd
I3nMajoARgd8a1+w5zsaXH8QJjz8R2lMwqXlKUJTHA3S6q85QME6q32ji0kgTfB5GEUcQ/6r5BTn
KQkkaP6UV4/zpN4a6nJOyKeajasvRX/G6iENgiY3pmiAr+gbBPTNoe4Nzr1tazmcuqFQpgI2T006
U8lUAZ49KWewmQhOqzSvcjeB/7NxOZ9ocxgLFMv/yGLjHVNpqwycNI5ZaW9z+5x0gZ0thtOiijQL
oxtUKMCWcm0lXHz9TS+/Es3cpBDD7YLmAnPMyUOav7fzIZ/eKk2zgmVf8ii8tuOOlTTGAxtmnStx
hsSc4t3GO2kn71FpcECAwylhb/vAy40yHngaB7FMTHRx0/EBZIbZ9HT9k23r+eXvMz421bs61nPk
xoVyAklYI94Uwq/rIuhP/CsIXt0V42Zb5K1RJqN9RZJ3LTlVy0Oa5Hahvar9j+uSrh9GZdcjE0PN
x0CCpEmXnFYobsow2wOmi1M2244Ff58ISAJ/Wq3cFFkiUznYRwMtUuWFky24mG3DXGj7mBb/C6hH
ekn/fono9v0pMi1mMRYpOjUx5trO9ccgM3dZAVFkMOyITEexqZx4DHfXr3S7qrY6K+N1lzQuhSmF
pqOFsisc4oUH8a47jKUl2RSODoRy1yXyTsr4kEQKgnks8HhRHFi67Kd8LC3yqjU8XWH8RaHLajfT
wS6xfJnI0xCVztKN7vWzbBdTVrfH+IlYX8IxSOhKikVbQADOPBY76inmHS9f4Gol4ypqowV4ZYLC
XesCN9DTfeUkHZcQcD7pU/OArQqfx0xz/WlRRcZ5YP4C8+YDeqxqUFsTShMp1ooMr/4U0A4xJFNR
NGS2bFnCQOg0CBrW+bMosLtA8SSUyMuk4Gjev8QzFzmMkckJgAPMHM+XCPinyit9DXtSH/EFVlJ4
ndx/eUMu0hjLytOqFjUBGaU4JYdEn+5bUXSGPrV1E8NBuea0cXOI6tkPi5zjkreV/yKasTFF1QsA
TKIAY8h3cWnaZe0KFW97abtKsPpsjImZxZQvoTLS2Ukc8gUs5A+9T4vyrS+4qiV/J9jBKZ+iXQJ0
nNCR9tkB9R7OA7r9+lyOylhgknaaPobw1UH9AnBeS+zfpSK0pvmddDlHgXjXylhgMMqTIFe075q+
akFpLTgStxy4HehcDsQYXbfEbSRj3+zDP2KD/EZ7AD4uWrwacMAzQJLOQCcTH8pvPIXlnY55x+em
RJ5EN1+l+iZbTkZwp6acaIRzNnYpVAskrBkJwB4QQIegCLeZuVhE8uf8ayE86gEPKZ6q+d+P6u+r
ZBetZXEyxKlHea4DrVxwyHmUHx+gONcEMA6lV1uzSTIohJbZ6kHYjW5zF/xSTljHtHJ3OIY3mhvK
FnYKsBGJ+vp+PkouMexyP5/0HabybR5FL++GGadTjLmgZhXiPVQQbFFNTktt7spgqaxGHHDX8kGS
eXk2R3EM1ttkAcbtY7jVoPoujZ6CogUJOYPam8UlIopg7lAU1G9ZfCIJ1BRqOSPNoa9fBXAFoPPc
6qgrmZbsYP0Jkfm440FWbvrwlVQ2rR87FXzOA6KjJBX2gDI8t5rplYJ8jsfAb9TENmpxD/jlfc/d
Q916fNeimSBU16e2mtMaqxwpVl8WTPtmIJGOJHs2508UB9eiGDWW5VYKYk1CKdLcy8WTntuBwiFg
24wz1zIYxcRudtcvEbxLeI53zSN6+aS1opfoQXGLG/NhfohFixOc0T/JWudaJKOXKZlLMW4+ajKj
S1GCBDfGk6/5tIBh7Alnvn7L26zFMc9hl0qg+CqwnbdkFTD8+mNvBpxblHlKwbx20VxVTWqi/ij6
g9dTRhSrQSSYP7R+eKx94o7e5Oqe6GHE3h0syZ+AtwuucyGxeM29LatfH5d5DM00CjqhQnCoyN/C
5FuEucWRxz262SBfC2EeQ6M1yjJp8BjOinyjRfm5ClJHrerHrE4ctRjdrMdYejrkz9FCfLMCekeE
rvlSGOj3FK2j6MM9R6t4n5l5Jo2oijNRwU+SHrXbwM/dxBmsxc++xXvBV3f8KFzZyphWl8Di84ad
ZMYNhUJXlfZeNcv3xNCdoq/QQlu8Ic7daMpujCa509XQawzlbA79izgARiXvPDOUb2d5+o49rWOq
zy+dXp2jTHGNoXSHsDllcvvYac0eg3S7ODWAOL3sB6l8FSb5NE2mU8Va6sj93sRu16gWXzRsdSnY
bg0V8RQH2ncA+T5ev2GOYrHbmW3WdRES/cmZNLdE/ztsnXJoOc6BY0gq4/JEqacL1TCkfJ59obqN
in0QwqyQ3F8/zb84Psplr4CyRmUBsFp5GquZmmwb2QQopb8iW7Jyf36nBWlv8Cufh+6xmecQVLf/
EclYjaYni5IWgD0aA3Jj6O2+Vwe3WSTPUGa4AsWaxhh1IKyHysrXRpJ3i8FrnHN/A2Mm8SILY4gl
BdDFzr/iXebFvvAM/I9d5sZ87qZto/znxBpbGdIaXRcyutQx26ZmSZ74Nb2PHMNGf7uWLfkk7jBd
9cD5slux1uWaNbZM1BqTmesl+guq3+0pU+zsKo50nF7R8xq9+A6kWL6AlMe441UNOUoF4Jg/y0Vz
pATY7sQXVm5HV/MyL/wpPWhuSsmM8ZryWurbJnm5XubxJkq/pGA0wyyUJP/EPuuPXFscifAS9K1c
bn2hzIOdFzoZQzJBS4ry1Ovq1wgTvKGgEIeQNzUInesfkHcq+u+r4nyhaI2i6LDMCBYyHSIZW5S7
/yaCea+DVAOJQTMjQZi9slWtWXlpJd4m9uY+8fremKc41DtBbQPUT3SgD1hRrLqY8MH0sVzagQCS
rHh+ARy7Rfrk1qyb3gIAnB2FhaeF6r2WTJYcYnltkVK3E7XUirLGu34L//KMX/SHcUhpJAclgLdo
pUAEjkCOOkF3bD0TrR31SBmTYi7/HscBaeyefYCtiokIcHIoSZ+IV96Id9oH8huiof3ngqHfB/zI
I1aqVJISAbRJ8wSwFi3GQQ1BUscLMDn6+lGMXAlZ5DgXswhj0qai7+pFx75I87QQwnmxOL7042JX
YqRlqQOQpdP9q92kH4KUk21sP72GimQTyMMmC8qX1WOYYwYRXJzYbidP83wnIDnuI84xeGIY0zMG
7FEIlHC3b7+JqY+9PFsXjnW+v67b2x/lchrG9roqF6aMrsTNxbmcsLJ/TyKOE/kX+77IYMyHzLNQ
DVhJR+7bnWqscy0O6Cv9orOmh9lbXApQK+wTu33ldZr/xYouopln3JzSVBXxyUDdoX9MzNNYF8Np
WH4R+Lj1m6oniUQGNIaqyOy+wZRmRJsUje5zaM7kLU6K1htYOl1MLX/s23BHFDc/30oi8+QUSVl0
igCbasPJIgiP28ZeKk5muKmKKyHMQ6MKdSk3VOOnHNdnegYGt8LR0rvwMzq/EsTovBakyZSNGIes
gWJlRQDmUgC6EJTtLsx4UL+b6y8EfGG6IqMgo7PhD6nzpklEVNcoaiN5Rb65k9/VH9I531PCwuQL
qaziLXzkDTBvvyYrwUzwI7SpYvYNemWdE9xHezyuHirOdlY65RuGSZzGjiagKXPudrsCtRLLBEGl
XEmNOGFOc3lsZ8SYql3bYAZK7eWezBiHw0KFX3/7HI/N+p4ZFa2zqqiCLqM8ee9DiQLNbWdwBo64
Z2M0lCTZHCwmXY7prbi1ZAC0dp01jtb3wZ2d/lHcFW5lh7e8d3OzgbY+HKOxi2zoTSoaH0P9p95P
fYDIuYIvgoaj5cyJbZv6RV8ZT90Dr2sGTAmSvEn6kqf6q1bKVlBNzvUHgauejLdGbC6Py4Q6kHRL
e4L5rgadHnG/L4f0DohrN4XNG17knYxx0iAdUoOOGkRj9idY6td2GC2p5GEz0R/+Vz0N1D2EgmIQ
bFL9GS/LsRpr4YwyoYYgs72tsx0BaldRPRYVxkPznGdwm/W7izy2WwCGryYMapHmVzpArkCaQkHd
DD9/CgHfy6dN2bxG9PUVTQKEnKIwCiKqFXYv5QCzGNkuG2JLENwk+HldO+gd/XWHKxmMcoy9IHV1
iESV5owpeA9njFPxR4V5R2E+lWEKxiJViEqynlh58CJhEVOQPmNQl7Owdak4b+RFE6B2kZ5Y7XIo
FDA4jpyS5+bbKau6gZFLohsiPekqGhVGjJJHEeoIJTbYm70A8JDOfCyM1r/+YbZv7CKHcURtY1ZT
j5TeqasXOQwtVZMtEnMmS6gG/f31L0IYDYtqpepNHTmJED7P6R4Le3n1vEwTOjXc3aJN61ldHKtp
Qp4vWgNNazCAr5xSYCIqD4MtA227sYMHkRd7bA6TkpVARueCseoU4HOiFYwKTGw59YuGScjECRSr
coPb/K55ER1Qhn+Av8xHXtWL8wHZFEyOBRPlcQDNa1pilZlrhoWlG5w2FOcDsimYOYDBeJZoB3jp
LTK+5MGPOsjQCN4Nzch5SHgHYsIcU2/EpSIo+9bkNXhpVSdVXq7rvLTtjX7r40eZaWVcIYCHVTml
3cK3FmQ9QAf1B0xdIrDpgME9Ov2+3ss0PXeMO96jxTHsj3GXlewgmVOxpjUB2EK3nCPhTSxu49rl
HHFbjCmJBnXsIgsMGs3FWGQtHpHRjp6IRckvOyQV2CQ4oE+yo8T1MRegd7s+h6j4H6lMzKYP0VIK
GvyveUO+Q6ZD367eM7+HdubyE6dtVbmIo/++uktRWeauGNBXz0vfiJ6M2C7yh+sXybtH+u8rEZ1g
NugiY3IlB6JHo9pJZDiZodlpE9nXJW0OOpHV5TFessu7vK0bGqhVdk2ZlgvHfBcfqxf9dnQQZduE
n3lue8vLDTLeshukUTcUFHDEQ7yL77HN70VebCdf6ZpLCYD4b5xDbn4yuhuOZomhgKqNuc9CmlQV
8/3QS91Xz9DOOzC+34rv8r52qhcTulnyZG5+w5VMxqPEVRUCzQSzVVpnF6VV7FU0r3LbaJGKfvzX
Mi2KQy/su47jzLYD/ZVs+gFW+mMaaScmMV09Az+ybBcwezwLymHwgwdeeZxa11/P7EoWY31BFxYj
OG6AdKYfS/WsLT7n421qy0oAY2+NlNZ1nWDiYUSV9X+IJdxip/agLcB6PMY64tfrEnnawlifGuTi
WC3QlkibbuYGuHSqclBFHos1T0EYy1OAdpLlMlIXI5Z72xAAnFgVZ9MMd0vBrVpTDb/2lRiTC7pc
GsXpg5Q4PytYMgMYw/h9sXWv8nvecBPvZExwstQDmqIANQN4f+iJ4T7u3ok5WGr7Kcw7ctENFlGw
Hxugc4QYVBltlDjfaU472JgcfqHUkp8aCl1LY9wIWQZZNyJs3yvpIDqGqNqLmvp52O+XILHTNH/M
g+ZW7vI7SQhOakxcyVA8cyxvAyA18Tw3dSBXPqnGOBhFDyuNGMjmJ08/NO/LTn0fkLCB28XuSps3
4rvdGF9dNeNTFKMthyJvAKfQyzvsIcQWOq0/AQldWLUGOnk1Es5a1PwQ59hOC/1JJv1bk8ehVfay
29XVrSbPhyVN92YYubo+57ZsFvddNOzDUNuHTX4ekuGcTPkhF3+E7ZJZyRS+1CGWoYZop4JZFngE
fql3/4+071qOHAeW/SJGkKB/pWu2kXczemGMxtB7z68/CZ17pymI29ij3aeN2FhVF1goFApZmVYV
CLf5ULtS0ey6CEyOaWEbaeACHPxwORPQLfh5ifGMDEpcsIqw3fm+Kw1FChBeWTc+6jmOwwIK3oVu
maQ9CCJv32wfxvLZHrPGOniMRbPANaJzmhM09WwqiIE3jtCSgaOZrmMvcC97uN1zXplk0vdo5kWu
RRJaefb4h7iSHzyO31EHQFxX9GteO3H7sDg7yOTyIEvH1lBkWMNeMa863gV2+160cofJ3fIwRVNM
MLky2hmmkU+x314Ze/S5Dlpm5zvAZT19V7izv9xOXvGkcO6cm5o3IBn+GzFMUk9SUoPEB+85A94F
cfRm+9nV6Ge0YjcFQNG4Eb3OzgEaimMqXuGUnsDts2+vMkJTFRW8lOvMj4AurDrkOm4acnOVSI9c
Cvvt/H7++8xhkk3Ql8z6CJdP6Xs03Q41UJfigwopX05wbo1AmfLZEHOQtMoQzGaJl/dOJb8bCVAD
EbrFeuPOIbR2a0geJHVu1Q1GpPWAc/vcrgL+2mb532uV6FMaoezotSPO5LbZNzPHxPbN5ewfS/oe
DLWqYgwPTbDnZt/vwoOAe4t6oKOM1Y6Pkv+H3XH2iTkyDC3sKzxWT8CJkAPCE8X+cqRkWqFLebQ0
qz8tzylUtWlU8rIbJ2oMJrkJrYkyzkSmgd5anu16kO9K2S5CaXo5amj0fU7aZyeZjCZPciOrCeqq
RAXT0vRs5pkt9feCdNLEDEoL+8vmttv5q4/I5DRoP1dxEiJQon11wvChtVRYzxTrKX6DWIADVpk3
/mrywpNJdFWCcyLRAMU3tGM23yehp8acluO7jO+llWTySD8Oqq7WSGZtNr7GRYYuRRYnGBpRT+Vc
+HJUQ9a4Au95AV7sPN2PueYlk3JtzpoFvIwbmeJ1HARWPs17LVMrSwm1nSEHxy4dH5a8FS25TI5i
FVlKADKemdhTq3kYsQydUlQfq3Q5jYnoV1Lpcb4ZjbVLnrEZLDOHagxx6528+F4GvFnAlSI+LTZV
d+iP+uNle5vcYatExlIrKNnUAiWCjZ4TsXPCNLjq5ymyGyMJrQz8NmkNxeHexFgpMraWeppAHlRJ
vGqzyY70eDhkcgDyV+1VQYNvXDovNcW7QdaBB9V8USk9XdROi6b+zgJ1lwrBC8EIbJpXN4qcPycC
SDlkRXDiKt9Jc3qKjJLj4HZz67wJWEaHUhNSAyROQP971b65pWqu02BN+9gd3pK3iUpryVbqqd/L
7/8CfrLZWltZZwrzJjCrpVVxB5Xr8CeYg1y9AipXHlsXNTsIWOPqKSHj/aJ2PhGz20EFrX8jlos1
aKEXCLiGd/HVHEGLAAhCt5ST3Gp7jRN0nLzEUmqpfWr2eYIlwpltBYqfjk8ZKP/Du1j4k2rc8WFO
umVHlSF2III1Hgki2Tf78pA96JWrN7aMC0LuCYU9v3U7Km3cfb8c69xQYPJvUTRLpWWkd8rGom3O
cSfWVuDoroxGYPQ8uLi1W/FNdMzuBIfHi8tJiyaTjPvWAEtMP2FqtZ28wSSWoqQnzNZzzph/qNT/
HjImk34FiQRip2OkXbnqXQ0w0xgnqLhP93AOPPbNjjsdwUlZLLR1rmqQBBJ41jmjS6D0Xtvplelm
VrnHaf1FyPlqTzEpUshrrY4pwt7QviXqfql+JTxBgH+4fJxXkanvslbKllnKIU70gDaIV+8wDOFL
B9EBbIzbdnyn7PmU9BWQQ0qQGTBUVglkBNWHqJh4EGpd/QR6WbunYtexOwtW+hSelj8QoqRMQleN
N/rpC//M3tySqx/ABE0R5nKJgX5AU2qfaNZooquLSizlRSfdYZccZc5tks61lHWYxSiJYsXDS8Br
BmzuspUjTGwM6lRqWkoB3XVkLaWL8mpJODAJng0mNuS8a4KO4JIRQZiczImjKSdRyuzL2YrzSdgG
EoRFQl1vccOXlNjKBZQwb2rxoKocZzhfRGUOKGnqA9JRfCRq32R8bnL/shu8v88U9v0IIc0kAihV
6ndjcdJmDqhq+157/uIs7V+eESGuGlzcW1c7ZJjf7fGE1Ti61T5rNBOB2E67Se41tKBGj9D7w3fB
u+zjds7FUzCIZU2iAciCsF91tTN9aBuZhnV/UC16rc4cY7QqKMEFlnKiwou8pLsdg2eLzGkyNUET
lXTksJUem8YVh5fY4NwB6V78vFfPJpicYMzQYqhHvCYlYW6n8ncl7PAEsgPrRqBysKDbYBnF0Akx
Ic+MR5+PC9ibVSuHNN1CQxOMqKh6r5sX4BrBtKB5yhH6mR6PL2p7Bc8mmcDUs6qb1AKBKZM/E6D6
TfKSBryxj+177cox5mqJLl0XKyn6ZuDOuYPS8IGyli50ahHjQtoJk1pgw5vccQ9SefMWUDlOZFIv
Pn/Es5dMZE5mlggkpU8UNoWqZZ5xG3idS0ffQod3mdhOWWdjTFDGmhzGQoGtmBDMDTtzdq+1jiTs
Lvu0Wa2ulpSJy6ZQAFwfwJi2GLuaPATLVWTclaFhpdljLfLS8GYBv7LGnFh9romVRJstoBhBnUhH
676M1FmZYc4toO6TWlKQ7cNednuhsZKu9ucy5RwqvKBnjq4+LJCl1Hcq4PhhiGpPVsu3YeA1Uzmf
iL1zCZIE4FHXjU41KRiCjIDbbcrkDbWPE2habUeicJAj4+flwOA4x1IQN+USKYGEwFAy9YBXK7fv
jHuDO3253Xw4fyv2ugTuhn6QKYlemFm0rxIhXwXOa+UUe8OmgK52FziDnaO5i3a1Z6Lfou+WA1CV
EN6YndIRj6HDexrcflld/So202TjVMUjOmiUg8Q4oO4Hf2j4mGC+XObUDNvdwZUtJqu0JklKNEDR
pPg5PysgesivyF49KH65VzHtxIWHbhcRfxMLe3eSa2EuQqBunVFzCF7mEyd6EGzVrf6AFOca70o7
Xh25DWteuchkGbHtRxWifeD0JDbuNbU9gnoydelt0bhBC+ROAmeqk7nN09cePlammZTTEXE0OgXv
8xjb91RP8pW9vKOkQ/8G7chbWibxKLqRQ9cPn5L0p7k9ZCmnVbdZRaiQuTdMCM9j8PHjyV6oo9RE
HS6HfXgVA+ne69dafF3Lgj2a37+w/8+m2Iq5ws1qBJMWJlbSA0Zhs2KncvkHNs/TlQ2mUMnGssqz
EK1ilW79EwBfR4jbvKs8ZK+8INz8NitjTImSiIGqtiP6FXLktsF93bxcXjDe32dSRqHGZIhLiqxV
4IzZnnqRpzGymZNVyANizkehInofP/84Q8GpmgPwtQFTOWmN0xaiq0cx51zb9uRshomyappUZYzw
4lxhm+p7onLgp9uzN2c/3uu8VYUvdaUEZm5Q4So7OnWjNFa1J4AiIwtdLYcKszeqTfwE2iM88lvO
CrJ0v40hkEyX0BAOk71O3GB8UAzvchxsdztW3jGBlgWmnEM8FFj1DNen+lr2A4fs89LqftDp1a8w
foKg/f8HxfuVbrWYypxpuULpNPLxphJvymL/H/2h4bIyMAOAYOoGOox00JCKnS9WBIfQj3KiA+/2
R2PrU4m98oZ+wJUxaanDQk6QQRcy2nF+CKYJVAT3qTpbeXJSI58oXEz8dho6ryBzOpEJZGRqCZtz
4gPM4oPFCqIziwaaM0xIdbvev7yinP1FmCNJMEVUcgNeCaJS3cuNZNdaw7nI8+KcyRQVFXwzM8R5
v/jjuBeKY8/TseGZYLKEJC6g8h1x5dONqzD3B3DyZOPj5ZWiK/85GsD1KRqgzgYX58do6KsqT5fI
BAtOuLjRsBu71hbG14Jwr3bb3+RsiYmBMloKE+AdStnXP+c+DfHKLfeKY+46O3IzSA5ddm17+c4G
mSBY5FGqehVTzEPrm/FjHe2Gr4gfQOP17+qxQWCCeYE0uG3F0V3Qfw/T+0h+uOzFdrNmZYOJgrBC
6SrR9nHjyN9iP0+t3A533R8K8Wx26v5fdMg3Vw5Ug5pmaBLIt5mDtppSxcyouisFgw2PUegUN4mT
vAx/ZDuBmo1dTFbo8AZ1tst0Da4SQ1Yp8PljLKpaUVd9iqGJxkmvF4fCPJEGb+l1RHaTFARiX1na
lUEm7yrqFGlxhzZO0tvBjrLAmYC2dH7hm1e09QYsPvdusJkKVzaZDaemTavXETCR4Q96Mrc2dVED
gkXzsrsv5cGVMWbP5VktdRA3Av54fInjzurnZ84SboaKrhFgxlW0wwjjDhTAKeiyx4Oh5FCSENop
avz5Z/1tss0DpKf3Ipffiv7qTzlrZZPxqtA6BZRvWEKxhU6up3RUHPwulHSL49zmt1oZYjLI2M+z
HEcmZhlEMBQETXEDHiO7GCFdFuZPVZqNVl7MwLFB0pYETl9CbjHuha+cNKtfwSQZMx2zOaS900Qr
9hoO6KLW/0g5Tzt3u6pa2WESzVIVdV4rmNygxIj1feGBisfq3PlEiQ54kbkdN6aGKQ5ZElX2UTUd
F00QqeS7UN/p7ZGuXCbwhum3mwz62QqzwbMBL8XCrNJ2pvpNwSxR4OePBLKefEjQdlCeTTEbIakL
eY4HQMUwXoaXvhowTsPq+tQyeRK62/RuYCCQDE2HkDJLKrfEZQ2gDGaG5gPNWvku8GsocfGf2Wh8
f9pohmmqkF4gqsa+lAplCSXYCTBdQumqgNaMExDsAizWoTVU8yYoNlcQPHmmqBFNETUmzksxTOU+
BfZAXKBGqH2vQswnJ43Vk9jhbOzNWmRlign1jkC6RhnDCRNE9PlFseXj4Edv8w2eoYFbMW/zl8sW
N8P9bJAdCh2aRA8AjYDqdu0v83EyHUF+vGxie/+aUObVNFEkCisVKJVtMEVFDUZryaJw19w2nOzP
Yi8u0jAXH7C9hGdrTBJWAkNrywSX8QYzGVHwUk37/+gPk33FCjJGoFKDEMJdtdfBe5vawyFHx675
F6G+/YHO7jDB19ZxJxIRN4bMiC2lv8r6zJp6g3Oi8KwwcRcDAhYKGpKEVuZ7Iye2Cvb0tOPRY9M/
w+xbSQTQGpxGBEPB7Ehw0BdTBClFOq4b+rLfgYT13zwCbAFUPthhFm2pBSR2qBnjxBghnay4hk3p
L6gKzeArv1qPUnyYuxK80imPJ3Ej/j7YZpYSkP287BYcIGQ0jipA7JHMm/XbAiSubbCjwl0iGIuO
5xtH8Cev+0nZlye/OJpX8ekkeoUbub31ixP1HL/YCauGCGKrlO+nsOQFh8KJ78zENl367IbBf9FS
BYsHKN0Iyw9+0jpo1RJI6mEMlwFr2dRGagUG6mBZ3uV55V92btM3nPYY6EA/BQj8j3YkpQvM0qDg
PelOWp71kVux0SvCp8g/W2DHafNyWqSEsgBRmvYFCl5A5IKGmDwgCj3wa/Ca35srt7LH9FcTVQql
IsbKifmvHlKlE75VTtzLy7ZtBMIBqJZMhbDDoHMWg10fY8LAuFxnpmAF2UnmspjxjNBvt4qBqB4B
IE7BE1IIhxqvu4q5C6Qflx2h+eDz1zk7Qn/DykY1SoVZ6g0q2ezUEr9c3HB8DIhg67gsjLyOA88j
5oSq5L5X8z6ENZH4plDt82mwk1njBPVWOQYc1Nkr5pzqlUmuDN3435grIE0o7TB/7PNLzC3c1QdL
TL7tq26ohRyFH83rjbN4VAyYIt3f6csd4unX3UGxqATC7IOZNny7/P22Sgz8AF1RiAKiI41NTkTo
RbHM4CouzM0eFJ6esi+Ok218k4H3+gJo5IM1Ji3VZZSaijACi1M9jsQruvuGK4WwnTDOHjE9hx4M
/rraofU6eWPuGM+SHznzzWRXsT0+UnWCLzT1PjjF7DOlLnSjaNDOyQhe5Ore0jG7nqU/L3+p7Ux7
dovZaf1iLDkYl5GXJm03VAbADapz2QQ3GJj9pReDGasC2He0q2xPC07B7Q4LMIcdSLa4fZPt3Xz2
iNllYqIvgiijGgxeQdMgneq79BA4MWYUp9oG0atf4WPxInDrAvnhazE7ToECYzUE6IRpd/I3EVjR
RbR66KftoYEw2byGFO+rMedjCsIQOR4RjInQWjIq0CbtOBXo1kPx2iP21bEcKyM3Q+R5estX7P5Z
dkAF7HeH3I7teo8JbiexhH36f78AfTDLHJSVlMyk63owsgn1t34JdyrUCAiS8uWg5EQJO8oZTUMS
FRMSVB6D4EKadX8Uk9dc4HH002j7dJIREWldkXQ4xqSNsRCjHLMIYLcKMpuQQ0V+LMlVWnw3eGz9
PEtMvhA0I+ilBgsXQfx07p9jo4KknhfVta+kT19YPdwcQReG4kxmx93iNGvD0sD5QjTDEszBNoEW
qV8vG9k+L1dWmD1VRlE+NTPtZyFrqABHpMDSg4T6qH8lGFaGmO1UVKRd+hbtizBvrUCLd7RhN1ec
yN7C10j0vv3/Vo2dbxt1EgpzMmJHBd2bFldWpA8/CzJdJRgxkfTKSWqCeTt112uYth8mNxAHH5iw
E+qtPcYY7opUtcdldPNSOcaSfl329S4aqeyKrN7HSeNFZr2bBcOu9MCu5GxXCvld1kU7oRlA50+e
wmIZvpQniK6rFAWh6yzGu5rqsJEoffdoL163F26gXWUHe0Ai5DfBpreR6UfpQB1b4qB16Of/vLXO
hpljpavGYkgw0++Iyugow9VSP+YphCmEqyI5RB0nGnnW6PZblaRZ3dUdabGR1cG0tAXt+CRzJFCh
ppGfCm+9xCmhNhPUalmZ4J/QulH0Bi3leM6tOE4w4zZbJBk5n2/zJFmZYUJ/KeUUb4egPp7mhzY4
aLwrydarFIL+71dij5F6nPGcGKMHn51G6G9KvuQAJ+cpTr4XDsUrv/jdLjdWFpkTRMiamUpvIrX/
mVF8Fp52G720Du1upTe8k3jzMykKuheg8zRV9ll0KYoZWOIBx1U4ueBKtTT1ZzLztIi2fVqZYWJ9
SsdEiWeUF50n3BC33oVP0mtHpRCO0RXhjFRvgUIkcWWNiXViTAZeaxLA0tCuoajlXAHoG5/NGXJL
vqMdjdnXK8uwR7vnYSy3S6mVdSbyx6VdKmlBM2XpMK1RLztRA0NOGWJ+Nftm5BKGHfXDCLmXIcFu
TxXv8rHD+6LMjkjlJmjHBR1YINDD4pDNNw3hoW7o5/qUus4usjjStmz1LB9xEgBtFVvmT93LnNLW
ftEhVvOKSnaJ6b8QrOeZZXaGkkltOdG3FBOEOFEESP9cWxBICLS7y2u4mVVW/pGPybIfFpmElFA9
nRtn7oEmXGb3v5lgCit5iUJ5rtG6FMydUpyAkb789zlhYDLl1FBWM258ACsu9T5rr5Ius/Byd9kG
L9RZ/KcyKw0xOqDoVfDcE2jCFsfwFq/1dsidBef5w2SQMQEqOu9b3F/DnaS8KoMtyZy8sW0C7Nwa
EUGjqdL/vjoim0LWG8j0jk6t57bQHlFQ1+T+8pLxbDBuJFIcRsmERCiA9BoUJtA/wNU7jzhfhmeG
yYDLJLSNXqGYTuQ/HXnKspew/ErRqZxXi0lzkiSFw2BgMxqR5AllbZcBtCQwHfvfFoxJZ+jWFgZm
uQBZLytrQOIkv6KYM1GznVf+uqKJHz98hj6FWuHl2xnUX0GZW4aZWTlJraHlzNNwPgurpEjkeSFZ
BdTliNw8+2L+fck4QUz39efUfPaFSV2tqYrTmOKpoi+PYf5d4BHN8Vxg8lY7NoYRmSpa6HP5GlMd
0lR/nEKJs1LveIpLfjD5K5vyvgKoF88e7exrpHV0AczmcnXMS8kvk9+VKuwHczzWpvpkAvOdpKOJ
w6gFrZAI5UjSdk6pEF9KS5+Q+qqcqr0UDYkFLcKTPsj7vEhwhBggegh09z+FLMugX0QTEgyoEBwJ
jImRH5JT/R83n8akkTELM6PUYSKJc2sQSqs3n2Rtti87sjX+hULqHExMGsHYhtIKDQopqceLQuNo
h2nf2hqYco7Gw+BikuI6OhAeHQcvxJjMYujhQMYJxLWC/kSC3+lyHTcPlz3b3CXAFYgEHE1gSGcq
iXEUSauHaE7Kuj+kdwlvF9Kf+Cl6V3+f2YVzLjboICM5CnoIfSccWSB6n5Hulz52TVCh67Pxdtml
rZE2PNCcfWJ25hyOBSYucW+o3WKvPk4e1buhJDHVi46hb5T43yY3+19BVe4oyOY3Wxlnt+tYlV2p
gmR11g0raY66cCtNnKps+xaxMkJ/xOqAFjGmL8Uymr10lIbYEcZIAwcqVCBBRY74yi5eGWO2mNyq
jThT6ARoymzFnHZCKnlpGfiXP9v2HlvZYfaY0ujToChYuembBN1E2KNveSikyQMwAM+U+IDXY948
71YmmQ1GiNyKhojnKT3UIe0RYPhLuqpN2dLNmXMccd1jzu9mzOS5pNSIVWlNGJi+rzwgO9HQ3img
93Mle7xJnUj52lPv2UdWGlIVQJZYoHXvBEBxio9Kakf9I+fT0R11YZfLTBYhRTc1ofB+DdIwftBC
9KM5dhgtkyGile14r9dbuNH1Dn9v0K3iPwITmpSbeIggd0jJoGRs3uqr1M5QsFgyrrQDT/Fpu8BX
VSIbkgpwFMtCE5uN2OcTTntlNwP4kB4aQCwku7FEvoA2DfTPq/nXFnupNAW5Lc1+oIDR9Fr7kWET
xLYGztPQNqzWgdfWdMXHfm1nrrNZ5iOGhSrXGR20D8ojSY7T8ENLv10OFJ4J5jQoE2ESIeCJsg/y
JYpQuYZQ2kCZciry7UPt7AlzAOhzZOpthI81Zw9D/6Rxx1HoXr30hZgk32fogykNUlVlgIBDV/wm
Ja9So9TW0qV/wqz9IXfa3dyVmT2LxaEKybFLxNeozvZ9ZfRWHtWKHQTCs4JrgtCML2GS/sc1YI+I
rINMcoEg0hVceBuA1X9f/pbbDUEIEKiyaRoKQIMfDyE805aRQu+8813vBrvyEHlRZwWeZhEvg1iq
fsvb95vFBADqENclIv5hIhRd2xLNa9AABeWvLL02hNtaVQDI/dnKjY9BXuuyh5v7cGWOiValF2pN
p0Iq/ZBDl/x7J990bW+H84sBgcTLtjZDdmWLCVkQdqST1uE6XI2/49itpaf/9veZiC0kPRDNBeC9
YcmfcyE6IHval01sbu6VC0zEoXheoFOHUm+I62spJndt0dxFS1dylor3WZh6pJmlpK8KvCZFcu4s
zYEIPxtMKMj1tS7EHFvbnwUDH7oBDjKZlRKZinxSEuqTMcZHTS9uh9F0Ly8bxwQLFC2jcZSjCf0c
ccbRFQZHSTc4uWC79jD+uqEzGweQyq6topg+7VBmTQ2US3poFSB6r3CgTG51mH28ToQlp5+wnSNW
hpktlBpNmc4ZkqTgD71NnmU/fpKvpTs5Al1c6rVvJjdJ8NaT2Un9ZJYoUnXcy8vvbXIcorvL32u7
+MA7gSwDjQ0wO1OnRnlF0kB7lwKSgUuAXnPjj5kN0AoeJmIHA4q8eyDXJFOnTnofdH2I0TOMP46u
7skv6W6UrPrn7FEeb+h7T98ve7m5mVdOMsk9DrR26BYqDFDO1pQ9DsXvKH++bGMznZ9tsGDLWUiL
qlHR+S3AM6bfqebNHL5oY2rP/Tc81HD2GccjFsmkNZ2U5wHWMC2XX9Ey2l2CSjwKaueyV5vxt/KK
CXmJpNPQlPRb6aBxXJ7rgqdZu8UoBPG0vxGoMCEO2YG2bk1EIBXDiOzUjQ+vFCBmvlDSFtXVrOw6
tEsnORSgrEtcPuEBbzHpIqwKcB00VlJXoQA3BmInHdRo4sBWYl73lkbZpzqLTligwJDAPUZ/xsrM
DEzHqNLuBAkxnhj2OWh5Jy8KJYDpu/2U1ZkjgtU6ayrOWbYdmmfDzBmjtqSE4DLy/ogBY51YBPCc
KGysSd5DOSjma0nQT3bJUyapFCUxhSXB+Z/sQc+Bd9X6ihR2uAcvzl486oWtPl4O0+0vePaQSSmm
CYhLTXkf0+pZBgl6e2/yGJ3ft9Qlp5gkkhvViC4/NvikpPuln/90EoU4LQkoLePGavHZxnH+I0qV
4KlZc4rBYK4m3a4o529hLe6DKLfrUMEcYIKreSvfaGG+E2TxmjSLhbbEYoXKfDfE3a1mVtdmvNiY
ObXkEZoYee/pSnmr9YO3KOZ9rwfWXNYPKRmeBLyXmUl5N2nBrkbNYg1FDzZ63iVkGytvYiFV3Bll
RWf2iJA2fVrQhAM1zO+tOzkdWlD5bryliENl32IMVvEnl86vcye7tsPpbJvZOMWUZaEsgRxkymwU
6G6OoYAWs52NJWGes4W20Q1P12gTqyrhVAQ+yjAlbNiPmzUMZkytKjh4tbQnVl43u76QnCDJd+Gc
OcWk24YpOLMp3iaAGg95cIUJ+MNixA9xUjtKV7pzU/lmVuDfobYa36WN4IJk3f2/B74EJIMkQyfF
UFnI06wakZZJmEyXenTP5pM8EpuEnONz8+V9bYXZXoEuR5qqgUFAtRZvuqGapCD6RUuL6oRqp/Yb
upCnEvB77ozr9neQKJMJcGqAjzPfXprFqtESxB1VbCluwx/6z/JesqiCChgiZ6iZ0PEQ4ZABuEkA
/JP3lxd4q6kmrewzubON9QRQ1AlAkQW9Ozl9DdXoLZSWYzR0vCva1mG7tsWkzVFYcq2q4WuuY+Bv
MvGS1O8uu/NOHcBmsbUN5lPqkhksQwB/ShOCCnF1K8i6vSQt+C9JuYsH0LKl4y7FdLMt9HKCVCJ5
8YDybNHB8of/15HlIbKMOD02c3q1BNDlJJjirkdPLRsvUWUvktXfJE9cUN2cxHCxAoxbX/ZiK92v
nWBSMYJ8At87mZxUehxFP+oXa+y/0uJcGWEhQn0rVyB5QuNdtXRoy1CAsF0cKxf8MKAHrSzMYXo8
wO5mMbQ2yqSdVJwTOdLf02yzlyHao9jmMXYjJ3jMnqXrDn1+UJMeKeNA4Ap+9C86Z5v1+fo3MDWf
rmWVqQVoOEk35XPsp3fktnIBk/Yk+B25PJ85H5Od1h9TCMhVEswNcW+JMvEScEUAQng5ZDZvjWuv
mANMSiPAd/L3RLJ4sT+c5qvEC5zpUO7BqO1Vd7HH6/DQMLyw11jkAQH5WpgL4Aij8lbSMd6hyYoL
zldwopKki4aqGYqKg/DjUWVGAx19Qb96kp8TzNeYoPSXucJB9Kt/duZshVk/s+/GOs9xCFPiT9oV
n97kK4q5Cm/4+2A7Js7GmKy/jK1eTB11KR/sOpWtIIKEvfx0OSY239YkImLKUIP0qMbyYJZZXilZ
gHOtdrO97LW0k3Cvu+r7WIoCmDxk4/aVE/l0ApXHNLT57rW2zuwzsUwlsRTBvkFZOFNAiSefskXQ
gcNGsXjyXJvdi7U5JkwqOUgNYIDpSRo9wlmrugn2ENPZ1U4MiVzRFx4vL+9m+K9Wl4mYSMnMJSzj
EYwpoU8VmRpX2IG1ibezt8rDtWNMsEDvPtKmAGzKM6pD0ONB+NdwftKFzPBgw2Xj29wIK7eYikCL
0AWSOvSiW1f2tOf0Dro8uZU8R35ySBBK/uVV5H43pirowr6e5AIUN1RStL6f9rT2Gb+DuecUHNGh
ueIRNtDv8mmnE8BGdSoyjlnHj/mkbky57BKQOk+KGFu1kb3lM6+9ullWnW2wh2shBaEYSagmTLF4
KUsAgDT5NpaWuzmBUtTlFfyHbf7XIZU5VA2il0JYDBNWMHmUHydMwuZu4qn3rTd/0139OvBq9L5o
ar7VT7xn2c1ctnKV2eajFGRzIWLfFcqvovfjRLQWAGwu+8gzwm7uydCiKJh6x+hBjFlQHaxlT+ac
s9d4ZpgtTQojjXOaQwajvq7L3tXFPoLcvfHtsjvbNchq0Zg9rQUDtMLL99xIR7NbO/HSK2TmAx3G
7o+8B4vtVHWOEGZPB9GUBmnwTjtLJ8HQj/RoquIxDEpke2/psilroibicvlxb0lTOxqAh6K2KsvH
OSO+AfqeEsVzPAO4NDVu0kmt1SXgza4WCzD12J4mwSkL2ZMX+aaqB7shP/Jqcouixchfe5MF074L
st1oaoe8mU+1kuyUOHXm6A5ny++sEa2hu1Uwq9zNkh2pL0UGsUsopsVlYUeVbMfgW+iWwK1xfZvJ
tziqrLh6biA4UnbqzbzgzRv/YwEWnqU4QXJk1+kLtCyhkWGMjb30yyHrobVXLDsIox3HUrE69Zs6
txaU7Xe9YdplVbsJFGGmwCuE1DGV4IgXRs/AVEtcvOW5YasG+sBq7Gi9dqhJ59ZLZAlZaAXBn6Yl
NzlmX0qlKYDXkGzAbOxMw/V70dyibax6Ps5SbZklWNIC3Eg7xTZa9RqtNTuUn4cx84vmoJqpKwhx
ZGVdZk+qBt26+sbU4htl7q8jbXQKVdtXZnxoO8xcC7+U5mePuZQJDYfZqPZpXlhiftOnNzpYudVA
R0smdMz4hxpdK120By+ZLQch+tdpX1rCBH6Ry/the9+dw4a5taW5kksGJYJJOzCyzG+GcDCGP5dt
/MNBczbC5P24rKRJV4EtFg+ql7qU83W5V97VSUGhc6Nd81CznM3wnrdXDdG2neRyQJQ4gvR7EUu7
q35cdomzbCweTNEpu8OCjmudoQCffifKfKjwrn3ZCl38z+fl33UjTIIvch233QKvC1GOEcvpkU4+
jslbUz3lxtOgvFy2xvOJyfRdUMYExN/orRY3oXEsddMaS978Dc8Ik+f1sDE7k9BQyCuvV+rQIkqH
NkHKGZbi2aH/fRUBMU6rpO0wIh1Ih3A5lHKE3XV/ecF4Ucbk9h4vD/FcYURKwamrpacl+H3ZwD8U
8ucAYJJ62HUG+gTvM6mjK7op2EMqTJVjCsvPdianHtyunM7GmFQQG3VaiZM6OXkKet9yl/fIRtq1
HvBei7dvzCBWJKgETYyKMh+nU+RybgQMozYlhkFElw6DYFoeDLzCK4XvLCUGAngn8fbJv7LKfK5a
0bo2MTFETAd8Q5+KSkQeRrOtfD/u0wfekbwZHbJCNFCKyiB2ZbaTQIgedAvAh1p5nYYPdcNBPG8m
h9XfZ3aSuiSCOhhAvQJ5susz4kxTfcRrjBNExlWSR69otTxejsfNYmZlkvluSoXR/CTAd8sAwBOK
OzF9wiNC0ONgHk9dVFuZxMsX21tgZZP5agYmsudIR43QugUEfl0aJckfzUruCVQER15JT134lHJX
5pgdR8IyTBYZD0xq+tqnP+XqtmueLq8izwSzzzDBhdiYsYqgV9hJSfQdhJw4DOP+7r/ZYU5dZU50
XaeDqqF06KLrqHrueIMQ/0PadzXJjSvN/iJG0AEkX2mabceP3AtD0kj03vPX34TOt2ouRDXOnfOy
+6CIrgFYKBSqsjL/cqZ+Ozk/CZGWoBsuGOpe6m1Wts9woJZTddL8aB98nE+iJ89fQsfVIPfiMoyM
RnmOQwwdDr97iI/DPkaP2h48iI4hg89eAS+XBNzn2++8q1dQ7iIeoCU8pHjoAUgZfw380S9fe384
hZ6E3mN50d15R5xJt9NPhd+eKvf2h9ykJgBn1T+hhHKhpFbGKFELXJrhB+k53Bd4sWgX7TEENQGo
K10m5il/C+6M/39+RdQ1r2a5CGPWUGAtMeyJoaDWTtuHsDKdPBd46XbfYGWFCyq5RpVMVlAqAzPR
i3SP/sSB9euhfL0bP6h+m6Mh2H5g+JHAbbyo8Oihdkvt3A52/fBfvKQEQY4flVBnjUSBDnzn6KDt
BuVSgHT3hYtnoqPbhb2gExntG2fct0cRaRLb0BvBh3LBp2ugVDAR3MD18LWIX2gtwBmJfp+LPFJh
zJAIQOQZwMWZLrIXK9PP2766HdwMQ1agXgsgMOczhpHGclrja5ZFiJzoVIIgd3m5bWP75rva4DxG
D+RRsih68mMZg7bgHOUHLdunnUtK31QF1+z2nl2NcfdPa+WhXgVoznfBSwvirPg9v6/rxEDrm6gq
H0EzeaAgoMWIV1G9AHq+YNtu7xZzmj+camWAi5hVp0+6wfCnefDQpnd6clAt4E7zh6YXwUE2h7CU
lS0uToZaqxpxB5BeSuQHMxq8BUKrM8aZl6I5Symxo7I+NiqGfpfe77r0AgbXvSn192WJMWC5c9p0
7mw0Rj8oIWhWrexezdPdkKRfk364GybJ1ygErPJWQHaw6bVEN01FswBV4+fslGaSQzWDKoDReYnu
R+3OFI0IMz/54zOsTHBbU4E5ivYRGg8hnY8daZy6lT4jD7CNPhPE7U2XXZnirgsykWbC8EnvSuET
Nb3K+HTbozZ/nzL+RE3XdZlnP410KaQLi5CNAebw0zAKroTNr7H6fS5M6fpQo1+PEq6EXnCcToem
IKfFirzby9jOJVZ2uARpsno5I8WItusz0/JKjzsLxF0QNAHVz131+F88QTbP4m+LoBaEk6xepUEd
hrLKpnkZDA2c0PeWx3KIJrT/D6EY2qnde+GziGTg9icDL8+/DUddGVC5QchUKuJG6MM3mebf3s5t
EyZVcUmBAEjjvE6pQUFhztnoypUOPEPndWri3jax6RimCnwxyNd1jce56TlpwI/b965R1rbU3qn0
OyKbwMjmOlZGuIBfaPlY9ClUoZb4qUsfJfJ8exHbOfPKAHfLo+PSQYC5ZmwT6pERMZaX7sT4uvpz
vSv8RVAJEa2HO02lYoRSO7S9K8v7cDhYqQjOwCLXH5FttR7uGA3QhVSmEBvWoY3EiM4hn8HSUqZN
p4CU0bm9f5uB9GqOZ7JM9LBQx1ADUQFJbADmaECdAMKdQjjx9m22ssQdGkCvOsz4I5fpdqY/vTE+
kO6o7UOvOMk7vLc96QMFUAyTfgftpQdyLbVjl3wW9ekEXv/rhbwKGnrcklRnqs794jfk2I+7SSTX
IPCRXy67MrFMcpVFAQ5WPV1IeGlTQUQX/T7799XvT7XetLTHS6IML2V0TGtBEiXaIvbvq98ncTzP
KVPdGzuM0jVIGeruHOKyve1624XslUdwsUEOKmhANnjudi5eoHfll9KxnOCZKU7IdvQIpW+Bs2/f
USuLXLDoaLykhEnsROcZUgz1XQE6IR2Obzc/GXImA9euLEoZt2F5K6tczKBpMZeEVnjR+9kLe3pl
sq0f8lem5AkZebtyjEO97/xRqGMv8hQumASlMUjpPPSuNZ1GNG7Tl9ufcNtTiInBZ6qoyPX+7SmV
qlWkW+AZmNY9hkmxT5fhtR5zQcVgexlXM+zfVw6p0jRN8wmA72D24/E4BD9vL+MvfnE1wHl8M+jg
HGWiMb1uPjRL6pbj7EhRs1cnejHqyqlSkBXHkhfVATAELRhdtMwpR8Ptaf7U9NH323+QaF+5kzHH
UTwVGvqcgfZYl6/RfDFEeqGiPeWOAlWSojciHIWMPC0TSnNPt5fwl4v5uqec14cLyXI5GgH3eGSq
8i3Yuq0nxsGneCaUHkUgLtGWca4OJ0QWxbIZy6IPlSXvFi2zg3Fx/7dl8TR88hgh99Mgajw6gBuS
XfUc7apvZoQJ/9Axanvci/Rj/xInf+8kD38aMRQjQywOMm4aGMmgHwPxTOJXnu5OjoKJi+Yiwvpt
O4el6qhYYQLiD1R1XymzXtZ4XmWTLeXotWv1e55V5tUE94LTArlNMwZRMGbggZXjFIs0av+yb1cT
XHTKOwoOCNYd6wDQnA6pN300D4ZTQX70nBwDJ/woknDbdsKrRS5Q5UNYE6Ou8Zbrj3L5SGqnew+J
jbLaNy5UUaCMZitGhcMK7nMIJINJvZ0E4Uf0+bnwYwyYoBh0NmTbBjhDlVcEseB985eQe90qLv5E
il5MSmYx9Cr5JNnNZ0j6PNM35tFomoMWxA53IlKJzXVBitwARh3Cm3zuR5U5GssBya46judEVTwQ
TnmC+MDS2D/y95UN3umGdErDRkejqlNfowHgDz140ivDCSNyHnL8XyZ3pTz/zK3GawsqyN22Ozwr
+5wLasMyhUOM5I3Yo6dAirPbayAKBycc0mnRsM2mv6+Mcc4o9XlpJC0cRQv9ap4h3rKrpLfbO8oC
960N5ZyxbqaFDDNgg8gwgPnp9kxqWgxPFPkG549DEWHwywD4rEqSBxTZ7pZYJDMt/DbcldgF05wn
Cgpj2VnZae5ykotfPCOly6ZxGmG3T/R5uDtRqkhp0BYlGQaBTE/ZjnU4wBZrOf95T0oPyGb+R5/g
0SJxFreWYuAiLmrTiZeHuXylkeDy2E4uro7HI0baMusXvUQFBtPxZ1BLo/TTHaOPOm5hFZtZl+5t
JxTsJI8dieqynkcVpaYuRs9o0l/LGLTFVr27bUbkIb/mDlaZbp7kJW1q1iQ6s5kCzJTdp04DYfrq
KObe2OQXAavBP/GQby+EvdXKcoJdTKDifsGYNKC/0X6feCLsr2j7uDgxmXk6lxku+6h+zItvvQod
7lA0lsNOz41AoXKBAkwpRVczSZPK7Ox43kdlYxOAO9rPRgRgTP/z9rcSrYkLGGEB8kU9hp+X8sXS
G6clP3qhpOn2mijSMOA70GDmIkbUmxLAVxi6NcrsHFTlsW1Hr7Zm22wVJ51RNhlC0c3M/vA/9/Fq
k4saRI2sMmMjhMPO+N7f1ccesL3cNqDmqznKD7qb9zWKUUAlCixv7+hvw3xqje81SaTG/GsMgo1C
fR0CL0Gydvuzbcf5qxGuDFWomlFrHZ5W3XQapnO3CLqCzMtu7J7J5bWd3BiF1uPZo8ELQcrZ3efq
h0lUJWRZxC0rXJahJFRLaI9L8R+O3cQ17gbUE9QdJlkvIjWJv8Sl666xXV3FpbGxrGqQ8QSJM3t2
OuTSgVuDMMvvUTVp/KYUBELRLnIBI1Sg+dAwils1fba0ryWJPBVIAVXEb/mXi+S6MPaHrBZGkqRO
dBMLa1CDUn8NJaQ+K8wwdZPKF40pbiczV3Nc0JiHJZGVGFlGJ0fHLO5luxqlYxsYl5YE32VdOnXZ
WyIJY6PwA3KBJM4TqwMjLe598DF/ZazM0wmSLgrUXJKTeDBoG+NhXRfKBZE27ug8SDjLjRv4wyc2
JJdEtvJx+mg5UQaAyYwxUBTbzoMfu+YTeEBuH3PBRvN0ViGZmiHvcOP8o02WHpg2mQiWJvIfiwsn
XUWJLOfIgCOAq1OJnJRWctMo+5Tk4y7VLI+kphcXiV8n8qs0R081xr5o0y7O7fWKPrDFxZ25MGSp
YcFz2I3gXvKynemmEA49R3v5VHa2CEYjCNa8smbYABfeKUDIg3cnH/ak2bWi6uJ2EIAsJKbZKVX4
mWLSaobJZjvdvEIvIKSuWcVnVCXsaBGSlrNe4Z8B9WqLiwMlNVCNZqwBgRHcZXF5wNyqayqVT/Nm
V7agCcBszSDNnjyGVOCr25f81TYXFMZmDKYlw1Ym2tuoPSq5l6meoX1K2xetF5GHb9/uV2NcIKi1
NFFC/VfAqw6M7DBwq1N2j9K713lgud9Fj2hy+6Ipum13uZrl4kHTK7K0NBXKc8arnrpBc0wqQfrw
lyPw2wY/rETjoJenEpdGAS5aBJzQyx3ra3yYPOKIQ5zAO/lpJZpa1dSlBcZCmtghOGq9/LMN7/rl
SXCyBa7Ji82AVmHOiwaJpu6DzOHChl4UJ3TUkyiYCVyDx9jmKalas0PpIJuYrmyMcZN7Or9pmKbu
BGWK7Szs+qm4fEKOwHCmAe3tglGlqr8PuqBNu11eYpKy/4kd/EyvZcSZEjWYxivO3a47Q9/wSPbB
gdHUtAC+7i0MUorglNt3ztUmH0NaiA4SitTSML4VyVeLHHrwkJl14mJIpaz2gewJXIMF9RtRi3CR
I4R+hCnniFooRtuosdsxxIcZflLz5JOocyrcUy509GGOiYYOVeF2tmdPcZd9fGFgc/VhcgI7OUWP
unBo+i8X7HVTucBBIXvYaArr1x7pMfnEhioHVL81NAlnVxdf6ALP5BFkeqUaXRVOuAiQu0APlhFh
zolNnw0I7rFR1fGjqNouiI08XqpKDYO9SrCvff9jHPtPSSLjsacIUgRBwOJht20ul1VnYFk6HR/k
CrNCo/LNnNJdXkoCxxSZ4p4nfVYOfWyUKO7qT8N4R9UfLYSPhSpjIjN8FMmKOgtkTFOOGOVJ0wcj
g7599LkbBW860Qdi/756JIBpI0kxSYxqE/TtrXOt/FSpADP3qzpx4yjzQFkpLtssCYEm1X3TcFXv
l2KVTWwzcijmvOKj5ChfmA5N/ybva7c9T0cQ3mge3keuqE7+l8LQ70PHQ2ejVgbtiEzZq2hyp5dp
z4h1ywPdR4+iS0d03rig0oE0viMaw9VPpZeUxbGmisAbRZ+PCyFaHzPhTKxGm+9aaU8WyGEJTAhW
wfMpFlFZQeAHz41QQWdhlPxxkATHV7AKnk4RmE8piSrczr3ROubY7dpJ32WDKcqi2Nm84YgG95Ag
bd0lUYMPwmYCFBfUQV6zX/wF3ImNn2G4TJD9iraOixVkKoq6yFVQ5GFMLjeTPaSxBWsSbR0XJ2jW
o6ZqYkkmkR1MjLgg//IaTTRgKFoJ+zNWYWJO+16DbirMxM+lkYK3jQj2ahNKosqqhT9Uk3Xyq+W5
MrHQTO8o9NgQJeLWVkob4147vL5am2BGRLeNJ9Yd0ffQILaAThSY39rHtXVugbSgBP1NQElNvNdl
C6MhZQQNpffs49oMl0e1SgmSOAltOkvKL20ZnXNw8L0jc1KhdKwCNqqrpsl5nZUEiTHmCLcqqnV+
3YeuPBb7oFrOo0xPKSSKPUmFPnGIVoM9h+Z56bvA7pvoHVfL+u/gXHM2+kEZA4yJkkq5pH36Ekbx
z3nsZsGn27oq13a4T1clWWDkFTrT89Tbi7UjBXKadt9N7zhqazvct4tbJQ/yZQbqA10uEFARgKqK
r7c/3rYbXr8dl/U2QFGXk4S2lmT6/XBJpYtOBJ9l6yivl8HdSrE0dBYYfHDjF5+Hyi3J2+0lbObS
awPcnVTFCjWTpmOPusCPXrpzvIfGslfsl2N7Dp0BNEeieRjBtvElMUOvW/BCIIuZk0M/Xsj4qhf7
28sSbBtfDQPLmJXLId7Emka/B1YO9i1NVGAXbR1f6YIOFWgJSkbwOBR+kLQ4OsEjQItfzSz5WnQQ
b7DUQ7XIrpYtXkKiPcSF/Nioz0GeuFlv0t3tRW/iTFbfki+FZb2haBJw9mi5W/f6T+sUHud7Ay9N
0B5itgkxUpQ0CU1yYSMuNR3M+ch8o4P6iwVgOBkAv4Nw5nsLUfDsNf14e5Ei5+HiB8EUs0ksEBgG
+qfFeKNdbTehoCiwbQN3GwXzNTg5+DNh1sUIJsbJtdQY8nz3ofVUDQIbyq9f4fMbFRKO/2eFrxLV
Q6fnoDJDxbbTL1o3g1o920+J5FVm4YxN9AJxZGdSvkcq9XTZ3On5hZbmPgLRJxhjvT77vIB/046l
5EMfT7Yyp34ENdY+1veYPrKXudy1VX5oEnU3tIU/ZsZTW5VOIPcnJU/AiRFcEF3ARUHtqgdp7rSA
TP7bEFX+MIc20lQPjQ+H0E9Sf6dH074v1V00ZX6gEwds/1DyAAegBtq/NnDVGFSS/WgbZDylQXks
e8ktRoxx5cvB7IpjblnHokKnQcbdJi9HMmjHnmb2Elt3WgHEaWw5gKu4dDktuQTgd4trHeaIeimK
+EEdawfQC9ZNDc+TMdt0rpzSzO9VTbmgV+0MebKLO/MeIiN+04GbpK7shSx2IQOpnpHapl1wIrl+
sLLRrxdGZwu4Kygwq7mw2zj0gqDwpoTactz9jPN8Ly3DQdFUN8qaA5Wqu7EPdgMBoUzyluTLzhqz
JxV8gm2hQIpsPpZ6ecmN4rHNIDBp5A9a+KIP3XMsdU5PVDD2t+eqT461GXmDJH0YDMxMFRGY1/rL
OEdeqve+EoZ2EyhQ8cjqnwO6qzJYQZrgQxabxA5Jkjp53T5X4WNXzYC5jrYe1q7RWk9K94I30mUZ
YwG4QXAM+MJiptSaji4iwolFd0GcHDNjfiPyIhrh3w7W14Og/jtdzehSTnWO1MMohtnWkuh1hECe
IO/YfEqujxuXaM25Ps5VghHjps6+1ypYaprAUYn+ZoXtTpOme2gCn6wYHe2+eGrawr0dtzanfdf2
uUhZNerY9yUuWqJ5RYx8udqxGpL0Q4IQufrduLCudgoKdRHY/Bcm5Fag4UJmKnfj1JdIU1oEDfsX
wbKrPIEk8kFza990ocgLop9T4o2nfJe95rsQIw+3Vy/6xFw2hgxWCkuChw8t/Fp/IOPL7d/frM6t
d5dLxUIlVNRCxnAcY4EAge6P0kdEQfO0uUMNWTzztZ3GXn2Wy8tUkpl5EOLup8MrJXfz8LHIn+VZ
tG+bNMrrdXFXUaeYUUMrdEl0vz8yoZH/cFvljnrodwYaxAxVR3fJsT/F77ppfy+RL0CWlTob5YQt
tcKvDfG76nsqaqyxr3LDM/mCY6iD199isD19BnuU5TWNYVeZp047VdTwFp0/vuoY1UWnRRoaP/TV
vMzO7LV25qY6/hO4xT7DEdB3S2pLwvMnCKP8mL+sz02jzdhHNU1dRY18beydJLAEAYZ5wq295OKL
PNU0USLMJjAOdYa2JD4rlLwz47u6BRdNZDmMom5B+QfJ+weyq53kmVkLnqVjea9+FB810f5xscOw
GmOW4wgN5VI+DfJb2JK9JIuGnAUHmq80Skqf5gZAuaDSHDyJaMeytT6ouuZ2iWikUrQgLnaguipD
GBrlmVH+HIIltxqdGpX92xFREHF57RawxklNWeC6UUIALSKM9sTObQub3MMgEsdcqEUUQCy4mKsb
SEVbKcN4tQ1gu9c6PXhJQRxzsBzjS/etODUNODVx20ECDdTDP8bcJod3gevXfwW3m4MGCrIkR7I+
KYs7pZmXFdWzPoKgsarwZ4zUza3qlKqmbfWpXQNUm9XGFxOaSZoRWrvbe7KdZaz2hIvXTWtifKdA
eQN0866B05H7IIz0zV28E2H8t++8qy0e4DrNXY4EsmB3A9kZewX6F0gj/nPsrf9CkX7Tb1f2OIhJ
YfaKmrfI05JDvAdu56N1x3S+F/SAARwGdUbgBO+psKxMcqnhSPVgkANWA6afhva5toC/EBF3b56U
lQ0uMZQltZzNBAGNyvcZaBREIq2i3+cCczqgfJdmLXoYNLSj6q3TnwVOx/7CP0L/agVcSE5yZUmH
Ch+m+86mCUGdexlQE31l7deIzZd8u21QtCIuIuud3hIjYzWj/utkFnaqPr3HADVUzJcwLjFuQWmd
0MUIGIUt3gEm3pWt+i7HulrgljAYVlBRdk4l3YtlRykfoFdzexHbuZtytcHFRy2BAIYWZ2jD09Q3
MIMrgeHTWxJy6lXZj4thN1kQwQTf67d+kR5GU3+NFdMJDWqPlbYfG+l+SuvZ1vVuR+bFlof39BPB
Zf17n7nYScqljkboqboVeQ1iiCsW1FmC77f3YfNmXRnhQuI4l808jTqmkJvYLZYfGn0sg2wHAZb3
XHkqSIWYHB/VeNjI0BNqDG0DbOicY6LlPshMgYXNpawscEdZJXJe5wb8UsnLXaglH3vL8Hs9sOmS
CRx0E0QENuXfq+HOQDB1LclGrIYNJf+HpTpGvl8eCpBUUwGOdxMmubbGnwepyRStBYdzcgZ7n7bL
9wloM4CUjC/BeYC8Fzjv76vXEBwaKbjN3zM0uTbPHZUMfZZ8LnI8UVGFQiJmZ8PXurIEn28zbq22
lHN3mjWmRGZ0+FQNZO2tBc7Yb+/w9ZUFztcVfZnjlnGcLKhgKS1EM6adtRyrfHJuG/rFh/BHzL9a
4l9nIeh+FS1HvspE7YbDsscg94Gpv4rA8Ns+D/ph2WRkRvyES9TLw2SUuB5r0/K0bjlY5QJik4Xc
QYZQcJNtf6CrLfXflSC1Leoh6vGB9Pm+zp+k8SDYtW0DhgzufkbmygvZjqE6auYcoqT1jFIIG+NK
noGnjGZ7caYPbAJ+SISCvds7+Nso3++Q1EZB0RXX87I8dNRvzLtGuXQisofNt7R6tcJlZ/pIInWs
AKyWRn1Xhy9j/b0Jz3CTyxi+3t5GFnr+9L2rKe4zRS2oXLQYKXehnhX9UnZHItLDFplgKc+qv1zS
EI4gI8VIS78e9pPk6ZOgvKmIvgsXzfNwNOaZMZzIfTC7cxD4QV8dR5BxkFRzR0U6RIaMemAMrwj1
XQSwxpBhfFervlVR/1TMam6ntUi6dpM5Dyyi//ioxQX+yFhGmrUl0obn8Gm8007GLj8mruTF54O1
iz3Js5z6zOatC7zwmapMep95yWP4/L6ofP1LuEtBD9u+UiI2VTnvJP1imocuFjAqbD9iVqvlIn8Y
VF3c5xj9Qja0W9zIwUrvsFanPEx3hS/SKhCdEu4KgDDUEkYBSK6K+rFO7vTw06JfIgvsNtZ7gOkq
wBHIrlQFoHFuZcHUmpqRYECfppULEJOtQzdXLd4Dx1mb4VaUDU2HWT1UCKcComqy9JbqlisN2btC
52o53NVWzkQjZYV8ZNjVX0Ee4s6QXMRIoOIQ8Ls51kN/KkXOwX7zj0ADvBKuHku3zF9UPqsooMVG
VteM1X/YNYfqLEPuEZOILoYZMPYDKZLHwM6h81hdrIMIQ7sZgCCSpusGBYEc30tdMmPQaY3gUCZ7
OTwsxUM5iwLQ5m20ssEFILWalFKu0GBpvlu6h1bcqftodk4Dvgi7saGa7UfCCcjNoLeyyUUXTTOC
JGQl11K+L9D2o+UXC0huibq374jtg70yxAUPpc7bkOZAi+do80FAiXUayk8pNI0Wr/GD0BZFK6FF
7sDlY6TEkI5nfY7An57RMvwIwqodq0/QU/VKnwQr3MLDAw/720W4k6e0oNWuf5GeH4Nj6wduCo45
ulNP/V5gSeQo3NmTkzqc1F/UmEc88g8tmDeyztbdFml56OT3oWuIIFaC3YTi+L9v4BF94zgawYVv
3DcY6DvUzmSrb8txdJujfhpPojbV7QOHzPbf9sJWBbdH1gLTpbzk/WcZY2GSIIbd3kYgu/5top9m
WW0qgCOlUT3QLHnQDVlwpkWr4PKWOR0gtBkhLaflA6QI7WbKbRVthdsOsWlFlw1TNhiPL983IX0Q
DnILBE01PacWpD1OS/SevVqZ4PZq6qs6H3uYaEPIEYM+TPD7zGX/CO06YG/UwBMXJeR/f4tSTcwy
npAUgzYTDk0P4y7aQ97Eu71T20Xqqx2Nc2NAepN5IqzEAbmn6awep5fWKV8lJ7M133C6PUD8x9Cp
nOLV9J5RL/NEddpNr1v9BZxjS1QvqljFxRm0u7p/zBoRYnszDuGaIiq1oHfHE3dqcZDLcQlIzOgE
j6oTOdW99JTvmY5u7MQDOltIEt0RcxjNF0lMwL+ZUq3Mc2Gw1tNRn9FhdmWfHiMn/zLch2Bz1l8m
J2pxjzWO5MrAm1yEAX9z4aAFMk1KdYXyUHVaTNRs2GyN6jdQaMpRHpmcGrAjEW3AdjFmZYm/WpYF
jKImRtEJpHRpdLTah7g8Gf1ODSuMkbKHUAAOv/RM+4fbDrx5TlaWud3VCYPfSohZqZR+VMbcrxZw
s6bNvluoP4a1ZyiqU2dA+f5vdrnzmQ+zhEENDHYbyoekPDRDYgdmAwTqk2W6hvax0mZBSWPznFxX
ykPX05gYJmie8DWzQ4yWs/bx9oq2SyYrA9xB7JoB5HcJwx0eWZEc+DyQgLWHTtwjZR/lj+BGdPBk
U82UIZ747+CWSySKKgt5q3YfPqle7I3+dDLP3TMUU/38vCBlRvVTle32mwhMs3k1rEyzXV6lzJMq
ZYVJcAFZwcv81sleI+KP384MVibYn7AyYVBAkFUZRS56yV7Gu9oJXMuJD8ZPDWFUXBvcxhiiDQAF
LAXKynxm0OZmGwcyAqj5RdlBLuVIEzDHTM7kseDCZNhEIXt7E68WucsvU2M6tTG+HzWflcYPq5dZ
F+R0295+NcG5SNM2DWp4aEBA5aqMnuL3cHOy3sk/m8b5Qa9KZiwxauDcejaUV4hSCU4T24M/ffxq
gPMC/O1S100We7ibPtAUjvLNcqDp5RdelNpCzPDmu4UyIm8CxCSI2//tdEWkZXWVTnA6zcKDwpx+
pJb1FfxZgMUtF41IZxXcJ5OaQbMHE724F16L1nKzke6bsajtXO9Pxhh5YxqfM9LPdlFUo21N2T2w
Q18qXXJSY76bAuABYxW6slnrk6C3lSQ7ziBVjqdmNwbtRxXK3NSQvdlKUlAmDBgaXUxbGxrbyLvv
ZdqAI/Gtb+YvmdQf4sb0iyh468dIPU1x8hxl/ZnqdEcW47mEpFk1Z04kw2RKWzdSzC+FHh4zkCEL
gvl2FkRNFZLfmqYRmXuMGUlCFkjmsqnn/K6TLZsUqH82EwFRpvRc9sq+7/uvoVzdoVfjWzXFYvVz
1H9RlbpHd4O4fRWd8dpxF6UA0lL1ZwvzHiPqAH3mN0Po3fauzQC6+nu5+7ZXutyIVEwiKuNzXD6r
qWFrxUPSPBR9YQeige3N476yxt2x6WCkmHMBmKvNDmVyV6i+SgRJmsgEd50qZpdMeYf+yjLWd4tm
HKBjdTI0TbBvm1HFwDiOrJtQede5qNLKEPcdJigIq2RHujeMcd7+Ltv4hpUBLqx0eVRgWhOYgzTd
N4cCujD6wZid6qvsirFGotWwTV1dNBmhDaQVkLur9V1T3o0iARjR73OnwhrVKl4Inpwq3WnF0VRf
b+8W+/v+CJGrzeK8GJzqcY023uSSHMytifJMNNVRpU7w5mQ/c8sM575t2qQ96VJw8JTRp2HKn3Sa
uxqZ72I1eC6hSXB7VZuReLUqzpUrE0jzpUYaRZtdN/oQYHVq/ccMRZfbdrbzjKshHiCv6lVrxCFq
tdZ+wr2vYSyFurqLhwY0gSRX9FTczjMgW2ZQHTILVOYWlmg6iFtVjGeS5+IQ7jFw6IQ6DAKY63Vg
hwHR7vueMFebPO05SWtzCDsAXPq66O3ZkqFT2Z+XiDhhEHl5F3maWt3N1XyWjFlwmLfd8/d6f531
9fHCFIAiDYyWNP8clrkdt5/m5EXwETfThNUCuVQKMr1t1yQTIpKPBhjT3XEkZ3qEaPUu3IlAnqIV
ceHPjPoZim0EEhNLY3cgL5rKn/H7TvV121hUWW0bZCykpsqB51nQr1Y7cAonI9Q8o93tnWPe9uep
vppha12ZKY247DIVkTaDL7a+5PUokOQ743DbjGjLuBjYROCkkyLMH8blzzKKHUn+kkKi97aR7UB7
XQsXCBuIo2A+BluGJr/bp/OTWYLs/H+zwUVB3SyHUItYU5IcxmkXRp9v//5frr7rIrjwMPd9GMwR
FhFUoFtu/fBVvceYjVcdI+9d3YfrqeGhfeMwamVdoPug9EeoO8QgGy0Fk4WCD8/39fsqjrJaR7U8
6xKvA8kDrWs3wUzy7W3bNGOinKtiuhXzVNynn6C5FY0VQKLSgt5eikE8CON0qkgcR2SG+/pKqpKc
tkgY8/ErbUG/SX4UksiNt2+k1WI4FzCToEo1ivgSf4B0xCG5N91g337HOxGUXtpnEd385sV+Ncfz
EOY1aZJKQ9Jozl/0r1ntW823MvJJJKgxCTaP5/VexsJUsxrC0gSwwaJ/i+J9ZRSCtGEzBphE1/GC
V4nGk2h1A1DEeYF2aELR3NVfo1iAYRIZ4CKZDIl4Q9HxQuzK8txQ9dIQRRBjtmPAahGcN8d4/QCW
xDJSApCUtk995Uv3S6OwuLyrIbKyxbm01uhGU8sJ1Bqaxo3QoEtlDdPMqeCAbpfFVnY4p0ZpVSIB
E67BBPCRqaEY3n9ki0RIom13/u0BfD6n0TbPoQ6G/K28G6Ds2GIKyjqmRmIr5ON7oo5pmrpmUMi0
colApCwkUCXUEkn9YixPTfcUzN9vm9iGj8DEPzaYP64uaCVAeyZUfk3b4uX4dfTTL4Pd2dTGG//c
eSwkBHfAvN82u+3lV6vsLK+sGvVsWuYIDzStypbND1n2dtvAZnq/WhZ3jBoLrDxDz2pfS/dkoCGd
AiaB6dRYEgEktqvqK1PcaVKCOoW+BSBLoAoEjVPsBR0qiZgl3idHyLOLSqPbgNyVPe5E1XEZZ+mA
SRI5jT6BJGWvlZDdlOqHoVj2ZZq9BJiXTQwMM4yNl1bDDvxjL7TEqGmH9NiM9N1EJA/8hvtqqY7V
XAq89i9H8fpxuaNYqW0YJQU6Oa0HSg30XH0N7MsQ7D4kx1REJb393rluB59kYG62GEYd57EqbVA1
BkdGTqbl8OHEdIL72c28MLI1TeDB25NYK7tcHX7uCmWA9CL0hg/TGbRWX0DcUXwDHXiMb588lTsQ
cd7FhQ141SQyznbwj6zaUjVVRhUMnBvqv49PiuhUFBHePFpaPKQh8VS99CFtdkqUeRdo6OFoOdSP
8/fcsCuzXDzKdHRy0zLCoVI/69KPdH62EkE82rzEVya4cDT2SSFrjJFFDYzPkjSc5oQcQqPa3Q4P
26wHKztcAMqoUse6iWRhZPM+0AGBDKQduN3eukh+4yRH8eSJaGlcSJL0JiQVwe4VBrgpFsXulPRR
jjLv9tJEZrhw1FVtJFM5YYMa9f8j7bqW5NaR5Rcxgp7gK23b8UZzXhgjjUTvPb/+JmZ31RRENfZq
9aiJ6CKAckBVZX7Es/SsBvn7WKX+/yaG8UJZ3I1zX8PsssifMMSJkZOUA665GSRWZ8T4EbQuacEi
o4WwKubT1JpHUoq766vYdt4XGezLRQRy07npMFU8eIpXONktMC5t8qh6n/PDX69L216QZmi6IuNt
kx1FR6zNRX2kR4PBgeWhyzi54/bRX36fcQu6ohRaLsV4agJBcXPsB9/oOGey7W5NEzj3KNETwkL3
C0U4CqTEc5b+3DnZU2RLVuTJd+EJKLnevOcDg25nqyuJjNcRhTLA4CRqQCrAJfCGkJ6D3YS32tBu
fF6JnBrH7471sjrG/eSZ3qbqhNAlRsBTNr+25netUSxDv0kMjp1uZiirZdHDXKVAY6QOeZjhSlkD
SEL9p++/lOJbq3AUfFslLgtinE41qV02mkKHcnRogZnS1pXvBFRO/3/Fpo+K6BE1JAP8l7+uJdQL
U4pM3Fs1chAFn4y8O+uW5awFMN7GjATMqYBiy+nIP6FwK/7VA99aAONrUqVrxWpCzz71AxgfOhIF
nWmLbR7EnbkfeFwiW4e/Esc200ezGMadhJ6PPNRNC4Opk60I2Zchn71BHl+un86WDijw+YB4UjX8
YwzIEMdkrBOMC0TBeRYeBPPVTDmebTOermUwhiOnqoTBKCyo1SzpW/hARytpa4LwnH/JcUMCF2D6
qO2vL2zTGa2lMjY0i0s16xkiROuqBzoLX9vpWcMsZwPW+eQQOsS+LnFbDy9byZjTGMhDKaSIekp3
6Kvntnu8/vubiHTrFTGWpE2l3soNFF0owLXbBBblLCWO5HfH4YiL2YymWu0ld2KP3HBpCagVsd5v
LZyxskoLEyWKcFefvAqdSJE3WIM9e4nX7ACVaQNH5iDts33hc4sWNFm+Jpkxvz5PRTmgWNOwBN1K
g8GLytCVk9FNzHIvy6odhqnXSY1XZYbVZx0ncm4GmdXS2UEkJSgMvenxrtOAJ1YCoEjRWeQ0e7pX
+Yv2v2kR2/iYCYJSaiPe3fP8uyg9hrHD0SKOmrIoEUbcFIYwIRGg89vhMXZDBExAQ1jGPaULjL2+
tWteFYgnlHEzIL5VpCUAQsQY6LtJGnalvHA2judmdPoNq6BJcc/jzET2EQfKLqjL1zgSbvQWbAhF
dx4XIbLNBL3StbFvSOeN3WD3cp1Yud4n1iJ/aYv86fpWby/aBCuBjO56k31/FptuqDQTyUko3la4
dw0cxdz23ZffZ1K6TBtnsUwwfVssd+E4ANDq66wvnPDNE8Kc3JgD1WamWKiKstzWgemJAznVFc/K
eWKYwzMzBVhzGt5k+iU6Ez14ocPedb1wbibbXuyyZUxQUBulk/sRyp9henEQ0OvxTpLSSmR/Sd1M
4EEy8VbFhARFzpawyIFYUgW3HXkyGy/gBfDtbOGyIiYo1DpYL3oFYW4wAEY2HeLkJMdurrxf1+XN
y5AiXuQw/r+oxGgRI3qnO8WxbXjSDlC1GthFaFtE9cxLtnm2wzp9owunLoEbTNKHUHlJeY0RnJNh
m6bDpp6FKgI0XWqGdiy6eUHAZs/JQTiLUJhnoBhJcSN9Mn6jrN53hjeKw/8ogvEBaMouQDqGZkih
PmfKvpo4v7+5T5JsKjpcGK51TFNaJ2EYHHhlMP8MECegKgc+pzY9XVcunhBmn+YgErWqQftjDMC9
dNyr5LsmfrkuY/MsVgthNkrI5Uzu6FPgUpzF5U4N367/Pm8NjJ9UVS2UtSKcHCIfw/guKpxWKDm+
eNPWV2uga1xFuDiQxHooUQDuF3euegCFoEvvrIQ83BveWujfV3Iwa6eI6UhwowJN/QxswVAPb8dU
cq5v2bZPkVC9oDMSos7OD44m/rBUOJMOADu0rZ/isnYWBZPhT3l/htvf8siVNMaDVRGguOQBLkX1
kzvxkD8gz7HJG33SMexltsCVZPqDb+6bb+0PzerOPJ+2CUGgSIAqJGhfM1EjZPZVTjUznZAQzJhg
2BNX6S3iV14JZETwoi928ZDbwSm4W3wxtmRn3nFJ7jYLBOtPYCJSqmOoOS5D5LLfdGBDIpMHV7RL
7oIKV1qQRb0gkXczEEdTDAReecLE+n4/gcv6mViFbmBJn2foFQXw+tdEjO7xH2q2Tf0ihjloqZtQ
MqMvDqAGjvRDwwM23TaPy+/TZa7NQ47Rt5niHjZW3xaMJ6hH0u04pkHdxZWtYuOTmijoxUhQOKKk
WsYRcy4usI9wW6avj5gF5Q3DcdbEhqo0VuYm1fH8uJDneTwb5YfJYyvd9l4/t01hPLCyJJWco5HP
qfTuCDRSP4za96HOrbrjRcXNNoaVmrPjCRryYHWMYevmI627lfcUpsp81g4yKLwLrmVzNE5hHHNg
jioGmKHYVfcqtvs8u7+uDrzfZxyH1maCrsTYukkJrSX73qScqwQ1iWvqxriF0RgbgL4gy59S7Fc0
3NZSVGEUJsnsnig/uqoYnTTmcSty/IHC+INaUxfQReACk8zKLQouLim75zAd7TiKb1tp/tEBNdUq
4ozTqsyTyzgIwQyrUEsxIRybr8VggyVamPdkeitDWossrPxveqMVlORUsLwDlYMdtdbyZmqbCX2X
oXyIANGLaUaeyn8Gj9+OcCWD0UEDtG5Sl8KCk0moLCEeTSuJkhszig9mGXhZ0gLMWE/vhHSwDBX0
okPihsmwA+QZUKDDUxs3P8QwLCytREo/xJIV5qltzIAzDsdnEuaY2NaNt0U297huuNcVfNP9yLqO
USJC+8+YDDCpg0AOAnTvG9OxU94V5WnMvlwXQZXp9/25iGDczxTJU1v0agf386LMgUW0U03xnKtT
kbac5fBkMcngoBGAlaCJAUwrM0Ygeq+eJbszR6doMKdh8O7o22+dq+1jzn4kqSZMBcr+42F042Pq
6oMrv4l7cBCgkbiUXdA+Plzfzu10aiWT8UkYnR6iINKQuk2epPlJ+NECo7tA/WDKRCttvqshkjop
tE3xVZZrqxVyqzGIVc6jFY6LTeq3LkzQw4r5GlWzDG4WuxlvVh/I+jRcIBsxxaZ3IcpduT0HMSxi
L4aJd30rNr3zShDjxjIM5euYW8Vmh/sSK9Vkxb4uYTtTXolgPBZuF2I6AZ4QDQV0QIxiiHQ7+bbd
p474V+R0ykoYk9/0TSKZeKdDG6h8yAU/x01D1762APAsZYNzpeGtjJ16ihSyyHWK9nBokSd/B9EZ
ZlwLS7KHBwApf72+jxy7ZIl9ikRuSGDiJTdoTtL8WKW3av9ktp0lcm1yU/sUUZJQEJBVXNp+TRKj
QDWMwMBL05z/kNWnQDCg+cch45XXNj3nRQ6bKI69BgwhEUua5ae5Ok3mqz5+v75rn+Tkv7nOlQzG
O9ejMOY1ZXXSrNFVUdUFTxsQXe34WPuAst9RXG96f9G93bwbVMfcR2duK9Wmla0+gvHfKobI1DnC
E3JwljwwTh6Uh1ywgKQDSIr0rgAGa8xrtt+OqSuZjB8fg3rsCmGmF9T0Rj1T+hDRpU3+uh27KSjc
w+fF12+BHOcpwODQPu9N844H6aNspmeYatPQ1ANtYuffKzUrQrxVI394qV+022afWsbjeGgzSzhS
WmpwmOGigK4vt7mNANIRvchAGxC90iNW/63cA7rYxxDmvvXmL5Pb2bHHa+fePp3LFzIOKpajQE87
fGHVH/rpQHhv3bzfZ8wJBxGGagtzKqN9JB1mXoa2OT8IqhSTEBE8RURnwtkUaMIcqMhFKbMIpVwU
bdEnPq1VBkicAAM0YipHSK0OeEAAg/X7XXRQOE1U2zWM1VcwMavRQYlQ00Q/OI8uGBEBNRx86E/d
J4ezCE646CxyAvm2A7ksnIle8yzk8STqnVMGN+YYWh2pLCOYOH5++/wuUhj9KCuiq4uGjriy/hZM
ftB9ue6jtm98q51jFKQslkyoZPpm5YkobKHR717dA0DJrz3BGXd/VdBCn46smASlHfaCGYb11Cgj
GikXBeyO1UPUlZyYv3kuKwl0R1evDOMcg8aX3im7WQFAveIgx7OX7m96sEFy8XMhjN4DZUWu5gEL
MfTAkoPIkbLHoSs4x89bDKPXXViEbUIhFuUgcTRZPgSj6QWa+srRgk01W62GUWa1jNWoK+hqHgPa
v154ZL/cTzb5RllMAYHCbbnlrYxRbDJNlJII8XeRX+SZ3pmPY8ZprNrMJVarYnRbQdVqzmiHi2lk
3limThZ0ntTibs7tmqAR7bdQryogGDI1w9DZ7lFJKKcpW3BzifaBH+fgDqAQK2DXK/c5ELC10fo7
BbxIZGKsqIlROC3w7OJyzjo7Ee+zijM+un0/Wq2KsSW5yMi/cBAplGiNCK55yrH52oGPxqUUAtpo
8xzEZg+wspLJGFYZJ0swoOJMA/Opucu8BEPw585K95U72bMDVCu0Hr/1X3kbuq0tlw1lbM2Iko6g
yRAxpB0e1T760CNLV5/llmNsnynsNV1hjK2QB1FZMrwla7cTMiJKMwGUMEAPKV5rJ57uUHaSEIwv
yA4d3ZpcFHecwpZvRCdxk2fejm9b4mXdjCViNLjr8gYOMxVOArqLupdB5sD1fb5I/b5kA4M84KQD
KRBjiVE8zYWZ4qLdGiVayvv6VVH7u3aJQksbiAscBfBaBackrp100ho/rsBiEgM0KE73nRweRFQg
rJmiNkjVTZQ01mDq35twcs1KPgdB4ArZt5JgtwbhQHrBm1ujsfuxPbW6Bs4o6V4E0MMYdqdGGo6h
orxXemVnRXAzhcrHdV9Kl3JlqezFbDK1Bejen/r72VkJLnRgcXLhq7YvgJpo4LlW1FSg8/0a5/Ik
6NpqRuV/8voXVOCpGpXfwgBXwMytfInXH7+pJit5jJoMQHZRqxztRI04WW3qZ/liJzyY3+1EbiWF
URRJjqe6A+6nE2QAt9ZAXhCjzgJYD3u5yQfMVCZuxrWATcu/CFWZYu1UEdJHEmqQQXIgqU/E0QKs
LLAsONF8M8pqwKMygFoJZFPGtSlD2meyEYF7ED0HRTIeJ0nmPEj/QS0uMhgvVnRTVaQ5Yl78sngG
SJnVvfBJxEAH43kuczt7XK2IUcIuGvKhopXI6os+OvFOedVu5EcC/k5caot74Y13X9rWwsvyGC2s
5GEo0K6EVmlEgWA+JOQxDzhVg+2wt1oVo4RjPMSknNEcQFI0DOo/ItzZh90seqpFLIoqhGdB3oMO
RzfYpvl5atW2oPcoFEC/qMJ8n7S819VtNf+5d5/9eqvMOF4mUPTI6A8q+9huZS9DC4cUYRKEt3/U
Xn5zgZf9+9TRlaAu68tYF9EgPXjDqfByPz7VSIMKm5d28TaNyYESqRH7VEK5yhj8cLkbU85KeL9P
/75aiBk2Y6bOcAxLcMikdy3h3Ft5v884BFRxhKhrBPTatg3I1tr9nMi76+HoDw4BKSkivCIhXvy6
hqo3o4lM2CPahUkRx4Zdd5hsTOT4ocN1P9v2eZHG7FhSKuLcKhFS7h0lHNHttraA7uprbnJDvBTI
DqkX/U2aj+LHf1bI7OKYRxFYFtAGY5D53mgJdtF81qvpmHS5zdlNulu/q/ZFFuNeJTmJ+yCHRiR7
TPrbCWZbxrfBLiwdC9NDi7ehvP1kHOycB4ExUFMq+kOGgbsi9GSp48QlnhDGqYYx+JAiIoyOMn2M
5HYa9+n47frGbWv6Zd8Yl1qolQxiDkxmKDnaFPexzHvP5ek5OxKvz3UlmEAec5THzqGZl35Hh21n
Z/ALX3evL4crjXna7RMjWSIJ6wGyJoowAH0Q8JSLuQPFbuzY4YW9bdf9c/uI/KsR62asVWW3oPJa
tCgOfelSzFOIt4oichZG9ek3/dYlEc8zwAxF3fVXQQ2e89JaQKuUvih7Le1FS+gDRy2LUyHPfjX2
nJvB5sJW8piFgSfbTEsd+Z6ZtbflbLqgXHUEMTl0Ma91cVMFV6IYR4gKpynFNUQN+kMc7uaId1ve
NKOVAMb3AZWjayI690aflqsPkC35lB9FuSfAOtV3kQtWUY7r462JftIqQEXNYkbF8Nko+9RJ+4WH
i7x5mVktiXF3ep4KQQCsbidE3yp5RxuW1ZDYLZunHsMUo3nbKJwElreJjMMTtCFXhRCbaKSnenwi
yw33zZongnF3GtCX01jEzSlD0Tx9itOToHEC+/Y9ZrVxjL/T+lY2cgqSbGoaFLqKjq0gPzVF5AAu
1hulwIozEHYu5JRP2rnS8sOUlM605AehEU+kMTiKQtf0u10Dsl5DqwDgB5jvMcMevNEK0ss5aqyy
fyGgtxxnK0xLKxZvCqPhhJTtm4H+UyCbz8pj24odbYxKTumN6EpW7Davg438+UXe8akgtw3hIo71
W4nRJqqKFsFBC14Vvb/tJ96c0rYtGKYkGYYKTkNGM40g7xeV8upMmRlZqJF/REl/P6Tds5mYu0pd
AOnwFC2jyck5tl3kRS6jrsqo5MrcAYtuwcU7Sd/iIXLq4RDVnO6ebdd/kcOoSNqAurtpYOuUjVTQ
e7sMbtXwbSpf1Ob1evjctsCfothYXQtlpNUzliQB7KkyDhIGKXsu4+LmNUS/SGF0Qq5HMLYsODDV
Bx+3Je30vQZG3OjAG8LYBPxQVpKYKCb37ZSAM5LOzBm4eFeOelBpg+gDOcm3wpm2GxQ+7/LzBx9z
WR8T0LIpaEhYVkDF2Ed3uk2pYJbSQa/j4NZ34i6zdbd9nTiebbvgh7d51OEB2AOw319DDqatDUOL
kSw2iq0fgB6+010K9Gp4y646omVnn3mAbaAw6mlstfvG7r7HXFqwTXtffQUTmGKDFFg8ZVkupz3R
we1JpLfrSro9N7iSwRg8mdJgSiLcZfIfAmrH2Qd5KTCAqSOiF7Wd3Wi2jKBeg8CT52q2XyBWohmb
N4g5aJmEdxVyxoPbk7GLvPCZPKnotC4BCmxlz7ynnO0NVQ0wz8iYV/j056tMoiUlyG9KA9ZfPrad
CeAdHor3ph8zLhLoF6wkTEPcz0ENGArRvKtElOeABUz2QvnMObZNOeiGk9EOB4gfliKyL+JFUCpc
qjtcN29oe3zty8AovwMfJeXIQ7j36WOYxLGM7ZC3EszoZN1OsZGM0JcWlRLVzt0ktQFL+XlmAD6m
LKicpVIL/y2qryQyGoqqtxAUDV50klP9o7jr/cjprKYB1v3iTqCI4Tm6Tb+9kseqZUHQTpDjCA3p
RNKXqX+u4o/ra9qMsisRTBQqB4C9L3jWAT6T6C5R4uQk3mtdj87MPWZJLckU/HKe3OtSOTrDjutk
WiukEUVhESLRmsiuGz6iCljiOu/ENs3ssjyTiUlJMaSZAPoMZ0Cb6dPiGMcMUHHxae580VPc5hw6
s8gTuhnZV0KZ8JQP06KMBK0K5Fzthw+wPj9LD/F5QJV/hH8W7hobQIV7XlfGpraYmoKSqI6nJ3aO
UzK6aW5DArHGfFCK/KSZbpD8DbenspLCLA6PImY84erlFHNsgdjTboV6d107qFqzZgZoOuAwaGhI
Q5/tr56rTdsyn3Lgx8XS/Kp301OjKgfckoEr0Ntyle+0VvSui9x8YFjLZEyNFGByaVPwSsj+6GoY
YxjRuggIsWjX+CS3eK1Sm85rLY+xO7RsFQOwYPD+rOHNm3rN+D63DdvQUHTJPpm6OSvcMoWVRHY8
vBhUQQHHG+0cEm3UDjB9CUZs3ZodSlbJG8TfsvC1NMbwcpSUIylVYHh95sr5V7gUu6hvyooDnrlZ
v1ZFzQABDwFyuMwcHNrZtbAKUCdTbhdPteXnxCuRmRFHc2khRrHL2zpFQ8XflHHXcpkD1Ep9aWQF
fX7qXLulnN5MYJRM25xzkdzM/1Zy2MZJqcmrUh7QeKr60m2Fw8PruIPBcbTPAU8BtDm9h+rdbrEp
VluLcwy5yd9merT+BuYw1WAul0EBMGELXnmgOXiVCDraGI2E6MWxqmfywKvqbvmytUTGy1RVkC+T
SQaniJ+r/qbuMR7fZs51k9i2iJ+qwzZHoVN40UiH4dpo8OX4GKa313//D07lIoB+wCoFa/qCLEUz
THidL07/qk7rJ7Tg0NZG7pvlH1zKRRrd05U0ISwkRQnhwuCb9+RHgaY8NPoMKD1kboCmdi7S0Cbi
xPqUmAxMLnA7aZtxcqRboAfgDVgWLOMZJoFelZmXffFUgokKQ03kNDJRdgjEpzQ4ZcX3NOBEAZ4I
xpfMiVJLnYrxjnD8Z+lcrXqNg+frOsHTOcZtKEmJ1gzK+ofpRmtqXqfmx3UBm13QeMaVVEVFTzca
QH5Vg3HORGMI0FfTOIGPhqhd5zSYYhyOpo2OngOs9iY8CHb9ZXCJ1z0Xdn0kz/HX61+xvczLRzCa
D2i4QC4lmBaylUOWj0ezH3bXRWwf1kUE/ftK3SuxQHFfAsOCYZ4nlMD7+N3o76/L4C2DUfCpCKZK
nUXcCZfHqnuoxv31399s1FkfFqPUk16oujDrEDA2J6Pt7VQRAS7cAAA4/WoEzS6I0xY9O6E/F4Kr
aNlj1Fe7ONdHC9Qle7MXPswuOcdC8gF6d9cQklvAaCq2lhjeEKkPZiJhlEVQS6tT8f4ZFKc6RM+p
nE5WkwFSM6QSqmPdpwfVLDtX6IJ/BmOAksygHTdk9/p6eWfGGFgvzfBQHbRfLT6aTrcCgEvmy/+o
e4yJSdVkNBFFs1ACa87eY4lb+6Lx7vcE9T+qB0LuX1VP0oI4BvEfHRAGbKk37CRfAl4T+q+dlqPl
f4i9F1lM7NVLWc/Q64yXbQzS34Q7kC/YFNHIOH/yd9rzjlf8+kPYuohkgq9uhBEpF3gQ7ZYCibXf
c1u5oRDr0U7czVz00+tKgbLyr7tZzamqJNk8OVlvd6fRJ294PhBvaR/7eFfuFXTmGW8Dr7+Ku0rG
RfVJb0yJPINOHa3eKlDR9237rdaIPbSnxvwyJf4034C9NyYcp8KVzHiudIhDMyqxv5+Fqzsy7tAj
EFqtk951/jDuUh7r0B8C9eVEGT+WqZU5NiAWcopT9qTthmOH+YD8Dl0c3OH5zdOUKOEVApBqsiOS
pI+jcBhx48a52l3xZZr3EgY9r/uRzbdCTCv9lMKoqGHGdR3R90jtNnoKfNHVdtFjhS5q9XHx5xJ3
KPoOKuyTs8kzSOqjfjP+lWhGXXMlrlFnwc0t2S+3vYuJPR1jboFTuYIt39I8XPY0m6ZAPF9AT+ma
ZFZjzQHEh6ICihJM1ETarlcSuPRnXebkrVvvF+vNZfQTU869Mha4KQbpx6zsS4wnaAtel3ML3ZG8
k9z0pavtZFSzb/s0nBTgAKN5CTcbQO7dL5+kJJnPI5PbBLZYL4yJtpIY5UFUgjVAs6InHaMrMQAt
QJgWusUx2M13OjA90O/slI/TOfZ4x7c5iroWz0S/MW7SJGsQ/UBrcwofKMd69qjsSmBrJLjO1c6I
NsWX8kk/pk70HRB1nIcpnmkygTFGrW4ACRJwWTL5ocpUbxzId6DOcyxkW4wuSpoqEgU0qL/6c/Q6
KE0Rt7jnzJU7Rvuiamw1fed4gM3UDFOL/5bC3otn4EDMpgyXNmV0ssxWnBpcsuFJuk/QuN3hYY/X
97RtFheJTCSu4zYVJ0qL2ZPHqjpoxldhBDKKcOgLTlq4begXSYx3a7twVgPJQL0Oz5Zafh81sd2J
h1rmbCLnpNgLcKTkUSt0qOIS8bZrXon2MI8tx8B5MhinJeU1pkECVP8HqbHi9GvZH7iTnzwZ9O+r
q4BaF/+uTvXyuSaFnWXfjOTrdYXjyWD8VKblcTwJIBkYjH3Xu8b0zzh410XwVJpxT3jySIzKwHO/
2leeWgNAJedFL94qGBekDgtJdPAPOlXyT6w749RYPS+/4S2Dsf8lKloB8wOY8jcf2+G+izjWsZ0/
XUyf7R8fq1kCYn5AZ7HBwS5ZibM33XRPs1Ne0Xfb5k3gXCsE6E/sRKuQLlmtFMhmpHqwI7JYQwTw
gPmpqM6EdzabBWZVughjDych9RwNyCxkTHRK6L7ff6Lp4G4rPdDOOsWVd6Pk/o3SXYQyp6XFiTCZ
MqjxlGKJraieD6nMiwjXd9Fg70tDKy05ZsFQXl2eBEV2M4z6RHV+V8jmrZo2nBVte8//rMhgWWqT
JelVNUVBciorK432aZxZpLolCidN2n5w+3leBjuEFozB2I4GddOPi9e/fw4TVVb9hT6AAZbrO+8F
jLcwJvOsii4Oc9rw1hqqJSn7NFKtSH+NeRfoTfStiyIaIuOzAYA05aOKN3VJssDV7gBM1q6f0Unq
ILn2lHO57+zKp1zmhiNyGtI2mzvWwqkLWznzoC/mUInRRjLMqtuY8a6VElsS+kMRRztFynZD1dpK
SQ5jOz11NbBTp+6YqrkP0PNjWOOFQ+O2l9GA+3vmfVEpxvnPcpqbJqjVP6tDktPapmF9k3z6soqW
TV6e9gcHdxHHBIIlreOoIOjXoT3kum7Rnv5w355Ce/yIuXnNZkxA4YQYioa3DHakfOhFM5uWhQLS
PgbmgwwomPH+upPZNpWVDGYD9WrJoE/INNT7BV3x0tEEyyGqoiOo9OSjLKFX87rETVtZCWS2sCJt
3hoTXI5MBtSyTzN4Y5o23jVp6FyXxNs+xmv3KPYOco1KV7sA7xq8G8VsjQanzEW98G8KKGMckubT
4DliTH9ZTHUkBa02+d0+PaT+cvhvwt32Q8FKDmP5TaVHdSGBUwTUevTVGITirQU0Yjd3sn/+CmhQ
XUljTD0CllffIYlHxaI55S+zW3maaFWPpW26aH2l1bvlOTrScjm5Aa+Xe/3kNhOVlXhGKXOAn+BO
BuLsLCfnrum9FJ7luoht5bicG6OGeEerlVbHCjPhNpK/tnprmT0Pb5MnhNHApTOUWcpQIgzm2deX
d02T8KwaKw/X18LbLiZTSIyBLHGG3LEN743pmyinnKvCH7zEz91iE7taQvtCNeCGpZ71xqIFJRDN
nvTH6AbKfjQdwbu+Is7Gsd33UjwMzVxSYjf1bUgXL5USSzMijoPgLotGl1VEawQdbOgEj1WiX+3j
o7QrvoaY0Ur3CXBoctGSOAkyPe8rzoLlno6qIkpMEc4ijiZ3iQH7QjRfm8hjLz+IfX7QZx6qG0c1
VPr31QrNrPo3LLaZnMbhiQy8Xi/eSdG/rwRoaZqMOkWZiE6tS3zZTsEKHPvksXaA+WuXAGLlNV9t
Z0EX96Ay7qHLikpbAgT99Edzohj0hdeIVnjuKzzVVpYrW4+VX7jDmTzw4iVvPxm3MaCwWtQULbsL
3vP8vQ2eriv+9lVjtTbGZRigQZln+sTXuuY3BWxjLWD2Me0f79Foipr+vNNvWh5jHlcq40G0DABk
5Yg3mwRNsygYg8D+2XS7A7C0XMHvfLxnhiB3vr5WuldXrIElOxRxrU6XENZQF6YNXgpLQ0VNlx+T
NLHUMeD4MI6isvxIMu6KuhZCabLeL7R/9MyLeEPb2yJMA6VdwCwBB+hXW5ANROiCwtOa3WFMUlfL
QRkQ/JWzvwhhfFZPKsyfD7hrzG1q1eFDFXMymm0VvwhgMprZRP1AQo+/MzbtGQSrN12Uu9dPnieC
/n3lNBqZNHqmImBN82Ovf615eCd/0OfLGhivFJZx0UgU8GT4Mrr9jbRT9+K36kjxtRo/sEG6tOdN
wvHWxDiluC4x22ei9BhUL534LqZP1/dsU7kUgBygnxeM7yxyRCHh4bGmvx8BxkcodOBE7Iyi59jk
dki8iGFRG6Sw1wZFws6Jh3iX3+RusA9pI/3sfLbGvPG6tTbz55U8xmY6FG1qVcXTe7LH1Pyu2/13
+fPm6azEMFajq92SDiKuOVP8DJFWlbxcPx6eAMZqxqidumiCM+sCPxCPc/x2/fd5+0Tlr0wm7MDe
ndKXGnrPUI6pT5MUfiWLo2UGYzhZls0zcDfhwqpIttVGciuAmlkgKPl2fT3bV+nVibD2UpnIjgMJ
PV57MGvKbu0bN3RKMPiC5wuPlzPQX/st1qyksXF7HAKtiHF9ypp9Mt6FoWLJg2wFin99Wbz9Y8J3
BaafYtQQSGMVGAkg+REyS1P+YlYUN83/uAKDidbpTJpE01AuksbSibpdWUZu130l3ffri+E5A3Y8
qRjiUaopvnLj4Ar4Vt4H+87KT9VNaGeplZ15zmAzI7gsjDDOANUpIV56GcAMpf5gpsJj0MX7SK4s
aa4eBLV3rq+Pc1jsMHEpFiY4FuBSC7UDMtpN29WWIYc8l0q/+oruEcY1lOWQoB8MpksJk9Ayedb3
KFWdZCCvmrzRW+rHrsli3EQCkq2urpGftq5oo6/IDu9NzGNjWgZsALyy7bbP03W0tOMZXvvsoVr5
pKIemlBVKswF6Uet/xHPHJ+6fT6X32eMydDCIJJE1CsF9UUmL+b4HgU/rqvA9qOmcpHB2FIxVeZU
RVDxwQt38j3xBUuEaju5XRZo5qlujHd5JzjGx3W5mzfBi1j2Qq2BrLOoCV1aIjaWNGAqb9ZcMku+
OcwYa8zzs9qFPO3gHBh7re4bAHupBgpArdJ9ndveDUm8G4b5n7oZ3VKY9k3QfwBHpLDwn05BADGl
1W4blKcgU3nzCttJ2moPmJgsyKI8DyG2vv5BfihO/z3yusjrPXA8os4euMqHKlq8p60/+LSfB/7b
HTw0lqkJUMspvnxS83qRF3iGa5yBA+OGHm9kgrtKxiKJ0MdFLzS0ux/P9re6r9rdnXSU92XrAr0H
FHDt68K5lW+es4oXY4ywaYDFYgyHjE0YaAaynRJwz/13MeM1h/AEMFYjLBA7qmh4WWJXjW+4zPGb
ln9ZADs0DeirXFIaeGahibxWOeJlyjIkHp3I9tmsxDDxJog6LW5zPLBTiD0MergUhI6OjoHKJXlA
KcVOvvPKKJsxTgW1NuI3KFwMRh+StBTicMDWkeRxzF+XIHfl5RHwAX3wdt3HbOY8K0l0k1fuWU0L
WW0mSGqVN00HmpeXLoWNaXTrupztSY+VIPohK0FaAfjPPgIGSHaq8GJcvqvYSoBlfKSnTLKLnXT4
BAMprI7Hc7utJ5fNZNK6Lm31fKKNO3N+KIQvdey2wwdndbxtZIwprXW0ldUoe+kYvHtZgGwCVNDw
EHi96sZ3/bfRM3CtrHzeI/gftPOyOMbIlqytm1BBLrncqgfTa58DZ7kJv1fuYqeYVKvsvLV5nmM7
Lb+cJZvyKUHWiUOGCmPrlu+im7rD19zGJCVGRb2k5A7rcDaXzfhGqZRzOcV9I2wwG10lztCelynw
hIDHi7ktSQePomTICHOMrWfBlGkKeoOdcnpe6tclOYfoEYx58GV/2MCLHCaqNUMmFUKG5JxChYY7
CpkWOOLewIOkcMfrCOYtikktgeskg5IXp6VNBkDaKuf/SLuuHrlxZvuLBEhU5KtSh+me7HF4EZxW
OWf9+ns4+123zJGbi/Fi4QXWQJdIFquKFc4x85tZ/znkpXf9Fmwb/MuqOKtVLaQIQ5ZQqUzzrsX4
TxAF73k6aRcRnLmSpFG3GoK73Js3ffFYhzsp+3Z9Fdvm4iKCbefKUHVJYg1tCb9IpHYvo3pdt8ZT
ImymF+oAZ5Ymqc0qi8UYwYfZGU7qnt7qZwY1xpDThXZCdDacgap7WrUhWxWgxo4NHKU/f0jceDd+
ampwTJeAXBANEW6vED4MmSgN1Gs8jIoVz/Vkhohq0GsLSInaUQBM6+hfsq8FZhaTxL1+cJtLvIjj
44F0jnXLMBAqJsN9U3q6KHn3+gNv3k0rAZx1yMtOh1+u/0171c60R0S4Y1UgYTzI7v81SZx9qGQj
NoDsiY6FB9khTgE64A5d34uTPWrCLinROb1GwyuNJ0GfRVGOZK581P3xHLgDSiQUK5PtwikFeYnN
0Ga1iZyRAP+XXsmYJ3WxxrtSbty0MJ1Mnr9Pi+Hmci4wGH9YnGopikJkXeUf1mB8UfPEwKFRgmnZ
qnAlAozpZkZqXLJHhToGyIILOjmRjkdw1Q02Kd43L6ybRDNlJMZNHgZkUGhHpRlvqsbtvcmV8HZc
bP2Wgd1mx3dOt67EcSZsNGMr7KMOpXHyokpOHCC/9K4BrpUMznzpZFFTpGHQFTZ+pcldLd8TU4Cx
84ezu2wbZ7TGeYjVPkFFGdPB2DRln56poxzZeyj0RT0n2+bjIoyLpPIsS9XAQAgXZgdd8w39fZr4
SwBfylpARJQtOU5lPGLW2Vv21mlCLpNhV4Mn/j2++HI8fCVLLsHZHLIIQ0uORnkqhdyBm25yJYAz
UaZR9jmxYKJaT/ELF/NmjyZ1TQbh5pV3kht+0+/f9SxayeQimSKxqlYZMU2lFca5L8OPRSJ/aymB
j7bIUaqm79c9ymbkhCgQr2ONyADw+T0U6NuuDCQV+H5FdyyTFysK3WL8bMyl83dyuKjGyEoj1xgx
WaN5kfK9TL9N5NkCSsN1MZtHtloOZxbg/ks5Z6/KvlHtpfkIFEF7EtERi4RwdsEiNYnrAhGaMiWe
oqh2mydOYr4HH0dbrYUzDR3pywxsMLCoPZrs01MB3KT6PI+ifkb2O2888UoOZxV6a0BDxoBcaeN2
p9mRTkD7gVt2yofQa/b9J/KD3BFf/SpOnG52MOiygrkvU9cIMEF+177JMsZ2qbGTdeTIs605aFGN
kK2N3Fm169hWHB3vOwmmYzyVrhhXaeskddkyLcRuCrwjpy5mEkq5GmB8to7zXV+o34zBAHNLOomG
+USCOJXJ1a7Xp57Fictt1Oyo8kDU/XXV37rJgCPBP4YJ8FuVfcIqxKnbuRuaGF3F0fixib2iArnU
4Cv0x3UxWz5kLYbbsrgKI63RUOBL29nGYPD9ZAmbP9ix8xq5lsHtllTGeqoA3AdvR53a7W27s9ww
9Eafla27wbu+Iqbf16Rx9yykdV43M8InRhHLhmXVXbTPhdNVmyqwOh/umhWTJuktQyq3TBRavhAg
PtZP11eymYFabRyfTi9isyVxCUhTFKqcpEUpmaEJtf7iYHJLPYc7hndnfBN3fgu0gs8qWEOSVH0F
wVV4IwUnqXi8vjLR73OuGKRd2ZiVFDmgKXLDIrkNl/ZwXYRADfiEeNHr4TD3CI7Maf6SDfmtqgfB
oY4Lz1RSsLeW97TuvdjSRQNI21ZQASYS0jEUDc6cFQwwqbqUFrIX6pOFtDjSabezB7QwUBNi5M5N
f7QuqBX2/wVHeHtfL6K5fZ2t0qpKhipUqjdLfohV0Sj6tlW6CODiGVqFRlEHjJbw9U1ypniGdOUL
VT5dP73t20Xx9jAI2GL4tpBIy8KqHcBVnXWRV425m2o96Giy90S44FXSVVkHuoDJK3q9IFUuS6xW
elIQ4U578NbZ4HnFqIF4VHlTJQnoUUDpjscdzw8RzXkBnC7Y2qhMb/Ii3c19BSTFqv5YRb1P2/Aw
toit1di9vpmbWrGSy9l4Q0+yTpLgSoqyOTajfOgi6y9FcCYeNqoCUW4P/Jzwtq4fyHsmFPXVEjij
XoddWVUWK6qBh2IMDzNV3U75EopMLvudN85jJYez6kajTKkCkg23opis7gDT86OrMEe43MfzExG2
mbLrckUcnwAiQHcGxlT072Q+A+VKwCuFDkVUtlUPcZLA7G4+T3WVWEBNVBAmaZx9QElNGgsGNx+/
mHcsg5c7YASq0Ij5X+hDXttq3iwPbXUIe4HNhfkSLH8Vw0gjnj4kYPmt1NrTZjwgU+2pE6bXUZv2
SK+5oanaVBmdQjP3Rag9xlO+V6PkOctQpMqM/dhLPwdtCF09Nr9lSnZMSu2xnvrnps8OqlTtIeMz
yacbIMR5eVOkNlU1v5cib2zVUy4H4LChxzD4Xmp5aEehflIaiixiAP4Xo++dvCYelYqnoJT2y1h9
Q3HJlYbA73Tt3gzHs1HFo1M1jPOkOUt18NwbyBw0lQtbYtOgTG3Z6rzajA/hWB9GFcybRemoUWBj
MsjFN9xFPVl246jbrSzfa53lNbES+qEVfSVqAPKWIWp3Xa8dlbn8riTjwVpU5ImpIIe1ZU8NQhQT
6SQLc9KcXpvKCG7rAiXBFmD5zZ052YoI0m7LNaxE8LqsZVUBDDatc+ey8om6U8eT2hFHT39ct2ab
/nUtiPOvakXiVDdUVOT+qU6qP94uN8Zze2YEnwqst+oAZxEa3TnRFy20rwsnW7HsWjh3g+Zh1JVI
hXD6xLBRTL/eGcfxNkZPce9PXl2BQiYERwDSCXjqIFEm8lhbFmr9AZwHLmiAXlyKpiHjS7TrwZSF
vuZxV35AHLUzgUIKua9ALcd30gGtZTNHs7rPldaGo1ygAKBrltdNBDdAOuH/3eaSUdjSlN3A1/jD
uNxIYdk4NNeoDYrvuyX55/oxbHm09YdwhqUKERpkMuj4CtXw4rg/WNYo2GjRPnNOM56TQtIaeBul
HOxx8OLkUZlau1RGO8Yw2Qhfd31NzEXyxnK9Js6FhuEwRHmMg42C6XaJZV/uABka12wLq89dpAhM
wmYhdi2Q86mToYzjUhvocyr7bzQmZzWU/Viq3FzPnZ5IXqHXB1nNv2oL0HTN2LNyjHUUwSetMF0l
Ep2pwES9XvuVchl6ESE9i7k2XWm8BplnSZHdEJ9zfZs3AY5Wy34F7VjJyYEoOlCJzc95wQ7BuRdr
9nz/L5Vs/FTftN9EDRkCy/hqU1YSe7WIqzwF5Agdx48yXr5t2n0i1WBbhiLQ2q0Qc704zjxJBG4n
0JDj1lICyC1geA/oxorRVw8FyhzMOjlqYNn1FAtwIwU38hVWcrXGpc/aKWygTHg12oOi7WkuqsOI
FPYViW4lI7JifQSHCHsO518ZMCRQTFIvRyMgejBeGpvA6QKg/bq+CNTylQt7JVSSigjtenBrWfR1
Tm+m/J8sfbkuQqQfnKkxMkknNAd+L/pCvXn6QOdHTOP4g6461wUJTAzhTEzX9dWSJzAxgM2PbV0/
DbXkm2bqdal+HONWsHWbTWlrbeQtjBkkU0Sxd6OT3proL4mAk6rcGjbownxARP7tWXFRzgweBYsM
OhCJs8ieF7sqfgAL5voeCvSBx4EZIwWgkAtynC2Vnc6oT6DkOrZ65V8XI3A/fCq1YFjthBGHK1Fu
y8pzoI7A1btDts5uq89y3v3lsjjDMdQNZjNqgDlT62sQmjapH0ZghF1flED/+KlipQ7aJKKgIZ6X
0G2ze2146qZzbn2YdIHqiSQxc7W6tVkfl1G24OVRgIHClO+nbrFDtbY7eU+DWrB37MeueG4+VWvk
dTHGjBLUSj5KOfhXRLg5m3X81UVSOQuRVXI9mmTo0JfQHdpzt89Pgd3YMqbmrp/Q5gtxLYkzEVbX
qFn3r42dvRF1SyRQTdNZQFnbI6b1RSDifxAIIABqKUQ1edqVaIKLD1LoBGsjJ05rxw+S09kqGjzi
p/cZiIswziBFZhB3VUlBIjakThI/FpHhBeTx+h5uW4iLEM4KlWq5oCM5BB7I8CSV+3g8FiI8+z8E
Mb9k8P1sSTTGKSXw87o9ehb4U0Gi/BPouxoQxZSX8HvxwXzOv11f1x/870Uo9/CSUY2rtA7dUvod
WrPYy+ew7KmnPaEjyFbBm5k5gSibKthMfpihUg2AjxaIK4r54zT8HPXYTmLRIPi2A74sTP3dWsgl
oUvcsM4AQ3VQWf0op5UX16pXWSKAH5EozjBZTdWU6oIMraoj80JLVyX3Wtq+LIrxfP24tq3SZVFs
Z1cmkEbWjKIRqi559jTTn9Uk+H3RyXA2KTGQOwWmPKLLrDrMqf6oF5o7ZIV7fRl/CCIu6+AsEjrA
BhIMuE4WKJB3iCF8dFQ8mB4Dmi6OqS+yEUKBnJFYpMbESw9RS+fKzgy4vswtHetk2IqDvhshz88f
UgqXBXL2QhmLIgfhIHuQmN/j1g6OkdOfw4fIHRy8O9GfoHjTh/TAYLxTt/ogWrDgICmHLjvSqgga
jEi4NAjscfzcj7Vbjz+uH+MrLv5bJ/lrlTwzxjTmTay2KClpU4NKo6Qd42z8lAyjC3iAyc4j6SeK
Ab4lRy9hold2kQcHq7WsXdgbkYfR1wipJGuXahpgOowiOZpm4I6RBDKDqvU0JXiiLSq/idX4SYOq
s1ZXqJGlneWMVeLI7SSYOhHtGhcwFV0Wx5YCl5zROx0AgOOXVv47R8Ija4ejZnaauXSu0fpgNCzk
fRmIkgDsM68dC7MiaytBqylAJR0h2dH4J/fKXXGjHBWnc7QbSQjsz37srTAYUB0leqLw+WBQXAa5
zhyIYuSubqHJchh21/VMJIKzSkFilrqZIUXVyLWdVcFeocKQZfvoL8vgLFJoUj0O4qkDrqZ+IA/t
V0YGNtiG4TEC6fHEGElFBAXb74GLTM4otfGgWYTxdxR1jeaeAQiX6TkOydM4jfsx0vbAwXWvb+V2
LuEikrNL2UgSqgVIdSaH4Ah+yD2rNoMc27suZtsj/hLDN5nNaPMN5goe3qRHvX3QQuIE8eMipYIo
/Q+R5kUQF76MRmlFBUFvHhKSPnD8AGwd+PpuYmZV6EUEeqhz5qFtaLukFfx8o1eeptau0S376xv3
hyDwsiAubAFeg57IGfTQ+hJ8MXbBrt+VqOfIP5Zj/Cy7w1mEKCtQfJ0temUsZNDvGnmCAmZlIP07
28XitVkhOCeREPb3KyH60gSzURG8RBtvTnd1/igbgjZNkcpxRmJW07RsWB4kCo5V4I9VYUfzwRRx
nf4hkrgcEGcoFvBxxOWIG6Q/9V59m4IGIfpoIEePCrMT34kc+SZKtUEu8jgjQUZpUjIV6+p8VMfQ
4wiUgxMz6gzC3fiU2LlLD8lJzMwhOjPOVIzNoi0KSAJcMrld9ilbPDMQJQ90ps5XvAdPKDQNFnp7
FETpmZb4EeAxB/M8K/05VWsZrUvSrZVEziCpD0FCf9SFWoLAtjzESuUaQ+pqFea1MBuzpPI5GON9
OIW7Vo+81ljuVFADFHNya1YLGroDP4oHp5rorh8tJ8q0UyKn3pQnk52lqLnAWRpR40VmeS6U5ibV
l6NqSpHTIac85Tn63lodXBtBdtZM6gxV9Rm1tw/Fkvd2naW3BPNNpMlN9AvpyG/LfqDmN81YiqDA
NrHVVtrAI6OPUkSB3oBiL97WnvHCwK2SFxOUjumTebhuigTWzuCsnU5qFC4U3NlpelrU3BbSxm0K
UIlmgfJPljGW/btRWICbhUc1i8nrZxLdziK8u+3f1zFEZaqqZfEDW1qZ9LVkIAtRGB8s6wV9AO+x
akCixji5bKKjmrshCXLIWZHAy9XdaTCOy3KgybtyNxcZvCeVsqRuywXmBsPN/zAHZ7nk2bhTHSD7
3otADTZ5X4yVNM6dJhFg5tIOyVZp35zSF+IApxKTAorLhiQHZIxUh3WqVSiHsqaaV6QVoZvdNDyr
j+AUbyJSL08R0pZqc9CC77R0WlHpfDtuWMngdE/PdNQy0gqhF7Xz28qf9kPiNLn9LxtV9GUWDttt
+ieNgAbUsNBI9toXuHKBk6RYKBOBHnTwp9g29wzDDVSaINQ8gYJe8aJjvaefS6/8dv0aby8VLVcE
HV4g9uO5NQ0gTleYCYWBQ8f6ERxYvoa2tcSZv7NBSUlD565A4uYBriTyrrhXaTSOiGuNL+kLi2CG
G/VxQLaxsVXgnQKd0RGlYDbBEYyVTM4t57QpoyobO3SIzl5xYOOgaAfx4l1m16f2INvNh9AXFQG3
F4reLwU2GSRxnBapS9plE0HsJBs3qvVQSB+r6sP1zRSJ4MKzpJ4aUx3xXswXyW56gEdLHh0e/k4I
+4iVbjZBGk2GhE7/frxDbJYAriuUReMFr+XCN74e3ZP/v1ucWmR0Vg09xlKUpxnjZKBg9HMgNyng
oau84jbY5wdEhz6gBv35I0CBd+LH6vYlvHwCpyVDRpeJzKicSvQ4VEdJL2xCvKUSxKKiQ+NitrQK
wJ6lsFcWCe0821UIIDr50/VD21wLmhwpvKcqm3wFOqTdALJ6PH3a+ntR1HYdRLbSJbY6CZlSNtez
EsVZ5EGdZrMfO8S8d8Guu2dMJcG++WfykM93A6fCnyJXxHznG2VZieSulh7Ucm2YNYIDgLhKSmoP
82MS3Ks52rr2FTCRkNe6vp/biwTrqYrWfHTNcd48D8d8zoYZLy/plJu3kXRvWAK8OoEIPis3aHKd
YV4EAcMk2UblA4rLGbSn6+vYNvgw9v9byJusHFmKOiuRXB18VlAfz9JjcGKjlKVvSrbI2jNdfntQ
F2mcbtRDGisBcy9L9BgEH5P8blEelrZD9O7pii9YG8tbXpPGqUXbJlJNEkiTj4z6pN6FZxNtldFR
1JO1fbsuy+LsbqtLSaoHPZY1PaVAmFbuE3pfZoKEI7M315bDFGZleGNVjpjadW7bNc4Y/bSCxYm1
EzHOczQK9FuoF2zJK2Fmn6stHBlwkt3qoLiZP5l2jbZ1w88eTFd9FhzVtmJQalBdB7Eqz8CbYZoV
XT/MCJ7cuLEZ23xyx8gIYgfJBs900K5AfGJHnpDVWySa/f1qpRUmNpuCPV2y0jbviG5LmNxkGX/q
ZP9Esz155kMNFmWAbO9FhmtbcS7L5swIpQBuAAbd6Pbp4qm9cWelgL+vJq9t88frWyxYJv947kMN
PHjoVXVl2h9qfW5tuR293DBuwiVwalphiEkTDagK1se/QOdlpGbLMojzDJbY+k6eDA99tPWUCPR1
21j+2kj+/ZmoejEGJSK6EeGIAqSrPvyW6wL+BZEQzp5kUjaTPoAQU2/2SWi6ZUH8KK+96ye1+RTV
L2vhrMmYp0M/JgiwSvAyBY3dxZFgt0THwlmSLJpyXTPxmK4UlLTCQ5x/JcFXbfzn7xbCPmN1s4Zl
1KOM4vQjK/8aVNRTplxgEzdXYqiarOtE0y2+OQutbBOJCWxiZhm+0iv2qC27AMPjySjob9sufq9E
casBgx6xpKRhfQqjZ/qjBwKonfE5dqoX4k4AZ55vhGq9qQormVwIGhZ6FU9pxxr4yt2oqg6JRoG2
bT+GVjI4+6dbIwm6EJF26QVfwtvmgArrnfkY+CmeQoktueMB4B7OO1RjJZQzfFo66G1g4IFr1LcN
vJfVj38ngW/TmozOAAsM3pV59Cnqe99qRWAhm/74sga+Q8vKZ4n0Zguvb6EZWirtSf6M6fWEPIX9
p+vbtWl5DMPSFA1kDKhY/X6TosyqVD1Hg5FUgm71ZpnPNdg5r8vYTheuhHB2J60bdckpAve88dks
VLkznmG2odpIGIoiwc2QHQw2pqkxMDfeM2gl6AMkFkAXyRdN+kTye4KEsWZ8IxqxlfxUiPrpNrn4
MBb8SyL5fQ+tHFTLcQazimIx4sEUJbvgeT4n4HCsPLqr0VAFanEQrGQf8pvls2BzN5VlJZ07QalV
oxr54X9zsdPhtaPATRBlhLvBaQ/Vg+TW6C0QBRjbh7qSyx3q0M+JrFaIgcNblhAEFKHNxm61GzGE
h+hIOa/SdHJJ6WtBPC9tWfUXetSkwunzLwxuF5mI7D1T2Osj5UwyBr2JUgUzemmWU1w4Znu7CKsO
ooPjTHBuKnKJFwqaI+SfhnJohh/V8KE2vFA0771dzVsdFWeIJQBnqlNUMgVNbzE6bxd3oQdK0yP6
P5zuYd4LQ1+m8m9eFKYJowKbQglPNhZNbQs6aIPlwcButEO/iY1RJbexgcK2E5UItttcVtK49c1W
kFudiSuv28i5RY61MwAi1rVo9oOD22nACpLd8sBYnmSMo4U+ebx+CTe96eoDOKeT1MCXSWaEPbkS
umSMD6YYMWXTUv+SofLMY0uvtHTWIMN8An7k2Xx6TWnu5R/0TL4T37qJhSnw7ebQlUwuET/IRStP
JTIFgwbo/AGM3GnuzOV0SNRqsU0t2eVDc1M3JspWpqjR9g929f+VSOVJybrAXIhSQDoDhmvVo2Kn
D8F9fe5u+k+Tpzvl3fjN8E3dnk+vU1GiMtdmCLhaPWdZo3zRFDlA6bGXH4iyp6hHx8uTjDfAde3Z
fhJbsm4hMa6amOH93YF0kdQuZGTv739GpEoUOz5az5Nj2c1jchTlqDdXtRLGmbbUaGe6VBA2G4kT
pDslek6KyJZETGOb+rqSw5k3CW2HZKFMd6z5ftb0E3rAHAWJwuubt3n1VmK4ux/06Vh3rJOJzo1N
8wSYHLu/k8BdbpC7p11QofRNw+ZlieRzOkf+dRGCvTK5PrkJky15AEZkt66wALAkNsoxakRx2PbJ
Y1xWUQ2WreX1OSv7sG/xUM/DCMVn9JYdR3D2RMHL9dVsOjbrIoeLDJqAGr0iI3wdwpcGQM0R2TX0
JTT3c0cEV2f79C+iuJsDfmdlyCKcTaH3H4yx9vs8+nh9NdtncxHB3ReEkjPyGVgNq64kiiuNXkhE
zC5/MAEsP6UiFNd4ZIe0ruVMimHdS91mPlqxy538Gchs+YFBpbYiqvrX9+sbD21dBDIPvnpCV3Oc
FVMEnLu+r/d1FLnNUPuyBrD/nhzmsvONQcGMtGYPDQK7FG0ecnSuTem+n0enbWo/mEdbr6XGNlvd
ywdEmWH4c4ytI4DnDtLSeSSKnqLFfLp+HNsnfvluTokbZSlNzUA/RBV8wLS2WyeFd13CdvmZpd4B
rA/uEB4hIm3NWZEWnAUGcTObfqowXBR+mNAxm3w0z6xJuAVSyuBZfvqU3zAwh+Ac3okC7M1bdPkK
3ibQSW7alHX40Ja6Tbg3M8nry3yfKJld5sLiCnPlb/QBeHyoIFoUUFTsc1b6UGpyNEmswm88ENDA
L3uGsVifVA9YSoJoabt5aSWLs9lDPgNOJIHutd7otY+Fm/5sP1Vf2VgzwOyAlnb9QLcv10oeZ8ED
in5gzC5iCm5JH9RWumss9SFL46Pcl89WVnuGojmB3HidOt/BdGb2YEaidthNO0JNRH4EZVqdh+io
x0JFJxO6lEeHscO3jvJRShzJaT+PfrIgMI5d6mrmezzLSipvvdrFMmmEdAipHwHq55TLTVnlrmCD
2aV7qzyXtXHKkzXhTAEuwg5UZs0aTuRnLfoF8VwrDwxONRKVYNh3X5PIqZC5JLRtG0xhVYvhzAnq
uGbzHWxSbrZEAouzmZ8D6hfBv3Cc4Bb9/Wo0miW1lA1haTu0gqCSlbiS83PZ1a4FSIDqAf0S++sb
umXk1hLZ368uo2HpsWIVDI7eHGxafZffEwSuBXB+M85o0U4z1EJTUJuo9rrydQkBT6OJGk62nu5r
QZz+kaAoBjJAkEKNbxHrdOnGm8iMJ7tVg4dMJ54VaLue1AKvLdpBTiPzQJHUJEM/+Gx8WkJ0w5Ui
D7p1n9cr4zQQZJ9VuWhYmVkUO1mu9pGcHzNddFIiMZztailNsryB7coAtpfney3eDe17Jk9Xa3kz
81UEcYDgDGl7nR57rXIlK/s0hbPABgrWwrfCId1hNU2JADQGhkd8l8mHRBL2cm4YhvVSuLjGClKt
7YsJ+yUrDiOuUquXQDShsWV91kI4i1CRpNOzGv2iXXscZW+WLSejXkxEaajXdizezK0FcYYgReam
WxrEt1bW2LmkHFNV2Sk08aWS3mZt5SVJfg8W+dJW2+gxmnRnqfLFpnjQtXEXofUU2Ij9UrqyGXrX
bdSmV11/GzvtlZEy9SCRiw4XoPgEz4r+qsi3Ttoda3qPhLPygvtscXbEyKuqrCLc50U65v2BVIKe
CNHvc/YiNrMwRakA4Y+8V7pbITPPZo5qvVu8uchC1SxkxFcauumjZ8XXfTRtgzEyJXbMmsRQjo72
zS5zLEfb5Ti/v/MpfGOJXA6YHpXZCtG6PASmjfF5AYvK9v1G9I02INkgPOSZnLZopUlRGRnb70nx
I+v8QtQjttm+BRr3XzK4+91FAaVthtZj5ozBkI7Wd+PwDPhC0JAw4iaGUpN4xdf0oPn4r5OcU4Fr
2Qxf15/A3X6yTLGhj3iCZKcJJCj9TyDHfzfxPGBYzHhQi7h9me69NQKXJXNGQC6WQe5iXLRycnPA
Phlf1SGwJ/15EVIMbZ6gougyVVDzRNz4+52e5CJOlSxCXFDdYMDNnpZjhdnf65ZDJIS7CpXSdotm
wQ2Ei2lLUujOg2ITXRMovEgM5zmXoFvmuIYnUJtnLUntpP1Jpd1fLYV3nHQeaTppKIJEVmDPnR9Z
ibNk3nUhm7bpcii82+wAPhaWExZSAMa/ASzilIhw/DYdGsvWo/8d6SF+fG6pLUkqdfS5afViz8EP
A21acQVwoh/vWcpFDmfGy6BSympCJSLNPlbl/SzqcNgsdbxmjP+3EE6BmyIr41rGXtWefJzc5r4G
RLDmmg/pSfYZMPD0+fqKNqvca4mcNqt6r4RLDLuaHIaDfGRcN9kTcOad+gSCrKPsMwqL9j2RlALA
NYb1SE1+aIHopEFmGvc0mB86A8P5lr0Arf/60rb17iKEsztqMJB0ViFkMRCrnYtG0J+6addWi2AX
eBVANBmZMkNFDmciwVOTkF0lJYd5CPbloJyUjArswbbdXsnjlC9Rm0AJLXVER2Kwa+35Z3ykt/KB
0Yzk/hi4oqEp0fo4XVSDMW20EJVZRKQOY62L2ptKmV2NnCxaCA5rOxxbrY7Tw7gdwrKgyOv3x/SF
wROXjnYP8MB7lLx8UV/itm29qAZnW0OjMZQwgacHnZlK9hijXmJBMLFpkoiCsRzZpJbMW71+lmhC
gb0I+OgfEuBa4/SDWTz2GnGua/nmUlZyuIAiMYfQeEVbTshpKPcRAO2NQRMI2ayWIyr6tRouZmiz
VG9CwKK5KkjSDgSQvYE7yY65y/YoiLp/tyTu4s5GAAjzGgFDMu7a4pRikF0VdKxt2obVeri725tS
2qsKfHgim3fmMt80i8j8MIV9E/asRHDXVVUlY4oSJN6zEPFw5YKRLUHDcqcABHFs7Iz4f7dr3HWd
i75dQB6Gt9Z8lwwvY30uRRiw25cU1hlxsK4CupS7N0MBJhJrYvEVXgGpFwM433KzF83HCExli1LI
2xbvIo4f25JHPP00CVrH8CaAgOMg1xknO/M8oPWmfDI1wOkLdnHbA69kcjXjkcxtUs/QDGBONIfZ
C29aR1XghdkLR6a7afkPbMXbl/jXvvIz0elAC6sIKxiLznqiOtQ+S/fZ0ggulnBDuWvcAMqlLlhb
7eCjDeVQ7xTZ6X325kCX3r4BRuvfbid3lwuSZVrQQWIF9s3XV7YbFA7gMNG1XPrRsf9miWwVs3hv
L55lWK9sizBZv/vlYu6LvNIRQ+FmN3vV73egJnT1fFdi9Fveix6m22d3Ecc5rr5vAMhhYYUYm63m
7yGgebXd9avNTMW1FXHXTtKKoJ5q+BISarOjt+WpifrakUf9ttFl77qw7XwxGPP+t3+vfQ2ruIbG
IxbU4QaMTjLYWuFpOZrR7Fe6VrvzDPWkg+wusmNfeOE3zTIieKIDHB72lzPLRZK3qJV3LAhY/OGQ
etGdcUB5Dg2X3RmVKscSTYZu1Y3MlUS29avFJmk9wU/neJwAMLff5bvGG7zA7nbiNrBt67mSxSnm
FKIWGWbMI5T2v/2kw37+oTQ27Keb7ZSD4CBFu8lpJpHHsupUyEM19IhbcFBCG9za852+U5zaH/dy
8z5YqvWGcroKXCjZsFizVoFm4xKjYYsmO8UsC265YG38EFCc1Endq+hwK6TnSY+dRpPedQ8ux8VP
AKVyRUDlo2CUqe0TV0mnY91Lim2ky49yzJym0vdlrnu0Rejd5+7Spl7ZJbk76OVkL4mCQpIpQjHd
rHuvtpdy4V485lZfWnixI3mD0Z3qtLgMPDLeES8DfRfebfGBgkCEvQnoQT1kHobahg/oNhQE7NsH
oDPYInACYib294tD9KotowgfYsjnwXroTUGE9ofbchHAPmB1M5UmVbsoQ1NJFsgZUCisL8Vo+uoM
kNYxJediDP+JwmhnqbMtJ8uh13VsRSYExd30JurlMziTJBXTZJotLpF5pwDzb9pXXn4I7ATNeP/B
RLBde2PpV9I4cwTKBaNXCkhrXHpXHVQ3fZj2PQhnA9t8EXfIMYtzTRxnkRqzSxspwiRnPn3pUByM
UmBwTKozV+0TNRqBymx7ltXqOINUmXU6twGM7YgeR+KoLv2WAPdU91iPcWJHqa0J3bNITzl7NLXj
1FCYQleGTYq7/qbrqWDWYluExQZTNPzJI/xWRZYlc8HgN5TiQFrT7xsRRA/7yrcHdRHBXYYuCOKk
CrECgoZUwOLfAGVj3+1Escx2gKhe5HDabphNDuCxAZUhl1X5M3RipzuWl9aPpR/6msD9buvfRRyn
7gQQl0qV4tEvhY9a81Mvv7fyfUYOafee1/hqXZyiAy52zPIeMyqh+Skrz5mGNLd5v7wL18bUyGsf
CrHQivK70ep0VZrGFnLY1KgBVuzuZr4f0AqJ3Po5cITjgZt6cZHHu8FEVePGZDeqPepP1aHyF9mW
DxZavr0JUAGhQ3fElu3QN7zkJ32+HmAQbVPzV+K5x5KcFko7aggVB9Pcmbr60E0DRvTU/yPtynbj
RpLtFxFgcucrWWTtKkmWbEkvhG21uSb3/evvSc+0RaXYlXPVM8D0AA0oKpKREZGxnHNjtJ2TzFLH
cPB/BiPmW6viS5TX55S0qoPs9dxW0q84i85Znt4kunZR0mFLaPU4KbJLrfkprIqtOafYbmx7X5KH
rWWD86Zsfg7jd12yfTwqvK5PE8eKAy8tx82I0TNK600j1Te9ZGxDYmzzOnuUjcab7e6nabfxNsYq
lJtMnavFmEpr1Qv4Eg6jNaD8OIROast+MwenKsWnq82jUhV7e8JHLKqXUEl21EyfwMe5rRuqOjSJ
jjleoyUZ77s0/gGgQAcwJg7oXh8VyXwgRok6dH+2LBPrmXFZHuZmcEYVqXRLy1+AKQXWarKP0ipD
TlH9KNPi0mKYDZtNoTOo2pkY8V8GVe+z6butKv7cmwiFw7Ouk10xVE4adjupsLaJrR7A1HevDkHi
ND09UKk/DXlyrOP4oLeW7pRtaDvBVNyVfen0g+EWoXGglf6zHWrcbHM+FJPqKRbWECYF03RZ9w0t
GyeQun2uxtsyC/eSMt8WtuypZv0tVSfTrYzsOKXGpivQZtF7A8XBzIvNaiM3FP+03ESpPSNKTVet
oxuAsvpYZT1Whb6Nq+LezKsbk0p+Yyimq4VTAu7C/GW2QYoxWCc5Tw9DDtKXpur9LsZ4B4Cd7X46
2qCfScHk3Ms/LUl1Ukt6plGjODmmKA+KNulOZTV3Ug2Mvggt5HjIHLxzSm+yqJtgBnJv2zRzQZ19
pi1GEsNwBL17o2yyPqi9pK1Dt9Ps1JuU9iUN7YMUTEelj3InqBAbCztw7OJXUf6ggXy0QIb8Io/J
uYrBiTLg4yJL2LcNVnNl9ZwkEnVVZfpKpugsKzgZK62fVaX+jv7HTZuDlUUn55H8jA0gM7VD8Nw2
ebap8uYYJMCLRX9YtqMtVUCIGGvEH23b79rRr8rKjWm0b0nu9jq2YjTketj/29bo5GwCakhuRgo/
Tuk+rMfR6QZs0KSxpw3W13aWzqoEBOFaO3UZ5oAAGOWEw1RsFEN/tWDCrpxHmSMZsqvnGH6qlJ0c
km0s60i/mlH263pwjGT6ZlfSXaQGqZcV1j3qJYK6OosxH2LdwqlwKe4Q6CQzc+bTtIOpXvrqCCir
655LJIJLXvMpyAJ9RpjrSesOVXPS8AqbqnB3XYzIPXJRG4mc3QVsy9eSspdSHh+DXsTpJxLBBeyw
C9I+YMUOqjwo46EIBRF6fYRj8TW4EB3FFSpTGSJaY1dbrDI9WkmxGcrSL5U0Ait88VwF5X2lZjvM
KHpT17hj3J96LFccpBqjesNsArkjesgGKngCrhelFz+NC+p50iWWypIilk5iicsp3PKoAopROYoS
I9Exc5mrYTRtQpgodfAV65z2os1joTJc5qCOFqbIgOQFZUwA3VYu4yTVgcoAX+P9G7P8sIozNVFa
toz5gtQHtT3Zo2AYZT2L/PNhVH4aPKpLFL91pHU66hzlHvzIxwADx/aWePL/UjZafaMt5HEeQ7Jw
BdQGb1G0GzMnj+yX3pif7Ra7NaaZ/zS7NnMlQtHeJs+ynh+sLL/V5Vhgj9dzMVXmnEowFLPU97AR
WQq3WnSwhtCN1VNBjkH0GM7fMlkXPKhW0+eF3px/Qau4SlRpGja6PGOrkDpJF99I9k8t045RJ7UC
cde9JloA75PbYdICWTJgoqkZnfMKCMxDt5Pl3L9uniIxnMdJ455MtZWhgjR+of1dPB4DTeD/11+i
i5PjXEc/0I4OTMZwkJAR+A1yT2CIxTF27drvbNMuc+mPRnAx1jUD+6UF/DLGdfj+AK0ilfKBDfel
2rRtIuWsTRkWpMfPdNex9P+3GM5ZRX0YkrZhk20kvtHNtHaMYfyVhtbj9Q+17hTf5HAuKyjjLBhZ
gQzvXzdvv1fB/rqAdfv+I4CH5hjMutUHhlNTtD+65HWOzna/G6o7q9peFyT4MPzSdT7XJFQoqolV
fQqo5JgxmiGfIcPA4sffn4WH4pC7epRSxgRuU/2halu/b5X7f6cH54LUGFR6up1jEDY5jcGDpSdO
Gb1el7G6VbnUg/M6ipGSIiwUWLHdeX0LmHLG2AR2GaBmxeCcIyDhoPXtZNMX3XwSCGcafEwO3w6R
fclFVXAY0iovVUz6MLAJHTV7xmMc79uvgIDYhV9EHQmRYXC+yAg0O5kw8AWW+s0UJk4Wn8H7JfCr
gntkcG4hMaTW1mSYeZQ95K2vS4JrxH7ktTPj/AHJ5KYkLdzOQI3IoUF+U9rqMTHVEDxYmcD5iIRx
TiHN7TmKWQWzsjbyeCHJZRpT14iFQEzsV1/Ril8wGpvC0vMJggaX+Og1zBsDtFeoxZ/ZyrThmIfc
K93gnl6qncAIV60Cq1WabGmaiqXX90aIKrOihCE2KsLM8pV62E2kd5K8ferL3AVYxKEt6akikze2
P0nTEJfSaEP62lfkxun1OvIEP2jVghY/iLuSoaZFQx/DgrCL8FVyGjAkWJvWIQdp27rjOd+Kmqyr
nnkhkLuGViqFbZkg8zC71A30wbcH21Gn5Cjr1Q3BEPJ1BVeNaiGOv4YTDjoy4dcULP3iaW2FPzXw
nUxEcJCiD8vdxDYs+wxoRgwvb3K64Nc031JNxBS9/qQC2TFRTFSeicJdkTxKgFkvwXLnS184jNy2
emQTd8Yzuam9oXAClOy0b82x+ZSneZPMY7/0spEFhoQ4FwTeaN5NVJBXrdvhH81Uvh5o0xQrwHhX
x52xbdPcI6Gwq7luem8ylPeXz9bnCTQW6BE3XvQwnhR3egSrptsfUIO6D589TBV43U6Uuq3PSS6O
jrvzRVdVaUQawNZ3/VeMxu2aMR3cSQ93iWLu9CCbnDTJv7Xm8Ghn0mtu9JgNRtUmaB+MNrhMVEUd
KdVFU0brFvt2GtzNn5QQcD46g94Cdzv6N06KexGMIljHVTADc6E+d+GrurIqMLGwyZ9wZ/+otvkm
xsLjcQQJC+CM49/UrsNOQpPAfJV3kcCwRGpyDiCjGhDDNRWF5hAMo2BAqJUHIol4HdZ7jgstufs/
dZlh5Tbsl2UXQBpBQOl3GL/dVn7sCxnFVmcPFtK4uCxL2AoxQkxTxba9G63xls6qcqrpVKLY12yG
zjxaCagIganuzGUz3bSAWfOve9Z1lQ1V1iysdloaD3VSl9qQSDo+rIKRrnxDjmxZWLuwka6mdQxP
IG7Vky/E8TonhQFaXEw6jWiQ2H58oHB8GoCGQCqOhhYDQo1OoiW0Vbe0EMo5XFUe7aitYD2hOj30
JsaeonlzXTH2Jz5kI39EYHzlvVeq6JAU6e/WplH3bgsofXUo/LYLemfqxpM6fw8Vax/m6f663HXV
DM3STBWY2HzuSACGbekS8uFqUAonOyZFJRrNXb17xpsI7pOprRwDEBvPvJzcajl1QBUui/Yd18tf
CyHcJ4oxy5XXOWpSDCylfQCpyrF31UO0A7XPt391ZHziCE8iYQMmZqSixNPDdNvMogU7wZGZXBws
SKxpVocjs+Rz3J/l5JRJn3nqvR2YyYXBlPRW2dX48Fm7K8ZtaG+n9O76QYm04EJeGffyMFT4Jn3S
fDMC6zzN+b3cp8//TgwXwop2yKTAhBi9eEajyCFg1RGC1Kzfzz9GbDJdF+/GZsyGgtr46EVK7sJW
c+dxPNmp5VeI4oPUHUxFPeVG8XBdt3X3CuYEHfhxpmrwpVBLiq3ElPBYNi/Wlo2PqC8G8jsdSAGZ
K9q7Xi+8LqRxRgEglihP9N9lrX4je7kfeuZNhiCt+O3WQH3Qva7eai62kMdZSGSHYBzp4c0L5SGu
jkHZOR2YlWV6tuTHT4iyZAUNO1UH+AsXmsuqBU+QClGkUEDmrqWPYzSdgwoMU3RgOIlUYJbrdY6F
RM7vNa1RRxmNcMP2v9k3D/XO3CqYII2211Vb9eELQZzvq4bAwmgTbGTGEur02qev1/8++6EfYtPb
39e42DQGSl7pbKjDToCUHfxoszMMfe7v9YE6Rf/XdWmrXDvmQhzn/GZKgiDvYISxNT5SOnpBU54H
rTjX5YRcmF7ocLHKeGuh1tFo5JJr/b7okpu5Kw9EYYxDUnIbVvOdkTaCbGf9pFW4TUNG352vYFt5
PMgR4zfIm303yOD0EyH6rFeWrTcRXKZakiTt5vw3augIMNwHNkQT+Roa77WTggrtSQFWhg3QFcGp
s6v98SO/yeXuR0A1vY3YKh/DsKhfK5e68i1WKO5Vb9qJUBtXs7iFkvzVIF0fWFaKegM5KPoXOd6q
5e0g/7iu06rPtoAjCGgxBWs0nHcxJMkKaxMTgKWe2FsjARlFM5xAVObTGs5G0/w5DV6BniGY5xLJ
ZVa0iBUkLmguW3A1bEc3PaRbIJdjtVm0hLRujG/q8SEJmRuIQhHB7QSbqtKA0Qzv+gGuVxoWJ8gZ
oxHMQ2+peCubXxgvbQfumwo8Is0zen9ujUFGeZN48o9P5ds2WxHB3KSu8YvUJsa707A3MNaVyTst
Qku2kwUPwvU9jYUMLtRZNLPLSIFqMtbRUQbejDuMN8cnBtDPKC+igwial32PDzdsIZEzxxl+qm7Z
+LYxXWgEzJG7sNgLPtjqxVrI4EwPLUtSpTW8R73J9/WmBhc9KtySF/jqXX5kTKeZB3p4kWr/cJqq
jU+DxqUlcyFIrzulUQhssd4kOM3UIzvq9tRhVLLAidpIG/NTa9T2H5G/w+/ilkmVWZsDm7zPCtWN
VC8Fvbr+ev081z/ZmwwuFKlqHtuYE8fqufGtrEZUDp7zQuR6V+/xQhHOEufCkLoh1NAPkXNnMB6z
SGAVIgGc4dHcKgLZQPWThmdF8cNGkOevgzssNOCtDl++KgI0CKK9AeIfFXcpQumDutm3cWfcNuCC
JK7i9H9Fj+ZJuhU5wvWMwWbldF3WFDCNvXe4Lebkg1ZFY1k6MigOw40sx7zBvgKr67n5L7pnaZdM
HZTSRTnzuom8yeZCmdVmvV1XOFxd/1FlP0fMjdnR7roZrr8CFgpy14sMU6XUGUYDtC3rWAX7ctr8
Zz4z3SRnXbQOz/7cR0/1Ryd+rT/DqCMIj3Cbp/qrNk9eWRlOL1+q9q8heJjBbGOmojGhtRzTAn8b
MTRFNxWLs1ENDE5guv49i9ODrD4CApuJjQTQQ2/0Fza+jhHQfZ048UaEs7rqu5aiOetVUwBByTKm
TRovuFO2s884WYFdfUS6JW8YsKzQXa4ZzVIk+/cL36V3GH+LR7jpxps8OGnFq7bUVV7jPSC1PIUh
d2xnwQjzqkwwA1uWagLX/3esX8hsCprMeo+AJ8UvdL6Tg9YJREQOa4ZjLWRwlyFJJzuZZbgyhnvc
bK09y3yUnejCi1ThrgManjWw+/Egobq01cLsmIZIS8bJE1y7Nce5UIffZJMC3aqBUo10/9SeyKbb
kh+MBjbdVw+hW3wZjqLN5XWBePtoKtDbVX5/TSVYBbBl5MWtTbYBmV07eL2uk0gCl9GpHSmyWIWx
U6k5RGZ6Ry0RMhLztrz3sMCj97cSnDcG9Fg7jRG+TtLX37QqLvajlfoDQGPQ7lB/2UXz87pO6zd4
IZEzOykAO6TFOHXGp3qPyOMzAFFGHN358W36JN57EUrkLJDEUq33DC6SOWTmsFjM073o+282Ln9w
1P11HQXfjR/Ul+WgmArWwKDGl5jclKIrtVr6WXy1D9tqRB2DJsMZoon5IrftpaNkV2na7OWS8jjP
ZuUEJnEto/kmK7e2jZ5Crw5uhzHj65quX+4/5sNvqMF8cjgwwsa3ii+FOu7yKHLRwJmc63LWUuWl
wlzEyewmrIYC+PNyaOWOoT3PkXTWNQw151IjuHWr0e3NQG32dRe+t0QTNzYHlDSkYnLn4hKXZ6Lu
5tkNzMwxDfe6ZorgBtrsiBfipL5WxljDS2O66xBgqJc/aG6BmVBGHxphq8S8j/eB/7vh6cpOctdu
GVpUuGl2ot0m0dfk/E2OvkYEgmD0qOTyIZiAiqkYtyW2TK6rvB543ozmg8/prTpr4DiTfbuPD/F2
8rX/gVF9VRuFoPqDvU7Z5Gm69TmbuonWmPNSH6oY7a36bAe/rquy2sqwFkK4rzcPeVg3QPXeWGfj
kPv0zB6lgM1wxdSZq8e2EMV9HUlpcoVi4ApuLNx123anbsHS+akduqVG3Nexhy4wwwFiaNx/CVDg
LaP4y6dODftzQJfVbPL7jbKweZR9Fa2mKLogi8MLIPFnCp5TcOV68m4WvT1XE3ILpMl/S+PebGCQ
LcMOiyIb42xsNa86m16DLUvdTcHC+Jl566Uw3lP149BVVoJSBZpZyTHLPpMZLpThvFNkj33fM154
fczd2VLPYW+5tizC4l0NYQsxnF1HmkZjwu5or5606LEwPjEduzwmzpgzHf0/MqAPVNYPxfw0Do9i
eM31C/P23TlLxviQbcQ2goaqlds5VYEZ2yuAeB+NjapHFzU0X8f5sYgNwRN7dXxkqRyX4oBHT2lj
zLMiPHv6E3liZeFxJ33vD+adhrfg6KlfFeHF/Qdf9KYvO4/FrYrNciizEb6oz4DbU/rpYyM5WPIB
vxTcayd6GK3GyTcT4eeLkjCSKtnAuygotC9dbn01gWkPOPKnVjEsp9P/klDzv+44BF+UHzlCgThO
NA2NvWTPxrhZsVbzlZ3oDq+G5IVmnMOIB71X7RZ3GEyWdv5UaDcYH3f07MaudUH4Fx0i5y4AJaIO
cQRcsToeLr1hR06Zxzs7Kn9YYbyRVNkFIfvT9VMUqce5EJIPshWG6B5U0uQR+3sdXTTjcap1J1Y3
10WtuxFLVRV8cxOm+d4kC7xiu5Qil6LTc9rvykyE2UzWTeKPBD7Xbk07NICezIqZ6XfiA0kHte8X
7AcFAPHR7/RfoZv6FiZ6RO3Q1fRC1RVWxEId5Dd4w+K20bENerRGQEqghIeoUH0FO4MVFS2Dr57g
QgznKNUiDjFIAn9P6wJUtDW9k+NOEFPWD3EhhPOUjQmK3VKBRTDsJfYqY22s3/+LwVKWZuiAyVUx
YZu7opxTpB/nK8ewHZKUogohhyNqV+ERmMuCWLPaprMW6nFWmEtBHw0G1LOyjfqEzdFyT4FqZgHV
bItdwPwGlGducCMiyhBYCO8g59RSMknHpxuzycO0/i8wFO2tyBAMYa9e5zfteKeYxSC+JRkSNjaU
T9uf1XiY7ENa33XTX9dv82qLaXGQKucY5bnpSIlyzm9UwnyDTOo+/4KxA7c4gZzrRtkxRGCAg4nq
tqtecqEi5yVbPZfa3oSKtjQ7cYLVZQBITvYuxjIxaQ6YxfSuayr6dMxqF5dba0fDNCtEgHh29Abg
S8dKNDb0D1ZpGSjvYeBJ5wfLg3IsE1JDqVDqnSayD0Vm38Z6dqoCdTuN2UajwaNufKWKL2d+OCk3
cfxd7RBw28gQdEFX9dUU2QTTvCYjUX6vb1ZPdNQLHaaqz35RqE5WR/cZlTfXj3X1Oy7EcN+Rhhrm
VxkvmNYbAD3vXdsKd0Y13JhtuFM7egFqgCDYiTTjvqRSGoFZjqB2wjyAk1h3SXNvi5aY19/wiG4a
ME4JSFg4/xlbBsY7TRlf5kl2Z9Qek98wPWwop3ikbh06zWbaYNMM1eliwx6H8k3k/P5/whL5qkNd
/BbOodpYdCeyjYWwclI3gTTvFSGnOIs5H4qGCxGcP1Wb2ez0DpQPI32em50Rv5IudpVJYJTXxZj8
mOVQJs04qDOwxiXfMFwt+ElGR44E2EPXzwuw5+9Nfy4D2+oLELyM822vXDIR5ea6Af5tG2A2fP/3
wzIO8gb7Gpu4SR8rXbkhUvgwVaIeuUgN7mqpRtjHBXsXjvNPKd3p1cv1q7v+uvjz0YEp/l6PNkkl
SaorxpsCHg7Fm3fBSXlS3fwQC9FoRWfG/v3C/VJTBz1KhoAd59uWPMbNpgoEUXO9hrrQh0usKkpU
qU3gi/QvfezEO3RANvqZ3Ojb6fechKhou+773uyA8xH5lFh9B7axjZUcMgP4I1YGMoafTfWQ2xcZ
P+H691q1Bx1tCdZoNWR+Vtgk8TgoKdq8efh9bB9n0RtpdWLOWgjg/AwwW+2qYQKifbCl3ribtwx/
pnS73XVN1us3hmJgf0Y2CfnAcVXaHWoFEit8Nd8pGHlT13wp9hhV8ANPhLy8em6GrRuqDfZvTGe8
N728NyS7b0HeMDZPxnjo+/vr2qya9uLvc2ZHKvQiRgM11jl7yQ3FzUGirYpeRasp4UIIZ2uVmuSB
1CJT0Cb1m6yG7gBKynnuXaNKPAIcnes6rZ6Zqdj4Dyvd8bNbVKHmHFOUsIfi1lZ3dSVqODMf+SHg
mIam6siUNAz0vf8odZDSuKhCMOQcZFf2GhdwQTfBjo3/dD9Efb11ewOOs0mwJgHEBC68dVUbmVYF
V5qcZjBAz0dGCAuQFVYv9EXLdav28CaMn4wJayLVSoReUa7TDR3CbWHMfpqKiCHXm2ALOVyYU4bZ
UAoNwbTxiu/BQd2lj6k7HjAZ5vTbHMTLn3of410umxj0AEcbZ4NFU4XjWLHmZdY4o+GlUelSEW/C
6jQJsEuJaeO/yL646zolUSKNHbzQCJDb+GbypEv50ABPw9hglARwWJuUUZW4+bYQBJBVo7cxVkqw
H63BE763yZnIURcQ5A1ZrJ/MJHQrkz5ev1frMXchgwvqJRmIZNq4x/Ihv+1Q7yLbCniENV7jnxnj
sxaimLqLkJtqWZMBBRrz//p0KzUY7rZJI9BnzS3ZMts+MsHejtmf9zKIqgIuJmLkZHPuqNZdjf3V
/HacHibRAPnqChuq3nAYwF6wbR6xslPyThl1uCSMnOGpODkhAjxgH0wXm5B+YgHNHIwH3rArAa4Z
7YedyPzXklcbbSdEEkRgKPteV7sEnmVbIb1QUJua7QdF/qXaX8ZiFvhekRzODDFUB0LpGgXEuSEO
6BdcapzG7Nugivid1gptS4U4W5xx1Foqg0lmsG4iSQE8950WocRWp6y37ND5Szp8JrAsZXJG2QJ3
RJ5yPEszc5sbx7wXDZayH80HlqUAzn1UYU4TY8BWXrQP73WfHkZModW1I20B4+V330SxZc1p2ERT
VAKaRmyJcKFFltuhVQkeZ031s+wlNCReP+EyFhL4emiCNZ6y0ZFfSIF10wPwy5oCd+q6x6qhmHxo
zcgt4uJkFbYXdEDXMxTv+i9YN8g/KvKzCWDcnuKIMWUoUv46Bf1Bjo3UtYh8SBDdrstadShvx8mP
H1RqVM+hZQ4b8GOa2KgGWZSxmXNgEeciPFPBl+OrNYUp15lWIJyZ6msUPDSSiFmbmdpHU3w7N87W
M0JrBc0A1LjMyem1CyleZdu/fl7rd/hNBmfufSFlqW0j2WAtZAam0fnNXtyJEqnCTGQRS5TanPSA
wM832Dlp5sfRGLwpFN0lRWRpXDjJCi03w8LGePskXZDLbTCv/aLPyZ1WFq/Y/AS4Rn9ry40vd5Ob
hdKxLhJXq8J9q5mxTyf9kRj5ph4xo1ljZ0qrHhQsHCdyeSRNjjzZbr8ZqBy5Ui3f9LP+eP1biA6J
ez9FTY863Ij1fC37Mg9fDeuxEu1UrOYPS2fAu5s5msZGQhAio88AhsNDudNqL7zNveEoKtJeV+hD
uUa38rTNRpbwGX5id05Gd6X06/qhXf/kH4o1NrA944mYKAzolhMaAMIzHCPcjkSQ3K3LAb29iRFM
8N9yptXrVTmSHsEuNGWnSW/C0HSMZp+pyea6QqsJrI2a4d+SODMYA73N4xyS0H27KQFz4bGZOD1x
p+fYxcyRUx9iv91mW2CMeQLZ6z7tTTZnHkNJZCXN8dYd3AzsF5j3ORRg+Q0wHKFspL2YimdVoAJg
NqxIKiqGh987hkqhWhJnqCFF83GWdCfRbUE6tNqisBci2Jdd+B7Lyi1pUlBVD176jeaqOyMB67cj
/ww9G/QXGPkDZIS06QA8++P6ca7a/0IyZzM19qZRFG1Rzx+/W/S5MLwx3l4Xseq/FyI4Y6lljH+M
AZTDjOsea9O7wSdecghEhsGSxg+xaCGHM4yoMvvEpFjGGp8AjYBSX+qWXnAJXboJxQPWAml8n6wb
81lSQry3G499Mmx+3eiehhys8MEyLaglCEyQ75aRsK76KER+ZObDnqTqvSSLshKBIfBdsna2coxq
ge8Z0CUvXRkDklUDgHwoFwJjF+nCpeRZQcZpMllpeT5E6YFmT9fNbbUvbANSFrUw1WBv7PeXqcMG
EToIyL+VSb/kGbDSRox4KM23bgDWUhZjlGWS780yyZ06JDe9BvTlEU34XPHQwHJMGzCMhlrvw7E6
xLbhpkkpuBGrdY3lT+SuRNNgYxkT5kg3z+FNvKN3bHJZdQa/20eH4lv+GNyInnZCmdz1CPK4zqsE
kQ4HA+I+DGkezBsMMG/0A/FqN9wQUYOevRY/Xkh8AAA+gy2Fx6yT7LadGwz64p1iYYQNc7a7AgWp
0oUn+5RRvYlit3XhQG2aEBoyqtxG9kzTN9KH60bFbOaaKpzRBkMJpGPCahox2QI1SE/xRpGBZxO8
DJIgjK8nQEBe+vvc2A1aKJPreTL0BbOOLXr+h3Gn4Sux/XgxncPqZVSJRogGrjld5UTVs15JM4Ve
hnUM08d6FFj6akqy+Ptc7DTDVNOyCo3MSG2c3DqY5RdAlDsNWuDXP9B67UQFoL2qqUQHIPT7Q9Pz
fALDJmon8iHexYcAMyC/OWt97bbzkXa5GZic9A1jxci2IvNbdZ4L4Vz81rNaK3rGPZxY5HVQMIhC
tR9tICR8WT/ONyU511bIY1XYMeT8Jli8zy7Gc5+4LSBBp02FpVIT7yI7d0UUI6tiNYL6l8ZWZlXO
+sc+DZIsQ/jpCjiK9qWOH1oQYta1CMhFJIgzx6HuqaSzNbvQng5KHD5QW3vok96b5kpkMSJZnMGA
VN5qcguyAqnaFjTejJb5LPdgkjKEqE2rFZvFAbLfsrjRUW8DhILtxDBPaPrhgS2OjMiTWXk+x/jJ
9cuwao4LcZyZlMNYhdiXxegQQLDr4yjvkvb5ugjR6XERDM36yirZGrA6VnswpnhGURyrzjrZg+xf
F7V+tRfqcJFr7LJpGG3Geu0qW/CXePmX9DF8Sbf1jvUCpEP+EtykmxCIuBtT0M5ff+q8CeehKWya
lwn9j1+JbgmDSriYR+ZdyMHA2vGwe5Q3NQhoRYOqq555IZcrxWppKWvYYkB7qvYHwIZSQZQRfECN
i5hTH0dhiSlz8EuCSGd22uI2mw9Klv87W9Q435HOOe17YMluAP22yQH1oFLgsm2um8hqX5dxK4Pl
iSEW8vMQYx12tjJiNn841GyI+Kw5DFJG25l7gSR2Lh8ygYUk7tyaTinLPIXb+BuALbwzNpoj+7kX
XkSg7usX2dJtorKtd76JnGkxwGpahM9RwZiaVOMJauyrQfSmZpf1o05/xPB4U/lYNj24NGALagGq
jzh+aepqF2hYxCqi3sntGgxW0fDX9aMUKMdDUNGuCptuMlB6QQUhmu4r6TxpgjkZkQzua6WZAgDo
yoLryL+G88EOL5bxmRQHrbT/fiO+j2xIWVNnAVY47SRxMT/vqknlyHbjgN/C+cSJ6TqI6tHgBSwH
5whJlVA4I1Spg+6SpfOuMF8ivRHos/5+QqUDo4ssKeRvbN7Uhl13yKS6A6McBHmbr+yD23AbHrCP
xF64aE9m22pn3wrf8KtPhoVsLgEw5rGfbcliuPyM3Qk983MJTKMcCDGi3uH6g2ghi9nOu6BM20RO
UcSqM8QVMNKcx134GP0ArM8l2lHfHJzqM04XTURMBABUlehcHqBMiR3FKrOVGIRL4a+aHsn8QsmP
63ay5g7hBBmkl61qmmJwx9iV8zTPNRrMWlf6gWn5ZqgSv2tiIFI3WHYs6yj0UqrGnk5ar4oSQche
CV6KjMFMzbDgtcC/9/5oE2zag3kc2YElgVC4DNLMTQ0hVywzd85tvZPC5SBmk8i0ZANX3eFlwA5i
AlQQGSv9cepQF6w9X4aNBFIwEI/fiYxnxa9AtEaA+mOaGppi7xUkrZzojY3orOehK1unqcBi5/P1
r7h+iG8yuEMMyrowWkacIkejA8YjMxo3/04Cd4AasDuNsEVsNptdh/Yavbv+99eSp3fHxDmsbpyN
uGAj+kns5HvzEjaOihSKYsVdu6hnPAt31Uk6aLtQOMmxkt8sRfMxTSVYvq0ZeAtQLZxcaZ002sr0
kiWf4Jx4J4hL1DJDa8GQxWq3BBA/9SXFBKscCdJQgb3xWIodgGiSgcDepvGSAYmmfmo+0WZ7pweX
qOmYsmr6oWNgcpgrPIdbRu0SHUQpzUqu8U4M55rm0dTsmTVDiqp1pv6kKqE/j/t5Kp2q3qWiWZvV
S6QRFZN4uKUfGEHQDrNSVD+wF93Vjl5iUyn5et3IVz+NyVD/8HdQ5OKuKW0D1RpUfJomRmUtxqJz
r5z0IBeIWZu8h0d9k8Nd1jY0LJBj2UDddetTD0iAeMfQZ8Ad9iT78oYVuUXAJSLVuOsbooJREgae
2He5l0mda04QpGj//yfCUrPf779FIEYlVEpiitdxP71OYeca+ewTgTMVqMJPtmQNpibBmo6IZKo7
MMvdz3PhtAPAPD9jDcCXYUOsNpon7wODkRaY3Q9xi/p6R40HQh7M6vu/E8HFnmGiaUQjmHQZ3uj9
a2fvJNHcNPuwHyKr+aYFb9NdONQB2/JgLXdM3f13ZVE0Xbw2zowv/yaHs+nMspLZqHB3cF4b9cQo
pUwPBK8b4uGxKMSzE8rjDNpSszafg5DJGzz2mC+2ktv4KBvvU19cAV83uj/q8WMtapETMOpBXNTu
wvRHJrvq9HTdGFb929sJ8oMrPcoulcTAoTobvQvFbs9g/tz+OxncI2ogZaDa0QCX3SR/gRnSHStD
RJaxflRIibGpBfwgfvStCpO2aDqp2ehhcarm7KSbWD9OC++6Kv/gRd/kcOGnrSrbwEw7YzYgF/p1
ROuuvEg3qC4aDjDiu1MBu1MFnRCRcuzfLxwcaEZNUraox6XNa199y6KnMRKVM0UyOK8w1nS0lByK
6fQ56fZTnLi2iFiH/Y3/I+26liPHleUXMYIEQfdK075lWm5mXhhj6b3n15+EJnZFQdzGDd3YxzlH
1QALhUJVVubHsPC2eVxYkCS/qeekxGg2uZcUjM1BnS3dhwjZ17/Sqh0TryRIlxDd4IM1NXQ/b0uE
BaMq7a4/Q+LPLvSfRpq71w2tbtrCEOfZflB2sybBUNcBgzhnGwW1YLMVgUxWD+nCDJdazRUZ5FnB
1S0XxVPRBVsjg1Dl9aWIbHCO7WeDDg55H+mB2dtm4m9LXaTSsx4+F+vg/NhSU3OcK9S+WtVhTe9p
tFvogODoqCaK2alXV7ao4CZaF+fXgV7mqE0BRU9Bg22l3VdCy1/Xt279ubxYF+fXctaBbL1B1cEP
/FOdyk9pC7yR1eb23KSXeoLkQWLdpuRbRejLddsiD+RuQDMyMh0KmYCCh6i25UBzBvV9kxuCEL5W
7CDyYonczZfR0dBiHxkqXmL6IfxZbC2gzePn+GZC6ohhKMgUC06xyF14iEQMsoXOmpBFJH8g/ufO
AH+QEs6i/GGkrvGTqAsncBUeJRFPUZ7LMXCxCQRl0e72olLIksEiwocQ+LaPPEzClJVGH0tWNt+P
p8TDcdYcUHRsauDb86dE1AUQuAffeZOLucm7GFs4xni4+l33DYqlR3UuLtfdULR17N8XNxRkYC2N
MPXxOj0Zyn0r7a7//TWE09L/VC50jMpIxqpHeKp/dl50gaCQE7qY5ThGzojmZXGS3eL2U/3td2a5
6NH0dZZAWhDXPU3sNvgSl59Jxhf+wIWOdkz9RM5i+Hj3VBSBnWrAaInKaSIv4IKE6qNO2yYghQra
U0aOSnEXicZW102AdQr/6ZrMg5I7uRuIPrPBEOup7+50epmLT22VhWc4QVWQ8vDENoHutGKgIjMW
jWsm3kh7O5IfrjvauiO/GeG2SmvLIdAavL+aqdx3Y/RimbkAjLW+VW8muFAaFgAEjhVexYo1zXZt
Rrve92/6SBHEz1U7FsHwGNFYFZD9++JMajJEvRHSUZCZX0h0lKybef7yid1amOCOR59M5UgKs0HE
VL9GKEVbaANeN7F+8yxscCekJBUt2wk1bzYImdyw7jeFXlG0Z1Nc8zn0RBBr0b5xLpAo0M7umYBP
0F6k7EzMW9l/vL6oVS9brIlzgUhvxzCbYaKBmL1xKlvB3LLg7/M3Z04CydeZrCiFAqu0z6Pf13//
Wo+H4JD/41v8VVlHltRZDL34t4up2IzFL9+MR8NLtvpDsVed2C5uwdd3/AR3yjvTXM5Npr4fjAkv
1nqQIQQmZ98jUzT2I3AB/to0EyvI2xEYYQPkkRAGeyxn05ZiKthGkRn2GRcnNAXW2uw63M5Ks5+g
O1REXtYHgsRedID4qzM31VIzJIRmVrSgDkj0XoozCuh2dFdjcrlSHCFWkD1IPmQ5C/fg4oJuZrFK
mUqrAlb+6juTrWQ1e6nEVY1sUUhLtDa9+s4puCBR55lPZ5YegO8iudE2yk7ySm/oHMULPcuVNtf9
X3S+uBARzIVCTAvVhrn8KtU/1FjQ5xOeLy5AWEmdY5gdd116kh3ItIGomAW+aDuDDwVovuGEtpHd
vYRbCJD+ur649bz77evxkBVJSiIymIi4g1M90z8MCj0Htt7ZPeiQitAOXOPxuknBfn6QU8iUUute
WdVycswibdMPraCTv55BWmh9m6iBg32G+ezisOU1gOSDbzBWBdmJA+rWmnITmx0m3kowMsrdXVbJ
mGtNDnMJoJA6AkGvPOWVGXnNMG6hXrdrIgK8ceVeXzxzlo+H5e2Hsc1Z/DDJwsXpg7XWzaVvzfg0
kcFupG8V4F2paVdlKEgL1vf6zRwLSgtzROsxXuujZkHHXZddlEEk2Pgfh/HNAnf6G3XS5IZVRRh3
OODTx+CQ79QD+Mjc/CzCnrymMde2jzv6mMBPA8oIgkp93iYEFWAq221Hv8pWGdsY9VDsaDb2NDb3
OrKTKWl/F6Z0qvQptKWgKSHik+F/UXtUAqXT4NstGdHwC3c6RUV0ykhoN1mxi0r5XHeiqhv7cdd+
PBdIsgqdv9lHW2EKfK8wI4BcSx1k4f2utfrN0AyS4Ov/x23w9nG4yOLPkVlZLWpJxsPgGZvmLN2A
L7xATIG+tF0+pU70ct2/12+5fywCV/De4TIQHERQP8Jl2sY3ppLfp3Kwz/1hf92MwO0gO/veDqZP
SzIzCuPoWbplTImZU+7aP5Pbb8UMBv+xjxa697AEshHOmklHvdQGFESYnB8Is6QXNkUk35rQPhtv
9Bcxom8N141L7s0kl/mgG43Xl4S3Cb0njuLG0B7QHw10WaNb0ala/2ZvprhgGQJtIVsYbXNJjOoE
MCABtZVENP35HzfNmxku9OVKkPepgtdvb9nGF8a9J3m9BYHr0aGguExmYVt/Pfq9WeSiH0J9rTeT
BcA66MGpX/+Ms/zHdUdk4e3jmX4zwYU/lQxJVqS4aCII4tISMtV9dpTK2i0RVK6bEn0mLvbRYI7N
AHMSbqm8dBW153aDjNW9bmS1vInpNfBJK4YGQhouZGjoU476jFfeGAzPqR944O98McsU06T9E7Hi
Pe0SOInilsZnOsgL0/xDZjTSWp8DtYGOgubk6uzNje+i/S/I59b2cWmGO8wA4QxNWSN9jCvpfozJ
fTpZe2zsg2An2QnlXWNphzvBsRHNUqxFAMI7k8N6R0w/pD7+JXQVVb5Xe1VLa9whVmkv9dKMm3Hc
KJvhjDHfHGN60NRwKIZ2zGN9qR0o0olih9Aud6rVMUsnmfXiQDLxmOl2cVHs2GWN0vmgHYCOj/Hs
EOFChFb5kz3Hw+BPPlutv0VldUv2s2HPF7itVwBnTW/MSyt6KK6d9eUW82cdT47OAgYO4J1biP+5
AVgEOx18CvEkehKsRa6lKf6s6zEpUoJTyAQdMi/D+pDRnAB6dQGu2KZiRYc1SmcceqYlqFAMw/Hs
ZwGURaAqii2tARcZXdWNN+UP/y6V7drTT9k+B13EUOAhLkhSVpeKkS8wsgNGqvOzOEBHo2bNCv8t
PeVp4oS9qC6+mixgJPdfE9yHG8ALEccRlsYexYobeaFrPqpbpoLXHIWK7qvxZWGN+3ZRLSnQU3nN
iMs9k/4AD+s+xQ1uOQCWPeZe1ziiMtaqay5scqklAg0IZn2UaFrrdiTfjfpCrY3UPV4PaaKVcXdD
B6aSfCqxjwnrfsr+z87AdGCqPF03s34Hva2Gh+NhfgijlBTJHQP2sgEtwGP2IOfdisQ9VhM7BXh5
iGFALA46rO/TSMwGmDGmVtkgGJtyTDcDZnNRSsB0JYpaxzyBNl2keJ9ZH6wxpiAmVM7tY5PMPfhl
cANJCtmCncsJI2qrRXcXBGRTyIYLwVGPJvodDRX3uu3V0/Zmmt/a0AwlKWTMX1J4USAX3Aj4ZkR/
n7tcmwK8nE2GYtAwGl5USDsraQTbJzLB3auofXdhGGMJ41DZah7bs2jOfT1gLHaJc4uUanHVmjjC
MOJKNhj5HEyJuNW+30qufrn+SdYj78IaW/DikZ4qQ2FZNGRF72BX31ZnyYvA3lR700bflNsOzE2V
14iumNX0ZGGVHfaFVT0p9UjFHKyr3rLkhCkUkbu/hfb4oAvaICzmfciFFsa4CJzlIRSDGL3xlEzH
Wa57cM2jqTOVO78qvTKLBBDY1ceGsjDIBeFOUvUqNPFiSyY7MyEW0G0Dj96N9xGxG6CIxcwPbL+u
LZELwZVUB3EIWJJbVeVGyaxDMI2bptc3171l3ftR14L4Nvj7eOFoeYKcdKuV6M03j2R4iHpBC4aI
DHDraDJ9KOYZuB26Te9CR30JN/HG3GdOd44fQjc4NxBb9brH9ICSuTbYePt6n8H0KMQgugK+RQ3s
JO99E23sWR0QEPHUaZ1MCbZVRAK7z+tNkCU/r2/ofxz2N2Ocb3aZaQV+iWj8z5AWG18ZoRSaYUhW
RM7AQvsHL0HXFGR+QBgDP8qtTE+qspjBqW9q9E4Zi01OqmPS9AfM0Hwp5MqVmnZbdb0jWOTqAVzY
5WJMD37JKUsRl/V7E1ym1bn/UR6hSyn3iDVMPtfc0B8WQDOaM4g6BKI1c19zmNKuHjKUMjI//k1U
/9GiRmFLU7NNJ+O51/A492fpmBmBIAqsZkWLRXNfNg18AgQf3Ai4LWcskm3XlF+GSnGTUvou2GD2
4a59WC7gzKNsSCAoRiPxZrqfN9Euf5A80GIPG2hjbusnIRyW3aTXDHLn1LD+ASfGcryb+sRL/Idw
uKu10klDhAaATLrOsZKXUuTD68F1sa9c/iIRIw9GBjQBraAXBTaDZ6Q/Ws+0h0cw1l5EDrQaWt/s
8QKgSmlkkZpikr3JXSX5os1OGomigGA7TS5xkaGBGaA8xV6U2U237XfKdnBRH94Gn2tgKYv1cBkM
ptatTPdx4Q9Axske65hJXn60MLom3Yle6KvxfGGMizizKQ8y5JAhGpw+A8re+7+ve77gkJlcZCET
WADaHmW9MgNRgzTJN5Xat3YZWE9TodjXjQnCGI+YD5Rp6MYeiZlU3UvTs2nt0a3pKzCTCprq62+Q
xbZxsUNTmplKMYic5sJ/MHPo6IZT8VxM5Vdo33rTRJ1sIg4EBTZ4TgtrpavJ2cI6F01io63NKYd1
LSUexJJ3CThgbFpEmS3l1hZs0W7IBOTj4o6MY2RDntwBJ9T2+m6Lzh0XYkBO32ixisYk9I5slE6L
NHYi0XTc6tzX8jRw0cRXtDnqcySirNYBhq5vMYhgzb0yYyp7clswwabQm5N36RmSydcXuH4zYeJH
BVkFIfxce6ZYUZgkMP1XbandQRnaq7efO4JvZrgjmAFsqNEKOMBIHZ1CSQ+GXwiuuvVPxSq2YMOT
MUX5Pq8oQZLUFCPmcKE/4Sg96jdzcACzrnt9w9aDyb9mXk/N4tFQJw30liPkSpH2Ije7uH+8/vfX
H+TqmwEuDNcQac2LnBVnMViWHayLigfQFwtkpfl2uuiyIx2r3XWbgq17zQ8Xa0pyZKFDhSxBQtJr
qsXJ10K7A2/WdTPrcfJtZZwTKHM/UKXHBRPIaBvF1KnIZsyCDe1777ql1QVR1E8wHGGA8ZgLHkFZ
xPpYsAWpv+u09ojx0xBqo60enYURLjbUcTw2pYq6L1i/nFgZbKptwj60J01y62Tnd2eGRru+sFXv
W9jknFyyLF/v+hpACSkHZ+GpIKkgIAi2js801LrK5hTKs24VPZBuX9JDJKQcW3WEt1XwmQZ4tbok
j5ApQvQjR4HwB7v9Ddlh5H35c7cHv1bpCPsDzL0+pIsLq+zGWXh5HjdmPctAicn3ce3WkIfy9/RB
vVHAsIWXDmgIRFmb4GvxGuoFvLAPdIQkfQRt/mNbPF33hvVYsVgS+wGLJTVm41NqoUgenzpvdqsD
Rhw97RtrysY7ph9LBUd4NftYGGTeszCYaZiSLzMcrDCmo6Nn7feu0XaFntrNoJxqTQSEXvcUSgHo
xKgoULDv7ZUKrRqZYXP8WDvM2rzPoexlNepNYyaC+2P9Y72Z4tKdsUkmPQtxEyZqdlvO0dH050+d
rTcTXFhS8D4ymg7ZRFkrLqr+DnCXeKqIRqxFm8YFJtTe00QdsWlVcdOOWzPdWdkvyXQFzrd+nt5W
w8WiaUi6bg6wYcOhPVmAayU4vrMzezHA/RBdda7bE3wfjcNVTNo8jmmIiksahN5M5Xspjf9cN7Ee
+wxQ12OkTkNp6b23KSVp6kxDK3vy7/z4ufJvpUCgU/fawv0QhTQTGAqMIcrmK25rcYJyaL2Hfo78
nYa1b1ulf4TjHXy530EEMreLkHiRae7kQrfxB8DG2atfQUmr2A1Bz6apNm06bUk7gLRhNg1nqJ/9
TtmnSn0m8bABHGVT6D04Yqy9npk3uHMvQSkfc4OgLz/9GppEJL27ummQFAPVvypbWNf7TQuGvjJp
DG+T6GVQH+hw7Mz7699lTXsLAoxvNrizGfQgXiAJMDVjMN+lRrSV5nhTd4BNwA/yvj514bQ3QRXi
EqPrGYPGbgRDuFVhQBo3ZC3RXWMFvY0ZJTdQ610aoJAHHYQ8M77FTbtp8urQtKCNwP8DyVBvF2Yq
giKths7FGrjDryXWlFYENaAazJmxojuR+hJALyNsDbvNBBnd6mFZGONCgDploRywajPaHRGgLMW2
kmJBwFwNMwsb3PmvrAbc3CoOZBxTCEnMTucflOFWyUQpyXq15c0SPxhc53odNRnOzKssFaPGtBx/
NzvNq17LcBTd26vQo4W/8WPCuRmZpK6wtCrXI0fpZMUGtf5hVLQH4peoM/l3YJP5luiSm5PpUep7
wfcT7C0/X6KXahqmEXJL3w+cqAzsOZ4dWQN1tHAEX+AqPFBUzxszUlgOUWa9o82qnY+CxQgihMV+
wSLk+XEwjCa79nozRREBXE9V10p27IvgM+v5EOZxNMOQKfhAuVjUpErhDx1qvElqm38w1LmZX0JX
/UYsezixd3ShOKIxuvXVvdnkYtOs9poMGmUMxcaHRLPb8WLS/fX4t2oCdJLE0kEyBaj1+w1s2p7E
gQbcU913h9kilx5QK1NvBWF23e3f7PDnDKQifuFPWgO+TBBZudW5PlaYf0QHzndGAUBZsCb+iNE8
MJE+AhsE4VYXsAxwmWTf/YGIIKciO1zWL4+ppIapiaxfLaB9/CtDCyz/fv37rB4hA1SfYDzHf/yo
FspxCVXZe6bTQ/DoVcMvmiuCtvLq9bGwwUX0YgYLtFpiWhNc//dG1HkqopQTkeoeFGdIJoZKkG+t
V6UME+BxHSgAqJdyXlclgR/6gM72G+imRDbIiI7KKfIkgDh6zzhXe3PX7ItNfB8+Xd/P9YC/MM2d
KaVoQlTegMcEGZF+X6N1ySgk5/vpy+gRDFSIwCNCg9zlXEx1lEqyjMkusEI41YUB1aKzf2J0z82d
vKterq/wdSb/Qxq4WCH3OTUlNrOuhkHGh06cxok8QNV2eEttWxvXTespTo6KDwp+02WAJrNoyas+
i9kAVJoM1cJ/779uH5LKzxNADdPsm5zIti8acli9whYGuKivy3WtNr0E8jY9snvA8uY6tef6CXmW
d30zWfj7sJcLS5yjRsjnZ4WMIMNQLkhCC5BFBOia6uUhKZ+17pT7wiEjFjWumeQcNKwqE2KwKPlX
Xv4qU188aTe9U+31XXgvgkes76SmQ+mKgj/tA/a68gH2Y6FST6VD2u0r9ZhHaDxJIiDaOg4D6O5/
LHHBckoqDbo+SDuQaG3oM/gEHd8lt/GPFCde38g7/ca/EAEygn2ej3v5ZpTzRDU00rZXcOtkmnxv
oQPbdsaJtvn2upeIzHD+OEZtG6UUzAiRdtSSRzUGAwOKdteNrGcgix3kfHHWVOKTlDav1MXRrjsD
N+PoJ3Ub3YG27bbdiCrr6xaBEYBAHdQsKU8emOhthabuzL7Z6DKSnsDzf/XoHChO4NTnYUcu19e4
GjkWBrnQ5YeSkYDRD7lpNF0gZ3Rbh5H7/zPBJTz69M+a8vASSu4wCcLv9SVo/IzG2OVNKrOct8te
rPQe8moCP2B78MGn/90jjR/OyOqkiI0CB6mthn1STnahWScl9M+jAk7f1kNnS3BdE3Y2P5q0wIFM
QekOICn+fZllh1mtVTWiIAjP8ORDstPYyc66bU+KWzkgHtGApur2GKWL7fgmvOQXplUtulZWQwgY
6xg5PlRcAdF5/zPkvo8yRR5wAPAjNjqIC3zXP2Vb3Z0204Zuamfa/ZIFLrmKYCEyJuVxk0GPj8cT
svfSNIXI8sgWZGhuuunRiY3O6mszS00hUyHw0LVosjDIowgVv8x9CsV6d5iTs16g/BUgN9J8gZnV
040pGIhwQJiRDRW93868zvKxBpGQGxJ7BiWpzc534kD6TDrnN+QUe9adUIli7cJZGuWO31jksx6a
+IZGh/Sr3YPT1qV3xhOLKcQePQ0E3mI1xbVrfGGVn8OsQXUdjR2s0m27TzftrvXgLmJWs7WDsrTD
eWgKWGOQKj3Opis7mCyyo4Pk9I68Ie60E+H01yINUZgUIL4dhZLo++8XGWE40gn3QWS8dM2u9p+v
R8rVT7X4++zfF6eeJqPfzxWCcVACqTt2tkq8TDO9phIULle/zsIQlyH7mVJhBB7hhWzrvboz93/R
4yJQz1rgXO4X5+99HoMht5gwamylthKeuuExCxpHMzAn+zX1Q0GcXg8cjPxXBSOlgj4Dt39WPOVK
hP3DNbaXn9jgNpMPGb//X+RD1k/zwhpzzcXXMqZQRVGHFX+30UWyu232JDmpDZRSt5d3pkeE86Kr
+7mwyN0Keqo3fZugD4nGOwZEZkch6SadMcFnGdJRyqqHGWzD131ydTaFoAdPLUbbrGvcps4g+VZQ
qQXWFegeyYbYmYv7Zw43/k7eaNBwkHKHYP7f+NTXROEH9QID/J4mdxp8Qx4VhSkF4xnXu9omOURn
oCj+BpLmRdQNW1MnBGbizR53KFKw5ahJiGdA9Bw+6geM4hzYay7HqEPmVJDiYzDKYk9vmcjbtM8h
G5TumISFsGK5ejx1E8ytFop1UMR971nj3IaTAUAhbn9k7hi0Ss69U25GqHohM9zXEJdrsfWlYwkb
M6tAIWIoIG7E9Ys7n/vcZpDHSp2hUJBE+UaJk3PdDy9WRRNn8svHKQbauPMHcAoVAMmFROBtqxFw
YZ07U3kM2o729eleTiHCLDm1ffe7TwxHkdpf1z177dZXQWQN5KqGByePXZUCNHZGH3mjnntFf9+r
m1YSPFPW5DvI0ga7URYxwo+iJIzwPd2hgv7oMKleVyfflbp3zEy/Maf0Jya/jhQJvwZyslLHR5Yy
V5dy4iqB6ZZRemPk6b2cyec5C09Wi7gJnhrBUVu715a/krvXoCMN1FCIBDduvbp8UEUwGHZy+GwW
7SRVN3UZ9O88mofM7UTqGlVVyzrr9TPJf2jmDaYWMcP++/o3XQ3KC1M8omfWmlGxSjSwUGbZt/vE
C3MbOKhvLV68yUa9s+5EswCrhdalSe7ExGMga20LPwIrJBOtNm6CU/1n9jKkVaJprPUv9e9O8uCe
mTZd2WtQqvOTY4I41ZsCV1gN93hxmDJIqixDNbg7G2ARkB4zquXGG7wZgw076QayX3s2Yw99oG1+
ECvP/xUS/+AhaAlCY0lTNXDnvz8niWmVU9YhM7Y66qFPs9fQmdE7egKcblNM9AtIhzSogvfHvtBB
mlPZspqBWH+gv9quvAtydFhDiGrYMW29iOih11PfkWWQqKTyz4GmxyjVHho/2EAX/mxK8YuU1U9l
UTkaCkpQAVAD3KHaPQKyHaTl11LOLqQDP1so7as42eeWvilm9UePkxrmGU6x78pKv5/nzLVK6sVS
91M1kt96Fz6WVvkczSSyrRECIoEWPJmd9BAn5R8lNGu7wcMxm0Y86vGaHJqqt+W0tSUQKTi5P903
mr/xc7OzZyjaBpN6glYfGBakG1Uih7ZJ93SOdrUy/UmC6pCY+q6QlUNFyb4g05/W6ByS5y963m5i
SqCV28iHMa9+Sjpi9iiPdwqdazuvpcJBW+wY+L0zKqE7luNpItrOqlrPrwoHN/IXS+4Sx6qbm2wo
3UJXbNkndxWAIf6Esg7AD67WqWe9tJ5i88UEYNOXX8Ii8KIcc6QxBTFFEPiDPca14lTqJAHGh2nh
ZngMx+SPBCN1nB6TPi3tYhjPAcVqzR5C0FPmyPh+SRru5pj+TObumED4y6YEpcB6Oqupf2sRclYU
FI87yGP545cohaAfxZxnqp4lvbjpifrdTGSvjoeflSF/Q5pmK0a4U1Jz36SVZYNM8xbjQo41fo3j
KbCbxoSundS7hVVforTzGmN8oEistLYY7S5Fhz4x8aMy+Vj58YtVG/ilcb0BlLvYJUZ2qX2oF8fd
mWjl/TTQHGzH5a7s4ufJmn4Z1rzPZvW28Kld0cItcPfaQyRvTWM8IsX5oplAumf5qSpaKN779PcY
Fw9mjP7QGB6CEVRHmY7acdF5laVldlpVj1MS/QkxwGokpRs24V0wzl6JuyPKrJ95Gv8MurmxFa10
q5aOdlEbm6FC1TEd65dkSm8apd3poXos09gN8p8WHMivCyfr1Ptmhp719bC8egEsjjeXWrVhSRVJ
Rc9rKG7odJAl3RkoJqnnbW1Vm+u2Vl8BeKP9G0u4CNYY1TB1MThpNBA4BTuorh57h5EsEhsqce51
a6KVca9r3YKe5gCVeJdOZ2p5lX+pzNSutFtifL1uaTVdeVsWD5kZYr/N9cRHOqzfKMC3+eUurKng
Q70iVq4EYj7bD2prDuoQVv52DYstNPYG8KOWdg8aJVtxxu2wky/q1/5rTAV7udq4URVLN9AZNaAo
wL1vmrqIiJrhyzUeGzXG5e1qF/qa8WeMolywo0J77LZdZGd1O5Oe1sj4QY2/TbC+cBduIoflCrIE
ZDOGwUT+sppfL9fI5VpxVeujTtA/r2XtKy6gbasRtDLzbRDX20K2ntOQuvEMPxr/XHeg//i2b9vL
XbKNUaRDEWJ7s2fcg47yxbLBAI65nvQFRUxXu6cbzIjtRUtezVkWX5U7/JkF7pe2wS6r7SHubiwR
qd7aa0kl0BsAes2EkjT390vdyAm7Pl9LTXgkgrBfR6lJVPxZNYMUVtNVdO4tXr/IDzG4l40tcEbp
AHWkie7mqH4kbfSSh5Cj0vRDDrxFb6ii+vl6grmwzC2QStBCm1PEmDiI9lWg2eNA7q08dMC1tKWB
BEpJAlqOOvIi2To2k6+LosJq7Fn8Ai6k+v0Eka8ZE+zKbTfZNashbsojzTdMftO3iR1/M2/Qd7zu
sKtWMchgoa8pg7qfS6xTsBRl08RGUFWM8NbkNOYAw1mZ9xkzKh68r3pRPCDDKI3IGAs04yEugRdv
Dhza3ho7wYDy6imghqKjnm8qeAa9jzVKI2e6CqZ/t6nvGut7+BkybfXt7+scorIa4oimBjLodj6C
xd1O6bHoBBFk/YP8uwa+NkBGrc2TGYD1MrjI6c6QH/1McHuLTJD32xR1gxxGOVDWVfPD0g+wBmmC
T6BVllvFXTN+p1OzgFodKM+Vb/UgneTcvCRd8nDdr1ZTAw3DK/BgqMfykIu4o9ncgbraHf2DP21V
QuwWV5vabWmkfeao4N3EtFdQs+G/TDvrLfSMwZM5058qqnFouGaJALSy2g1ij7N/jHDfpgurjIyM
aQjsbs8yhvhBHraDZoCrnUGdum8eWye5Fc1TrYbdhVHuY6WkjIORliy6B7t8g6FX9J3ITlSqXj2e
CzNcKtC3cx00CZ69mbyXwzsrFvTF19/VCwPM8Re5RhagmzxHMIBWGmOEV+z0AeXiIx4oJwUSf6lj
CRfFLvQPydzCJnfhy9I4tAPTOS0Uw1Np66L99KfV+01biS7h12D8wRYGtRgrDaD9PNGWBENjYaAK
Im/pAVeTFxybbdkythg3clSMvGOOgdjy0ffITX5On0RV09Uv+PYDeLqtaJQgYsx4g6f8zqB41/++
fpzXS0sLA9x11CtGoZGZRVg3388uaJrO+tfWTu30BmQujn+xHgUW2YH6uKcAsDMBeRAIcBaVdNDV
rkO1BxyfW4jWe9ZlvrCZPnnXHT9Ddajqb8a4021KfuaTHnh59BgwHfndzL/VsYCNYTUkLmxwh9lq
dVJ2eOS6zZzjOevN2rfJCm0f9F5JpjuC7WPbc237uDNNSoyoDQNW1G/+9pHl2C09gLG84qEVwW1W
iSaW+8cd8CqForYv4QAw5ll/27rPjOyngsjSheCwbyQPNIQHjGA78SFyqyN657YoR10P0YsN5k58
n0dTqBevPsr4koH5+d3vIBXtjF6LfkGK0ah0KypKrr+4UbRjrRpADHmYgI66lZ8oeDT+pZyAeNEu
2AJGvi02waYQJFKrGcLCGOenxixHZhABDd9a+9qS7NTEFICo6yUywjnqJFcQm59mpAhtgrI8RthU
ihGO4jPZzmItnIeqaVDOlQEPlScAKubBjrXebj6DOFYXVjjPlOY8weliDzDVU82dX5wlEVhbtF+c
3yWhHw6GCQ+I5m06pxgG9eq2ERxokRH+HRQYEylyPJ2NLnTr6agPqouSmCBqrN4ji93i3jqgn9Dl
ucVbx3oIM4dxsVoefchObBxKdnXIdYoggaJ1cU+DzFL9OuoROfwCZAM3bbILNEHuRlYjLy4SHE9w
7eA99T79UMiU9lRHgsg4yBhEdQTasUITVbNlh2UjzXl8qXf6nbLt9tT2H9V7NkcJsGXwICoIrNdA
TAXwd1nTKZoM739MN6ZRi+cY+vR5lmNOZ/idZyh+WHRraNVWnbNb2chBlPOrGdOd4POyk/vhUoA8
IdJyMM5CtfK97TnQpkRn1QJW4Mp20su4y3/0jrVVn1tHGmxNcImvbvzCHheu4jFPJMoKhNl4+5x3
dlbZnR/ZmvV8fWGrTrSww0WsjAzpNLAulBE+lf1RM6ApKpL7XrWBqTDUrwwD9RZu75JiGhNpwO2S
KOe5OYbdJewFjrp6+hYmuO1CH01rFYI5RLAMXCbaHhP/5/WNWregQVsN5JYsWX3vABieU/0kQi06
pPU2k5tN1mSf+eYQDfrHBPsJi1xfnbsaPNUhRoWL56m2HPl5CJ8guullqWVfX836J3kzxf59YSrX
6jyJFGDl1HIvdVAaJluaJc51I6tvsMV6uOiuJtVgRBJuw7c3GEMhiLKX9bWYBpgEiYbBCy4OGoBg
p4aFd3kISkFbbYvE1iSMdvtCIN6aJRSWFNUyQUUHOZv3u6aVfeTrEYEjP3cVPk8D8U3LU9ElLoiN
MU0XY2j3InCvyCgX9fSq16ZwHgHSD7eWNtuDv02FrXyREe72UvtCaxQCKKMZnQf89ZZCPOf3dXcQ
2eC+kzq1aWaSCcCJsDlWc7D19fYcdokgVLOPwEfqxUfiGx5lXaYh+OWB69WOETpz2Wwr6a5AH+Iz
y4EqvQJMnwLYzXtnoHGrR1WIgNBF+rdMzSxHiv2N6hv31+2sJucUKp+malgU0ZNzAJrLVZFPCvbt
3LtME469jQEotwlUWBWHJeiWK2L5XQt3S6OcQ0BOVJbUwEC6XMq2NMo3uSk9XF/YqgkAaDBljSoX
Fvh+Aw104bM6BFAL1YFNVcRPmmIIAIur5RO6sMH53ECjIjc6OMMMBY8HelBdBvScfiWn8HuFyVGs
Tci3vvriXxjla6qakoeaAUgJXvyDl99lHkBvp+BQeqRgpQy7e0Hr+PperqULS5OcM/Zp2vs1Q2Za
9aGQPXksnSD/OoTbqhe9WAWfTeeuWqXIIW3QDSi1pof/kXZdy3HryvaLWEWC+ZVxZpSDJdsvLFve
Zs6ZX38X5NoWBeEMbmk/T9U0G2g0Gh3W0pJfWypwE7xbY68Kc9FqRdlqmYFbsCODnxkvVQ1MAeVJ
jq+NYnJygJJUAo/B1UgFzhRwl+E52NG9qFWXqVuxeMr6kFffhERxfCtE77YNLhbTMtgkl2FJlRJR
Bl0aPI4hfd7Xk689KicjSE760c4c+xe5P28SXHero1ENzMAqep2Z46VIOLXGhPk5yTbroK7kk6Lr
qzN2otFe7jte20liD1lVzoqUIDauiOp1aXYYhqV14lo5xgnIvpL0ZFS2k5r6EVfrTa91krORUTRu
cV5f4P68dyeT2dTEmNGNtmU/YmSHUvlFn0X+hJ6jD5cLUCEUXaOPInbAIk9jU60jmErnRSFajsJa
AjD47NG2cTz3z+/g/1jYN2nUcHdRGq6Ypc16HDVKuEFfX9uhRJf6GlAUaBEAFPfc7VSj67sTZtqN
uQK37k/rfX4aDvkxOWQnkRjuYduJYWKose1quS5wmxWzeTf16iUgEcLz68YVgZZBXcE8FPCsGWdo
mJs9WTWmvBYVTUt66jeJyGXwt2Yng/GCZlXWdm9CBoqbwXSzHYZD4VB4bnJRXH0mR63thDEuscW8
cV50CDV06dQsuaOsnwHw2EtgLM3WpFFpp9f3gKfnuWuSi6kQTclzH/B7KYyJbYU+JHP2+iBAj+Vd
iv5AOlguxpbk+oLdgjFGFtVWo5INr2dTRvusFMjEH5KX81bGj8t2Qpi4rNamdF0tOo0Nzqcbmmdv
flq3qUsxKQi4F+76Z+EKihRjnLrRTa2Eujdq+pfmAy2oR153iI7WrxQt3uvlECLzIj2eV1Qkk3Hv
fU+6uI3h3on0bJmAUihCVRVBWhJqwx88K3okLASDFkJCZjW1xWrrgpZJ5tOkOLO74arERBW4FTE6
EOjXaJwD+ULhGN7iTk8xBgjEHfTcp8PuG9jVVbcc/Di4QvLmlzF/y/vaseJbCWgy51eU20GESa6/
yjJLGm3b1iHJRUsMtFO/PG0HC+QSKpj7IiBURP55efwd/CuOxXMb+rjuFNqobcu1p5RbgOkBV642
77+JYfyumSxGZyeI3Ia+cYb1pUYTtdJUn5ICKwF7BKrW7IjY1rWm0up4qq7rCuqAOaj13FHV5BP1
As14E8MoQxJD140MGSWlfZytS7V+SlCCPb9gfHt7k8FcIpoOBOa6gl9fpsZXjNMwdeFsH2UiGoqh
7vvj4XoTxFwgUb9sdrNhZzapcJb+vlQFmyLShH7ALngoR5Clmypu9an9SkFp594xWsu12ufzKyZS
hFr6Tk4M2CxrBNUeHHuHvu5bqzmeF8A/Km8rxdwciZnNXYl+eTTbZsdZAyH6KDuJngrEUG92bkMY
bzeMaZVPmY4bvVectfJy+0ldZU+NHzJJcE9xlwwoY7qtmgamShinNpekt43Fwutmu66Mk5qKYmJq
pR902QlgnFnc2jM8JfYeHWYoXSqHBDgdBjq8VD8PEkGil9vVRhEQVEXF6Ud/13sLUCVUDeccL/rq
MgoxPBf2geGoLi2wiMIufryyk8VYtWVO3bY1kDUF1qkP/zSRAAvb+xTS8V4rxq5rXTblvsSUgBxS
LGx6r5NjfklrKXFgH87bOP/6sRCJqa8jW2zGNI+ytIhUTNk2L7NbXje4ZivZyVaHwgWUoDCuBceW
Hy6/SWRvIGS1ekPKRtqiSwfCU3+4WG//tCTYnqglgWvxqFghH4wHAB4B700EvZgqaAMx3BvXodn+
TKen8+vH9REAGKYzf0g5v07h75xQTlbbSDQsXw04Ia2UPZTe+m5w/5sUxtCXckrjguZZ9C13i0K6
XGbTiedZZAz0Xfzh+CKbjZqWDe/A5jEXILBXxMJqaeHmAS7gpB3XIDskJxHNEPUDHwWhWxLZUlDq
aYyfKAD4aq90trs40nknJM5fJ/NFLVlczCKgLQC/ERjQQEphfCtBvkOfNjzN5KFQQZXRXpZq+yNu
tZeoa+63rA2UPMZ4l7GdNkkbHQyTqN6UVMBG6OpTM5cXTaf1TtKOmdcZxFtS6xMuef+FjEu2666V
hh6NVW0E9N4nKf513nS4x20vgFlqqUvqqezN+bUDqPKqV8aS9CiF01Xsoc/vvDjeedtJe51m3J2H
qekkXMwq3sJdEViG5pK++kTv5V4EE4018RpPXaaDjkWK3GkEP+3WukTePnHm9mKYgCzWSSdJ9Blc
ttcb+dEuD6sqyqxzb5W9EOZgb0kc11kF5En5BH6MGwngMDT0z29EJ4Hnp/aCmOsLtKrT2mqA845K
r4sIoPd8QxON3nIvk70UxtumSZb0kWpgzQCb9Zs2uG3PzTNusqDD1DUe9yIiO5G5MSGapcVxtg44
PYP1JZ8P1WfqEoDyg29XcHfgKfT++tDjabJajMt6GBF8kAAjusaLwM544d9eBKOCpDSylNi07yUm
SB3WcEd1al2leMmUrRo0vRV85oi+6cT4RPRIpGs8Y5NiFZMjX63s7r/9P+PRlHiTStyKgKfS9Bs8
xq7iVgRuw7fmNxUYn2ZVw0xiEqEVZQ3S7HrcAmEh4H/YsoWnHS5Cmjh/v/XFsGVmrGSTBzTecLqN
fTrBP/kEU/MginZFwSzdZvZGhKS/4pgDWnXZ2pGSllJm001yE4N9paNP5UkrTUHcLBLFGHVpxBjy
KHBoajSr5EYQTblbx2HVfDlvCCI59PfdXWBnfd0C9Xj2zPauAMfRVAJ5NhTaGy+W2K8cY88mqh5r
tsLetDAK1UOO4R0pFOPEULM9t0GMWZNoM4xlwpRMbK+qk2PcapzUy7mWG6fTlQt5iI4kWwVbxTf0
N6tgDD0bK6lCVygmp+2jRV4aA+OPz+d36XWI4INiYIazwXWK8uhrW/Zum2JNj4gyABKkBd5IC6CM
oDuaQeFRZjOQPl6XX4G84qpowLac1euQk4qDxht90QngOsLddzAXrmTXjaTZ6C9rWo+sk0vq+4lY
gSWvDrFHQRDBP947aczxVvKxmScKR4jk0e/6vkX7hoXhWaAZSaeO4psK+pb5oehOIHPAQZ+4ZaRE
Jza96vurPHbN2Cn/MW4pejHuZadzEMsMQJsZnPbnKKoK8+PAnXzm1FeGbSG6hynRqfz8oDh1mF6l
QCOpPfn5U1yK+k4ac/bNCmjqNWbJcSjVoD6NX2wZQDpmuHp1kD5Yq3feiIXaMU7AIhtp1gY+zSpQ
jQNbDjybu7hZitky2ck9EXsE92Du9GO8wWzNljGvMJ98RBZt/Z3lp1xuBcE014HuhDCnP831SK4L
mEy53tTFUVYfVPItjR7Pr51AFXbqwRqnQl8XGEZuZu4yFMG6dJdtLgXnxYhOnMrE7fIW97MewyR0
p7ncwC2bPRgokUwgSVvC/EYExkPP00e3pmMMGAhRaCpnFs8E5F7UjAitu0a/xAj+pS7Fgokc/sr9
FcHiIzelBNYrqpExbc6GPOdY1U5uCxZOJIVZt3gwV72y8Iad7Bsd0w7WURcNVYhEMK6XNKBgsjU0
JcjtxaTddOROTYVvHfonZzaERZhVzU21Z9P80+K/AZiydu37xm+PZZDefNLa3vaGcbdrVraAcoBD
SAhwBwHzf9L95nl4rRylN3kgemD9D//+JpCu8e4aLapkag0NAreXjdZx/A1+fTlZx9TNJ1ygILYM
LXc9ja5QtMDUWbCnWWkxHp0goreulEC9bN0S70jlzsC4VEyv6xthNlRkMIy77TCBrqoFlRiPhreR
4jA0ltfZ2nVGKtduwQtcKI9Gmvq9XsuOFgPWOAM5sZlJAO2ovKivBK8O0RcxDrkAdcqkxkg81IC6
RAIu7jGaXgjCsf/hw942mXEqTWrOmFyD3vlTcwS6O0W/7sFRRALrMN7E4hQ3N+pULDQLAfPI1tjG
uL6IDV3tFZAqmACwJOs/owLwjyoH+1xqgacChqyUmORun+wldfVJPo4yTlRcn8xEOS5pHegge7Aa
6aa1rfF43qXz7e7t45jVaKdOlRv0BnhVNblmD+xEET0Kf1f/SmDb5/q6rsHxAt9nAO0l7zRnq2PH
sr79Jz0+jL6aGP+XO+xqHUe+lfUntY8ETpx/lb8pwnjYBF0bo74YQNCxQsX4DvpEx4gRby6CkIEf
CNERXstGkyiov9+7IVBQ2NYmI5rXQiuUHFQPbivztS8JI6IXg4iAjNvPhrT3X3lU8Z3b2xQ7AfgO
mmuHYHxafRDpAuBV/pVc01HNFG42F0Icc81uJ5JxPpMNJIEkR8BSKkD26DCMsrycNwiu2e0kMM6k
12opS2Y8xk0lce35Je2/dpaALoV7somOHLitIzPNXofFpMRymSCNWbY9RmSgRjn2rqymF6VsX8Yp
GV1LFaF2clGBMVmLoMhGShxAFO+3C61s3TI22uwllyg1e2ZQBRIgrx7sex1l2gcK0VX4dF6n+brc
qj56YoVgHtyy3f4bmKtZblNMaw4Y0KezfrRIKPkAgThlhyYUIqvxV/lNX+Y4rIsWpRKgvtGkh+4K
P/WtY/69DKPHObBwOeZe7IFCKbS9VlRn5wcEu6VmTkYRx5OSqBBN56U2ECXEuRMD2m0AnihBoZIC
+kvHFUiMm6iFiztJul9i5oisjbERZGJnr0jhaDbLARyy01uhvn1Jk98a+ValmVsD3Gv8rfUnbZCD
qMQQbfSUF+klOjWdKP3ZkBPJ5GddvUiV1skH3NxtfP+Jg4bKI+i/kWWFSb43xwjN4IZk4DsX61BE
qW9WD6tpuueFcP0F3gBoJjIpAimzGMQw1j5JkCDSye9Vutc1wfXB7VcCHvNfAYy7WEeVjHqMFjOa
gRpPRqh4Y6i/rH6FFnPDy54iRGLF3RxoD2ZIPHIQg0hxPdbuE5irWF7VBqlpC3kELZjnq5k8ZZVg
r7i97G9qIiB5v1njYg9t2QBHYcboHw3gY59miWwXPGNBHYw/RVN+55VS2ebNLN/0uVEWjFXYD2v3
vYuuNdFUI/de/rtuQLB8r9OqaSCSKtC4R2wg8pSaVxjrzahWvtwNgtci/2qmDdhApkJBksXulkFY
lmgEGJaU5JrWV9WfHVir7BCd33fq8bzR0w3/8NraCWMMom3nWUrUiRL50j7z4dD5UigGveBHxG9y
2Baswi4jM6YsmsWlhfY8Org9gGxgvKTTDbEn7HrkbpgBh4H+fPTov37PLt6otGpocx3xBu2OoCcM
WMIHCvMFmjffDrND50qeJsqecV3ITipzZdkDkWezoWXNXEJ3lhpIjeyd3zCRYsxNla3IeUYjTrCR
HRcjRYtO4cgY9YxNUZmOaxo7ZZiLaUt1SQKwwb+zeNaRJsyJEOqcbxqAOJcJCu8gomD8LgBhNSXJ
UKXR7lYf3QS+dG/7i2s52YXs4DHsf2IBd+JYL2z2oH1J8BrJ0G1mRL+k5gBiWXRViRDuuMaAriMT
8RPmkFgTHA1rXiML8ec4R4DyNK8wCyzyFdy4ZSeDMbi5UHs5yhEdUhy7JYgP+mVzE/vdBciLMepl
XvWXINZEjyg6qM8vo0g7xg4BHqz/QQxRJwC8mfJDl0bfz4vgPxp22jEW2HZ53JMatp6WHmUWU9BM
7K/fWo9iTOTe/DxXTnojAkPhXicWgMCJZhkY0mPsMa20aAGfGVyitLmD6hHALJbjV4Fu9Mb44Hh3
UhgznAotb9tq+YO4Qnmc8tC4/NPeVLir4E6mn3xOGOPls7pKZKuVsZAAgM3MzSGPRufpdYlUpGiE
l9+sQHuDaPMWBp8Zy2itZpL7DnEUJUpID9sFZRCh4yei7iC+fewkMfYxylVlae38p51ec9VDZPob
AF5sdBJaDvHyQDJ9sjnCKgnX+HeCGRMpRtNUppqy0MXXXX1tz4IsFXe/dv/PGIehx1UD4nug14w/
ksK1JNDZ1E5MrpOucs4bIvc+2YliTENVEn1BexoSoOB86a9qLXVSoEs/nJfCXzBNB9OQiiI5WyWX
M0Jks4CUNj9l5mkpRR2lIgH0991938zFPKwSMkCzWz9tXnlIUYjXjvLRDMGHdkUO4+G8RvwwDam2
f1VizLzazLmcBsxVLEFySyHzB8e+ssM/s7WGL5DGa7nTd9IYU5+SZFLkDR0mBIUyO8gQxyiheQJB
rUgv+rT/4Ct2khjbrut4IHWElWxwgFc/ARVPHcq39EWCZ7AQppQLXA/MKRN2IaN9gk1wyNYglWWC
cFe76mpnRhEZTwZa7Bx82dMc+ugHbtkdAh4QiRWuCDWDZzh78Yzh9Ou81WuOckNcpF7V2UirLKJ7
jLd5BqjIUThHsRNPy/fGGRP0UcYDIika0bf36QnMRkcrELdvcXMmO0lskQ5IgPkqSTVO82LctrF8
CcYad52a5zwH/UpdHtcmv18x4wac5DCWhMkMnvHs5TMP9cpcm4akcFzVSwRS02N7Bw6pgzE6kY2m
gBIjjyJ+b57/2ktkXmZqaykFqV8ff+PRWlx1+G2uddjJX8+fQJEcqvnOwcxxZg5jD45YHR4yTx6m
+UdqHift+byY1+iCPX57fRh7TOUMo79piYaDYPkaff8DJ6Y91XdoPPC0hx5AxU/KlyYUPaL55+Cv
jaqMO0vBO9aPNvpWJryKDP1n2wuuAO7w214zxoWpklS1UYFEF83nVZd/HmV5WDynrvGCKUgn9XDx
iNaTF2dRgi8FKAjoWlGZ9Ry2ZOlT4/U1rZ2Im7ibk4BZzAznYxOKICS5uQ8DyJUgBSJoJmcJxYoB
UNMAagdu6VecgUcVz05QHl2NL4ZDIY//H8jSvFcaxsIILlAgf6oswlHUZ2bXFdAPFUXUE5GnrZFH
BObSid5I80v5aF3Y8N2Jn3wXVRRFspkwhUQaCooTzt6qYdg4W4OoTw+5ZXkmmPFMlZyULjtu3SKI
ZqkpfjgiO5UZd2pXmjnEEhLD4A4w56dGetYz0XgF9zhoIOW1ZMPCJAWrGlq4klrH7a6RR109TtYn
ZsXQOfv3/xkdph7gFqD7w7Wzjo5pVQhaNXfsRcgL9DM/LNWbmNdYfee1sl6zRrnHUm1R9Jwo1n2k
xt/MVvKXPHHiqn/cqjU878G4u7MTyVwBU513Azwymnu7WXFI1puenGWBrBSCIFmwRa8B2l63Ncl6
smEJ0xyJUytxjEEQdfFVARCnJmsKCALp7zsJzYroT7VTRK0NOh8DPb3rM0GDGfdawTvpXxGMU1T0
SprqAYh5uS67Bepx0zYDUhmzV41S/jq/M9xMCyAldORkQbv0gbWsBrGFTDb6rPgN7md3qBzp3vKm
1cl/gfACCTHAigtEct3vTiT9fbeEMlnixUQhDk6/Gk7lNR2/wih6noCoWH0CQ7hgy/hG8aYic01b
g474J1rxJJR9NT9Zoil+rkmgBGGgy9uGc2DObR8DKiAtcaAssK8BNmJRZcfQOtGyceOoNzHsuS2r
fo43GdmBHACfChrk4ztQmnwFvwnFmxcOiXOtEAB5MsDzQcDJpuAACqvKGc3OSvaPtrgF0yHg5a9H
Ea4zf/HexDBOdY4MG8hxI0J5eQ3NXHW7WjkotiSwAZEYZo8qu4qzPsIeDdbqzOW1oc9utDwJLJv+
ywfXCisAxBIQ3XV2ZGzt9RJFZZzY+USDtFem88KT7tHp4WHK+B813PzCr/6hOMSS4Pbgxxk74Yzb
sMpxkOYWKi431SXl7x1D+1q/Vr/Xl1qQnexjLoij+Gv6pq35/hwnmtpOi4yiTjQlX8dycasSnUOf
QgqiR+vfRWUsxJbL2epyeCitLEM93m7KVcQSL9KEsY4u0hpkKBLYegFiu0pygZYFyGrpeN4+uI7o
TRMWU2xBA041FridVND7xAepFTQKC9Rg6VPQJCKTfMFZisvuu140xAWWExJ7qyy4NUSCWA/egiNs
WnpAo7RH23Lq8TGbBf1SfPfzd9fZ7NCQr0ryClER5ad+PsZD6abS44xI9vye8J/Hu02hm7a7jeop
Mqa+BuJqcrRCFc1+UdCjAtW4lSuqQImWjf6+EyUpC0YkK6TdMRruNUniobTsLNoUnFdJJIZxBBN6
6Mi60LiBkJtuyMKBRI9LL4Kf4MaRBirwKlKFGAFgrtWcmHZp0V4MaVvQUna7ZsRZi6PeXVR24+ia
KCvJPT07ecxGzYqczxa9ZgdYudOQDLitono/34nuhDBbFPWjhLFwxF5TsHiG+7gh2aRcq2Hn/OjQ
YtJ9Zqt24titWvRSJRpCIRIXz31tfKn16HbQMRhy3iREa8e46qUALbSsI2pNCyQrvhtgeDsvgJ+y
M1AatDHyZBOLcQltms6D3UGTDvj0NDpJPHI7PKteC75uoJ671oEE4K0PWj8Hgbh3XjzfFt+kM7ZI
VAloWgBvBQTGCvD9q0X7WhY3S/sSaW4qClm47TkoIv/VlbHEWp7mMiYg40mOW1B9U5y2dWw/vzLd
GU1Qr2XKA0GZsoTW/nlFuWd7J5qxz44sRZxQPlxaTS6ioIPjWjpBCZFa3YcwZieEsUojrrTaJshN
KuaXtUmdLFndFnFTMumuQB3uxpkqyE4tlYDinTFMjNGo1bZ0cCIacKBjS3PUavXyRXd01ToCSqxx
yh5U5cS4HezaTaL2bsmiysmUPpwzKTTNyU+By0XydnKktgSZ3jZdrE3ig0fSTRflN1h1b7bcukpA
cWr3q9/pQH2OJcsx0wiQnqa7ZIpb5qkjy42/rk822a4TwLqr9eLZRm+5m7H9SpQ86Hu0XNXrSTHL
L6ll3tZ1FbmS3C6uNpKjpOTPgCj2ZckGmV4XplsVtMD3ckikfonsxVfN7jTFpHGU1Rbcldy6g7Fb
RSZEmvWsH1caRFM8OcNtw8QzvPKSvLanicg2uL5kJ4wJlpJxm1utRN2miW/z/MuqfMbE3/6fnQPP
U1me8h7xXrx+18AjEN93Img37imy8X43DVPH5BpziuYo7ebKwA1ZtSSwgSoo13VQZCIcf/6+7OQw
B2kA8L05b0hvFkdSOA14q2zXvtJPgztciRFDua+PnTTmLCn9RLJk05ADy5Tf+oIKCYa2czMhPtC5
PdJsX0ogJzpLbsuCLeOZBATrFoC5FQtjk+8Dm7Ifc6D8Yz3tDbCNbRHk2fwfRTBbBvBJEGWpaMpo
NcOzYwC2l3kocEYct7fXgtmtZl0jeaZYTdPyUC2pkySdk0694KYUrRWzSwCjwtCsBilmcl+nYRl7
57Xg5tT3ajDOYGvR0p8vuBdwM3jFN/OCNjhpNxbgbTJfAg9lB+5w0TQ9XX72ytgLZZxCo5h6h145
9MEbargo2Y1Z2W7VdJ94Qe3EsLWsuEUZRFEpBvzmK8u9nD2eXzy+Gmg7AsiRjgwvo4a8JTmZShyb
ev1e57etjdKjsMWWG2RSDGYdFMc2sgSMCVhKp6rlhEi2mfqbwo5DCVS9bYppQEm9QGP/PxrQkkHN
Dco9APBmZpAt05dKXy8iWbo/rzDfGt8+hTGWWbUsEmPAwNvKu3y7HuNv5/+fv6Bv/88s6Gr2yYoM
E5C20t7VWgVFvxstESRMuUnM3YJ+mPXQi2q2Eyxo76eGowfpCbzGxwItH8117JILUZGD+2jcC2QS
2uAxipdhg1orqrfz9XZoLtaAeMWdGD6KF4ztRTGBdWG1OlK3iJD6ZQj19mbdQHO2ONHy8xM7hdYc
jBQoqvph+qPRpz5Oxw5twANGEi2l/KZH0bU16w/n5XD12clhvKwZZdpUVtAHLChOqj0rxe92OCyI
lM7L4VreTg5zyNJ2zcDUgi3SJ9uL43/MDABf3ZfzQviWt5PCnJ++neUR82I9Oj7oqGAbFj8p+dDm
dphhkW4j0e3B9x0oMYBjGBfth9mPJInkLbXwAJjsVyrMLAC39R1Brh7DsLE7AZkHr+/zWnIfd/ZO
KPUiu8SFgsB/lW0IBUfK6PanAlP+4LwO2jANhxXj/UBpc0Ep9XO4Rg7g8Jk69F483eqdeGIleoyu
PwQ2yN3bY/EjL5FaPa8j1xEigAH9L0Z+kfd+L2MCYo/ZaWjfKsf0cm3Wq6qqRRkTvkm+yWD0AHV7
uZAZr/BZD+TiZ6376vb1vBpcEYhoMbisUj5axt9aqlEtG2VJbDGhk29gSUcpTMhtRp/TH277Nyns
NWwBerXvVlh9pGLw27KLzKmM9ppsxYGs1cGIOoJxu+hK10Z3RQlu0vUjroJAUqPkM/uGERDg/8Nn
GQazpltjdmuOmSAPIuz0sEj/nF9Q6iY+qvr2/4y7StcuXUuKfaA3mGz+1keHpL6ViVvlhUATrmPc
acI4rCLLknKhXQntUoJvPlgx+9tbJ2IG/00jxmVJtdYt4G7H616z/Fa5U1I/qm0v0WqnnAWy+P5x
pxRjj4pVWXnUIKCCOLQiAP0Qk7yAc1jAck1BCZdMsIrcBlA0WfxrECzXVGJPqdxQrqnxBKCRW9qr
Fvtr5qPdwgJQxvYlBnypQCjV4oyRsFSJ9tj22qbACOXTdATl++G1aVcYdvAP95tq5L2PihO5KHtK
oR1Xq1N3rmk9J9Incj9IBurApqfFP5Wx9w61kD8ULoBHcztV7/3cXK67Yj3pdtEKzIOr0E4YY/Kj
OSwqqlbAwY8lf8SpSvXpXhPisXHf4XulGJO3hk6OY8qvWuurZ3aTHyd26iz2i1wZ10YXf42H9Qcp
F3jl9VLdJskZ18U7f+z4R2GnLHMU1HWa2tlAt1jZFu62AXm60/yqij1gXn0tq80xzOZRJfU/3Uws
t42H3/Hc5a4cJ/75LxGsOjt3oyuLNRUrph22eL0kLYjltuJnKcUCMdxD8aYvy9eVrOkC/hIEDdmR
TmoOr4ciO4kyovwDb6IR1kQTA0jdmFh8BdMxUkZ470pAVIUyruL1YQTwWOsms1z7jgSl11yJYhL+
Ir5JZc6iHNlFnZZAcTG3yh9MC5ln1beSTrCI3OsH1WRL1WUKQ8kYTT/GUg0YRnjP5F4BBFbVjae5
wMTj3HggmBOkY/lriesbjNE0lcN2jnWF3sWj9hro0YHsJCieKyuYQOBJB14t3EvwOkch4gZ3MXdi
mfPZ9kRrLXol0TbA1l88PVAuTN8EKu/s6YgsY09oNpyAT8UoAtLIeIIbukxjnF1QWealmaNnn1Z6
Zp+8jiOSb9GRTqCVtwQ4wMBJPX/uRBKZELMxpViNSIbEjEb+UaVs9eLNKo/nhVD/zFxF79SiS71X
q0iN2U7Rqr1mx66/QCIf/BUPK7pgz8vhbNk7Ocw90RagHjdXG89SBSSKZX1oo29VN4ucJj1G59Rh
bggLpDCpFsFzz3hmfKVt4GU4xI4MwuqQQiiLWApEy8dYItgDVjtLkLGdxnCerszoa2tcGePT+cXj
veLerR5zrAdpjO2I0gCWv9Pr7tiHSUBuS8khD8m1FcgXAFftRQ/i/yEU03S0Poc5JsY0zKFCH/GA
J84QWOH2SIdwJ0f3yc3sdU59I3n1z/NqcpwXtHwTyNjIPHQkqlT0O0wFPHJ0rQ63Ra36XXPdlAJR
fHN8E8XYiUIyOGSCp1WMi2CsNHdKh0OWPJ5XiJdbfacRYx75aku9qcLr58ZyBKZzENUrcp6LrDvm
MAOksEC3QlVdz1N6vUXDVQUY2wRgmdF2lTbDl6xoegcs9p94WOKzAH8NjjMCQHPms6pUVpqeAM++
sm/i+NiVoZ0cBKrzT+KbDMZkq8ioEvQP4s13ZZw0FwDPtzM6JWL67ndEpLQ8FIK9Rh9iFHNea20G
GrwWNo+Zq4Xtk+T0rvqceKY7Bmgrphgh3uycpB/NkxWkQeGKAMB5YeO7j2Aii64lJEVSG1k+4Hiq
GEAhR4q9QByaRxcCI3Ee1e+k0Q3Yee5BKrRyoCpj5AXY7cC4ysPsWXNmT/YmAOCKZhp5Aakqm7AY
8FPoqsZ2qyl1USedBSTt9jed6UlPzU+03QNvILtIfPsoahHgXn8YoDSAFo8q0evZ2umnLHXcSD1I
r4CFS6YrfRJlgbkWaulArzEAQf6hYzGtrS2OUuij3izAiKseoqPt6hiRn/DmE2nDdTg7YcyRM83C
Qh4VwvLoGrTQTlbhASPqOOdNfgBM/U0l5tBtqTTOaoyD3fqwivgelNPf8Zq9lW8Wl6Ls50F3XXpV
KKI553ruN7ks0L4SGdpkFpCLJ6JDwKrdmY4BhHrzOAg5kQXbxiLHy8hwY9oLKxmBmJJ2jgDX8g5F
dXS1jhcixfhGv9OMOWUdCOaikgyAj9d8vBbq1+7jxk9DVTmhXu6WD6JigWgtmUBTj4rcThak5Mb1
UPe5020vFV6AphoUg+gIUI/0IVyybFXV0J9ifWhALTc92gqa9CYhpuY0f7mwXSWsj+OtJCz5cc8z
uAgBtAIKO0wtvPdXbWrDMEtkIwhaAC1SBFsshYJLh3vKdjIY+09w1ZEtnmAb3/sn4tpBEXQ/ZcXR
74GIAgNB+I6qmCC0Vei/squoWuDnJZqGj2fbA5p4bkbg+gNWycrvTCnFqyTDxPAoOaZsfq8AiI8m
ZbfPynDOM1dKwZuq9Cdi1DAqK1Cb7iE17bAcbTAXdhfrrE6isJh3V+y/kImspNmM0kYbJxB4NUfN
LYL4RMlSyscYNK5iZ8dfEA0vNI1S1NpM5Cghb2u1qjWj3LXapasomH5HA/U4+mpy3av+lIgCZM54
JIpQbxJZBc1+pfRWQCE6grHQye+6Q3KdHVYQop03Md7ppEVOQILYsoFmkPdWLJfSpm3xPHkYkgSK
7lGfflT5VSrd6KmgQZtnyxoAwS2EaCrKDIwtG/VipSWgwTx0Z16Q2gATM7nPNZFCdGVY492JYfOf
vYppS2nAS0yRtsPYXKpJjl4mQN8tv86vHPc9sZfEhEeLPJlgyc4Rn5ziw3pHoSaqAM0GOBIN3Hfm
z4Mjmu/nOZ29TGa7DGOo8qGaZs8aLvvlpKqCTeLGfHsBjLeu1cRqFTVfkLCePMlBM5W7HGgqIrlY
D8LZQJ6Z76VRdXcxkZ1rEsH9gCQHBvSisAqmA6okoXYQgQ7zTvBeEHOCAVGYzlsCM1fKye2RrTIk
R+ovE+C3FL4iHzOiCrwo19wxUgSofbhS0BS8V61UWkPu7WLx5uKwlveW7PWRYLO4pr4TwTgJtRsx
1CFrk6fKXlddGJqXzk5CHs7bOdfkUE7DzB/w4D9gtsRknpaZLLNX1qtTlcdJffxvAhgjwKBm1KsS
rptB7Z148ZM4EewF36p3OjCbMZS0tLlBh96XXeBHufWX7jAhh4K2t39E49fcnd8JY7ZlqXotzpsV
vjtKjp25uWURvyiZIth9Gl98cHQ7MdSz785Ossi1lEdYNnkbQm2+ipXAGo5KeZzNn9H267/tERPs
WFtTVVqfYqwmuVzNn72IDEq4Q8ztQGQrWeYZAv74Hcwk/7Q8ylZZe/mD0O/w4kRgYP1r02yPJea9
eqPZII1SAgNg8NRd6ABYzxww9Qq2iXtId6KYW8LUirztC4iyC+uIRli3IrbbGORxa4zD+U3ipa8B
GfGmFnM7AFSpV0BSN3nG6ia3ZlDe1S6GeZz+Eg3vFm2BA+SMImqP4L4pED5QqjBEizL7gmkyMtpl
DEukq9kdDTfz8qsooDAjCXAahalrqsYHy9cocR1t29dYCqyp0Xsp7QFk1vuIyYivHGTVoU0nOgaX
HDEOAH9d3wSyg0sVKvzV8H+kXUdz3Dqz/UWsIsC8ZZqobDltWLYsM+fMX/8OdOt6KIh38JXfyguV
pwmg0d3ocE5lIdw8lLeaz9KVyi157DwVRVzLVR/lvWhoc/N2r0RyaoNHYR3EvYTbXRqfg1pz8qAC
2SjK4qZ5m0aLndSh4LWx6SNXIjntGfUsiqFb8JFV4i3FN4Pca21kG2FjT0puW/opHv4i+gTnOSNN
QzPyB1yksRiipSuCwYVtcWNa7WFlQBmWn40p9Ggu/xRckE1ftpLHmeamrSdZj2SmqeNv+TMrjXco
6rzlmBqH/hST4Yokcla6LfKpWUxsqpScC/VOEXWjbzqb1Yo4w2yVyZxjeA8xwJA/U2VHh2ovtZV/
feM2jZgGngvFRJ893oXvfY05wUnXoza4kXGokSKYP2Og3a7Lr9fFbIfUKzmcn1YC3chG5tPmY3xb
3o6pnbjGI4YTxsHO/X4PtBsgwV8Xur2Dl7VxOjF25VCORg4s5AFIt0HlhnLt1GkjMM4iMZwiVFpO
qzpFBKosmddVEZANWjehmn19NduOdLWFnEIAYs+YKTMcjCNSfS2dwc5OmR3eI4fq5rJAnGhVnNtu
A0MjYYoLlU+LnRsgepOcShLNfguk8P1WbdYqk9XjuR8Vd7HyNKVPpBWkjgQazsPpJkMZyZORTO6g
75UicVqltiNUNEpdNBWxKUln6AnIJlDAsLy/S9ZIWxPoc7AIhunPiuENQ+rObeJqTS2w6JvG5yKK
Z9kwrBrVqRAPhK7PXioT7wNTEszebB7NSgTnp0AVMi1lghdcSku7T09R/jqLwjWRDM4xhUNO9JBk
cPX6SQkre0nR6vYiuDebT1FdAWm6STRkQrh7k1mgedUo8gYUSMTV20O0PrAaiygfun1DV5I4BVCM
OZiqkIxuYDWyDX6V24j2ntpbi13N1EbCorYx6BbYpZWDQLk6mCrqTVElUI5tPTSoBY5Pk1VB3uth
VJRmm3X14BrlN5rc1uGPqAYLuAiFTtkK1gzkzRQDSVLAtb8XUxOtrswMd1fdDWflDbMyBPWDldr9
ufAYxrYgptiO1lYSOXVJpmQBRno7ulbnqGDjfSuaD0f9MDnxvXUj+6UbCzHbmPn+EJMaaMNBGIO7
zZuoorDQhEniEYX6wlbrnaUdJhV95NLNWByuq+rmdViJ4nYUZFizRtsSUb4VH8ZBvouRnZVkUX5r
q+sZLLOXJfH7OIKmJNIhB2QdPzSknsPK729QgFzQbD27pg8MJcyJW27wAzm24PavKoLrD2CqtXrh
aiayMn0CS1mcw319rEDveJM6yW8gWX6lYKaaJsGVYHf82iFyYU5TSk2nJfHsamQAlzPYQSx6qhSQ
YWmVHyzTblY6wf3YNNGrTWaHvVqjigkUklbpADqY6gEAEsCZjwUBzuZFX4ngLroRgzWgWjpEBPLo
Lrp8W1WpJxeZl+vD63XVFN0C9vfVauIyB/Gj2eKhhJrFpJW+qsZeWSU/TJ3eW5lo8FN0EzibHTVA
Tm6MHnn5Ce1g6a2kak5AhFXIzTMyCaAYdVMF4zK3qtysLYI+DhZSjV4XY8AG99szFWRFFbSF9T8D
RxbgI26ubCWSW1nVGdI4phDZtJ86QGHppLGVThS9bWrGSgrnibJlCFDAygCpXueYwEqpo2rFfTXF
frGIBhivrwgzO+9VI2gwMa7osMp46jlN9pBjtmscRGjj20brz5LwMHovJs6NuJFzFl1Fo6f3qWGr
MXG6BDW6cR6faQCCkLyWbRTdULO2JhtZzxctrt1olA8gWrDDti4cPBS/1tmMcS05DICDXZ+KWhEY
m+ubj5m7919qNnk11xLIS8LwppIADRY4VP/eVQJNuq68H/r8lAqA5UmKwFYGSCo9qLMgcNq88qsN
52xmhb5eTJNjGXRCbos85v23St7pjQkgmb9pOlBXspiOrcxLZbRBHi8G3gH0c2qeK4y7N4kgfBDt
F2ctpWGUWzqGk5sqsy/N+ak1c0FKcPuZu1oHZ1AGSe5iCbgrbvp78pfYBtmQm91ZHn3qakcGpmx0
FPXrks34diWTsyiqHpWNleGuU/NJVh6W+aVs/aX6QlPfyL+04+2k3l93BqKd5KxLtZRVPDKzOdLj
YJ1SQ+A6BRblbcUrbVCiqkVSDtqAht3PQRgfoinbp325v74M9pkfgoLLxr3NQq7EmFqRlCZBnJwc
WIFv2Pd+C+I9UYVq+1mAUN4gDAHxQ3viGAKtITaYgdy1i2P4jASvfskPoaM8h3dCfdiMy1fiOD03
qJnO04TornnRMEnXAzNhRMLAbvGMO5eudOgt9/pGbueJVyI5tW/CmpbDHMHd9Hb7uUU/G0tPhxJa
jq1d5jE/el3itoZctpTT+WYZOzPRsKVVeadbn6Pmczb9lRKii8zQFQJAJrbNK+0YU8wsRx0yY9BF
F6bDqQCjlY6i6Yntu3QRw/6+EjNpaaeFLdJ8UnlHtOMgrPtuq8NFAGda0d8g65WOswERD8qx0L4c
vHR2kWFqSHYTb/6pi3z19ulcRHIaKEfVlJlzPboFmew5/xkBQAmDWfbf6MBFCqd0VY3a5ZTNg1sq
uyi7saKb6a8qpCBI+lcHODVDihdoYCpKvct8a9QAUflyfQmiw+cMaSY3S6m3cLFdeVeWz1T7m9zX
5fv5ZtPE6jItIjCkmP10I+nLsLhS87MeX68v4z/u/5994idi9HzWlUkJUWB4GT3WzrrsUyc+J7co
XyM5KawTbUZYmOJASUxG5oGPsCKSl1aQwOUVZ8XXIc3YBweg27CZeAZP5Ece+ugF5HQioZxBKEZV
b0qKjKhWfUMXr03l+146J6Fo8FMkh7MIiTWD40lFUqw0WqcnB6IGcIRPOqYDrh8b094P/m+1i5xl
SFvgLRk6no/WIDlJgp7vkBzGojzpqXWbWfM+mPJP10VuKTyGyhnTE/rrPrTx6bSMZUOCUR3rz7J1
lETN3Ft7t/599veVNVWzuCZqzRonKCB/830qK4BiPZNi+gsHtBbEGR+iZWoQDTDbJJgxJXLThaOj
q6LBms14ci2GM0ByqqaaPtEBszyzp4EvLzhMJSbAOi/aNzvtW4SSrGBlm6MAa5mcUYrSXp/A5A1c
bV9Cv3EBHjq7dBZMS7F6WoxZ/MZpO7tNnbQVyN5yHBoFPgn6PJFC/1BvpkVa5B2Or6L3w/wY0X2p
CkziZjS2lsG9zkjXdFMjo8ZsPJm7cRfdgSL2gSW8mM0QWqqt4HwtjTMaeJXOaSsvjPO9vv0nxgRi
lgNmKcHTgykcf5lBXalaIA3UFaAovNd8QC5HuaRrE8juTurklJFi99UN1bwhFGnl1iUG7ruO6/vG
UcjpvkymujI0BJhdcaO0Pxcq8IpbWrD+fU7pS7AgDXWPlFZdvDamZA90pxU/rhuiLUMBJHmMlahA
PEen7/vtkoZZ7U3027lhdU+jvYpxlnJ8nRXBG31T29ZyOIMk5W0N6i1EX3TXexh+AHVK8Glw0P2C
/iRR6L+9cZdFcQdjSq1eJ+CuR79VBASSJ6rENlZ1fec2bdJ6SdzxSFPZAoAcF6h5ST4BKsOZTuC3
jp34k+LItvwleBSZpC2FM4jKGnTZYOMb1+TKqvegSU/nBu5+CE99+KgbD9eXtLVvwPZi9MAgvgRv
CacMfROlQ6VPrjl2O7CGO1K23ExmsbsuZotoFujJFzmcMpSWnLVq9lbBVfzhEB/HwdMLpzumR+sx
dhjrS7VLnjtfRvadjM5s2H9FIPnuI3glaWKg0A0B3gPRl7w8FahlqCJ0hK2X9XqhnIqUslxESwoX
kh3QuPYGG8CWJqLv2dQLBcjhBsgjwXjBeaoli4FaXyIPUVHdC+QOTUOiYGxTNS4iPlR/0k4hmDwF
6EKdYq7+UNLXpRcElpsyDAXsw8DGVwwekNxoaFVEKWQMydkoj315l4nqH5s7BehuyIBvtUzu0C0j
neMB9M2YIjwW5qfaEtygTaPAsMH/FcCdeBSB9yevl8ltj/VvEL6ikSo7Vafs9+ARD01UQiqjLQNu
oCSnatQwKLiU3t/ZHrXHMkiS0ZVAR61OB8yiOIPsmaJiKtsZ3q+u5bCdXdkeOZiKlCQ4nKV6yOdD
Kt0U5kNCj7moKrd1REhGoWILTWaQL+8FgY0p0GgEj0Rr+Qm1o2PdWIKUhkgEZ3+qADjxUwzknE57
7KMYUwEidyeSwOnZBEZQMmpwd6xHRccsZTCgJIxJGj9jLXVIPo2le92qbsar643jVM/UY6UJNKxK
PuaPDKlq3AWH+dsAVrz6MOya12Q3CpnDttRvLZQzPZmhpiVyRhDamacuzfwuAQtMYO7aLD0IFsgi
Ul4FV7J4GyQlSTIbOi7v4IMYElibxc+YpdaQX/HGfdn71+VtmaO1OC6SVJq4KK0KV5kOhh0m5Nhr
r4NqClbFTuXaorgwfB6KMCA9KJhq+Vu+7PruLizu0qG0q+WbpIv6jERKwmfzEO9PZjJCSRqM+piI
xZW9hLyB6epPiqNjpCPGmLgobhGtkd2Wte0Il1mXCNPMtnSa/tYyXkZynufCa43v8fLz+rmpzORd
21LOguhllYaLhk6FaCY/VZqfF9WcnVwJnTLpdTsKAycLS08Hu0uZRLVdkqwEwrNc20McPWVUuRkC
suzkRN8vafkN1UIwwMdeY5LHVjKPoRJ/haM9SsuynyL5tNSlG5EGiOUjnhhKlBxkUJH0xujkleWX
pmXHpWy3U4hsSQ7E/tByx0ZTdiOhv/N2utGs0sdo6w3wa/7CoZoEDa8agka0Y3EbMdQmoG4osgyL
Fh36GRChS+fEAdld3/DNygviDrS+gAALGF3cTVHTgXZwUEAWvEGB1SF745bhI3U3os4iyn7p49Fe
JHG3Ja7SBgVLSGq94EE/jrewc450awDIxHLKr8FTe8AKUbqgGLApdiJCjM1x3fVKOW87Jq3UTE2D
WuMDgIud9q17szrH+3rXneLGHT7PZ4xF7SMRp9O2MbosnLtCUtAo7Ryh7wA8q8dpmOxuDo+mtjiC
o9y4qip6wwgoC9HMJGucPZ+lwMxyCeYoOndnjLN6xUH1ElfCSP6Ef81DdyyxxeIYdsORqOBJA6eK
aciM1+y9jcilARA5vdq7puaX1u+K7CrLSQIRCuDGPq7F8CW1ssO0vzyg0R0wODaVwHpHUqclz4Jt
FInhboRsZnqu1EBFG4/KC2iXvBSDCtDQc+AXP0IHKZZXkZHdFqkDGA0FKBwcJ3KmeqzOAx6HfX0u
ygn84DdSJ8Kh2D6lixDu/qkVcjxoFECtIY/soptslbwuxgl0WbZgB7cUEdaEUEbGbFo8dkEQx4E+
WQkkzQ40HuP+VmfnN9ot2tlHnzjJPnUlcO40TnQUtWNuZSuQdrsIZ9uwclg0xXglCWf0yoIkAuOp
mPcAKg00P/NiX9jOx1SbM2rvpHHBYjpMhhqbhLENVOD1wWTQr8FnLZqAN/ih7QAXcz8BoGk8pL4w
L8cO7JpsdgyrlcpKOxYIshlkzOLLHhDMcdetZzY3Froi0I+NqPjdQrk7Li000LIZheYpA+BBrd7l
Zry/rjcCEfwgizGac2Qu/eSG9CiHia21otB+855ddIPn4CEohypJhKzfhDNSX2MPZLXH3k9BXQv8
bbu5iV5F2DdbCkLB3wbELlPWjbd8yuqQTEmqAOwDDGd1F+9bQLKmB/aYFI3ebuVlwIKEh7EhgzEO
ZA3vlWHKymSJTFSTe136ZPWyE4TawwB4bKsbD00Vn+U4OMujbutpVdlUlb4Yw7IL6OJ2pCZ2PhWS
nZHv1hgf5Drx56nxO5PYzTxhlCK2BPH55i1VgE8BQjbkC2SDc8bVAuAMouHpa4Qea1wIFFt3J+et
w6QBuw/5dl23tkChUWm7COScsFZKANHTUWltPcN+oxUFLPQbR7IvMkFbeowZco0A6UQlH1j7kHNO
G7UcUNnLz411S8aH62vZeM5joA1NairyUxh6YVq+UilAPgaLKaEiWg6VG0uFR0rTyU3tWSGxP6Sp
oFNmqzLKvJICe66+Ade+lxfLjdyMDd5u5EnX7BwlgNBLHS0FWenklf8LK/KWq1pJ5EcDmtQM4yZH
QBF+1new4t58k7iR39lAqFV26JH2o+/W/d944bVU7gqlVA2rOoD9SeXxHIyZm1n6Wa07QZwmWhzn
h5d+TqKB9TWOkwSkBjerOjsl96WICWdLDdfL4a5YvgT/lm2k86TtClHKT7QO7kYNcjuYRWb0rpGQ
G62eH9KuBYGKYflD3gv2bOvtu9ZB/jmU9c2oyzW8upzvjOFWSy07+/ny0tAHUu1mRJsdur27s0H8
H3OcHqLw1/U7J/wAthurSwcoUFRAcpzaYjxLd+l++tJ/G33rAdei+swwGDtEhuIJva27vj5ELr6g
aE9GVRs5GqCLHUMZ+Gxq70l540mBdMqGXLDPInFcSCHpgF5FnI+L1/6UjM96cxs2MorCv5Xq+fqG
iiRx8UQWY1K3jxHM93Teg83Sq7PSRxuInecZeHpi/7q4Tf8I648ku44AwORpHZaqlBTMbPYoYqFD
ExXgW4o2Nu1U78zDACKg3kaKA4Tn4x4thyCKYuyqoo6v7Rt5+QZudyt1Vlu5Afh3Hd7E5jmNBPVT
9v/5gBBEL1igphumZnE3HrMApWHMUBYrnvZh+dvoXjvMqdeGnXSGbTZPgj3dKAzDu13kcRagiyw5
JRlK3Xg8u9m97sReuguOyj5+jp3Z1/3UjZ/ST5jrBuzNJHBLWyh076TzbhBUCDQN8NxFPmE3PoDh
9chCfkwjIaMQOyDs8MJd5b0htB11G0izvnXQvet7sHmkqy3gzEI0hSMNY8TgYwAA1iG0vMQqCsGt
3KpMvFsqZwWkOssBEoFrWZyj3eDrx8K3mDRb/6XsrKO8rzsbFLDXl7YZMq2Pl1NXbTDyPAkQUjKm
8ums7PV7Zaf67d1fMdS8WyBnDWIyJHXHeo4VwDIlmR0XN5Go45fpw3/fDp3v8TeA6qMslsxQIlwz
OTXpUxWI9uy6OnyIwkk7RmE94gaWi/WzaSo36gJBYnBrgmy1Vx8axzKjaGeLII9FdwAndUIoQ0Mc
9oZhoHPql+g1fhKNIQs0ECH7e/c3qimIcTQIZXjReWore5ZYUtAm64IJZ1/dSIpNhGTU1w0MBjnf
S+3o0Cc4NXg/U/KRNKPtsUh8k3wGBFQY+1pxS0JRlkm4v5xdGYohDY0B1TK0OtfAY4mc/HtwqF8m
Z3aXH2yoLCxsUduD4LLpMmdIwrpsOjMmAP3Q7AoNz3gW3UwNrBZyouLmw03vyzoR8BjBM4XP+k5q
FwLQegT/xG/g5iwA/9dOka+6+r1xg27nz2Aks2V7RM1TYFOYnny8hBfBXPCb5UVNwj4AAvJDcXjD
1nXlb+Fhwd7mcBbCbd16fiN7/mehnN52EY2RNITlTFogVyPDfYwcYkd+eGM8M7hQ3Z+ALAheYbw5
RYsVbTKnvU00JQAofWuLlk9aWu6nDIpTqqjz4tImsnt9b7ft22WpnN5mjdmRoMTWGslzvwBDsUaW
VBFMVDM1vHZ+nJqSVgpLuYaaxhTI0tLiIejfS4u0A6+6d309ou3jnR57kEYEzzHSImUelUj7PpXz
zx78fJkIfvmtMn1tXZyvG1rJKuiA0Iy8NIBQTw6AHYeiLHtk0H3jdkCh8g1M9yS78c74PnisKxg8
4f7/b82cH8xmOmLWH+o6dV+r5ks91I6S3o85JstFXBzbruqPuvBQdEiIDNSgUJd+rtyp1++ADSvo
UxRoJM+8ofSB3qgGTnCqH5Aec2PyIqdfr++YaBmcQQkB5AwYa7xCq+COInKgwvYZgcrzqSqCYnKn
aCPKN/JkL5h8p/1pSY5Z+vn6SkRyOHMxLjI1jQA2OVMfAzhavGip8rsSp+c3j4Wihwu1RfBG8S1H
VmcY08BaKP7BGyN2uGeQAgPgeCWgItG9uIq8xcoLuM4/Mvn6vzLlYPBUOpZ+C3bLQT9q+3JX/Bx+
AgDEtnbDbfkErxo480nkAja3lWpvqOqWovPzsbVa0yhp0RinGIdQ3g0jQ8UH010lML8iOZwF6TCh
Ere0RDOPfsjI7dADGLP4Hotg9TYzp+j1/LMezkQENK/KuEIOm9ExqE4BoPj4pvKMY3YMfeVwXSe3
c39/pBl80Azi6CafpbfpYvXIEBfhPF3tltH10DNqGoL5xm3V/HdxBp/FDheSTZ0soWNbsYvqy6S5
hegZsGkwViviDAa6wmm6mFhR2L403Q85Fxik7SVA01QkSynqse9jVi1MwchcQg9URFbMIlXZsW6f
BOfCvvKDv6IXKUwbV+moWk7nqklQUx7RCdLfEhSzVUBIEEc9y3tRpUm0JM4TJ43UxmWIJWnzraQc
BnLURa3f26dyWQ93exZZW5bIQjpIU+md1ER2Yi0CXRatgrs4lZKlZTxok1v142GJK8+U69PUimBt
tt8Pl6PhHeuskhmocJCj7hSfoeIHroyHMwupWXt+s8t2ragpbtv4/Nk+3tNaZlLrpgKjAPK3zraS
2Uvn7hRopq13umyTqqZ2P2iRNxlIH0Tyk96qhaNUmkuLHgw5lldKP1F+26vN+KUCmKITz3pld0Pk
NlrshmbqL9lguAUcLcnjr2FEv+Zj9o0U0U1aloc4H44oQe2BYuoWXbjPh+a2MFugK2S7uCcuocFj
3ma+bA5eS2uYxrGdvFytHqJIdwup82e5FLw1BOdtcBddHkqaGzVDf1INCK32em06DZW861dRJIZ7
YVgLxrGBuYyG9fixDT434UM2CQo+m6erUBMVH5T3VL7xK41Qfc0qtDtX7dfG2k/ASyxkjKX+DSys
ipajP4K4EKTUkJ2MjQIXPZX2uSbt9X7y9XLZX9+y7WT6Sg7b05X1onnTR62KkaDGHTFRkCG/BIJ5
2LD4Rr4jDqjfVYZtJFCI7SSGoqM7BmQcgHrmCjylDLiBMMDNLH/fyE6E3gBkgiqbOTPl84yHvdB9
sl/8YKYxJobuXpPNTnM2Rx6WDGEBFqo/sOYA5jyDM+uvoidRI/l2YHCR9cHuzFQddB2K+O+mRr52
2/uMZz4ECqTgCDcd0Eoat5d9UydxIhGovVtQu8MgAKhOd+oLZrpQCBEFcZvuYSWNu8tLYUZJU8Dd
tSXxB0M6gY1DcI+3Q9SVDO4iSyB6qAClCfx4t1HAo6rZskOd+Sb0LCf8jtU14LsqXfN/wGHctCEr
0dy9q8ccbc0m1MRKSjttXytpAHL96/Uj2xSiKtB8RQOQGE8fVmVV0xopA+1EY4D8XDS/ulDY+rN5
UCshnB+XEqXUQQOHRO5dA1ykDO8K7bH9ig5qzNBXTuCJ8Jm32vpUGK0/y+KuWGWRrk87hIzzsXc6
4HSDGc1VKhxa5zGm3+qhP7GOAkVQf9i+b6BmITozmDAp741YlUW48RaSk0xR4Ont9DuSsDbrKaBf
RLd78/CQ6wUYPmYFMGDxXljT9HUwWSzeKxNAeJWlJw3VsTOzT3+hJCs53PlhLgszrwvqrE2/M3vZ
rhUwnr5cl7H9qFgJ4Y9sNtA5naJBgrxgzILBaObAAYYZLu3EpidxJm77rADyRlUU/zQw6rzfvrqP
pyqqJdZfj8YfJ3PBveGVZ7RloeAnQsfdTFythHGxOS00pUmBCOk238LoQC3gwGi+JT0uluBGiwRx
SiHJtE8qikc1KOp9qcHqog4z+FjVALjtqBY8zkTiON3QZ70sMwk6WOYTQkpAiGu6Z5rtY2moz4Ha
P19Xk22Vv5wZpyW0bCaSdYA+nekxiO/b5DkrBSI2A6vLSfEdZ6qMAUoM8kIRF92b0QElDdFNNQ92
087e9dVsq6AB0laK9lz0eXLLCcci62OCDGPnV2fqLZgo69EL+U+lWRjqbJ0VXutoOYNbwaQ6d1Zj
16t6ANwstyH6/dguR9gqu2ti3ywSw7YmzRkz6QCu4b3VaMe51h7zcTn0pnWfKeHPbEJySOtOpibq
U9vyD+vv4naBjU2H0oTXdyGhZHRHDIFVFvw+jxZREiUrUGNAm4Ye7Xpt8OJBF2Q1txrZ1dUaeMNf
F3JRVDOmnAYf9ajDAlYk9thjbWzlDsAkjvk0KnZ5Zsgk4VOj2qL3+Jbarj+Ai4ZaNNgaAysHW/Tz
BES5AiALYHgcpq/XdZYdBh+9ruVwEVEwSKoZdvBwyUHxFZDEMl6f3Bf5ts0X81oOO9TVc0Ar5Ghp
2XBQ/Nv8Xh0UN/FpYg9fUmdw8HAlHtqF70WpJsquwLXVMfuzkmoluRWCaJfBOed2B55RhsUZpnb4
+gn0TJofe9FTt2dVvwJzX82uPeNDngoveRjt0RZl/kVnyjmNKOjk0KIYsleqm9jwJfUUk3up8K+f
qOh6cB5DGftuaRK8JGn6WvSP6iJw7Vs2e32SvNmpg05aJqRx5mz+No/tvhiVM80k9/oyRIrJWZGk
U02tkWCk2K37VzGTo2hkRbCaD+4hQfQnhxMyRia5RwDmLGnkdHPz7fpq/kP/Ad5I8bwHvi+nifMk
9YmlIR4CYuBtp06ngGLCgchA5TCRPxlQdx7oycBI4iAjfSSlN7P8qxizs9nM56E17evfs73sy+dw
qoguCUUpe8Qv0XLbz7uwvEvV/XUR29p+EcHpoVSGI2ZiQiRJDcwcpn3jBHr7qtfjQeszgbJsu0ID
HVHA2sHYMLccpW/jLsEjwQWRiz0EaPzYB8Vj2h4MYe/Atkm5iOKWhTnKJZLmCt4nO5dRZw866D5b
e1JP+vh9BnLy9V3cDKQN8BNgTgyDFiBEe2/CMg2ReskwhNgEAGPnkx67fewou/bQ7CzX+nVd3qZi
YBgMcJAW0TEx9l6clanYSDbnM0S7PHgNO4+C0+e6jM0tXMngfFtTqlMYGViSkhZ2BMZU1XSM8Guu
38cY4ghE3AH/sYWXNXE+bqLAnB0jrKn7Gt+Gp/RYOtUX62bw+k8Mhkk4MMK+/4PXWa2POzL07kuW
ZmA2BnzaKN9krvRoeWjnxPNYuieH65spOjDOsPTWmNVEwuKSaJdgFsUA+4IgGmLfe2093O2inZmX
GTERaCY/iuRLIaqKbsbNBrqGUZdBswqGKN4rHSZs5ryjuL4M35ZtmPnNwmsxZpQBvvx4fcM27dJK
GK/hCTiEYw3tfKnc+CANPoVm5qQNMmn17F4XtW31V7I4TY+CQDHTBK0U+vfZGc4RBpUYf26beMlv
YPd6zU5yNVEA8DYk9/G8LtvJ6TshYHfoTHjoXK2/Z1PxqOnpXUCiF6uvjpZhHRZghhT66FVK9yxY
8aYlXq2Y0/1Wrax8xMvYVZ5GlIHjzz3IidEumu/kX3PmyLGtHNFXgWYcIbOoSDR3E2gaBoXcQk0H
zGAqlfWotOSLIZm+BPCSYdQOqRE9qbPxoxqDu6qMgCuAfFVnPdAYsV8SnqZRBx6N1P+6vifbj4nV
nnD3Z1DqMSEEUejoNMBa9cvfDbUXRKIMfbI7Dkdtl+xNu9mPXzFs4f4P/EHbFveiEZzT0paiKTUC
UMgGej7k4AhMk4NqVvsJLN013msO+rXu1R7hRhBErqwmZ4LZfZPAUk6Sq3aNTQv1ltDJaZLUv74/
oo9jf18F6bGSdYORDugXKwO3LAMbk5K2imrToINYCf1UuTH/lUW77AcXXFoNJjHLpu3dXClttHBK
rTBLKjAz/HxLT0ldxQtaDBknFRtGatD74MbOAg6A/MBG0VBzc4PX63v5H77uz8r4MVNTGs2WtIgz
G5f1SRvo4RxsBQ1/xGuccS9EEmbW8oqtsTgLF6fFkBUNXhsRHuJTCeQ1OX1NpXQ/B/MtJdENwRSq
0aASOebNfUDV3fUFs0t9TT5n61pK9VA24Wv76leZetZyo4tmvZgyXBPBmbSib6SAVvCwGfB302O3
Z8UdUN8KHLlIYTjz1YUlaRoJaQ3AcauVL9W6XZS7SCX29R0TeVuLM0eG1moFhAEqBiiYhh8fky89
yh4am4e4F1V1Ns+HEvQFgS0NcHncqtImN0rA36CZsPXBFxrMfjXsBQvaaiE2VjK4BaVlFMC+4YAY
iWe8B5kejkjxUuHU3/bWrSRxdhSc3NYiETxKu6/6wz+trdWp+E39aSdm9GB69UHvMP0HkB2C2P/t
qq/sYhCOuSnPyFwOsvRgWJY3jSII+O3TuYjgVFvpQxlng4wEne8QD+T0cxYK1HrTK69WwSlAm1Vj
XjHg4L44afmnAbynUfSllx/IIJC0HfesRHF6IIVGO9Ee4B51+pRrn2R6WsrGjtoMjFCvVfRsJXst
EczjbNam2Izmv6fEqcQExgmFoVbBzqe3rVcd0hNyhI55qN3kR2XL59xN78RDY6KT45xmOPUYT4Xj
dOfxRzbMdhi6CiYnBTdLpILMNK5UkEaoxVrsJTNgIOUf2lLJkw+qTVB1U0/RAxHkdgXawvNizpah
hFaFCxYAJ4uS7xrQkucaZIAgbRaYje21mdRSCQoAH0gji1wd0E2NtUnoSqTV90h0uTYNOr0I4Fxj
pIZZCIIjtK3Gpq2m7mA8GVViByKGo+34ciWI84FxBodv6ipTwQzgp2hBCI/pI1KsGN/IviwPxq72
8c64r2M7sDsH4Fai3mrRUjk7EgQZC72RrR7l/FgF4yGQYy9M1NhJmvjndaUUyeIMStVPU6xICKwC
+SExRyeRU1vLf2fg6rsu6C3X8dEAXw6QsydAzl2kqmhY9tg8kr11m0QOGyhgcFZz4wiksVP6IA12
XpGJjtqRxqnL1AGrskhhSPQbgLo8ZyiYYgJ7F/8KQfEippTf9mUreZzWlCYNC81ECpB5TRhlEG1H
PiPaZizvteCybcelK2mchoSYpdfCOccLxGUAowyyI35WXQvNyEiB3ojCjk0lWYnjlWSWqNwViHFU
1VfnndLep7HXz4/Xz0wkhVOQeEqblChoG2+lwTaBW6WQwleV3s9k0XQWs+fXtINzM2CG60c9R+d4
HaA7bCAv0dj6ESnOZlb8oGi1smNdeb6+PMLM+zWhnJNpygXhZ8M6g+WxgIAe8yAxEmhgf+3odBeB
Bl6PtbNOolOuqr/GoIudUQ0eOmM8tGl930kD7qaBXvDAwtVZqpts1H4LPnLzBbI6as5HkQLPrCQF
VIKKWTm0Sj9QsPCi04DhsfTEuy5tcyLVuEjTuVTVIs2dOSBz7nYvxSc2hyp57dfMjW/fEGb3ljd/
RWnQBfHbnr3vSi/ZdbtIMKGznVdafQWXwxrlTsv0EcWCcAYoGnIJLTAMk6fcGSuQooKIuL1PPIzr
iWrO7Np8VAigXmCmieHccloogb9FIRHezUt8jhqvNO+0URDFbd+piwhO51JJVeeqQxsHJbu8emb0
DGZ9HCHt+kmK5HBqE0bKMIbouXFJ6qvTPjK/1eSWiDrR/8PK/lkOH9BUvT6HRo4dozviM+Zm1mrW
fmW54NAXduxt+5CLNE4vTHMJQ0mt2ejd/5H2XcuR48q2X8QIevNKssgyqpJXd+uF0ZbeArRffxY0
d7YoiLtwTt+HiegYRVQSQCIzkWYtMxzoDpwDJ0y+I5VKdwbciITwQ7CPApXgwW8cVc2UOUJyK2mf
6ulpXJAqEnUTiWRwrspAx1K6zAjs7dK5lec4NJzoQgwRMep2LA+GYVlFqxmw5dl3rMJdw5C6ChUm
2LsGLfdWAAi3pyiQXocTxQjLP+zlxkEXPv03m2WtlWDOkfS6MduJAzwy5bZd9vF381gf67A5kW6f
me63CGD26GLC7Mz1O7C9r+/r5a5zq2YOOlcXPJqzjrh6R7/1sxyUlSma89sUBEBsAAfLWCaPzFA1
kdO2TTz4UTYGtVX5plUN7jJnAmewGdOv5HDGoyyn3IyNZvIN65ip90Z/f33Dtp+YKwGc1WgiK9bk
GVYDLDVHEuahhnkqGU3/woaJzZfQuyTe0RSZaoGcBi8howdiIbj+Iie/zzXLXSrkE5X51CnG2dHb
k5w5+1LLv1d9iVGHnLgzSNplaTzOyPyDFFeQOt22aIZhAeUcGNDAk/x4SawZtAukUuEBffXIEpuA
evWVC8OC6J77/fUN31acd2HcxdCboRgrB+nMFLjWFlAXkjjxgLEoCPW39eZdDHcRZL2r83FGCjoq
HqXkqRfO8mymqFabxilmPMtaIrcIUqYgu2Po+jrjnDrqQsDf/6Kh70vhNLSnbdf2OQsUq8VrZXQm
TfcpmoAL6yQjIujH1tXs70kiGE/ZdKfvC+SH/9qkdGywreGGJxNqBYCFzurj0uuukREROoJgM3kO
iVjS0hZQsagf2/1NR9VLMnyddXk3OvZFccAZNcsXQ1luBqfaXVfHzfECvFT+VX6Ne6Q5DASOWGhq
UF/JjJ5g3WseI9/0tbPpgsFy9v8XJ7rp1FllFLz3aOnmB/mlOZm0voZTN26VID0tpxyv0OzCho1y
X5xZ2jzJlThuiTVqo2oXIW0Rkz9d+ZUmikuM73ouglXZDmJXgjivTjHzogPtnQXuleqTS3uOnswb
85G+aB6AAm7RBnMWCd286CuZ3DO0jZoUzC2QWVtfZrKT0l/XFYTdrk8B8ur3OeM4oro9GO3AMDT+
qRXMaKfrQlHXkmgZnFlE2+ey4DEIs5gb9zahj5TqApMoUgPOJMbDqPZSZeJ0nAxppV9dPKHX5Y6K
mgu2g67VlnGmcVbSCeQOMyxHab5GE4KDQsZUgWFZLgNntkfzrm2aWyODXTYx+GY758RqXSku71Ib
zXukAo+wRV11aASHKdplzpRWUjoUGKZAH0dR+E5rhgt1/sqgmEj44LsdtA1zMhZTl+KiwBM7xePa
bntv0n15mU/ppLtxhf+nFv3XCLjcCylv8zH50hmRn6Wo5ZHk71JQ7x/DG/EuVhpQMqMckNzMXhRW
/gI8oDRs39I01d/wwOjWShz3WmmwJ//gg2XkQLJf7RzERiFQ4+0z/M/+8ga7wENZHwa8v2zzZOuX
whI0zP8X9X0XwFmxwSC2lmcIh9is9vRUBM7DEOMFPvvz3fyTEQqg6pp5+n3+47qp2U6prbaPLX31
WsmyGN0ONdo8WIWZpQBaz4m8Cc+9n/RSIvlgpOH/p0jOvKnzGJtLhapDf1wKzzw2qHTQ0xKSr/pX
+CNhNMN+77M5fd9czs5lagPq4wJt2AR4xj2g8PLy1akeBKvaNtrvUjhTZ899hVvOCm2AjAWIwM/R
w33ck3P8u0W3TvY9u6iBdMSL/VEWqc+2c3+XzVk/JU0aivrNP+pTP1RBGRpnG3l6FVMyYpCG7evg
AAbaRqL5E5M4qMqTWErQIxNX80Or5TfL0AtM2vaZvYvgVuREIEgmEXPrxeMinWTnu91+EZyYaBmc
1axqANyqbFZwPnYH4wQeDcPLvgxHC+nkKmxx3UpX2F90XegnAvFKLhLVZK2R2m12swRWUN9nCP3y
G/pCDojFgCl4fZnXd/ITlXhZIxY0LMTURR17bZJ6tvE7FWU0tx8MtqYCNgPz4w4/v5pZBfC0LTxp
nfhhtANCfjnEdIN4DiUCaNRv8RwJbPLmumzTAicm+gIAZ/zRcHVNjmxHjBZafXmNygel+dXb3/5i
61YiOCXs43LWpYQNFkWXLrtVu32sf78uYjtps5LBKSGJrCpSJDwayQ7dwBj9BYj879JTLupPM5D3
/cnw530pUP3NvXM0RD8mAobPoMpRqSlgGcPeRZmXWMfUidxS1OK/XflaSWFXYeVarIUu00KQj2LN
93hDJv5P65XNhVS/a8GCtt3YShZb8UpWpTWjYaiEgbnHe+IVyGLbT30AIpA9NvGHqGazaexX4jiX
MlJDi5wM6h7rhofngGsmgTL+yfPXAQOlZeR2neC9uhlJryRy6l6qZjLrJt5veK2aL8QO0QXRCGSI
1ILT92kaB8tcYCps+kPOJTcq76Pm8brCi2Rw+p5QRZtnNtFvNidpuumiiySiO9wc0AaNlaxoJmb2
gIH4URnGtMiaFHGvL99PARvYYXFNDG6m6E7CJL/k5YfqQfv9l45xJVj9KNh0AOkyxNPg53WYk1vL
ebm+eZtpM9AVWQbSBxix5bt5ZFKWSIxiNnCcRx98Cjc5YFw9FaQympnc56V6WFT0qbZ6dewKiQIe
M8+8aTL7vzC+6+/grnYdkwhgxNhhIwfrjfElbw9R81Ww2C1VAbMNRqMZ9tQnglRbSaRM0ZG8ZPxa
ml8ATdy5aBc2Wwai5SAJowfRujZTM2uZ3An2ZVHL6ZwCG09xlUDdlbEnj66xY0Kx4y/z3rkRMSZs
Rv9roVz0L2tdNoIpAdbkgqYKGkT3DOQiPsbn+GY6YjrEY23eeSBKAGw6n7Vg7hiHQrVawE6wHZY9
I8iPzc28q4+YefbMx17zjKO2m/e5MFoQnSz7+8paT1U0xraSsXpW/WLVLhiUzqYf+a1fgqjtJvam
8/jjr7oH1qvljLa1pBOjVMGQgzPt2q64I9r43KtoDBpl11KtME+BFyFPvZs2Vkhs3e9KNE3kovz/
lilffwdnyiXJyAZpBERqXMauMt8Yne6n1tmkohDpv2izZaogATAtjIx83Oek1yrwBrJKBrozomMb
YvazPqaeHLBztahv/FJFXTz/xUb9Ryg/DFf0faWbDnjkwT6GUUnQOPsGnpM+YGfR8DqKyk+brh9F
5H8XyXN1JF3r6AOwQhFmgDHOT+8jv9lL52SfsaaQ0Hi6bpa2dfddHGchOgo0a70uAIdo9Ae9V461
bh7hOnfXxbCrxz9a16vibIJtzVk1pdjFxNzR1HEzc/auSxAeFHf7AdGkTPmIlSQHZl/jIzsjViVk
GKd/U/Rfr4e78naH2QgwwyENZvyU1dadqnDRRVHgVli2FsLd8AzMT6UcgUMleiUnzTVcIEoC+bg2
PWCputMflEaBfJzsYnRTit5Zm7caJV/MHmGYXn4z8iubVhuoTyYlrEtnI5hODm1nuDZSUr2guXFT
MVZyuCBNIl1axAb6yRYj9/V89tOJCvIJoqVwZiO2GptUCby70xquXrh6jI4c7Q+xBVdp87jel8K3
NVhFOy11BqQwe65DK03vJG1226UOSNEde4uiIknR/pP9zdVaieXCw0bJSoCxI0Fpgeym8rNFwB4k
WhZnIcq06jpZxr1i6XsSDpiGl0J1L/LeglPiiaLTtsv0YkCrf5F9X/QOnH9H2j7QvhHYiW2FA/05
hhGBn8P3M8xV2XTFhDAsy2PJG420cHNbe7hujDatqvouhLu5uRSnaofOa39avigqkvbdkxELyUG2
an62yqh7dXS6WjyP7thLHUWDM2p+tzbGyayHAjlW6SgurTAX/sl6rwRxpjVL0eid2UhxTjM9ZCXm
ss3y1CTGvZ6PO+JoAo3edvQreZx1TYsymWoGYafeV2AXy0/xq3rQzkY47d5GGDJXFCmLVsgdWNY7
SZ8VGTiQQR9eyrB1RuzTPrpNlOSu62hwXT+2vfxqhVzQVKZaC5DadPJLnJlfIqiIntIzCfobBkAe
+5YIU57Z0WtHyNlZOhSAsa8ZH1eB+mzTeup8UYrLYGeeRG8dEUrUttF4V03O5tZmYjR1DJTlKpkz
V+47Py3IS6OUR2tST5qmoWEhDabeery+sZu3W4PLwqUwHN3m5DoEzByY9IQNju4G81zMz9d/f/Ni
v/8+P8HWano8qA3cFXEea0RjRYIWIYHfF8ngDbpjGn0/IgJs7YtG/Mb4SmOBEdzWv9U6OKPuACNH
xx3DPsXGCehlX9vZvp1L42DVndc6DrhfgVJTtj4YEMIKrV/9oAZRZwl8y6ZWrj5D+xjRgy2sn9Ol
7H1pCGWKmCZt/Xa5YOTBTdunthVoh3DZnCGr7aVUlw4umjGmMLyVedhF+zlg1HTSk/RNiNIm0Eee
vykmVUt1HZaTLtGXKIl+zWb/NAGEeazG0ZMSyUfjRuIavR0oiYwZN1QYx1xzkyl/SZJ2EJ07O9dP
ZmC14Zydo7bcILiHMwcdnAYioDZ0dmnqyrWrAti9EA8gizaAM3SDlDgdHobszTZ7zlfd0/b5maWs
sgcM14ViNrPNyQ8b6HQ2mFkBesn3YpHUSqLFMQF3jRQ0A4qOEDNnfnw2brpHt/vCSKt2wwUcQa8Z
Avdv1w3EpuFbSec2uCeVIlUFpM/ywQEEmqQ/KKC87aZ4Z+t3uubZztN1iZuuayWR2+GymTuaVJAo
EfAZpk/5gLl2pHqckKaWe13Wdm5nJYxzI3MfR+XSwo2wJzhrdMvvx7Dwh1PqDX8WjNM2nnU3/hC9
RoRyObtuSpFc1700+u3ODotfDDRA8uJw/tUHqD15KgaHI7yEqCRa8Kb+vi/4U/l/AtlrUcDgV6iA
Jnf6rn7upYN5N3jDW/cwQZOFiMUdBNRb13QllXMBYKfO2vkN6Ec3IreaqtLFCZ8dEnWeOkrAiYUD
XZpjXvR7Oti5O9d27uXa9KKZxSmGDc80tOFn3QuNojBpS3Td60PmxoVtIwKYngHV54Pq7zhn8bEH
CWWMykntVHeVYXpGMuwrWh+TeAniJDloxRyadH7pu94zbXDZziraHAdkuLQsdefZ+TmqaJWdl9Zx
e2UG5VXqKG5fZN2hnZxDM1ZHHbASi1kfaSM/90PlVf0XqypABl0GZZLv0gKEpNqPJMZkojztNQkE
nC3jt6tjDL336N+n+o6MDJ8XI2PoVEYaa9aP1TL9qbrsJktp0PWW6qEtLGiaZT/UTZBF4540y7lC
ikgFvaOLoeizXpqZC3rA56nqj1YqEzCrg7O5texbxEXHPs48CrAjtzaQspPl0NDk+9pC8GLJj3Mj
h0penmtt8RdlOUa2VLqTnB/z2TkgG+CP6XSbyRLxnXz5NY0tiFVbSw8msNaRPtuTIkarYd4+z7N2
lvrZlxzzi1bJz0Qp9qlp7Iep2S+L+iXRjWOR9i6h+BqiP7ZD863uTH/p7GNkYcxEo6e+MQu3S6PX
eQIfkF7do5kGiRVlv0TRQU1KZKiIGTZ53bpoTnW8ROvOcHxfAE7tAThHAtJfHfuy5ewtfT7MqRHE
ix4qA9ZuV9JlmeSdE9GTRpbbfkkuMprRaDmFHSnBzCHFxFMGzW2afKc55S9J+03a6jVLx1BPrRTT
FtLvLklvCmd4tCtoZz+NrhXpR3T1/Ck785C10V5xYDKkLKxq8jVaLMBg5LPq523zaMnFHnCgxKsm
YC+Y4zmyMEUk0+9RND8rExQdk0wH3ap3Si+BKyJ3F3u8DHV0QUB4VyzDgYxpEKHj3jYjV7NqrMVo
dJDBLYIK07ZxYKCyqoU2Jb4LsYvn0e5akOtJ5CkvfoymsPt+2xC8S2B/X6VhSNYZdZsiQIq/L0G6
X/aSt1zKA0MLSW9FuUfRcrhojJp2vQw5yoCtpdw6hB7LuNxfdyCbAR8Gg//dMfYJq/VYBq21YsBA
X9r9cObUzRp7FwUGGJCyl4nWAuvNnO2naGcljXtHQsUdNCKhEgGNiosfVnYuJgyDVoI+382AfSWG
9/lOXZLFspFDlZuHoVj+ZE1d+hYQQq9v3ranf988ztPLsH4N7CsmE8tvEiKbBXgZ7SvQjeSq9q+L
Eu0c5+cr0kZaG0EUwL1PU2OEzbScLDI/NUv2fF2USOs4114kWQxuWJ0C5iSU+3MnQlISnI7Fsigr
lcO0ttF1kY3QobpYtjsT2Y16EQHedu3pXQd4JgJVMZGEGzHtazrjru6MO8moT+0AEtGxeYomOcga
epjSyStbJXIL8Dp5pWo8qkl1E5WgIsvjXWGS8PrWbvax2Kuv4sxHY+X2YLPnMOtZQObYo3stZD0E
IjyQ7ZTNShJnOxa8WnqFOrgDx/JFCgjCtDGc9tWp1sAhBcP+dzzw68VxtmTqmgYtcBH19XMPMm0S
YrL7hxYuuyGsQhFOpUiL2N9XWqTlRmz2FhIaKvjpUADChKVbOX8E58Xiuk8GC6NAmqYAhPcTUr9Z
taToHVQwJR3Dq9PZ1koXZHx6P2L43xsylhIdx5MSCx7Gm5ZlJZfTk8qMMY3EuJn7uYQu5l6t3siD
1+Oe0ESQ8d90AStZnKboY6khwoRpaTMgzc0/lOjOrh7a+dIBdQXO/fqWbhLgsumqf7eU05K0J2Pf
JhhOHb7mF3lnnMpQ2ye3GE99jZ6iO+PS+lK4nLXaq2qvP0mBGGpqU3dWn8DpDsCWMR6aMuodQB0Q
ibhS6qW1wAltTuGuF8p5oSSdUruiSDWohvSUIsvWFpLHmtWrofQbywwKK/ZIlJxH1Q4sdI1jZhec
W5qPAO+7k5SXPieeWii3nT21e12t/UwuPAewaL1dXNoBM82pKeqo3zT+JlAVnTcwR77RTq4BOVFk
eE+a8606HOLocP34t6uC7wJ469+2deUYMXLkowcSbczYTydrhzGjsPYlX5T1fCvxfL6//1kO7wVQ
kzdB3YdSE/2K094r++jbOLr5feJ36AhGIc+tfXnvaK4OsrHkuRZEV9v5rdVquXtcprVVFH2NNDZ6
TEwvC/LnjHjGbg7Qw4WIURc9VbdV+33B3GVWygIjdx3iuVi6W8Zfcn1bqs+CIxTJ4G7wMNoGEPRw
hPI9s/PKPvGn2IVl1N/KHfTZ8c1nUTlq26FbqikboExRPtFGDE62TEOJLGz3dfbsY7kjrVsFka88
JC8jUg76qbgvztIvwWLZCX3SoJVYLvCKrDwvYgd+huzY5P5ywuQ+deeA4SIaeLuKApfNfNVKHhd9
WSSZNarggcFYdf+FFC6FvTmb99wCky0qygp6NDkTmPe5VU2KRP1WupOn4zgIrN+GjmBCWTMNcI8h
vfmWP1q553EmzqJZ+H1FAqaR9COThguyqwJnsrGKD1K4w9HkpG2KwUByT2l8C32RpS1IiG/E3R8k
cMdBqPb/yu6D+qvqdp0luaP+20bq5rqeCfaLr1U7eSVbUQHtttpb2QG/4/DQUBGg8lYqdr2at7+v
TmVSlSLSeg3sJM/jTkPvYnrRbhkHYnZrYzzQCpVX7d5Gi4a6r4Ax/hdj+B/Ec9awx+hlmxMsMtVH
vwTsRlyhVagUldZEe8nZQFrraadlrAe+vo3sHYAZrVmg3puKp8kGK/MqjLzyY/RZl0bXj4iwfbCT
gSEHqJjgg76uEVujh+C3fpfBvmF1WIuE6zNVeMFMPxlKosNYoqxdCdom42h48r7+gaTK31yolUzO
LEx9pKfRhLkIJR282gawcmcKNH3zRukYykaPmqwBb+/jsohqpu2cozlvRjLFnTQ7UOGSjUY5DK2I
C3PzmFayuC2sQLRlp/pC/aHOD2AKRtVM5HC3XDx8EqIlHf+hT4xLDQOmtgTF21s7RvMElppQvUsP
00N50G+SY+RRUWV8U7tX8rhLZI1m5lCCjG+kHnsDd8g6Rq0AMG7zjFYyuDMaVfRRVz2F9W7u5Tjo
0aY6L8GcfRWo+MYz58PececTFxEwxWt4CT0cgezkpWilZqWEEi62cOsBI0btHWoYZ2E0wVbAufUP
kjlFryVDmrO8g+T7t+bfW6d001B6ZjNxSNa/0lFws4R6wvZ8dZ1lyyz0vsae2q9I458KgCyDuB49
FLLfHMGHIpDHXN+1BXK5KZrIFeD88Rivy0VzJbs85bHsyQra7+pylzfyMaez4CW5ed1WasO5Y6WK
9EirZeqXhuxKzY9IZBPVbcXUDRBdMd48fhI1reJSWxR2bOG4k1x0VwXLoT3nv3V/2BUB6phg24q+
Fjv55Phd0O/lB0aX/Vet+NCf/3wIX4aqpLJZkqalvklyd5y/DuVPwd3YXioWaSJCA00Pd4BSK6ud
xDaTDfoNgRIwEIvai39ToDIonuzPh+YsIgoUCeVOsHSUaTLsZfTlefKKTn/qHDmQZNyNon4ULJAZ
qs8a+r5ALrRq69gy63ygfvzS76ab/Fj9aH14O6BLi1kJt6/Dv8I+zcVJjoYOH4rKQKV1v9OR3kxK
W/pqRAKlIDdyMdxLXS5AwNq21O8yOc8wq2WkWVqDBao0HLs4zKNhlw3F4fpGvunaf99IkCJ8tCzA
zc5Su8NGzsf5DZke0NlujPJ+/FA+4NGJznf5lu7ZZZHAZKMdGdeTvKcue/9Sr5tD0divdl2PDFn7
+ElElVK11nrq59QM8SAFhYeFMTctKAZ6sKXcUyLlMZPnm3pIEjeqxtC06qMi5zvkOQKrGIOeRhe7
n71iHM6KkQUONQMzAzPbQCa3rJyAJs3JUnRvGuIvfVwhkTBJu862C7cw7YOmoY8wnawHND6hyk9T
lyzjF2vU9tc3X7RQzoM1cheNWYvuxVj5lju+bhdHJc9carf+dUEiBeYcljqaYwseBerTvPESYuCF
cBymypWbxs2dHxL61q4L3MogA0FNM2VLB+eBwQdqHQLzxooJ69ugN7pHwuQxChwweSoe9arcdXxR
r8ZWOLCWyG1m23WmXCUIbVL7kjfErfPCjVWAaD0okuDcttIJH1bH7Wc3qY3TOxTo6rMbnaNQ8xPw
GX7TD4MX37B8gtK6yb3tifzylo9kuWTLAX+u85n03snh3MwZN0PZK8s5EvKyb2nkSgDvmZpeB3Eu
8o7o1UyRZ3zqwyTQffV2Dpwza08fdrj+QrCPz7YO82IWRj5RALDAbsNtJ/pQM61MFAL7+jClOzN+
psXuukJ+3rmPItjCVwFUEzfyjHI3gvn4Zsm+Opg1vi5AtAbO45qEDLJewOMWpuli5uUGPXlu2+kC
e72heh8Xwq76aiE00hPWKkX8InUt99y+saabd6Y/ee0N8oJHYJuKGnY+X62PMjlnK+PJYBnIyviK
4lYGBs3aLnAqu3Lnwb5k5cP1ndzI8kKcLaPhWtcMGbjnH5eYa22GtFlDfAqEf8ZnhqfrpXljl+m/
iPBy2Ld/9H8fhXH+DydVT4Tq1Mc//HiII7dPtcRP6/ZOG7K9EzsHSqZzJWn315e5qTCrVXJeDm3I
sd1THGRVP3X5tylR3XIUJQRFQjijWIJgLy5bnFxifHcwgNkGhSTE0GZbxG2hIsvIBZqqhV5dPq7W
4j6LZzhRzOrULyylG5/JT5TpGXOgLxpI3FjRWhhvoaZZk6ZYxYrSXvU0FQTbxb4RDeuIhHAaCKoQ
UMyB3d0fiNSA+YoC41V6kapl93/WASwGio7GRgUbxxkNZ1TKWmrhlzXlpppfcutF0UeRK/7s/B0I
Qfc22mwMoNGwxa4shjWkuh21WAzDbu8CRHo79F956at5Z+2MsH6yQvbMkU+6SPs2jO4HyZzRtXIt
y+g0Eb/r1NeouEUTxdP1DdyyFR9EcDs4T8ZUjgVsRXEDYqUdICXfyA4ZmqR4TmxbGpin0R2EkZNP
6ZqMIGBCUxNBft0O9d20j8MBg6hsbMvxRfmntzT3p3u1ksaZJhmFVWlSUvLWnokYyu0OOmCSfnQA
67QfrbC5qG5961g76f/cCQWNWQnmTFNFqkEfxoT49fBgDt80gFEJjo1doGtL4+ySKqEzkKpYWgQq
rCOrxFA3YrVboPoEfzFc+3E93A0w0JU4xSVuwDQFcudqKKa1ICZC990U7RyMLzehKFu9kbH5KJPT
/aExgM6RY4UtGL9UNC5ngX34yZjsq524VrlpsBxZB/GigyjK4Tx0VaEEr0sVhmZbNWwN7COhrzVa
sq6f25YYJNWg+roug1OA28i5VePUqCNwy6cNuvrkkBjdPm3y8LqYTc1XQAZow2ihHsiDJFQERSdS
YPP00PxT+eCSPw1/ppPpm27+xIxV8VyMILYTDYJuBAMKRvrRq2EjPWTwcmOamFo9dEwuPSj7NBwD
YH6GIv7gLTGqrGF9lqbrn0jXl7mp8k56MyNa0GMIr8cEPxWG1RuPMEcBl4vswOhDLwxOKxpzIEA8
Q4iB8iMghYHNnIYZBk0Z+iDIfh7UvQjNdHNl7xJ5TNdIyaxKyeDQ3lqUgB47Bsm+C0XcwRutUFiZ
pqNPE2R6Dk7qo08r67hV0R+M4Okm3o/P5iE/6MHwXHmictAGUAwkASnZQT0SlUieSwiAu2o+kZI5
GAaGqeyHPUsTJnv1JMorb92utSjOl5VRYUZGhDezpSteXfZfhykCJfIiyCxtgN5/XBL3hMiIlFez
oyOEwiytl1XW4Kld6stR74JEbl92RuvTVL5NpupJsuT7iGZug270sSbhJDWY91bM30Yefc9GXfWU
BRM3uS2IjjftJ8PwMsEKatjwuB9PWKFS7sQ1NEk+mn+aIAlMH8mZCz41UIFGrHy7bnI2954NmYEr
BRknvnXFcqihx8sMX7uYngWtXaq9LixfbQYQbFAQeT0Dt1/njpjKGp1MNJiCAqM4WAE540LOaAgw
0aiEtmhRdMQcNe9m1+K4kx7jZUhlA4ZmPCqF1x3KXRKg8+wYq+60o54Y0Gv72FYL5I4tkcYitjoc
W39kE8ZVMCBGsm9QCwzUfRGKak0bdU7o8rs8HtBhKWXMdLIIegq0oNyBdfiJRYCLhxb3MPVtbwhE
AFUbfUEfZXKvg6o1k6Gbahzia32a2ezM4rdASsu9PmiAe1wf0sP8i4Jvm+EFiuhQmYpcOVODiwor
QhfTYkF1Wv3WYY7qL7b+UNpHYxSUqT/ngj4uk4sC5ylHgzcYjv1K1ny7+t71z0b7ImeGIKgQXQre
mDco5LVJg/SPdotQaafsu33yMgeA8w8cfxbFFmx/ru0fF8NYi2oneQONyQ5Aldklt+bB2DVoqgLs
yImIIopt/7FSUC4ONMzZnBoTN57sWCG+D+NjFFghemgfRYjqmzbMBhYRcpOss4DTjEWzF73VoJdx
pbq99iXtnrTcEpzW1mtSZSndf0AKLG77GmJNsGEx8UvyEE3nyHjVGa4rVcOm+W72ooiTOXL+tN4m
HB1TM0xEnvj76vG6yEM/arHd+YTU6MKu9nnZCfDet7ZNA2yxBZOsqWjI/yiibou8RbEf1bgcQO9W
9DMxVH+xS4GH2TRVmmHrQMgyELjwS2lAQtrGPYJaDBvbXvHE+IjKs+UZoK+SZm/ZFbtC2Om80bUD
JK6VVE4pGsOoYCCHfx6R8an1UPDcoRLoRr+qfQrmTETTiofmJ8Cpll/SzHv5vzvWtXzOipQJGUlt
QCmpMTzrvQOQeyTnLSMSyNm8aGtBXEhIqtxs7bHGEwgGeThUAQW2xejjtRASQYfDtsa8nySnMbSN
6Ky0LfFzAPpUeFKeq0y0nC0zhQ44+DakQVm+/6NW6otdKBJ27w37Nj4xJoYJUFt6IGM6UlS53TTB
a2nc5rUKaWIrRwpvCNQ/mk+eW8mNUS5DnFsCttrtDO+6Wmzea9PGndMt29TeTnN1r8my5MZswowA
siMsGjsoEOv+hQjLQSOhjuwkums+7uCsLVmUszXpXe7S5TyYwXUBm+8rZNV0lLdQtgBXxEcJkmE6
JWUSxiOQkdF8ou2jw8/kZUGBnXqpLwpSNzfNgSV0VETFaL38KK+IaFfSssApgdCvrR8KpRJYd/YL
vLlFYxVMFGZcHMfmVyRR8GFR3NYm749T/2iRhrVHBhG1AnQGo7G7fFjoLJC6qX5rsVyc2pGljyot
Y06SAT1j3hNdPNW+PtQ+hsn868e2dXvXwrhdJDYmlDB9iZFZIPaRR4CzKiLAZfP6NvLAEqmSjN1Y
ooLdULNz0a/WuoUtnaSk8uRK9BgWrIcnRKaj00kz2zwns4JMJfdDBczDcX991zaVHakEB49uUzct
HtJnVsxFHnO9w4NMeQTs7A6sCc+27zxjoNQf/hfssEKJnFFS8aq0CYBO8FhaAnmXH5Ogoi49Th7L
lhShdWcKwKW2Lth6jZxh1/tFj3oMxPqlMx+lrAnURVQtMbcM+1oG052V5ZuNRW9agontfqx3g0Iv
lVmdY0X3jXH42fTtYVTsF1qov1JVeqh7AMZNZRCn9s7utJ0NOls3HzE+pBHAa42VuTcicxebCR4i
6pnK3bNaA9QJ5OetMixuYox7Va5lt4nTp2LQZHchcCRo4HZnjAO7ebos7mi3d/EgBwsdz3M2hApG
oO00upSWcqMzcoQ+TfaJg/dOSTCBPGYnktZBr5vf5bLcI30Q2rNyoY2zW5rmWFaJN2I8uFbTh7iq
vht14zqjeUE6/TRH014dJ3SSpYJW662wdL2rnOFaSq215A4uWVaeStBYd7qL0Rxg3hba6JpNKLgM
okPkDJaZU4yqIfkJ7/wPgmu6G/aWxx4RzfPfGaz3m8cZLNoZVa3kCFCp+cd2coAiX9pIhI2wGSii
qqGDhUXTkIbidtBpsmKh9luiqzowGzx9Id5wYB2V9NTsScDKy9EJGMl+E8aJeHiBCeB9z/oDuD2N
zLFT5tzEnmL0PM9f9OzZrm56LXGz9uH6+W3d87cRLktlBUuDu4N511aVaqkQNd/P04mK7P+WSTZt
W8WDBbhkhslZrjwjZZYyO5JF0Q6D2K4p54dxFtqSjR0DPxUqiA7S8TIfRA2F2Uv6zHYs+RoZd/Wg
+I58WypUYPu3tmsth92GlclKCyerZLtEa415stBslwsCqa3tWv8+F+vGKgoBTY7qxZA902V2s/8h
7bu248a1bX9lj37nPszhjNP7gSxWUpaDLL9w2C2ZBHMA4/fcP7k/difk7haFwi0cqx9tSTULwMIC
sMKc0QfIqPnn11wGwq1JkuSZXedY8969HYyDiy6qf4zBnR9oTnOyusFAPOf7WH7LBs/XR9ltSTwQ
ZEXAsWyCQ5pbDaN3va6o8TLQlGOcXaj6ZSNjoZFBcAviLf3QmB0g7A6EelWo2t9tV2JUQgxoU3s6
1EZNz+K2u06SSUN+ot1Y5n3qXEXmvSLjDBd5FGj/gTjXwTSdFCYMGWiglwkFv6S6dtPPoEQJbOeb
690VDgnPW5cQilWSoGJFw5OAi1NkqAZvNBfx41HrwhzXvP6AU3qT6jtrkIXG2QLzjhJE3qi4gBqX
epKFM1vwE0c1nh3JARqDP3kk6hD0lDFTldpIQ1gyPM5buqiCdPoKeF1I7iGIsgPj5tbbMUGI/0WO
nc3UudFx59DclfOiQ1B0k/aIWPc7N/XdpzZsDsvXeidLDbOvfgLmqRBnckzjlLM8L3IXqVMEyBv6
nWjsprOjEL5upA9skQv1PAfZKhuaBidsx5a9GEY04Paso/YcZMosEq/FfgICK31bbZmk3IVMRESA
CQVdtAE5uLI7yDW+ddu2ESe9GnctuGa+ZCANsgvt132qgTgg3r6mBYZDvpNpVEuLRlbRbjL9MXev
lOpJyX/9Sv4GgnPbWkLVJo7yduOaYPtQUBwWjElUSwYimipdZ3sJ8nPIlnJGVzulPk1104Lj+wcY
lP2eymphRG9cYw3B+bs+VyqoMgACx3UIxniog4MrZcd4p/MgezjvjgR2DTATUQ/4I5QXceNRiFPY
1AaY4t5Mdmgt34cOXTGGrJBDiINAhOFgDzkw7Lcm5pVVYWYRnLhWab6pEN8w7jptCVwZ1YzgtEBs
VodOBtpNcWvj/KvTU0/N4xSz52S7iNSF73rVDShhJEkPoSGscJgvXF115raohmYEjjlXT0VX3ZBK
/RmX+q8/pv+On6vbn+6l+8//4N9/VOBrI3FCuX/+54r80VZd9YP+D/uzv3/t7R/956Z+Lj/Q9vmZ
Xn2r+d9884f4/D/xN9/otzf/CEtK6HzXP7fz/XPX5/QFBN+U/eb/9of/en75lI9z/fz7b9+eQBO8
IR1tyR/0tz9/dHj6/Te4N821Ydj/tcb48xeuvxX42+uqbb+jUem57P6V/9//Uwr//PlbR3//TTf/
rWEnOiATwKb0LKaCOT6zn2jWv+HTdFRhwRjwUmF3h7ICMd7vv9nev3Hce5DeQXOyZiFP8du/uqp/
+ZH1bzTDGBZTp0BtioEd+tfXfLNor4v4LyjK3lakpN3vv3GGAqphBEFQCoMkrqlZGl8Kk5Goa1N3
mkOnBYlanzbWJvYy79f80gkKt7+o2SHdYg1z2EHE29aKTRPtVtP/57jW4+A21gkC5ynGqmzaoRrn
kCR0sxRQ9xntQ9t8O48ini2Tqf2i+97kj6Ji0AedQuE6LLLJn1xt3+MpcR7iJQC1Ost/jgQHngpH
YcJauOPOWSa3gKrnHLJUsPdhDG1Ua+ifc3SwGOAFYV1PztG8+Vk/4F4zInmZbD2brHNfgU3DyntM
4KCrcg1fwdMi168UtKdU1NqAr2xfE21j9smn84MWzutqzGx1V4A1naMlngDYzq1fVfcaad9jgSsE
zgINkLgYDYEF5kMwmredjBCCO0FOVo2zP9VVFNrV+HyTZBuvQ7Xt+FSkyT7PJBcJLrR9AsSdv2ru
xb2K2HXoNEm4ZPSKJPMnUihgkEccOO+OOYXXx/vw/ArJxscFb7JJIYaZYny4YcAifmjq4xDtqS67
wQj3sYmsIjKLjJmBm8dURx9XoQEHb61HFPxWfkmn2zxV6c/j683pJXUYiGogDuwgQcA3azRO5VVj
b0KLRbO+0UIBvaSXN8EUK42kUElo3KbruqgAMpAp4jZ0m9W5OxQ2hqT7DSNBrGXGLdyvKwRuvzYt
rWOKFH1YqKEZ/WhMz6/IV3QB+I1rbM8bgnCB4AA1VlWBewx3g7En6i1WpQFrmRUfJcvoLp0tIyyL
ITmchxLaHJLMOBuhM4XgyVuvoCkLevGpAa+QkLsYD9IsUu97h1yniYw0UQLFZzrUCTm2vgUUolwX
hvtVAUulDyG+Lwm4cyWuSIbFz2AzVkYKGYZQ17prsAB8hrf70oL5slp0yWHC39Z/egsI7qCIF7kw
1M2/nULo4ERxYrhwSzur8n8+elE4+UP301D+6BXa4QqN801p1y3uhPABKG/z/qgZMYTa+k5DFi7u
t+6c1w/pHMnevsLtBXVV20D7AYooue2lE1oaU8eGmG0a7xmJP8l6yQC43QWtKjMjpjNDhBoN3R+W
/vG8mQt31GoA3OEHGQNnpBo+f2jvoCPp291DS95lCCsQZpSrEzYqeyvxJoDQ7bJdNlkYh2TnXIFy
aiuv1uDL536a3QqNMztqZ7muzUCzaOCirZCE2ZWG3oxHgpI2prkYL5vzkyheJIThYAG2Y/AMFNpS
dVkce3Po5qB2TdAjskSSN5Vw39qvEPrbKZz7LvPUFBA0p1/S3NqodfNBLZKLyVB3/2w0nE1rvYaK
igg2jQ6yZ+jOBq2t/3EeQmx1r6PhrNpayDAkDpaIpOml6sHsehTQKrb3roN2NW2cedeVnVPCbAGO
1Eu7bUwvCAifz49GtvyceaPV00IXNdZmKtGX4ICmd5CVpQkhHASqVVTXImjN2fQ4FPNYOTj46FD7
DkWNVSIL9ArXBLcRFWxpCL7yLU5xhDrXSsHlZyyvUR6Rq3deJpkooRGvILiJWkyjdOZ2nMMeLVTD
tlEKPxnDUcZqIpwslKFBA8bT0YPDGbDTugOomvFQGlpwMpvKPIdNAzLs86suPt5cG1FBkAwCiDtK
o7q1krHGUYpC8NGnFfGCuKKtb9rkMbdBroT3yw8Qf497xFvK3ZSCjJqAqjvI08WQzKxw8VbfhXMP
pdJk5dJbczgn6rcpdsbA9LrGn22zkAxbOLkersgmZIAdVOe8dUS6BX6KzIF30NzDkt6lmYTCRDiS
18/n6QljWtUUKqU4UZsgGxAIQ5BKch4JbworCG7hkLf8E0K3tnk/7umU+UPkbdz0gwNG8vNmIhsP
tzJzZw6622M8RD+qzmcdVH3kPa+y1Xg4e9f6sfTsGk5OGT7EbdAhsdwpBw+s78kfnv4xbsJ/NiRm
IqvjfLIbKIjVbIlsPwIH/zO1Jc1z4jN8NSQ2qysIqx3VurdhZR06v2zQEg174970S8j9tjvnsEiM
TmYRnGOKNdc1Z5AChI09honagEO9uvd0/XHIluslNz6cn0C+Af3nFWU1PM6dp4lR1dqAFQMVPGvQ
7q5R9YaXu+99Ur4uAWumSwNkBNR3GSPCd+jNMljF3dtpTROQfGQzjpGZbpMBkWb9iDfju0BsZGmQ
L0FGiFs7YntDkzbwi5lmPDkELJ+5uTVy9cf5SRSv2SsMt2ZmrqR5lOMNXUABQh/9TtO3SxmO2V1u
KpLHoGATIySGW74B2iNUdnBOz9LtGVLXBa5ERXQxlcmhHaudbnX/DIbvy64gjJPbBDDG0Fxo9ud2
Gj5EnvPrHnw9GBYSXu+tbtYcI0uAos43VfUJVVrnF4ZNPBfAw+ebqu16LquA5IxsikAwruQ1jt/e
uKnzNKxy8gBOzUBJ+3dN2CsU9+ajVpPlyNCwoYTTALfXHxvt0/nhCA48DMdBVY9nIQ/O34tG1bJB
YtfhwCs8ZKXNAyX5l/MQYvN6heBM2RptxXVyDGNBOz4ohovlklSyOA1fCsiczpuBcOvixcPcxikG
wiTUq2PztUL/rn7oNgsjJcHD5fsvttmcIHLLYyzJSAwL47L09EsVTccKak6DpwbJrO+HVBLqEh0a
SFnghsz4E1ywu7w17EzNNWKpJbbPTXlgPTCD35VBBjKZFly/8Q0ug+fXTeTH3yByJyFkVvKRqjD1
8ThtFB9akA/z4/zE6MFKdMIMj2WQB+PdeVTmbE7212qYnH+dokiPnAHD7L0HPcn8LL6yhyt7gnQX
bhg7q5YVNAs87ZtRcubZRJHiRGDACJfBejTS5TaFtkmWKGGXm1/HSta5LNwNEKJEvgpNhCjJeruM
jauhsjgBXG4roGRJinqjlvnkK0mbb89PpXBvr6C4yxnSv7bRTmzj2XntG039Lc0ribvl1ep/7gIL
XbZow8apyx+6plVoyTJlLKfSfzbDdNvuwRoJgrCjvTH9cYO60GNB/fGiP8pKJoRTuYLmNuCoRI0z
OSluapqJO6GtXahqlN61EKWRbAXhTFro+AZJBtoF+OSUuVjG1DRAUlna4arSZWxYwlNlBcBttbEi
2mDnCY77agn6WNmrWuBaoN4iEpsQzhmKS1BTheykqnJnPd4GLSpBcDzGmbuNa7otOyOsRtlbmO+A
/GkWrzgv7dmrKy61olFbFmxjC5Xg9JAdp220c7+lYGPbTHfzVt24F/kCFbok7PZkKyuIFc6n7eKN
7OisYoM7DUpXidyoxYLl2vSsdDSwIM9BiPV5LJZfbED7OVQHaW3ogmNfm5zH0norXtQoh2NWUfqK
t7AavetSA8FXHNA2bh0vZ8NqNutCsYssGbCTcZCDO8qYDnNeeRLbEFo5qwKybaSJwKr91jXNkwJ+
xgYBjKENR0dBV88iQRAuiwsWClS84p7OZ4aMtPLG2UPEoq2tZTOA3t1zbh3IP4a24r0j34WAEhwT
MwAD1QFvh5OUSYKouc7e8r7d1sFY7XMqe3MI52wFwm1cldp1qZV4c1ROHdiW8uDk3afzblw4aSsI
zr50gl7UETHf0B7aoGqdIMuzj2hC2CiNrLtB6B0Q57cwaxa74r6dMsdjrKAsA2XpZbKdYsvxkeNb
rhq1sDfnRyWC0uBK8fa0YBF8+iS3jMgEQzPeUX0NBss4gNjKE4qgZRXQwoshKDs8m7VuQhaNcwVT
PRhl4sKq8wM9QP/yGv0RGnhdIAsJxTZIgFhP6p8FPP/fDKjIKtaY3MmU0nmwiA5MSLwZypfFkL1C
hQDIeGKTeg7OI25QhZWDDSxxJrjxvWPc6Ob+/OrwvZIvTg0sHWgL1VDDclq8otNh7Gt3Qt4TPLdL
e+gmcliq9l4v6m3p1p+1ccalemyP5QhtxNqTXHdFt7I1PtsUK49naU2pNSMGmKUPS+76CbQ7vXGr
Nh/HWZec7sKL7hqMm013jtJlUOwp7I76DroTaCTyUH2Zb90N+IduWEMDuZFKKLHrF3/TXaNyRtKY
SZLR1JvC9gsT72iCOES9Z/xRObLCE00SBDJkcNzeNkjVL2kBOHMHVxIse/dpCCDst3eu0ceRYszO
PUHzTqhCPKTakg/ek3ZbfAC/SBiF876vwFNUbMcL5+N5UxOa8qul8TeFVKs7V6/wvezox4jGxV7y
+bLV5XsgFlLmZZ8BILrCVREEYPZljgup4XtXjAxY2cyo6o399FKW1pAisyVZGbGt2QRdVWxoV2No
QXwXhYmXzc4+LLvukmkQQ30pvZIxuMsmlDv3aivOKPz7FA7OD63Y0Up2WZUBsJ+vhkVyK7JIjL1J
41ulum6lqXUZAHfiOfNQR4grT+F87D5n+wZCZoPfhvYNiKNBGQgpnd15GxQ+rjVUEtqgTlXRcsAh
KpWbqGYGD6Bq3j4dJz826kOu5uGSKn7SkOPiaRdLvnxN8N18OqvBYJhl4Ljae/yejYfGS0PySYma
4ZCxs0rMrQ2rXFrIjti+a5DAMv4of5HD8KePX2Fx65hMTh/VEwZNlEvdC9QGHbUINZ6fWuFarkC4
mUWq2ootAyBlAoN8tIyH858vPt/xkHY0CHKCLZPza0sclxRtNVPoRNvM3TgEHTVo6U/3+hIHuXXh
FttZ/Yh3oduEnnNTyWroRdczqE//hc/zy1RT1vfOCPwhZoI9ag/Bp8ZG87V+G01DLrFU8XS+onF3
9AhNtrUWAU3PP3jowksk4RfhtQxkSuCzQrfDSWHQPA49zTu8D6P2aztiPC6KTWQ1qy+lZidH3ysK
XxOEd1trRiVQ0IeJ7V0gT4C3bggiccNfWn9Gb3z9aXnOG9961O/PG4xwBlfY3AzaaGDW3IphO3uT
3Fa15OoktIfV53NOf1CjqqoInoN2xaoLlhZlII31RBV78PumkKyXbDScs+/nnk55j9EUzrVOj6Ut
uTZI7MFj+Ctfr9SmF6OWHrOlHBFgofU1HSQTJoZAVTioYU0U1nO3rymi05LHCBVQY/K7uLrwyI8+
XyQbR5TQxiP9FYa7bo1VQ/sItGZhZ0/x0emWOlQLtPlFtk0OJfaDrzjpH+lggPMn75fQbeALIxDn
IfxeSTKAwiF7OgjqHHBbvJSgr2eV5EVqLRGCZm2U+2P8oJbphozP5w1dBsJdobOsMBWvRwykjhGy
ncptB/E/r6Lb8zBCC/RYzTzK4BBY4iwQhEJd57G0jjVedPXX3vw18p2fp9Tq8zkLjHI8pmzmK/r6
cxMlPim2HpFYuXDPvtAEQhoNnPScT8hwSyNUqVA3mEK//Mkbl8A02sDtn94zV4yO8CcO5xuizhqc
KkZEPYNSQAw9RiemH38dAnkptDxYmLSTuo20RxeMOsO0vD6Yy0vdescFRdcRynIsMIycJFnp1HuN
WcGqoG1RRbdZfd/2EC1VLxNF4qhF9quj09xCHwVyO3zDpFPZcx5nGIlSQv74a0rve0vCCSCy3TUE
tx7OjDZJRcFg2j69cuh4WY+P55dDNghudxRONs2qR1BT7hSbpPiyZEs4Izf9z1C4PVJ0ZZqbFsYx
ZZeDQcA69FgM77Dd9Vyxka5OgjRtUFTO3Mlg75r5S2xK802y1eAclq6MbjSyKPt8ZJWNy56km/iT
CY4h1rY6s9dSK7ueCgMdBsoaEelAquREL0xDrzREVKsldG70wIYMBbkqLhnLMMJ57zBo1LiBqgkU
kqfc0InpNkXqpEtYIfauZ5AVQYJE1Ta/bgtrFN6m3bwtR5VAFrmog374WNYJyJl+sa3vxSuvUTi7
1pe80mI3WULNQfetCR6U1L1Q6vyjXcradkTOeQ3FGbfdgmsYVVlLSIriJo6KR093H9C5fVsk5Zfz
cyeGYv2doLo6FUWidlJnESt1zZdtFiWbxL11812Vv+PShpP/bxjuKpI1k0eohfqfMns0Gysoql5y
22F3Jv6CvUbgHkWQ/WWaNUDwRvdAugQ1P2X7PZm9+zldgoiYn89PnMjNGS7ihPAQiLTyZQSu0xsk
VWMYXUUPiTZexZ21d5RMUtsmvMStcTgX0Wcz6u4XBSnpgNFAdUF0yAKUwqPWOt7K5HVF/mgNxl1M
STIkheMAbFgIyvX0uQk6V9GC81PHFvtkqVZTxxmD56I71gJVMWLFtV85QVIfK+dzG7d+2n2Ns/dY
OGt+Q8sMwvx8FYHXpkm8eCiljJUwGZ+iyt0RsPrSutieH5bYIl6BuF3rofy1sTwUnTnuPdUM381v
YkOWlxXuV9dBczkSfZAS4u5taRE3o2Jhv3a57dPpWaM/hoXde2SLJNxPKyDOqeaxVo3oQ2VvlEtC
ilCP+2CpL0oLygVuKbEI2ag435qbXhZFGsCGbvSdbPQnXBg87aMyjOH5RZIhcYuUmzluWB7cxGIq
QWSkYG8rn2e33S1D/+E8lHAGQUcCF2EjNcJX1uad0jdGDg+ROnGONFbd32cGKuJblPjfNXoF2WM9
aXfnQYU7+BWUL7ftE6JY7ohTylNy32zmIELS4jyEcAo90zVtHY30KAx7ey1KXFXv3RHHbU7CXrd8
tUrC6GGJVInrE+4nlJxBogPahKAheItTozCmTHvMXwM/DkX3xPzQqbLIrgyEDXZ1xxvT2YR6BeZL
GSfbL9oyDqbEARNFZ3ub98zb63g456qqfZFbY4SiQ6/ezUudXBRj2R9rpX4YDDzzzqMJQ/EI0qHz
F3WOqFXhPIUyq85iDXBH7dbekX2zcwqQfvkJOEDdy+LAwsqp6UOW05M89UUmuAbmPIdnJpFqT6gX
NUBA89DMKegcksmSGLrICtconMvQaidSlQ7DM7vLKPqcVKmfzoE5/nF+GkX2sYbh/EVGjXZwW5we
XtLuB8vdRBC/7VJZd6JszjhbB2W3Zfctil+94q5FTqqFAN75gQijxsgImxgNigMQt3hr6ZUzFlD7
w0iYyLy1tfbTHim/hylw/SWku+heppjCs6e93JhXiHycGIxJWhknbIl2zTVkE7eMvzLdonEPTJbL
vcUIn6FIU30vtsqm20edZAuwEfH3jDU+twPGXOtUA2/qUD1GR+0iflGuUH9VouBkmJy9F6aWTPkE
mKhULrRE20RO7I/Fr8p7nuBwFp91BSUxG459NaHiE5JSeCmC8/RAIbUj1WphXvzc5HGG3xG3jBvC
Ji/Vg7Emm3IyC7+2kqCy9Nu4zQ+108R+oXV+UdeSGILYWFEuaIBvFRE2vmxmQqtx1jQw1vKy8JmI
0bLfeQE92r4WgAN9U30/vzuE3mSFxx0DZp45M4qrEDlsyE5Ju8ifK/2AhqCwNpQf57GELgVhJCgr
QO8ABYRvNyKtzaacKM6BxRiD3Awa63vjSMYjw+BWz7T61B4iB2E3NPAvw3hMp9xXUkPihIVZRHs1
Fs5v0bipBoU1/ikXM5ip7GC6mGKfmWXkM/5TmU8R+skVHrdORgQqLHPBRbEYXMdXVJX6nUmn4PwK
ia3hdYW4k3qB1o9WVi93XyVoGzsoXPOS0ROUVXX4Z1DcW6hUtLoGDRIMvZ4rsFWgXNAu28vOxaVq
bOg7SvnXy8WdAYRSwx1smN48Kr5mjUFaTT41jZ0q5XaSzCGveqMPuVcXC6Cgc7ZTsz2o3v3ajgIp
4aMwtYauBBQJQv3zlIS3aBc3sysgNWEfepW/HIy9+S39oASmb/sqAQWc8y3+o95Jqx2YZz/xkStk
bpcpQ1RoywQ7YW9zHaUlTRBtrNDZlWEpFUjSRHsa9auIDIOcDR0/3OLZRkKtjPnEwg3sY7lpAvu2
uQKRy458HC9RKJf48SaXbAVh/GGFyicuc9dOZ4WhMlZXCK4FywVM5sjiD8pBKl0imtE1Gndkg2vV
RSARaCio3ugQsG9QthPvqssUEp6mpM9OMqEe+zKru79CWtA5GnD6oz4lQa5X5a7rk+cZO9L/9V2+
Hhbn8svemUowliLiMd/mFgQ0l+30tXCM8DyMyDuuYTh7zLoUJYYTZs/tzcgfs/nKATOxBEQYP16j
sGldTVtV90jHs4tkcoh2TIWo3DO5vzqIpTSLshXi3H1jLKBhGgFllVctJegzuSbO3XsmDVyxIAXB
a/YkGTvU8eJEuOg00aWRHaPl/vzni8fw+vmch4/NHIS4MY7Icdlp9cMSbxXv+TyE8LrEWjr+GgPv
GmolA+kgohrjnX5XH0DNgVYg96PpO3cKOClBziE5+CWD4r27UjFmURZG0TIl1Bvz6BJ0xJbL/vzA
xAb997j4LGXqRSTvWNuoqRUBbbKwUwtJlIGd5bwPd8AaitpsFMviCHlrzVbcI1k8oQBYn24G8EhP
2camaVBWCgJRsouFcNpWYNwGNQfECNUIzW125IWaFV2hVBdFns72/LSJYRxwfeCSaZ9wvJrDjLhA
uaBEu9zF5eUIAjMiMQDhyiCdDwoD9NGdqLQSUy+jpYZHM42jln4oksfzQxBdH3Ck//353K6ZLKNY
lAqfX4zfivToZhfTXPqFI0m1y2C4jaO1dCZdAZjORQlq9mWuPirjpzZ5V6bvdTxoa3hrZr2m95E+
Aqj+QjfFNTTEN4M/HZdr6HJB5EYu8CleINYWzO5GeEm9BRzVbPSSDr0Ayvjg0OfFkhye4osBdCGh
0ctodxmp4PoY6CAAaBXRyJ6jLJ7Q7VjzYYa4EuPblXW3CEezAuMOgkl3eoU6ADP13YSAz3saqyBI
9fdguBt/2+l2D2EvvMnqLpgQTIfmwbaMtI/nrZqZ04mzWcFwVp0grF3H1YQwj0H8ovusmDeN/iNS
NnZyM9cfB1lTktC8V3icedcu6U1twbAM9yZpHtR0CJbnoZWpyoj8DTyKDlZKEy6Hd9OaPjh6PPdI
ImqfHf1bip2aTankDiUD4W5r8DVjQrMBJgAdnqzDMkHV1ZC1AYiOg/VQuG3j9HlWFQZQiuyhKW7G
+NAO36rpfpBprsmAmMWvblGerQ/G7GLOFHvUt2pMsoDgP7eZkuL1UPc01CLjHWQfKDl7XShuz2oZ
tajHQBflSI1DvUjel8K7IYsvQmqNleTwjfX5BOGzCuqXYTT55tFES4F1P980l+qmlUu5shXnd9MK
jG+vZ1haZQHsr9RoHFIITkAhZ+sdpAXTMjTuaVK4HnKiCvZu/Dn62kJLq9jlF2MOqmq68zaV5Foi
cnjrsXHWTjw9nWwdY0tMbNjvVGZ+wsjNGoAzdHNE7Yk1AsDbWzdMlDLZxFfK5ylAJcgW9HEP5z2f
8LhY43H27i7uMBbFjBsjmrm9bXJTXihXI8pes20e2OF5NLGv+NsMDc7OR+IMecIsQ+0uUz1UvatO
lioXQqBLCN2xuGGd5P8X0APBHmAOTXPhpF9osXfqd9RquSsI7tCLUApmtw4g0mULCoxIkdiYbAjc
oVcWZe62Ez7fGpqtRuxQH41N0svCJDIY7tBLmzaPqhowxNj18xA03ZVBu+D8iotOuvVccSfd2CnD
HKnw2702BXUXNT5RE9/UvjoW2IDOY4n3zuvC8ElWD+xwddtiROod3bC9Y6b+WKNfg0msohj+SZdc
tiRT6HC+J+qNpW1bnOMNumqqIazAxpl0stNBhsL5HBZEowm7LZSjHlpxdKd6bWDrqiQ/KFwqHToN
EFNDaRifF7epricpyCvC2OkP1FKvVcQEE1pcxlUpOY8kUPxC5XSghlLgvEun/thbxUMUX5TueNBJ
Hp63CRkSt0I9UuJl0gGpH3qfxL5W0GCoLiwZ96LwXHidPF7oJKupRZoIpB99X/mKHXjO5/MDEV1R
wQT+1+rwjf/z4DaRytiThy09MIVFA3T8xVbmFMR7CHzjoN5FUbjK4ziDl+ZJDmP7qQGbhZNff6cI
2KL3cDvuZeotwvVZwXHHD206YhQ5jG5W4sCwoKanIjJt+qqs4VtAD8HY41g9sgYWUZAyvb3YjV2t
x7adorGq076iKa31qUrue0g5BWg0eeh6kAFBeqyn26q2yG7SB/VSjdP+Ytatcrd40PqB8PaznnkO
pEyizG8HzwrAOT1vz6/06ZTgiyL9BEEmpoXKV7CZ2TLaWaFPYU3mYHC2KlQu552jyMozT2+6wEH7
O5qrwSUBAqG3E1Lk1RiRwkCDl/EFO0Md+40WfSnIpoPg2/khCawKWOjlYZQxyK/xNSODZqcE1K7o
MN1k1xoEJaKNeSghfu0d2S3N+ngeTziF6GZw0cUBDgKedKFtktFC1SEaLYt578z6RVxam3HEBX6o
v5yHElygMLSXtzx8pnNCutAMLbJ6bj+Fyp5utG25iY/uEwx4C7RflVdDrvktGBv46nUyaRl25wQw
MzH3bjwfvRaCHOTXaQ4Bw2oSQCSBYM9LamcFs7hWaqT6jL70blPRR5odjEpyiTo91N5CcLcPqArO
ywJOjHBxhi7EEeMFKXQ/NlQdZAU+QigWbHEtEKWdcAksCRmHWkUTp9HPgZZnQWkXAUFAUWIJAhwQ
VyERhE2lwcVw97ZJb7Q56RBw7UIDbdTpdvgelQEJ+k3kp/50RTb9d3eRXHoEpv4GlJvHZaZWkkYJ
q3J4AhGUXw1lqJE9USoJkHh0iPmCxMLSTD6uRFJEavsYo5u777X+TSmIXw6DBIS5+7dPRxAKg8Ua
YhqMIIF30srczAMdogm0D/o+wyGQFbI6eyEEi/Wi8/hFf/ztFspadxnqEhOWjt42HrUNMRfJpVfg
WW0QjOpoQ1BN5D7ZVK62j0Lm2streLsluW+y2xRhvvLJze+s2pTMl3BRMAoDJX8vnbpvkTJi52o3
w7TbcbqCqMStrnzKNVcyHuGUrVB0DqX10FU6sr715lPdbWf34/mdIxsFdzR3NY3nhfXFt2S5A13O
IVbcsHfi8DyMcKsY6K5gvEmnMihjk1ULYf3942y1QWlAn3V2bx3XfNL1VjJlMizOUSMvYiBLhoVx
Iuob+ZcBNL/oWJT2HMtwOJ/jFfqs66yxH9G/yHeMeINMyWWjQLs81ehdXNaBXvR44qE22C2/TMg+
BMrcBal9oI671+3hvtCpxCqF9oLOEsfWIZ9yoqDSeuqiK0U9hX1D9+0y3RaeJjl2T6/DcBSo6dZ0
HQUG4AZ5a5JubDZxZ+OE78rbKvZ1FIBkxTapLh1lS7zST2XUlIJc3ltEbhM4ypCSLsfRG3/Wjz8D
M9QvLpvNFMyIrSehTCtZ6EVWQ+R2hVKlvY6tAWYI9M1oM3npSEXN0KZrbsZChibcgys0tqYrnzUN
pQnufgzPGZFu61NE811r0v24bdTtO/bhCop9lRVU1mmE9B7WbvYeUKqWtqh38TZ5/3geRjZ/3BYs
Y7VV+hTzN2j9NleGm84hn4ep/UDHCCXm0915uBd6kJOzi91tUVUOYdqXO/BqWEtOjDQeR1yaskb3
c2XxfBcvauK3WUG3nmKRYNCTj2NrkIOmmFZoVqq2O/8lhDtv9R24VewtR/GmZppCT71tId03QX35
PILoKm/j+fT3MLnV6xIntdV5wM4Lkci81/bJ5g9CfPSpbttddyFjixE6OPgRZLNeaAq5jY46RguS
NDAWYn2wUBU1mAclv6CuLJMlKFdiWgavQNz+1qBN2BIXQMbNS0PPLrsq8UzxgiT3XfB9sNqh7AGi
iPfnJ1S48Va43DZPcK5bQwZc1+3DvMqOuWdtl6jfn4cRWsYKhrMM0hlJ2c2ASY12Zy5uMHeOZCSa
0CmvMDjTyFQl8doIGIzYZwLFFRLc1+6m2uG1t6Ehkg3BTP10p0COwtqcH59wt+NJgWKBF8447jUb
xVOJYlH4ryn9hN76TR997a0bj+4aKaWgyCQ1ZGsYTQBIAvhkiqUMLRorVTiWVtmond/nfagNub9E
T+fHJDINaLporKFdPZUKMBMXIZ92Zrfh6MNUp1Wgt9mlSWQS4cIBsbgpBsOKOjgTjBx9qiDpDYqr
fJPHjyUBpbkS+y0icu8Y0AqIM8LUjoahSAFkTHgf6XTfZ2mgSYnTRbbAmML+Gg9nh5Zrg/e7t3D/
KJ7maUPa0ifQQNCSK/KOxi8b/t6ERB9iAKfqBDVU75bRA6vMPEHicRt3N5lyNOJ37N41CuecWiVt
vDkDGQ9oMK5wfd1XdSNhHmBzzx9fawjeCEa7WIwCAynI/Ehn5YImst41IcRPPw4NVsRl3h78BO00
1Thh+Udv3NSLuTc7e3vewoSmvILgnsN2DcYMLBZzA6Wv08q3zAE9hZdGLMs2yJA4h2NASay3eiA1
y9WMUlbN8Zcl8KSswEIn8FIxhBlDHS23Ll3OYlkzjnRlVq66ot2a83A/F1IxUSEOC/mATuGF2/nt
4hhq+f9I+67munGl21/EKubwyrSDkhUshxeWx+MhmMAcf/1d0DlnREG4G5/lctU8jKq4dgONBtDo
XmtsU4Ljy0CW4TTUFEVXVM+DOW/0b2OGVrlmczTfUN0xsHK18iFwVUY1Gv6fGkjm+K1DQVhXVDb4
yFM7nNKq9Km9/j1uyi/DVJCmSqYmsLoCOh1zpd+bnvJ3nVQ/itTO/a1wnLBpy9FfekZrlVGknee0
jYnSV2dn9OyocJTsegHjeQCJvyk0xrq8Mzal9x2QAMYOnbOTbiNTVYFJyvcWOgYOqSAVZYzzFR0b
yWoRjxZYHFkuBLUVnCsbEwr51QWheVpvzeVra0Wg2r7syoJOMYQW4xWD8+WsRNIKKnkLuImQ0ImU
By8wbtRP5IUMUI3LiNyPqIiTJUiEN50X2RHNNJBDdbkoDY1ktZ+x8wC3t/0e/6qDeVqC9FP2aTpA
+TCUPdqKDg6GBaE+iBmAqpcvVBnzOWkLnT2i9bUbFJ7e+y3ox6MSErG4GzTtkQ6j7te5TXxjniSv
eKKwZID9RgV5Fkg++LBkNtoAGb1kjgoLj+5WH0zD6l+eS5G7QIQQL98e6Lbf3YgtdLTOeOtAcNVq
qJ+bnzKF+o2zHP4Mhpu5skqbVLE7HP+79tSpY0y0/ry2v6/DxWbJMnG79+CffMua7nbTmpbuHFXt
dAPhlYcBbUGSERPl1aGoC1FAW9fANMwT4U1ZW1ZWbs1Rp1S3LRI2S/etqMqnZFEgRFHMve+SMdDG
+iodsk+tkj8XiyxzzFYYvyfiDQa65GA6xr2OW+Xdliqrbipz5KIGyM9TO0GQH3ELySAd+0zHHmJx
ikaDrSS/zxkMae8dNLf4i35MaF8C2sjzIFnyoEALbLuZwe97zB6G28VIXvWkGbw5QpYoHhL9jM6o
s27ICpBEmyU0A23W9IpnRb63yt7WPlMZdVJRaUVgj4WO03K6BZpqV6GdNzJWWkHBE4ZvB8ithBUa
x5XOAFUoBpCguCdxFqyxHQ+fZU+morWNoyZIilX0XaOY9O3GOYBrxDbTGk+/lhpkxlNNppjKHhdE
EXIPwh0A9XJadLsHiHlIj/97/v0/1G6xH8t7PLzdYw1+IGbn3zAKEySl2H3ZM3N3qiAHtB0QSdBE
UAb5B1xvD8V5OLFyTVdKTNHECN0eDRotUn0jNiyXzOHcO8mGZZhyRv5+N4VWrB3Ba7vcT5EJeUId
bZPh5dUkdLudTe/q7xfwS1IPNuXXL0IV4At1bufYRC2ac5JgSWzjN01SD8lo2sAafpanDs1VwxFS
8wsK36YDWoCOEjjRLrk3jfNAkhWDYlGQYBHdn36yZgYSz7OvQqS6jf9DhyozUbSy9pDc0bdYO2+g
LSxctXOjfaYW+NYke78MgosTo4q8OZTVsa7yR2O4UuqfuUzMWdAgBn6d1zXFPwfhgQavAQYwoM1j
np1jdh6u3Ov6hHfBY33S/SJOgjq6PF2inWuPyQLyLhlppGua1Asw0eoaUxX1q3Z6HpvupmiaI5Lz
0KSVURaJnR8JedYIh/dB3iHduUjyssFig4bqmBWxU96ozo+suKq10GliZahwmTiWKGm4bKtwDnUd
xH+MsxFx/62ttClmx1xz1Aav4Zw6yLqGpddKopXQ/Xcg3IDmm2pRitatyGpRtBg30pZdYeTVUbeo
oRoDyUbO2fOCOmbn4OlTJUF6LM7dVXqqTv2JPS3Ikp1iY16xOK8nZp/1c6EgUTdcz839JGtDEiaJ
QSb5rzHclOQlSP2pAmP6zt/i7Ii6ntAN2zCvwJtcxaDxlpx8ZRZx0wNJGXXuJ1hE02tLiRoZNajw
UmSDj5ndxA1k97hdPlm3FascANpdOfnJwUDeuzlCZz7eIuNsBN1BlrEVujWUAlgrDwq3+focRR/K
tWECKfZ8U+ZHZcEx8OHyyhGO2isEX4en9Kuu6C/sn/1paQ5TKtmjJCbw9ZFGkjptxqJr0ihnVLfd
Kct8Xa2y06UMhtuaTH0mDtLbqJnebjUIes3jIZfSR4tAHFWzIN6AJOm7EvohaRww1+NFd0nORI9S
UNwW0e9Pxw6CL5xfm6mwaYIsXzccTA0CeOHl7wt3oj0A58RWCU3CiWkpbI/OXXNCt1NsnhjrB87k
vhYo/3SHj7wr7iG5uXGXhYJTDDYZ5PPWhJp55aoys1ho5E95ewwudGrUHaibw6zhZx91OJmwZxv1
bjnrTC8hlpkkjG7gPcKWDs2L9+R8k9Vlk8OCjXaHO8xLLIgHn9xqFgijmaikrABDeBneI3JnZbd1
19legag7wfDVPBuoMiu/MBWW0/AgnzThW+Yejzs3o3ZuXo0tBUuA3X5SLNBvN/WD4XRfV6Sbpqm7
RUUVcn/TqSh/u/MPSr8qeOEsVqj5rn5/tZOWlj38ZU2ixTw12RP1rqePxNY9CrddbEln1p6OZLeW
fS5bEFT+6mX0tOJ48WoIlztoFeqAUA8QS3Y9IdnT36bzBw4+eys4ryAVzaa2xlhZ3l3uPlH9vl8l
O4TMCs4RhratzTkHRKsd7OmU5yd3kdSd/3+c7d+R4nehDP0aCH3AsA3vrzbNwHo9nzzyywHXhpnY
V1nqHVFShQo3+vtFiHtn4/cn13GKbbEwRx0GUH8oiu+DI0kUM096H5tejePi35wak6vZgKiRnzaf
2qUPXO+vYf5Ied7OF/hngm3T3Vxjcg1W8sOAMFzyY0skviA6LUCCx2XthCB05k+ozeT189yg1qh3
0I5y6zqSrgChr+2+z/B3dxZdKVaS2gjjqvto4uI8fnZl7Shs0b2bjR0E+wk7CGudcU8w2CY+tPdj
Wz8sff6NDO2pBQuAss6fL2+4wsnXLANtd0ip4D72Fg5lw61FMtQaakW8KVc2+U6hQthLQqbOmpTf
W/UKw/nYUmUbdKUAs561uMD90kaLH9M/7FDWHUPKOWA8XqsPzoGj/OgtnDZUYbGOKwif8unzDSyo
ZNGxN5nbV6roYbs9bK6sj0MGwoW6klZVMRKAbDMSOdDm2kiOVpvf75jF7mPoSOZBccICOzI3YRst
W5BO4IXSDdP6el2umlriE0IX3EFwk2X3RtJMKyDQAxOUyxQ39Gmb8KhmkCaudPXvyy4oXLQ7OO5s
ZBZWMaTg/YsM7ZOz3BFZ2ZPQxXff5xbt4tjutjJVlXr8gfMdmZ6b+sodJVFUvEfsYJh/7BauMTdK
h2wXShRAQDOcNCS7rIMZg4EgujxebEN7t5ag2W3q6OrF4wa34VHPKDwzw+PXujpPTuPeznV12Poq
TFordIz+vCgOtguq+JdxhQ7+ivsyADsDWV55Bt8FNlpKDstSH3uqHFNFl8RY8dkV5OKOi4CEyn7u
WGJuren0OQayj160vg4bFNGTeAnm6+EwXv1+fw8WFDhxWTuRquKJ7+28oTa6y3MTe8aczKiJC+n8
s84eFO0jJ6EdDPPS3ejVOcWbA1Mwc/Vzr/ztbMfCqiQzJEwB7G3hhq6Zc/RQM1uMR0aqRmML3X51
OMZqnIL7Lv/VXtGfl71C6I07u7iwp6oldbUWkNuQR2NRB16VBhaaCOiaxM3iXOsmCdRxSyW2Cr0R
D7EQKYEWFabv7XjqKwTShxGniSZJj7k6Fr5dG2E/zMfL9glxXqp4wQJt4VHxLQ4Or4R6KfbjuSMP
xbL87Fswrw7Olz+C4RkvKQg2ieIApiiPZpoFmvk46I9/hsENWeLpk4IyBtRpzBuOR/OZqFVAQJD0
ZzDc9lHoW0LrEaa0ObTBUOpvzq1PHBJehmGO9S4Mvk4M/2AHLTyS1wMcL5vv9PIvqh/1/LPSTyy5
6raSoRMFJZwcWLkB+Anecz0VnabQxNtweAWp5HLKWeNu34bZyTuU0XxMvECTva8KDHwDya0sG8WK
zUQQ58f86BXB0mu+WdzSZg704V4v7i8Pp2AXfoPG+bk6UL2dVBjYaVpsGf09MT3JXUawEe8h+Ken
Dd18DciFl4g4U0jzNraGKbTtLe6z4bcb1NlBD7JcqNYAxwzfpaMOUF2xyYI9sng0GoB9aWR84OIB
e4XgjhWFQk07HQGRUhMsSXhC02XMEUIIE3JKqo1XnndsTJ09q2BMR5UgzXO0htU327BIwrfQyUwX
8opQ1H7PxrSYZKvcDIt1RKqGtI9K/2XVv5TbHGXjWSPPl51MlCUC29grHOfTSOoni8G0A7cRGeom
9h7cJ+/zEpBjAeoI5+/LcILYjRQRqpPZywuUmrmt3VnKGiq56HKy6yxyegJH66PBkz2MCP16B8Nt
7UlB0OxRAqYpxrBA6X4zt0HTOqde8z7i1xD5wdEfPGnvn2AafeyHEh5hkcpP3NLvnUMuu0WLh+0V
hPPsOnV7S1EBUpVnUAbQ4jgbx8szI6plx9S8YnBTUxd5kdYZMMgJFBVBGbrIGJLYeaBXbVjeopQ9
8MKuRSn2ZWCZbdxc1auHIuUauGZ3vVWBMXwuZXXeohz2G9u4U5jnpbVTsElqfuYvRIfVrypajllg
loF3GILyexpqp8t2sW9yuyEwXU83QazPdDnfHlMKdI5VZYloVKj5X3PmhqqtxIrWHtI6OQx6HV+G
E7v8K5zxFi7Ri6Qq2wG7hbqFzlzGa9UetATykWb6fBlKvPXuTOPcscm6zJxXYKXPEzgz+oNzC4qj
2zFk/f7lQUbrJwy6uFiheQs3w3ePWp2t9lNvYCT1pL51jfWTkpDosklCJ3yF4NOJyTzBO2xAYJuK
1rG7XdQx6EpbMnLCSUKFmmfDKVhp39tJavWt6TIdtXYlCrSgcRMb5hzi4uhXlSRBKjboFYkL62Vm
9U2VtEDqh9OkmsG6GFddPgaXx024WWEfBAc9/Nzie/Q3vG+jHG9i+2GsJn3QKEHWmn6Wf541MHub
klghg2Pju7uyOaqi6Cj2RVPpctd6QZp0vgPKnmnztXzwt1SyFYsd79U6bro2alnjytr3QLiPQgzv
qrKm8PIAiufpFYKbJ3se4Gko1EItydGGMK/KTuZSvSshCkT7UKuKFn2IzbwdNzevdJAq4yg5LtCY
7aeomcltadLPl40RjheKX9DA7KDHks+EVcpYzKmLfERtnIfkKtMeLn9fbAaKSMHtir4rPs+i2Eni
qsUKM9Rjgn6dzDujwltyjRWuUedfkHdJla21KR1Y3K6cPOjsIZwXEB21I+qL2ya6bJF4xF7BuAug
5mwq7S1mUfcza25odrz8fcmIvZz+dgvGGgYrqW24l9r+ZQxRohF/ySQxQIQBZRy4lYsm/Hcp/oTa
HnihEGoMIz82KwQoVsU30fN92RTRUKHCHAUi4Od4TzVUKL075yVFGn52j16yni1F1qcogeB3AQ2d
fJ1nAGLMO19TD14nSUmKfEsDUQGajCC9+j7tvUxJQlLEf2cGeUw4jEWouVFOZMpSwinZ4XBRxdJy
VKixfUadf2z0qNUZHmAl11MZBnc9NQeaGYOCaccryGTM8aijd0OaXBedojS86xrIOmL75zeYaSr1
3GQRv+ohLtYft6H31U7zJ/1sK18ve5goYYzGuVcwbntpVYeoxoB4j8RSWm9+W5yK7MvixlZybY1F
1E6fslRWdix0uh0ot8kk+bY2dcaW6PS5xfpsnA8cBVAQD/UgKAhr794njCHTq4m1vUMEWbPOVgUN
YUmGWOgLOwjurOvNLS3w0oeBS6PFixd6VUyS5S+8qO7N4PYw1Stsj27AQHdC8B+uFOdhucfRI1JC
mSy6KG+LUoLXQWOztgucuaoWasZaX+uoqV8uxtNxvaOQqEDdahrUj+WNKdndhMFhB8kGeQe50c5M
OwOQbv3ctXet6fmp+ReVpb2lA8l5ObjF3XZh/jB4/hglB1bRo91muo//E9CDrG5Q5hucf9vzuIFb
A3Cl/ryhnbe6ylrJVUsGwYW7YZsM0PjhPqLXf2fbYcNTXwaFrMvRgX2Ev8+huAR7HNIWEEDl7MAt
dWzyrcIdsvq2LC2O7N+MufJTC5e7WKtkMgMsfF6C42za3LYgTlYiX7ZV51qbDlOdXIGQrvb7zguJ
ad1Ps/K9VZq/LpspDEc7M7mwPmjFuuYDzPTK2HbuellWUzhXjm6A7wBam+8edybUCOSDUcMdnMI3
y82vh7Oqf75sxEtZwbvR26HwPu6Zk6XM2MnnYIv1wAwq+0saISUMjiXTClu8vdwaIRQDWSGbCSIC
LTJ+VUqYNkcQ7ENGKw2mGwi6e7+yEC3Ushcu2SBwvuRWgzp0G36e00c4K/jUuk9yyf4sDCe7IeAd
aLCQkVKBYcw6ZJ3+AemPn6ioCwaTy+XRFrqMC2FE74XGgn+QobZR5RVt2PILKg894KMqWXsSBP4t
ZsvmdTMcOA2qfOJacb9u6ijJ48kguJO4pdVbWxEYYZiR4X0r16fLgyScctfDkyZYqnAHY3/fRXe9
R2qa6DBBVZ8G58bGTg92pw9gICmNJhxMh8M/wBAFN3VHAUaVn2b1SqmidowvQ4jCkoVGHxvldsji
841LnYL2mGJB6t7S0rs1/zt3yUl3viOzEJEy/4sq9FC6m6ThQpi/c9A9iAoi00QiiAtKY9+ntaqY
czSES8hyk4Z9TotQtYIJRaiMkNqp42qKNZlAishcdAcw6ifNMNEj/nbWWis3DTKhoTDtG+0KafS0
9EEngbSDWQ4+qBHKI63SJM60ZHxGRiwPLw+3yCtx8EVZo+o6aFTgAkXqWnXiLmi1W000Lw512R2r
CfRgl1FEvrlH4UIFWmkLqzPRm9lV9NPsdbrv0smvs+UDBWcOboloeUOowEmUM8fz9BYiRJhHe8xC
vHlGDbF9xbVOl+1hn+GjP/pJ0J7rgSDS4dda2Y6u2bWYtcm4bqdvaCBoli0Ar5Q5yU5TYigT2Q70
r2go23rrIAWk2YbU0eaoNB+aNtxyzffqf9omTM3ff8SFRu8rEnOVXQBB3SFecS0drpB86qvj3M++
skjO8WJrHJxv8Dmw3XFBMEcvPLYlzE9qXRFyGIarKv270b+BAEAS0UUuh5dAlJSghxvHDQ7JHCHe
a+iQBNbSK2PJ/LX4YYwfGDG4AO48aFdA5OAW75g206DU6gzR3oeJKNc4UgVZVUoiomjMdij83gSW
tMWoNaCQBptre1/jDpwZP0vv0ZwzyaiJwgES4CixQG+H9k5K0WzUXMstjFrdj4hDZyi+SxCE1ngO
lg2qD1Gfx/lz0nelOmoj5MHsYMu0sNX+SbI7r7prqSI5NghdYAfFOXSSpsRIE0Dpw7WZPJTpPZQz
LgcC0RkIcQAZSTzAsD76t2vGWbLcQfoL1jRZ8NVcXD+jRjBL7wbCF5E9EBdBexu95JYOW4y74gcr
NXND7bvts6ZRVowge4YWDd0ejvNsoxibDBrECNjTl4rc9EMSVKusnkfgbC58AHEA7i2gyxstuyRT
NkfUtQt/W7qQuO7XyxMkumejh8fQkJxgNNV8rZcyEAe8cbBkDtbAPQ/X0Ls6jN+6aA3XUxGmd7Ja
PZFVe0DmMrswmntUW+kKQGW9bYzTIkvoC1yOUW6DfclBtYPNB7bKndHwRUBLsbbk0zwYRzR+3JC2
jvR5lkRroSm4krJXMbyNvdtNKzqPpCoQDersFwJ3nKiy0j9BOGDZViTFUO+A0xcXpsGrargpcKJy
OoxGHWsGCOnqW209r7kqCddCcyBBDrJnIOGw83ZmFG+qMmrC32wKBcuFLmOAg9kQXvY44fygO84G
+Sk87h0l7diokO2pUDKkOwd0pfoJaVyfki/VqMh4dtky5M4hqEaxNfwHzL7vwjUE4o2kKzxw/FsT
SvDGFjw5eVwaymdIzN/XWcUuwDEIbWZJFBfleAAKUhRGiAtTuTCuEqtxi1WZcGB2D1tIw+lo3JrQ
F2byzMrT7w/pHoxN7G5JGZCmAhEkAeNFc2uh5TBFMmS0D5sjEyoThL03VrG/74CscU6rZIBVSV8G
mQOpLZUGGumjy/aIp+118LgQUTVeO49TCnu6NEwd658FLa+F2X3T1+oB/AfX3dweLLP+5zKsyP/3
w8j5vwvCIbJ2GMa6dHxiggopxUOYxDNkINxGVVCrUKkOEI1AJM2efmi2rIFBxJqPykwUZjLidhR8
cbtTlnmjM+hwe1aZt4G4vQ6yGyduoSrWhkxslB5ypvwc2w+XR1DoH6/AvL5pX5XNMFkAbtbncowt
GvWbjGPmRW/m3aLegXAhce5HrZ7cZIoK20r8AsLMYQ6HifHekj86Jmgte5K7oCadn3RrNP2iTo2w
6cmzmive49gMWVhnJQbGzX85Rj7edLlR3dejbn4vaOWc8myjPjG0vPHJSAuwWddLYEK/7NdMNpB1
b/NQBLmVntrW1j5nq/7DTSlIAbQpZ9epE7phtthRcQhZDEtynpINsP52AdY5fladYIBJ8XnUv4zJ
AUnJy3ModFD0hei2BwKdd2Qia+Vo9TDCQc2pPmRqcyS1Ljl4CiHwGILWE5QkvjsVqpo7jD2FFQPe
E/1yqa4RCz7ASg5iqFcQbqFZJR6utg4goHpb+itDPV4eJ9GRE2z7jqmBbx+nM75PqIaKDKUEAJnR
W6Gmd3d52sA/mnHu79y2vnELzY5IDQIJr877o0fM8WAqy4SSCfBiEVfrJOcR0daKqz3a9JEht9/V
6eTVqOZ2BbUMfdz8WY1mSP2OEJyX6UmKTQeDosXI+UEZze1uoP1S19YlrB/B+OrgwFgE26FSfLCu
svAyHzNZ2kvo+DtE5lK7nafvCtOudSA2Btb3eLcln8xMsu0I3XKHwX7DDkOxvEX1QKQXadut6p37
7nDZY2Q2cNuaXm06pJXw/YHmN51HTotV31mdWoZ/hsPvY3U+VW0JN9D0cDZAGqt+sl0Za47MGG55
dSCd7NwCIKmXBLgq+aX5ZJmSvJh4RswXxROoYvL1LOZEymQr8RZClrjZTl0u+b5wwaAUjCmqsO9z
4TTvGmNSWL2Bvt6Zy01FUBQ2XtWoNPnIjLzicOuls2bNIzhQg0XuEW3hfqqGA5ERuItnBHxW0HpA
IpRPlSbO7Npzi+TzQJ/KJHKqxzr99hE7/oXgS3OyXqvWnOXQpxyMtrcTPTQyNjzmN+92dwcxlYlJ
gJ2Vc958dKytKwq8Krufm8oKPfeLqof19mA0/6TS9iDhmCEFBoEBC7mwl0C3W/IuqhlcJQOLIFU/
TctdYaKBNfrAmO0guMhVuDiREMtF9XiinUdVPSpNct06rmTRi2onXJbN+58pzNSdKVCQXpyRmZKD
eNK4YlpT5Aj1wVhGASZMGeyRuDg2T1TJ+xZIoJsNO+haQVIx9ZsyHMM1LCPvVDv+pEmWkDAU7Mzj
/CKZNCRA0DAbLdtzTpPT5M2Ss5Xw1rFD4CJaXjp5MZs2Dj7/ZWtjFGD68SP5j/3ocYfzehk7Fxw8
IK6sjYPbtrGjkcfLLie+fb6a8tJ7vPOF2UsKtWbkmOSUPphRfXCv59j1rYCJI8t4LtjIv1+x/zoe
n6JY0XqJhA4McjzIfac3dfN9g87MUH8qzNNlw4TxemcXF68HvcgIWOSRoehiz3myuvlYuKOvVrJJ
EtqElDUqKdk/PnOtzQa26gZAdEwNvzHw6mQ249Hu+tAY1tDKbclpUmjZKyCfxF5NWppL+1/LvCea
02AYTKSYv1weQfHRzcUbD8Kdg7Q/t45Gb6V64mAdmfdLqEYEb3npOcMjno4pO9DgA83ZeGx9xeNW
1VZ6ulWxYAEi6et0BvVtkV+riTT8sal/54U7HG5ZLe2wmT0Ls9X6Ui1EwiLQH+cYb7H/By4u4b7x
isYvMMWa6jVdgWZVd3hxWj3iK/Th8lSJXeLfkePXFXU8UhoG1hUoMadDNmhmUEOuys96pwxIVlXx
ZTxhhN3ZxC2uaetpigPwHHlu/jVP6WNnykjfZN6ncwchrUkz6Pxh3NIk0s961B7ccOuCGfmqUDl0
hzQsJA4vs4r9fRcKx9ZoN0OBVbOnBr2qnJzWlFy7ZM7A7byeMhn6YmDtgui1wYbh+qt04FhS44J7
68xZdma0CfgNpoQtW6g0jN/TKL2hRz0Gpx3K1SV5YKE9aKVywfmKh2/+9ZaijHhWlhTFMRbEoMHP
Nxn3pKX+ZXcT+8IOhjMJgcjc+gEwfTSFW1hEKF4JWFO7x0STY5kqvdARdnB84CvNJFFzXFhWxvg/
JoHeyDRfX5bku1naYXDBTt0Gy2hqdkv9idtdnB6N6ywiYRYsgREYBz33fy4BKLvOZZSFZSArNBWV
abAGA8by7IENlg8ZWWNves2cvVWs0MyVwMH5HC2TkULVQ658RePkqYaWXu6NkTXXYeLdjxN9Skc7
xmhI4hcb0PeD8fpjuHiiFlpmTRPIkGe7RuVGFaSd95COs7+W5ERtNbjsT2KvfYXjQkuqbWm3NoAr
s89Oc7a9H8YU/RkEF0vqhrpLwyJkn5/Tyl/d1B8GySlUZgb7+26h99tSDji7sWrNX2hxzpzFJ9nf
l+0QL4XXoeJW3qRPW9dr2JPn5ra3j0txuPx9kQ3oD3GRyIOa57sSQ0XpjbwtLZzV6X0KNn87rHpb
Ej7Yb+S9a4/B2VCj4n3IFwM21Orj0pexa5FIJ973edueLpsjvFrtsbjQYaIPaa4TYCldg0WsfV8q
7wraYoe6osei0794QwEqvtI8Duv66zK4bCy5kILqjXwFwyWudaMRLNt8UPPK91RZ96LIJSAjoeNm
oqKUhr8IK2pq4fkNl59aibb+Vi0le4p4ul6/z/B3bj210A5NVOyR0/SlL49kKkK3/zqB+PXycMns
4JZPpaCCJ6HAmbdj29/RWXIDkX2fc7uVbiXEkvD9FE8DPvjK1ZO1OV102QrxpL+OFudwhgG1tXTA
bOjL4LvL9OB1o9+sygfSX/tJ53yrBpHyAFJE+Bah91rbHZvMKlBQ7RySWvUkMyOziTug1xUKJoYZ
NhV2nCVQbww379flYRPtOCby3g6uNmCs55/+izaZ1DRBoz4r4/Lrrnd9JW2NI2iVs+sSl4/I6LP8
Q3a9gupvPVsrPNroKsrCNsu4KehybtUNS0imWi9eQK8w3PZGhtpNTAsxyDbjjLy04QzjnZo9XR5C
cawD85nqod4TbbL8NE1WrqwFpgnsfnOcVhAxUOayDvIaZdhIwKy+1fbf1qzYfF01bd9pCvoR73/9
CfxdWFdq0pstQh5ql8LC3h7m8Utpzs+XLRWuZDwW44WLUUbxF2HUTMNAC85PKQqOhywGE5HkKU3o
8jsIbn0hzI5e02GfdfQhDyZzobGSjF/MUS50KXSPHRQ/bUvWe2OFo0ly0z15ZcBo86vACZzvTOOv
v1bD5YZEstSPBJW/Bpe4KrSjA1RSuCcw+j67K+7dyYpNWUblLRlL/mhLuqVv8hJQW3LT5ocq/VEP
knAog+BWspLOFXjXAFGsd2VxZ6lPefPjj5yOv/9WiTFqyoRr3NT0oWlAnDBp4ssQMiuY3+922mFL
bU9RWFA3nvMp8y31ZGqf/wyD/YYdRgb9ockZYcZaPc65d5xMxe+pTLFGmMaEThMKSPEQYBsuc78d
jIOOtpbkmJDW8puTF9c35ifvxxy3J3rGBfEj049aVQ1BFvJQ70p2SlRFTSZOrbVy26tpQLZvnqxB
Wzg5OwxucooSGjxjgckZ81NRfErMa+3bB6Zmh8BNDfjOxyQpgVA6J1M9ttpzLaNuFhthuuCPwY4D
pfm302KOGZ0RUtEMgJ55Yo9ws/4KAVvSNikM0B6aaMExZqMIjrPEcXUvQeMpbhFrPI5PhYyeUGgG
asJQKWiq0J3hdlRTod1ICpwWiEaCvLpG9Q9oHR8+MB07EG7CK3UkXlqsWI3pj6IJKp34vXn8fQxI
TYL6xkJ36TshrrStirzHBhl1FP3yUGpIreTsacoH0lysRtTCnNusieDttCPBSjW1nbFhggjTVzef
EG32F8+UcVq8bL383W6PxA2anib54lRAWu/rf5qf9OTEeVwF6qPt29fWg+k7h+m2iGVEOMJ4s8fl
PM5Th0wZCmbhtRYzfhp6HEMI2wWrzyqmfn/W9mBccFOKpnQ2Y8KBTr9y6Wdr8Tskdy9jiPbnPQZ3
j8g0fW2aERi1Ot1ohXpIzOQTrbfD4many1DCdN4eizvsdK2eT4sFrCH8D0fl5NtPpj+Hesi0UrIv
l/FEqxfHeNUDqT9TAOaCUF7OhBoJ4EgZmPa1m/jpIOl6El0n9hDcecAa9JH0JQIQzeprpEuClrp3
KaG3bTtEaT5Ely2SwXHrK8uggtlb8D533nzD+ebUJ9JdkfkvRXZPEuYJ95ZxC4yqHe2qBZap9+M/
W7i8ULNW1xWKOQ9TpIfNoegDGYuQ2BlfZ4xbXalRT5viApQQ98agdqC2+gOxFVToaaZk6kTe4aqo
vzWwEaHAjHP8NV9Q/tjDOwr1NCRPFLWIUjJCkT3Q0UMvno49EASIb+OhmyjT1lDsH239PKdxkamh
Q87NR7RE8U6nMTpqUG9APfItTrFWmQmmZhztMTnFVxAvTJXkWCocrh0E5+mrajZeVmKXAkGgv0zE
Tw3d1x1ZYJfBcB5udkVmVzVgtB4HumqI2tSJu1nGVCCcGJzgGMETjij8FdZJl9FbBsC4G7jv78b5
MGeRK2vvZfGM36RwzvofCn9LtVOtTyuVTf+cY7fd1GA25rCzn81tKoK2Szxf6WRvdOIRfAXlfKHp
DHBKpTAtXdd46pWg7pdDscmUL0VHr71tnD8s/Wig3QgwizVEeuMeEIajy9FOMkn8aRubn1Ki5Zed
7a9GGprmp0K/dravH0DRNdT+Y90Y756yxm2GTgFFs4njnVF6o9nUT+arIfnnz2CYsbuLCh4CNjSF
Dsg6TpVPoHfq4A7cqteq83QZSDj/O3u4uKZVlTNsdgfXrq/K4t6u76rp+c8guH28pH1ljm4/R02f
HZTajnOnClrbjf8MhktYVO2i02XBkGX1gfa3deIn9v1lCDbq71Yoe4BAaZ/LovTbWSk8JVmdDq3S
kMgOCzSst4sVDuhAVCS2CCuiXp46/ovErZeh6gaHTJgW8zD+0HztOF2VV+NX+04LQNt46B1fJp0l
s40PpZ4xopUXiHqdn7pSsf3WU+Jh1K6q+gOKfmiY19CSqmIgMZRvx9GupkQrkSyLEgs1RG0Vdmnn
k0QJL0+XMOi8wvDNA1uR6JnCOtE0yIcMA1hyVllbjgyC8wjbJa1bKXA6CMM9Yz+sfAW1sv6f2cE5
g63Nowe9Y1zHnKNTf5lkL4TCqd+NEzf1SqYkqcHaNqmV+0oS1vkSlJYP3TGJIcJgswNio7mLam6r
2JmtAAg0U2Hy/0j7kuW4dSXKL2IEwZlbDsWq0mRZtmS/DcP29eUAzjP59X3gjrYoFKLQ0l1poQhm
JZDIBHI4B9yAxux6Kvb/v60X+xk7MUY7acWw4d7rdkcnPlqaJNLI1GDruft+Zk9tZmrY9AFQqiY6
TcpDZcqqGzLL4hxzC5LrwpmwVpoWHywwJqa5rONaLALwNyjcgseKz4cUOpqVtRWOua2aU+W00TjJ
CtyiJ4irAtgP8+QMIIA76ZmRpcSq2WxMo9zOg/ay5Ntdvdmpp9W/a0p+vH/nMbUP3knkkTBAwS3a
oq860MkxClhlAzgG1Q3MEJSkEvsSK/UqhQto5VQCO1itoVRHXsy0DSYlvq02+shA2FEokjV7y+Rx
izgl01CbOuQVaeVR+5Ah56Paz4Z77O3v1xdQIorPvw+GmmGQkU2H5pj0uEl1zK1Vv4vtrA8yjBnR
dRdt/Aao0zRWMOH2anBSS61TzLq6s5oFiVIuh7HZHIyxbEbQ0+luMbai8QpTGf53XUlhWmYvmtvA
WMk2K2lztF2E7TPAzY5m2KPTGKgjoMj5SL8iWC9cZNJUgpFbzrsabjFp2gib1M2wbb6a0w/k7ySO
VXSS9zLY/3ceqUHX6WhqOGZF23hZaZzx/jpdXzRRkNiL4JwqqGQ3Na+ghlamCabwitQz0+4lBUv4
sSC57Mkl04jzsU47uh3mQfEu6X5PTnZsUxl8vbAwudeIM0BMo02pnUCjQqFBYX1OeytQ3EfDfk5d
H4hHvqmdF/sDsQOmgKEqTCwj1cRdGCa3VNAhh7PskJtRu59q33T/ub5TIgZeoEaDghcgvhomqjjF
ABqkxJWLQ6w/WOfezw/0zr5TIjTjSqHgxEdpJ4s7SgrqKWPNhuMBqhoaPg3jIMGggAaqa1cKwC3e
sp00zhMaaokdY56wjVvAjBXwhjfGcnaqyuut3FOtMMsDW4ahIryN7xaUJ1UgaNZpdOYVZ3/CfELq
g7v5SP31GwZFPQzd+pvEDYtuGHuBnJWMc1qoTQU9UVP2Z7f6lDcUaEjV4bqlCA/Z63Ja3MXSAFiI
aWV4zzjLGg16Gm2bbAROrAkIlODkccO4qInoToukPlztUk7+Qlt/Gn5mzpfreghTxS6oYwByAi97
UbBQTHjzpoAU544AHA4k6C997iW3yZc5YMPJqQxFSugNdwK5lWucYlWqAsErTUwVF5vs95otyn3T
xtvJXJL813UFhau4E8fFEDsb3azt4Q3nyjkvkBhv+k1cJcfrYoT2sBPD/r8LI91qZlnP4CfcSgsV
E8EqIx/oYNjvFNN0J0I1JzepOuyUXT0s1ujR7VC0kvgu2xwudjRLsRZxDzVWuzwMABSo8+RTXkyB
HQ/+9RWTbQznapWqLjSHzX6jsT5gdZCJkkNvl5LgK7wr6ajEMa4uFwPOb1etmPXNHilgEpZ1C/L+
bm7/t5DzbD/b9b3eSMqkYp0wfwywIJSueYgdsCqUtlMmuB0VLyuAH1z1Ie5lUDTCPTJM4NoR3TWM
P3CPOzuYkmxz0f4KD1cDvsd4yhTNq+hZIZNkh4Q2bWCoGLPnAI3ih6oL1y4aSmBw9ah7joGyWxYf
rhuBIOCCmRuNP2gRU9E6eVE6oo27JvPc49nxdVXui/FpyE3PoYW3VmgycCtP6fGkjpEsknVxXaoH
PAYdKN0MFoTRw721jFYbkgoI20BmsAHVd6tlwXXdLo0B34dLNYHVh7oYn6rZxlLZmtFCDWdt4RYq
fzJV354MyQVWIuYiVbMlKZJrUANpyDb+rCu49z1d10QQJN6o4nJLVdF67hoLqszn6rScNpAHVsfk
5D4yrubCj39cl8fO5Ntk4VtxXIhwl95s2gTidDX145YeiNk8umV+wKBuoNP+Zkpabxj1/7hjfMTF
NK81bTrktsrT4pbo+PzdYeTsunKXx/etclykqIqyqtoU++VufeMZpPtXUTbwa4xzGzbFXEjECa0c
L0UGIQEGFj5TYdRJ7SiFga1b54M+59E81u+OfUyjVxFc0LCSjtZqA43QemR5rj1rkdLOq6QlSLxu
r1K4eKGW5mZYCuYIwBFghqRdsxtXd6jfkWTyO408Xt8mwc31rVbc9Tzf7MYmaArAS3cNGTyuMXvW
ybpdD9ZhPWp43Uey3LVMRS5WDbq7zATwSKFqlQetjX+UpP9sKuil14pfEvV04Rn7u5y6+tb7xe5M
4rWEXTS/MM9/KsP0UP3cIueBDTIlB5lqIke/NxKdcyF13DkIZdDNiJYg9aun0v+1nVHROJsSQxE7
xFfNOO9hZ1nRbBuT5NxnmEGMz2T8iGsH1hhu5qDcu+C5mrsc0wamxkLHUVsaT6en7v11YNjfTgbn
J/IUMN5zTAAvo/1uAJ5odz9HU3LdE+/KTghby91dQgWKjmm0MHInWQE7WT1ldD1nU34miXJrDy90
sv/J1uGsjF0wZLJBW+FO7aRzjsPIjNWuMixjXP9aysM2u/4GpoHrli4TwvmNajDtBgWaCY31n1VM
CcFlDO/H4nq7V5yvWJeycNMWMorBDbZ6CHPHOhq6rE4n9OW79eL8g9KaS1pT7BYItKzuwX0/sxrU
YBgyuPPZLOf21hq2VjOqtlkR/6YSD9vkPnZyz0QT2/UdEYZ3Fw9aBo5x2RBSGc02p1aFHWnvavu7
lvlzU0RTQjxafUMe2m9k51XQZGMDVhF3WM0AjOMFtkSSxgNaocspRPp8Pmc/1vBPcsfvD1kSGg/q
oQIwpSHLPov8+V4qd4TTbcnKvoXUtH6w8sfKfcz6s5tIIpVMCneGgbfVpG5XTCFBaTV3h6MOJhXA
Hx3mTNbD9udOzN/M9hpxJ3bT4sWwcmjUh2ULtLkAGYOgf14CNj5snegtPfW3SePVAFYqPM1TvSSQ
kQEIEmdvN5M70cOUJqhP4keo4Ok8aWFxUHyCNq279aAB/fr9+ANvxXGHu6aKpkwG1te2v9bkIc+P
6Bv3sjHFk1IGlMW+dbG+APz6M+4LoEkWtXf+2FGh2eZmQOPa/qHN73V8YMk5Tf3N/GKyGP71kyjo
7oRuO3mchZa2u1CXpAydjs39Em+7sT8rvdeVnhkuPhg/ACBV38QbeGYkskV+eS+aM9s4LYoOl7gp
7PRPS2YcFOVeHWVpGeF6ghAXqJOAPL5oO1Dz3gEIPwU+XXoXTydrVL10/TluBzPTvdiQxRqxOFA+
w605l9X5dWEIsnYMIpEcWbR7pb+jy0u+nLrxR4VrwvXNE0UDgrSdC5BQsJnxueqtdMFxaCdYQOIk
h6rMHb8hqWysRLhNQOOxkBPHRYd/E20tVZct66dwJPOndh5v8lYPVSn4j1iZVzGcIS7zSA2Hjjhk
8xiNynBXdrFkmpe5hYuztdOEM7isr+vWmQc8IMZoMR4WlJ/RyGcnv1rZg0i2ZpyXXDLHHN0KkhLQ
haKjOFO9we4k2y+OaYaKPkTiskEJLlq3K0mqVmvwsvPRPIpHiuWPYGL5agNAZA00sNEXYB2XNHMK
F3EnlLtcT63VWuqC2E2btAvKRqfgn9PbHwTch366ZvoNABwzR6KrcEEB7wfwfxxl4yKvlunZspUT
sGP7gz4+z4O/yPCDhVF0J4Lz8rlSOsjdwQDBfum1zm1qo9l8i6jsyi009J0c7g6nqZRuMYUqlfWQ
kju7l1j59e+bKveuAwOrns0mvp9ZQV51nqrWEsd9faVM/pY4rCCtaQysVOx+6pcAzddeTW+V+Pm6
e7u+5+ixeBsK6VKBP2ODIuo8Nd4UZ6GyTcd6TiVpdeGCmTYAeFSQ0Fm8HABRjCZcNh7C3clyP/fN
u0c1EGKR3iTAp7XRAcBtuJkX+lb1uD6AHMTUTpV+tofv15dKuCNAEcJuY1j0gkkvMdLEJQ3jQh7s
h9QZHge3jAZHmcCeacrKUsJkICBf/0rjTkqhKjX4deECDOr1oRMZYX7I7vTeMx4Y5a0baJ+vqyfc
oZ1AbgV7GhOKlwkundroL531gGzTr+si2CcuYsOrCIM7NTFNlKQwsYIMb4yeaWRGDG/s/VD1zBbQ
Nw6njcQ6T+BnoHoNVMAcR0c9Lu7Nutyo6tfrmogX61UEs5XdDVIZxoG2E65Vo36o6k/jKtkM4bHc
qcBdvlfXbTOlZzdU/PjkTMj3LvvIyd+J4AwM8JBo2WuwSvr2mwzZ/agTf6D9f1wozqpoYw1ktaDI
kiAtn9IIWdjg+l4Ig+WrIn9q8ru9QC/DlmK6B3ux2pk/5uoX2peqt5iZE9lmk/qLCnDk6zKF+w+M
elSggAer8pNhcdUQu9JwWABzGQKSP9CK7QMmAOoVAFuqMGKXJ24u49o2JwewNTkht3Hj3mZGE1kd
/YDjNIB8z8ppGpComCXuVi/WYiDeJnibxH39aSH63aQ2vmbO7wcNsJGGeJVzcWImR51q3KNXsIOi
9/bZ3oavK1BFrm+M6G2wF8MdHHT9xKOy4m3QL9u3zWgOeR77dEGnWNKFU+8+bF1aRddlig7rXiZ3
kgBA6tTKpozhuiSB3hv38dz6czJIAEWEL/K9HO4sWUasJ8AUGcMO82YMxi4Nmhc9AvttlH41JRYu
UYo/VQYKhvWmQljS3mRx6hn2sYll7LcyIdzlWuvapnI1CGmWGzt1PTwX8+H9DFBvLO/Psu4sPCXU
arcGQrTluxJ/U8lnxfn3P1nAn2C+E2FOFJcGiy0WUnqLRsIFf11b1tQhXC5dwzyqCxRx0G+8Pats
wofYizOG1mAENW3DdtU+5Wv95bo2wjO0E8PdCduMNpu9Aha219rMT7LEOaKvyfQTu6Ng23NpSJoc
c45l5n69LlmooKlj8AuzKyyX8FZBXV16lczmGCp14jvFvVP3QVyd/pMQfoxpBMGMswzWGC7xuUu+
z0OoxMfrItjv5C86gE9C6LGBSnzBwuEM2+pMCvQwu9AF1YdV+Q3qF8MU0PabOp7tStaCLwqCjGAE
iQ9EjEv2jU6pRzTH4H49uNqh34zhMKMfKxqsrPySJuVPGy9ZiYsQBcG9TPb/ndVbRloRBVMgyMOc
0vXz7EhSrkJr2OnE/r/7vqPYSwEheAWrpxqD170WuNL8jkwIF5fSpjLQ/wUhgEBvKUAdBmyVDPlP
JoSLSkNbruaiQghYEuvxzp2DUQYXL9sMLggNjqWDmwfXuWQZIq0GCdAqaxSWieBOJ+jOJgvN6qi/
LNVpAyKxksvYxsQxzkIGwrQBhn3RLhI3XaloBtQwIv1Aw+RsusHks5Hq9Qj4PlkOSazSqzjO1S2O
Xs6NDnFr4rstyG4ll2yxI3j9vv7WhKkJMLN2wfcxz+0tpPZ7JQ4HCoiSxBu10FUe3VlyagRcKHAB
uyXkjqUzrnPsKnAFHTpeNb8K0szDiFHQ+nW0DsF4cCNART20n9KzLG8lrHTuZXNHltFrVC677qvR
djDC7TjrHhuwZjNhk6zHQ7h5oGgHYAY6Li5af+YB1Icruz3QrguQlz6kaPy+7sglIvi2H7PUEidm
t6Aa2M7jF1uWORc6hlcV+JYf1UATTmvg6hg79850UsqbRNZGLhPBmfiW51aHfA7MYXqa2rMGvDPb
lZi5+NjaNmbP8YQABiK377oLahCzQfqlD1mVqgiGl+pm8dNjHiYPmuRlJGwaQW86yFRMDbxdfKIy
aUo07G3YlenbdtgC9Q5X4cNWejosrW48cLgFy/frhiBcxZ1Izr3iRVmZZQGRStNtXplON5sFFqjN
3QpJ4k8YyXeSOC/rbmM70wySrPxo0GjN7iv3JS7u7OXbdZV0Ftoubil/JYEw7K1zKrWtreMJL8y+
MgcPe1j726r+gr1UHoLJS93PZTBYRR/0ed8EaG0inu5gRsq1Fy0ABIuVhmPXlkBEQV4STTyZRxpz
vQPaTxa5JRpoURUr/VRZykAHIl0AgjA1sqa+DHUn045IcG1BCXrM29oE+vc8lOutmWrtMV4UVDqV
2Zm9es2TewB6jKCDyz+PTTJKmknFy21g3AEeQkeB5+0iZHFR1k6H5bbV57i+0bSnzUl8tTlpy8/r
6y02oVdJ3E1jgqvSZhOStM0HZXJo174Fusv/JoS7aSix1YI3GA6lTr/NaeYDcNgr388LiwgDBpH/
t2bcYdCS2sqSCm/5oe88krrf22U+aqr6oa1B6sM14Fku+n+sSbELPcZFvXJ/bMvqqTr6JGp/sTCL
O4cfWbdXWVzQNOahWu0GsqgyBrjfeHHyeY0/sDnI5KMb1kCR5aLzY3DarktmWEBqHpX+3nXv61Q2
8Ct0xQiGGtYM6wZhbw062YZ6UFdcOVjBKrnp/eXY3ABXP6qDJPVkd0K21bwP2UvjTGHtujjvTUir
4sHbKPGUUvF750ej3VjF6iWK4l3fKFFExq2J0WOjAHyBDZIgy48xdxUGPieLVxJH9fFYpRJzEKbf
mRDGJceQNTkvXHbKQlTKHom/pgDTXRGNmrDw6tMW/v/M4AnLjDt5fKMgNVfAXGeQt561KPvcF153
omcnUH7TNFAerUN6vpllPe7CtXxVku8WbDY2lldC6JT+0Otf5vSRjNVeK+7uQdosNqsaAvKTfjAP
YzQd4yPxO697VAIZvJTIk5sYBwB0GtDsLsqXeq444FllWzY9qQicvQp8qdpDK/iA9/cHrBCJWTQ7
YUbA4aPGZm20hrgxBPPgg6vNqq8lQ3u4LkQUMMydED5gkGxNK1RjABpj9eekr5uDuQ4kctXRlYgS
WsJOFOc0miUjTmfosIS+DdYGg6aa9RHntxPBeYqiLNsR1Pa4QQ3uYXNGX1Hqk9F/5EW3XzTu4GoJ
qH1XFWLUxc/GO1L9+E+bYnOXpqRmxLUWNmV2piMBjHwymfflPEjS8pINsblUX7GumY34i8yoSfzU
KQ+dJptgZebDu25wvyHRhxwVaFG4PZ87jL41NvOko/a1T9FYMFXHZW0CvXr/UKmtW0AOAvctCIov
4NHnbKxBHw1tuka96TPcfRo9JGUnsWLRgQH/LGMpN9nwKvfaduK2TDpwQqHZKSxMzBhjpEXy9hCK
0IgF8Cudjevw+zK7WpUMWLTMeVqUwCK/1Q/ty04E5zTNfBvHxYRvSRHh/U0xn8yK0i8l6CO8tqPd
l+sGLXKb2BcVdVIVL2k+51qXQ91XE/YG0L0e+r19hyifegqOq1Q/kbH/0AIywkYALqCSzrmBZNKW
edJsdGsahWfPlZe153nZJP5ZrNSrFM4LbIVSLWUMKW3vHPLJ9jNHC22sqVbNnqo1spwLs6yLs6T9
lcfDEmyqbtnbDHkx9bIC0K16sNy0YDQ6T/8ahy7qb8jp+rYJbwzWTiRnida2blmnM5FfV787VYcy
KlDqQpo0IL6GR3B+t+merAlCuLC4FjFQBAvvb+6IKTqdFKu3cN+zh7CaDHTc9o92op07Vf0E7Ofn
61oKj9tOHHOTuxRw76JjfmPixiqqtSfTDnpZqV3kaZFk/qsR+wk7EU6Zde3ERLTkTrOO0/vRieH7
dt9nbnj3/cVmHQ8V9snq7h199Qf7UzU0EnuXrRPny82kJ2nbMyEA90FdxavTKJVlFmV7zx1dfQEk
u9lipTDKN7v/avOxqmq/AQyclkg8OVuUi/O0WzTu/KIEZtVDCn3AHhs5WXKa5iHI5vHYz1QGZCNc
O1TaEU4xZ2LwE4SamdekpnhRxmW01ecxv41nyUtWqA6qdhgyx/3U5efYTQvT+Q3FGFCmPihr7jnJ
s0JfOsxbXj8uMjnc6aS4nWyYZ0UarvvaLFtYJpU3Jb9HhxyvCxKu2U4h/lzmTp13ORTS7Bcy/Kb9
4wgW9g/IcFUdrzwQq1h8tVOvMsMxegzG9op+WvP6JiflrbEpHwlIOzFcuAWra7asCsSMThEUxvow
O5qX5JvEokVuxrZxYbAZ9D4e52/dQAZKs15DBTDc1uTJmSi69mn79fqKyWRwu+JmSYt5EMjQUj2c
kGeYtS64LkKw8egNNQH+qaE/Fa18b9VY6WjUJcGndUwHAsqyCksZbZVMBKfFgI5ESlqWJ+vgXaaD
lQBFupM19grWCvARQHhDpdlEEpT9ip1btodRiVM2AzA66R1K94eJvJ+VGMPjOxHstO5EoKlnmRMT
mfe8nU9gBfeHssk9EleSbmHBqTc01cR7QEXl1+EPyjLned5laAsYa+o5zb0zJ77lnJZJcuUQLdle
DndSimGN3QIvtzBOLV/R07vW/YBfeaMKZ15zrJvjGkMEAfrCFmzZSZWBo4kSZAYwRdBqrwLKHT2p
b7eFmsB6jDO8EvLCr06sr5KUXp17GKqNihB3+vc7mDfyuLCpGkUZKy7yErT6rTrhNv6g+fudyxsR
XLgkQ2+AA4H1G2CI0LhDs9j1Uy/aebzc0OiG/QfCMHfXJIVDUAdzMXG3LcGYNLf1MP28LoKw38iF
fEYXjcovA/5Fn9PbbQHs/dYZGKwKTZM8VZ02o1ywbqjHW6Zn9E0JzlMb6cxYtwIwU7meNZu36gQC
OM8yh+FuMIZnfUuW59aJ50PjGPcV3cDOWrZdpJuFIbnxi5wUunBQeyQAXUbe+O2vjZuerIOlYUWm
Imy22EOnIPWaRpFxXAsuXegksW0TAygYq+NrXTXJkG534wEP2jY75aq5PiZqVvg1Bv8ectoRRpE5
SLPIoh1HcgAzD6DEYb1Ab/Uziw5V5MkZQhAeOBHa6EAuWgP7/ux4sdfesp6z94Nu2gCoeBXJuUvF
Utd4ayFyqcujW6h3rpkdR6N9kRgaM1be0JCMQKESXVR4yXNblwxZZpQb5OhN5VOigLsFdyXfUJO7
PAdZAfhE/HYE53LZ/5MivWznrozamR35i5+go2HCQvTBqAV3nupexSihuqLzSLMjK189hVbRqI4A
VEarXbuWtddN70dSxvruhHLuu0yAnAyqqCF09D4Ek32opobnZE14fX1FJ2MvhlteqoFdiPbQbUyq
GGa6Ut9I1zZQSCHTSNRu8EYlZsW7CLuMZmE6OWQZ0XAa79IAZJPILBzVG9mlRNRVwYjDCOZ2wfN3
ETVUw6K1aWH1hnm1vMzUV8/KOsfrHHsN6zjGjmmL46HB1jygz330+w2Dm9aCAs9ouqE5Zr2fuTT3
VxvLji8tgZ24n1ct7SXBQLgBlsaaQFSgFvJkpkmXph3CzRDazqlrFN9CCVZ9P2oNjGknhDusg21i
Ml8d4P8a3SfDdlM0enTdkIQuCI8lFf2OSKryQSfphkapbRAPrOoaLU1yUzfGR2zVdhn0IRst52MO
gDRIbMKRh9Z2dLKbfozAZnZdC1ElCR0xrzK4lWoJAVeyDhnLAzi10YAcYCg6cIK8DFVM0oKiSqKU
AIQOe8PChYYKILi++NtAXqXLoCE/M5qTl63jTV8DCxF8X1ZZHdwCuaje9UhlANlPNlQg1vZVNl/H
0geCbDKFc9Xu3AfUsfzWj4Pq2PzrnjUvO9jBR1Z3J4/zpP1WKn2uQV5+Kn+w8egsyk6brx0Sn9Xp
ZDUm4dnaieN86FyshmGUTJyWeB3xMIbn99Pv60oxi7iIDjshvActaZqoFPs3xXdDfbaamyT7UVHJ
q0F4Dwa+NUqcmJbBy4ETk0xT01ICP7HafvuseKAEglmOSUDOW6gdZVwzouO8F8f56qlznLEcJzjQ
JkGvB/GARPD+ddtLYJu3iwapsViZwRyfu1k+cAnb5rEwaqB2SYxOpgl3okdnbVOFQhPMVHhOV3tK
KnMaMhHcG6VNtq6uFUSb1D5ZUXasHmiE9Hz7a/z+p5R/UAIZGRgRmd1++bh3SkPrXncB5RuSJLSL
AwE/tRIqP7pwDcYvqu47HjtTyUGGNCDTlXNX/bBWWadCrlr0nk5+LKnkri5WTGfgdAwUnx+lzJMR
A4P1hv2KiXYEnWkepcOgHSZ9MD87U218v26HQieIt9L/naixTX4YEbyEaTe4CI4DkBMY5mh6oL72
YHmsFOAGMpoZ0W1yJ44vSWp9W9cgWcMTofvmFCe9vi+GxJt6L9eeVhmYgUwY53CrFQRBKfMafTI/
IW8yRIqqwBc6pvILFSYLuLETrkZGM8owtv7ELd4v7vXknK9RWio6W5jDiuyH6dT6aRDfuZ7h2y/O
9/hMQ0YdC++V+EU4oggyP6ieEqDTNj83z2zpZS5NBOyARp6/G80n9cYZEP79zFb+djssQX9PfmG8
Fee1RxyimWcVh/40+Ok5lsR4sUm/CmZnaufq8GhraVlDcLnSg2JmXg1AzMR57hrJPJX4cL4K4nxq
rpuMBA2mPKl98qOxjNWfLKuRvMmE6hhoUceFBY9p/spqqHY5mVWD3oCk+1kt2beN2v9O8xzM0sy1
TBT7/27lXCO3MCMGUWrdPiwjwUCLEU35hgHFROLF2dpc2OtOK86Jl0ucVDV2CVP8seltG/ojDXNt
QnDzfrvucYSScN+24N7+FJveKlX1YOWxjXYMncH2bIWibLLezk7747oY4drtxHBWt8wW4I1riFHH
rxa5yyyCRvbKW1HJvS5IaHU7QZzVtRVpzcSEoJGUYesYsLk+uC5CuGQWBvVhb8jK8wkcfXD02kwr
NFi09cOoJ/dZqR0MaWZO6C4BHIIXo4Xm0gv4iFbPjdiGuY3xy6IHk/2Y50+zrnn5/MUAcMB1pZhF
XVjcThrnIee6SKpKhcU5qC+0xlNsPw/1J9Lem+bqXxclqj8zplJ0WiBbB8RXzrpHVNSIOmMB9Qd6
T49jlAfTDfWdJJiD2Ov85mvhjx/oWHsjlC337vTqOk07s4fQ3Mm8vDZObtvJmtbYvfdyEV8V4+4j
jhpbGFLGIiq0eFrrvghISUiUWtpjO1RTYDXFP/Y4P3boNwm7Jm88i+SWR8v2H6dqesnlRXxN/7vO
l13aVmyvywCVlWP5nCCylD54BkeAj5RBFsgeVMJj4bjoaEMOB/dXLryP7TZ0IDRg7nEKQM13B7yF
YHTnjzisnRjOUOO2R4us2yPPny1fkOAkSJdUn5IplTG3is3UZQTpSGCjbsWZ6ZIW24iGNjTs9DQ/
p41uR9lUPjWWWwC3Ic1BEOmi5YloTeiSanrQTB14W1muBHTW6WHsmjIc7enLiMvj+0FEMNwNEhAd
hwiA+5yXywHxsKBkiNNa/x7U/mSs6+n6IRU57L0ELtgZQ4IBGdasFoNziqKagt7w47jpkZ39vC7p
T68of2octLkAiRdd/RdcqelIwLg5LOjTX+PhaR3RHmVPzWPZATqnrYzxRgfp7EOeFRPoYPU8KKbx
ezzFoFca0p92RTHAsRF4jnprgio1VbD5Wq43q+rqEbsubmJ0PgVzmSD37Da918xl681WvB3mvO+f
tGZ7LKYMd+1G+1dvi8QbyJg9dl1tSIK6KDQhaQvgaTR+Anuasyeq2y0B6PQYDskcZE1/XPstur6W
ojO4F8E5uXzIx7VVIWJr7izzE1GjwpQ8/tmvvNgtA2ApyEHj0nWRW8MNvs1NVBUaYhXe0k5+UlRB
O2q4QWeV17WFRCehG0Oi+69E7sS3mAnpBppgzoIkv2fzG3qT6tWvx+y+q1T0nZltsMUKRjDqYCy/
dmDgu76own1DIpG1BcI6+Xjfl/GoTgqF/CX1Sv1lXibJjUIowQLANsHkonHRMq7qmwWkiwwBcZq9
clGPvbFJjE9oGQAZ1nFxcbFxbFt34Q9dChO1MQMTYgjrbh6oG+jW9pOUbSvRhcW4C/vYCeJMcJ5z
tdXBGwb6gEg17jeN4DpxJmrtzejzzypfiWWjn0KTZGqBZhtsDHxNZFy3pVyqEtNIHSBvUtpEqe4E
bQKsQ/S1WXMmOQLCtcRsNpidEe4u2l+LcSWY2odB6AwHLVEihWQPlT59oHQKkzORxsYgy0V75YIU
W2p27L3R5V7RG1FLqcTLizYLaQ1cwmB2II3n4shs0o3kToo+8XG9MxrD0+gtWC38AW1mpnPXNV7i
ysYwhOd5L5QLLW5VJL1mQShG3FkVvfUV9Dd4xugxOl0qz/SKYtleIGf7A544atZDYBcswXyP2eDH
yaswT1A8z4EersdE9Y7Lp+teQ2Qke6HcOaCWO/b2DKGkCzAm5pX90ZGO7Mj2j/1/f6rRCF12CxxH
NhMtGFSnDqZ1+W0kTvZ9cJPuQMZSO1LigIqCVLKJMZHbwqvRsXAITOOioxO9xl1cpzh3NjWjXsuD
pVjC66soOtp7Eewn7BTEg8QkhQ4F48034yOei9n6DXUvQ8ZfLd4ulHIMUMbhzsbdXh1bWxeV2Uie
H4oRweRYL5+v6yJcLuD3/ul+IhfdgjVu4kiBQZe2eS7jxSP5P9cFiE/WqwR+5jiucjAPdlDCiIpP
rK03u0Vd0WdEPvPxIwUNF8idtmUiqFxQMbU57RWzKHDXQAwx+syr1OmczrJKrXBjdmK4c9S2zoSm
eYhZ+9FPWsWLif5pMGTIJeLNYfNaYEB10NL51tAa1Z6KrcRbSUvs26bLQi2TFT6FmhgYjAK0GNDZ
+HvEQI1SL3NooivrJ7DdfO7t3lNjWSOU0NuhlgT0czzDLgiDGiuxcV+GJiNmEXvlxVJ+oafJ6/r/
Xbc2oTrITuio5WKsjr9R5F3fGEVP0YlgfY47hA7yyek177oQoTJA5bPRweISl3/otJgOn2e1QgJe
OydKGlTku0KfNT2T5CSE27+Tw8Wkrc3SMmYs2+CBu4sLcBGmslgrXK+dCC4KbR21kAOFKrNuL35d
GE7kDhkwtQmVwZ+IHYHjMpQxIOvivfHWmqvSQgpsyZDvTprHvsksv27NKrByZYp6l6ye5swv8TA1
IF7GBGZrqC8YtMk8ulq55KkqVNvF9A6IspDX4SdrOqctmkSHmXRrdwuj/V9TNqchzZ+vG4pMDNvg
XaDo8kppx6KAxvX6j6KAycWl68vaxzKGTLEgwFAaKqafgFb+VlDR9pY9AaIrVHPNmxr7LusrdEnI
kozCpjY0UP2Vw716chdjXNacoloSKg9404LggkbVIT0UQEdwI9M3z90fvIL+SCRxRHgYdqK58i7m
8ifgukF0i5ZmM4jzr9f3SnhrQUe7pao6mlz5uSGNLkoxl/g+673pMR+7nVmNxTxdFyPeqb9ieLSm
3rWK0i4gRlVP5RLN6eem/EhIf9XE5IyhtjY9i9k5K9UpwgxupOuVLKkoWC2056L+CFQoHbA2nN+o
q4X2RYs6SnHrRIpXBMmRGYPy2fjCCrpAVPerSD9V5ySQAUqIypEAdlVB7Qm0bHhfTrajoOiB3Ap2
6lH/Zh76yAmML8P/Ie26duTWse0XCRAVqVeFSt1dnZ1eBNvHVs5ZX38XPTNuNYu3iOkBDjAPHvQq
UpubmzusZbqs/aTek6/Z5+ufTNSWBUBk29ApbtkXrZx6Sru1yVmBPKvGXT3HzQmyt8QdHD3zi3Za
7hx0+R5paky/p3bAwNKUTPtpCVvJe1lwBjDVgS4o9NzjRcln38liU6WfoRQRaQctzF1TxqEhA+DO
d9ejT74eAVDT3rMW5WsSdR+g9sIidNQobIzfge7kva+q8VlninGYIFteikzf98uxMLxOqzzSyuI0
8aeDU0R+C2KIF32fKdWyDKU49A6N5IZGg7GLVX30aojhguV4iDpvqtbsK6am+lMc19Wua2vjGIUd
iSSXuej6MyF4hEQ0srfwMtyx7MpuMWmNGmeDOrq+67zoFN0ZGMFvdsrRCq7brPBDbsC4Dwm5D7tY
S4C1lBGVRPlnjIzIkuvik7hB4XwymNHDumz+LImgwYKxCphBG1guCVhjgCIp3rKomsvivNtBtujN
dRouC7UN2qIPQXvKI+25DMPIja3+odAsb66mh95e/vusChLZ4LxDqgPTVHzrQzpNU95bNSD15msU
QnGkqpDGsVhx9/oXEwSVWyS+6wECAGbt9GgPnNTVNXrkEnsP8p3T/N8ncN7hcGYYmx1thwIrWrPB
p7Q8J7b9EQiMbyA7iRZT9Oy9/05D0eV9aiEaWcxdkWjeOqqSwyQ07w0CFxkPIeK3hV3WZt+42Zx+
jmr9v79FMUT8tgjulnHQ3tuPBIvIm7tyeLDnw/XvLarkvAPg35AogkUT26X0GD2pQekXd/WN9VCD
4x2dSZmv+M2NTCOP/eiLEwTPy8Qt0CTEx4lll5Ax1pwuGKfnbu68LmEytzfIPGCOp5F8JI05mWto
nBPSl25BFTnsgsiell1q9ue8wj095OMx1xvjK9qzNA/583ivlR1cdNI+rrkxgw2nTr+Uqp7saKnU
rl3oRjDbauzqFliXJ8yG+qXWId/iNJDAswzzdlT16r9PlYEI5m2rON+mWBGEoytsVVP902q6q6P1
bpYRrYqov4CClypU5xjNA3cZtnTJB9Ncu8BIxhZzIeUurEGEWhaG/Yu0021Z6xXeRXbvlWgX9ivr
VV0/O41vd/3LGGnFBxYNpR4TJRQIUFJ+dnS1slXpIiw6NHbIkyv0rJFXid2zjeOtYoPB54PKZOqb
ldpdkN72ifuv+G2ApqG7emuQ7aLnTnJtiJwFJE8geII8mnXRGMrkwvK2Q8BhqUfQFE3d8/UVMXd2
saDN3+eupXWxxqom8KjhutdHA7pUxxV9RddB/nQaX0PhnOoaFeYUpkDRumw+jUv74LTTeKuqSrjL
ocsHwZApBB/jap8w6R6BjmII3RlRB8bByieHpMl+drL+RwzJUhqlX/RYT8/NhOhgadoHWrc4Y+A8
c1FHhxZxB0Uox8LIWu2AcZxWi/UTdZrkHCW6jiIyNKMoRgNkuVvZTnJuvR6mKVNYNqLN7kOMrbTa
46zImuTF5mChWg+CNBQyuCMHui1DGyNkVZLWS9BHYg+yQUlRxzpK838h+Ls81Ake5ATvfj01ocCt
9oekqZEjVL6ODTmhGnmf5KmXFMkhxdyhxFIk6+OpVmqj78aeAjyrxxNxkl0UjT+vG6MwlmVswDYq
W9CO4DNgVFsjare4u6xvI9S8WFt837ujt3r6p2Inm6QS3VpbNM4s4inN6kVRuqCaBy8sZ99ZIVlj
TvfaCE7OmUqSQ0KnvMXjrv6+LZc16rE6O/KL87SnR+dVRb46YCqX2i6H6puMtUH0niaMRESjmOG9
oMKeMoi555RdzLvoUO7Gg/5HSkI6SyEKocFFi8gMxDX4ftzSuqoAKdyMxJexp6caMTuTQStvMMOv
74sH7RCeGdtkc2j9D6hYYOzlDZkLd9Y6mcauh1m2A2SZVd/sNY/I0pniT7dB4Q53axrVUrP1Dad1
153BEeuhv8jT95MPEihP3mAkPG1vgJTjTyIr+oZjBcuiztmku5JKLi/hG2uzb3zIhu64qMPkJ77Y
t94HiVoQPzte41PID1ZId8gejkIXvFkPF7MZej1ZiQq4HMxZOVm9OgtvE4VKMhkyGB136uYpB/Zo
NUHBGk8EZ4Qs069J09xFNkassb9ycWduFsPdzJEZjhhdA8oIaVp6Vx8hDv5qHe3dejCOxa3iGaju
/muyxjog2vTSk+yNLLQPC6qdFpOkwK3wfqGGMkIFu2X7adAAvfm3paN7172x8EzbqBGhDwRpDj6G
jJfZnLOM4EVXW6dsCF8xQXjIZm0flugm16NP/STj/hR65DdIPoupW7FK5hXjwiEY6dIxQirlERlB
VymfCJ3d6+sTbuEGjHuxhtpq9dnCwNQBLNOITiKZorzQHDcQnNVHeqc3eAwgr93dJn3qlra6WxqZ
9xUvBLNsaLIHqxqfNJ11p6gyNrGKYck8+xJK20mFtwhjgACVMLoz+M6JleaTTioswypuSvPWnP8p
TAetua+N9sOqn5P28/UvI3zDkg0gdzNHK6pHagpAco/Oid1wF/pK6w27xQcn4p2GEm++n2XXM/sY
F6d6A8rdYXnYFW03AtQc29sZlHWDZrlpUTyQejkuq7qf5uaYNLOvJqYHQvzGhUCmJMUhDvE2P4K7
zgaymKDnZhYDhujljFzeLdODXT7LHIg41togcVdakoa6sjIkqND2fn+cXvtD47iDDz4c6GYpspWx
43Rle/n3mdbgIYU+RazMQoWe2q92/m1u1Lsmtz9H0DA1KxqUpPZtEu6cNf193aSEJ5EScA6igo+c
O+cv28ws074z4czowRz/USa/02Tt+ELvhRIPnDLIDi6I1iFEV+XtYODORse3T+Gfbwd9qT7FWZwf
V1C1eKEFzdbrC2NH4WJbWTOpaqIj7IJSPM3zZHX+zAtCRzSu3aZH7rl7jpQiuA4kPpQOUqGWiQL1
xShAo1MjyzJM6Ia/et+pXBadK8H82CPjTVwkZ71qV+5p6V/HFTkfRqeB+X8b28rn9WMSGrRsWTK4
UlWUQPJfdJrsXT8aygGyTGXkRjU6Fl29zkpQdHe2rONOVJ3EkMXfX8AP60bF3DQrG5/PE3fUXILD
0nlPL8fMW+5vrZ/xwQBZK6jkpM1cIqOF2hSyaiBRRDWZ80hJFjmD2YUAJrOFmflK9UjVW3ijKDIZ
bKE70HSYkaWBR+OiMdkY4s6BzCm837Nxig7kUHhgKm7RUVMgZSjrpxGGn6ASAycsOkAvNbDHMI1G
WuGsTBgAPMwhNJOUrGr8AewWPkph9Xlsl9jvnVTdDWPVHtB9MZ9CjI98QVcJUmaxon0gJ49cjqOy
DoxLeV4SowwdtRQOcSCYQGIsNM5N0S4fIMU1tzhcUBDbkJ3QExs7rdl+2UenOFEfr58Zsclu1sK5
uyzKSnTuAoOxWytu6acVnDwbi8CALOgOT3nuKvt2DyGuh/JVdrcI7RZlDd1GQfpSedhSiqhbRgdv
C/W0fEvje0tGES6KTbU3hIvLJCV6v0BcMmiy9Gu8xoecDg+mPn/rh2Xfxc4uHDEHLNlUybJ4FQqM
1NRJZWJTw1/jzxLclblfeK3tlr/NAKEKalORb75IQEXB3XalnLVUMR3ajPH9zD9BdXpUYy8Ez8x8
UI+LsjNPplfcdwcJJrMO/k7BsJcGvltUWZC3xb9vXlFoQTT7glXhs08qmjnPhpcEod/4rY3goPXi
QGYwwkVuALl4D47CjJcCuXoIMgVlXR3mRCZRIront2vifGmk4P5UUqypWJfdmPhzmGMk906LP3Af
I9mCqB7Un5dCyHNsjFWpo5jYaSe9PBZtA1910CyZVpJoy5Ag0xDu42ZAu8T7b0TVBfV0BTnNUrtd
xx3VZfGaDIAzvD7RGj1mSdM+QvAdaCctSILZXR4qZWe/LjsSqAeZHWgyUM5vTVoBcuIRoOHdeu88
z77uJ+fZt1io8fTLPP+03Nuz8lv70h1ZQ1DpyS4mkZlst5X9wI3pG3Y5VnbIEgjm5Ofqz6rqbnPb
9NpolKQqRNHiFok7ZKBsLPLCwFKNxtrnhlfPs9cuPboYT5VMX0nkubZY3PlS68UhFmtXMIrxuQDz
5aGt48i1mqqWmI34A1JM/KBb8lJgeI5TFPwilBOU6NZ0oiCtPsB3w+QG/oPAJ8HthRSVxvo8mjJx
G/OcZLKjJezu2EJwZ8vokBIZZ7Zd+9lffZY3JfvmON5NrszehJlFnZGhM/4wpGg5M8hyJ0Q/LsoG
1jcn8utjvaswItD8TBJ3rT39VPnKUVslV5nwK21AOXugdglqvxagofklIZ9SGcGq7O/zzjYeFl1l
HabWsrfmsxP/vH5DCe0ZHbIIypGSuNCVRWspCCWnBlbWP+eG7VrreZV2TghBWPbLNk286VTugQwe
ua6amSkb4QMxEmhbHfpU9iVEgYz+BvInH7DxN51mRrRrsJIWimekU7zFds6G6tyiQ9tPa1AtTqOs
ZUjo4zaYnHkvqN7VlYITlK5hYPSqm5tunWkeZnC8699JhsTdIWZXIz+/YAsdRGNdXh6MJTz1NDqt
xvR0HUr4tQw4OTTSofp2ka2sjJIOCdhLcvCgOt3BtEJvlnVOC78Wmk9Q4AOpIUZSudshMlqr0y08
EeyixXAlGm51ewKPUgV9+y5eUH1YQrfWpENz4tW9AbMftjETJ8fzR58ArJQ1huZ8JbpvZKqiwicg
k3fSoKJMMOrCfsQGJFS0ecXzEqFs7mGelBWMYvAZFoPnsHdgv5cFmqKn/RaQc0MRXhCrPSGgRqsK
nib0OO2MnRxGmLnY4nCfbSRmibQyFmbdVeDL/ONjCw8tpc/oDgcnJfKJ8khCup3cN+uGFBR/9b/f
YOst493LvOyo3jI8+oHH63aJnLNaIQXURQ2WqKuRjZKHne0dI1ZczFOT4PpJEzp3U4dABdQd0MrE
xWgoNToxChKohXUZBtleSuv5OoAwOYAU3V8E9gs2hpjVA1Q6bSBMnnHKnnAl7nt39tApE3nsU9GP
uKkNHmf4iq20c1sAD/z2v4tUUXxFSSoPTarEHSe1l8AJD/MGjjN7tPhq5lLgpdPT780ahHPrQuDh
f9xDzuYLCP+ZDaibQD3uhY8QbIXAlfEy5/6/Inc4R0mPz//z1aAwz7g6nYupMiuysrg2gJh8Mk6s
/0bxzMB6BmUoStvR7gMKNhjHQf80kjV4IPM9RXmsTSstR8QwSX4T4ZkVgavz+iYKP5RlE2QdDZVR
37+3w7jOMQkN1twgnc40QiMCuSfgsrwOIvYTeCxiz9Q/NI7vUaCIHhb2gsR483sJ/rx0PPUrRD/Q
7a5+lnExsc/OP+2RqP0LxtmePqWJkYEgKnAKtIThwjIH1zR9RaceJmz+16VxRkhzK1YWlvPvfeiP
gdExPNqQB2Mia6yN//pGCoMNRGvIFlAdypacX0KlpmyViannaLdGUfoO5mynf8xFJjwj9H8bHM47
VVlq1kNsYHouZizP880YlhLDEy4FqRemXw6qX76XaMEw9AKRBGgOrce4uKsaw03Ij/IDEx1oyfsL
wz+l8MxSK3MgkLPKqKvM0ylNZB9F/JbaYHDBJhIXLUJMEIu0fvho7vJd6Kef6bOx0w6JjARaeF4d
0GvghxuoiXDmZqREK80OFkCXKfHHxUDTCSE2CnaxbDJKWKiDrp6OWBzz5BeyCz1iPMcpQY9uNMnB
pjlSVvCtneK3ab3vxyioYxO0APE+S9fX64YuWuYWWnvvMOpCnVCPBXRWPUDBrW9/FMMHwoktBHeW
6sUsjGoAhA0CTyV9WcvfkaztXrYM7hxlbVJqUch2UDHdfDw5yYHSUOKChCD4xmBBwQAW6kfv9wr6
Rmk5dCFMorgxuxuLfNIy2dAS2wzepxps/BDvd8iG8M1PZh4pc96soB4i7hKwtHCY+u1htP+tMBT5
dPGvm4DIB20hudhyXm2rmyhOlZI3Pokmbx7U3XUI8c69rYrbuVTN9RlXLGb6pxsDlb31UMsaF0Ru
brMKvslpTEenLsCxAo8d7+wMc/urdWvr7TnLE1l0wg7FlY/E9zvpVkFJ0mHH+h1IJoIsKPbqAxsu
ZLGJrNgt3jvQm6AabDP6+/dWV/Yg5ZtSOKJ0bTzagQxeA2N6KGOXEMJAnwEz1hr03PgmIEWlsVNC
By2Yl9bNrT0IENxu/Igr2IBwx5QkdWamNUCqInJXcAfHrzT6QNYQ8dXfhXD71VCzx5gKMNL4xjCf
DGN/3ZaFhrb5++zfNw8K2li5mrCNMlAunuBnoPnSTW6vyHqKhNfddiXcFTQoQ5xoFZCWU3sc9v1h
ReIQLG9eJK2hyr4+5wMyQ+mGSpkRh9AAkoKYWDij8iXxn0JHs9k5zgtoZjenVbSA+IA+GmYwtZI+
RPEiQFuugrsN54ULD1onoQomk4YAquFu1TX7kRaQlZ4l/pLtxcXpZyLo/4bhrkzQvytVluH0j+RX
kp+07MGOQ9eERVfDeVV+Xjc3MRrFgnDtYMyb27SuDiN4Ghx/K4o+Ier3R238Bgbkg60gEKadW9Ly
Qxb+F5LvnJvKdtQX8IcFStv4qRLvqdZ9HuribtGNw/XVMRO+3Ms3KO6TIeFlrFaL1fVqfccaeda6
Az1obbugo9xZivr9Op4wfcNeLP/eTpP7eEW8lsU0Ym3JpxE1bHIYbzTF1R4MPzvq4FoGH0P8KlOy
Z9/oYpXoFGJvSx1SLtxBHnUdTc0ZHEWrE08tfiF4KKvPZLjto9ZNk4PaS24o4UnbAPLHeQxzkCwj
HIpD7aGFJouqNB9x5RsIzi7nMGWcX9C/6aqzBr2l7PQRVU4ky9GHBHFhm5h8DtGx8yWB4Au69pry
nEVL/qgqnebVgz0/VEYrO9fCx7OBj4QQ3ME4JZ+MagwQjZgpVIOmk3LPiO0Vbz0Xxwi9SMqHes23
YNxVuERW00JvFmwjU+Hm9Wltc3eNpP1GQkvA+wU92MgEXQyiQ8xdjSKm7IV5qX2BQMUAd+ZxfQoP
1bHaRffkIZQ1WQndMGReEK+Y8JK8js2o5skcoY8sIGQ6Kln9fc2UG32RsXzJYLh7uF+dORxN2PhC
jkhXYhDCq1uZRr1w+zZr4U7uqqRhXVsAQWfRc6/OD7oqq9oJ44kNBHdWnZEMg15gu5LqoQl/ZzPx
huU2U1vvuusTL8VWwb0B4bOL2W6w2M1ZqcEJWWRfQa7S7GXZJ/EXeUPgfGttVGG/NNisjhzX9NGY
b6zlx/VFyCC4t6Qzpno2aTiidjOcxsrytDU9KLNsJl8Gwx3OyOoTmlnYK/Cf+6HWPa0gS1Dr5APc
uuD/etsx9js2sWS/pkUGGlUweKbpNwXNOV5ZqF3wv+0Zd1CoTvo8C5lba529mqi+Yyn7JHIkPQh/
brGLWw61esSHBlN6424Eu6H6RCPEkMZd72P01dSQKAZDcYpuPMww/CEojlDecjHlIuWFF30xlB8I
gQQLSrn8uxlC50oOxg+conI/jccp37WRJFYRJqW3GNxJnSdaarOC+FU5AOfAxpLqw8wGyjAKjYlF
yXcTOYYtHLefKdTZQnMFHORdPA0kFOGI/7nN8sfr9iFsG9gA8U/nokbysbEmBGE+NV3GpE99Ww0M
pI11b96rh9DLJ4k3km0mH6yHmG8sNQjHB3q/Z11obBrU1e/i7zAQErA3jqwnUxSFgZsBrc3oN2bN
aO8PW6zGdT8kHV7sSr4Hm4a3DsVujukR3SfHNGt2TYfuO1vWLS58xm1xufOnOFNTgBQI52Kv71j/
R6agAEW8Mij3H/LyWzDuwgJvQkRGE4tsMvOGFs1eVSQuWHSPoFTngFnWsm00E7/fRiXJSaIyuupo
tb3CMI+Olkue8KJXwRaCc79EX4wxMcHG243pKUqrB3tC54Sen+okflln5SO5jy0eZxmrVvUEEukI
NOkrm+l1yNf1I3rR5haEMwN9xqB+BArmYGh+Zq0Kp+inUepeP8vCj0Mg5agSJMMuyBNmCjb6ccUT
WNd/taYDthFV0pMo/DYbBO6SL/CGt7sGr98Y6T5vNIfqITRK4oVZ97kblOxk0b6WeSihd9+Acjan
ltqaqyVAJ29EE1XnVfv6s/bPgBa+xUcYuwPRq9FJ9lIGylthXkNXGuIngR4+xsaK6Px+smSmJ/5g
mLaADCNUl/nnfaO1StyYSFuyttxQSXfZKCtuitfxF4J/zrehbsfDBAirpb6uQkLcGo6pk0jufyEM
3rYahKNBpcm/1vQ2T9K2x3ZNZu11Q3fbqXlQOmlw3cJlMNwxMlQIiEQaYGrnuzP+A+Wd0JaYm/Di
BZ0l5sLApkP4dyBVMhYptwj6K90b4t41SOSS+biYki0T37wbJM7EVsjldgpDGk7G3oldxupb7cN/
xtPkoLKJ/ZNWNsX797Y49u+bkLMOG5q0AyDJSH/F9JeRrEdrprI6hhiGDS+pBH0dPC1sZhdTX2W4
h7LfWe5GHSZdGrBJKZ7ya/Ziyy2foE3nxxJYGSrnnGZnDJNogY9tI3vXKMXX1ULDsRl/INFoYtzk
P4vj3JFjUgUTvbifjGl12/QlHG8S5eUjdv6GwZlGh/mrGQxn+E7ZzqmDfr0LNUlAK7bzNwjOFPLW
mvLEhimMRuK25ur25U0KsQ3ly/WlyHC4I5tEuQLFH2wXWc7VcjIKiL1iNo/+ug4jjO82X4ULfcjS
zE5SYcfSYwjCx/FQB8q+3w+SXRN67A0M9wpYjbheup5FWDTrvSS1MRWeFB8Q1kPu5O3bcMF/UY5Z
ZEbYs9xACdgEB5H6omiPcS2TghMeGeQDQO+DfA36Rt77g3By1HmywXob6l/zMnU7iGIMsjSU0AI2
INy5bMZxpRETyZnKmxhS0UR3tXVXDupHruwNDncwKQZR7bQDzjAfMDjha9OOZDJ9E6EBbEC4k1lm
hg2N4hquLYpfMN/1pQLH7nVTln0U7mSSZslzMwdEES9PRjl7Xdl/adVB4sdkn4U7mHm4xtWyAMap
7HtHcfZkVW6mXjsWauVdX5H4FbTZNe50WqUZVeuET2Peh3s27pnc/Vw95yRv0ZR9H+6AdkYKbi4b
7OpW+zTaL53sxAgj4M1KuKNZldmAgQ6sBNRxKyRRovo4LF+Ucl/otsSexR8IKSKCOwWkntymQfVy
BiMxfM2gUVcrfGsE1Rh9ruju+tcRL+kNh9uyNVTnerZwE8zrQ2keBzrfJOrOGMA8QWSTzeLP84bF
bd9IavACKMCqlNQzOjQP5lVwfTniuEr/i2HxjCezoc95AYzwtb1VT6CD2o8H81sfe5PPZo0gCf10
HVKyKp721J4nPbIr9qX6WzJ+iojk70sswdLeu+lxnhMw0bFbp7zJltOI+Q5l+LpIR8HEnudt5zgP
OkZ1FZotcBQD3Z7gnd5ng6Q4JUwUgk7uP1ZtcQ5UGUNrtUZgkGebuOtuvO2QKYwCx+t/o3UH3Jzp
meUIP6DgaJrI/CB5obNRaM6rVuhIK7QC0eFYfM20ow0h4aTxpVG9eAvfYDiv2qx2ZlUTru7Sfo3y
oE6fnVgSg4izZ5ulcI5hSG0E8gmWEh/Lo3mbBPRIX/RH5lCZjDD6S6+bt2xNnIPI9CKbBpYhmbtj
pt40cTDJapYyCM4vZI4dq3MMiFR90Bnr3ozSqMT0hBiY6UDhDXUQcKu9P0VxD7GbdEWmcxm+L+HT
VN85pgRC6AhY1YtQDbL1vEZf0rdJ3scWrm6zcfXQDLqilKTHhL5gA8F9DEWdu6FZTFxwzhnJN7dR
9qP20saa5M4W7tYGh/sied5AFIMY8GnDU9WALp2tSJHN9YhRoIZto9vbACHE+2/SrGO2rBZWA9Ll
c+6gf08p6jtqhLVkOcI2SwzH/UXiDmZmpGlT9vg0xj46VCc2QjHtlH0lHXoWfyDHRD85nr4XbI79
kvXKZGtwNMpunXaLCQoUy6ulXPfsQ/MVF9N8w+EcKaFxZuQTcMJySJEBG6LymE7Z4qYxCKQ1rbvP
M3QOdqr547o7EHICmJbmoKsY8hIX+s5kbEO1jPDRlEOEmVriL4vbHvVDtkdx8bYO0u+L33uLn7rq
QVYXETu/DTh3F6YTRs0hpcbqFeE+9lCHCeygDpBXOODS8KTc6sIjvcHjvIaZh3QdQpwDVkPXYxeN
RYf6AKqSCi0jvacenNrV/5HsMFvExbdl8w8QIgFPJa/NtSp9YiLpiWbT1/jIxoyiINnXmO7wGYO8
bFhaaEkbNH5LixkzXA7QiP2drh54snYOlMd0y+3KzBtUWRAoPPQQh8Q4JJTw0Pf8/tAvtAPFeQXL
jfPyIRzaczOnuymfJU0qwpYOTF2iMGhCOAZc7u9xCK2gBUGQLZyJWyO5Fj40k0sezb21q8GwIIsC
he1FWzzOVIosJzEY6bAuI5iCO3v3VN0ZqRse+gXc/5jdd+MTOV43FaG3cUC2j/EpaKvxda2sJlCl
U/DttCT20vBlGY6VA/JTqWiW8BygdPZH1BMXHOduuoIgPGzZfVBoJyfqbhJH1g8msguk1diUrEX0
C564cbHiFhrHiJ3i7sWoS1/VhkfMYn7gkt7A8CnxIZvVrCSAGdDDWee/k17yshb6KAQAkA6wMdl2
MT4A7mCH1EwWqTvFx/ZYYhJ7dKeHzp8DJI2k7D6iT7OF40ICjDbZUU7x5k3p6zzf67+um5h4OTpG
ikwbcwoXckK2VijWEDc4R4PL3JHuV3vzad0b9+aekZXIRouE6QK4vb+A3F29VAoZSQrAHtJzkF7w
lHN/wqwPaj2GxEmIzs8WioulIyceBrXFp8pL3bPQxhtiAIwUJ1sWGoqBDMz6gshG03jp+gyNjpCx
wkdq4Ib0U1+AujhMvXL+gGAWlHdt/AdNYRC2cjm9aKBqEdoQzCqNp6x51bTb0JA4HdFB3ULwjtVR
qmV1IOVIy5uy3a/hg/kRiv4tBOdLaTamjl5guzA/+VQazo9eIZJ6gfDYbDaK82hNWPVFF2Kj2vDR
CO+XRFIsFe4S+g3gARAJXvTuV2GX5qoO01IwbQ09DWjODJIlCCGQHMIArQOeOL6AODqd5WQ0xbfO
kb0320OmNe4y29+vewDhTr3B8B6z7FPNrG1872m5N8ELKXWYzCb5eAcS2OAvwBsAoT5b57YutdYx
nHLC+kHM0iWQEd4XqpEHeEwh4tLMee+sIVxBrg83kemsuyqlSE9FSuNeX6lwQy0KRTtU0RFcc2ZH
UPTTWh024SSqt6BtUZ8LtwV1ywdgmNIKRpOh+sqPnGpI5WW1hQ0Fg0oQLXe5NT+Y9Xj4n1B4biui
KK0WEuwqLZanxB4f6mI5Zs0YXIcRejboj4CmBf9pFudCqRKmEP3CfZqFjltEMTjVBsebTeXWhIbt
dSyRJeL1jhOFAAFK29yZpbHZ506HEKtPq1O6dKc0+n0dQWQBDmJSuGnwIV00URQmtZZ5ZEd2OZvp
C3Xu6/LpOoTwQgXHqg0qbdYoe9kS3mRNMoN0zHxGAuxIDsofCmh1x5rQk50sZy3ctA0cFx+sjdmm
4QS4Qfva0zOtfcl6xHv2th4uoEfuc9W7EADqY/Fp+GR4uT8eorsKBSWEPOUTo55JflwHlWBq6nuX
YVhZm5cLMFv7R2gHivkll701Re+izWfiy9hNqIZNP6M1w+zTXTqYrtOZnmFNQWFXqRdXziNYph6v
L0vyrf5Ilmw8YWvVc4kxXjAWVPB8y+zW8T/XEWQbx7k4PVu6WNPBz4g0mNLsG+NntUjcmzDZst05
tsrNKqZmrNIqwSGyesUlmE12E23c08a8MxfqL0k6u3qa+oNd7KFeL0EX+SMHjkjDxBy8EX+ZhCGl
mdrHyPOV53HdtWERhKBxgZLC9Y2U4bB/3yzSGMwkWiPghJgPn4dTqXwxy7NaS7y48Bm7XQ/nX7Wx
UjRiAic+kp0WrMiz0BJNhBCphQrzqH/gCtzCcd5iqieqQH4MLX5D9WPV/SWsnnNdRlcktHMIyjjQ
q0P5mT9bpGzjaWDK6pAEvycdmkPAk3H9+wgNfQOhvf8+UVI2TUGZodfWXWdMLgZ0bh1UHq7DCFdi
gTvdwCVHLwoLKVXLuUrgiNIITRTFfJvm2QderLhf/0Jwlpakw5BqGaO3mT93INaX9e4LMxdbAM7E
wqiKErMEgE1ucW4wepzuqD8Q3+g9cmLN23GQ3smGH8RuYrMuztT6uteTpgPXTIJWGqRPXCe8D+3S
0+ZnPfmR1H6azK7a/7r+wYR2sUHlbqs4mpK517DYmPxOZr/NvhjL83UI9if4eHaznzzRb100RK8J
IMCneCp3/WFAqlk7yGiPhKXOLQ731muMZc1aGxuYHo0TdMyOKVgRfg5/xsVtVNdlQidSQO5MpU1f
x6uDhZU/q9/9rRFEJ4g96K7zimThsb+LdqrkgU6Et/Db5+LZOLS0SY2kAWR6HFzt2+i4ydnZNZDN
0F6yY3iYvpjBCNJUOYmk0MEjiwMNMBVPAb6s29VWYyUZqL7VdlfU3xFF+8b4u7I/UmpxNjjcpmZl
j26vCjhW+cke9u18P8ySlJTQSW0guEtfo1kxdi0gtMF2c/17iZTkdZMXnipq/nklQq2br+TkUZwo
6EkG1Wt47o1vTv+kpz8+AuFAWhVN7khEcosYqo4YWYLYCKypXmpAxSrGBCWV9bJynx1DmsicgBRF
YzyKIDDjYEC5PodV0nWBvfaFn+hNGbs0JpWPtM7s5aGlSBIFOucu/iCiBRgyoGCMxtgchzjo5dJM
Zt4Fi9IvP5S0DHd2sj42rfotRkd3QECH5BZYqdvE4xxAccU+UFAqnEnd6d8sEDC6jhZ3waArlT/a
mYO8Zms7PlHXh3RKP0X2+An/99aFFMzNHEeQs+vHI1LzSIWr0zmstPGYkKp2l7FJESxByG1WhtRT
py7Qk+4W3eYjOIvyMKhJHrnoaU3u00YFXWIzfLr+jYVbQS0weVsaWD/5jIYVKmQlht3+YXIrd4zJ
jXlOaYqRnamNh/7Xlr/h8CkNEGWGqD0Cp+7sn3FcfmnK9BdI1vYky57a1Mx8oyaGV4Sh6tEpvXNy
Grlp3fSSBy13bC5+B+fBw6gx7DXE7+hNCDg1p9F+prL2ET6fegHCO5isKNU4BQgTQ9b99RDd2vt/
STjK3ppEdHqszcZytmy0yTwhx9P+0Z1Afc6P/fClOEWB7UG195yf4rvlRjZjbXD+7WKF7N+3sXjX
Z2kZAzVtH4v1S7gidQSSKFDy2buR3FnmqejAZhc90hC9M9YPE92HSYcAQz1byu84hJhwutcmqPyR
widr72pz7hkmcYvu6Oj3TTj6qn3TVyd0mFbKnRF90pXcVcejrpZuUx3i8iHHGcmhUR9aqVsUCDgT
V6l2eSSLz/ny68VamUlt1kr6NBmiHmuFhNSXP2Jcla8jHT99ISc2WDQdqKc8o8f26Dz8l+pLF9js
62+wazvBLJlptQFF345zos6+LL//H2lXtlw3riS/iBEkwfWV21m0WfIi2y8Mt9rmTnDfvn4S6jvX
FA7moK2J8FtHnxLAQqFQlZV5PQLw751XG6BiRQuIEWQ6PO6tNxNoA+mwoR4Sy6NPBYDj9MXEOJr7
pYhkj3yR5+ytcTloTtvGWFkg0OufbZ75QyobJeGz64sFcQnnptIa7I1YkHKkv9Sz7vhaUIRK2Ee5
HeQ/TFDzpudWcuOzlJ0LcDY04lwQuuAqg3zn2y/VGhiL3tq1C2ua3oIauPYLJztYkxmUU3E/NYPs
swkOvo2pCTRa8c1Qm+Mi2TToc5eQsWNaVg+G3z04J3J4geS6rx00v/Pqx/qz+iTxFUH4fGOUi2yG
WdAezGMdsH7Z/YbhQcaZFJR/aY8086yvEPmBwI+sPS9wGYjTgVDNQqJhoG79dmsXxTEb0mRd6BoP
k+tvyuH6qsS/b6M0CPYD7YKRvVHjVYmTBAdgyypvJF/AhS0TOeeyauaTWMNvG9zGDZWTpdMMGxkZ
IkMfjpoGjrN5Omhr8YisKABbpWzgWeAh+D+R5ajohyB9416ZEKwtVQV8t6E2Kn4RO19jtSkCs08b
H+RuMplJgWswoRdU11WDgNaB80e6qiutoMOBCsMXvB5UkB6sz9c/lNCEg4Fjk6lvX3R4CObRrcFl
m2jF59ZdDrRBHMkqyRNI5A8gfwGOAf135IncUVatNhkhmNOFpHV8m9qnFHjj6ysRfRpIGjEUAYRb
LsZjN7Q5SF9vbejah7a7Hcy7HjDCvGrD63bYJ+aiEqbdXBej2qxrxS/F7tqxo3PWgqUnd/wtdZw7
t56Mh97KNei0QdS+3hJplBCuDu5umhqC00VFEHosZTNR0oRt00WFm4J6CjKW1Sc7r2/dDEzBZI6G
pgXlVXzG3+SnM/WNcrwdK031urg+m6by8fpGCP8ktNJ1ECQj5efrX03VkDKdlAZq6g8ouAWZ9V1T
wNiyeNft8DWW14Nu7gxxB90cZ3TuVhjKT0uASayjdWJde2gMna5bEkWUvSHOS8HN2LsEwD0QPA00
jDureHRpqUVloX6aN/MW7KR9EGe5NcmWyH6Zdyq82EA8AHoLSGZwJ70jiVrHs4699MlXLegPoGQO
zO+sKNAdSj+TnHrRp4P6l4ZuFxMm4Ls3dtmqZKu0JsRIueOlzt+g8gZzt7V9A0OlIjkwrwX/i8XB
a8GrYNjQEuCSh1If+tJezSYsCZPVjvXB61IkqCPZLM9UyyRYmr7bPPCujD6Nwe0xjGbiV2VDMDZk
fu02sInHGjTDHNrmEaBs9g3oxtevtGuyR6Vci2iqP2v2aW22/s/qlq++hylZVuDHVXkh9DUVOdEU
Y2vCld4Y1YO5SB5PoswK+C7iIsVBgIci29ubeEY70BgVHOzZZ0hyErSHmXjKU+H3QX4P2ttjjBFh
SWbFV6Rel2Xr4NgFRyMEmnmlBaJBP1nD8AdYwKfAjMxjZQE64mV3JtDrRlRFCvodD8rtdifXuxJd
OXvbzDl3CbhJY2D1Vtg26l/K+IGCDpAWs+xEsaDAO93eCgvjOysN0Uu3tWHF+b76jIG5OJQ35KAG
xlG+JH4k4GI/uRR8remYdWxNkFz/tAWY0zDwVMOz27P9NSIhfRgsvzxun+XquKKzbOu2i8gBLT2d
TxKy1q3rGWxxYec8pCTU3NbLQWwgg7eLbnBAwRyIP2Csz+UJSgDmpMWod7j2euW7jWnvk96X2fF6
ABauBdg5TDkwyiy+76WXdt5SQtvQrO+UjfqFfqs0N7ErG7ARuiBGo7EMSGYAFPbWOcgcq3TI3DYs
R6Xx0W27W0od+DYj/uv6goSGwF2FTBEN+Qv1KMzaFammIClR9NQncW15iZL5o6ulEn8Xfh7g9fFl
UFsi/FsJgJJGzZUR2Y/aRk2WfRrWWrIWUeIDBCpChoVIDqm6t5umKC204lq1DWf9sTE7zD3V/kof
MEl2GCvJTSy0BZfG/QTk0cX7AaxqhOT1AEfQbi1oYW65hwkv8Hp+A8un/45vtLPFIskuUujuoLRm
BVuLO/pj+cPA2rTk5boRUWoBsAeY4JEyItfmNo+m7dC62dSGo1lN9zlrw2v6lHt6uiGlQAfplKnL
U4ES+ufrhkWOARZobCOiPItTb1fXQn1PWWec2zJxbuukSA9kM3rJLSZyc9AmYCCFNaxxJ781YrZr
vzkdtlDpZ69e1YD8VGTj0TIb3LVh56geLyNsVO7HjS6em5z05nB9s0SFGzyIfy+E262qiftpGNhC
jvWpbLwCWm9xhGzTB9BWrvUmKoShC2AAYqfD6EWtWFcboFrQrA7rQrEAd1yXQzxqToW6m1Ex3gFU
eL3GIaU/TuYSgAMI041Glt7EitE3Xm/H/R3ElMdoLiZUXe3Zc5w59vVEcYJldnXPMmrrHUEaiB8c
QabpdiGNos/VmvVTjbtuNkMcYE+fldmve/yN3aJKDqfQfUHpy0gmcHL4R4bTVXNarUUb0vhLAqlh
Wf4l9Cr8NnuTIgfjc9N86uZFITYy4S320uU4t48tkVUqhIsAeQ5iM8LmRTmwrM0yU1DAwnBl/7lB
Q9hI0s/XPVe4DgsMLKYKd0JK//YEdq276QOYEsMOV0s6+Ql5MfTgPTYY2ksFiJrwFwBeLwvY1tM2
nNza8eO1qO7HrAZZCqShnq6bEtX7HQeQU+wXIMC4ot+ux+zWAnMyWE8ftj8q9GjpV9YTHsBU5v59
3ZYo6XDs14+Pj4MQ+dZUZ8TE0JOmDYvtbu5GL54OsfMwNJIv9H8s6bcd5iW7e6ZHLUslK+yoU/W9
bdHrMsc7pc+ipHM92qpRb+s3hb6enaW+sZZKkvMLnfAfYTUAbS/Q25ratUpmIEOoyLe6fTGa8Po2
yn6fW168dbq65HMb1nMNmB4kPGRiE6KkwNmtgPOJBlW2xGYW9Cbx+uXQzOsxcTxq5r5b/bi+GvFN
sDPGXTf5PJlm5eLCVk3PefxH/8n1uxlowCr4FzeBbPu4myezTGeIY3ye6Wv2ZGa4eagf387REqq3
423idwdZ2+C1UsU/kfb7yT1ayAi5BvRV/7nsuk9shHnyDK+YPGg8/jlJ9+sjaW+Py4FInbT/5Khj
EmeeO2t5WM30bFUA3l7/epLN5BkBtRxFj8HBypKkOiQQVXddmbapzAQXcGuC27VWYQIVaK+yP1uy
aCvzQH72q7HMqlRSWHCPLjTFz4iCYXfstcA9VBgjkaqTsDz3ijs4XBzMM9OGPh2OVzVjLnE8xAEG
2s/LWXn8N4SXwuW5r0yuUFFnauZvw2FCUFfcajh8fnJeVXwh94ml/UsBMvY5+MXtrL3WGHfBt46r
usQ4UxtqS6Sfi2MSOsFgRGqk/4vDLPKNvTHeN5aGpXPIIgmeRri6HEm6LSwa7Q1wT5bMRlWqZ7lw
F+HuKO4BYnqs/PVD8ln5sfh6hDEjxf/DGcvX47s3yvmHVehmNrEkH7BVryCr3zc/+3K6N5PU18su
XIgMxsIC+sVHQ7KBB7Rr4AXNBfyN0DitZmSa0EfxYPlcu5Bg76fgz6MFmOf/a4YL9WO6Wh1wMsg1
2sqbqlObyXC2soVwwV0vrKJMY1hYwJroZvmx60lo6KUkMxdG9P1KuIhe69namz1byeqNjc8m3fQw
B89rpx6cF8035Pg9BlK//EYoITp4resXnZ0RlDtZG6Mdsjj0+xZbaeWpVeWczNoi56QZ9QCK3fZt
vSjAYCrb9kgGYHOuf0Ai3F9wQOHpBp71iyGicSy2emZPEmt2TTCaVfPBmVdIdMSb/oS2iRqqrf0L
+KQ4WMEE4dktiGgQDtKP+rZMp962n/upHD1F7U7UVIAVLdraq4x89LOJxIGZDGij9MP6C8RWhwJw
t9ID8ko/Fu40HLpmNA5Y78euM+wvpdrRW7sHMsOglnbUxy4GPXKx+uVaz1EBsero+uqF/RH39+p5
IJCitQZqgKiaTRHT2SgO2WkLh4NcoFeUgLkozuIp5qDWw7cNHGPoMEaFWkK9FC+jqWxPvRWTGwz4
t95AkjYAltyi3vXlib/tb6OcT3dxrGR6h7TZqZPIboqzOYFNbColFSfRK2C/Nu46IrghOp1ibSoF
SfpPO4XQt+2rf0i+9U8Q1aHLpmN0ClBDLqS5LV60uQ5PTcrnJIGc7uH6bomvVaKiWYGhXXIx/gV+
iLlJCAws0RzqvvYpCRUfcn1h/3clbZgJN82AvpyOfxCb5VbTVJpitevYh8lC/qKu87Xa6ofZXO7G
Uvn7+sKEd6qlQQWAqBqGIjhTqKRmamUA0qjGHyHWMCqSGCL0bSY7iEwE3Dp8OtLOWxEnkHiBEoTq
D/2yebVaRAm17omy3MzmZEoqG0K//m2Qz0hSHTTm1LF6zFaem/pkD0/xLBkjYUfjIjbvTHB5SLls
jTtnWBOZl7NdL/c2dW82szthE0IoYPgqLcrwHd9pZ5NLTZRZ03ptNHroMEWNQkHlIeMIFjrdzgKX
h8TDMmDEEhunrSRYzOWoZ499o+RBnxWGJPgIH+1QAQZ0GgOAxgUv+7I5dF5XGFPP5QdM4ZwGb43c
w4S+mAx3KHQIF4N7jEcGuqHcujqNVHGJsl5YKnNkTVNUaPft5n784++D1z9m+l02M+7wBa86tzpd
abc+dN3tULrNl67cJGAPwUKQJwKCDIwMKBD4XkS/GV1dgGUZ0oN35nhIq59d8Y7v8sYGCxe7fD6l
dgeBa3wXHf0bPB+mo3W7vjBygjSUPZQFoeeNLbbenS0ldnOjLWErwbXv0pdV1ryRbRjz+J0BNY7B
UgQVu3CozMQrlOG0NOMptg0ZfElsyEau8NqT4quEqlWBDCcnfUjbTPNiY15ve2I+G6RrJfeQIPSA
0gNMypDtRPecrxXGulXPOhB84RbPN7abQZHLpR4GX+9UAgKJlGCwcmgks+Si/Bc4EXS1GfTauoDX
o80BVHhS9KgasgmgJEQ9PfOZdgNqNo/t4G2NzBFZPONiLEzagAYAFASxdS5vMOKiTbJm6EPTmwKo
qRkePViB5YFRHE/Zw/s+IdSELAYttS94daqlIzTfsj5s0BdDsylqm1M1vOMEaxge1xlNJN5F3MVB
+7hPHMA2woSQA/iq71dV85VklTiJKFnBjYttc9FJwPQ/t3kZRm5b3UX+0C8aXHFRb9NWGf8yQMR9
NAa0qZTNBuYCr79yAeoK/b+KhM2UYPXKJAW5CmoEQHVZOqAPOqhk+WymavAli0Tvw5T4/wijK/6q
ee3tv6p/sHDOOw7gcBZqH0yLgI+SJe2B24oxnmDdjfWN+cJIQtLI9VXjaQpNv4hkAwOiw49yOsYz
kEBB2J5lQLsoM9vZEA90gqeiO9eE9hSkueQAykxwubpp5lmn2vieeZKdaGfcZIsRzXkrAeWIbmXU
0QFEYN1oRkjydilj4tC+A40xakfZUXlOUakyvM1fT4ZUJFoUyNBRB7k97ko8b/ldi9OpURwsybVP
Nuhihp8LVG62u0z3yTxKklBRYQcL+22N20CnS6u+KfGNZl/1J9DuDEc7yiMrqH85t8CPh80h/VNd
GPYmAUs8jjve8Gi38N1bwErMxNWwxO2jdVAycFlSfzguYJki/vpRTvYjXqUFuwBr4hPyWJJccafZ
0jOmaa9FbNQ+Deq/nG8t8ViPhwYYCYaUi+x8v87TX5w4JCXAyqN1iRTordc4rTpp81AxBe4JlG+a
l5wtNm74zX1ac6++WSM1GA71XXmXxIFxLwNdCT1pZ5675aEoNvSzCvOWtbiRcxgsM7AKrb1PMcrG
RpWJpw0DkZwV5p8Xi0YbTUWcAbCdzypXOtCy6ykWnX1OrKBRbqzk87jB6B9KQfzjRjtLXEpG+hLU
4nU7hNQtvudTFiTt9Hw9eRWk/rgpfi+G+4LrONtL3GExZvG9wLCtZT4RKxxHyfUnqqi4GspIJoDe
yMT5Vzr6nMrQQ/MmpAslIVkXzPAqxXhjGQl5QG2385ql+t6D4w4yKEX6jXZuJXm7CUMpMJMu6+YC
FsjFHVXpVLOd8iFc1NxTXAM6ymkwz3848/j60XQVp0FFMmFeAJSUBiDAlWKlTYVJMehbI3+Zvlz/
aqKl7G1wjp/jCqw6LYEEDlLcIo+jFbNItWVLGpz8ZO9/1gKGTIuVJC4wUHQAkVGmYi2MHxMQ2rvi
rrlhc2Kdh2fB2fy0yhr7LD/hDxdGOf9rkXN5naya3eQIZO0MvLDmlF5q6DfDZhyNovxIc/ug6wnS
wLX3r2+p6EmyN8wdBMNYtgT6izA8PPXx07JJOgyig4YaiMrwhICN8A+FNHYyE/NZA+YcPjqJEaxp
uEwz0sHT9XXI7LDsepeTTEapQQ8Pdtwk8dO0wcE+bdAIGPMufIclFIehYIrqpcFnP1BdImkdN5hn
X6rOWxt9OTep87FL2/acJht5j88jqdPwEMZ4O1+uAoVy1dclFrbQ6g7QvI+zooXUKX+9Y1UE2Rx4
G4C74inZjCav80XFqlY8TdMKVKLasUnOJH75/9nhHD01MUZuzwi8VFufK82OgM1rvDqpgnJZPl23
JQwXuzVxvl0s5RQnBGvKy8+Ukr8bNDNyw/nxDiuIEngoglrT4GGzmwVFQadGfC1U666ks37TpLUa
aamzSS4t0b0PYD8A8IiyaFFwj5zFgXcNWY1LS7W8DcSaqhMrvtqWpkezCUCG5iXXUZB5x/pQtsLz
G8TEgNS+PVmxOqqr0fb4YtkWuGt6WKYGQiyu5JoSHmDAdHBRgjvL5dMLvQBysprZsaJ6uBbPTY37
Mv/gNN+uL0d4JUNA4L+GOA908gbUjshmwrS1t8OwNmk4tVvpDSlNIn3FjHNeDCAGiKH+PffLV8xN
2bIMUuiZYHsBVAxQaJQ13u5p2itFOsYOnsWmHdaZ9agvrhdXs+Qik5nhHgEGEhLo2uCuZJTi4QDR
Rt80Guon9VZJvET4+VC4dxiNLWhL2SN1F3+VNBm6KTWR+mMiwBuHQjtWugoAYTXSULG3Jbr+GWX2
uK9YzcmWE1Ya7Mf4O1X6s1raYTzPhWeWi4ycRbiPu8Wx/75bnLMYWbOMMOb2R1phBkB9tuxEsoNC
IxgEw1wb+h+OyX2sugY9D+a2ULvbwHS12EfNCayMBO/Yt50VLoZQSD4OOStBTlPt5wPglgRgSB1i
Jz+vG2If4CKjcQ028QL5sAscIe0wjaqMqBBOFQQU5hw6jO8YwEb14bcJ7s6vazI4ygQTuZp6XZvS
cLVj4Lt7RMX/32I4707XHqtxYCnN9MMAvojGqCX7JSw57lfDebSqL8gqOtgoT8OpLzC5M53zKgAG
I5iPVg+2WRlljug+wRQVuhGM4wNX2Fu3HuduBmUU3LqoMSDcejom7pyu8QcV8DQHmGHrPTVOYG9R
CMAgw+VctJGCeUHXscbkC9iuMEujhLXpVSfGWDN6kyzUi0qqe3Ocg9gFmNsxEAuA5HbXgaAnR1Ws
zo8rZqOBYID/S9xEeLeAuBMVP0x9WxfQyBIznPaW4IGinrNjca78AkM76VG9kZXghN6yt8R5S99n
cw+JN6SFgOwcGTlIVfrO4NfgRWd1jxSMg5LViU703iQLYLsomJe94aixgop4/qw7P4mMflj2+yzk
736/AsHVPPf4/SxbwjWh56Ykhz8/x/slcPfusNGqo2zXBiOFXFGNnEnWghFdTEA0I4/GIxiVda6i
mJl6Mk4Ge/Hnx9Q54+R5k3paZtnDTXh4DQKJZ+QQzgVcxrRStYVuLyOydJAlxV47ZqcsnT84q/11
qauz4g5/yAj7+i5m3QLkLYxpgB8uXQaw0aqji3uwnF42p7+rVODdFaRM1z+T2LvBdwFZXSZTzDPf
IL/ou7XEd5rRkzPCMmAnyQgY/00VuYH+JLEnDBS/7fHAF7SUMD1TMXvnGkAnTE5+Kz0H+tz6MQnM
4Lo10UWPLjCKQbqFWQ0+VWpoa5SqCQ/J64c410Hx6wSu7DCJt9BirxIdjWCUKd+eJj1VMMkxligS
3mHoo7o3oDSWRqAHq0LW3FxvZKg+qUUu2lqoN0PGDxbz2+w+OTIm1/KGVdMhPujXh1RylsXb+HuB
3O2lZDlomijMae3JgQxu8ZE0kiRTZoILsgvVYtR5YUJfHxKAYNqvdf7lujMIwwWrqKI3hpltvnEV
U0IAd0HQA2jEX41PI2r12bNZdN51Oyyy8ekYe8P9xw7PfzyBGiQdKjjdkE+ehenB+qGaPhXuqZLB
94W9uL0pzvOszk6LOYOppogAR4m2o/qh/5ZkgA6xWXtZU138kX6vjHM7vU26zbFwdtP52dyiTEfj
m0h2T2aD87VsoinqjliS3eZBxigbiBZUDgmvfyTx1qEXi3IPYFf4WG8PbaNAkXaZUI0jD/rZjNpD
GmS++oK2oS+f9xW2MRi0SwfBM4AcfJuy7GdNjYnbhcZ3YB1PVQiIO+SkJ9/5tB3i0+SzkQEmQD/k
Hv1LkTxOhdf9zjo7GbvrfuztPs9qWO83L0u/uPHf1zdT9vvcXlqD3QwZW13enrPsA6aA3uMUuKEg
AAI+REipvV1Amxmr2roKqGnIdr8m8wfT0R6SQjZVKo6rOztcFDJW2hYza1UnK6RbgFQ6TpWHFhdj
va3BemvcJ8/Xt05EXIZnKMMPacCxASv3dmkKpO/QJbC7/3QP0VsD1a75ZH/eztphCfsPjV/7puxt
yt6eFzFqZ5U7ydZctfpQwyqDn5LjdPx3fHdCx9iZ4b4b0NN1UTmgoMrdH216nuiv67snDOm73+e+
VzO4W+aw33eKOvZHOqSQP+t7HyoRj6bZLofr5nTmyJfbBjE3pkiCpIJ70hcZpGvbIgallqnNIbgK
qOoRNyaf0D5YbuuptqPU6WpcX5YVxHOO6c9F6z8thHZ3MRA396g05p7T95qnJ07im+ac32A+zzg2
xWYGzQAo0ZxkAKAkCWmPi+XqB4VozQnYDhrOaaf7+eh8L8pZNkUr3En0ytE/wKzzBVSz2rK6oxNQ
OEtnenVb9V7ZNS/EHDZPLWVs469J3sU+MsYujFcCBc1jASrHVTZHByCGKGrtO6mFNpnG5ou66gd1
USppzOG5tHXER1K2vlqu9KSoqX7OVffHOG0z8OJGcgRp73Rcs7Q/FimGmIE6qKBVSSbIASRN7iXj
9r2bbQgRgKnl1EMbPKo78h1iqtutqq/GAfzG01cKQqoA/Pvph0pzg1UB3IgYzRIq7pwemwFclz4e
H+qhhaSTVzbb4hO1jNZZX72pqccH261n39i6LWidVvnRTKleeJA7qIKaLlAjo8ln2jTJsRp7GXBY
/NF+byN/iqlLii7GNlZoak7Actct6tLp40yKWhKBhW+g3RfjTrJRre5AIa4OdNZ825XdXZ4ZIWqA
eZikyl8Yv/aSdpHUqYV3NEq2IC9A6g4yF+64taZRQtmSHe+7DRTk7aE7ksPmEz8Paz/2rx9uUeKx
M2azoYndJUnQbU3iHsaa7Lsxn8DxBoqTT9dtyFZkc9F+sps10RgnHyawz6g93U1HUFhEVtQ/JIGs
iiBckQ4JNQMNNPsCnNqQHPFqrdhtNoApPrkdxuK4jkVwfVEiLwS5AygfwM4BsnDuK8V5nEwghEY1
zanuHQzjoldyTJY0YDJu100JL+idLf71mFMQ8aZmDpLcjxSj9ugYpwGSbA039BbW5yyS7aHoBgOd
IZ526OejscqlNgNobQGEwx5uaubptXGmevskWZTQBqMScgC9ROeHswED9WLZGC5WD1tkRpg/UbxC
j/TGK/GkYxlpCmYl8x24L2NnlSuCkzVfMsuCVR23SreUX0anOI2mKjnEQifcmeG8Y3RjpzbTHoWM
9XnuDS9vbxoq6+kLwWW7xfBvLj2vshZjDbi+ovhg3yxHsw7+wSUppzx/z9thb407xdCnzspEZx/s
EZIwEFKJA/0TAU9RFShBKvlOQogE9Imgs4RBCoC+2A7vApM9oGG9qAB24qUa236Twe8huodCjf5J
tU9TiHEt6VNPZwGdv6INB1ED8DKH4WTfWp2SDmNBDgGxoGY1UUzz4rDpm3EfJ071KQHkM+gh+lbr
ZR8kAFDcZlq3fDYo3u5zSxVfp73pzW07nZUZLD2F2jUftylNn5pma08FII0+CrizPxrbcjvUmvEd
gDdw4V0/WqJ8DS1OlGWAagYYkPtQE+m6bpoGXCCJr/d1ULhL5NJftTM/PV63JMTHMYFpwDRB+3gB
v916rVabTu8gl0G8+mT4gKo9mmF6z0hIi6D2UXW/blK4OIaKM1EmhHYU94XcosxdjeILkY0G0Hi7
G9syHLPU60c3WPpaCptmu8W7hPnbIH9DLvVaZ2YCg9pUo+JghVutnDpdOwxK4U0A0RRZc3Ts6lF3
msc2Hv+6vl5RJDFxyYD5QwPVFI/qbE17zDWKu7NW73sHcg04a5VMIEQYSSC2BJVZEHNgKpZzmTru
U8ed8TJy7thbbLnZDj0b5X/fbD3MgEcOhH6MnpT7gJmbxdu24lVbtigPQfyiOjezTJdPdDvvjLz2
UXbRwx0aZRsJniytdkibMyX1o7N8MNbyx/WvI/TG34t53dedHW021CR1YMd0sxDsHJ5t0Q+VwYr/
hf1TTYq/r9sTXZr7delv49PgamtnA9UXgrjTxyEJt3KUZBuyrWMhcrekuovtNEthorZXT6u9DXI0
ENdWqQS4JV4KpjswVK+hDM/d/9RRy62oVEx4VL/q/OOoSQKFODZh+PN/DXBXvbLa1Qr2RvRUT8oD
SzCygwOwLpgqViQXzU/9aH9I3nFakdGgqQlqJnTo2Oa+2bxRb0oKlILRkGiISYRp7bB00+i6G4iC
wt4Mt3eGXfd5TTCzEuv6U6ol2R2AcZZnz2UhkUsQfaW9JW4Th0WrhxTdEjb7t9q3sy2552Ur4aJB
rPVmhW4nRuRKM9Cs/ibPK3DqyaTsXjNWPorv1sFHcWOj6GeqsGN9n7rAOcdnhh1Pg8FLf0wh8dUR
GtoQoAhkXQvhAoG7tAFUsNwLfrjYBqdZQvGpCAUPTH0HElF/NN/BvwwBV1QymDQlGBa5bTTdXLEq
DJ2iFok31qJ65rid6618R1q7M8PvYgOpMaWK0e9utbMNOHz87ObBddcWfykYwW0EoArK7m+P0LbM
0L8kaFi4H+m9FmCCOvNqKO00YX+7hc5R+8WINzLpu1H4SsU9+1/D3NnN3ZyoI+vdJj/qT/U3hvVv
QvVr7GUNxqPe01XYW+OO8FAvKzVmWBtTCDcoM9RGDgk5Xt9MXXh8MWLmGsBNscLT283EcOOGRwIG
heD2geLNB+TtXvYIwpSH7AgMJhporLJAo/jJeNnCPByessiR3CjCI/D7j+AvYyzT1DPQgIT99Jfp
jAFU2zoIRlxfqsgI8L84Y3hK4vnP7aeqDTTpagNiSYkdmU19qxbL0bZqScYrM8PFQ7MeAKLZVHy2
1V28IYltL9eWBDSMrfTZz/5kPmbtl8R9vBwsBhVSXSZsNYBudztqttcqnnLPBgWRZkRKYBNvfozD
4vn6ZrJVXFjG+wEvf4jdAkrz1m3A1QekprLBshEDCDo9uorbeBMhX0Dq9jfUAAMreQfxOvQTfttk
rry/Ohtn0XuKnbX7r3n2nBaSdpBwN3e/z8UVdzFGMqIMFQ4W9WfrJoEqCQU6o26/6GkqiWJCN9kZ
42NJ0ZFiqLGYYTa9pZhvFnuKauU9YR9oatDhozTPSDvf7lnZKetmt8zp45cY9aEB2OotppKoL4yM
ezNc1kkx32hvFczoudF5ZBpfFAW1/LiOvdWsjEOvxmXogkHWU/Ve90HrkoerOn7Ik7iTnD+2cZee
+XvFvGdu0EzPGoiwxdPyQTM6jD8RAGyVpMLgrlJvkqgiNIfpczTgIB18UYtNkEEuMfRE0GqJvzaj
eaRGGm0aOVSGJcmHhf752xR/t84FVRb0AjFgUGW/IDX9QNziF1G6uzKzDk4nY5AXrwwyspjPRfOD
v2Yx7tZ1GXOdrZoAWu+CjZov22D6a2u+XI8moksIcFNWZrbB4f1a3tydbAvPicZMEcdGNaQJgIdb
IvlMQgt4H4N5CSOJFzrC82qNDagCBlA+vxhq6tfgxLm+BvEZ2Jngz8AUk3boFiDvDttLh3nHNCh8
ByXYEIK70qxRao7z82F2sgKqYwwQAIqzJkojOyx/0VsGvpNz+gnDFSq9iPYAV18Us5usdKdlwv7Z
ZXrTOr0dWBSoqC2XAa8khvhKtt7NiUIW9qGKs24G6vxRkbUrZSa4mJgvnZK5DUKvFaPKa+chsqJo
ye3wukMIXQ5iEhiVALAB4+tvQ2+GDlRFRxxX4t4NzdGQyZ0Ifx9EuzgvQGxf0BKgZJ7nGajZQrX5
u4ypF6syZgqRBZQu8FAFsz5GqFhA2h1Lox2hbVfgWJYQDQA67SZV1cOfb9LeBJctqaPVVvoAEzH8
tn9o8neMjDKFckx04MV9oYNokNmGih+CWDrfWNXHYUy8drAhHBmtqSuJAMLtYgoikKdEYZUfYGpp
CpqkvgfqqI6sYfLi5B3ca5iP+m2B/QW7D0LSrG0aOgLZuRk3boGREdrpj5vSSeIxyxv5O3Rvh52g
nR1VT2I1t2Gnpc7otf1IDoupnqfctH6WJbX9SdOSsIm3Hz2xN8mTRHQ898a5zMjpgafSO2zjtN6s
bnxQ69YDhvwdF8LeCufbi1GCTy2HlY4VTu9I9o5k0iVsnhLME2g1ckEm1opR1VvM+BTL4rfV4s26
7jm1/Vwmha+689fr50iUG7gYz0NJCTPomHbgvhiA0SaScmj3WjemtXl5ErjIwNLyQzvIOAaFD3DG
7YNyCbCx0KV8a6zRDcg5QbU3HPozBtqAL17DGgwlbliWXgvJk86DvDd7NgI09q7W49465x/VrLru
BMIcsD49kP5JkbWxhMd4tzrOM4Bpj9clx+9nVDskTX8YZExMQg/fWeCCHo1zk6ruinSHMZRCz9Sq
0shanq+7hHgdDLUFYBiSf84DO63UtdZBgmC6bRZkHYRGk3Ex3xP0TA0gHdbnBkXSW1/YVqp3JIOf
b60FijnzME79x+sLESWikED/XxN8SoC3w7h2GXDmpvohpjWrNStxtOWSEyvcL9DWg0Dd0kFrxwXX
XlcaqJ5g5h/v9pturg6OiSHy60sRZm2YoYXEOt4K2gVLzJIaILZsBuTw9SsNbvowz54Z5j/Y/El6
956RRpQ7oKcC0QTI2XI5iLmZZWqxtHe0wZSWtHgBDbdJqZxGp5Fsn/ArObj7GLc95nk4d6MJaJLU
Bq9nZb6pq6/1BNrO7nnAhMP1LRR+JlDxY4gCel1AjnIOt1irGcdwa5KqvlKDyURPJTeQeCn/NcHr
hXeYYKUZizCppn6aVtCO9sMhLvNPNNYO11cjDAVgY4GiNohLLohsaivP07FELuq4ziE3+lM3ZJEy
VdF1M2K/29nhQs7Qmhm62ViSbnrA1xy6v+iM28FTo8QfDuvRzYLrFi8XhmoDKEyhsoN/F13JfLNI
P4MmBANxded3+ax7JGmUaFscM7xuSoAEYLZcPCCJjrav+j+cfVlznTgX7S+iilGgV+CMto9jO7ET
v6icCTEJiVn8+rvIvfeLjSnT3VVd/RBXsi0hbe1prbXw2DwFFVgh8B55PMS7s7cj7wr0Q1P4g1+Q
fe2LL/9+/OWtxcV2MuGOpJCwmBYXu/vsmFv56vqaALIG2QSaoRg4eHvMe9YP+GM86G0sT9lp5uNS
hyB2bpo0nAe96KetNa20eOeu1DxMDE41UIYsbrDkVmEOukHjvOTfgYASp8Qw0fjAuF40pMNvu+7p
F1sZMpaJPYaeDdLfZiy3cLxrJwfYaPx1cEkhall8TTDNdhhhntBpttyQNlFRavStNq74qhH0l5Eb
zEJuS28ltV0UXavnqTYXRCFdHtY1pLSJ9fXjszn/sm8jaewpMPlQypiVht5xJ9isqPMeI+C+HaZ4
TpKp2pd0D7KwaGzMDde4uijUZbAm4JbezaYMLG11OfazMiUOpCikd8m1CVH2yrUfP17XysQZFvbX
1rIYBZywGM1mgNRrNjZhBd2Wc8YUlJRSGuxTHNxwyhoW92OXFdhbH5JR3DAP3J9++I16GUFRuRHR
r5/fV7/S4vx62nIHi+JXmuXn5vEjY5dH8xBhe7MJfnz/CmH5s/onGLuAtFtez6ocbeUFsDWz85Eo
27vZzr8Ha/A8hRn2v0REt4QAVnz4W5uLAAWD/r2k1ljv9EFczzN++cG56eJ/1pVcAZLOA+TAEbq2
jzB/WZOrktFrlA3uEtQ2qrBsSQ4HjlyC2dLbtX7xZfJGB9oVWmZxYVXNvktot/FsrR1oCMHNIl24
eu+CyxGhLUgQVb2rC/CM9+mlnUjsUmh5b5xme+WavjK0DDGp6oc6mCoYAp2WueMRO7knZNenYpfu
t7Sg32fX2Nm/q/IW51Q3htOPE4dPYPnDzE4NDm//PgvqS2q0n6oyONiWDoeg3aiFrJ1ZFKMIKJIo
6kZ/0rpXWT2aUu7cAcaVzcHwo2Tkj/9+eHJeGh4R/A+DaUuyqaRNEc9k2MfJnIAXz6Z4DNAK0vTf
D3m9NTSHcK/WUrcAMNmlqHdEfwb7WqgbGSn9i0D7sfc3fN3q9wJKG2QZIOOEVtRbW0z2VusY0BKG
kX3AxGVqxL52dezx/gxCR+Bsg7NdFRuHf9XFIqD+n93FfR/ALlAYAmraM5QbQPX74Kf90MXqZIdm
yC7GfwnZ0MQBvBaxFDLGRWQNvDPBVD5uG9Tx9iAeikw5HnRTxh9fttVjOJeRoQSNJ/4PmOTVp+uh
7FeOmkAz07KA+G+a/NBizmeL92y+RcuXF7Hn/8wsQjTSaqobE7dMXNsR5EChu0TiWWu3vP33LAY4
jK9MLTZOOKTm3uhD4S/Iu+t08txoJL1qQyZ5u08l9Y89yYdrIQy1MR2zfkhcFxzskFxz36VDMkdQ
VuQ4nE7LPg3MDeKetMleKwjRAPfjRMlkFF+KJAF4ZGJ1TEefhShT+iFerzr2+trZaAaufl8QEBBc
f0Rwy5ZjJwUFWgRuRqYBWO36a13VG9HblonZnb86QiURORUGKndpcuN0j7m/0WlbfXfgIM1ZF528
GyEdIBwOKV7Mx5oznIl0955h7Fgw3v2Hm/DXzDKGGkUDhlMXZnKb3lvO11Y1G99iNWZAmPL/V7IE
VpC2U15bwYfMA+BNlN+5InJDEs5BEbjWtvjMVz8MEggwrQEh/y7rK0nAnbZP8e3J77oILobdPXy8
Z7Njf3etoaWJhjbesne53qRsbeUa1zpFiGnblyLdGfWlt7ameldXAjMom6DO8I5gc2BozgsFL4Xh
NlhwRGhZotoKWVfjjpmjf87xZlKStwdZqEZYfpvUYCPp4zmkM3bNntxOu39SOF091a+MLW5NZylM
EflQt+khXJ92+kUO7V71YuPdWts51LxRPgEyHqXoxXMpkLV6VoGJV0ZA8/RCq623f8UAyCbwAKGZ
a4JdYLFpZmEqKBzmOAL885CZsTdtdaVWdgrkyZiNnyVb3XcK9WU2Qf/NtaFCAgXCyj5XaRYNWzQd
K6khRMuhlgnuWIRLy0JWA3qvibpYBkv9IMybINuZzZxGNHVfhYZqvTIsJ7JFCLq6thkugQAJEMNl
U2+0DR9TF9DVaZEZ2m7+1XWmI5myrenaNTszYz7mTnwfx2FxDCzPTSipUeCmdtwMWVR1V33yH/yN
NWu0BkAWgPBzmcZ7Dctob0IwOkluWucWiuofe5u1nPKNgcWd8VphBCqDAUxRz4I0xg46oV0IGXP0
9LegdnNIsvBtb4wttqyxGoQOGsYya9rzyozcYIq8xIihFX/wzeyQiebHxwtcu0uvN3D++auX1B8H
vKUNtMSC/ktKvlvW1gbOv/P7NUHvCkVoYFqXx03mjfAsDi0a8vx/0R/8AYSBtzMfc7aTN1vDtOvr
+WtuEfV1eV12fgZzjDRRC9xzWz58vGN/0qSPVrSI9sBlmw44EVDLA7N6Gw9n+8a5BXH9Lt3RaFAx
fTb3YsfvNmsOH28leHfefis2KIhv1TCcaqTiMbZzppPamcDu3Nj79rAt47G2m5CoQUEQnT5MTc6/
0avTUWQd680hgNKz9c0wqzApNsLXNSeBTMPBWB90d95BPVjRsdqvYaBGFlwl+tzQMqT+1nzayjoc
kAngNSJQYH1Xy2jABeZNSYZh3epQoUdp5H748alYCUtgAWVTPEhQIlk+5FXvlKSxC7mrnMK7Tbqe
QZQrC/SnFBpJR1LZVvSxwZWdQ7sXng9Ekij1LZN5lyjiKnPEkozHREGRq44aEsQfG1ndt1dGFrep
hajm2CgYkck9G8+93ErSVuKfN6tY3CWzpwZYbudVHOT1XOFGN8w+paf8s9iJQ75Z4l79TH8X9IeP
5NWBFtzCqGUJe/Zd/mjtgS2KocT+RL75kX9wdsOVetjmZNvYxSUPEkgXqjTnMNobz95w7XaHj7/S
2lEAkm8GNM+z/e/+/dYiouvx77sy/2RQjBr7qNr7W0qNK/EKiEIBZ7aBuoSHnX/+au9Ul7dT2faY
BAIesdfDTZ0HTujlUyRsZ5f641YjYMvg4vTlY24wn8CgKBCmmqGc9gb5Rosr7f17SNOcv+P+BvP8
BKbu364N/Os8EBBxQTX7we/RGKNn0WUIysaNG2WtvPFvLM0n9NUuok4gW2JjUbUl232eZNl1UXgk
7LTj32ZG0t55xgDxB69QcVnX1d3U2XU45UNxyBuLhiIY21sFuPeXmgc6TMd6JoOY/5qZZ78/Plhr
t2VmA0UTykOpZtmJKVvDABIabjPr7tQv0AA8W1MQDrJ4/NjO6gFGoAgL2Pp3xO0afyhKBhqoTPFH
I/FRD8oOqUX+/dwFGu8zXd2cOMDvLJ8z8N7btoYdNcjYDLI7SGLFaFwfP17O2ifGlDswNj4S4XeE
44HVWhPzUjg1XEhcDI5sywQar+HttOv9iZ2TiWVx19j9j48tr1WDsMK/phfhqs/qxDazHEiYHTtg
AnU/tDEDixKgS9WefsKYyRYQYM25IQuHWDtk+kx0sN+e57FWLecUD1/X3ZYQuSm3MOyrBiwfwNa5
LIlk6a0BSBnSwmxgYIBUdpwPUkZTZ47/enphnsmY0VF/Sj7LolXhTUVVlhJcgq0V1tWpAhVN08RF
f/r4C62u5pWdxQfqaepJif92LgcBqJtfifo/kGm8Xctix+wcqkqprbBj0bAzIIGSxcGpgdIbOuE3
/55KcDaG2AoDrjNB/OJVQIqnHV3isA+4U0y1L8AYzSOW9x/v29pb8NrM4i2YMMpHoIeA76NubPDC
p7cKwJOqhJg0+faxqdVPNI+wQFwIfdTl3HvRTx6dHFrtWq8+dkF1rWmzcQrWHOufKZn/Z2L++atH
oAeBERlLmCjNEp3hugdM3H0qZYE0WZINgOaad0UBK6BA0GI5yyDeqSpL8DHBkRtB1OOfOSiAqL3/
eNPWjYDkkc6l6HcU9NoOdNUMuKXE6g8e8i7fvssGvZEurO6bZ2MN81reMbTXteZDZVkSWFMrNBES
EHkssy/S2PDgq3ag5gMHjq6jvaSl0zkEy4MKzKI9yqbF2UQVyC3RDjl8vGlbZuafvzoGbKw7WfpY
DlE/pZPGtHhKu8fSfvkvZmbUIsD073mwiVQZAhotd3n5EHgy1MOudmSkjc8f21m9OHTmlAdPP4rm
C1cwjR1Y4jpP7hw3vRmFOCMX32KumJ+TRfKNdwDzGqiY4pgtX4PRr9p+kA4O8wxUPOaH/ARy4+MW
s+dakv/GzrzWV5/GnmfS0wZ2slNd7B3wRM+EOvrW+OLv5teUXyHEDvXR+vc92rlqCtmXuWiGr/XW
buBO5kAqjspjRUNFmkOVqQ0Ta1cVrB+zngL6wAjk35rwVJmMmFnBqYNK02h5n8TYHHU5bRzutSgI
3MPzmCs6KO+YenOOugJLXZw6kZ2sjoQpRbxbQMyX4hUq2mPFu41+ytp9QvMB+B50zaGPslgZl2VW
GVBB2bXBwWGfa/GT8F3lbkUk62aA6EDBET5iWdnMtNF5SjK5SwPzGRf4AOdHQIf4Peua7x9fqdWA
DtMP4HFGEeY9Oat0bIHYGOmCqaP2moNBt4poZD2TkN97UX3YKjKtrg3zSmSu+Lyn/0wyUItZdocE
eTIOSpqxYTkq1G5ybYz2Rva/ehBf2Vq86YBXemk5IG+dmuzZw4gA7e3HXFrxxh7OMdU7nzHz6YHt
Cz3JZYhqdqoVHjpEu+mW3bBDd+iP9GWMQGu//weCcHN09c4aZin/iDs775CxNSOpdspa7oIvwfMf
6cUbI2I8lL/tfbEbjtXGW7XmdTF4Dfy27eNpXEauvprAWpg1SGqKh9K9N4ZoY/tWL/IrA4uQdUSG
ow0DCwIFw96KU2A8Q5KFGOwF/P0KhNXXxa4gEZRQY+Mn23i7Vs8IME6Bi17CPJb41ln1LeRVA6+C
H/bukaKHVXMn041zuMIDAlWLV0YWK/Rp09V2LnDoQRHdf01/88/AqEbJ2Twl7q48ufvti7a1sEWQ
XgGiykEuidJa8EXQPebkwtTf8IdrQ6RvFrZ4xZidK2XNCwMr7H1zD1FOqEvyx2FvRV5U3aKxsHFY
tlY1//zVs9mmCUNFb87kR3b0WH3F0ZgdE/L48Zlc9VKvPtj889dmOtVBmRPrcsuDEt9x2yJQjGrd
/ifXAVoEOGDbRv17EdL0ljE0YA2QO32eq4XqoNrYhb6BHcsD/TluZB5rM3f4Xn/NLTxiW4D7Kwjm
dR2KT80hwAgauMvP26dvzWmAgAZ+Yx4NwADs2w0Ek5Oox2rAnXYr8BLap0ySDb+0dhTQlINEGeB3
AdKCtyaAt1VVkyEaLBh0Q4qj1dpR0jgbB27tJLy2sjgJPSZZaFEhmAmy3gplwcS+CKok5rJ5QRa3
NSK1+h6/trc4EK7sSWkJrCqFXNinJpzp5pIDf5yi6TGJzON/6GcB2vl3FxcnogKup2ct7Hn275E+
gUfi45u0uaBFwOn3TZJ5ev5M0LcH780fJDGNDD8q0z8HfZtDb/1kOCDhQKXqPf8maPAgIFcjuyJO
99Vi4qFS4Pdt+35j+GX+FsuXGEH0/+wsvN9EMjOjJaCr3L1n+aEPUOTPvgbWvRNssTlYa3kJ3AMk
N6AAjdr64rQnps+rfES+wK+D527n7OnePWgMkhaxsZt7gunnacduZ9GXLZz+2owPaEz/2l7cASdR
otQckbZ1O/2Y4xtAwaOBhvb+n9AVrbqOV9YWN6AJMHbptLDG6XRwa7XX9taZ3DKxOPS2aknGGTYT
0Hbjwf/B8RgDjnU9/nY0wjZEGvut1vuWycU10FmfdUaJVXW8xujtS0F3H1+0DQNLJs4a+X1qDFhT
VReRkGkcbEmTbp0DuoiVdFsGLereOAdWaH2d4gKQzDyyk3gEFeY/iHTX4upX544uwqaMCsKBSZ0j
XfYn0uWxETl+hEIjzG2m5POb9O46Qw11fgLnUHexvDQDssFnuM7Zqbqo8+x5oSQ9g2HCNGb3W73C
1Q/2ytxidXVOoVzHUTUZ0jxqZHBb+Pnzx2di1UEB9wUfBf0roLPePpGIYGoyajjCwaoupGxDP+B3
QVmdTFDOovn1/WNz6yv6n7nlESydYMKisIG9JW5z7t6ldbCFgV/17WiwY5wNxNDoTb9dEuuzIFUJ
AgvTUKDxyMMmN8MOqPuPl7J+1hG4oFwPM2RZoWu8JKemxNdJXjAmA1LR6Vg/jdEQjxd7sxq06tzR
aXfQhgAXxLJv1BBGTSpw0F2zunQe25uy+93W4tqlPQiQ/L3R1Jep/fHxGldPR4CwE5uJtsSSsY36
wtOVnqpdUlc/pwRVJ/CXDmS4NxJ2U7vi8WNzq1/ur7nlMGrQT2OCag4U7Cg/9qp4FH4VFqh9b3y6
NTtoFwSUzuk4xjjfnpDRY0bGjB7l9crYJSm9ScEgEFTtFqZjLTKcefTROJpv15+k71WOwKqplLqH
9GODwLMxxnCsrwemQbu5lWWhc7jiml7bWrzAoKtpxMRhy5rR/U6hSx7VblBDDo3LA8jy01j45U/f
74awY3YbFblBo4QMF8vu7RizzP5Jg6Avmmpxqcy+PthJmodT7fR7h3JwUWoOZDUGF8Iiqc27XrjF
2Q/GF3+axqvUS2/xF8m5xixF6CcdxNeLUZZhX+lnYXkqcqwaCbqV56EPdYu4snov7Fn3WFXGSaEu
F6pB5Lu269OIlHYdG+Vk3/DUpfHUJcjx26KLgfo3kzCYoPTutQ6785p2DLtqhs8JsMDoIHG+iHJS
54oJ58CJkHGllXjJEokBWt5nUSJ7I4JIJ73KnZ6ehiYV+2zsgt3oSXPHKpcUYW9NzUszmFdekk77
Kbf8aygvsOusb+gnu4DUgafJGGrAS780KGrfCsNtj0aRnGnP5VftT/kpsd1sn5f0uw2gSxpaTKnr
nOnisWjLLxZn6IJgnvBM8rQ7NZ7fhl3eiSMHwQ2aSVDXqT1Nr0knnKPbgh4vlJ5J48Zzr6zWw5RS
KaGmIar2E5WNdSjyAZxrHc+RgdTNvgo0MHBSfQnI9AQCJS9KKQaVae+XR03ac646N5rsKgtF7wXP
lcU/m400gGnvi2eTjzcta/0sdFpCj23FHgZSsJDKwf7mZxLawTJBx7oJdIQWaLm3pHPrB9qO21qZ
Yc3L776ETEUn+XVbOv0V1DKmiLKpvGkyFdwY4FPc6YJ4JzX6uHADoZgvHBz7Tk1u+ShU0YeCqewB
xNX0Oh8RJidBgKarlH4fl1D0uBjU/NZAnDzGlPcQOSkvYx1M7d5VMrhq8kDeOpzUe+lnzSl3fGNX
l1wcKo8POzIaKm6awI2GmuM0zJ1cnvCzKvMBKglqOPLCcLIo6w0dgU3OOHt9loWQ766iMmdPqTbz
KBnBHm0pdz/alRf19lNa1kUoJO+/9ojLI97pKvaUAV5rVYKr09NNzNOpO9LEb1HlrrIbIx+SUAJc
umc1cW7EpIp9Xll3+BMWgQqn3wUirUPKSeuEbqvZsXGLe2Yb9qFIGxz8uq1Cv3RkrJQ3Pg0JpLKi
ElwLl4618galsjImWeEeLVrpa1wasFEyUHp7IA6/RvtKRtZUmjEPJPQxuqE6iiz96euiDUvCq2Mh
bHHMSFp80y3BvcB9RK3G5d87MWFBBqhiy6E+lg4mvlq7M+4wT1E+Wkl7wRyxKMFYZ4rPhdMPv2ky
6GOvqf/V8XP+mEor+cHBRXjjV4mFS9AV3r5sLTsGJcGR5AynhIFbgfUW2Rmg+DhBZOS+QMPnWOf1
dNbg3ju49pgc8oqwazGO7a8y6cpn1ONfWui0POW0HGLLHr7T1AA3zZDrDOq7SMJzKKPGgO1XD/6g
jGjAIHycteUP7ubqocPsEg9LtwJViHZo3GnZnsGsUodNMQX73OBT1FLbe4Cw2PhNGIW4JkzwWKci
iwev+Fn4hXnVVZ65N2yS/aY5TyMtLacP8T+cUt+fPrOcZLHj62flCB0BjS9DgjbsVecF6S4Yqf2M
pK58gjTNF8s0zBBS7lCoY5kfg26ETzG4+YN7T9VWCIibCVeW+pjKNYa4AEHtFNamX5X7ETyakTsq
cUSYGuyzQLRxljh5VA1NgjpIifEPvIpHyIJXN36Ty5vEnPtLbRpbLhhFtZNgLr8/M5SXw6FojB+t
l/GDtuz8nBC2S0TjnlrfSuBmqHWolVUDmM2ApPKtVMdB6TuxX/bqmHq1cRRiwkydbzdXIpucyE2h
54Kwgb90XSV2nW2rb1lXDVcDmPHSMEglv6scG20thwdhMQFpyTPjm8u8BkIS6N1M4wgHVKfyq2eK
fK/HpgrCpu9I5GVdGtdVUt4AmNFHvc7zs197yEDw7z9bilM8OY6D4b4uuVEquANjPolriifO5Mx9
cseijAICR4EOyBPnwrvpnNEKO7tMT9CkRZRqcKf4juGQ7FIX1nhsZNdGrW9PF6tLki6sipzfBJlI
nk3P8L8HTFVR3RfyR19L6GpL07ztGJe/+0r0UW011i/Il/bXfYMDO0xQL+/y4sXqc+tUVnayA0Xz
EI5GOR6Fm7oHQQmqIIolO9+tishsg+wGqGAbujxOemRBzUDur78VaWsdTGDZDoVV3OgAka8i2sXr
4LFYmzqJp2RqQ5mWt+AmHKPEKAkLuzHLrlobt8TIlRsGwcTisp2ao0ws/1hOrh1qI3DjLhjKaGAY
HCqt7jmVAmlk7yMgqAJ2EZWbhfCeIqTmMEWp4wGvkk9fETvf25kWkUVKMwRDYxX1MzbcNAJ9Rl2d
xZPdssjJ8y6SEqxuvZ2b54nQx6rx5U3hjj+US3k0aS+LjFGmSVTprgEsv5sOhnJ5BI2iJPQF8WPR
jRdo1OHIVwB+dS7JY0b6ExoXwaUcfIFXV/PQ5lD/C2rzRy9asBgMrUaQiV5aQ1yyr4aAXyWY6Ag6
hua+PY8uca5jXwbli0aR4zGdFAtLCWY4r5buxVd5cFsSwOoA1nbjvrb1eXBBUWcPxe+sm9JjyZI0
KhyQk5o+CMxojRG6EfQxNGHWjtBExohwvsN7yJMi3iOiq/JEDDe4zbvAib3G+FbSLAgntNcP8G/G
2VdiAh+B2bVhY+JG0IF1EdTF7wKwy4Zo4oFGoGzU164k+HJmUl8BC3hp3dy47d0ez0DqQnWGySZ0
agPvaJCiXONDNxffBKObYPi6UA8KMZ4rxDcX5CC7YBrz/Wiqm7qbgp2PO3UsU1EAwJFW3/yq46eB
gqJhmkEdrlvzEEOOWTgRMu6yIL+vbF9f4XLSB/QssRLf4F/pVJQhQI0T3mKz+9y62RB3HmYcqkDl
iAsYgRi974SpTYqdL4cSQH5MfRaBCS8qLBWldgkKtXFwosKVEAEIMP2D+wdBB8OpY3ACAd1cBcmt
kesSVSK83BB0a657YTzkGah9jQZhKdrT6TngwZWtqReZqTXESYGNMUqD7wZX1WFFfOPzZGUsAjBX
hB4GJCMzkWiN1x5qQwlOQIc/soaCRr40stBr088yY8/F0EE6NddGlDXVS4ny3BUQTzwaBvM76AvF
ztXDQ9GJOk5bWu4CT+mDOaa/yrKRIS9LL5rMAm9kS85lWxu7wUCApUUhELekLZ7NsttpSGfGSc8E
aNI4YhnDL8J8pPwXoKfBlVA6/Zwb7ksLicE7gKLItZsn8qLNil4Ydco9pIAv3ATla+III+qJSm8S
S8JJ2/YPLqYnZ2RpJKhz6f06QTO2vweuEhvD2iQGSWMV4Y2CnqrnDiEQXRi5ae3yVubQzWZMqmvP
VU8A0g1xkBq/udf80gAEhUnPpxBxIPoYSNIiVvn2vjfs+pM3yU95rcHoT80pdtToHSbInH0aCx85
FAVMrBBV8lso4FyptKd9lotHn3cU0Y17S7Mes8DlkIUgPSMxAnI7hiwQqMY10WHdpGB+mSwW16Z2
7iS0xcLG8jq4XZEgmO/Hk9MT7yzUWMeqTimQs2YaMQlWY2AK90Pq/ayonvYiUTdOleOX9IcfcF9O
bLRwrs2QyhMc9GdedN/6RvJbxylpmBVchRVYaiKdF+w6AfnzDTXw6nt0RN3SsdFNZ0Lt1OgqvNtI
bzivQJoGDp64pxk5AktQIKFyk13TEb3zhTylJtAXehhBfklsKGN6E7iChWoPDv7+E2upf1G2416D
2TDYJ045fC+czHroSe/GyCvIpzJJDTAjgTumGN3yBS6oC8lYz5J4YtzXNFeftCbOZbTFs88MEZtM
XlIvw+/vlkOE8tANS6YUAiM62DeymlMBmoaj0/wcyQSyj6CvIkk5kqSgsm6rqXYjv0DoLio23KUs
O/gl/WpOxMRbQT57RYlOZ9lMRxkUz4aZ4G6ZSDFtv6N7oPiscHDGL6jTWUfwDEJ2qctYrEzkfmLs
eJgxr7yCFlxzcUj6jRpO/tg0SKRkoJ76iQ2Xyq/ArZKK/oBJhgJ+o/hi6DEJvXG8cx31UMkOcWze
QIQ44+g7WINz2/ejGWdWO0bcx+skcc8Rc2ZNH/oG9LQI6aqzHkdygLYaKFUaeGuHF9UnA3NuV2Cf
/zHH9PAd0J4rarioMTNBk0FTjIP0dZgQx96bCE8OvRJgr7M5pEdLTg+Fh2ypq1UO7JU3S9R6z0Ew
4h8zHozhp5Q6PbtpXu/V7A9r1wTvqhqacJQBiyHc8zVByS7ibtdcGc00nFqnzBD3+E+B4cOT1CNG
pyf6VDBM4AV3WZMWIenoESQcgOP2jX1I/2DvByM79K7OQniwMlbCejG9DtEXznJsd8S7IsoAnJ03
/FeH2/Qsu1I8dAgp72wrrQ68L4tzD9SkCH03KO5KbrMD63Ln1HIBpYkyZce+lYGO1VjMm06SQwUe
uvvOUcWwSymaJuEEPRn8tqV29qr05aFBoRf3feigOFumWejSkdyNzPdOQyX0jsE1JD2KOIG+jFZq
xBBWs24L/NpmNARWwCN4TvA/eXBGrShAY+8ZxUni59dVV9W4Ux0+BOgS2QF0ES5GhUZvvC2ItJ7G
oFeYcxFZERdOEFwxxLgKqPKRPqsm1TIq2eTcBIapDjqR7kEZAgpXXc4Pg2unXQTXhgc/Mfl1Vfpa
7xX4RKKckukBrHjiJBKbXlWUJvcQxC5up4wSJGDucLDMVl417gjZIKMyjmjunDANhtI9qG1QU696
fiCprXc0Me2IVqy+ZQZ0Ees2yX5QfIwYxZb+OIIifefYxRTxsas/iSRv3VPi6fK6sHl+NAYM1yPf
ZTlEGWs1fRWkQD6EL3AezR7aQYFPv5QYrnLDJjNqFY95k7y0ptVlkV+N7lMGwgb3jHFLQAMrXnyX
bgnGGzNTR0hWwhd7ie+fW63kJ640QAWDN55lZus9YAf8CEnH8dnOEn3yPGFbsZPW1ecyTWgfOSqf
nslk/GI9HvEK4sOgsweJZefAm+dqtM5OjdonTdLk0vl43dkgsrPNQdFSy9GLWo/rIx5K1IVGqCBF
OkvIL+BHENk3YBm+BbAi2EFxg58LxZ3hULmi+6IxyALCokzee4QB8Eh9MAtpb/APdW3Su65t3H1j
J9ODb3iYx0vyPtYi4G0IPYj8yIVKjwHzimMn8uDMu7qOvGmwhxj4hvJqGonaQzRxDO3Kb44K830Q
2JQOzHAE91UxHY12aO4swyoeSMvsa3cYipOf+vomoZofR2bQA6BKZpzbDXUQ+1Myk+66yAa7LPlq
pWmCoeQBnhFWvQnRtmdgt70WqVHNWGjWVnrlI/zeBx3KCmE/BixsB3+y4okKumN1j0QCKHMZC5r7
h1731U9B57gtB4rRtziCTUVsEeY9S479YFkn3ffeHrpr7aFuxxGeJkd8SxhYe3K3z75zd8gumPeb
9pXTW3uMcYuw8Wt4IJAG4iCl8mLUjfjCmDJ0OCKxuB5FaVzntoAUTod6FWimJxXhkeC7vCuGqGkB
iY7Qb0x/IMR2vSjvjDoWUkCQFdjEg4kq3O+xL0H6ZEx9cytkNd4myuDf3MmBn62MIAhbWg9niyK0
pTlSaI6mRB0K00R1zjCyI1MusDe8HJonMqK8Fdre0OxzCNVHjZUb8eQZBHG0QpBaBzn9FYyiO1tD
k/8f9s4ju24sS9dTyRXthyh4U6syGwCupfeSOlgUScF7j/HUTGpi74MqMkWC992bGdl90YtFiVvH
4Jx99v7NU1ZI3bnnFzJM4L56LUNNO68bpXWEqCHlMNU4vUqTQN1pfTYBrdSircrYQzshj6G0J+TW
N7XrvF3dZfWq0vrxR2+lzaUl1tK06qMpO29jwkSid+bJ4dwvL6lhOFIcdBcJ7qrroeyKM72PjBsf
Z/iAlKhtd3xT6XXXc4bksuo/R7Xqv0pq4dle6nNOm0GQIOoWt7WrUcx7ELxQX3Udy+3xbNj2LTmh
1XTpN1KxkgdNV70oct3dGVoUkaxjH4cXgor/nRbl2vciVq5zKR+vIoP3hhMK8S1vRaqcllTLN4kw
ECtKGmOXVNZj5on6a1XVqCha0ncrGrkf2yZIt3lhZvtuKh9KMtpLS/KrbdXCQo6rqDmHloWgiShc
CWLtcR2b8oVqBuJ9JoXTXqys9FZUuvIqHMvuK2Qx2REjRefynurie58M43kZV8N3yuLc6HKWSjVV
5z7dWVOXctxmvvJcCqmY2OoYyy71UJ67UwzgbmWOChKCGIVk8o1S9qO2znMtOS9N3BT3XFR6VtlF
nDTFWxFUFeJ/vEu8LYXmeAjthoK8jNFirojl2ZiTEja2EpVKOV0EXjR6oyPWZP9wqrxe7S7GMmzq
+8hTxPoqCLTEoo4Q4nO0VXW9kRI70f1M29E0UXvZBsWNSwv9aimLbpEGGszXLDJT/Xai8iPfl75g
6XdqD04U0ztk6WhdZnEZfvWFShYL2+QB8UUYzSrdBYmHz68qiTNdNQDS2t5Vsi/F/FYzg85hTmb+
hiptPSdfowxM3pUHxfwxmUOrfB8HtCTPPb3IcydStSC5kmjUrUe/0erKUbu4MPRNqev18Cwh1DDc
edUs+Fca4ZjdGxJYmovMLPT6xvIMqx1uByET6ucgq0Lxi9Dq6jqqBLmxSX5oRQygEQc79eR0xZXT
rYVeD3ZdT/XN18P+Opmymidj1+ulG3K2Q0mShKAlBbEaAG9Nwd2aBhQNBMHQr4Ht8tKktCLacuXD
ywIybGzCqjACu9KFdoWHinKpRcPUOrrSj88BeMFN03T6LgT16a/KMsEjHhpzyUZTk8Gmrh7u+lJN
dnHRsbqg0vFiISPvn8RB0pEearzo2SqK9kWtOvUik7KMHltFYp751b3a+cMDdcvpqqlrSXLikJMo
masXIrUpclohr1M7TPJhsAVf69FqyK3M6Sj621EAe+BaTzIvOQutQLpPNZVOda1mkW7HM6IRjbhA
Nv3ochyMVl5n+Bl539FkrJTHaRIC1fXGtLFekN3nevg/sDoKMQpF2GSCkr7oNFXXoVoVgWOFvnQC
qXBI8wD9LmWmWdB5/MRlRv1YUiz4HDxQjGhn+dZwzj9DcKhsWedlogh26Q2qq1hZ6tR1E+1VP6DU
pcbdiVbhwRaeBBYeTwgE6JfawpIUVpnoS/mqnIpb6sBndVI/yKa87Uzz9Xj382Ao9usslUy9ekmn
FszM96N+yFemHjmt5F9iz3mW+LXtR9PX46EO9XUBFP4j1ALdIoy+WosZobQxWkViv/GNwgELsBpM
YTXp/7oTnAm9/le4BchAaadm6FTClbhmbdpxSpxGMKZLSqanFMsOtnZ/hZIXAgW0FoWx02jthijl
wD6w0cWar7QT+KATa7UEgmhyl+de0bNW6lyV1teZp/HOgQfbSLvja3WwsYt4CVj/ufG/hHUFSCVH
+kAPfqabxPt4o204A/enUPcHJw7SlDLTjcRPMs09fiWaPEKim6+ffJLXRn9fkeQfH8zBjaciFjAz
bemJLwA0vSK2+CGY+UpvnhUQrDEvIwzKqdwlpyDVB5cIxoL482sCPP6xyW8UhjpOBXQ92rbuSEWq
aMo3mvRuJirPx0d1kKpj/oq1VGum6kWrLmPy0OJYKW7waqxxZltLNKvPpc0MEGq+CdcRpfUT83lw
kCwNRDFYLsYSoEEfscryABafYD0IqeR4ZMqD+FhSHz8+xIPb41cgY/ldlS2X6rxwUWrNxIxV3dcb
ucpOqJ4dxIKCruLiNPUZN6l8XDVpFAaE1olTrkaHgpQzakDIQkfbgFHQwfefQrcehPGYJlQkGUHM
z1avBjlFq4cAJ8xwV+xmOYaYqiaVAqCnM+75lKfefLYuMWQ0z/gCwJ1qQEM+jtAvWsGLTeK15t3k
XY1tSu9jW2jXofqadSfYiofwVu+DzT9/h0AJE6gZdMk56KfrqKa4WDz8iX3xbjTzvnkXYArD0ahF
AnTBbRbu0haoiXs8xME9YdFCBmQFcgyFwY8xsrgQTDje+arC8OPnCglOptneHUbs9mifVss4tNkt
UPDi7Co/8/w+BkwzLxhiiSNXmQacxBC+ni4FPznx7R462GfqFpkMXoAkXB+jqLR8eRGDtI92GuS+
eNOv/xmWx6EtwLVhIMzBs8BYUsVyywN/E3I2tbV+kRc931JPgnp8jQ7M2M9LQ9fgxMJjWZzr2lTx
ZOPdDTda3+OdEtpTWe89mQLQ8UCHPle6ApwNuEogmm0tUpdgoOImZB7YLbc4H1e1nQDCNO9HNJbT
u1OX4oG5Q1WAJoRFCwNDhsW3muo8vXsFKGEfdXu1/CrgBXN8PIcjzOmexqX7iWxp6JThx7ydIZ60
J+PUv55UNTvxBR0Mos96E3w8qMktdprJMzJveeStAtM4x4p8l8p0so4P5OAO4FZH2oLt/IlraWhD
jwooTDpq5hslDr+VUm2LYnkCUH84jMF/81igjnz8aMoykwvUwgBdxghrWdG5aL2Upnfi2DzEguE+
VbHiwN4Bv/HFwkdUomuzhnQT+bc5kvedG9TdCiaWTzVUeWjkyy47kUQcuBcIScMTXw6eG8uUMo1F
uegpT6xi7cyQ3UDz17LxmAH5olk+tffHl+tAIvYhmvxxHnNL65MxYd+10XSRDIE7xcmbonTbKq13
kXjKk/fgDoQPK8/JpawvYcZV0IxhP3NIKYE/tpMx2NGkn+DQHRzSDFNFfojixBL3m9FOAu1ZwosR
qXp/b/Aj0wxAD9+DkwYgB45uNNd/hVocQgPG2b2Vs1bVkCKyZSbtiqLDg8535uLDpOzLvFS2XQr4
2BK9U04ahycTD0lFovoOwvnj2g3UlrEYbNgpibdupcqW5Hx9fHscyCsZ4K8Q88/fXeuFARsB07IC
5dmHvvmeGOGqyZ7k6OZ4mEMjQeSSPWFAAkM76mMYw5wsI8LFYsWLlI6KuetN6wTV/NBI3oVYyqqj
XpmPWcAt6xePZb/KxbNUvLSEE8f4wWsJCTdo5qQNM1P040gmBVhBo3LLgpZdpz9di1/K3FbX4ha0
zu3xaTu0/d4HW2yArDEbuf+pJbf3t/G+2cKmXDWbk6yeQ4etxCNZmk8kHeWOj4MyxqbjlcvyaBFI
KiEWw5XmB/lurDWBrnqlridAwq6I+Mo9LbbBEUxrokpWDk7j09CiZuldBHGInE0cND+OT8LBhZ2Z
gybU3M/ehhhBpmUyQctNJWFT0I9U6kmwg7g4E3PvlM3xwZl4F2yxvCZuILwTOFvKvq8QDI+NXRVH
u6YxevffG9ZibXNkfknkCuZcofN1NsWlzWsrVE+pBZ4a0eILpwwwKpFAHA58d0qnNXXF87Hz/8R9
jdYbItzk0bO80WIL1UYfCw0nJZJDuySdHuk5OMgvnHg3Hjr734dZXGfUSAEmUnRf9cFF0AIxCV9E
75tMCzvy89XxFTo4c/M9PQs58ixZfBUS/SCAr8xcLwY87kGJ40A3jY4xnkzcDn7o70It7hlwI+Sf
MXs8nBBce6Qg7mrZWcVTJBroy192+cOfGBvySIoOvFr+pMyLVWUclBllf5KHDU/j70rW2DpQwBPZ
4qFkR56tdjn6Ieksxe6C2K+iMmFgciGtA23ykIIfnvy4AE8MYlUWcImKg93xwR26bd4HXWz5tmli
DiiugiYvgA8+m3+iWKxClOUCgJxoQpr5uNmLympkveMS8PIXcXDzsFxJ44NJYn98IIdexNosVmeZ
s9nip5qgGSYDevszbGilTxc0dCY3XgXr0Cm6BxFyYrz+M2WSDyEXk9fQrvXNjJCNRYsDIeJ01W3b
r7K64hX+T1D7DnxlxJvVoihrIa28yMAHiCNWjUn3yjBiyhbbegocIVROzOSBLfEhyuJcF2kqt6Rv
FJsoYfSZRL+xX/2pxfo1ksWuqJpeCuWekcibWWA9W+cOdJGH4BZQvkO79l/X2vowpMVCAZIMIEQS
rhOvuasVceOdckP8f+y/X0NaHIF+mLR6MRCjcgdXguUJNBdEqaNC92VMrnhK7+bUblgchP7gDUrb
sE5al92GI+BwurW2ZsVfTizWfFEsqnMfZm+RkYp6rs2KWGy7u3Y1q8GmjuEkj4qT/hNi2ydGtSwb
p5DOpzKdl0r6UclOCBS7kk6oCh6IoYPfmu2ALbiD+uI7ChNgRGoqcNJ2tbQKkhQlGJws6ZrJp/SA
5521mDtCoV86k+p5nS92RadQBKo9k/PVAqyTjRreHkCggLGmX4omUZ0TazX/0z/Fw7EQ/iWtQjSe
Ph63tZ/5XqwytCZBBnu2H68jl4FyAI5ns0HNyYT4wH2MAuSviIsRJr3Ra3JLxNkOJ1vXqi1x8Hqu
vMOGapaNxnF2dIHBxzYZsgbO8cQVdmiKJWQO57cZ16e6SKcqRHZVwVAYpBA5ia5uAdU6hg/JfhBu
j0/voY3zPtT8pbx/AmrSCLBbpaCjvNbqSEMdfc0f/16M5eaM9NoPFWJ0kvlNkI2bFDaSW+jCiUfg
vC7LnUJJgLxm3iufbIUaRcrFEuDGyoxTVwujG8Uqyy/eENNhsIRp3VZKfiIjPTR970Iumc4xaG4L
VAQFFjm3A/Fy6L+Nxdfj03doN7yPsdgNTWHgGKjKTB+umokOgNnbVkW4nvxTfYTDkQzKx5rMpbws
OSR+bylTg36Vrp7NwFivcIHESNaJPXeokYZg268487/j3aYzYtSH04w4Nf2z0P6pXwFCdJ3Rlkkd
AcrMqhudDjGB05og0qlBLr7uGq+w2huYTv+HbzqGPax5T/6UYJLvdC619V62g9Wf6AdR7qOBh1XN
zx36cchRHleAcUdS7uBCai4G7S1RI8fLvlIAxATIPr5lDm5LZnj22KK8uXRG8bN27AODUjBIpZVo
JtTh6Kvkf5j+/sfL8J/+W379v99W/bf/4v9f8oKOnB80i//920X4UuV1/qP5r/mv/eOPffxLf7sq
3rK7pnp7ay6ei+Wf/PAX+f1/xHefm+cP/7PKGnwlb9q3arx9q9uk+RmEf+n8J//ZH/7l7edvuR+L
t7/+9vwKf8XFwKcKX5rf/vjR7vWvvyGXigQ5F8N/vI/xxx+4fE75u2dVnuXf3yq//kvyP/+dHfzb
b89189ffJO33mVqP3hLIErpbGnlN//bzJ8rviPgj5aLB9adkaBExy6sm+OtvmvE7nVGqYdTacWb9
6WdR5/RX+JH+OyccPr0S3UxWmSv47//KD2v2aw3/krXpdR5mTf3X37A6XZ6bs/eMCAKH3gdGMUsp
yDHi5yByTSelAmK3fvXNQ91waw4lageT/rWMLbCvMUrT8MqKb8NQ6HZWyj3gge5cgqQYCu0ednex
9jN5eOhTL5kpOggxTbskqs+TtjIcJcI8L9ZxeJSFNLaHpD63lNjWYxkuQOYIzbiChirc6EC3UzU9
t8YcklETxG5sdfA3+sJ3fEtyUK0abENKkDLVN0YSpnZZGxfxVMVbqNLfxFkqHscwUGla+mLCP6zG
SnBiqY/WgeHrF6WubPIiu7JwRLKtVlegi6hXJa7VOhxmQKvhVyQCoKeH3dZPlFVh5b0jReWmqz3l
oqAkvNFS4ywtwsKutThxJFH2bVGtz1AT2QHseSyoe/SeeYvtqwb/SngJdCOEI6EF4P7iH2Xf3XuS
vhV040svFmtIuY+028GZ6uLXTrDG7+PMwW9M74U1A5cc1IpdKOZDpFn7fOLtjHxb0Q/7NlZvFKMN
nLBTX9tY+mGm5VWrxCh6FqZbqLj6ZJa27TlxhCypHcl/aCYJgpj4XfKHBCaxVbt63vRIzlqQOPLc
Wo1DNbpJbO5SM8hYZO86FopnCF6CLdQSIEpZAGwDdR5u+Ng5ltU9KWDaMD+J1ugRvgRW/1KXWu7C
1HguK176VjL9qE0TVYAyUlac+7tebl47AVZ47Wu3RQKXzZjCR22QdnU6faHqLzpR0sn7QFcvIrNd
5whgrGMpemhrM12pUBZmmp3uRlr1ouFtXw9QGmvU3N1agnZolLo7Qjy1w3gKnTIUtH0q97dFC8S0
z6AxipO8kmuvuO3b2FgFfpl+jbFLX5UgimbCUukU9TTZfjrhbqfV+04cvpdDDPU8T8pd7hFsGmrf
GXrZeJCHYUDKO0Ky0EzrszCVgwd8gvQLiFKhC0knWeUxYNBUG023H8fpixGW8iqdtGKvDRGG7JHp
oS4HXdcWmzJ+q7VM+BaNIc9GlRqJUVniVV569ZYjZOO38N6CYu/jfLeLhjS4NsTsumoNrCz01HOm
YCPXxqWY+DtJtbJdKwuajWkgRNG6uq0p0OOdK6hkQg0fb38h5/VualkBf2p5gNfTmLhNLvLBKIMu
3ilqFLtdZ3wTetOdxG7fBTUoar3fybJ/MUjjWhQkx2hZy5COs55JZ1NYPiRyDvOYjzvCZVTP9PN2
ZvFMYtbPbHiyZ0UIncovDQfzkn5bmUNqR0q/txrF3wqm9Byq0XA5gkUH3yifoY3gr6tayK7bzu/X
vgoj2utby/Fa40kNBXM7hi0Otb1/rpJTjGK4p5s/vdDfCqCXYycrRZZvw4jYA8mGZ+3R2guG0k5F
aRuxRDZ0o00F+dedDGsjexF+b0V+GXgTpuV5fK9Z6bcuiMr7UO9QooQLScHuIYWf54hD/QZV97sw
MX1eKX3HZu3MRI0foo33VfZHw2YvXultDFMhw5E59T17GuR9KiVurIsXedlewOzObBU07CqulfAs
ajzOjVymelV1spPUDf4Mxh1+MO26y+RzXq/nVh/eWoIG6lVW862W4NXdSep1mIiuWUxv06gKe4pU
cIaGaKPlyZNk4CxmCRxEoaWNztiX+0FOgIqM3bmZdpusqC7CLH0apP6b5kMUErRkM2bdlRYmz14z
XPqy9yNrtS8BpUJjFGK74U+XqrmTO3ivGH0VaFXIX6pBNG1K25VTtuCNOaBhqaoiFq3I2ti55X+N
i+HJEvzcaSlw2ZHFlyeZ3noayYL8xNzoY9pR2c1vEeMv114mPiSwcO1a8Cpn8mV1Z4Iux4k1usT8
oEA/Dkqfl72WYo52lxJt87hrXN9QB1dWgzNIPai3G1CVA33YD4hHQOZsJtQ06ttU5QiTYcM5Yqff
Qugwdn5QgJwAKITPqwr90CiuZU+/SZA5cCwlvBvgyMFHy7Z+iEdAkxWIL+Rxf9lVDQaYZX5lChaE
Mh9SAiJca7EBDK2kTe16KU85mDebTsUR01Mj8wlBOn+diGHnRCT4DkJHL5TI+qvEKkzy3wZmbppM
l1PUwRNmewlqscN287bNhzU2BfHWsvKd5SFn67fZ41j43TouJSRnsVI3peauQOBdUDUSwLFWttPA
H4wl80od1GHVmd6XKtdVWDOwrIAFVucJVUV08ganCuRoMw4CR6Ul7TitzifTN9ZFlN12ve/2hfXs
q7x9AQg4XYSYVKrqpYMHaslxkKruBJfARVFBPjeaqjoz4Ay7opyVbtsYqVMlQWJ7cf9QISO/qidz
y4d5T7rzJZSKl6HULBuZhudcTDonATPvNNWUb8PIU89ahDqdeBJdvSi2hQQnwuxfIx0ylJTqa53u
hgxo3Pb6xqSVIt4g3VI6SR9bTuk3giM1ccpva7nExGgdaihFeIjo2k3k1fielOGlrkE7VOBVd9BI
7W70UViphdat9eE8DeGUc/jf6xMUlCGLpH3ZhFjlTungiFJ4HcXdc9sIbqSiJAO83crVF+6avd5q
nYPw4VpXKjQfNHFcw3qBmh2k5SP6N/mVlfW3mE9AE5rCszRDubfinjL88CHMh13kt2dV1cNsKs60
ctiKZhddDdST3CwyVk1QtvdR2q/lYpicItWv0bPYRyrIjz5lJNao3hajd+M3uuvH8lcNPqKdZJBk
68CFZhrt6OOJl9PYBK9oSQx2jWWAPTQtF1pW9l+MMfV3E7QKW5A9lCjVcW1IJUJoYZrbcTjl0F5b
9aGHSH45ZGYC5Tfy0HpBF/y8V8VxF6SStR5qgHa6OK19ErV9k6l35B0A58Nkj3PuFnLKOoH8XzVc
EWlYBZtaNL3nMk66742Zq1uhQ9ioy7pkNSDd00CNXRudpb3AeaBxxvmMckHT08PuJzcSFH+F9wq2
2mKaowwB8pRW5lexE26sFLuXTMLhJzWQ3uhN8jKhTK507HSdtkBxEM6Z9xAbmX8pNnm9qYssWgud
Rz6lzfwAQb2hlNCsLXG4yZr+uQ3672YcnLUK2VYMS2XftkN3XZvWN0uOZtUQjlZT2shN84J/+bNU
B7dBIyR2KolrC2UWDO1VESqKXOwNRHQJA0UPvoRlazpiszn6LBBARkQ2rL7fDKl3ZQxZYgeK/CPy
hyeIADcZIjW9nj5xmT9CJjYQIyn2atBt9ELGGFMrfDvjKLQRJPJtqU33NY6jUJ2m2VRJ48aXDT6T
TuxW0ygPWwBkHjZsVXGem6BOaeqO6lYZx2zlV13sDCM0dNJuyA9FLTrIvzy1MEEHcmnoTbJRR3ej
JGauhynvy9D4vt0aWkpGV+E+XtdnpTfbAqdFtw08iK1NlK+bYJTcHOkcI5SuBNrRjmfJxWUw9sLW
twQ8mbx4FcFUuwwyCwmUSE6wTSkvw0gwnvSx2SGL1W/kMNZg5UN4MKXpvmqDTVhG6ZfRFNiTUPsE
KbuF7/St8aB4GaJsq1DzbK/1bjwlkGhGqfjOM9+XXc1NIpe9ty9ic7IleuF3ZpGIaONIMRZIylPQ
GbWd4lfNgmf3sNEQWRrDJ7QOFDcdpOIq7dTg2xiIET6HYoXeB81q25f7ywDI9aTC67YmyDDhuAst
MV0rUxY6ii95jieMtx7qvF9Mr6X2qErnWutHThAl0y7PwR0XHr6deubZiafCNjei6DIt8tUQj7Ld
ar7idgH/+mLME1uCax5E40VrdhfcMntOmB04xfPA6JXbAUW+daYOnWuJ/oWgjhdK7z1Pho+qVUX+
wd26n5SxnPnv8Rk9LoCr0ZmRWf6mSgTDDrzgMdemN9kakVb1072qBGSwBrJjbS68NloMX7ovLqbU
u03q/tLPJ8npqqT9UnTt9BX6a/ttGvvR1ZtevdHMILpVRyr+Bkr+Dre8vjdbZBy0JPacbFDQo8+V
aJcEpPoVIjSb2W/4rMu77Wg2/db3xfbcEBTp0upQaVA98VWr0243KeU2yhB6aKfBsXRhq2X9rhCV
rewj75B6O1X0MlfBTcZWwkR4i2oUrtQ+cVAsebTMKroR6vGLZUF5QxULXCoC0Jdoc5xZqsdFl+Y1
v1qy7lAM+d9a5v8vrfw2WyPiCXustPL4P/9dN29g2qsqec5eDxRY/v47/iiwWL/TGAB/oKgAerFu
osH3R4FF/R0hRcxiDARoQCfo1D7+KLDo6u+zTyMWGJi8zNAF/tIfBRZd/l1SdLSGwG+bhgQG7F8p
sHwqS/+s+802GPRwUeth6O+rnWIaVNZEJDdUFTQf6vEmlfWzTAJigswQsiba7t1k/VHheV/RmduZ
H+rgBKSaxIgsyQIOt6y3F5mSGbWK/F6z1sWzxns8/vs/w6AIACgCH0pwUBp8gY8jigpJnlDLAXa3
z+7Jz91mmwVO6yLn+FA+affHwx0azvtoixZFUMPzhgJvuFQ0GjsvjJhnkND/qyXTxZgWk6bnLFOF
kJzroxCQBlsZXy4Oi+ND+VR7/hkEUDNFWeqLSyScZLbBVEaD4Vppfi4U2l0nait91Ah4CgbxqQT8
MdQSEdeIeYqKCrMGuHCVclN3+NQiMnF8QJ/lqBdhFluhjpBpCbLecEVAatpT5NaO9hRwQGIFN60a
FAjXSBoaNmR2V7g+JaZ8eD5BgooQ6WYY/8eNaCh+Vmlma7iVHsBGf62Sp0k+a+p/tdn+c5C/wswF
1Hf9CqX0eKHHhFHb1J6UxzQZXSjtJ3bg4X3+K8rinIDIOQV5NE9l2LmGgUjaEJ7okH32afg4kiVx
zjct5M0kYrTwbtZJ+hPEaF0Kjw3tVRof+ZV/kntzYlxLcJg14gRfqR070dS3atudW52/Ob4ND2/2
f0ydvDgiQJCkqpczrEiLqTHdt9oK3LN7PMinMvk8d7PNkKyBGKc9u9gFQ1O1cYmqqYBs3eCftVm9
tZAIwRg5uWrb1+PRDh+ykqFJsJbMzyrUphHHZt8kbLoLdGYwaUDi0re9zG5W+hp+ZX5ieJ+7cj/H
9yvgYhKb1K9LJSoMd1jr+wztVbt/RnZqxRMLPbpVvmsuKzLOfeie4gv+lMhd3lh8wf8Y62Jq1WwU
29iLGesm3M6i9pJNReFSgQOJno6LLO0mOAX+n3/nsZjztn33Uct6LtZdwfz6j7S9t/XGc7VVgefW
tErXpxloB7fouyHOP38fLgvaOJTZPbXX2wneQ6I+uH1wirL6GbSzWMX5yHwfp9A7hNEYVrNGtWSV
uWiaOtmZamM1uUYgdXtim87TdGwaF0dwW4NlLZF9cCu32AESQmLOzrbNaiY55U8FXD59dSKkeCLk
4jhuxtQDqJsayFzFV3E23U2qR6F2ci1JWsXmNe/CLb0NjIOqf3fTLM5or0YKTJtnt7/B7xTj0wif
m+E2wQJhNgs41TU+/E2C0NRw5QIBs2RUUBLITAxeDbf44n3T9zguuMVTskbl8Vra1y4ydg615mxz
yjHr4MX6K+4S11DklUVnhg+y7vPvedevkA69SCZlHUWngLYHN9C7UIsMAsmWuoXhb7g0xraouqyL
plkf3zGHMnAd43d8qxFn/ITl1Vs16SeJWbT8B0G4mpRbobNzZXCr/s9kCgpIeqLRP14KuBtdjhhe
QKRAx7jlNuT8LO+OD+bgNfQuxOLcUjuv9od+/uCm6w5Vsiqy6IfeW9Vl3IIsO7UFD87du3CLcyuA
XS128/ddqMFjluM0UmpXkVLcoxFny2N/4ib/mYF8Ok/QjcQKWsVe7+f59u78kizEtgvKA664aTi/
dMfcQKJd+dtv8w1IK7Tbp7tp5fhfBLf8/iemFmbjjGS3PstAQPYfFB/pJjceqP1bm8xTbbm7j+YM
lo7OGJ/I+A5+Zb/iLXN0qe07+uOm7ubRU9VsfZ4cGDcr6oms7+DV8y7M4gujFQKUuWZYsnghm49B
sg3VE/v+M6pmvnagKrHndQWe4+IaSHCdz9Av5s2JCONuhimb9wlYveRscCSnutSfkk21Fk582PNx
+2mzWDj7YYYzv64XmxMpa5xBqOW6naXfhKa1HfRnJU0ehVwCPE/NmRve7XTh6/F9cnBC34Wd1/Xd
HhUj1ZuiOXXI0S7djNUUu9Y0TU5ah9qJLXLwdLQYmmSBaFOWSaeU9t405cxrm6R4nVGlzib3+GhO
hVgcKJMsdvmAgJtL92llogHuS6eykkOHiAGiRgIDAcVo+QSYQrWO/RKNa6V/ChC+rFByLRLA/1+k
9sROPLQ270Mtslj0y4cG7Si2RB6sVT/aj3pMzb9aHZ+0Q58uvmZzbo795yesYTshVqMHdKJ1Bcen
IUEb2/AodntV85rq+Z8ZFMixGQSrIwOx2Oepp9PWFxhUGvOW7hSYGooOiqZCefjEhjs4fzLIEgMS
+WftDl2ojZGiu+4ayiqrERuleHDijD/4tDGoveHcizfrT2jT++8Ho4gukSfOvW7dnVdX0Vq6bF+6
VbQdt9pOej2+UvLBzfcu2iJdRFlKQg6baNJV506utvVX3jkH+152dFyzqqfkDBG5yZmp5UAxNiNe
p43b7mT7tJXRoW/t/cgX+aNv1pM6WBzFYnVd0waqvNvjoz0eAF/fj0dTr8a66bfzlVI/llxaiXDK
EefwBvn74oFP/hghQK42TNJ58VJzN4XmZQx2aTBPcb0+k7Nn02UThjQJG0jzpSOi6aM0b0QaI8nk
W61sH5LOOlPHfA1e+jUaTHeUq42l+zUixOrT8Vn8PMaPsRdbJvbTvgxCXedYz25x9LiTU//CrL3d
vx6GM1Gb8w34L8tLsxG1FOEiFOqRbrCT6ErK3kzrxF31+aAiE30XYzGUYqrNUoM17Sryaxu+1cOl
odx3/f3xkXzedkShDDdf/zDplxfxVDSVKQ1MWB0Z20gVASpUzr8XYnHp6qI2KgOMLFcNmm3UtWv0
kk6EOLTs70cxnyTv7nVd0RBVm79OKNeop715CsITOIMcH8jBFaE6//OEnZGdH6PIda6LUSvpHObN
+Sh028jr123TYnlSrY+HOlCeZV1+xVpyT0rfUgOvVJi0C+PO2/QbZNCvM4o63mu2nRzPhjq5Ete5
i9beKfmxk8EXJwXSr73nNyrBN95GXSlP01m8kXfdnBDazcZ3kHNf66uZSnQqMTy4ktrccoFwbiGg
/HGOFX3wi6JkjtVphyj6ZF0W+YmT9rN6HQeU+i7GckN2TR3LMTE8vZdsrcbcIUlgG6oWmuhBOgJK
8JRshfowqBVMkBwPYb1VmHen6CIHPz6ElGh/kQqzrT4OFsHINC2sgvzeyzHnaIeHUMjzzfGtdHDX
mmB68A3Ba2+pLgIOCwXlHhSJXlZOBOx20jCnyR4V4YTAw4GaB/P6LtJiXlHbTS3ETHVXsxHXrm+r
e+0cnsD/Je29luNGmmjdJ0IEvLltoB2dRBnK3CBGIw2893j6/UHn7F/dRUQjxD2aO0YwWaisrKzM
lWvRZJLPnQfpjFPvwHQdwv24JUG9fKnr98S1aeFLhqDKUl9ikdUEDqrbabK2i/OFxvQYRRshc+uD
CoEZaUtoZzps9RUnQfsctv+k6nOtbwnXLr/n1Zp4meEa0L69YqJK7VoLbLPHjs94cdh9atKfujY9
TdXPNpu1nabWGzu4evguLC7+ehFGnXAgzXEGNnC816gFzu/0+m/n3Zazd2FCON95WLUpZL2mNw/3
UD3Pyl1hbNT6tlYhuOE0xIPSmJioOguIm7JLChw+erl9rFbP7sVCBI9zOpiOipLdKWfDkxCOdYzO
u21iywEER4MC2dfiZTuKugQPZEvfutRmSjUZjxC+T+gx1C0D5/mW4u/qYSL2MrbHfC9KS9du0EXw
oGtybXodXAfnOdClz1FQBndKrKX7MEHZR4Vc/fZaV8rfi2P8MapeG7UVCzRO3eAY7+Q7MCgKvQtA
S8/+R//dMk5kbHXt1t3kj8GlzXDh7H4rydk4Y7AOgEarCHR1IWIAWyXMlRaJjt4vTXcLneultX9t
p2zBUBsBURGpWv+YUWBJGX10093kTV8ptruS5+/fco1eGBULVJIaVE5QYVRTH+zhU2GdKu3zxo4t
OyLGp0sbgpswvUTVLcdGXeyGl9CNPfNb7+qKV53TfXDQtx64a3H30p7gIW1gZjlKhKSqTXEcnfYu
16pPQTx5Y6E/317b2uE2ZKhiGO6BvETMiicgYmVpoVIytx91+Z5Bm91tA2tH7NKAEKNsvxy7QMOA
rhbzgxn3tHqMUdrndhufIOCWj5nRNofbRtc8HhZMUgAYcJFSEDw+NKIqnKfY9MbJdjvfObS5ynTI
W0I85V/LpvEBFEesGZmzDf+blRF/23Rnd+gPvfe7N9xUlzZEX5DGLJeVlHfe9L7LTvRcd42z8blW
neBiHcLnsoLCl2Fj43PZkK2r01GDC/L2jqy6ga7DXEPVHBIFwYRiF/4UyGSiCIIiSBDNyguKDtZO
Z0jHhaSfeQ1Yzv+7bXTtWoGWh4Y4cH5mk4Rzm7WJYbaZYXqp0h3rSH9stBA9Sfm9no1M3DAVUzL/
dNvmquvBAgQFqgltlUiECh2LP5sSj1kpUw+Gb9yjU3RUgr+epie7AKMmwwnJTNz/p8J6EdPpQKAl
qfNqsqt/GjBbRvKCTOZb1kIpFG4PBSYzSwzoIzM/HFa+X6h/Z5CqdSEhhGo9qYyNBGD1q1lo7EDJ
Syz6Xbu/WM5YO/EYTyQATc54d+hPwycNorszAwjj+fYGrV5TC2iOGVfuKkqj19eUw4ECKryopn2c
3MzcLYrJ4wmK3Akad1f/itLWwUG7aYs6YqWmyIZcGBZC4SBNJjSbvw23D8PR/wbq/1+Trjd0CCBZ
37B5l9aEtG22wqRVQqxpWZDd9wa8IoCblT2TGO3H2590bfcuTQnpmw2te6A2sgG1vU1bsYPQH/Wi
cKsNu2VGcMfU8FHIYNDG0wEJFA+mfcrH4+2VrKCPrvZI7Cr7qhpGY4+N+MF5px1M7vr+Cxj4iPW4
CLztEQnewpasrstmgpUotSBBhTA1tnCg+7JleEnDxBhaY2XF4A56XrfXtmVGuEnSbmwZ4EKyeLAC
N1WIvShNdulWQrYW6Wk6/G81QqT3a6vs4gkzsnZvLvpc1KqkMwJDnuRvAYLWLi44HKnQc/nar9gc
s1hqfKvWOMpOyuBF6Kg7mA42RQCWLyPmfxdmRKdwpiDTRnp1nvw8uUtmKz2hl9G7Bemf+kX7614o
YuDMWXN5AAWQxVtLyoI0lebW8NRSO1ih5lq+fRyRbP17dwBWzCVl8OTQRUpZiC46xthSwyvz5lOD
lE8faN8Qtfz0BjPUY0Cj4dqGWPlRkmVGJ8wMD9Wz2birmnOubaRIqy8qVgBQWrcsoNBC/DGcMEs6
9F684GkE3Rl9N+5DDw4q2HLkXf/L+Xl7SWsezvQ9dH+6Qd4s9v+tbB6Mrho5SG2wR0R4J0/vK+bc
5u+VtnFZrTn4panl5xf3ouKg3TMqmDL06btjjh/axPbeshpobOHLBTItvtqirolCLR8MwC3ZjgmV
Xa0yyBe+S7IcNcNww9pqSZJ2wv81J77XilSSdb3BnHqsz92xP/kn2OJ3wPZ2m/i5tXN7aUsIrArP
prhZbDEpdkBXmXGyJ/U8uuohozTvblGTrW4W/JTwqeumiqrA9WY5c1cxv8c1qHV3cfdLYUj39lYp
awktrCdoMIAkposh3OkMz6QpEE88785/ZKTZgRZE++H/jAhFwKzc5Ox87vfafjqNb0knLk0LZ0y3
nLKwy8bwMnD1Lv3dAG2gPvCavgo3lrl6voC3wExPK56C8fV3hMJQLdqUVWp68pBM36Q594ac1Cwc
GCh8S1YBlGeh/zMgnhBfJm2XSJTEe8OzEEIezrUmQ0XydWPjXuMBAZ9cGBHOMcJh8AVkGKmsxtWU
+d7U7wL5n1ZXDhE8AG3mP06oYZnyxrNr7c6/tCt8Sua0a3+QsCsn487Qvw8JY9zVuLFhq5ntpRkh
s60nO+xRJ2THWjc/q/v40N9bM8T48/53i3ojKm6tSjgGgcQMS1djTkkejPGh8N+F2kZKu/pKWEZh
iL7gGeh/XjthoQyGNKmUEMqv6dk/GifIJqDZqPf2jumtewp13nDqv73JT/5YFfzE7xjAHdKIZzIz
cl/J1spzHZqhm86y/SOh1nFQpmTazyMzhFMAO7dVz+bGbq5+XZWu+e/ECojb9cqjGHmNps6pjQ9+
6BZcC8ghG5PXBETS2+tdi5gQDmGIXiOkcMJG+kXft5ORsNw4+YhWqtuo2htq5BxqDa7vZU1iU6iL
Nb2bUWb1JpghTtDf+GgVZ5onz2O8UUZZ3h9immgvzMuqRer2ChcIa6MRO75EJJFmV82m89RNvFXi
zws7BGQnezPxP6bNFlfV6n5RWeGfgnmxRR/rCUBjgzQbDgQLdVEbwUPkBndW0kj72/u1ZUq4BGa0
XOdWD00POcuTrpanQa73DCsfb5tZdQuDUhGzW1QfxItUCWy9sEbcogeAnsPeN8nKW5ycyhBDaMy1
vcL3mMowxcNMiTUv3qnqIQo+qPWX26tY/VjcKAuJvrwYuT5HfhQNaa1SdneMl7b4gvp4ukWev2VC
CFJhH08M+mAitP7LnA+9+t1IP9xexSrIxYZDdrm9dG5JwQZDvr7e9xQ5aZHfwXJzHO+kY30MDlvP
4OWSEI8PTFI6tI1khzDHX38vI64UPx5ZjFqGuz7+moRPtvSlyp9vL2jNuRg6VFVT4U33qksMsbCl
1K1FFYFh5UhqPrWq8nLbxOpKVAgaKZvRdhHbSiO4XSOLdHLcyjIe4s4K30U6bDCI4RZu09vwvdw2
uOYHEGtCmLP0vU0xL0wDI43aBIWicZS7QwPm4C4xGdycVM38Wx5tnf+W/FZFAEcH1nq9S2WRU+X1
Z51OfntQkOr2LXs/GVtv7pVdujKzfOKLh08OLYWZFLJOR9Dtk8dg63Cu/n6dDwajGVoQ4haVUVaH
et6gQ96oKKxHrXVEPTc43N6XlRth+Vz0VuhtO4xkXa+iJK/QA63CSpR+HAvpo9MGp2JkyqWJf6T1
/DCigJsWyf622RX/wyp3gbmIE8rijaBAi4tcdc3H00d4HMz6eeqzl5SyD2OxG0tccT1e3sAwwYeB
OxKTdShFjLEYWWISGPfyvNNC6bHtjb9vpmOFOG3w6n49L4xweu9IdqrDmtP9YlCvfSr7ibd9JL+h
dXRlSYhC5TSbCtgRRued4sTM77Gp6U3Q9f77LWKsm3EfILqMYghJFgUEvezsWPeQj/yWKiFqd5Bg
QP/pBlBb3ba1ZFFCYNUvbQkXUeIgEihbkc7wURDu9No+zk370kTDPrQanj3R3zKO4nyX9oQbo7OK
YdAb1la3zynKI0zg7vp0Cwm35uTQC1L7Y4yFBohgpXd8JTaIIV6jZnd99a0pw0MyOJ4abCTlK49u
ekg0kMCm0AQRJaVmWc/tXDM1Tx81mCy0j3Now76R0nTRnbtBUw5W7n++vWVrgcOm9ofmBcpsr7pI
gW+nGevG5jE4dUdY+w6o4WxqLa5FwQszopge6tCBpreaRu0nTs5lYGrv5ATKkduLWQsRPOQpaCpM
N9ECvI6CkFQYtTotVvwpcvsQHfhJKfNDVcFm9wZTlClgnTQRIhQjX4+0ulHENqb0Auj5p2J+P8z/
3rax+tEubAhJcFVLTZMiGOhZautWcEB1WzKOWxaEa8MKy6kBdrU8UoK7VKEyFqsbAXXVqREABsZG
BHolxmb2JMbFYGheFEwfZtn/kiTlJ7mWX8wuvZtn4zD3k/f3321R5VrS+gXxKIQ8+F2zQaoDkpTS
Pptt6db+tHEZrb3aF9UDHMBcQsIr4Cqxronk2PDM1C6ekhbeR72OEjfUyt4Nq75A556JqTpGUHyK
g/zDZEz152rU5jtJlwuEiOfgKZfCmKK7ttVOXYtYgD0pG1O7WwT3rs/BIOtR6KuUqauhPtip/wil
1R2shv+N/pbQ7ZapxcMu0qehiZFiUnPqPnn7UEjhwQ9n5MWb49htERysnW4HclbmJJZmgti9SrWk
rLqZal0C8Vf4LwNiqrxV+Fw7EJc2hBtM652xCVVaIknyslCtVtFWJ2l9FRR7TOiO4GARjlw9cOAc
h1X48l2qwgT6o2w3JmTWeou/EdX/vw2xjdRJGuyfS9lqcGVXdRs3PlgQXxVecJYP+T4/DoXXb4G/
Vj2BQhZ6IDbtCvFp0GS2E4dQDHqZcjflP8wWAlH1Tp4d9/bp3rIjREXH9MNOz7GjqA/IRUcoq9nh
N+sNL14dIhwwN1RrwfOLd0nQzN3MjDN159wrg/ghtp6ofmxEx1VvuLCyLPbi+FAzze0iw9+q7p84
PELnuYMEbuOuWnVqpBbJLBB1ZJrj2gjDG9EQ1sQqSCRPeW8eRs3cKKSsZX68df9nQggD0tigJxli
QlebfZkOO3jE4OOUvFyJ7ovRP932gdXPpqqoAjAxxXysEOHT3IDP1ibqBP1D0r4rzA998uO2ifVD
dGFDCAVt1oZy0mDDyLihEi3N0DZO8upHo6nTz5gpz4cRAsedVbf+OSDc7VRILL3M9O13OXRxe6tq
oVubajv5uPGnrd2pjJZS/1NJSl9JQs51rkbago1ZkrbynXmneN3nZR4+hVdsN96pB/MkK27zLi3c
rSi8utMXtoXjV8Ou10jIeHiGVE+PcT47R9gB611f1eOZmkviSuVgfL694tX9JkWlzmHT3xXrdMbI
rBPUc7SQW/s8wmwQytoD01JvcauL07is/eI0gviojT6r6S5AwFjV2kmH/LTI5L+vFBNaAPPxnGDz
xAdFMZZtbNWJ4RUhMoY2oAwYwSf8x5LKjWC5evRRweXVbFHeFNMUVJviUck5l4UlZXDBTUDQUbXb
+G4rIZnmBRqArMpAil44jshmmFHV03ov5LIH/kgBr8u9UE+es8j++0hD/YmTz+gnr2FxFK7LM7Va
CAc8M7tfKGS79/XwII/MjG8hCVe+3ZUlwdOBxQJ6520ErslFRHGynv/aqa9+v5AJFOM0deXM77em
l1JV9n1wgG/+LVtDGZAHLOpmr1ARdmU7PeVOnQGrJNuh8XqIWvlojsqXBHnX2wv6fScK7//f44nM
GiGJ+wqvYEd1qna1rXuKmalHtRsYEmjK9pTqxeTanQ6sbzQLrx2zdo9wKGS6WifR+7fKg+5LEV7j
zK4iaf1Bj4fqqWWMzlXGtPAsu4fvoBnmQ2515k6TVBmY6vTZWsgn437+mSpNtPHlVmKOQa6J+Afl
aEgslp9fBIMhtqHdjXhFFFX7IEXJZzj0iyTYSADWqt6YsSgQ0mxncl84O5El5UbqO7o3Kg+wfcoV
BOQ2TK2/+EZ1/BJqz2W8cbWtvPkXBhX+ERJe00qk+aCORgLWow466Jenz6PJRJodv3DiTmZDQdwo
n/Vw3viga+fp0qyQIwRqbLRVjtkxSpq9YabWvh7HwbvthGux6NKKsG1a5fhpH2Al989dH7tZfSp0
RpqdraxqzT8QYQIgQSn8NUHGODgto0Mk2U4l39d27aq98m8NVegb1vPHjAhj6ZocpnKJDBFU3Y8h
YyaAofRdUEj7Ysg3Hg6r3w4lV6SluKlfEyxIUd6oDZjEoVGrXaPIbhPUB1lBM8KsN5xw9fPpVFlt
CE5e0yAkDTTQQz7TLp0/j1332WaALUz7DcTWqhUEfHg1WguKSrjRSXTVvivI4ocESmsN1ni16ZCo
GLt6w+/WvHsRKaEWRMfiVWfEqZIQjmHyomGsvWToX8ghvt12hbXFqAYgOjgwUMIS1cYkJ8rG0cFE
5X+pwhd7OmzCUtdMUKkxUPyCyeHVUyHV58JOylH3pvKpbcPdmO8d/+ftZax52aWN5UteBFZn8CEm
TrCRxw/6Mr8Yy15bo1ndbHSQVlJVruc/i1kWe2Eor/3O7MuBWr7yXJenaDinzZM63WvRv7dXtBrE
Ly0tS76wBDe3lFpmr3vARDuXUYOfde14pTIwdhXEkFBH026YfqkmJMKhU2ysc3XT8DgEawww+paw
TtNMA6RsWefUf7b07/78XlU+317h2p4tlRcZ4tgVNXOHEk+XDAq5SlH9mIPsv6LUnnsEsRyr+XXb
1NpBgvyV/ixLgj1KWM2AFsw0ppgqoubZBucjWfMG8HXNMRaQqIIyGuMTjrBdWWG0uhHT5Alte6+1
3bcBUQXH8A8UVI71prT48hcLaRHDBmSrkOnLVEKFIDQpCEsgkmp7Vvmsmh8bAyGbfmNJWzaEZNUv
nHDijQQTRINa5HMpPw7l+a83hhhKtXtBb74WNh5VZZ5mi2VUfn+HGuXBV6fdbRMrG2OZlMZguDAM
NkaoVIxJCGGfktveyGgz4gJQay84pF3XVJ4dblWs1tBkV+aESJTEU9ABnECM5q48jx8rF6XIw8IE
0D+H+y3Q5krWhTGLhAtKHuhrlp9fxAityIfZ8J2FhFZ6CVIdiBB3bOSjAYQUAyoZIA/NXVkhX3L7
o665BtAQSlnkeq+Vh9spGQYpx/Ccxm4PUQiCO8C5tlRfV84tXdk/ZoRDNY1Klg1AVr1ett4RRE5m
IG+sZCUKWTxlKe3TTqdlJbiHMjZd2BYW1EkFAljJ+7T+kXVf+2gjJ19dyYUZwS0CBq566LtQ1inu
VfWjMmzc4+vLALDDw5xRJLEl2485mhgBX2qihn+HCJ/6TjEhxW+m7pehher+9v6v3U5EOeAHFP8A
4IuaZk4MldLcQVFt5OreDBF8YTRp58NP36A2pljp0XDi/WT6Z6vLf902vup8f2z//tsuvL4qhgBw
BVTSo1Lf1XYDA3/6c+7aYsM1tuwIz6iRgltWlPB8z+GHFAKPsvthll9ur2XVLy7Wol6f4KRNKhR/
sBH34U72kcv4etvA+iJ4PdP+Za5FRCkaA+XIlIqRl5fyPQwZe4i1Pga54t02sxr3kFPlf37Z62kW
a86luUxmaCb/W1gFUwcSzcpzjoU3VPvc3cJbrY1NUH36nz2xH5HLlcLMJazHMNHZn+1jeSgeJTe9
17vduK+fakimNla4RALxyr20KLiDPpvIBIWsMOx+C+UWj4PEo4mxO/UQuO1nx+u3qGzWNu/SpOAd
Ldx0TbqYNFRk66kYnB1j4zWzFjgosYEk4h/tbSGRcEyo7CkbLcSCQeMx2vrdUtAKlOWid4dya4Ji
fUF/rAkphYVqWduqLKgMP4zGY4A4zxuGS5lFYx7cALZE7rr8CRfRYczqqR+BRCG8kXmThmiGbZ2n
6A3x9tKKcDOR0cyTKUFZ7sfnQTn0IYW2GbaMN4BWmfSEf5HxUnkBKV2vBgQmw4k9jPaqbu2r0dl3
ZnJWVHm/4dyLJ107N4hCrg1e6KRKxPRrOwxDmE6ZOIpnf++99qycJBTkdslZ9rJD6kqfbpt77XTX
1gS/Huei0XKU6DwNoTOz+k6KuLOdT6WzRab2uw/1al10RfEEkn9Q2tfrckZoI4rAUrxcM774VgP9
tJ5Frg9a5j4L9PtSLk2kgAL7lzxCuDoquo1OYFc/IWM7uGkSS0f2JzlMALw/2RBWfW7GodtnQ5IY
SEYlc7rT7Fk/DXlhPtRFWJ6IjtOdZczFORsa5ZMhJ999S/plFwVqUkla3iVd8WyWTb6PFPOLyrTI
4fbHfX3GgGThLss4Mj1tsRscogEVdVKNUl3wbGjfp/m9bku72zZWJqGujIjhtxojQDCzMUMxWJ+z
fXacj0j77Rauqa1Q/zrJXeaRVGvpm6mvuaamJDX90ZoVOlPtuTomx+Gg7Lfj++ubeIG+c86ACtMC
E4E+w+RXM+kyUuTNFJ6GkHdP40sb1bA1I5xiFYkKsOHMWl27YxGXY5A3hQJy81R15yD76zYQ4Ayg
uwBVAGy+QoZOTaRMQ8rtntjSPu39DxmTY7289dhdc7FLM8L5Vc3KTAwbM36c/5sO1YNtU8+bwGje
drMtO8LnSkw/skMpU+jR+Sen9w+jfl8nyYfbVlZyCRNNG8dC8heQ5is8vW7Z8D1bBfX/+ZD2e6k5
B82DPf0z2b8kCG6zeu+n+9p6L/v7fOuJswQgIUDhDTL6wBQs4URYPsHFdaXSD46tQZG9Sbkrrcd4
eMmpkfXpSzL4G4d27WtCb4OkMXNpi+bBtSnbivPYz2lzzNNBh3dxfpr6l9ufcrm/xdWgAmTC7MDU
LMiNaxNGG4fMnsqyp+ZPlvPcjtEuIC4aKML1KSXgv05eiEJ/zIkvgcQYK7vtMYecoxuMJ7v9Fqm/
fGPj1K4w7WGHxuaCC4DfQYRCp2VgVU1jz6iPzbs4OHdJA/TlZBYvvv3gFz+DCgHdhzn+VDaPlRN6
+eh1w09zrHdyZUCCc5ej53j7S6/5zcWfJNbw/RwxWYI/fKvVoxJMbtt9kRUA7fN0Tmt9w9ia51wa
E7KDeqx457cYi6ePUXzfqS9VuvFOWSEmv/rGhnrtOrrBxA+jDfPvedcm3SUf/O8L0ih0k2ff8w/D
v7MLidC009zxe3ms/vqBfm1eCDVRiqJlNGNebT/IdrAri3/+3zZsuRouDvoyzN5Zw4hQz/SYBZyL
Rt4Vzb0vI8W9NR6/AjRZVsOVCSQAkloRSpoHYdeGBRs23M0Hea+cnKf6BI8bdSh1xzvQlT/cXt3a
JX1pUEjs7bkE2ZL4s1fVBwOISspQRdh9njqk7qSTIynAarZm/VayyKtFCsGm0zI5rDNn9pL4lOVe
E/4rJaidbsSYrW8pavqEkEUMfY9npOfopKEr6umfkgf9/fzU7iev8KRznf919Z3tu0jhhEg9kqXo
cm7yoFA9RA7hgArlDX9fGce+trF83Qt/lMYgRo+TDE4n41ddCUUY/xzdGR/6bCc9goLY1wy2558H
JJY3nGU1nFwsT0zKU7OpAhQxvUh7HIr+GCUH3fz7Xvv1+gSPpPQ0G5lBGqzSFjIHZz+HxnPmb/Gh
rzkhV8Jyd9NYeHXSirgvkiQmRZkNaJpL6WAnZrfT4+45cKzPtw/ZSvbIYaZYbi405a8wuF0z0K3p
TRmqq895fFduIXtW9uXq9wshKtDhskobfv8QA3APtZ9RUi46nJ9uL2MlViwzRQS8hQL9FVxVn2x7
ipif93J7ynfT8CMLs87VwBFJTkOfs/pnyJimtbfGslauTAhFTRCYjDO9fksb5pxMw9xxpJhw1b76
/YOlD16TPUzmxgpXP+QyVwQpKCOaIjqSeVYAJBSuPd0fvLG3HirqRE6YHG5/yBXfA+lO2V+F/I6B
C+FaDlJiRNgg2CxJDKlI2sGBvT5SPppGvBGQ1t57V6aE29msYcCrU0P24nN/riiU7+xP01fFVb3p
1Bsbaf+K2oV5ZU24jAc9D2vDiHBEKm1OhGgy8alxg73jGs/LDLuvuMavyLO3DC/LEPLXK8PCCSh6
rWyQJSWhPCgHzSuO2of5g76DumEfoYq4YW7VTaCNpcPBVMGrJl42OFFsplgb5V+Am5IGbJN6vO0j
azaUZX6FNhGPZ/HFGZudVlU1t9c43kf2QwQXY/3xtom187wQ5FgKlDx0+AU3bCbQxq2uc0FOiRu1
P1vEt4cUPhb5v7SGsi7/UaVb+hArDQh0UAgfgDD4cq8aEG2Y0pzQuL6CpPiGPq5WI+qX/zKsj0Zy
nlufycFfkblFbrkyo3FlVnxxlMoYB0HNrTIesicdGHz4br73H6iVesE3YPCP47vmdPvzru6ggfwi
AZOJO7GEBQa2mYclmJTjk94cfAP9THMDEaQuji06PrfYUjRdevHiSCl69akRGLrs1UaZuko0O3uQ
O6nb6V3qNgtReyfTY266qtx3s0Yq7lgAg5um3JtmYju7CAjoYznmwydFG+tvgTZ275JO/YhsdbCL
6yj36lg5d3qIbphcNbAW680uVMNyI69Zc0aeKjxBf8vLio3xqvGzNijgSIBA0WRclRl/MzPlXZol
5hPp5HM9j/LHiM7Cf5osbU0rru2VgUAu9zMbJovl2iEw8yCdHdUz1WLXzF8t5Zs8bcXitSBFKZMC
n8IF+kobZahSG/azHi3qr8PeOqRI0LW+O/E+WoQLTce77X9rt8yFObHU106VOmgx5mIfB4jf2+a5
MH4mYb6/bWft213aEcJIlSAV79TYccpTWta72DzoabURcteyeQBai1owmCrqPctfcZH2tk6lVqZU
M3m5Hz3d/RHtEU//MhzC06k+br+L1s4VtRbqBoCLF53ka3OxlYSaPHWaB3/HWNzF8xvC++XvF7Lc
Bi20Nlh+f57FnhVKXqta+0BVNjKN1b3B3eCqY+L81aC0UQGoHeMBH2hsN0hftKrdSciJ/70HXAYh
IckIJ0OFuMaWvaD0d+B90x1zra6cwhD/BkPLAKGiQztCKfZ6V3K1I0QEEm+DyXDnMnoKmMmQmnTj
pK5tPl01kC2012hACJtvtZ1a+uAnvLyxHsM82SVT/Yb9vzQh7P8ol1qHvB/Ffudr3OpuHT9qSb4R
AdZ2/9KI+NBWSj+Y5hbCHuWpDg9F+BRa+zfsCJk5AY3ICWj5ekdmRYkQSNVkL/Ql19GGQ6El7jxt
TRWsrQTIuvZ766nDCyuhw5WqPSRoHsfGDXRIbg353HbpRsFww4woC5LoUl1FeYAZ2c7dXPXTo5TC
4pyUyd+DFICY/lmRJriy4zeDaVQ+GesY7md7OKhKfMhzcyMJWfxIzA8YwqOapCKl8yqOaf3UMY2D
K6vS+6T/ojQf4+YJvFZTfjL9LVaztdqEpgL3Bx1IzwcukmtvkGS/LvWWSvUyjNS46UeCW/Td95zP
1vF3VeIXXfgHyZPKnbzVMlzduwUn6MCw+5piZW5HSYlrXKRw5F3kJF/BKLpJOG6VldZu8QVETE5O
iFDFNl3uRJqWODzezGfloO61e3SAu2/SY3iST0RX5+ftA7b6pmLwAAprMFusT4gUg2JNc21LMx9O
vpv2mjd+MT7MX8BMcNPuDLc+Tic12G0J2K7lY5dmha0spKwIjJKnnHwXnaK74GgctT1ywxtxcC3U
XpgxFw67i2tdUf0pnEueUoZ9VGkjm8aG8sGqWyxzXNwYTKGIASrodL0uiRbeMGt7XVLO+fxtduyN
Y7ZmhQco9T2wigs/xPUytMKKqI3xqpGgV3HuG91NIbW87QlrR3lBRiykJ0hCixlyWOmKP4zQM/im
89NumsDTIiPxQs7jvpwXKHgfVm5YwjB02/Da4vA7e+FBUXgoLj+/2KPCSWoGxmXNS/rpU6vggUzA
tHmwv21mzRVgJdG0BczA7S5cJfmcJo4Vsj5D+S8KIjfyv902sLoOAgSs0fLSLhY2Sc7DQvehevHs
5BQ7pdcvSotvqQ2QZ/3PiJAL5f0cxvT3NVDz6Ew76rkAtsx76+X2WpYURIzrXLjLbJUBYZn4uIRU
pQ4dRHE8Vfs0zOVuWGoQ47tQv2/ULUKh1e92YUuIQIktz/qcLRszDrtWIp3wKS9W5ltyVcsxFnYa
zqvIcFspVi+F2oR79QESPNmTVXdfGOB5wx1P6P6fmcUNL7w5Tvw4MOSRV9jMlaR/zk179wYBBcqk
F0aEIwOWXJWRVyTvnp/UJnPl/liAXb7tA2v7YoHi1bgWYDMUn0RKjeq2ZOUYyWHPTY3CSwzJA0qQ
bhhaizzsh81kGnTHr2JoxcCnJmmx5iG5+i6p23e+gSqO3IWnTmsOQTnswLFOb7gZKBAtzSmb4ySG
1DrtgUtpKEXP1jnunrJ8w93Wws3l7xcOatrNkqrzyvNCadwDIvpXrZuNAtvqBl0sQYhoatHPjDWw
BPbwGFXJe9mej/Fkb3j01koEj65tOZPqBjOt/JT534Pp7+GMDHlfrEPwZp7lpSlB2OxBBv1rNGzf
DSWoPYIx+XsqnWtL5vXhzFQ0d+2cpYB0u6+79inq5DufSYw3nJyLBS3R9SIGGCGKjYnBgvL+Y6+9
OEq/67bUXJc/VYzQACY1pj2gxwPlf23DCXopS9KACD3tlWbcNXXpRoGXNvKGI68bgmhUUagzUlS9
NhRERVyHEZWz3r+b4hfHIR+d/tWbjamS1USUpjQoQ7RtAEEJXiA1Q+631qh6UqeaLiM11XPsq/JT
G0XWez9SisfMbvOTrcL3hQA0rQ2rsftT6iTRu8offkSlarsLZuZOiu1mb6tK/fL327okR0xhLr02
TTgILW31bLQq1UNPYWc3R8s4qJsQurVDvcDNqOwyZPVKf7XOy0iaB1n1xp9ZJL/vy2jfj8lWpWP1
KcUKlIXWYpk8Fna1YqzBpCFPn6Z08wfloO9jz/kQPCYP+X1yrr4ujNslha/x/d9LASwgI6rw5GL4
rlhk8RupUqZSVb3Mak2kBqXdGAZfDC3a396tNYwnFQ6eUIuosvmqDdZrRd1lRa96RtAa0q5Vp/Cx
zFvjqU1T2avGsNqTKkIdo03lQa4SZ19K1uRaEnLIVjMcVYWiVuT/PrxtfyjhA6h2klFX+6lNhwet
HspPSpKp7hDMyr405w7mrNI+ZmZf7SJTC+/90JzPGeR7zww0xTsrrsfDpJa5Zxda+bXpijrcTXMq
b+FylrMvxgY+7fKaY+wDYNf1kXXyzFcrdt2LWmhHw8k/RXLwzp/iD3JtospZb5zdtRBxaU+465rQ
rOa5VuigRueg9zL7Jc3v/aTayBNWj8bCXb2AdgHGCCFvCAszqpNI9RqtPgRF8V7Wy73Tb81yrpqB
/WOZxmeKTqzNdnmXQqdKWUtH3yOQQR41x2iTAGTtVr0MJsIBhFRlbu2OYFIX7xrrn2D+cNv91x7Y
l3FEyKqVrs9TiaaOR/0MeSOYKwxn9nf+LJ3SofjS+NXJmdJdFybH24ZXF3YRwISXvUb4VrIaw0MZ
73qcIEk2Hlqr3baLtenCqz7qeC80PcGryGk+BX4J1VQTfIvjQjl0Rpe7BoPy/yxS0js1bIzYVVCW
8hSnjE9x60BNb83dT44G7JHOvKUVs7J+eu7LqD7thIWA//rwlZYtZU08EMD9dnYDDb7szMqcjei2
aoXG2zI/z0yVmJynYGUcJyVnTke7cp0B2LlhS8PGiVs52CBQ/1hZfn6RyMyopiMAgZVyNB4cs3wv
9elZLmKPEd2twtfi8ELQWgbtCNXUUijBCqc7gdJpsEd6ZIaUug4tuNpIv/jSRx8cQWs09zJ9dr2t
d9X/Ie26lizFle0XEYE3r5hty7s2L0RbISEQAoT7+rvoiHtqF01s4vSZp5nonsqSkDJTmSvXEvSp
0rp9p34gfG6Nha7u68Vvsbg2ea2xCiSmuJasILEr5biTTftPVnwDBDbg0UbhbXFHwNM0Vr1Agji0
FbRJ+r1jb5E5rHgxGyzN/29iSYNpkSnzKhP5oWFUidmPCemzWDTkcP22r56QCzOLUFMY1VRwgkd7
N55TJUIKiI5vH4H2ja4bWl8P+q/QOdfBC724VlJ0aKb0OB7d8ElXTWSoJwu8b9eNrARObNq7kcV5
D7jOednh63PHf/Ko/AU05o427GtB2zPpcTCv21trO34wuDj0U9sPfllhVeTNPtmRc2b3UPnZjz+M
iETuJ/aqNla4tY2L8w0Wzpz0oCuPIY+4ozm4AlhwNwGEfX1hq9foYiMXBxwELBqWBTNVfSzlqZAb
b9K1ZQC+4gNVMo/vLKls/KBu9QLqHbEyTxRPOXHe1DpeO9lAo6H5pANQ8leBoIXeQKb3kKPQUiuU
Uyh9MI/VeRiI3fW9Wl0LnB64NsA49hcvLtU8wUtmId+gZOdDLi3PbBw+/XjdzPp6/mNm6RBYBbbk
IIMZz8lDc0ogNQoauRPTNhKPNcQ2WsLzpB2I4+b5849Bw9FUV2TMhguNxVv+5D/Oc2PdwaxC7zY9
qHhKWEJj76ifoaMSb81jrp28S+uLA17YulbJabZu2DsRiLixt2ght0wsDrcmq8qZCscE99Q+8J7L
fKsgtmFgmd+0LpSb+wJryPMDcR68cQPWM+/BMtRe7NHyfeDXUGJTJX6+YfyChOKgHizz3lNmNDZn
gH83XM7WasyP50FjElN9Oazp5hnUAL3YWM3q/Xk/b/Yik+4k5ZXT4OcPw93Q7Qf9xdbi63dn/qJ/
bZgPHUPwc4IIcVkO7xpeebWYr+jceNy3h3+eNYMXAMIbWdDsCxYrMbzerYlAXts6T9SAIrMxbQSc
tQB3aWH+VhcJHaWqhfwpLGj0pudni+fRWB9d+sVsf13fspWvgiYSytTwzyi5LzUVND5KzeKY5azy
V1VMYVPdm5siTSvfBUxmBnB+M+XAX4BaYYPZSRi5Cfhpe1S383fJDvzkbbjOtUkwB9NY4HDB9595
XD5uWx/0JqipBrxpHvGCT/KDdaB7KkIVW1ERl7dbBB4rV+bS3tJXF5bZ5UzA3jQWr57X3qDCu3Gk
V07CBxOLxE0XPMuackQEtc4++ambvzNrx+lXmj/+9wfhT3kX0RpkT8twQGjTKkOHIa02vrWK3uKv
vKg635oHXVsQBpUh6vunS7+sK3UkMwqwxuDyjPUTlHfPRWU8aLl7Koj30PfZ7/9+WTYGQmfqqgDT
lYv9y0eZm5VAzQOl8T7K0WSGBpoF5EiPcsF1U6srczDJDb5joIKXrYqAclS5Mpgi0CsONUMZt247
qU9tqcZITdBfSe10y2uv3V8oomDCFhR3QN3Pf37hKfoauHSzm+sHGMJu+sM0P6PZP/SY0F16tzIn
LRdWiqAFKGa20ksr9Gc5PB06jRsBYiXz+WBk3t8LIxKYG8UFjAzeN+7xiMkWzcwQKIuNSLfCdvGn
g46H/x9SbGvhJ2hmmqgS4qyjqurv55pqEWVIQeIh6fYpAK8b7nzlI824XAz0opY714w/rgyzqTmq
ZUizU0kToIh2lrLu8qHYAM+uuCPAItFpAH0ksu0lPMr2e72nAiVb6JUA6VWpkAf9Rtq4thTECxSE
A0iu/CVZ6NYV6H4xSxP3kAONQG+sjoZudiG31D9MwkP9DsVvsAFCjnZZ+65l6Ve8hHcFUbUKlS12
Ff6B8kW28The3TdcHWjf4QGBcPjx8/gVTS0CppW4KCHIrYZEtNPuum9YN4FCJTQoUE70FyZoNqoB
+RweWlOHeQ+xZ1X+ct3E2pfBcUbww/d3oIKyWAXzwX+NP4+z+t7Q2v0gdy3PN7Zq7SUMOi6ocYFp
GiMyyywO1R+HYKobA88DmGMFBp3uhXP2LDPpfK0+ilx39ykqwJDsszsQWk3QXyaN8ZbzItsHNuui
QjTNVuBf2V4P0FOsHAwPHjptH9duGZwrkjbAD4WAW3xzT4DHHPXn7Ju5a6MsUW34D3WOeWAClB6Q
k0BkWbiQ1OmHgY8FkJt2kxSmERb5FJZOt3FuVmIKIK5zKjMLoP3l3rVCgyCGZ2FOolHRoE7Kvuts
D87qWfhfrp+fLVOL81Ol2MTMBAZLMfY8gns3IFqEf4+pPSSOI+Pr5v7MWiyS9Q9LWzhFQOoYiMhK
UJSUjB1r19r5WguxVVFCMsMIoqwYv7eWUSeNaT4y0BVsRIGV+/LB/uIFKmufNLWPmdesDydmRNQI
G4S266tcecJ9MLI4JtZE0SyHYi24qX+V7q3fpFHQPgVFzLOfdvr5urHVW/B+WP7s+EUAbYku0sIf
p3g0T6N20IaNy7+xY3+mzC5+vm75/lRTnBBSfFLq1hyeAwTLf1kDMigQYQPDuXT6ymazb8OETm+q
M9OH4yiG3/+biXkbL5ZRQKWnre0cLszZDd5jUWxk0mt8A/jo72uY9/HCgAvsMPeJifnfH9Uxi2ji
P4xllO/zqE0gNx264Vw2xFDL7ViE08/rq5tP1N/XygPrLChhPZDvfTRedkIyp4amesUCkrhCAbcO
6rq4CzpINQOMcE+A49s1lOifXWmNW4jmVTcCtSW4LCRZf3FIZFQfJq+VeuwVtX/A0X8DDyU9I5ab
ELwEVXehaflGY3PD5vLg16Rp/VQYE8afvlvWmyOOljZEvpOFVr6VCs9u8K/9fV/f8hJQZhrG6OP0
mPotnKSrPQ3mF5lueMfVqzbrfs1MHCjTLZxjYaa2l1doajqYVadvRXO7ORm/6i0uTCz8H9A8jLcW
oL35WKK/LYu7ph6S64dxfRleAGJDPKrQD/54GAkbrL6YOtAyzE3GnoZ8/GrV5YbPWGs0enjZIx0B
7AMUH4szP3pt6RUTvn/5Wfwu7oqEJDYLwWPgfB2i7AnI/Zi90i3uybXFXVpd+JFq8JyhGuFuXfWq
yYThaZRpW/5wy8hiB4UxKN52WJpb70r7voBaH99gHVrL6bB9aE7OYBl4jkWQkpOJThpTgC0f3L0d
FYncF1F6M+u5G4l+SBNnw0etLgr6pDMhC5hjl5wMEwVVRzNgUVYXDdZXPPJa9v36yVt742ES5d3G
4uFv9JWVFTWccHbsYj3Jk+DJvcEgMvRj1dk6Xre25hQujZkfz3medvXAKyzIM3/23o0jz5YT+vZG
N2Xtxl5aWRxzy+SmyGc352VJkb3p08aerYUOlErw3kI5YZ5//7gKBYgvQ9Y1xW1g36SY3zId9sxc
8EJRlZ6CUcWtUb04BEy817dv/Ty8G16kngIwXV65MEzMlw5zIvmztsWpsmVi4VDtwbRyNfWIyX5/
bgv64rTFvW3Ip+srWXdFF3u48Ko2M1D9mYfC293My5GhvgBFwNuij6xb7ZY+yN14ZlvjV+sH433/
FhcYJHiZ6gYYrVK+M1R6NCyxccI39m85RlrmWS00A2fPyZIO/D12NNH9P+0daBcwR4Zi01KkTjO7
FiS4iBYiGSMohEZ8p3lhHlVFWNz0sdzRmIC5Pbludi15AD8/xoU88FoYy4Jk63ZIo6wJKwMeTCgW
+daPHsNY1nMv/4HzBqw+77YWfqJTRt92GU4h17NIS0Obf+HVW7qlyLTmjgA7h3NFPQOw6cVhr5Az
V1WHJNrXy9gR81TxJMKWVzcAmL1d3761s4cOLqrGmGUGInThlIK8BPx8fgjndZ5gfImFTWm/XLex
dvgubcy/w0VCLQh3ZQd53Livf1DAR3HCW7UVzlcXAjIHE4k7kI9L7zdxry+gQjBPjmmJP5h7z9Y2
HlBrDhYIXdAgwkPMg+Yf16ENAJj7PsoUcx/EOsx9EHvHN6VV1z7/pZnFdmVVkI92jTGkIYXmN2Xh
OFjfZqEBcOdvvHVWN+1iRfOXu/gyDEOFVtkOiLJoFAii7V0MMV//+OurQflvrnDjibl0bpamjfm8
Gp+596oBeAracnf1oEcydza5S+ZPsEzvUdUEmersDv7S+EHT3TXqDNbqON2XMU3ofjgU0fhQHGek
bbUVl1Y38MLevPqLDQSDglnWpcJVhUCoW3snp/I3vtHq7bkwsfAGXteDF8WB6+7z4ti7wyGfRGzQ
LVnpdTMzFyIY5f2/mPpn6gTmSgShqT7w9mybn6x+C/izGl6B9ECWiqwR1dpFVkdrLSC+DWfd1OG0
81B3jkniJU1cvBgJeSBRHWnxP4BxgM59N7rw2lSq1hYULq7Jjrp2JO0xyP7Fi16YWHiGSSiNazXw
zrlxaK17aXy/folWP87Fz1+4BMwO9czV8J6kuDKp6e0gihx71hbf8eppRvcB0CzIjqDB9/E0N247
9m6LN2UzuXGni0iMw4Y72DKxuDCDBFRPKJwAze6rRLgl1HR1awussOp0LhayuDOOLEnj97ASkKdK
1mFWoMzd7NygSK5/mDUYDmLN+5YtEkbiVj1iAsKOvh9PfQIK50dnp/ZoFsbtqT3PTG5o+4facabn
3eqYby1z4Vs7YXndKOfEm5NwoLGRVeA1fkCFJrq+zNXI977KZad8aDBHracwNEe+Zu9CVNxI2v0W
2c7qq+9iN72Ff3AmqG46cwm0jb0QXiKCgkfiJN5+ZoDaIp1cvVQXi1r4hcHsi0ozcGk9uzzXgbHH
jMCdO9ANyO36iUcTGwU9pHPL5oaRaamuHJwQ2d9PzQPai+H1j7N+Ct4NzL/ARQyiRTqAM3MuNpnO
cyfxVDHLQ1lUcS7o5+umVrcMQ4RoHgIQDcaij6Zqd+zHJoCDaGsXOD0xvULF85cxbMXxLTsLL5H5
pSXwzEAp3J5uxikFW0T6qQRW5/pyVj/NxXIWbgLs37LtKcr7pbhPfUhAkC/XDayuY24Yen8IwJZM
oLXeTsPozqVkpwEt4Z3TF2iA/ssBuzCycEEcmmieZqAT4zO/Csspm07jRIbd/7aUha/ho96hoAme
Ma+xE9WRB4cEe6+tt6pZ+p/2/V853Pt6luUlzBMAgQw+8BhPYRP9xunVFr4bAVBbJKYSb1RAbqcK
RJjTzI9c6LSFbl4e7DZzoqYk34LR+9pww4os6dnnkfgv9SzXZfsQ7pq8UZ4srn/TK1VHKcaJ9kyv
y6gu/TTknUUirSc/5eAOd9B8dyJV+DdQ3Cx2bareLIfLcLRLNyoKAtYG3/iR2sQ7pWB2SFx9aEPp
Gb8ZBZTD6jo9tAdtDGmj/9L5oMCko/ihC9z7VtnBTorxwcNYeOL0fEClxupQPekosOOU4lcVfaLZ
Hmh+dAYJ+lqyBOrVaay56Y8WZDOES4xVeR0mRU0VmkVx8j1R7kUTfAfq3tzRyiXRaDgS8ClfhV7V
d5jisO3QcsR47JrptVPjt4zwY1/aO62Qedi0Jn3MTUqPnNtdSLxBS9jYV9jF7IdtZT9EFXQR+OzU
sSMVeLnF+NPgjg1WMfmlN3LrNLGexjUm2llYVhpYU8HpG6GsC1qzotR3Zmp+pYX4jODf3LUYHkS2
x9NPvKcsmRz5c2xasMxr1D+AttJ4ZaX3BcTNBb6yaG413mqRX03fcsXlyecK39w200c5gc69MW3Q
d3QOId9RYFM3gBT3satN7F4bpyYMCuKHnW9kwHkJOwFIksQZRafdtFCnQtXiSYAV/qbL0nwfaIN2
03epHQ4YZX/D+LKW6Jb8NlRBEJmt/tPQAleGQ0WHX6OBuSKStS96hr7IhBxdRA7q2NhvsMndUZdU
p1L1w86wGj1x6ADOAr8sj2ZRGyx0je4ut4ffBdow59KURRlWY8200PBTct9MzLnlWctvBKleqWJT
1FTo2KtmBAzKqOGydEed/Nx7rm3VnI2C0V2JaSsM2gVt9spk4YVBNxgJLa0fxG4flR+4YdZBIHQa
BjvhMtdwpdwg4sxwSejk5bSbmnYIUzL9wtRWHiFZ58cxE2JnDgUOpbBfldn2ScE4RlN0EKAWxTjg
1WOok9bkmCHXzW+OXY5JkKcp6vdWcyLSdkNNuGLfEPGkcvyfqc4oJKV1J6lBZHUAJx5L+g7SKo6Z
+n/OcsrR1ipFqoV578tQtuLciLGGnHLDo4kN2ifgG0g09VJPrNbMoqBg8k3X2uKrKMmJT1Z3LlIS
3HBz8veNxUWI+NGFovKeR4tqYZkP1YnaDIrmQWucZYBnD3e8127o/GOnhkPLg8+8AAHIyClPrGLs
DwXv0Ufn0PLRISMQ1oBAgyvNFolfefpLgWG5R5eQLHIyKGYPqVsd9VpAMEHX0DdpNcNHOJZ+KM2W
7h0JAqRyGMgjlEidSA5p/8ymgaBukQZHsA7IqLUNLbb05lc7VG7Ym6xM9JRlJ+YgY7aVPYZ+La2k
87Lx2MwrCaYMwaWuVfXLYEUeBV1bRaqyoSPCxpGGo2k1CbSDxAvKPRDudVKKM+WSDJ5r/FHMDXr8
Vw5qQHkbIKSEuNJGDJ2f9gUIxodGh7803L7G2ccvalQOZpSrMSIVAZOb1rO91dk09FBpDMWkyx0j
Wnkw674Je4JrFph2/zSMrPmWZ4WRgL2+3UHHakhKm/LQaHhhh17G8RIspf421sBLOLn8XnNrV3gI
zV5OH71gdBKdTEdTMu9kdBIlET4NX9O2Lo5NkWdftHLQHgZNYXC4ru0d06zhSBRYFUNMn9JbpWYa
D1VnIIRL06RN6z+gj+7ouNXBDkb3fsyNXxMxjXMuGZgsraJDU7K2kwnG7kHcMsQ+pNoxo49iI2lA
PDxqaZ+CBj41d8wwMDc1kgkXtBKHNKj3ZqqZIVCS4AgsSxPU9MaghTgQxp1WlEGknCJAZ8jp44ro
w67HM/ZXIzs3kfow3nvaUOzBfA+KQS+D0jJCA0bsQEii9HRKVGZpN0Nn+7sKp7CKXEh9gqKk+2ox
Xr3IHMVPJ2urHWnAgut7QE+mllPHulaTpC0nyFYiE036zCyjAZ4vhA6WHfrEfbIrG31R08FBB4vj
Y6ZUjUKnVySd0zhhqagM68Z6QaPa3fsNcnWHgJcfQ5bingyIczK1G3h241fm+Z84Kb8oRZuIIpSE
VWb80jSeJiYpQOUd1MUbZwByuhPIrIKpChJryoeos+V0ckaLzF8xeJAc2A7DIXcGazFkpbQmEcGA
4kTlGSrBtK+965xShUXW5eh99I99lmV3zK1RMy0pGjl5B9lyBbLjzPntgv8ytA0QYdZdb4dgacc5
8JRzQ7uuOtO+DSKPDNrZTIubhlnDs15PdQI6g3aX52ivBYTc5az+SbSgP9Q+6Lob8MojH86myMa0
bDyWhRvqjeF+bjJMaWnd4EERVausqBQgbiucEVWCflQ2pALN19Tlv6tqCEJB2yzKQJpwm9UAuWpZ
o53tUTN2mTLYoaNYGusDBjVITA4YBNe6wJRJCAV3ZoclAacniMh4bBkiR6d28g5N33WPnZkNn02z
cfZlgyVLRPodYWWJBQ3Tm1UHY2hkOaa2DV5EaqhEUqVFl3B/TO+kX9o3uT05SerSmflggrRcq0vE
Tl/tW0TWgxQqBezcKSJSQ5Rhdu+hyPJjA9cPIQ8dso+Iz4k3me0PW/PUt7obGzvMEM78ME9pfjBk
Zz6bGigTq9QPdq1KhyqeGJh3gIaZ9nYLcsWemD3eNqo6F4He7cD04e1K32aJKkw87UsH39hlJoeD
VNkRlE0YfuG82JV4SSaqcqyDbaX0wOpaD+EL0r3XtfqxNqbhrvOAXgolcYxQQ3fhSxA46jg6jRl1
pWuc09Z/FF0F+FkTVLi30GnuVEsiP8u7qOJMvdXKhrdnTf5ZtZaJb9eIvSGRAhQptxI+Uv/LlDr5
3URLHRzUZnkzI3D2YGrtQ06rp6wts8eiHXwMQeKio+H+ogRqPEHuu/c9FM/CUq8tBD1QKZk0EHvi
+B3IaLQgmjh0DMYsVTtmdWRfasyIFRWI7zLTb8bAL5JWSifRLEvnUaEr9T23iPdaUp9XCFN5efS7
GviSKoO+6JDyX7VRWCEwf2mMdkGH1xDuTAZlqj0avijYWdJw3qgnEqvSMGZv4keEfSc0eH3p3BaV
b510pme/uQBnW5mn/FwRPHvHyVZHDMLkN4bgbR8Wo9airS8HjDEOc7jQjNZ66jpHOzuTiUmJNDeT
nClAP+DK+ENeB+WzPrrdjQyQrMLR6J80w8l3dd/Cb5kuUMCOsHRgcQab7uC8BaZWgTsTLnnxi9G9
6YBQTXKRN4fGxKeh1fDkSuemHh25a2QxHSBMqkcdBsSOBGjBfdWTFvriGtIGKvqdbJmEIkXmfwU4
t9x5QYGSMlGY8jYCkAyQ7psEadfZ6Cy+97QO5NyOU9wQb8yTFNIFcAsE2iX+WD+0E4W6jdKqEtdu
nG7c0tQOXUG9Zxxq9b1D2v+zhs2wHBvjVeO1OFiQAD1knfmz9iyJmKy7SLG7KmJDWcWgDLQiMMTC
7ZmtgXPYNyeR285NP+huFEjB9/hAcF/AfO5LJQyAv+s0HvVC3dJemV/rymcgLJVNVInS3LkjEizL
6d17TQPys+58THHr2fgY9DoSJgoe4XLS9VMu2haRxMf7RHOtY60a5I5j88qsiZ3cwhgTM62yL1PL
gkjXy+AYTMGBpmUaBnlbhKCtoFFtpdbvgmtNBHaPNkoDi+yaAolKUTi/+sqwbr2hZnUI8Hp9BktR
e5BlOtwVVVk2GBKtPS8EnXH+LaNtvW8DWUe+l34VXjU81pykJQDu0IIxR1knBlMBslkqdrU7ibfM
4WWIV4eLhJ5aR6ubtMcJzvppEpkWGcBrJp5diX1QURa5Q94iIlCRaJp041lPORoGY9xTv5L4tMxN
vHwUt2nDrTxOwbf81FA9f2xkLY8uN6CBPqX2vqzQdfe6wY7yNK8PruU8dmDcBFN3/dPwi/5oAxYb
QmGchcxMv2E6aQpFx+sQODR82MIUCeZynBivReSGBZ6gBsfvqWTa7Me0qpBG+Ylj8VOlAJ0a+rII
WU/owWbjgU4u2wVl8JKiPrgPJjvbt2ngfnN1+dvPkFhShJNEkrqHBmbAYyctaBMidPgJumpeiB1n
N3nVAJjOnC6Uxsy1JS1A4hRiKT6vdeihvXwsU6d6K6aG/BjbCg+Usf81cSSqDF9zZwiTnycjd0JU
XJC85qIJOfHHyOiYlgx96zwCvEARB7smyXKH/zRbsOGxycoAohpSjC64VqhVgqCJAzoYk+vfndJ7
qFq/Ql3Xb2OGR2ooCx26WIK8DObw05WmiV3UnBvDH2TIMM8a6wYtQ+UTL0yzzHzIfXHLh7JLwHpv
4hfKUTJOXZJoJbSK2TDkTxoEsVFfsPAWkMaQmBNCV0VSNwHBSr83AjU+ZKzVDpJmGShLehmBQEfG
aWEOdx43nbhySv6iFZmTyNGeaVjcPrQ0R098lQVPbdaOgG9pfnNgAmw7vCDlPjCB0JaN459TWwRh
x8o8tmVVRq5j52ExmTWUp3u/+Wy7mf858HLX/xVA1cNLtJSUDzWz2B365YKFOm1cmkjqIM2p+8C7
kww0okOrJhKrkek/O6RiJ6CUSCiDzjghI2VmqDA7IEK0NFLvZNHGe5Njj+eBFM4UAZboPoIAqEED
HJeyNbvvTp0pwMRxIcJp5FXSuT5/aDLDuJVG1Zth5hD9VkfUHW9R1ilIHmtWRh3I/PjKN7qdzRiG
EiKXytT/PY2mwkHsubJoCGWpwIzYROgUUp7idcpY5qVzBuFqO6OVwn8xc27EyI+0B+b3QiU15MVx
fIe2RKma0b1w4FujYM7q75FZtAZWqrFPVWHJRBQ2RGvqyanPQeO3U1I6PJ3HwcYuGcnA6AmPW6e+
0TsbAiOZ2yFsi7Rj/oFQqYuwds0Bkqc5FMEja/IMZNGDgAyPntHYtSk4tqQ2kd/QvaCnjpKAxCXv
cxelqQLENgc4YjE5oVP13P2st+2obgKuhvLRlDQFDj+zQ0qGZhdA4edg67UZmkF+h5wYCIGwcsuy
PDipMfITZ6Kpb8rMdcyzykluvnaS+HoGTgwE25sUJNhjSIjd6/PrLCvJQ880PMPdxmjFrep8Fnyy
NZ/h1Q7OIjyLuUZOtPPVXUZQSJiy3D2anA+71u7KxOoVO/ijxm8rvc1PAypAKAOAQB+X0OQQB2xk
3t9i6lH6Xdikdl484/neyQjYiho0/Z2tuYdUBSWqaRhMmg56O9R+nQSNoxWQLMhJXX0loH8iuwKV
NvMkOqcXL9WA+YOdlUqTxV0wnZ2K9aERSGRByH2OOGTQ+HYJbiBz9PQ3KnOoAzoco4qQ5n3m2gz3
9CjYzgjILY42NbPyEKiBT5+uV0r/YCaWBUww+YFE18FEB/QAP1bJof9IJspQKm1j8w7iYDfVLj2O
P3kY7DHOcNoaY1wrMl+aWxTLfZLq6HjDXBXsOnZCAjJkGwjdtUL5pYlFodypB9eQLUyk/Us3Hn0I
gV3fs601LGrYKsjBSOejEp/6YFgEhONrVYJqTRY827C01i25XMqijo2janj1TPKaNeKr1dh40o6z
zCh/rJiTXF/VKjRzHhhzIGw4T+ku+llpTuugZaj/iyR4tnZG+F27Kz9Nj9peD1Gj+5dJNaDu3+0t
WlqdCUQHpcAKBN6xFfBsR9Yfr69pff/eTSxa3a7KuIlKB+K7iXCb/XI5Hrnj3hcbt2jdDpga5juE
7GfR1RK9WUu3womwhp+Z96QZr5mmRxYOxfX1rJ+8dzvzn190z3Rf1M44j3jUSGdtGo2o2DTp7rqR
+VD97RHejcyLvTCCtH/UjRHnoCboAlsoKbr8dfDK5wblRadjexMlrmAw/4GiDOfh3e7i3iL7FSNI
vtBJzd9G4wzlEPl5QK1fb//pVr0bWtxfHP7cxPTxFCsUqZh/slqRgMbW4N+ub+TW11rcXmg7gYTp
z0DOhCrQ2INgBUV3W/1DYxDsNzbIAWca4+U0Ndo/jafm/iMxb+vupxtsYVLWY8SFhcWGcd0icrRg
oY9ACxjxOIuDxItmhHOxU4ctIvDVznrgAneDITQTVMMLe2XeY+5+3rjRCeuj2hfQay8z2MugvNF8
2qLn2rS3+FBpbU0dSngzEMvY5Wc8hWP2fTjN+O3gAUzn14/Fljl/wVXmgWfQ1QaY609jZO1KzA9a
dzIGYxlUgeThurU/k7h/Xec/pL1ATmLEdbGZld+imzMghoADU8Zl5WdRr/QuAqe3Oxfi2WutDHFn
1FV90NOiSGgt6H1nWQEKdm5xrgxaJ1qWWTz0eomAN9XZXCvrOxSvaXkuc0qLyG5Ai5Wje3xrjwy5
f6rspyK3CwjEjRIZLtUx9iaJ7B8szKgfNQYF7K19nb35tZUuPmOTjoVEgQ/zC19VMt3kpzSuD0BK
RPlDG/0TkTyanjMb8p+NXeqqUoUWaGshzxDiLhc3+RbL6moeA9YPY44pmJlYxOOsGblSPYIX005j
dxitjYA/+9O/tguOAxMzoE6EWMtHP4/HFJScUnST0sF/hJz5TifNQzagNlqlePWWln+8fhRXFzQr
TmMts+Do4vsMJGjtsYPfdZiepAxvJWtLD2I1EL+bWELHARZDgk8AcSR4z2l43hrOvmj8JAfr2fXF
rJHTQgT8P6tZsj0UKZtUZQJgGzyn+2rXQdtLv+dtWHx2wzTEVd43LNL35F+ww5d2F2kTSCZKvx9g
tw2OlfdlQBXm+sq29nCRNImp5yhtQlK077+hbjemIf1TKNhShl8NjxcbOB+XizzDd0A0WblAjtvl
XpUYa8Jg/wbaZC1y+aA7wDD8PGv0F2E5+q9WOXko7KL9vDeT8nlII+Ou37k79wBRwLt6a1F/ZvIW
twpYeMxCzrqVuLqLVaEyBfWyvMWqHs3IBiYsi62nEQi0/P4feK0+mFpkgzwvM3B34iSIvA3BZeGh
kHb9KKzc2A8WFqmgrDoflR1Arnv0WuWz6DaeaitH4MPPX6R8GB2lNACuJS5sYDc0LeSGeKzGbkNd
ac0MqKqh2h6AuA1zWh9PGrAPQeuMUG2XzY2rYlb8os4GFGjFmfqQCTNBvIlhEtDofDSheiKlSxAM
OP8KBEk02Ldt/d2DmLch9Y1XwPzrLo8YhjVBQwvk/d9EzShLebnUgRHu0JmXpn0vzQG97f44oOHV
8fS2UdpOa/+Pse/ojtxIs/0rc7SPHngE5kz3At6mYdLWBodVxULAB1zA/Pp3U91vpkXVUc2CkiiS
iUwgIj53Dfv214vhZ3kLPuP/XvfT0l4LbiJ3wXWr9O4md4RjsnB7iyX/bm1MxC8+5s9O2D9c79P6
FlWTW9ud7sFfu2jz82AJ4Kh8Qf84VM7/TD335FcNip/JYFNZU+jdwwxG7vqnNU8Axt3EasErerR3
B3gBb/qQnv+5k0vkoJiMyz90KD3ADeUXAfJnOgUQzoRGMyxdVITIT5lhB2pVztGS/907dcpaZ7bv
JjhS8quj46c74t8u9Cn2z9MIz+gVsV/r11OpKrBJPfxJOX7xgX51mU+xqlmoyYAogFZGb2AGuNsj
f+fD6v71wvzZKYXdjUxGxY4AL+iPe6+XdYzLdKwTmQpXyLtbUe+vr/Cz3shd/vl/LvHpgyggJRLY
DgNs7hmx9G70zhZaoNiXF+t5eqzdzsFI76+vqfz0SPm3a36Kw3B0lNjR45pQqvBQdfliCKqb/rWI
i6xLynT3sTLC5i6c6CqBcSpuJFVS7sCU8zL86t388g582vwzq4DfLvBuWLqXEYBh3pHQR9VwIUQv
+YWDPvkvyRC/erCfD4CjX3e64sFq+tsgMh0T37++x7+6wKe9vgDiqiOfwi0G4B6+n0E1K+5fX+Kn
KQj09VR6Z6VD4v7TNehWmpagQG7Lt9kFQAiEccuhaZ0qfuMBNvWLLXd/uc/BASr6EmjwFKw8/dNK
7TuVsKVd790Aw7Kt0YA/nvAq7U7pNp7/+rP97PbhVSz4EkDWGrp+f9x49cB3tkLn3Z1AvbebEdjn
nBe/NOL86UcCJ+9ulQqti88i78bYVFwIgHfuUovwB54y+ka/N4lm328hZnaDDUgOca3Hv/54P72u
hdwRxtwY837W3ITMVLnrOeoV2mqO6GFBlHfbu6F1Tr4J5RdL8adnv6bD8gqmYVC9+izpdmCczC1o
8LjT0jxIxFQB39BkByqT8ChTAP4C1/dkdsaVWeJV3czbX3/YP502gNrC41IDlhlyGspn1ajB0gfK
Rnl1WzlQB/5tEpi+yLJ3LC5wZr8I7X+KCxTSUXfmDpYolN60Twtn0UGtOjDAd3c5GJQbh2tG+YuH
9+ds5dM1Ph0ex7ISqe5xjaFY/E0j3+Ew8bAcVe60SoszkkOyobCuBcPgSdYufV2crHr5Z+D4z2/b
fxUf/eWfG2/6x3/je2CK97EEhPbTt/8484/uNo8fH3P2zv/7/qf/86t//MN/ZOW3sZ/6H/Pn3/rD
H+H1/3V9931+/8M3XjeX835dPsb94QPrZP79Anin99/8v/7wPz5+f5XHnX/8/bdv/dLN91cDaqD7
7V8/ir7//Tdonv7bAru//r9+eHpv8Xc38YGb8fGnv/h4n2b8sfY36IzArgqaXWBZGvem1Ppx/4ks
/c1C2QTHJxwrd19u/KTrx5n9/TfD+ht009AXhOIh0vjf+ZJTv9x/pOt/AywG4R/8COjFgT732///
5H94Rv/7zP6jW9pLX3bzhGv+Xrv/2yEKOQIDxdudBQqDaNALP/XMFmPfKHTtVy9fkYtxWFxtZ+jp
+TJZ/HkA9KvtAmX8aqzqqSltWXYBPAzh822r8+AvgOHs3ce6E5jS6r5YLF8eIeB9VIFs1sHSupPB
46VuA3VLFJPHYmjieQCEZdIj/TBd0/ymsiZSfQ0QjzzehC1aKVzyLhQFqthpDZaJBaAP+wegkcDf
A8gpe9t3f1DHSGdbbDZqsudKuup79tgPx6mbxBl07EvlLmYeYziatNDHnvoaet/fmMUTtR09DWIp
PWUJJ3q82RFlVpi7E1EiJomoXJuI72ZYZFZhBn2OZNzaAqqXwQoIsQQYz1FXSbejhfhlN2FvJc0J
eapeGqP2FkN3TcuTrC41ZSXTbpiEg61nOCo9ib4MLai3YWoaNh04o68T8BvR7Am5C1+O2CpngOFk
uOfljjk3tr4X0dHcGAWYsuURlYZokYdoxRsFZsuRfICJss3blyMipYiAC4xEboVE6WD0KDu9ITtA
JtoabmRdi2B9NIS47NZyqhYemyqoDvV5y0whwnVn0aDLUd5HpjQEbJNjs5viMTO6ORGHljBP6doX
UE1emm5+4Yw8V0+k6E8hWIMZLMuAZvD7l3G24Pk3+VrXYBwM6xWjCzbL8su1svlgebORGg2gU5FY
lRNMZzMAWZbd29noSTqQLjm8TXgwQm+8/JVxoIrq9E+1JJojvwdwtBgp1H8+VRybMmo7mCswaD9m
r9kMT2q4Dy8af3QxJrHNWXfX2XRKc71g0m1v8GEA9Ib1hVPgyRyKEg5bEWnMMRfm7nQ7G/Ibygg6
PYCdAOjrTQZZW5sxqhptM58hW/dtxiItPCg6TlAMaNJSQ5kjF7ZFcs9SvknAXL2qxVM5mDZLC3Ye
uMPLJbb4BoWGdyD/GL9ObD0t00PZ0hg84GtNtgegc+YqJcRvAPwdioyzh+nHYe2XhkbAuDkw4MO7
L2NN4/HaoJwDMN+E0VGD2AB8bTe5CARW1cT1c0kKhy/wsr+0u6fLZgD0JWLh2zFhkxdeXr5wCw2k
5alVd1fVVsCZC1vcURXScOJKmmcmMJVK7RPjK74FyQBOQ+A8qsQxz6P2AHu5oQEC1+DAiQBgZtjA
jsXSivOi+QFeyUoAPMLNp8PX2VdHADVkTC95sB6NTYXICrA+lEiHXkWjfgNIvMN+Y/vszEwBreID
Cv4saA+Ac5spXSTnDpfpQqAw0o50SfEi7a5WGB44LfZqAF+kl9BTVN1+DwdcYFpyPxd7oNI+5C0N
ux3qocBpGrk95HW4g24zVkCM9l6vU7dbrgUZM8DMbZPWLm79caal7LHebuYOOx/AeWqATtMECluD
QzEDBoiw3jizWV7lMZp33+g+YObncT7GQOZVLTRlW0BaaST9qBcTIouAgofztoQWvqphC0GPCGeK
acU2hC3cjHiJcvx7XkaAgdl7rGEMT5r3BVQVveU2bYGpAJ4826YdUk0ZL1zuwvjWBcx2BLhxMywX
yoNgxnoCTKZRY56uOMWxRZMJ47BZTTZGo2MOaIZM2u57NdUqHFQb2q806HHEHbIrr0mF1X1o+cXC
t+oCoGjKayWSdNssHlS4EkuismGclwjg0NqETJMzHQAwlmPGcIIMr6WOfYGxbre9tsVqm9YcdVYe
KTuO9EQ0gILiwW3SszUFQOu1X/Wlf5CN8cLV7nRfFWA52ItCgXK8FvSWAwdm+ow+i5yiHzSkqvyy
NQ/rxPD4nklHr4fmTqt2GqvTTvYHSHRdYW1Va2lZrgnYH3HNqXtIH9VoTC6QnKmgZ0OMfi5daxwI
hD2ZrE+39QbyT6Rj3/TWaVldILSCffcOjIQ4WGrHDmx7fjF0UMu0m7FprkoDQ4VzKDYDnVRv3e3c
dGbcCNVI5ENOxWtd3yYFhLkWixqRC3KXoCGCpvXa4J8lRCz2izw0Hh91dx+wYHeQiO+QeMtZ2aO0
da6FJ7U77R5y46kZIq3xmu4pxyefl+uwu42QQulE5xxkbgj/ara0MTgBJwR2s/OPpkurEuLQIMOp
0Q6X4/kC5bxhvyMlM66P13w6kol74EaAkQnOkBkJoDF1hxCwXtbiXZ5dBj5dM1tpIX2FHB4+p4EI
DvZG96CVODy1lykcreeOgt+fu+ab3KjB2E6eVV5KkPaE8PR8g4DG6Gjt4GzlFq0D9VqkH3Ier8ca
z1usVqCTTH7Hd2hKPvZ6VjHg4bfFLY6HFqLqbAHstnvg83mehqApwvykIKPf1Sla8jbqrdwViwgU
8XyoL+plpY940CcH7lnbvj1WXL0t9FFq0bWBlQHL5azaua1JLJBgc62AXWP96BX9smjkZPTega3V
GHgm91IT5/j4jWC6I9eBANNXarlvwuZsrakPHFYgNK+2btrxRhuPwYCZAsQvKRGFIHxhH90EOjDu
z3YCJdDJ94wssFTDzQMAVaZLLFR7WfzF0nBgfa06nK6Gr8LBSlY9o4sB1POeTQsWiNVroUYFxOwF
CeBrAZrL+zG/aavlDGNiHDafMSNqnFGa3HKzHIE3wvPvQ4VOmHxh1gdanY4Esp3hIzz0pg1fLpux
ZzRW1tHZLozI7v0To3W2NW+t9FjizVvbZWsKRMjYeKqrW4mQB3x0zW/aCkIHfRHwoZqxxUf1Qdkn
T5MeOY55CUQN4RybES8k1evKbfhVR5tn/NpZjW1M00me4mH0Xyu1vTapObg7okc5ld66tN6iw+Tx
ueZlWCMgU0CL6+EbOHNsAeGIg9sCCBma98rz1C6Pq3Wz5NnRgBcVEOboxbsGnWCzwqlxo7p8lqRs
BAeuNlsHZiNgQjijRXxru43qc10rtjQ0l1Ip3LF8WHF+tCvAp/m7MJWwAOqzVWhCrCeKp5/XkTAU
Wy0f2uWrVh1xO/dOYWCvNS98ofhPf11mWwWTAzZEhr8BS29O4ebWG+q112ZsYo14JpgC+scuECRh
lqkCQA+mBMjDttEotrW/SFiaG9gQxert3HKqIpkAwhZpp36vhuWEdXTuYc/SqlbYkf2ifxvkoN97
r6qeQBmNclWN+v6jS/tFJHDdSZh0GWUseU2xOxJXUxksWhvXehuPdbpOwKJQsEf0OxNHivi6RgAA
R4fZRUAUg533dRszApd5leShzKitA2007Dm0ZlOlo/EOBEOdJ4XJU2n3sI405VlujRcKITImroOi
v65ely/BNk+BBGiiCTYDJKlzwM5hIug0enkVc/XABDZCexX5dhPwU6nGAMk27OjmoMEfk92fnmUA
GcTgLnIRSaYVjlCnNCvANiwlNIBl5qNw+gPBcy/DvtSCTUvbCVlDNZ6Gmmcz/qIBm5KSGEYpUw+Z
viNPc/AEOom4pGlcDCVO2uFNcnNZOhevtg78ZIHEuE529x2w5rC4n5xz2ADL3/feuEjeXhu++F7A
2AiMLNf4gAhvU8+RNk0xydtE0C9NibTY1syLuhzY04YPpm+3thetppe+W6/Vml/r2l1WUNDKt7rY
Q0ymdkjPauShJ8TVWhFikBRaIB3JbQDOTlAtF7I9H0uRwK4awqD2WDtgUm098hBqBdNHcyN9iE7E
M/BMp7X8fkANuARRo4B3FdmSblwTAqMn2vUJxemrKkesWH1sngzdssG9sZUBJZlq8+px0lyDlSCT
rHaxhhaOcckQKBWzytXBd21lGy8M2GO/1Zmsldkq6szqSBodh2wrlfDAjWEe7rgBXZYOiO4OTSea
AtFxWlm0w19yN/YMq7CZAfyPwGbt+tecPHeqFqhdFYL8EpZ3CH33VW2zpivOh9KduRkvStLdlpan
tP0KpvANj6YOdlM5Ac4860XKOCaIilPXJ/SIkgGuweIA83vtzhOg4vMUSqanI6WlM2yl8eF6RH8k
ekXnjTUPTPkJDLFEmHqca5Y9iMfeJO5e2Vi9be/XuxSatEThOPRPA+hlx/7VnEHvWjKhx8gr6KO5
uxJ+QNt3xfRA/AvgSBKMiEQckRDx2sxqK+XLBrJQfYMiqt1Uh63mfl2cSZNOZe2UiaFdy+MJboby
fF97q6z6tTX6jeSv5ewc5GmZnhclT1nV2vx7qz/qw1tTutpmYsECQZUoKrG/SEx4gKbbNYjqh7BV
GVOn4cJZ0LPrBlT+2phh/4BoBGo/wHfcniODgygC/1dHITe8bRx82PUHfrcFWSo/WrtjQTeHZIrG
R/QLbEDpcUZZ9kRuljI4PU/o0gA+4x/La3e8DFqbAuTlzDjXOqzBLlDrxqUsa7en4qg92QBh7wDA
XHvUpMXuBBDZU7hTh0lKUORqQPBvOEUFYOwGrBABtyKG0ynPT1StAipntLcC1ko4ML4cyoYDGTWZ
J++YrPHS1hen1ns828AEVxASBTN0AjbFmXmfQkoDjU9o7ZQPYPIocSEhUoN5hRMWnN6Ap10HiU3f
rL4QvbLBJEe041KNQoXFK9Pj4diTo+rToyJhLWXNOmSHooGLtduW/NysNGWlnIHycNKFfjJtBfJb
phk1hpHcs8p7IVmcRrV9mhrzaebjc0XEM9/JuW9vqmQ9wVv7CVh0pD59SmP52FO5NZOup5BBWDwk
6jN97woN/pYQ/QZc/1sLMXkNVXkBJ1dQkyjY4qAGY4IfYK4ejDWIiIyF9eDQgfvgyEGVIMinD3Sr
Ar2/gmWPeXIR0dWIkOQP1Ykd9Rn0k4uiNzg0nsr3qZKv+lo9mCbsR6zxQVNi4KunaJUi8m3EzefG
fGNWNEY57n23W3aOLcOC1UxIdwaWXK/Q2/HwDwB/py1rW/OEdAww9GSUZRBqh6wXRgZiYcnuxXPa
LlVUD22ElCtqOx4VxWu+lkgn6wgwrUi2AvyCERyIOtawvy755KhWnRaa/qrwk/aFgmp+lHVCUU1s
saI2iXUjlh7Jd6OzFpAJsK1QyVabFEwlD9Ct8zGt9w90xpEegWjsgwXuSjrSK41GqEHWtgi5Bl/k
dNfRorKYj8ZI9TSbacefyPcB5lKD8FhWyGYKArpcF271RTZ5yOtvu12D0lfbxC0NpMI4VrsCWbmG
kx3nl9TVQeGLeXpSifxYq9VZy5Oqkh86Ea2502vWxfwu6HFF6DxD4zgDPbHOxwRhUZGULFe3MywC
7AKp4EFAaeJ5ePAvR9676IYE6pyBaRVycVvlGQmU9mjw8kF7kBZfPyQPrDy7EktSjHPcHjzi3xaU
zY1+BMqGLp35RAfoYUsB07yiH13lqkE7DDUNEP2JXOYJkeS0VPtso0+br5LeRW0IAQ+WbcUWoTQK
OybCsacB8U0usI/RIM/AbVBRp+9gHcjN22q4m0q9HiUZWTQfNLEAOaJizj5ZAeViaAGsPfZ7TNsA
xKpnsFJe1O3lII2tTQ9FQU6grZ2b6OiUCA5U0fB89ym2SV09Kvr8gAxSV370+wI1Aika8Atlj0U5
PotOfxbMnelXtgSwlLxuJorxp3yrAmjr2zxDqsGnS/WlvmlSfq75cBH1ernrf2mo9CAoo6plVBtf
Jiqd8tNqT2y5aBvk9qivd2PU6FAG1jItl68DRaFeDFCjECf53lcRX8AaZmCojWwL5bNuW0Ufq+Bs
JdqypixiETDYfouUqxd90I1bkBWVHldSFQJKF5rn2c0zCzsHJISTPCNDRHZLGsnO1qOIcuyNXVQR
dkTUVWU06yMybJRsZlhvMnLTbc4TACCQKrq5jt8v8fBpoqEfSyBQ2qEfW5aNb6iqp3U50lg7F7XP
t8Nn3865UWegF58mrbhMXX3dpG/tFYa2gdlWeNJjuAwirMB956Gca2GFr3YwQuy1O60Vci5svxTL
eYEbNfNpd6TotrHicTfh3dvfeajrw0qOa61SR9rzuDb7GFz6CGQLH0wrw82tD65zv9wJ7JEPj6F/
06C12KMBNdsRaZGbTaCLOvPwFfpZvoU+LZna8zz6m67a2toEPb5kFZuvqIJIPR6mVbJnNriHBp2L
DV3wjgcdvhTErBzKA30ieiTkvRyLZYjNxUcmcnxdVhqApgtSMQCZ59bUg6nH6FCFfJsEVbIq4Hik
M+jQArRaZ1jTvk3KrwcgYvUi+90aD6g1lu/5/JwfD4PWhJMASbxCkVaAOW0FBTiunVePNz5+sVx9
R2DRuqejf2qHwByaoKl0v50X7FXmq5vkmfCw1V2rr7wNtSuTn3WRjI2zNu5o2QU2VI0Wo2YkbPcl
eqvNO7kbjYQCrZdQWfFzS/IZOtY9KofneYZYw6jbKFSISvxazMGM9qHgbahiQ8AHW+Y0XNkYIIXd
9iFSYuUIcza+CoRebO1lDEajCC1mr/lg51JMn0ApY63iSWOJlmzN1VQBKAUMu3VN8t1KYNllgyfs
d+ORTouWsrg8H9LrD57Bg/Vc1bnPahUHmGP0JJ10M20ylG9kA105OJiREk2kk2baWw4JBVVJRuGB
rr/kyDRwOPoM4z+lQawuAjbYi4bRgzwGUMAICERzVJhbcQ6xAXRRW2bALN2WCGhg9atWoH2NQ3sq
0pWXQC64yth6q7GivWB4ilT7aKhpaJsS9HeWffcRgnxIJAU66+wO0Zca6InMcaOis7r7826eGTxz
aHluFxXaKKcOL6nd+4UdibqeRPLvmrOhbEEYST+BuHdmj25JPGKdSVlkoLRndASipv+BAV5QE4FB
xU1aHiwj6tfBg2uW2bYhJFNDpNo6iPqgqmpqUJEixIgGsiCrg+4Whq93q9naa03QO6KFNtnQgdzV
Z7uJzLOJqPlGq8PXrYcaecNhPm8YFjcNmqAa0ll7f8inS2u+GWLxJa25DrNxli8b18HuxWhgQVb2
UuvxM7rY8mDr7uI0CJ6lrvpCJHMLNdp4OzM++KoNq4V1DLYFZNDCO8jhzUvldwOGUKQIBo/iFo+F
hLdoOrWADEfx1tRqkMhvemN6lSR5QzN7s1l5xKdOvQqMUTTYgLOww5Gw5dCpIaMzF67hCeXUvEK0
C8FlCIaNBHkrh3sMg5htT/S7SjI+T+/hnsfmpqK5DpmeISsBoJIdZUX7snMqTfFztG3WtfMrNnjt
C3WgW66ovzeQzBShDZKuoQVIZoH+tzS68zBE+fFmNW0ohkgdR3RGfGJt0GfAjGIu/Q2Ttmp0WUcz
89ylEqwurD0erCVqIPjAGhdO2NA5epq2yZ4OOeo0OK80CfiQiVJbcVd8mNAFeFvDTntBrWbLS+sP
X/OHra8vCm5YSQBtmZyWvRnwtpir04ye3CHCQXyUHSoyUZ7ckj4eszszqPIYCDPKTZELGIxWUWc+
PwsLoZ23PnJyGc3eAq32ddnRcXP3K/RdvG0CWVbU53V3jO60U19FPw4yk0UJTQqCElDioUIM5Onv
3QrNr3QeJWfcJW9qbbTcOvQfIZuylQE3TLcYhZubi2ssKK+NUMKeWWEUoe0h4xsGByS4k9L3UgvV
RvEhNMSXORphqkJR8BgJ/ovKVUyUtEFEFK6GWWUrVYE+FA5isrT9rrScgr+MhGl2BTEx/Wo7ki3a
u7Yc4XEYJ8mqzrx3xuEJvaCozvlJ6tuTBSkUU+BoPmI172NGaQStnmDWXEiDNI5Rye7d9No4dbJ0
NkhzumonHQkQ0q5wyA1EHEST9wWiROj9QMBAcni++cfQ+lA181Dxe/l7bjk9DnL4uHl0SNhC7W2a
wrV3j/xBfSN3fRl7UjGUqPqErw6x1GstlLObzHmXmKCHDrsDomwgXbvXeoGEyBNybtqeCHS7EBF9
+Tyx2nXl82q9rDpEHNZrIs1VvLVnEIkuxTNF9jEvWybQdJrnHlFaxKxy5UjDbKXE18ZNF3mKM+JR
8WaHxzw8gPitn3WvKnof00p7xwkGC7L71s2MjMHdqvDLbfRBmPSLAzOZL/r51bxtMizrajvP9lip
UXnemrSSxwdMDKl2H/h4TDUvQ6hfLLQiKgxt82N44Ph/6BOdv7tg0yNnb3sD5zWoutB4AZER2x7d
N5wqtC/dXPaaokGTtPFByj01GGgq5RliVgF8WkPLZCAfa7GGLrRqlnHjmLBgBxPNxNJoDim0vguV
Jes8x31SuLm3WPJFm/KzJFdnpZXvugeAW3hHN2ZcNOkIsf+1k6PRL78O5nJmxF5XJampAhgbVojl
9i8a1WOjfpV7v/ChaUCfi44+wTrtkVUBBBXOQ9KjNQ8iOw4Bp0T8qUQHIh4WCsK7DJmeCVnYPvtm
t/tao/nGTHzDZBheI5m58U3yITrlTPLXLthLIzaYERfn/WUB454U0qVuhgtGpOe8H8/oqBezFhm9
mUF8OtVOGBqaNkmt73dthUKGUFUe3P8/y3WXzsgA0b5XIVAUbuYRGbMZSjUCytYktFXT+gf6QYoV
r87zJqORYs321hXwjEQ2yOWQWCyaN8y27wm4YkSHb5135CY4zL28vwC7kEm7bZ6rtk/5uKe9nVd5
Rus8q47q1MJjjiiGM7zLvkFIQhiKyv3FGKHBJHUJf2welXU4L0V1nkz1JO8b8gFockXjjiAzlzEe
zA9oGMH8S9zAijoVzAwHDd1MLGGKsa9M7GEE3eHYH9ul9NiAKs9WF/lF69vX2XrqrCcDWkvQ+ghJ
nsGsLdXicscQSB5vRZ4/FKEE+QusxE2gMyaFPTSW0MEkmYxDBz3RjgKRihbEoToFwRgRkJ1dCSzd
DKbaClCCsIJcNKlNWznTqANAlr5uARAaAelQMA/cNlAJH0jmN+jzGAhIB7QUnNoQ9pxTb0Hiy9h5
yksUjnhE0MypCKgB+Fht6TR7MgsbuHTpS91LKWzfTQlbCHlHWWDMZdqw4329U94J+DlTVaXavqbA
w/n9NNs7nzLALzI+0mwkJBNFa/cSxny2DKl3BQiGGqUGUbsIJHm0cNF1r9HBzZs1GLQ9kDFNr/AR
DHRk65RaJJGO8wqxE3k6IguBjo+Fk9SV7AlR+ejx+KuiI2O3W4TF5h4W9cPvdqjPDEhkMYujQaUX
N1Cib3RtHssW0h8aCeCRhKqe4OY3urdBvzLIjT1Zpimpji6pepb0J7Tz1DdOzWAniGJssZFNGXXA
RqTjuGEU49n8gFyehEoTX7KFnwmomLv5DrhFD6m0PhYjgUoj5IKUFKAM2CsGBVIchfSJUTShXKUQ
qiKge3Z5cuwMySjuwJrwZfBJLSErHk6QKj81Wn0eluHMpulMg02usoa8SznF0lyfoVwR5sXmsvZL
O8xoN1Yh+s1ey3nCLDXWIFAHDXzzQV2AnAXTM+/m+Gw4GiYO+Q41CJYHKA3MaU58pS+inRfxKBWJ
haEgHYy0jfPhA4A1u8R85URW6lgLhgQ/+uJ179egElNgLV2AUTQ6l9TvmAQZuNGXJPDPhCMiU648
vqoOPdBDXeRQx7xEUtG9lpZw7NDryG2zMX3AHwOrkQIdWBGEBTU8BmQAqoG6egjyDUpqYcnzrDE2
rOU8NRSEREh2FAxA3FWPtQI0wrEEMBenPuh26ZSjqZNM+/tuVIEEiSsvx/xjGeVARn+w73N7gwYc
9O4cJl8GKOZZqgPhAb8YC8wVAexvzKs6aA+LN2tyejRwqxj7twp+FRsW4iT6N2vdX0cMlnNzfsZg
+lBuul/N4gqpoHMJjAwA9KsrGRxdwSGXLqU8+scI3Aebr5NR+6bZulo1X0VZXftav+hbdVF1NLcF
caUfB5OCHIth0fdghV7j9I1jAU6dtw/AH5ivG4lLM0d5PsKzfsWVRn9FMSbrxIeOUACXnAASMAHt
EgvGfi3DWlM/BHAJ6/qI3v+j5NCKJ4i6EOTEjKdMFonEBW7YO3SQrgPW0YEebBGu0pEJi6ay8XHg
cKpTUlVXaZgvJUQ24f8NNNUVsN59yqA4RH8U+//j6Lx249auMPxEBNjL7bCT01Us+4bQcWHvnU+f
bwJEwUHiY1sacu+1/lrdzQTraEfiRpteSZY/r1eLD2Yj0mvR/r0+Yl0lsadI/dGyE4Mbf++AISy3
6xH+KP7aw5VNzPztiQesZktMr5nWX7Vyv267di0qLuEpYoi4yrVDRoDXapKPMoqPb7xp7yOkZS93
Xr8L8V7gyFx4wUGlW43PoDK9qst9x9My5VHx8V6+6rU+s0H4pZMfn9kixRRAnktHyYKjtdfJ7XPk
LItdprEJRDmuuU+EUmVWz4j2CpL+7GY8EbnXceQlvXnpM5f0MLvs2ohkoqhB4ZaicMvmV6AN8XK9
GSoJ/FkzwhGeVM9QMijr4WHwbv1rZzNM7XUQXGn6reV91HRLKAl7YJqqX89yMKcrLyhhHCNBKjN5
kaeSj9gw1Mgo6rNg7JcBJ1HrLYdIfNFj+ej/lLBPHVFgq2JRQEZB2OlYMWQ7SAUmrAKFaFc5kpyf
RUpEmQCxaBCXmAUdWU3LKAEV9P42CsRlicEmM9CnZ0Jg2y4SG5qkC2/5UJbZVX9knY1aMNETt1gc
7a81VTE5ALutITzyq2N38sZy9ED72+uqP/0i+qivhnN1WJfJt5uZwEtLdNPdJFEo99SicIlo1WUA
x130klL1EDo323OUjeeORKItyjcaEfPKipLChjI862hlnkW8aCAWa3fuJ+GiHdNtsLtj8hBi8hsR
Ptb8Jxu1rxMfQH4Pz3rli+8GMJaieMq3BWhF6vfk7sy5CQmLHDw8pmougjkl9mLGU5e4VbvB9tfk
DoFyzSd+uXRUV+SDF8Klzlpuq8rKxWvXuSNgollNGOXuJLm9IdmKaxGtYg7n4dknEBYhv/Jb2Tpv
PTIvxbaLslExY2MoHUo7vXQVXeLRQKqsdfWIDfZ63pO929laGtfaB7sg8W2RSOIUHDR+WWJ4qkCW
5WiAJPWBtOgBEVphEXFxh0phhdoeSaarKntIQHTYXcw93oT1zB+NpA0c7dRtNKWUtaf3s9MqlI0s
cOznaVODpMbrToJxcmr1z05lyk6tWPuAXmr9zmRnCFKyAFVVw4RFyqLQOKtROqXFwkQeFXHNRFt1
CKFO2WgFa204yfFH3DmTyGXlUdrzPlY7PU625qwlyxl2qqsvDBNezw6bqt1FSJrLNJfcYdSLFYAT
qMC6/Iy6be/cId1fYTY+2CbaTIUf5szykGPKTt01hWCcXM05WiPiwFwf/OT0HdXN3hHd8yOb1Uuf
TDdAmUUQL5q+PPnr5av8sWnW564QASKOLuj+rdEXFxbuINCoHG9GOtwJlfxnwpks4+bXhuKLFKxa
ZFT9a09z8xdSzJEnWKW8CxewncH6TjLACuubWFiiSDMmlii5YIePmrqMd5veL+JDP9v2buxkeY7c
oYXAfXbpD0zyCOCkKJcAbWRipFumjFp7CIPs5hBToIm2JOSPrPxgCWOabDLita55v3qJzHbbIO6D
yx/J/bKlurlKTXMlNou2sSms00fGBnXpy7DVrRB9fPirex+/mQJVbbzWfXKBJbyIvXhe0UVJr9N/
NIiYq85LTegTYlBby5xUB3sWNA9aT+ztgbzapeepaAKUdqTyVijfOFUtwyem285hByVAcB1b0eaw
XIeoEEGPJIY/S2zs6mDstjjsScLlsJEjbZ0jI3MuZTmG/beK7YfvWG//prrgl7Xl42DyGV7b7xFx
MYyyUw2v0Zi7AqOGkxoxeXD9XvycP9vDllO4TGb6naif3yq0MsQUMGTJaWIcjbtUzeVo0gtdTGf+
TMbqpOweQwhHmp7T/mpJwi0NyqdOp9B9mCMtX509/VLrKlCrU31Vx/kmHrb1G611KBsKcDp1gtEy
mRelky57dlHT2kHeIHnbWEItMC0elSvBmlnZFXqiSprnrkQofIP9ewrFhA1IaMKLhTgj731BPZMP
6AwTkVwbq3Lc/FT35DIL+6WPSLRaRs3fCgjZwxYUFTQTtfRiS2dhfM+ZuMI8ZqAzTcEHgy/grLp/
si0NrUeQ4sBkVNuy3SRykBGw3LZV0MIIS6Rpomkgb05pF8/i+SbezvKHLZ7QdX/1jW+Uv2S0pXWN
1HHZSK6buczRZbp7nX50NYnvL4rrslTpZXfL6sd4CFFVHfdpau59s79+oE13zdP82kxIWHOnW/No
PE6/VuGtv+Zs9JIWbGxfTMlBlQwBv4u+Ex08ohNtvXFOPSP9j0ydU9Xubs+ZZEmZW4ouMa8tn8HC
BG6iWcnN0ZWGd4u70znS4YrEvOVV6E96dpFt/qIys1A9Mqbbe1bH+qRFbdpHdaqG5V6HBUecuX8M
BQSV2PivQIneJasMoZHF2CWC3R7FWTNZsU/mRaiRs3S/N0u1G5gYGZlSo8jkGVjBPHFYtFvQf7YE
YRmQB+xBNUqWPtvcWXD5AbMFrdXrP3ujBgeTcxfSL1Zn3TU9wMrsVujO/MpacMdmvvX5znqgUz/L
TIXYfY/zuouXqYx/ZYoYUY0eEc4eKuIaMpoT1FYysCf/hNwCD529kgtGBELpvWEU3OaQXRL73Fp5
iX6Ji1G+KvRcFtKEI0PQSAUnYnGnmqo3ZPsPWWej9Lsp3KWwuFdsBXlT+y0veYrKQKkNpMmOXp3a
bTqXDO08huVKoM4pjXlCSh6FdDGjmfecXDCk1c7mkMSH+l3z04aT+1SbY2QNQ7Txu3QftWa8m0P2
ThphlFUfTKKbLDyW4biXbXFjMbnIxHZQTfutfHV1YTf83HhX9zfltUIJ+Y3l4aqJ85UoqIvRNZxv
03mVwvlwu/d52E9IBddOjjqDZ2cW32qdMW2d7sfo/CLT/d78MZTibni17B9IvSTPqBCRNcXbKFoP
rVPuZhXIqkcAI4ilO3DbTym7Tv+oFnxvr2shS9DB9FdVUq5dZ12Vr+QXnCmBfO4e7YYtbqJDequj
vdTPpC0ucEKrPSrlw+B+Env1zei0d1Dwt68XDrKgPEvJdDSFD5Bt0T7SJNp7LRqGy4AWImFTs04o
STYkUWJomSzfqjcrP2uiT82DcUx7T/yxdshcZsvuQ9HeG+j7YnjAaz4wpbjZWDi1pd3EUbiqvKOd
YJ41YKXKWZfz3jee0EPXryDzVLROBaQN/F9j/Wqryh57Lob0xz5huWAcW6trRR5/LxHip6Oo+SeY
9UerGu+C2bwjF2V/PhBvCDxEl3n0BPGecPzP5MP/JN8f7m9OzsYku5hlTiYSWhmCDdLeKyrpHRW6
Z+2Zm4hBGixIeH6RmkgUtydwRKxy7llWeJSaPXFE7BwRlZy5JMkCpdsmZeGShoBneMPJXhLyo547
TOavGGuLJKhMgysrdootoayZa2q3EqKkTb3ygANsb8ow3gaC47Ymzu5IWW59+lhK5S7bK2U8lfjE
n6sqt3m3bopk3PAV3kTlXTW+9Mw4p2RtV/y9dzlDd1k9Fsu46b14NdIKix9znazFmeCv5DsPI4Ls
KFu2qKZApEVsMlTWdU+2Wz1mdydrm3vGiyKUv7JqQTs23ZVDuAHNGc0z65bH0B13qxEDfURXnOPH
OZU7O1wNw8hRam7fs4VqhNN04Oqo641TlvUh9X4lQhU381fTt0iLtohbPGp52yFSSUh/SVdJzq7J
fIcL2WaRapM8/hLeUgCMfexvRrHij6g5oUZLulWZeCPq8zbuxpVl72zwYW8Ll4hJzwAH7MH/SJDI
PDoTuc2ykNP7w+nXL+jWmSL0iDuNd2rxx2bwW7VAN8iLAwQMmr0X6CelyKrKuDYLWxuCIn8Jnc14
3+qzanVnHi9c/CNn7cItBajXfuekIGtDGfcc/kQcRBaywVH2d7BUi6sbmCyUdPTUtrg888ArB/Fc
93J8TEE9Wqi+ETchfJfZJKSmBruzdTpJS5rP127y/5veD1F+Izj7JrMh2OvYXYXl5Gkz0QGnOq08
TVVdHRlcr1Kg6x21lwv1DQi3xqRBkOoCVXyCNdN9clB9bZO9FHZ6Jv6s72SKHb61nqBHHvqBzl1F
DeWmi2RRjZKmijdyHlEyEOWcVz6ZUnBMNvJ1GFpICAN7xhfa5Kr/tW+Hqy5E7I9oNZqPTpZOByWk
xAU7ncyQ2b2ZI2PMDFydm2Toc2GhCup+76kaNBy8CGbkxD1q8UMevHIswjEdwxapaakqYVK7iibY
lflfWVSByNekwT3wcSbMbyyHviJcSCt5PY5qYZw3dEztpsXKABTHJjywVQmkH/M8AiNZCJVOmZyF
MmhV3uSxOQiAgusZpUkvX7aiv9Zjch0/VhxfKo6vFseXhtWL+oVMdq02tIyFr1+pEndiwo2K+Fow
vQNknL4Nv3obWcFSPrBzJZ306s4PcKrUCyjDDIm1QxYVsWm6kOChsTdn5T/tx9qMj0zOn0d96V71
Tkr9Dh3B7IQu7Aff2XNYvJpCkobCmm26ki1rUrEhD1e1cLa4z9AclNMF+8tZsLi8iSFtnXwwfXVc
/BaEDqSY5yI0quTW7ZyHio9CufzYjiUUlypsm+95XMltGAPtav7JhY1z8L8EGUSb64G0PTHzOjRL
+EiJ5FcY/+wR2ej5qiNaiZsTTk6Dhl8RRTJw3eTrj4IR41g19yShsR7dfLYJyB6UaO6y8wSQ0V+2
2i9wr2UHAP92M839jhqCtpJgArdJjz4cp5WHwFexCPIe2mz5CT6Rrb1m3+abul/ByAp2G/NjsK6J
dFoQGPAnTXMa8oSdJAyGhMy77UAa2fQaEE4JWIw1nxmcNP9o7/vXirFpcq1LbVEPxNLTgapaxRSU
E6hDX10zxGbaaW/1H+ruNd8JifMNHLqk5AgIPP23CRheiME6vHTwH/X+phVhjW5b6txJtwIibAOF
L5MFAO6JPSpDE21l26mWWkfDydixTe1uBuUu6dKtFmEkpOaUdBsshkzuLeUJz/GczMJj32AqOdJG
r6RLyMehKPRmRM+dKTlFNiC6vo9TJP9mAP6ssbokSmb3uh51KtvbQ5jMaOBC78uPdcX3CAqevu7I
mpZtofT75GQrHeP5Xge5YDCU9Og5AmX4Q0hyaExdqH1a2Ixq+QZVeS0KombzAitUYR8XPFhbP4aN
LAUt0E9FeH2XnpCpIlbiwpbdLp3cj0wB8JB+yOIWjDNZNRGA3EC5UjEIkIF/V+ukkJiYyad9+Nqh
g7ep/MjNsErGh7kUT8manlVyFUzsl7KzOsk0R+s4RC12J3ffi6d+FE+21vW4iHJ/ITL/ku87aw78
iISJRUWawgTe/snSMlrGP3I6xK3YRgXjRr68bX0atbTd7fVl3Dfqu9xDKS/kYz+m/rvZfuZr7bxS
eGWZMghdDGi+WL5xuvqJQNJ2RIBQLqluLpOZa3BH4X2jQMnGPRlyFxhgJCYNsqw78vSpWQJvHSYp
VlALybndwDwtZbDocV0LJKgHI+nYKALhWzI366azwRffdJ6U5wYAorXqDwEtMHOL1tAGIZ9Sk9sL
F9nqNFN1hYypnVxW4Aybu4w8pJgvarUzq9qrEJWYwEBIggEZh/QygYHIUA4FYXP8mmsWJzYrVldJ
TyN2cVMdUPgn8TfdNhY0VHpf0KLBIKTidT7PJEgn0rVgybfM7FoqimNx4W3C25BK4TJ24TSpAaqk
QLObxsHko9lI+oategJk8ggrw+mHNmZfba35AyIFHDAJ86z26E6Gr+z6paStAkKq7EJ+KBSdiNpt
66r70nR3mqLuqsLPmPJAHoaf2KhWBC21cKG9xbNUK2x0PVT3H0khvRvJlcLqEGY87JCfdaMazKGK
mqlwlP6+6hA++YkGhfqGja9G00UZVBEIDSz2DLn3D9Zsn9fQYgImGzq0ABG4+ScmWDgiPIzSZaId
Oq1QEWjqJZeHM4pFSr75se1lc5H5wTKdEcRsZfNTWq1HVncPYfwtmVZIChqBpzTKvOvyFAI9Boj+
giFNA7YHZD2iRtJ55hxPaTk4RHXMfA1u0vkPPkc303VHhyEnvAgkM0M2vhjeAj9N2QAgqFvKK4RY
ZWNwIyUcjaunoG8gPRzahXVxvwpdH2QwpqDT5tsMAyao3roBxVV28QmbxbyYuoXk58oQrAlyBUsH
3eV2HhxL9NcESnaaA6GzLdpBas7Tnv1UYj+tjTIcqi5UV76pbaJMbAl/ok4RFqJX+EExOqTvi4JO
W+cvVgnu3ibxkAgxPAr3mREfpRzP2RwPsq9/7Svf4eihpZLkyNW6PwZzsLBlX5aPAUd+IPoM1yy9
1nzs3f7UZu2h8UnWnoXjcqeQWgiux+cGjDL+aHJb+Tf0trHXrgGSCG/bFueiY+2ORq39kj1rTH+8
MhuRLI8+OKzPJ1eShqw4bnMqZ0iQtXBuiQDfNehhs1qRSo3LkBbwBdZFzf5p6RzosmcuQygF89/1
GM/KQsuKwUutkWqt5ZeXX8tkUWw9Sva8zgosnaICiLfEVbV3gaSTmykizq+Ls+n3/Xqt+LQqLKXb
PvMwV9cEb49YI+5WUQwpCm1opIanEWtoZqgoYgSIsj5o1tGZ2ze6mTCSqRBsUM3xFk4FRLiyooBi
e0cgklLAiUQbxMJvT8rvqdgQ2ipx/b0TPMQ/GFCMXxdNrD9zU7p11kf5Aqb5q/GFczLWeKELJtNP
ki+ryPqCQSyYLOY6lDZm8lfVVmiQdsNeQIyh0xjTxdQTW6Sl4lUD0EYvFLNG/L3Ke1xZeixUdmkt
UddilCRfUW7/jp+XyuwA6jpfjV7/dPCFAd8HAfJ3t9gSXzwQaFe4olpfVfH1tLWfGImHWKIff4MK
iGX2yOfurlcGgnlaOzSYIEZoMj7P4zPTM9dAMSISOIfc7KXwOIDH0S5lgwlUybpPic/MYIKEXXiN
t8cty3GRmsk9zbfHbu/GGHUWrim9expghsf0tS/WAyC0AbckjvXz4HISNPMsGivulOzc3BWLQRbK
Uyeztx/8xEoYzE/7ogacjIEkNT6xj1gHT5aX1rw6/TOp0GoMu7erqT8k7C+z4ic7+fbSGJTRjNtB
wEKo5ojjt+xH0k4/MiPq4DxaRkMzyTwdfU0z+5XM7T9VfjKnfl1p3pbE/SXdKqQcaJb2/WKo62Wf
h8sWW/ilyZnWhzLoX3skrkuRoiktuwk21BJmyAFZo2LiVt48Yv0lAadYA3ox7S4+PTcBTkeQO/7F
F/zJmVu+m50SNs5tFuA0AXh4x8UySCqM1JiRG3MhkM0ItenEbM8f2cL3zLYUE5pUvxMg/t7ai1rH
4oYovZxigIyYhOW4/ujmEkuUFi1wKAPaTFw3Wf2WNOkzTAre6OvfbOsu+I3PPRp0WdRO65DYs/Vc
8Syud6q6UikiOcyUbDA37cw50v38z7KCrJmDsgM5/D3apZzYrwqkIvmVjNlF69A+7O1dWeTHoPvD
+iPXqMCQTysrkQBHrgjhNFQhQNLAsqK9qO1Yznr8Tbtv9agDLM23EPeW5mkqt2ebLs81SG/dqhIu
IcWVjx2puDcDXp/1c1T68/jfiF5X41PoldXPYC62KfXNlRG/nbzEyr3PP3XrVMRMGDh2OycZEzdF
8EXFmo+QImgl+tK4ELIB6sdftwwjc3K13iB41j6enJ5DER9QKItFRHMuUtDv2Z3/Sb8prSiXkn3+
MsIKW3kHBj4FHQISTm/lyEDBzLjnQJghhw5Ob9wxbgM6qg6fat14KFdcSdqiitW1+FkK47VEI4sd
Nt41nakFa1+xxF1FyBNtSvU+3Uq3edFSV2Wa3ExWbVCbYa4Jv5jva27e+6x80DSBlb544JA41KtZ
a6CFQYXK5bguqxgRGRFJsMHN2yQr8aSvtoVwX/pKdL4n13g1bMtIAtAXdpK/HLJfNRruW9kvXpqM
+8sRlPgclaP2kMrmkTbSvdAZgaqJErC/YiO5WgarLPYx3OVE7VR/EVee+SkPqEQLoMn5/8h8yOy6
u2O7vpurg5D5ZLSLPfJCTWfz0ddA/oZ0o+aL+glCfzMxqIvGoyYtqM71P06eZGNUZUsukfuu0s9m
Hc7ptQgNGOmsIzGVtN6picnkiM1Ujtcehw5KRhkhulB5BpNU3wqoe91hTOLyWT5npT5LuxhTKQvx
KUZUVy6QC5N49vDHUNAnm1E5yXHGj4uMkOo1uJGETJNd30Jg5or9kv9XBQYppXEwV0UiW4ZF3/s6
WY8VOuIpJstFlfQnrp7/Y0f91fyn0QeyrAB8rt6KVxSJlw10jApLX7TGaDa76HLBCVtf66uUzjGg
Iel3VFCmU6R4Y7FGaTBKxtU6cKq3xjkf+V6JedIAm9e9oxZsi6j8iBtGQFKMV1emUqd8ch/Bm9fq
+1zQ7WJfhJeyZjvCLmnCmiE1Z0iFKPbNAQ/+8K8d0Qd6/01FGVDFio9JD4daiUasNGk4WUuIY52C
DTz7/YIOXY0oIY01oWNg2ePWRuYc9Ovq9l36ZS1qeICNaqjvWCkc4G4u5TWQcaF32AbTjo7OzDYb
RoTxStNFQ2MBDaJ17tZU5OSl4sp/6W3aBI/iPnF/iN0YL4JO6ZYR63QSDlS29MxK6zTGpQGZYyDb
MeKdiy+jYW6XijDb3hoWX1iR0zjrqHUS3+T17aY6OBBFDTyeMmSbyT6xVV1gnJDyNQC1LUNK3QWL
0F+HBGPJVl2UZjlLkhgPwkscZIg/THLsxBzhPTfVPgkY9uTAXOdQUcpI7791KnNxgUlKUFtUziYM
zrUYSvF4WU3jrf9QAklMglapwoZ+WHX9qYpfJBHbyoqKnPvbaAxvNcnH7hpvXCmUrOxtRmNlTa8W
MeJFrjXSq0GY4o1ntPbphASGsLVZhoZ70QayZ1C5OOoDd1PpIRAy+CmODO1yEa4zvaSAY9Q74qpM
lHMdyK4pJB5lUB5tXTPY4yRHQ/0xOc3ah1Mth1tJEIrSRcW8RVSbLYAUMjMSj3/7TVe2BTkqs4VV
lBErjqB8FiiVNmsIZti9Da8jcHHMhGIZ75PSvYGy32ceAvNmePOc+cOyeNjIvRrYjzSGeETiIJcD
pgr0aQ5+Py8Tkf2NpX8MnT9e3nsu/S4jAMhrqgZ15cag/QqYYUR4pKty1gTxfVgQtszzu1AKb1AU
5lJxbHYXRbymbfWQPzskIykhAEU2E+aPMV8xSDzfHVnrHBRZrF3nokWFWxeuDgojFgpdYhYTV+XN
iEPlQ/QUPoKfOZ+0WqAIwoas3ZJhj7biuC1Hcjt+iC1BRR8AaMcwftXc5wJobcI39uuiNuhbv4WN
8Vaiwqkxz//lL/ebO46925mH+5/VJbY5QXcD3E7ludeGSy0v1/7XmHbPtqqZHvmNLV9OCc0xzacM
1axi5+/BdFYwnYx7asACsiCK5oDGRmZ3+m8dwky4aVbC82A6ZpV6s1ADxw9eph/eVsuelvKpuN3Z
auU3dcnddFhBNKp3LYeEOe907m6PWXn0swZlDVBeiYCuAE53xaAk09Ih3r8XKfcNjhKxjLVdCEtx
Dttj5yih19cxIc3gCUbKCePtJmODjqXtmhZodLTpvLQg+oQdTB47Ze0TsV+JmT0n6K42OixzVCaw
N6N1UHQJ/6DH4mLF+w9U31kTjnzN3JW7ecsyDHtGdkvL7Ur9lC8LqmMMojcM5bOnyXKiWhYHQ71W
gYLXh6oiT+0pakzCuRMieTTj+rRgZkpv5KG42do8y08FMa13OYYmrqjj8pxNB9qUdj+rNHi8hC3i
Szm2y3D+mtMjWhyYRYZjjGNRzTHfSxfM3x4bQwpfpxDgJUwIMljPtfwEe4xTzOqyOJO3qFRqd59+
y58vOZ9xjKhqXqE4ZDIaKjk6Nf5T3ct6CzUtb+NbwSiZGrQ3aSur/f+l4MxH3tfgbLnszQOC8skf
1NkvR92vhTLYcLct7KxsMIHR72fUhWw7Woi4VD9Q0xQfGkvgyFijj1o8MtaYHLQtl4Gph9UBGZoT
74Xk0EByWM0AGQdMtYU2C1syNCyg92Y1eNh7DytX3DgooF8JXpeu3tDN4VfIb5KkXTvoRK1Ir4vW
X/ixjJ9I+MNuaa6HhWCzN2iqXfEAcKhugSAeGPfls3TinOdkaMreS9odf6XuDRanCGdDbozIFu67
KvpSAOevYy+cxMt0YDTUBr/srEv2dmjYvhZsZRv5kA3yuWz3D1xKRqI7LQ3LjeDhWleKwe0XbLDg
mGK8rgZH1MofBB2mcRT4SJf/FD+IMis7pCOtu1A4oYnHlYTiu3rSfk3iGJWrAn9FYax17/ktN10A
GP/uEs1tUc8rTFNAWlMWY+GIpJGbotVA2mi3eUPTy9vSDf2DOqe3yuluXYZ3liNwPTCmWSsdpX9Q
X9lfm0OZ2aD/yLf5R6eKn+Owf3iHo0wVXBfsrJi63fLlldUa9E/ZHahzGP7MXXGjn9QxFoD0UP1W
KIssNBAVIN8aAUd/+tVZKnsRDii27ELPzvXA24efbi6lcER6QYqCnUxEpnTs67YRz5WLfklLKfGE
YeoFP+0SxJ3o2TVCoKpQHjkDyMkiX0TWl+hF1aGTNLGECO11A6pbXeFGPexJZqm7kufQSBcLnE/v
scgIy6VTikv5JKH0yzrxS/v3+ionWCyG+Zb3wlVBlVB1XTD1Pw/El5uRnSV+snzDUHmUxw+SZyWF
tzHNESSRVbRJ5Zs/SNiN9TUgcw7hf4/wX8p7lI7Y+FeOXsfadHAj08sgOQ4983U8jQpmYmAIv8XX
qFO7dbzslMJfcGyKsLZ0fyCcuDeJ4hHgZAuyeB3W9bK8bG6s2oQ1dF7jodUddLdJkbAl2Dm215/V
SE1Ud0u0ZIKzohbSmu5k9YyoWOGhavP2rCNu2jCIEYhGrsD6ikAX0zf6qt6XwfoQO7hJ6PEm+RYJ
vls4xncp8caSsCLsOcV7yy+QlvzHLIHky8GUqK7yh7YHR6ZNFZNQSqIV4QduSfFwTf5ezcOZmRdx
LpjuOat2BHw9bzpEWvFGA05BLMUuXBQK6A/ldzI8k4/kgzAxvHH8d9n8yS0LsrhwejDfbBd9Y74o
Y+1th+BWmgz2hWczlxztHYOnM5FiLQKV8VmzVji5qPjpv84hCQJcgoQC/umhqcAqQ3+ykskh2aej
9a119HSiIU8GESTKh7uz7wFOaEmRS3/B2bz9trBUFkgJwMaDbdUCFW6Pd4kogrRDB4A+PdnRpCPK
E1CUiNWBU8lVkaeTSObPcuEnRDJgklvrydF+d9byCXK87O3tVUy7qs/sDosv75yFoMwHB+tLe139
ENY6GF96oV4j83D3VVvquVBK1goKTobC2a086GOsUkChT5UUIaJ9nimu1ZVHqHatAHksNeaT5+TV
X6N5p/eUf9V0xuZaYYoEEvcwy+aKeV++yAcBipH9nMyEjsyEZQO8SeeL0JoXrWyuq+aNADfW34E3
uHoNqTFliyV3b9Vl3LX0Eouf5K5gn8v3l84GQfTkrwQJeeUpQ1i32sdOqDrZXa1YR8UiRgP7316E
ljqAhhI3uKtOmckx+XEJrzd33syd17La4BRtQdZ1JHI1he50zYNy0VbMM7wX7AQ98WtKdV6zn1U+
Ro7dd4JX8DalvFhC/rvBSovWuyCjAx+sWAMm4PzGSToG0s982cNXR6HoGMly14ThfuDwmYyGEDrj
bJ1j6rvtl5MK0mbJw6Rsg7WnfX2yhWLEg/AuZG/6sN9XKXk0v7L6ZbROn0RgPpP6Kxc3RJUZy0d9
yW8C6jgs7Y594LMmpTYwcMQWu9eaagAA6/eCRChsf8ciWXxg6xw4aNeHQoSmeisuwfwCnqrOF6zc
X9LE67A4ltg6iXpCi2W55X8rz7pU45kAoKEFwetTQj5ajIxNcTV36banJIOgqx6R6ZBAgS9PO6GS
kIfAgkARSMkA+wvzK3CCiA+TbOrEl8c8oHTnhIiBICJS/fii4DGRNGC+/7F0HktuY12zfSJEwJsp
CMKQAH0ZaYKQWhK893j6u/j9d6DojjZSFQs4Z5vMldX/dAGLIXhCq3laIXJQEA6doWPVhXPWIVBM
IrVCS4oi0mDeL88x4WvLQWPeL6aE2CprFMcNh5NtynqEatXlUcnRZcrMCfSSfnJXzhGeRH6DMmUQ
PfqkqPsJKgKVpUM+TpDeuQlxkNPcQPDQEKIxdzghFcmXi7ApVxQrN1FY7rhhMI8MEDet4dDIP1A9
wZOIn5OyvfqQpqQV+ahIrq+4MFDwhyQGhQnsokDfdG+UmXCwurLQTPxcPhcG5O+xbSd73QbOMOXt
fm9+BnB1usPtqaWhCuRlaXc8qlpAeKRvjKk/GJe8pVeYcfw7FW5XdsC5N21tlNAvZLF2lpb4pDlv
2lrD3Yf6dxUqYFIxwyokAujPckhZiCanqxVmLHaHq/On7nt00riTOZGz+TOW+JpRvNbHP4aDWJ9R
HeA4oNrBIuRBNyy+CbE9Md8+KTZUshQZb52s9WYNRKWaUPZOt+1gftSSU+R+/E6ahKuYYfqROBTB
qrCTe1t0Ct+gDkTrEbPyYJTy/sv7da5R2Knixmst+RJetBKtpSi3uBqMW58NtzFVnYwk0C3VaAUt
lPfOsldeUuGkKLASiY2rrejrxr/Y7ezeqL2yQfxwzhCoikAFeqACb1R0Gv8x2erkwn/wsE5MdNnK
OzBEY7dnBL0XmdfVl7grjpkl4RNC0wHPaFzH63NKgV0e86PyMeaM+7m8SuA86KECC6VBfuy5zZel
dNsDGqOWiZjVX/I7hLtTYWaRL1MXmlu4vrE1mALbD4EGckNTKp2FGHWmPJ3jxzgWUacYobr/likJ
NdE4q0uFEQ+/t4RAUQ36JQv6GjFjQQSi9jITy9a5wSozOcgRby+OxQLNko6yzTFG4xpHIoZXkhg9
tZIf5l147uN2IJfbbMO130JMxJddUel9seVRR6WXSdODQopE7GjoPlALo+urkc3LmAHBazUJXnJ3
DwHYnURCTSWn/VPLhF6fJYfrJm2CYhn95TLYKmqzxdKOmzgdCb45Xtfnu9lUkp9jU1Mb56y+K85Q
pOc59aT4yVvEhA8b8h6k8YoTSDmm2OOB2lRLxXcSTYoYqCKbPEKV38LqHU0vteW85g9To0GVy0e+
CnfXsRCx4p3vZ1sYjbtU9nezgsCYIm7pou6S+P9T7HaWB/nP3Pz+JtHvTJcJnwsyHcbXYv7Sp+0B
kqsBWjOKRzqfzBNPtfpnyn5gRLpi671We41eymlWKbBujOJP+pAynFMDCUNyCiSkIgt93VBTE0yN
hEAJVu2Q/U/AXFG8h/pGndRxzU0vvSjdbpeOY225BT5f5an+pEPtjliXYUpN/jiYj0KQX+tSfc6O
9TRH65pcCh3h0IayDA7MIJ61WD+D+uKJEw8p7AupUO/QiRCZA0sFytlxlcE1d5FdzMZR6xd0t6mX
Mc8WVcAbvyfsG0PYJ80Zz/Yb60uX4eSHsU7Ddb3IkxXAOTuVqn7WOyV05m92iCETi6IazjsuuHLR
Lt/LqUIasiIxg8fVd8IVLusNjZps7dQETcS7Uf0SnkrVMIVk8yQp6J+0E1KAtTyy7jKQJlh3VUlO
79KcqW7zyyAwbfhMHoPJ7rQRnxoeHYtxnMBGVq9nVploALUp5NDIPvMBZY0MKDBebqpZ3PsanpOk
n3GL/AWNKP/UnJFDDLTdQShiGNWmL6TMqa89NcAbY9RqJl8s2q5PMANxUQVWnjNSbg4TZUg5rFid
Vrcetcsuh7JxqITt+LmcJKvx55EBUR+06u5iA4fNefhjUMM2FLsdJFodg80GstSYsNDzf8WScXTK
8HNg4sx7hdIN0zLVG7HyPOvqrdvax3siULE3HpaEMgYV4SiH4J9wV1t+g6hCr5Vjr5Quoaiu9lxv
S9n5E+WHwGyzOX4652pPXKF+mZQgiiy4HLTeVuMSnDefhWhgDejWcZ7YyaZdsWGSOvnqx9PCeHt5
A5tYGm+053XLXtKys3mPam7gkfVaLKSRqNxlE3EEWGMcc0Co2AZVMYeCyihxYJTY/4GEw+BC+i/P
kICCGm8yj0aHfnL3mH95KLCF7LZiE7LYHldOsXxqt3/gbj/2RGAriwHflLpwSyBsKYDI9v0UI7je
QcdQCIaEJFNgZH5bXZ3hJPewsSS2dPHgqyNgQTIXpiHckDqOSB1bqgTeHV39gMBjU+dOxsHyYTWI
h1lEYSa770v0IezTU94eWNFCcF4045YOQhxd1zShn3XlS7NycshcMYt+EAYPG6VnylAXY4gHbJXB
Ha0zqmIuvrZbAaFTNSAqtyhyrPrHd/Gpi5tXgu4amQ8T/+qbSu2Xeu8rbe7k2h+5QhmFUFvU/HHr
3DrL7PYQF3XQYnjTpzNDeibgiyWf81U992yvCph4ZrucsbqryQUEKVuj1MG4DhmxDi11PaeNeppJ
y8sy1HhRPuDFh/c56h81tXi3dEdWg8c0OBtk7MC+sLWVcgDwGBZFt0J42JVIyfESV9nizdwmY5L6
5+xXn7Y+3DLzEE3Hcs6ZZC+XcdUuTSngL6c+gv6FH1tmmZTpCnfLcAGeiXmCdLhox7O0lDjV5CUY
qTHzDiH3iFhwcpkPJriZ5gWLVK1R9sJ4GLuDJADXUfszL8jaB1WtBJpIY0EHS2T7SWx/rSXCi348
5MyK0iU+Uxi5Yr+wceLgM9BS1wjosWJsCfqW6rDgENNqW+S+L+T5ZGZM/JkBmo0Oz+rRgzMzOg6T
3rri2FSE9ajfmRLS10367Gv0dfjcCzR+f3Tgb0I70L6tDCGoHBDaKN+V/V4xMac6mGrtoz0R8yhH
otKgN9Ho7DHedfCmlEk919KEhYZdlYUoGpWu6VkAzPQHT//OPFvmt7sJeLyNwIj/FFt+RaEQmZl1
nvYZzMlyyOjSuuPnjNNtpPDBEQldpQG1tdOQVqC2BKVl97vBzzLsRgWX0L7aRXM0XLTpSFUvuAPd
HPQb9EDHVmPOTcW/FrLLCMnt0SzsfH+rm9LDbuw2OkTMbdnfymy/lQiY0e06EFynYx0Om4Z26cdQ
QlvcIH7uFzVtkZms50GjVZzEs8VIjtZe6hBSplH0s7O2M+jNrX9gl/NbqJV2Zz47g2Xg3p5S5Lgq
QwrhbUJYz0oZn807K2f9m/qWCTxSFbLOTaQzm2fy4b/3FbzMHrlk3s5SEXtLyXYlU064U489foUy
Nrwaj6vF8mPQck8F7MVkqkWobnyzAX4NOzgqL2WFtnz2gYUxZfNEE5gUborNHC4ieey5vIVKPZ3V
X1IHcQMWxpvaV09o3RI6md6ZYLTXHf4MBJS4wmhf9SJI0gGpxleOFWCUq08+mU+UnJ/1K70p8MLf
ayBSxMrpOwM/axG8kKfPeLfuSSdhZ9jRDsyom/VJ9c1ytZGDHZRqxqyLma6lgSbmXvywlMcuGh6K
pNAw56umyTdj6iJzCEfMtOZ9q1ESK/9knDRJDzlpg1luJv62M9sqLITUTOYCkSt0FqbbN6KOSXdG
hdwcCWGe5RvWL6lBbMSDlgDGf08+5Pt6pZfTIHRaiTcDmRNAFama7le2M3LlqFw5s+vIzaeZLOga
QDwVfo53ygKgvbosWGUYY6wPpGXyDZoBgFZH1KRphuyTQUeCFx3pYpWexV47jUpD4Sba1oigZdSC
UhmDdTf9XEMihR58iIoMp/nguMtl19Ujs5Cj0ee0tzSVLPi0efK03gDlUPruayucVB+Zmel3eZIe
ytw8OUWK7bazReTKVDBuKFdN7e5rrT56PWNW4kR8W4jDVrdpMKwf6Va6/7IL64q8v2UXHS/HGGa5
GMZ3d0Q2aSJTrVfNUYXmPq5nres/N5CbMVzRoTc+NrX4MNXy1bX5c3xhz9nNk7wiz0XLUW6BjEql
/pEaiiNOo1NOjaPK0Ln0X4kysj1XOUpPAskcWXVq0bYVcx72cfe/inx3uBxnk460Apux+vocvhGu
ywx8b9w8PevItkAzYsCAyjj+rbPO+6GCO9kSf5K+81SN8rG6ZNV+6eCx8qrXI1f3sNMaoYlwVFhq
wiPBgST680ajOHH3onvszWPfY01XafPlxWsxwQqHlNt0ZPmp8MSxd921e6wzAxNBYu31pc2GUC7s
ThVdtYHus8C8QK0yHBCXWjCeAIfZFCpKf64xOButfhzagqEOJM0ZDZWNVVGBgzvx79bcqUkHVl7l
emlTwCPH+ntgpKUci7SMskm5rEV+0xhtNAuuhG8Jm8N2xukfKlYVTQnwmsN3HN/YxlNyORmDY5VR
v+K1YUXkHua0u7kdekNwd63w5PU9zBu9BjwGew0P2wRUZGRmMNFNlkCVlpGQ61cN7eFgwYcSuW+n
45DyNMIzqRmty2xLfhnN+fhj20ew/jVylh8Cx1BdGADk+pM8nSToDSrL9KrJgp2+JelTQkkQu+Pp
SaEz5We1VJg3rgHxTTgxpfO+7CHcOtKTz1aRnxIjKlbzArK5Xq8T6EPwHcd4Wp2MiLT9WsfiNbnW
zKlgbpg2TCxGVR0kcLja9xKLtXyXkL4gQzKVK050HFVIBI1QbKfz6ikY+Ht4/d6+ai5TYU9ChdPe
D7uEg4z5hP6yjCbQ2ULM+VM2F8ROe7iBJOpLRHeAiojBJeJszt9RzEEm86TweZRDFW7UjNybCCdr
DUoMGBNQ0+LSIaJFAt9cTTwrnCNXsbHVXbukj3BR+6N2wupzrnHDFA1GueG/GrPgtk50admpLpAC
VHjN2doLp+klGUlQs6VOGiz5xj9jqLxUWtwhA5q4Kl4x9r4IeBLxLcvYjA4cXjhXZ9iU2R0ejrgX
p72ZT1K3nRJBPnVAeqgBT5D/aq0FYh1qxnBprfLxS3chEgKm3VnBxb6eFj6wJYM+eSlWL2e0IO5p
AOiiF296XD1S+yDGvdOmT5JDPWq1qrtrM/dfDgZ14f5r9kczKo8xWx9y3jN5yw5TLt8tZwcsqI9Q
xdLpMEnLM9HX+36jDVYy9OxNMP8Yaux72KSG9iDSHpSkpCnPjDwc/B05Ecixi4u5sJ21iTICM+St
cD81W8wkL3l3LEjSEwH+Avb4LDtpDQ+oYZ2svTszCNRbEKh/JaQ3KhKckuWvyYvxZscIvBwtGJyY
x96yJbdaJB+Pn1/jFe3BonCH9IAtDPndht/Ug4UOabkmCjaBCv1Qnp8VZ3ko7feYDcAhkcgejGXy
avYqUoYGQGZuliEerJQAhFUhDn5WIiNwt2q5SXF7bikAxHSJgCwcUEK+dmcNZSyWwIYNuT5Iyeiu
Rv7m+hxr4pU6DWwEPubfKf6KGzf8QTSbIwb0MFEWNgEcAhaEqfI4gqFQWdl3ECdMViz9NP4f9I5U
mNqyRaPwe+lfqVSkGhCOsVkBZTZ2TBqH6Y+0sQZYsEgLij9RSmATc7J/A3NxnGUogtippjUCJIwa
qRejfsuD9v8bVSGm+G3vzGiTcrTAHVrgLhuCFi2wxa8V5/gss0zR6yDFUNoKvPQKKwlt83WrRi+K
E1nawZlgu1vp01mSHTu8ZKUsOJLlD2J2aAdaF7fyjZWfapb5k6b4mrkFcV2dUl4ILf/RWOEY0xbt
1jk7CvPuDb3imSvd3Zz4+28Wo9vsIGu26Swvjbd/7QAiUkjn6MmsQrLTSrBTtjQmQ7qas7HQM9B/
mmM0eLab5DgbvwpDOuXhJzsX6TrxsVeXrbGus7nd+7h46ve8ZNQ3PvKufeZx/By66WVyNeeICsxC
uu/zVe2nUENmsDfBZC0RlgKjvwgUqMtoXmp1AbzCsORj+TLg5kzWj53vf+sQnhRm0MoVu7L+VLJm
x4Bf/GRF4JEcfzFwlGiydtXz1JeTyd5wDKr1clW06pqk8mVzVC4t3Pek02zGvWCxZQpsOM6GuMCy
JxYDhLvEQJqPf2DdDh4iZXfCzCoBtTyBEWbjy0P9BA5cUNk2ArOclooIAy4WiXTQfW4ua4TZFfu+
X1RTiIiTI7ALK+BMjhWUVg94aiA2ApO4aK/W8rmr8auPy2chIUy5NH4D27EGxKruoGpbXxtbqCkK
HzSY0BYIqDifiKRJR9UlxuK5X7VEpPyTBMXWI0eAnv3OOQJScVbYBJkDs0JAU9s22QoIMB3nBR1V
XkcpDaFuNtAB2I2CjZ2WOCxXxqIZy5haPrtRbfZHgQ9LGuebwIifNenIZm+WT0uzBcWKNTYi7nbi
wTxkY3cU0W1V9WgDMLKXFtObJEJxjQZSwQcRluqI/tYZV/Gr7NbvtYO8JUMKK4YfgPMtGSvzxomF
OIQxiOpFGhDFWZUuglxcR24V7tVXpTdRWa5npszs4JxJMb+A237lavY1m9Vn+xq5T/ZZpofFh88S
x/BnqXoTlDzTZFIvLi5rejTh1NleIZosWqhce9lXCviRFeIDfeSjOywg+o01xkmUnSYbIxwAwWRk
NUNiEoxGBRnGVGOMrPVIhoMxM5R66ysA6xPSkcfkfhjFl5AIX/Iu2NkFJvnJQumaCQxLEQy2JleS
k2DdrkE0oDI+9QO+H8qJdZgPItuxTpT+p89jyY5CT2OFPfBcmjyXS0rdXPzAkn4YxR3KTOn3V3go
WGfx2mnx8KxT6+XWBLlIEP0q58WZUGKA7qtn3vO86IT7LH8brzf3V4qPTlvA7aGWKSBcvvRED7O/
DxBln7opvVrFsLMcOS/3FTYErQrQ7Pl1vpNBwjAJ/p9SJFgi+0BY8pPCc1faIW8B8S/KxconWHEs
Qwn26fVzmY+3UVBvFQoNJYU46Fny+CFu2ss4dYHO1nSAPzw8LlCB77nB+FDT/AZR0TgzD+/nkHkn
wv+TMiN6dnqKGoWixmR9r65pMFvYc3/XIq1nx0R7vMRW5XfA9IyFcQM7f7mp3PejuYFaNE/KzzUb
InOHsOzEef5aD6JYfSxuCOboNeJ4WJFRbu4bDw8xRGRJ0m0vfVCY1yFtWAt/R4FUlRn67C5OLnVf
XRQQlm1bXYxqRD1uDEYkwy+fjT+GTIgD4QLI7Qh2SMjeq4bmqCbScfEUI0aCOrjakgJlIQDJyaf6
0oNkEcubUHEcNBkcdzSQtLRN5ubfKRKGvAO9kHy13HTCPB7XRMYJbR7rJicdq3c7kzmlwC216W5W
xW61stVTj6TWJbBf3rjcXDW8BEwLa8KZzYPOVYoEw/jPsM0d5/JxNfsHExCVIgq6Ev9goGeClIly
yPRNJJXpnjrZg5HZqsC/NBhToEs0dp8FAkgJR+x/W9LnwqppSYA3d5WfFj9XNTnECVw2Qb5KdFP1
1Adrudw4uG8LCq6mI1KueQDZ9hN3ObNf8/MJ77No5x9WcG8S7Wtr9s/Fzj3ULsQbdKEQ/9GFb9JO
z0Ke3O7J7y7llDQPisFHzv50u2tOV+asDuCVxD/hlZ915A3ipB11k+eBidpycEyi1Mz6dgbAvnDW
qPJtNL1tHi6CUDwnjj/LtVg5zEgFJGqpgQiVGn0UmFZPZJWZ3piXk33CUtVCA4BSxUV/p2M0S9f/
0wAIaADWnWEvHK/NjN2tYctv9m5Ls7BWNTBZ8RhT2wjUNpa7xVZYmPolW4abtn2++8BM7Z6msb4G
cfgQwDbTwobathwQu/q1WZ0bvLEi8VVorD6zI/PQa1ISQZmvV1LfUlOJYNHacP5Oj9QpY8kje9d7
R0XPWjSMqN/AMBVCiCY2lKHTbpx8agD7rgT2C5ZWxN5MNWwTgn5s0DHVq/33Vs30prVO+0LEmOqY
zC7VuT121FSG7mxgd5c1d8m8QqCOJht0Qu/rMBuX22gN9N3lY0d9sf1M7tPcY7koIpR8IVFFoSyS
8hdNeh0t2R72500iPkK5GMCJkghNgCp5zPA866CA1cWXaP7Vcfqoxw3wVrHOfu3IH3ulnBdviwZi
UKR0jQqoZFgeW+T2ySPfzA9NxvdQKPTizVctzl96NX6ZwGe7HCsLyMj8s8/SD8IGKuPNW6keEias
UazOUzd8Zm3+0WCxLaJyUi/MtaKlGkKVuDxsFLQqqcqsT3ztCcc385dcUgFA2hYDvZrIEnNhpAGq
VWWgp8BXg4Rw5BhIaVzxYfwz4Fy0O8NZYb+wNrwYDOWXQzOrVxBZhxgmT4mRic47mK9WsUZDVmFv
/lcDFCoepiqwQIWvZmBH1dejlXMEMSsk4FkHKWFhnUkyJoYHxFoVXv5xeIu0BOJgSMjw+xm8ODXM
kCRB3hRBjm6MHciU+CO/xFzwMGJBiELXhGsHUbjkjd1OuU9pj4u+Ss5bQuMFLke7IFfHgzZe9WK8
/iUty4CzriodHXZybtIZa256AmE3YeDVkUE2CKJXsnh+kRlOQgGiyrrz95qO8GM+6frupSR/xuQo
jorkAtGcDRJSBhrX/om2l5HGeG4aLmoY8gvAWT0nxUK4DMIfLDxb8lc3GBwy4WXWOfVnY8zPGf9V
JxC9pZvBLL5jzjrXkP1cOpIIX27soRNIyzkWl2S+8ghdVBi0GYOm3XIS4WEBqNXe9z1f2M6sDxci
GkFhmNwewitupvhP2QoHYMX2uj2WGeGsNwoD2XqUYMmNb1fNvAeNgL39sLXstTIOyVFEtQaPKk1f
9e5EWYvcrO7ZWFLUmFrosbYKeMQNV8RypAbWMYn/LoQUgPMttu9uuLL83UB42o8FoCy/Gxp1WTMD
Ta+CuKyoWY/yvDhSg6gxUzEXHgSU+sa2oVwfgjzH7xdwHKCujFVgE9v3X+Vt0ZoZ3Et4NERMui1K
Ji7ZgWqYd3OoIrfYXvkkPYeIbu9IDlGLpp3o12CXCqdL//a8aCMVsYSTX5kXYv5Gf6p5S4veLzL2
VfirMs7blst5gWz5iKGbl5CX9wL0DZSnzYjoWMTJNSDWTW18KZLs2vCbmZmzCqxKC27hERGk+koK
yLi4xuj4WV9Ply3BCrugtxVeQPVUjO2wlO5F97HNrJmgErZ5eey6MEE1sOQgKNX9LNYCwV45zD80
Nlc9jR/5rr7WGeQ24RMWr7Gy2Z3wBOMDzwPIFHlIZF5XX3KOlQI3m7gw0c1Hd3wrYdXlWCXwMUG+
DKwBKDiV+SKb5nUi1IGS9bEV2dPMIBhtpbNt7RWXzfc25T+2fvyx5+kPTRq/98X0M4QpWdN+IoCB
kVffNBh/gdz/if+t7FY2aB/qZ1Whdz241NDcS77eIRJ8vLXXMHf/l/HbDXrI03WXi+xYOvsq82gS
B9A+ECCdhLQ7b6KKYioLU7MLy3oKjW0N+dhKC7NIceE6P6qy6AvrQreKpQ49DV0MP2AvQd63GUeM
W5XMfJp4C8zYbjoDkAELsZmiqw0GqDuc65Y9ompxGNg5KwP6lQH9+t33sdf2ODOQnxg19p/0LRH0
RUH389H0reZq1CDoU8NHLu/vJrlkm3zoCXzhMFjkZ7PJj7qf77QZN4uqaSoEUusyx+ims7WyjMbJ
3p2Vib9bRgg5YEfkhMFIDZ9Wv/b4qpRMv+Ugv/bP2Xptc3KLfzQRPwDSVc3gAUJG6b22okuVKk9E
i8JJHJRyFsWbHFosRc1g4KFVWItarEU3FVc71XKBRla+jAQ+dR227mK6DNp0gyQVvuvlRUTbT9Sl
DJgzecPamXKAuDADQ25JwFtZupunJk8h38PrwOjNUC0DuLIeRWY2rTEDJCuuQyJfVIU4oXyJelUJ
YwFYSY+AVAcAcQBafCpkZjszOQ7pEHWO8rMkj5QD0xkaEqnY5hg4rAZnPRR7HYjk2RF/hoXXLIgO
u0Iapy/XmTbrOv3zol+AYRLAUdrA68GozBeTNadSiVEWGZvBfHthpZORLKZ49oPA26KFopL+tfBV
qvgqdWQ1Ik2G3g+hxHZNU32x/rVQiOglcRBWyVLIOo+qRpwQQgACjJiIFZV6EnV4PNZBDDJyO0Wg
JQaCPFuc8TQTqF1gjS5X4To7nbzSGMHSGbbPttA+FHAI+mqeKvDqGWOSpQp03g5ByP0qoY/B+TLJ
Ewf1qzW523piMSb798JoLL+IenLrp+1et0JU6ZcSoSmYckk9T7wkw8Y2mzKWXDa/bB2l4ziZGzxO
kPsKMDRVpNcPkYy5Dm1CNQyhcJBRQUl9fi6Le4uyq9C1QMz/DnLniRMMtIaB2zAzMWPYE7+MKYVc
utvSGpP80j2kSXn0TBcR4QnSMQHS1LBA0CD9l8unURaevpMwRPhrPo/MQ40g86wWmUnDWoTGSXgL
WiXXlnlQEQH115TXWCbEk834aBeEuu3777JrfLhJkPBwNtwQUY1OPxaHt547ZZ7nbn9bTo0CCEBb
7VecL43wORjy11SW3xhu+6F5xuSA3AWu4xzBQNdPR2FiSpiDHXXmjIWiaBsIOMV3wgP5T4XwR+zB
Yh8spE9KlOdCKK5lWEu8R4fM61HlGPLi6rw9C0l0nXo0DjULDeydkFl7Fq0rtDAexmcmCdEqjNeB
5JRuPcnbBfJrhqJ0JMQuu81+HOj7t2G6iHJ9vdb9B3IKQU69VGdaLyic1//4MojoM1u7luVzBph+
beuTtg6BybZHadAT1QGfrTkB1Yclay5XvvIZbCyOzFtPliiww1Obdfeh+9h/MzTTswuBHxfJr2YE
4CebeRhC8ohoV1vqRsCZjD6/8meZVneZ4dsbdsO1OFOzUDEl0ETYDBGHLboGX6A5iNi6EYWutSsp
yOJJ5XjUX1Jljxs8rcT+q+soIArBnRAV4+hu1NTdHwXf1Hokne4hVaVr5gbxPqM9gI3RX9N7qlet
Tt5DM6RD6HVn6stjrmCKQvKlNqk7OF+W0lw6Zb9mAZdwJHmy+cuCbGNLd/QlE7G+Rqrd9xOmPrm4
C63+EIrptdcUhzOhGEH+qdWLW0EYhwwnsSBry0tOcasjTkg667KuOofZd6kzjdEu9bRclAPHyEVD
m5BumOZSOUwODPSm7ESqa9/h4mMJJ8ikUXK3AFmNF/9knnerDKhkmZaclATacwvRocJ5kGOU1uuw
0o1I2F6bkgIJVklV4rO2cyULc7WI2p8bEgxyrw1ZwRM4OuaKv7Jbg7zALA/CIC6A4igjK07pxIQN
Q0kzuUpHYkFNu1wix8YZC3ca07u7TNwTvNBAYdmjs+/AZzbgM5M29O3IqFQ+FUapNX76BqYSki/w
DdM2v83lrqrIR4k4HFklyIyF7s9KQ2KhyczmS0cvEITk8qFppdOqn9gQRzvq03chKkj3McbmL/zH
Gqvyxn05DSCRTGzvvmGaToVkmghhm3wqe6zZSlvrXSsiNSPBEelrUX7vVMimMp3BrsItOylGexYo
pxWs5VWGOKxPT9AwgrFB3m4c8ukdU3OH24OtkK3L8JM8j04IKxOqRjMcqxWFa0ZiUMlywO1QeK+D
RS4SPNTOkYgcFucjTcrj0RFNgvSCNYfX8IRTWHSZhZ6CeOf8mlZGNBpjqKpU6uFtWL/TATtsg0yq
MzFaI2EDpWDi0gDUNRDm9h6MYnJCEiOih5HIEqkSGF+6aRcyCbcvzle4AvK0UhRDi3Zlfk7DzjoA
uSij/GrSfYuDV/ldCih/+ilYSjEI9nNvKh/JPXfkJLnvQnpH6hNsCWqghMh4zhc8jUrBMo/gRrkR
zhzYYaPhVtKziKFQ1DFcK8JVaaPmUAvTY5s3iPRnUZjv09sv0n1NYvNSLFoFybi12EXeMyvyz3AJ
TVFs4DGp3RKyhD0q3Sln/YR5jabsPJBTOiTPHCSSfOzq6ixn7+cbF5iCH5f9nrXDGJPDuVCjsZQu
qLq/XMGQ3HkhucXqmciidYFqanmUFm6Ox6nhlIb5U6w22sEhyVjzk2ba8QvkAJBTYraiVgVilT0S
sXjsQ3xPyH3K9/hISbgbOlsyAC9AOLbLiKpvaRQbLwWrJIXtlHiqUA11AiDcjfypcYzIrG7rA8H1
B5E/LOYPm1kNKTAOhvcfaLZnQ6ts8/3oH94XSUo4TDvWp8TUAmb2LosvZTH8Pe54e7ODSBRSQXAI
k592IfWBnVo+ON0iOUKLiIDrQuF4+7LrVocT+UhS0uHBFghH9NNHkYzmmhXHxs/EpEJEfTQodN9D
Z3drDQjUm1j9yORBWg2e50zzEKP6Yb4h1i2sS9NFGkkFe9He+NBv23trnZT3LM3v0kEtlkctXsfM
CLWBzUq6OkvHZP0f+m7HSnuoevBfWZy893VYURS8miXzpWIcvEZ/KPUn4xVINDTGa3tAapSURKiS
BHgSm/qsESvWZVqYqnMUP3+Q8HjoY6yU+qHAUR1w6B6a/5TeOGyd067XQRfC+VAO/yS2jeyfbAaA
toBZbXzbnmzjo9B+C0bp/aeshAGtxSH/N8rJHRn42NuTZSdifxzB3yA6HdoXfhD02v6GfjNOGRBd
kLEdOHFug8Rud3U3a74apSOvHWoc0AcQOlFxlXD3194eRniMvLTI7LAoyUiKpJNCoQxXeKQFYM3S
UbuUma9E/4+l89qNG8ui6BcRYObla7FYRVYOUknyC2HJNnPO/PpZbAwGhTYGtrotkfeesPfaNW75
QD9lkIYawnUa+dBq3XH++ZlLWgRkmv9dUQPR4Em5W9hlYwe6ghEjZ5OUVhuZsgLjlizEAqfvW0yk
EtmDvTpti0HapGZ3tuT70pyYYGy7noB0VE81k6y6QZSBy2eOnTY+l8N3LDJkwvWjRatl4s8eUaK9
FDTOuaUjLEzcAbji0vEn+5Tr4BdmV5LoYM5n0AQn8i4C6wgrq5hvTRJzqiRxfO9K9S6X+n1I5nvP
+J05xSKMmyARHraaFOGzaQzcNf/sjtE74g0TuIeSfQ5W/wAbcx+Ht2IOTz3qQtud6vrAADMlZ1pB
BCyVRF29dLXdpmcitK3inhH0ZVQ4viLO2j/lgn7ZoWdY1CO6JIyi/I2GV5eKC/kB3SYjsS3FpWI0
E4hblrDtZeTBG+cN9l7mPkxm/hBWWyfbaApPtRLh8mT+TGCxkbrtehvMWBci9ToV0fUXNkhG3WzU
nZYFjRKBcNExiXjXHJ5aAQEmhac25cAIuHQtqUPk2d4UK34olvHkVdvEeXRGxLKJZZoJO/kITfUD
FZhR1DfGDLeojW9C0a/RVs5IAauy3QyKq0T9YlnJczC6u959mazeLT338c43LdtL65DKFKkGYUky
dLc7t2aa+PjnUWq8K5wacwQwVviRBW02TTmfnkxfN9Ua5CJFr4GEt7JUfaLju8o49qBBSnS64PkI
0h41glIIsMBcaEPoX2fzY2P8N5vvSp/k2G0eJ6wVMly6+d7WEDCW28jCIrFbjtDcvXVoUo7Ej+iV
JzfFJk/ZvVWNvwkId7fP83QYScpCWZKQhJSMf0yihRM8GTozKYZe3Bz8/GzdhebnVtVzWcQuJ203
eSrM9fqkPVhTfWA7BW87WkUTvrLAe3CrIrgH+gzPddqJsLv2gThH5XYD7dNtML3+7CdQhjpQxJ6I
NPaRULdiGVjMoeWvJ7WIuFfnZAUekk/PQnd1To58VuekDNlqtU3aHZhe+5Ut4FTtYDvq214td7aE
x/d7RBe/SOesuioFwTXVX1N7S9LhNGgRp53TTpCbRbJCVTV1U43FvlLs3Wju0NEwf+DXcvNHwr5q
6QVilfIgxsq3IaWMVQ8lQmZNCep/qwzzPanydYEmBW+Z6iw54FrCisC8V3pBPl/D3k551HH8HIMX
g8T3LubxizzDfsujbi+Q6CzzyUKJVSerkguJ4ghM3HKH/oYFyA/Qko495PdSPyl2AmDuCzPllOmn
xDaOQcmApHqGuspqmx7Q2qnY0zg6wrb2gW2gU1MFJf0hY5qfJSzMD2noRuKiXMS0QnqFa+esi9CJ
t1BkgvwSdanb1GDNczeQfrGaL0dcqh2dMfj2aXWysqfhfrDMfLfqK8lXRIXtUK+lpEnGztx+2fFV
FxBrBsWXlNbXA+HJWCbq94msL/TTSooGODypzAFRoW1t9a+ROX0EQqP91vuXiZ3U5EZtMJdoWDix
HMqc4/rkjjX1YA5qsat97cqiNUNkOTPS0T+blkp6Sg6ygUYKvCZGG5kkjfEZcz/o3LQKRd2yDoiw
7hTlIasb1r3TwejRDxND3/eHaOgPOZ62KN/p2A4hllu15IFt8dg2ndSBfBQJJUHb4SaX9nJHiFL5
1ChaTCZ+VmG7kaNiUbcL7ZAmgnKEWYUJRlo/GuhT8mEnY16POtoWzOtgms/hgMY4+C6K2TXlZbPC
/KP7oLbXusUi11pMmsvztdEEwUTyLQtMdjJeosYfhiq/ogmJq8R+m8eump94hB/N1NyQHcRMQ4gv
vpzD7hvf1KE3FP7gtAWAu11UxYlA7fXwADvWNhFuN4aAnXHMKvxLPanBAFHaHkcpusluMPwKCAMm
FQmOWe6kYC97OV85Ky8MJm/FTRj6k9ijCTikCY8goQcyoToJfa+X7ASBcLZTz+4XruZyyma2yEP9
HgTKa16YCwPQLwC0T296bPraZPlpBN/UwhAAq6Z8SCGdSq0cFP6RM4kcuJo8BB6JBDCIfGo9hPDR
30JL+AqDeLTLFAndrl29wgOMZ1WhY9UeP+keuPEmgNOZjJOXrrBAddq3DHAip8Odl/103BlMqHGv
NX65ErQX6HYBrWCnbnVGt7nbddJZ7qZrVwY39b/thKuq9TPNuOPMnCpfvClZ5bZwt+ugP9al7q9J
k3K6cHydCiw4gyD2pYIB/r41YfrLpbtAgxX9vFNkLMdsKsJxqyvdI6ZppC82B/W9TsOPnnYYRfoy
ZtAYDrLQ9hrC9JDeV0GYrhHiVZQMXhQVTT/wJfDjKZxmBVJpjiOuHijfhu+WVJMafgZvcFvbtxkf
fy3Tri++1Bbsg4IBvWHHKkRvT6PWnMe6vLRdcMl22eqtM55SlnipYM+SN946lUety2neOCGoEs3q
PAC7Smede9oTJib5aj6yD90x2mX2iErEIZxVtOWHjdbX7u6qEbwhMnka87ZIBC6D9mxRey1QNzVy
gpVLSnyihjQwZCYIItVFKkD5HZySPj+YFtubyTVUsLxUseSwXhU9vDdD9qBoHIHM5bZ5k9JDGRdn
QoI0+Jsy8mhIjQhrhkMhd0Crw00ZsTh9cCaz/mmYNc0sdnqFcYGyQ4dDaGfNoEiA7o/tZyVP+3qK
t/PvVe8K8GnWl3NsZJe+rU8YdmNAr3ZwbWO+7Aiz2CgAx4Uu4UiN1mMKk3cdO/WenbquMPTPXsO0
sEqB9z9yCdNF0js19E5at/yXy2xSryd8i9N7G8UQPF7ZQOetOGU63qTAiYkt0aPp0bfho7ebe2RP
t4Z0xHB4hJW9T0XuVIxE4ke07LoTueFgUKetRUUxQ2roASHOw7uMth+tlJun5VZhN1Th35lEcLS2
hh9m4VFt6oNoES7LukfCXS6xpvYwCqTLJkQbsa7Lc8w0SvGeBZ0v8TAzcQPA/kxH3iyt3/clliqL
IuLUk8iA34wxMjZHElTPaI4YtZ9a5pmoLgoZY2c2HguD17OizaIkgYnLVM6v586reUe6c1RJr062
PqZMfUPlNrPdj8q7LRX3eZMRWq4eVZwfMMJwaTL0Do+F9pwE+pfjn55hsargG1Y1AjhjL2PGrF9C
PKfhULDLsVyL+ibD0ahVshP0EiDSNcV92L8wXLENzVYWKKkBQ866A9Q5qbhaZZOADgsq+xf5cH5w
8I0EgssSAW9GT98FhyAGUY8kftYKjzO05ZbgsBVsTbPDAv5tTUVpiZOJfSMoHVDPX2CQnb7/YyBd
wGfOAlo+9s4EYx40X3sbsYox1C4RIlhEsm/pz09b7S1vEZgfmER3OJuGtXVoduUsb/XZt4bnKleg
8d1FjY36ELv5P+sZy+Jp9r+DQRxLqzqdywgEUBOcOvZ0GBXjd+AwYng/6zNG7MKpddsP+OQwYtEY
+cvEgBTbMzyUMbCJtiNE1l96Qh+WxU8FItykZXSkctOGmDgkwOnfiaE7yU+FlqUJustiBdem6e+d
rD3wr0hDvi2NZwlrUZpeQ2nth5E3/wn3uqr2YTcwnqay0b3wIhLuX+zqCH78xH6PmxYt2oCXbQIq
EeFCZT8VbwgLW4O79rI5g2oBSQrunhAOBiNwjsusJstUPsaCwcCAviMhWihkxjMSMJ4+MuipAZk2
0k+nVmyeUVvkrDZaUlaq/UictUr2jkXMAbtkBS+NCk6G59HUmAua0Wbo2bm28mlBKVhr55zYG739
WSHpbBoJUZ+ag67uVc7jqit30CIwj6vQYHwdMKuB+KH4i5PyGArpCE5jo8syCKT8oO/HWPd6Mo8H
zD4SRWsDm08msnNWTT62z3/awS7Q8Ari+YBwj/0HvukBEXonX4RmuEjxN1UO5b4nCEVs1bHaDTNz
WhOsDNEDjNcgVYUuV/o2QStqDE53A1Jw6IeKpZ5O6mt67fdXmKAnlXgywkw3CGguc01UNFpdNUmA
D+f3qVbvoZo++vKRGVfY7Ecsirda069NMF91VCKd+SYBry+fkzQ/FC27G5e/Ifh1dhj7HPy6rIAK
2bdMVlTAvOX6avLII9lLHYNMeYurwHJUX5tLh5+EG6J1ZHpTGR5FrzEWXmlGfqg/xiY69Z/I4mYF
Y6l6NpD8l/Mpo7N36WdXbrYTQw2qOBQ1fsLsuwJW3r3u61Xv1iSfEHBIIjjCnM5btSQZPv3W/meP
i5vSBE65tFrzNj/U+5hMbf0lZ4MvzBCymAKFwu1U0E4tUeuNtZuUj7I+on9fmF326i99IVMaD4iM
ByQT56b/gLmHI48Ed+P3MkPnmRs/jP8hu6QZzUECMduo7EOv80puZbQWIVoLo418JSZxJU99KUt9
9gAD6qdqCLDdvRbzwKFJvIHqp1nvz3LskycRWDSHsYlrWIbbQYKJthEmvC0yBmr1lB1ZRWzZVMH+
/MnIQFJN6zIAIp/je7UTiDVTE6fNKyFCMMR5J0OilMoMWQmyN812WZMigmcVAoXOrRgVBnK9r9bL
TiJXofhesE01LUA22FQYLdp83Iv/PimizDebiZW99r35E0aVVJ7VcdrmZXckoIHhWH6AQFEfshkx
n2IdNIPklSY8VnpwYDV4+MfEnZUZA3Wi1g+xEp4Kazq2/K/OTYx7MXZC67l8CVemd4LNgxOHCCZV
YOkWXl+bVPyZO4Lsj3APkw2+y3BPJmm5EQERAhMPWw63z+GP0R/8sxf4MK2b4k8V50VlLxVdB6s5
zDYUJTZqH4Lzund40VDlOSk6ggi8+zb7LF2B6rxcb1PTJj213KO6Jxe1MhdvPNTu3M+eEb0b2BbZ
FolRu8hiuuakNUoSiwEhbhzU2A7z/LOSwi+Z4K0cJErGrj3zLLIeCmI7ZtcObbKKXBtGx5LKe7re
9BGUhDxGbCM20qcFdqMBLTOAVW7YNuRCh274IeIBIDvrfk1stVO/Sk3clfHUN2vFurhKTFE3A6OX
/4iIML8g2tvfWOzRriX7OcXLFIx7lEv7eCZAFRHHnP4oKulYU7xJnkCLsr2AOdzzicoKnARHMx/R
Z/s+SnACNY6ikYRSGYz5o52GYiO3OJ3RJoLx2iWhvTPlcCWbbddX9g5rwquj+GjjpzUNHJjycgxd
qkmWC4rdbwyuqRJsl5Fa+wiFUPwwgC2plB0l77c1mNe0Mi+hpZyjEY9ydAunh4SgkvQ+hb2M+i7o
pxc2M5p5TUTmdCPqnIJgVqrKhNwRJgi7cc0xkz24dl5jJ14sCqxCMCYGsEeQnsgEk3rabSCFOgAp
E2nbV56z72w2Q/3VvFXSr3GlJaU7UlVkZTjPXDqlDFt2DkdHjaHWm5NvYuRgd36QNUJf6F/BfxwE
UU2Qc7rs3AGiHwjUJas9tJ0MiwyT+UJud73C+iHXH0nQvEFdZpxoe2OR+0hLe79i8rQwhOkeTa8/
lkF/KN3iK8QCKSyhrTlxA86skLQixJ8SD+MU+qP6Zo50RETfUe8Bv1PKexNuE9zGFiHjPaKNjFm3
pWySiqMmg/DJ4I9Zrd4wWuF2Uv+Wy+QQXwBOCcsCC4HwUbOoHuD5Fsn0yN5roXtpcl2K1lXZNufq
+5gRCkFxLnFPIObch1jR/kT7kmFPlFluQiZgQAYVmDVKhwuxE38URdlsjW1v0NzyWhsWSV+ODPY6
Ox6PRLjYq5E+I1Buo1zrEX4Z73ejcsXrLHbcuKkxBx8lko8DgINpBk7++VLihkui3pvFbWqj0zAK
Gmgwr+I8y5CK5itv10Xpce8Zsr9tILfotGH4ZyVCCwmno+zGVZigbO2JAjak/Xnq6GdReOtgYdP6
1ZyMzSKFXsS4giuPXia1xQ3U2T2Mu3sXN/czf/N7nNjcqAk9LMzSF9Fl8P3OWrk5G7DgZTEfyc85
9qqEnG08qIDOM7Nyi+FzkYUXQphgUj2sFF7DTyWL9B7DE8tBCmGjQ4o0uuGqeYl5vfqrKFhi8Mi8
aZfQwJSCPKKnysxRYy7HFHRvjH/rMERbHZDUO5L0DBFGMnydNBBFHnyVV0xIwivY3l/Qwj50IuKV
tHaq7hYxfCkbhKR8ezHLEoIAIyU8cxBZTEY9ch/ZRxNjxY83BNTEPWW5c8httZ1ZwPeBiydknskz
mglB9Dm8mfU+so+l0SkfWWQSRLlwNuIoSfHUT3wlB/WDW/5AFEckh/S+Sz43sI3AOOY6j7fdeiLH
iQc3cmLJcSDJSNeHU0D0pTCnYwZyqxj+irm5pM18NgT5Q2v0ujodhaRu+KaYrSBZZVMpvyVQZrJX
zeTviAnyFFG2CdtTcrCNu8CtNUJMiYCPScUrrH9RUeL60w+q+Js6E8xrQSnOkdd+0V8JarGlV8F+
HThuSBIW4AZZFCiMTBX5OmfpZUA8+r4o7zP+G6vfyRGb2uW7rUs/PtuuXmDo/lD4bykHeY+LhWR3
O2dPW5ZEWs159JaB6IwX/Rm1zCbhyWZFi3RjfsSdco/q5RZo9dXYpSNrXrbdEfuqSNGuK/8+7GMn
5wnVuc+Q2sY8pGXS3dHu5yoHU34p6RfCcPYzvSZPJ+aspBCeCcBSjW5fRRgS2Y3UAEzy/u+s8cU+
pJN06pRxk37bb71W3e2FsMo+cTS/PAYRT68i/PH+VAb9mBOqwZBoO2bsC7jlTDQs5/YjieS7hfpW
UeXrlA0Ecz4HjCUg1jVAHq8AllIr1bRaUIYWNKTRftxUakyaluVloMP0ex4BtUBeonz9URkdmfPW
XhFMe1vvz7ywRDQy76RRJT9iRLmJcvBE1mu27Jtxg4x/ZwaAns0vSsCvMlT4bhOlkU+H47EcOGjE
xZKQZstkIJJooqVMXBiZwoKhubrVdnpXAeQPWyWKfTlVNzKpHS25ZkYpcaufbZtWHkBVVM0XOVSv
IkZQqsLDFNM5p/HIMGW3ZG41LDu/vnUjOOntfNTfySHHZycBiOzmjAbxq9T1o/WhnbRUg7SYeoUS
UbmG8CObqb61GEdzmiHlCbT4TftGvehrC5q+J0pyFJpT2yL3/er1xmlKwTI6g1nmppZyW/i2x+JL
pdb9CpxabbB5olkC4JTz0upU8Eb4U+P9H1S4t2xfVrtdfBrkAEU/wZTRYyz1pzKSplXwDVOdSFGc
PktOU9AT4i6opEC9jMZ8UKccnJzB0gNb26aDaNbg0LUpOs892avtv1xBdApQgCFwFEXeyuko+/o/
TocBTwyngtY7EpZJ21bviz4963/MGTX5LTbLV7l5ZRKuqhkqP7OsbXAOsBnLI7PoBANGwqGNN0pw
qsuc6AUnesiJTharSCamq2Zc3YE73LpyuHWmdSWUEeLpib34JaEoSIca2X7kM4uZbPlcsKUzleNn
cso7cYwb7YSO4DzK0eVzdgLB6oiIN4VsXPADEwNsoiaCe/MT2N1VU+P79AMk6br8DD/dIE6zCuQj
D3dK018sO7yCbpfP/b+MQwpwP2G2iG0AhN7SMN83Zr//VH7EiiJqotu0S39D4NH7agvChkOKda3W
GJuCfW1vqWebgBO0lgPCfoaSmk5yaSs8/ZBv7BBt0liwaEy90UAtIUxvC5JOwt+UCkevYg8tpCcf
us9uYJ2L3VGwCj/DgOpYumYxlShsuj4XO3wi/M7WtUlMmbmIO7JUkGx5IOONnwBIpcoCjQbuELcC
J7AgNciGAyb+y2EEuI1HqmrYuP2R/xWRdVPBWkSTtE3XFPUp2LL/v9ZJcpVFe1kbcWSA4+pHhlqn
RD1ZWyCnBjr7RpyDhFQMnXHItgvlK27EqwiT64Bysv/NLr9iiEpdTSZlED5BI/Xx+Mm2AERvyY7p
98Armpl/2IxcihqnbuYNQpyMBLxl+ssmjFOowaOemqcdzk92UNqMGaHExFe0b2EdvVGG9f8AetDl
Zzlq81zyld6pbUTQfsIStKUj26cXUxUftA9pQPO2SGB/xCFTZdaSJruWNZQmPkRdhXkVgwMqRpKu
y736+lSz6cZagB2g1lNJ1sSeism1FF5DcMWqVp34ieyEJjZWwvX9JDg8Qp2KRk4G6hCWwPtmRgev
nPPxWpzOcYP2k8SbJIz9iRgvOlsSRnY5CPbkzfipZ0zg/8B/K+38GT6ozIMufTdm3HcYf7V/FZyL
6cmtMf/qrW2X7c6fARLjrKOTdxOWdBOolkZ4Bl9e9ImPtM/X7BQqfepnQ8Rm6aT/40x5RH9wHBN8
WWbauY/j82JRVaGCMg5paWG5xGaLN5VSnpfJ2qqYpJnmbTrrJTfDFpDQRSawbSoBmQ49zz0AGNQZ
6RJf4RzulRyoliAVvTtRJL6iODsU7CfEAuwZ/YeTnZYfZP72+fxpM3GLecNK+2Jpf6BPbhJQ2ey6
spMJIFOf4iNQGjYG7/mL0yVndZWVp5zKkW+IQSSZOv3SFPikziD9GkJ9EyYfetpuUo1IGpQUtKcd
M8b2nNAodoBejoqa3E3ap2S4sAU/vTROAV/LfssxGAODKfF/5M45oQLAv0Sf27Q6O5Gjbfa3JLEI
ID2pNbsfjg+7tXG9p1zPEsmVBaClbm/wxsuwWUKb8elBuioQvQogbxZ0Ggt7Pzb+PfhF0FAkHs9X
o3wXBNEHyj1I4htd/EWr1JOMFhnESBmmpHsi9J9xyeu40fA+vT6TKnmUi3gu8Hr19NRU8+lzLjPy
oAo2swsSev3MM3AOsuDcdNBtgducUMO4tWGgfs8/5Xg82D+xhbP0Jafdna74bhbTzeYAJnbowqDg
NfLKw7AKtGPa3GQybJexPyeWvCqIzoyj/Tp4ppTjdb5dQSZd24MibQ81p5JKCpLC3UlwKAEXC0y6
LNdu+vResi4rdQTE/mK+I1fe9eQ2qna9tztUbRpxekvhxdPsVVxQdULYF1rcwhe0YOh//aFSGaBv
bAOrX8GgMKm8dIhuhFdg7Arb3F+aErtFdgqcP70uaLV5kPyjNsne8vWKIs41LNfDV89k+mPEWBnI
x7DuVruvpBh+waL0RevTkI87mc4o77cyLZvb/Nh1cm6W+vJJsklvyzsChuykvSLxRk6d3DI/fQUd
vPcVPl47851pmdtDPWuxIynwhRhirabbxcSQV9IFyAdtqVyFO7op06OloJ0nfOAc3Ee5vZgEM6mR
fCEWdDMx6ZmT6jLE4UUFT5jq4VaPeFkxlxDqhQu3fmDQw9I/YluIbY5kfFBkMqkRynD6BKadMp/c
yA+cAhv0TCx/k0NFtlLdlU5KZ0TzO1XXpbcvI+AGIS9ngcxdEj9GnW2RLaEm1LAtlARcuAvWAi3c
yiDjoMPtZs3YkcY8ogTKYYcWALnVWttlFWBoRKaQlDAsoiVf5Z2Hug5A69XnRJ7OqqQiU9d4Ypn9
SuCn/dldE5ThAAf9A+ngcR6L50KC8ho1TjNfDH6NKHUEaIWBqUXA0sMAsmAAaa3q1VK3Ww/OBkgp
yPbJ1LAUjVtMlNH4oV0nG93khicq9od0cGq32YULfpFKc01YO+i8us8tWdIHbtXDVFzLsoLfg0AX
fs60JDinZm/knrafK8pMHuJdhdjRVNE9QrlVxM7kKAT7CWrsuO0VFPQDxvXa8LA8mpSylgZxChZQ
AypZnGvXeM5Zfa1diBlx64AQ3sA6AzDclcJTOYtMY+JhZLtDIcYhr+l/EN25LW/XCv/FRcwQq2aI
hZnFw9SzX5OgxhB7TDViWEYleZoHyKC25MyMWUeNdoczlxtkepZFe+yl9j5U1r3qpbvMcDxB5kZv
ynoU+s1uQci6YImdaC5mPIFVarlqMbCke0omTFsN5QSBp3+q9rqQmIkHPcyig5Kq7mihCSDtSlFS
FE5EpZHVaa/FY1BcCuMWM8a2gzUrQP9P33nVsREj4TsZ3RnKSMeuawOlmcS2eoQZyBjNkLbYeLc9
1M8UUbiJDzKuYzdmqqJITmeBc9ggD5vpi2c6kWjyRgnYB5CShmlkPv0SA/ZEitNEfQ3Y3Ylwu3QS
q+jgrFssW4mWi2rpXplEqcDzNhKSwyvC53vizaV6z12VtwwH5JXYJaF/7knHyWjg493yGefGgRkf
lD6viX4rEVP4CQak+rdK5U3wq6QWTcLoqE/Y4u1nv0b9Dr857ouyeSc3omEiWVikJYHULaixW4UH
sZq8AYfr6GaJ7KnS4IVz7Z1zqIM2IA8hm3vyDxiwRQjGcgfmdLEwtgeOn/7i4XAq5iyoqA8tOMYo
zQ6qPR8GYZMqQJN+6UG2Sgd+/htUWXUSQVAqvX4CV9QXoAHnvQV6V7dnRGg4OvI/K9RWHiHsdsVD
0YMnHpR3SbdflnifbX2NjvqcVeOzqrXP0fq0KML0kTQdpusi3dkb2gFiUPmH6FtmLuFZJZ6MNIgZ
hUh92akj7EtXwppvsdjLH4XGi06gVwbWSmbLRBJXwEpu2BESil8gS9bkqQvQxStI11Oh/WHlvB+U
+mLCd8tIpiyz6jaiQsy4fpSCvovMYihuM3AyBShjMz2RskYEKs3ajMrWPOqLOBqDsjknCoVFMLxS
YlL7XHdSImomJBZt/qzFvDVzpLu8XAPD4Whs9wZLMh3JgNURAwNARQOgko/fAn3/gFAxJS45Zdrf
aDgWhm1Q6yQ6pa7GwF+0rAxEtCmLQxGApSZkIgtbWi5aIgIcqDNlExdMU26tcHW/+0VTeYncHBCW
rJ4J480m3qWVkVYV6gZ6Ql3Btvye0M8EUL7JS2PiVVzhCcR4BfJvfYwf/beVtDfTru5pMN0IapMD
/AojqKbJyWVQbvKZ/+MPhi2con1IoAICU9mmAWj2Ro9ORtT8EcONQgLszIJVd0fcrOpYqqPKbz2Y
1FHBlACxle8PoSfSoWPxpnToeQEgh6nuZJDvlIgeqLi380NO9dOS/1aZQCJ8zUc0kVGLj49hzrus
Nz50uXMKnF7yipCUPdGSJAYTQ/PqDrEpP1onz8IrWazXPAmvmOk2qpZ5eT4R7BVfcnxSOh6XEf2E
+gw5cPSFbPKq2EjjfiKzL54QuSI0Ef+K3pelTzBQhGBQAbTHVHGWpdogGumAFKYrTEsLL03dnNVm
OumySqNtHcLvuLc8aTe3/yDjrHz8etgW9ecMsgm2PDr/XQ/kZhd/NEwt8PrHq7tm16wY1Ao45tJ4
MbLvkeJUgySUk9UQYw8ox11I8W7nxA6T3JtG8xUanGSnpzKZr6MKfz+l61bqYL/g9qfp3bRN48z0
En1geuhLfZVi3xapLzvTIh/kmIQU6axDpNS65hCs2av0egajqyYj8AJopLRRiQNRu8oPFMEa/B22
O6AEeVe2i1eZt0y4eNO2npNV5U1G95lAxsGf2OQDU2eMhCojHoPgy1Ai0JI9foa8OkGjA0NM+VZB
uKd8pG2nRV5cKQ6v/CNd8CzD0kq2/KpRYn8m4jQZN0ODqlZQGsF7btvnDA+jRwtry4Jh9XIO/pbo
6I3Qqyebs/CaWhtNGlGpuXIVswooCf74C86BybqEMRU1FXrxPII5NAwfc5z7bAyJddU2ERmQfUZF
wwik3HQKvwWMadesoC51NyCarhFNI+rfjwxD0nybMasEZUE6HWpYxW0CIsHuBW0BLNqZ+w5++k7j
vuuqaQ+YISRSyNjo9PZADD1jJmIOOzPqVjKeiSeej802UZTLZAm3NFG0wu3N7fLOomBTaf+UNHFM
hS3memD/v28vfHrBsPtXIgRL3JwYVpsQSVnEpzFZqCVoyRpiDtQe9chMy5daF4MLsKd5tUMNa53+
mJ0xlE9NHFK2v+VA4vn6Z2rFc8An5Hi21OQMohfDY0k0mhFmDNQsD1WAZ5YgWw1127GkireBgqUt
2GYYWupM9TDYY8Uj6mIawEuC9Jg8APpef2T2/9bI/bOsP4gTpzGnOZSm/RyvfH66PZJeqojgLDLc
VZZ/KrJ4XITB8lVV+CdZ8tcuMDSQ8nCGIXq1LPenpGQFYWwwInoxtQXqsa1Me7he0Fo4Hfs0OaEw
PNWIz8k/5xA/klELr9QpItlbd0ChVR1UPkOdHVpeh4DAhJjYn5bybdbWTJem3FGK76Kv+lLOxRNY
1/37PKX6dQqSC4EubfdKdXxp2E0DXt2kJCeN7C0FGgukwe5LZkTHT9ON2KGA3tzpxvowmDAjIxYm
So/Sg2JSItsW3R+2oWLgV7zBM2+wTtSA2RIUGvr9kPgxg0xdCX2JKrat/8gxHfmkeJPSe/kKslrI
HkAXGfNDgvUPz2Qa1N0uBUPO7hPV3+BGTcEagHCz3QiQsz00aGckGS+7CgcV5hAdikmHMiC/lxU2
aoAk9D3n9q7lLBKKvDUYE1IUUX8GWusuDRloVsp8PifGAL8A2PGFT0o+WqmCFQyJpuFbmfOtxEMd
6fwupxn2vVJBwsz34KV2U8zZAih5zaONWIwn2PQih8Q3Ufv9+N123ba7Tca0U1QUzwa3PzdkN5A7
lJgsQmtvDJ0YqgLRg7O4zPpmFrd6JKenOSuEwZh1w+Nxkvv40WJogaAPWGs79TCEDTwuA65Bdvd0
qyy+E7xAuDB8iyI3rD8sqT+0WDrZGUIjCuUNIDU2ZzKAjqiWCZJAvxXvCdzcJvbfJRf70az3MZYJ
MP5K50AcxXRe3iJ/Up9y/DbYBhAAAcCH34XPiMCVmfkvi+1lbFwlU10gegggkUsaWzMByMrCXKvh
xDEhkClWqMCwjPcTAy0iaqyAtfCsOOE4ntrFL8xTUqAgTWKk4a7SaMeWHBbJL4zyMFUbcA14WJyB
f1vBQs/iYVw44xYzRUAmMIibILNDMg1avXdeQZoy84Bmx4in/x9N57XkqJZ22yciAm9uJQQChGza
uiGyqrrw3vP0/2CfONGtq10uJbHWZ+Yc80MxLVS0aThwhPpK+lvVeewVHco2UnUXuI24Q/bGwpto
qdtzdMpblnCc/Uq7vx+8W6odQTNbi8JZoJnsx+VSZWEJuZ7xRYVOYJ47HooYT5m5H1H80EXP9FO5
txP5IwtzFtKo+lMMQqakAJTSi7wRcEVj+P8Ttiidz6NFH1zo4crsDm/9+WtEqsNQGJ1YAsYPvuch
8VoOfkEAljEpvoCPRZk/ZS4FCd2ZPIDkZGZep8KuTcTXvCFNap7pFejlNnwYmX7WStwPDIPGBP8z
rrhdjWAmn3W6rwrkY5P8aTMob+hu9vERYT5iwBaeOX18k83+TqcsyKCuoEkL0kcKIFcjvWPNPgv5
gyfKRxpy3McfKuOPhul8ujG3Y+2N+GywjZdGZ5jI/xByuzKDpmR5LZl2KbbhVYvLUbbkkK425ChE
KK3YTRaxrtK+VIF/v1ReDCm54BY8J5NbpWNgsuPcpOW/iFTx1BSzTeSvHzX/9D4/DOQINM32iCWI
vdjpdkogui2C5ztqlMMWQVSvsTJsxkM1zcDS0FfWcNnMi0QMlEYM1PZmADn9xRfBy3aJcmx56A+8
AWv/bFWHTGU1NbN9m8CZs+2E18hKKYoiMMSSX2QTgqwjw7N2rC57VE2pxJdNMYIp9o0KZxqgEImd
NvHjLjogZn7XjhQ6QxM8nTohYj+CDcPCYdJhveoUTnhb5Wou4icUWbnym/FbyyiyhvG/HNtB/lwx
AK4sPg0eEqHV7AjBcaEi6JAQUjHbMAAXLfrvGAOWpuSuVOP7TTH27Nnl7UMUEQyvGdY0zkDMZAjs
MhA/ovxYSTzSUpQG7KNGwsmlafZ0gt0T5GVGjopKuI2EherwCMfirEma3csMRSG5i6xFeZn8r9ej
5y5PgXJz7Ir5Wag4P3KqdFLscj4gQ+UJ5oMdGIVPGc8Fx2qjkKtlod5e21PUHA0qFqDfbJNYGq2e
aIJEEPnRioZihZmhid+pxiQwOyIPokYjbboF/x/Ukyq0yN9gJzKLGEQseen7f4M4669RcECVnMJQ
Y2bG3eqyHElttWC/GywvBMx6LRaCuScyBAvBxNLDYBC9OV1EyIDvKFb3uYn1l/ivruPPrTC/8qvk
6DjwWoiwm0VxQCLUL3P71QjSdWIYiJNviAw37/5SwhNmcROn8lChFUjo7Nh2uBXbi0Q86gmJ1cJ9
6ZpXhOpD1oHOxcJLXdQXkZbseo/5+LsmqtYqR0RbJMJkb8afKelwhOMB0AML3LvRvJXV/+r+d84s
NxJEAIsaEHUTgh7CJD6jhesvlzuHUItu+LKsQ0V8XRII0nKQxT3lY/5sZDsfxrcxLT6rDGWZiUIB
vl2aPJYuFOXyQtcUf83LH6MhgJFoohYBvsqqSSp/5oTxGvlsBj10d6/JTxXHBUWE9TBa2MF/Nr8G
zahRHibyYzjFBPPWnRgcq49kJj6SzHo64HhNLhs4o6FIXFwF+3eWfyI5Yn4URz5/EGu7N7rxd+l4
GsnvbX6+BbMIGGcHydbYC2t580tuqG5E4EjVq63mZz8qILm3O7PJG4f6YYnxUKorGe3I4baHVEV2
g+BtE8ipRPTUKr9nsOYtHlioQ9gMQPeAhUycRaQcGjU0foVbOiYdmYUtYIFa1u58JDiPMtJudjyH
bI8aFch9yq2zqvx0c+1BqvbKpPK0tfBY7OgmxCvROCcSxd3Qn/+OZ2N6U4flUhMM1BNxIGTiVTpG
6r8aCGgd6fsBcTX17ZaX0F3I5uCclfGPakL86Nkf5KhYme/cVSDvWr7cr1rHCib/2JLmYykOyTMy
Uae+SWp5Y+xxXeUW3NFwiKvpqBugdNi4QU+ywu609MbBCl2mrbn814pQ07fMfnVmU2LI/PlamutB
7Ba3RLbCUEuIPpMieTM7TovsO0qTb9b1E5whmgxb8mtVPyAsPCaK7hHohhmHEEpETX+IdECHbEj8
lCZ9Ytdkl3g1bImPMELeEi8Io8Y+KPMIFXWJDs20q2f8TcYAjimNLEDsRfMlHauwIypbVHal1Br0
XQby9H0gCJG/rYRqZ+4G+9LpEegPCPQX9sOFRsCn4JS3dFWeqfXYSjls3Ckhp5ikBouUhoGsn3Hd
gjwdAiMuAuYXW7p4dnFMYBGlk+qudIuLmboPk1IEv+JNlsRr0oFpaWc7muXASJfjxocg9z/R/5ab
SVsLNVnIUKxktuhmRwmPv1yckqZ1oMw4Q8EhbTfAvyq5dwrgXwU0f1hfbEur/itT8E8kjDAiLkUE
UoLd4qgdouisxZq3gRtDJyy95ZocdtL0/pV5JiunxYFOxJzNdAyT6oYTYOI1RhE6vVeeYxDg1Vi5
m1IDA15vQY6tFhBCBQUec+p8dDTaioxx3TwM95xY2pIY+/aNrSEa8tWR0/VpWgx1SRCrmRtKLJHn
o0YHC+9xVhj4Uo/OwBfYebXoz3dBdyH4q5GEwo3EuGiCHojyEuDwcIkQaS0iyaibEypa+S4Y03v9
s/qiT3gSQ6ziXEHONZkRbuu5L9Qz3S1wXOs8VZQK6CZa5VvfQjKQXIsiKaGPaulMd5ohu/FT+jPG
8XvhzT2dyKqdFX53mi6HWAC8xuJ1c1jCUpjUSnLtLiIYv/CLoUacJbjpodPp5dHMiH6ZcAuw7Vs0
4DpRijTnoHzlOkl2bJB70s1jncnQlejNknuhRZ8+LWzUwL/LR36tSa9p2WFP6TfJh18Iywm/pABj
4PtTklAe8colE6se4tV67wy93ZDVmYiNsDOODeIzqFhROBkZcVcE5mhVkGcVg8j3EtyxhNOHUC30
HVoNgyS5huhI5t04u1DuU/QSugystvw02ZZEo/iapV+iKzgskcxiOpkLdEyFtiMjJm1z8n9cNiEa
kWtbt7cebCdyt5i5LX+/ll9Yc4LfwC2RBBMR1LttyYjC/UeB1ngZFdbt3mRzoeERXPhSgAXxFZN5
N1+5mK9cQ9uldnSwEX5QYUOA+dXi+x0RrVeI1ufYPOGSILWkPS3AyzpSmM0EVh2/AlVxRyrQgIxx
QOw6Bd0NL7Fl3rqGEkfKr5bhY516OYxe6/im/M6zwVXM2QWd5sqN4rbxPyVdgSxL7iwRiADzsGOq
F2E/RtYmZiViqfpJvMZDL59EqLdmAlUG12vAsZ/gRKOtYxRRnmeDe87iYVeAI8QnotvlreFHNN0N
s7wkBDFijUvKJBG+QMgFlAxARVBrRSySZzu3urfZUR59rfDpjgfVwr4Rpa7pebHEpbfOvqqnvoGj
OhsnG4Edl64AD05nv12RVRWTjzmSjymxZ5gRm5e0o+Y+YAPVzMyutTniB4UNGftaFoGiFB/E20Q+
6Dy4Qyo/V+uQbS1/FMvNVb21K1jRZmVyUF1WqDYmHDfL04sqkCWIyczjUdxvZXRpN9SIbmXYxH0c
+QmQPgJHvOgQ3xtOfVXv/Qo4/Dea2ZNQdz4jGz/OZX+tNb9RuAR0pBX7tQWgnYeFwJmGsF/M3GFJ
LLkh7/im7JISskcIPEx9s1z3PI2i9duOcSDELhF8I2DDJlcCM50vACrwGYBdwY6c+VpVntsa1XCb
eUq1edar6UlJn9XTxOIys/QgKrlzoubCG3cR2w9rWtyU5qPxYupgHjrS5+nHifgZm7vqy135hWf/
M9PSz8R4doJy+5X8bUhUFzok1mtQshooinc8uCtQAs1gK0zEhyq4ji5/x7F11xvN34YvLd/uyVDd
d8O72AnXdSuuitGGvEvoN8stRWpVXIqSaa11tzBFrcINGeKtzpZDyopsNpUrsnxEssIZl5bGPHSt
FET0oOiBFukxK0k5nMlTLnQ1jFhRkrvLWdN4NefAoMuHPi8eg0a26pqc9Hq9kd56HaIl3JCMdndC
jXzgIDhdWNHU/O5MvoCzIcO39XVkRjIaFO2oojspujEUOxExE8y7HM5bXx+H9ktoWIIMPwIdIoEZ
VgHtnG3HiFV3ROZTrusZOst5ExCiuVH/W5IQHxEkExe2iEwI1u1lDwLT+QBWYDU0VcSVdltNuKTg
CJBW24QUtAwJba2gKLV1+b0BqS9I9VNH842t9B5v6C6nwzk6bgLT2lMuAANKby0BD8bIynL4N2/o
ASfJKbaaMT2CHKJti+jX7m9DTQsC5YeMnYbFJweBN6Uabhvi3uprjChGxKpUmXpABeSW+edk07SS
EdvhdjB4DdZIGwQ0WELgKZuXeYwu+aZcZIF4DCr4Nm0vyxAFU4ZOtnZ/CV/p3rv2H/WPOkrnhOXZ
0i34nwjni3AB0UdhZMe1yvydJBwtbl3NWX/kff6QVneGWxPbcpo6fexeaZ7ggO/fZEop06NjX0x3
MscLIZZhw/Y6ba5ixO6Ahx+ENH+dyMtiWN8rpFSQPJ5V2D9F9cSkPJ2etd4wm07uUZrv2X/73PTZ
IeDJ+IpPwNVU5hxQXhyz2P2fhPLw6ydazon7FzlYnVODj8Vboltvddq8J6zZuHpB/QH1sqb3sYrf
RyMYEJQDOIS+jwiNzTXdLIcUtICG5VnS7AxTb2geGk1fjWRNwg9qcAjJqn4ht48Uwthf2UQMuOim
oEVz8pGL3xLJw7n5Mkntw7yYuBqKTbmPTjK3nDQTSAJs2zoJFhmd4Fv2reEoEM+zcnnjb4vaQw3s
kzw9Zy6xHtJRay3wXTAlRvzcVBDTzdssffcID4l4pE1tiLS1wuJiq5vgysnAu9gxn7wPUeLZXwwJ
H+WQPONsfSaI8PliPJVyvmHdlEu7St7rrjjsQF3wLflmncfSzRrU4/w5evNnKpRj17VezoCIPdmB
pIE+BV+CGrDQovvUCI/yo0dA1mITa2brkNDFbwyQdZV+q619tbBco3AkWqMY6zfBHVEl+JaYX0gF
5i7Kayy2mh40Bl+ViUuCFBXUOldSGK8D7Ge9+RtfNUU/NG3vEqnkUh7iQMbnBwE6e9sbSVVJA6VI
ggiFXqMpvpnMnHZoGJX6tC4/pCR3fB0tKX6tLaJmAiLHk2rkjzmTHvVWMPQkF/LHlNyNxZ7QVPes
q+6GYuCNZyqVUCsD6hvfyl2Dg6W+Jpu8fcSQWKt0uorXfk+MZZiVIzI1TBGpfnqrzPFuWHjHfzb2
CI21gGtOUhMUav2toPDIp3cEp+QlFUQEDvF6WgeuaDIA2og8+s0HMul1MXm+I3oIHIQVi07FoTuU
ZezPdeYRuuWZ+PaUUSQPMA04Mgy4RIi7hs5O2dAqgD7WSAhaQQhmnB8mur9lFgMYLwPNDXOtTIXb
gKtSWhmN5oXXUecs8r3ITBffOqbEURMOEwhI6RcBGxTiki1CPO+fXaIGG9Zu8joUZQ60MgOlgnzZ
QpVQSre0whCy/V3AvK/toTfu2SA/NKF9JoLwXNf21dOjdJstpcVppWkdjPEjiimpqgZ7+aWZ/5fo
0MMkTGWLx7kAH5/PDJgaCGu2Z1VfIyVGBsqdZEqHuNd4TiInzdAL6OJpxP4cx1wK9wgxvgb4cNTZ
9mrNuRrrM7f0GX4eYZsW+sEMMvF3vdWBoURoXPxWyXnikysg8GuCLWEzU5ZfMpbE/J762fBKsB5V
CVCxon+UnfrYUVNbdusMmfC39WZGcWjUtplH1yx1+uy+oFsAfsL+rNXuHikN0DZMfIJl857ryW1T
miuos67c7GjCocsGwmATPrMJLyD79VV8WsbuxDB6KVu2R5mTKoSvbz2jVQVXaOzWOVLLasUGqLjs
Q3oLABZWQYpNSGZXSRCv6Gk5O0ETYqyfeSeagreQd4LNTJJWpx5Ds5lw8rBlzI7LQVguJdHoCe9P
goOyKKNHiWebgiu6RG99XQNh2M7UMG6vsNgIIv4Zf7QT44jh/Q8erXUIlkdScRsDBikT0IT6uZqR
WR7kmwyRTxzoHeDSodmkqxJCWLDjgvaIDk2y9AvjopBNf5hGB9Yiag31A+hmRi0adtDx1zahZkrC
VhVC7SEU1JmmDCpVvjUksedZfTJQIZkM7KrtkMbLTR+YKeK2RIRZ6tXDZGsRYXdD6dY0yyEDPzdD
99xIZSVWpBRInp//kJNVdUtgtUkwgpCoVpniT0tXG30yry2srZxo4/yW/GmcCPMWUw+n2cD5Gp91
wedRryxdEJLju5fw3Q8C17n2svKOaW9673ekr/x2iP34Vx7XPDZOlDUYMvJLVTyspn7Fg/asq+Uo
JduziXg7+8Akoh5DhnrvPuOZUl6Lw6fuVQ1ItZ7bq/PF0zQRLl6mTEo07OmDvyn2qhXcB14mAVyu
VwqrmhwcwuUOZnHfyGeYWhRgEbtPeIIpzIAINCMmSAKy/HyU/BQvZsQ2wxkslK6ZHDJwCwtSBGQr
DlvlFfO9iTai36KWXMud8HwEa9DXsNwz25gNL2KOHceYumOF+dPq9ZCBZnbXealDwSPSGxsECuVa
WwKlSY4bmQ5oqLhA9yVLPB6ZyEAy3+wtAjDdm4g/g3IZnxZSEGPF7l6AxRGyoMGwZMI4GJaw2sdE
KFf7rNhzRK4yveOKXJT+jVJQv68ouIZSeXQouEwEacldlpmV92+1YL7gUqxFcxWs6rlWyYMAwNtI
d7XWF8k25VA+TV6UPKhkM1JvUhPLzMjCoSns5ZWQjObBl5spXS+/l7a4JAsxputRayDm4W7E6L9h
4slyAQei4cUammO4egl+fKJA+cycaKjdmGCCnmq1ihuE7A33dxr3XscuQdiYDTNuQaI9YMJO6hSW
bwxQT/ByclyQDtNCiuM7b/Gx0c0ThmFzAt0UQ29TNfwobNsxd6oUa5m+e8ZqtnL/r2qcqBqpJC3c
7BYHpMLGTwyKjW1i863GZQBJzIclhO/U8uiAa9qJbc+tW+7j/EOWCOny0r1JfwDq5dod0yNZjxed
rg4eo5DZivCQyIAzKAhX8SRDkETSqNlkwTvlZIG2cKttgNqEAe6yEoCb86zug4D4nwFHFe7iRWft
r12qVD+zLYHMvZrtmewpN99d24AK9newmFRHfgjnvm7Pi/CrWiUbsm3CMAvksJN/ZBeNZaCefsaL
bJu/ZsQ45bSCmIxPY4dDKC92/dDNTJp7SWmwQg6hj2b63spQnOZ3gRw2bYf6DDj6vuIffpPdTytH
HDK8SrtiV8qKKxJQtEOBrot3Q1gRJs75eJNF7TY2xb2bmSMgaUZnWXkl4y+RlyxlLLjpLAjSMplH
MBh0ap3x1j7v81YM3/L0LKP+BKQPfRcxSWLvyuRgln0FXmY3zZpKc9TBPLB+MUmF0l4DP3HHKAqy
2WwL2DIxSL23y/DBhfKpxQSWUAR3fYWVTftIlPlNwg/h5NsWSm0cMjCGHLEFzb0ltijBy1YGBbhv
wdb4DBNmEQi7gmR6E8wIyj75M7py6gw4H2RBM81yzSw/Qts+f2DAoBSEk0XNC9pSIOBYIZMWDHXe
5L6AuWmqyCO4l4gkFySgxJcw4el4T0HS0MkVK6RHvtYqgrpIaw6zL6pfO27OQLHXHjuyfOs/Qpud
hOXKIy82F6jxaEKZXgk3dA+ONNKeCMuTPYEVbw/zUV3YNj+S2niUavOU8/WZqf+EuQroP58C67wJ
qU8870gFsLvik2nzA47BXdisa6n0odXsBjzFRpSGU59UiBTOX8OvHnBwFGiIZkwDglp5Oblla8k4
NvN+dY3AjN08S5Z8rq9oankH++XCQIkoBPipSbI65pPSUzKW8wNMLL66JDSfULTY9nVShMe0ggZk
2Rb4ygGsjpxdGoNU4SkcrZVx62dZJzZbzVOWNE96oGyMrm3MV/JQvqBRXQ1TviI/UazpIprZbVW9
Sh2/RDH9Mr4V64MpCuq/yCER/GIJ9aVX5EDbdaWaW39m7txFNxPgnt0Gex9GSU9EXv4lJg7AigJf
+kaYGjCFgsd7PMCAImRGeokVGS8QQ/BTHi0y1mCGoKCo6SJV6odm8GafiPegwea6UUNOoBUKCjw0
kjXUG5FBg5He4AHcVN8UoJ2yFKxZCJq8JgGtZE0X/dGD5s1QeKSsP9YSyR95rNJC6gHBC6bqbJiH
oQGQaXXL6b3KM7zhcjEu9Rm0jJV5UY5MBmdmR7O365s/0BPzXSXFxpkptzfmB5pBlBHt0IL5S0Kd
jR4zCtH4xitrnvq2gXAs2DoxbhrSc6VmZ4XXDDxpsfMpPcv/9vl2skRuHqskyc9zH0qGeZE1xlUx
6TAg+g3Q09MseEuHylotz4gSiVKyZvjXlewKMuvp4bM/svOCBxwr+RWb21W3mJcRKdjh8BVDJoCH
IqYuFb8gVYdvGcv6ov1gSWNar2HtX4AJnlUdPUhLgNDefSLz2OLm8D+2VvXfqcoJoumDWV0DDaGg
wsuQlQCgbwDTLIDzGViHKcN2x9BoEkHiMoaZ2KBCBjzo0CosvjwN6FZM6FFqnqZyPiVsiHecQ1Or
p5JQoSMKXJsoilOGO3BTR7h9ZB8R8MlWUjFKxhkYQIiE24eljBkqJudEfMga62teVcY7C3lihTHc
ElpfGDifGvNGIM1vToZ+zm26OCeSYkdHeVCmbysXjShD3SaDFHtCzjopyzcv3ho/1F5I54G7MpHM
iYngq8lCoYEDvTHngQgJn7yCFHKsME6POrt3GTxM97vcwHT0pwIZRYV3KcUo1hkRiFammexU+1F3
LdK6C4VNUEpxi8tCR8SNUHmVqByFyVf6DgYcXRvNBpFm1AvGoWKZDXGQTrw/1sp2FcCuabfYnO9V
Kj6F7NeEkUPFnz/gpdfYFmh/0h8V00o6opoa+QQjOTRIBc+zXZKabc15EjXXqgo3p8fvIWhnMOmZ
aSwywZ2yzkjlk1V40KkUggrhCJknwS2RExKxSTBbF2q9iOkaN6IuHMXpT2PjsqlPPcZhAcI9QVBH
pgFW7+oja8p5dVmNY0xt5oPUNUeccKzQD9Zbp1SMctNL+mk+h9i30j9bihRW7pkG6jdTTW1p6a5p
ztpc3YPW4HyuzTmVKGC0464QSdM3tO0myPouNLKUfFbzuN/9i/VXqGOEhsSiRr8weev5WSwNt8gb
xtsMMN8TSI4dJEfOZWPyivcxONc0lAZ0SgAZ7705vyBbEA3cBdHpvPX61cZEBGUVjin22USKr0lr
kew+yqyxDwoYRB2BartJjFuEYKLLV17sSKi+W1ynPwEO6tazhh0DQF1fGEhmeGY62e9YcDKTJOcN
FgOsFnLClo1tW4aggBC/SS5wZr0xHSc6tM44GGQjTNKV8XTspv10y+b8rhfr3UjM+xynD+HeTfmV
yjss3q1vQXkZRXEYf6PohWovm0yQ0/FuecYdclyIOYhTZryYeYh8jaG2gbRE80xKcZ1lZ5yBICi8
eIgw9MJVFnErL2c5r45dMhxwb5MF+ACC3SM2Tms7NjCGl54maGDO/u6Xu2hce0RHuQOceOE71qLX
bL5Et1Oeolt9CZDwZZ5Oqf1ipFkg9qwYZMUfRNOel3yhOSJBY+Z9q7f/4BMhhS5zWXAGsryyoRFd
k7VOjxtsqUCkiryHUOgqKHQ5A+l1gsLADZQgK89SiJ2x7swGxL4GaSoB5x6QvQAGTYwRgqXlCpp/
Dy+d0Tv1XY4/DyZronnT/JJJQB/JH2WivweeUUjuq8QKr2lyUSZcMEr5mL64xBHJEcdltLaOPUI7
fFXQg01qPUxMWH80CFk7h1c+FJnmqi4zXaRIGn9uhjoQrme2Nkg2NWcYoAEOT96waTGZy4kv0FDs
4NGJMrNXhc+FHzXTn2mboY0x2QuLQctGemVoE+ezT04C1zBvVGVrL03ig33ooYFxUACKlukFqnpb
aRA7j+M5xjBpAtVYZDB8dqVwUV3DLnkOpFZLxCpmYUv4lFpax6yUwjhWaL9zWtcSBtsWJhV2VbsC
KJkDlJRZkMwtjTrBLoN0LbbelRbmR2lN6wNKAYBRQoH4oZ+k+wRjjbgzHHVENtuy7H38hZDh1qLp
7KyaVd6ZWGDOFhULXzxQ7QdCkNIVcW1uTD8qqkHRbuEdN3YHzx25O6ddKrldO4Jj4Y/YS17+AB3H
EEqkc7/tIKuGZbTeZF7F2mVkOIvoaBgXyDmyzy/0DUxjZXM1+GopX2M3X8kABeT1REiPRZ5lY0hi
kWDKd8kqH9HDJAwgA/3eB0mIKsdRCIbo9YbRvXDKf+epdCgtclWxaqFXLNErIh9U482JIHRXX/Wa
3r7kax+huIO2IHl2jfgfpmxZJBSJC1A+021nxHsG0CQ06CsRbuVf5RUj8C8gW6M7Rw1CKAK4cCYF
tiRIXgJdXxTdmt1AhjmL39UBQhaVW//P4IoWPFnt/TSVCZj3G0blqKBxQE02yl+rSd8LvFfIY21T
HN5TOX8nyb7sP7u5+4iN/L1N+QZE5yX7qe4pxrHdzzpem3tantWjQIkib5IbsSxnKB3OJkWm1d9F
3EICyBZW6AbGRpxXxkhJXumfm1MzWdWF4Vlp1dOcrMciQhQWxhMt+B3pZ8ohaSzWVSKZDckJ62yE
Gcnq1R0GxtUk2Gs+C4eGZPKiObRSymx6BoivoXeC8pKgAWgci6TfEX1uJ1FxlYA4mt22cDJmZ1VK
p23B5unXvRARQVCufe+jm6ZGC7DqgHp31ndLrM9aI58Lu+rwvnNfsIQA/oU1K3CWUjq0IC0PDQb6
7JW2rB11wPm4byTVicuXYOgwRDWey83HHuZz4uE6gibNOToSBgq5liC+74RiScD30mXjQY/Go9St
PpFrvl4hwrSbcO1Bwy1PdCC68l7L47sqmW/FMeviZ3TiQmL+083ypf6MThLTFl3FJOxY8eQ/lG+i
7MhEkL1WyJgZIyPH/jrhPuHD2kXu5JbOX4kIqrWrSUTbG+9Hh+0Ejq0JBnQoJqYShZ/nZI2aRJF4
DUjBTrcQ+SIZAXKoq+MTbEVB2Fa5ARoKM/7jrCLIL3cKkhyYzQJ6gMxY9Z5xcQjjG2DNe5Ln1yF1
KTIKejvQIb6G0559S0VOsWwVrtQs6KY5JptRO1v671kbT8zpi6kNuSJxrJwaQBvEDdznfQPXHWJV
9gtBeWg2Np0G94fCT0kSSILdTaEwGTtGwIDxiatR2dsU+cTcp7Shn33FbJsLtGoD7vIV4jLhTuk4
BYtj5NrFKuFh/7NDnRqYEiGg+UdUgL/FWAOxpy4eCExabGF9VfiZyYY5SAJZB+W3RtRttCZhgsNV
pJojsgiIXSBbEiQ2lNO3uIaCW2qXjoXcOEQX0/1lsNmFlkgkkLYYtq6Kdgr8dl7RONQ5yzTEGX11
XclMWtlvbvagKTYHxjHRK5RmhW/NtbPEtPW/FmwbVFAHXIMXrc/YuyZXPTqRGnoZOg+KwtOkQpXU
Pzk3s8QeCuYYVq5xHJ2pK50Ke2L+Kacbya2M0TfxYragdyOk7aieK6l3bOlmCpRdMb+1TKEGoNo0
KtfAW8jenhFX9K+B6wmD1hF3oXcLh/2teKex8OUibAgtZHVLa4fScjMciYO0kjD8c4COpMSkMOJE
GjIMQKLxLT81Gw20BckGL/vSezuYs4Fis3sXY7yL5tyeZuEi8e9as7MZKgcVzakufjPpsGdhuIj9
FrQ0VK37IT+jHEwciXUbDvyC0rTWuDEQNQHrkSXCzhaQ/rj2k93q3d6ylgnA/EKzxDYl1oqglSGa
LGagsqc3Lfb0DE2WcSaRl8nKeIwMeMltaK1KoLPGyaaDZFk+LtZLp0uXNRcvxrheUsY5mvY3+bul
BoE9dMVjDn5+Q+bSY/Rh9xmQMczQzjHnOWxApo1vVoWNFMyFESCnI6f9RBKPx72LQ/w16OeFT8aw
+JpI/tzgFmDCh7IgkAokENCD5IwQygTP5CWX59cWKQ+1JUWMdSztZl0GE25XmnBQWXs133niYwFj
q9xE0sOSA057fcGxie5anTrGVjOPKx7lTvzs9fZTME7FkF9rTQFWQPUvOubVfD54JHwlH732c1Bt
0aAiz4OmSi+BZZOYtvpdjvZiIq3IFDzEbEiqx8qXe07XPVWLHfnaEP/XuNoQuxlfT0YMCaYCWX9o
EWogViBlxwnPSneJzFtpD50QrJsKwWkORWKMNKJQlOVNRhdtzOFEUp3SDrfKFajs+g+iI2wV+PmE
zkbXsGwK2AbH1u2QutRTchhEIG6r4ZTDgZ9mTA6WgCsY+tKsiHyAW4Ba7t6Ks1sv2zHNv7bRG0Eu
szGhELCQ6ROryGy3DAySI9beN+sJE8+d0oxE2iWMWjyzlyhMeTQJnfoHMHyqR782bKFbfLMx/XQG
v9v+yecpYI0QSINIUAoZTxw9HJpcmVU1PRhFjGwlFYRrDVsj0QytRbtEwGIBoeK3L/HpUBNMva92
q5NOv1bDuow5VJAsx+p3bog0TwvzDv507m6GRVustQeSIqTiTW4pP022jMS+T3VPOp23Kx3WAVe6
tyHUntg3659FLnxq0S2rajdXrOCoBpISI9WssT5rjv7b2BAdsfBIrOZco0YVNPSlaGOT2l0aEgVu
3bxTsEj5rA75TdZwBZD1zvPPl12lYNF9opPQ2UqoyVYGrlxpE4kC0ynWsFNObgJpd/+KdCwIjHpw
wOw6ZELD8npbyo4Ug3tltDBDfaJcyuY2CltYxix7tIrRVkGaXBy0px1KWeBKgzLh1ppx7MuDPX6u
CQ247re5BKsRsl9XOX7nS2xe4WadQdg6rUGnnwGQF82npAemceY7dsm7cMR0PMUtvA30/P/6+jDP
GmPL2KuN3DNQHE5p763j7C0Y4joMCSsQcx9COCdiihF2/Zgv1Hit5rW97Okj730DTXnDx6Rq51IZ
z8xUSbH+P5rOa7lVbIuiX0QVsImvgLKVbMmW/ULJ9jE5Z77+DrrqPnSo6u7TPhLsvcKcY64xoaOS
qVDJIOw/1LG/q+t4P1vkclUFkzfg5416ZL4cGiwZkSs2hMfIeF2Yzc3DrlEIyOJSmMxmJ+06E4aG
gZyHPwL+qAL8y2IbZctbSOPMgU3pMeooeLKjXTBGpz83Vtcxd30gVzAlGF/tlvhSh0gOonCkqkcF
b6/NF0PTtkrdbGvf30zLa8MxEKVHdYZHsSCga/IEljxTT3tlZAW96UNnHZqSitNe9Ti5tMZ0OrRp
faxQluVUdJS9i01P2NrL4Fp3aW7WETN7jDv/t39YR2nrkz0Q4HoQVnDoe8AbKds/e4Mkk2yDl55O
ZwzyIyhzIj8OBZLP1D8jHzwIplz4BQ+cOJu5vgYMuvo2OdS7aGbFAE8HVSnS9c6xTQMnNF6jwlyP
Tc8pRbmISoThs3Ju15ZVbXqe1KlEZRR/WC1uGiRxpYJbEtrEWBFfOKL9F2C6YPcQwqPUSPaItSAp
1FqVQiEpdN5BTurmdzsa3+1dZZWnuT/KpXg1GNxZU3SM4ey5Uadt9Avv1SWW7JO1erczVl/0ntx2
sPG9iE9tuGqYyHr10CfSe9oa7/xno/7WSXzIg6P7w+to91drBVEAXR/T8LiuNoGMtlBeKSBHPd8N
u/TMm3hkZT5jKS5Z8devwSTvIAo4AseH3OuroYnWA4HBMBjrID8B8HnTsRvWMuv5snDFhFAu/xdU
5bp4R5FFXTk22TZ5fukxDxRpJLlkHMLAPMh/CsVcucl1Ym1KFpos03z+CUoNHR0nMRwWsRL3UDF5
1uoDMj9hXkIqEWqZZY+ArWFrqQrdFLF5SubJQA/qjsKJR8Ub9pLaOJCKkI7kF2/apyDRFrRiV87U
fOnJB+0g1WzEpRMWoDMLv/PoTf6bqRC6yBHMegTcVo6uxuLfYrJb8ZLmwOZAM5VjfJfYIEvhG4z3
u03YgKHbb3yyAS6OiEYyXg0gwcck8NTkwWh5M/MDN1Dd5oGV8+EQYd/qZSzMW+lQMhuXOLGAqEgM
OhlTFHKzEjlzZ3hcBCmNBClh9vO8og92fkOSX38oVuoRloaTY2dvZckLOdrQGo2rhrVRrJPJmAY4
bKPegsvLnKMriFwkupdYt4mEHIYlFN2jKu38iY0EIxT6K5krRf4wzdcp2/vo8QKBWKdhKddpW620
L31Rf0bctSyI1BNLyMjRYjnxTKESykjGjDPaGpaOBBJjInffzWRR5sbsuvlQwpG1Lh1q0YSzq1ct
GDD9d7QQSwUmvmN7JCmNs9z8bkNnHtHhQvdNcibMaXA1SLYfGSqHjla+JNUz+4qSVdu4KmRXcLvY
QBpzchP4Qnij7cWxzw0im4dECB9zfbEty71u7EP8o3N5t0YieK9W+4JUf3ypGUThGMDRMPDZk5+Q
owmVj42aubBInIRIZGTchz5NOJ0ueULclqFdQdbFBVmfNHKlZLphbzgkJxrz3opPcxLeE79G/HrH
sSl8ccybj8T4sLndutFJss5NSfQdytEltcuziwc1A7+So0a/ho7lEEnwKIQTRSA+uPxmJAAZjVZR
gLPzEygr9Cu3NrsWygMW28acfvHCJMWHEj8zk30O8pv0vSGbiMFEJBh5Ty9dZHh6BlgC9zH5ilKN
uw5HDsWtsHxHxcOqBSHCHbetUV/fy27fG39l9C2zhwqNAB4iRt5gndirbtgOreYMEv1Yh/IaBTEu
dscYbnj2HINE6lJG3kBOekavc7ZZTnODDA9t4hmhmwb1KORrNF0EwkG8j23OUrBBUp0/O1qBPgFY
JJtfel65lvZRRp+lGbxQcaE7Zdw5kD/p/+k4pMtY8dirOvX0ncJbrkOcKhlDxw8aUEg6rtWXLlqc
gkthp4rpLQw+SZAe8FC16BsHmzDRrzGE0N32q6qt3jpWzPwGFHSeo37mu0qCm1bNLumkfv1VyvMq
X5L6wm0hQ1oBy/jWw8nw6TAtuDgKur2ouKhk/gEX6VpSRAgn8BDqQIVWWeuAlLS+iEDfi5dCEz9s
5E8BfIuySnb5cltzmhQdK0j6JtxUOWJ6w42CP71kaGSgr+gQRLtxPoSIgKZlgOxESnfQusGz/PwI
N3+X+tVzIJVttoL3jkl4E/w1AXkDY7a2G6RdhCGmo0/U0Ojm3BN++qPW1SraG/47twuyz7PEfqiL
ixO82iNkXa+3FYo3kgVcq9D+SRXo4pqWtFmQWQYaqah0BBV4hk/RknJez2QD2Ee1/wqLURCLX526
APOea9dYmmLT7SvMTdVzzm59+I0TARzASNpb74bloyUfMxLI0Uv2E3BEUDxO+HCs6S5LvZNA8Gjt
7yxj4wPBZPSPhJQ6UsZGOxFsP941TuDgXwYo1iCOoS9rx4xuMjBufVHsdZeWOMj+1NhIJHYj7vkh
gso2reyKJ4Bne8bSNHREJ19klHnGV9mYR0Ui+6WyYFqAdWkE1nhSbfmkvUbO323lGS5JXnQSFlIv
VLeEDBcfyaGV7uoMc+ct9p92fqbV8nIW0jGPv41ePR5zZNcsFWANStpvgmjO+jEYBZCrkV34sEn5
yiNH53ysoCIA5JS9LNhFxVPhu2fZF8r+OUhpZcP5J4THEOYrPcToDzioXaxBhcIqnZp0Sl/9NerM
ePgJxIdhSgtXwYXLyKv706vMaFEKctpU0F2N7pj2vzBWGn+rNP+s9BNVUWZ8F8t+h2YmYkJnopdQ
5KtV3LrpUqTInnYKMXvhTaOhFysEXzE3e36qs8McP2J9PyBI99FtbTKmb9kpMbZ9966D5h4hZ2Jy
X3Mip5hMEo8/i9jNCpcpp4VShpSAxiX5OWBsWDnhm4T4I/aaca9R6opny1agB6W37RHQsZTCL4Tm
EEcb+9uR3/IWPsAABkHgNGP8djdtl8eBZK0WPGrrVeoH4m6YMHcBQMWqLL7b10z6Ct/Ra1ExESTC
AKIRMaXfq4gfWXThrEEh+kEWiqfZ/0ombmZC2Mi5Ga56/6fmxaGnMRIkJD3S4HMcbTftMdsNOCkq
sR1qjVzOz1QE75r1brE2M/tfZl3I+Gh8cYjP/L3eaIS0/hJx9ZHDcrK43ezS/ApSvjQpEK+K+FJi
w1UswqrMd4usGKaD3mzcdDZUqXmrC54IK9pmNXaw7JkrXAicXDwVPCcZG6WZkwMMPcYc3jOD7f25
5Lm3seNLs+JF0byygtqh2Tgh+LGm68DDNTGemCfuB7nzoq9ZzpkmTl7I6THy/hfah+j+uNe3QlJp
6njmpBBzqbKnB+CHsRD0nFiMQCIhurVK14yg3QYjHYp5xyYGJ9GgYJQocqoNtFiv1Mjoad/y8CUh
M8NYzEdLSYGzUxA2nqNkt9qW/O9Hu7ywA3tH7S6P/abqahhY/PL6BdFWZVdextlvRNQMKEbtaHBm
vn+ca5CvwHRh5DPRdEM0V9hwxVyuSv8b9Z9G9LOY4Dh/gVAx9/4leR3qHKFpEhOCQDk0MZkTNzW+
ZMkFkLZRQHTYFf6bpP7BKsALgUBT4AH6NwaSU9efjEgq6dTgl8xXsDdd5scklXtsZn0EfHbk6XyI
DRJYPYrXk2G54WAQ3w3hkLwF/nZUweOliGTfQJLhQjdWk40WTEcchNQ1C7EuTB2T0GxFwq8bYeGZ
gmwVw/gZ+YYm/ZRyhskvpTKuWxGvB5v1rP+s6sLVGrawrbUtIBpyqrZKvkL47Ur6X+kjhOjxCQU/
WRo7RQ2mvWoYMYWuSZx5zP4miRx7QDKKhoE1mXuWFTQsKibWZ8Z4oWzfporA7N+hAfDExaXPf0I5
gbFIzYLCrMXR28AzIHA3b9lMGdSssMbZ+Op4DznkQUz1o7ay1NyD3OmlOaQKvz9qcudIU3waUU9r
ESI0pGxQeTwdiRw5CitdPumQ5EfpiCXTyUiwfwT1pYbf0xq/avmn63+VDE7W/lFyxVH5SRcdaSHD
DPygNHYMQRPUnmwUryBsZPVDh7ustrIT2WiO0MH0oDAaA2s9D4iR0JunTOzaQ58/BAAzne2ITTh9
wuZab7wAR27uz1C8sTNUEOT55yqZViVhXm2ARCLvufItfnrWW4zXJr5AVfNE9UG9VQ5/fJ4V6XZd
dK2hCaCEY1wtQwdLd5p+s60WjcLrFFxD7Z0MN8j5YfNoit/OQPN9IMtTZ6KjaInbcZ8y0WJQ3jPL
KNQvTK1DBQPKWPP01ug1CLgb/BfD8vp2O1rYFD8mde8XF0O5TtMZXURsswe5UD8BkdbUW08zrrMl
lcaVwqBdtv3TQuRXkxe6iFuPGMoJgNGncGTFTLRqWqJZ/5ILbrs4s+8DSY+tBfpHxkA5JLjsNT55
5SAidTe2fLiMo4wJgmgKLzMixSZEfG/JGyD6quq7I7+vAoYm1pRdqWdIgYmGHN/k+QyIjzTLPjlT
LIYVSPJzEe663LN05GAbu95pdPFoKpPXkiwKcnyWt3UCXNdIK/LpU/01xhxWb9PqAbIkjd7n/DnF
t65kavdVi8BV2VMqLCuOMant8bdsH8BNj8XRROcIg5x1bIDHfxY/ffWoF3YIkbX194jVbcmvHiXI
ebzg1NoCckPPg93nKkORvda8RP5FSAXLm7NhKvtg/GriD9IMojx0MnxyQf4vzT8LI3YTI/WK/JJg
yBA+eTJB+BD23tIwARN8ztTf8j/E9JGbMHQrV9HJ50VfbiWXhj4JpS6Zq7XCS0j1TBpZKn/30w96
o6pkK3QWED6W16hF1HCZqKMqamTG6qZ/iJLDhBjnbC7yAHrLeB2XZwnbQoIZJtF9N6u+NUZuQn4v
uvusx5wHfzXVsQUaIBEAzyPc9hakEZwqPQv2kYWPjHvGqmo3w+bqF7+ABPzEdzKtdxoyHLLa9ww8
3j4fagOEJOABqvVXbQA9SkKR4Pkq+IURyPbOrPzZwjiY2WdUFd9+O90mSdkveONytr0UDr+Kqyyy
H7ocH6ETfI0GaesauyYtwLlp7Ip8Mb+kXjeniFrydUxWXt5mP6WhrCf1ERlIrEqCUBV9O2TjtahY
ixhY9GImtNB1q3eTUAx2lFkw/1Mjjsxaa97YcuKtCwitJ5u6gx+eE2eTHtgCrDEKv/RVdE3j/JWf
YT8AvNGBNCecsssbQC6XzoZawJxUQianARgHJcDh0GGxEwjFEiSgIviwLJjaQVhhJyEuWvGXrTBj
PXKTZHfyL83wNLMvftCRRIxIh8RtH6biL4fzXbe7aLz13IdBwPJUedWS2jV1JuP59DLw0hQYeRd5
QMvZzdy6kiWnlRInamAXE7nNE2ukT0WXILQUzyQiwTDEBdvZj6Q1ybqxPDuHp4NzxW6ySxBNCJK+
EmizFnvWjl0zV706JasBRqsVt0vkgCtLkCmEDQTPhkH9Yo3Thl3KHiIN2G7LNXsBotXYlD17ytQ6
WwU7R0rWJEiPsknRk2qE8Uyu9MF4+Y5XjIOKWBk6niKM9/0YbDk5ENgo3jznO583TcpYI2km9MJP
7LFfesnkQbMBsNDP/oxUTilaP0eZy6+8IzM5sK89OQ6y3L5mQXvBLufpFbORCWFOXf5lqO/M/Kgg
BQMIJxNjGNPLvC+y0tYKEZnAONIpMfO1P3621k8b817wVaT4adpCWtkaTp32kUsYDR7MLb0efpkO
B6WPXiNsHG5rgu+sFPsV3BMNQsJIj+o4b970qfqOGMBnCjrV1ofNXerljzVWmzh/NEp9IE7hpWcN
xIFt4DkIVW2XWPZrkvd7n2hYpUkoVLgVwHJFRChk9Ah9Jl4T1UIS28bPUVPP0GRKt5tH2Mwpd+f4
k+n++z8hQ6hksRIUrIIshnNSeVfG8a+lSUmmYD1I2VlThz8WU6sEJpoW8r9ft8xXpIa8qZEUF8ve
kba6utXRyJ1ar61IYss9vFpZ/Cfn4w+skRdZAh4MDS2jvlH6EckUYy7Fd0USr3u53xlhw1w0QMPR
OVlQe+qAnx99xvIJagzCcvMoTfZbNnWH2JdOoY1RpVFXwOEdLSFQNeoZd5Qnn2K9qr6EQD1JaETH
rsftgxHwldG9Jon/hYP2NhnhVqkG7GegsPCamBjcna6nBmgnFlG4wmZ6xtKwN+mMxy2tb1ZXUdT2
Z5H03yk3E1e8MRrAIFFxUkxUkv9uN/mLWekRvqYWJ7J6UDTlIUYWsnoKCB1rzox6C6fb95QM1wCQ
LT0evM10wk+5RNfRFmf4DIj4nsWwLZBloLjjGJVxpbb6ElVUH1L9SHDSR8QM0EmIrQp8DSyQKu7M
G67GyNNf8ZMGUXoYGCvYOcexXlUUaqbJAMoHchnkPziHLmXYv8Jv3tQJwwskZBXNpRySkJa8t/ye
sRxu5olaalL+hRpmqnwEWNrZDNmduM5OzFV129Wgm1ToO0okcazoB3VPUu4kfIZEvqNx3uDCm6zY
TQ3/rTMol8YP0lK9GO+plbFLLtW7AokCE+g9lklDLN/n6laIvV/9iz8riJSFQiOqrTv1YSg7tXqX
BU9aGH6rJjjfVuUw3hXEVo+3bJmzBYtTN3gO+vDetZmbSb8y06Bq2AkcLUP/mRGpHLDbDiGpCNpk
W/tKkIT1GYKdKnstLCIO/Mhp5Pd5M+Njgqzu+riMy6llFf2r0TUsiSJ8R4HO7hHgGCkKgjZijPmF
x2SVm4Nbl2IZ/9IERK5eH0PItQOpTMYGNsScHufuzx87r6juvOknK0B2QIrDuL0hWkyTW5l3G2Fd
Z3VlzIx4OFi3dnGLKA9E/xEpxT3JxRrZXjq85fFXBWu06Ew3mb8qKqrOG4I3vF+EnGVriXxS3WCR
wGEIrrSr7k1zV5Vjldv0U52XiXEXgrecmOE3yZ1IXG9EEturBg3Or1/BiktLHX+rjusDIj9oePRd
0H4NnIy6O0E/VJTf3HoGpjeCdkk0y5nAIw30RtZI4V+f8653otrfjaHpFJi2BnUrbLC3r2bryrl6
z5YtCUv5RQrR+BUiOPk2oYEwroYuk2vtb2xIbmQQ0+ayypMnz4K7ryIQKZdxd0RuCbLFNsIMSO0V
FtoruKC9HytbNVCcclTY8jB5Q0sPTcxC7cq75kBMohnR6ANALw/lVmDXixgQR0XmVfwfmCRbqFFs
5aMv7mNgQnb4mCsvL0qqX3XVJH+hfY5DrH17VXnYxpkT2NCRBxFb/QyK0xAYCKuPHHVQxmteke/0
JhTh6elw1kWNkONeZ3AUCqbf/QYnXTCfTZ6fXK4d4gNZswW641cvAA4BUfY1s6VtFVxt60dpt9m8
Ukm7DVa6jT628qQK84DDE6mZ9PSIOWw3ME7a0p0xOSXWstll3avCYxmFIawXPE4F+7Vrz8X+Syoj
Pk6jcIH/4onRu72hbkC1GNPNpzGNTDde3LYoUDZJsh/+C7pDyLdTdmSXGNlltvcaWyuTZcGW0R4x
OAE9CPWf4SWGB8nejj4b7grziGa6k1e5vQFB0hLqHVpcb+1hru17DLAmMMdz1JqsN/7I/8CGFjj4
m0swUlr/PQQ7aqgmoCDFbMna2stKxEvRbzM/GjRLY00SobBcvcP93UjurYwCtwXXW7KCLgxkn7ca
OZ/8NsPxMtj6TTi3ZHPE11l5YUIpgVajimEVxp8C1QBXb8HjUtrPbLzrFl1G/rC7zAtLjIgS82+b
vWjA1iT8p+IHiqmPYjm7BdNerxEoIPf8yTNOwIqkF2YcKGYdWQIWY3OokkuHjmR+2Dx/LYrCqHiR
pn5nLupqiwQmFUdjE/7awYtPcHq7zis2PTQ6BXjC7B7pV/jSoawBjjhJwfiUegEYC36csa/nbgts
1q06893UTO6KJ1g4VlHofSBi4U9d23i5tQ5LypJWwF5fbOYWjfDs5OfIvODzSIiztpNX/j0Umxoj
0R2bSwxhcAjnANbJrn6hDxz6++Snllf3FrWavytDdvGFVAEj4kLNXo0hX1KPux7Bd37qDLZhc6qj
YZQZnRH6QppzpWZHn1cz1oChoL7WJPWqkXI9TJcQe/3k56g/LUQxsvUE3IUNmN1XLWVfeib/piah
ev4ESYTJjzHPX/jBUcCWP1WnDSxOunFVWTwT3MZxre2sjDF7V3IwJUjBO5twVzN6Tlp10YKFg1Nc
m0g3uKhY/+Jb71NwO2bCdTyKs4Uaz9SuXKLnuiH5PNer28hxOnXFrh2zQxPN7JZlBgzoJxjvqxFT
lhYcGpWxxFK3ZE6VKuHVAFGTTzXNSqYdlijrFoeNHsKRUqTPPLX3iq6/ccGe1BQf5bRvOcIV3VrX
FHWlJZOEQBhUeEk61vYTPJCiHFBQjEwpwAnEVAgNJGz8GKN2ZylOgYJMaDDtY2hpL0zRX3KGg+Pw
gQD5xLIB0ZO20tWWNGOmnfwydsMEeflt8ywo5r+CoV1v/7R64Agmi5qCtJGVXTBvC4WpPVMDkJ0z
jh/DnE8JQcGdXBwFfmEGKrZk7iKDUCpC8QKa/B5RVQ9yJBsj0LfxNoXtmuA8GYOvAprcGDNIbyxe
v2mTtWR1RNXKFtiBreQAunhtfRosYExjOJJYxmAdyoQVbqbizZC/svHpA0BqgsFNchO9jOxM8mcB
QcfoJqRK2X5S4S9OmCaQGCjKh8VkakJgmZWZ1w+OPGhuudSiBgRFsuNyvpfS1Fat6Fd90niWdSK2
C5u5vMpYqzURBVg6sI6BeD3qjMsTFgfQ70MmRMbDNOE9NGy1EfNUgmZHW3Vo/SDjMY2eHVqx40BG
MoZ8Id1qng89o/QMP+g9yE5IakzNRA/IgxdgphEQ5bXG2JJ5ALn5t+h4jFi1t0zr6Ic8bbijaTq2
NIAU2idZb7Al76Bl7ckWpCrcFs8o2gtxJ5PUlREY2CqPFRqfZeQLFwCQgyC4cObj8SWoGKi5S+rM
impQsHQbqTzoqGgUVBb/l9m/zdsWFrSiAfzU4jMaV9S0cCfGyzxop4hKK2DNkSWqN8wd0tLKscOS
G6qEWmLCTaEO5T81qs7Bt4GXHSLRatAVZ+aQbjKK27mxPwcIakWDvhg81DRojpgmVzDx7AKTgCfM
SSFj4ADC1btKCoSWw6yH/95VTzSUQL2jvZXZRyus15OvAlS92PJLXCBsHaArm5IbpUyPh+XuK2Gq
MPWYHkpyhNDsBsuNy2AlIem3qZ5a+hMM36WuOonZ7zErAo4gUniynDqoDnrIM1xLtBWTl9EmFPng
jvVZbv4Zo3CkqHMiVl8VLxYQFDc07b1MHmbKRirFHKh4PdvckIkxQNGVbZfrCQWk3G/rKfF0zgeC
Z9rgYoiroFBoCZuqaNjsVvkg8uYckbNtJR/pAF8zYnTHg5ez4JhMQemjO7Dh+R+9ZRToNcMjYW0l
QbPPkn2OdBbjR0xGF1MjtD3LVgZjxO5bwiiiqJALVHGGyecCNvNITMR2waae3mL+NMfGMZV+NxbW
KcECjsXi1Czb4mmf5CmXpY2gkbGd2riC06Pt0WpFBX0+nTqQpbR4+FQGBd9W0eGOVfw12Q0bzW+A
vIED4rzULfp6Ao34gOpRZeNQYILGUAwLQWNwOEnvZoBQ/WlxjxYoUyreKpCbmHn4K/bwvrqG8V2h
8a64KPWS9rjlmZ4VXgQ3Dupjn3WHEthSIIJdOoTQqkGnw25/KBmDSCIG5wH+/N6qmdSRXF7CE7TN
zLPRMYMrp0s2zwm1TBCnF5vwUa8KJNZ61vQhAeQcWZxV+H4xnQIidI0OiGDy1ywaFr37yoyZ5T95
w/SuvUHCbEkHrS++OQfbgTckUMTKin2tyiuvvxTkWjInMsmw31WQfvGfkVcG1KaAwiXN2bWK/Zfi
b6IKH/NP20Bj1VA3SKDkQYmVPlafJnshOxmAc444agD9TAwYszm1YHdT7CNqR2v6LGXsJCMWDnJm
lQ7uHge1LfTPQvCzBPDnskHDEjuzz0LmPH4FzypCCRFeWxYaPiAKxENw95Z3Wkr3uDAh6Kgr4Y9Q
tvH3BRgVqRcw0Lqz2EoKe/SULTr8+xn6J1A0RSXcp6JvbGLm4xqBd4xuS/IAqOGS717DH/tuPyPT
OvYW46xAry4MHbch53bXHfVq6h0B3EIT5UOb03PQw15k691Dv9ZHnyqddDCCBGLuVYYI0hydZJSs
VtSihdbQaWcscWkfjM+xayjDWI3WHTMXk2U/mQm0fCxmZwO/R+HDOqBSMqGs1D4qUILLVeNFSZZC
h3zEwdwaxEaWRvtSKSGkqGVIehJj+uzN/qkk4a7OAe7yM6kYBuxiq87DKitRdldnxmtJ92MMr2bz
YYvU7Y2lsLDVb7tJPgvf2vYhG/IABae2wbgP5crct1F0qYT1HJcsLz5+f+gZNlrBPUStoWe4YZHZ
K1X+6Kv6DBRqAKnZ/uK6oBEsV8n4GbFPsq7xwIyC6EzNZ9NHI4XC0EDZF6jo43vZ9cmaKbsltIDR
4cLOSCCK63QjCJ0ZZITFeKrC4sqv4Fqi83JcpJihVj7ezoQDPIVYis0cBxsrhghricIgx2CFFRgH
hNiw/yJv7hvi5yGiR/a60zE/j/+kgREZad1KPTLguiDtcyVkHPF4iomnQabPMrDHYWSu2o4ns5q3
tkAUTLnlTwXgcx5G5cvocsfmyFKs8lBk39YSjeZDm2FbYSM1iRrfLZUUqefNau4RaC27fRA1nhvg
rm6K9qXzcgL2Qs6jbczcejf7H4X5KuN2vhwdyI3tq/tw/AWEB4BcYvcWroLsGVsB7GDWnUV1nAHs
TMcOCHhJgKRMCLydXSb5n892oWgelYTog7Wnr7l58S1Vf20CZC3JHq0MjM/vXQG53hjqbWI250lE
Plxqt/FRxai4pyTymciivcY6eyqpw3CQaW/kGXoyIsvZtADkkxvPb1rKL2rebFjzNT23YA+kKoe6
JQTJcITgTjT9w8AHDH53ghFgfC1NUGKYLFp8dgCBxr6jijhHu/7V3CqahrgPQTPtiL6kJWb1JtcK
6EoUkB3HbAWonbSUUp1YLf4TFBVse/lJ76ZMlc8BLLGojA2qKLY1aRuipwm+ArhuSUNNgVU34NaS
1G8FUbHGoEyyvXpZ+07x2RjEsyOmNkRonmwIX1xpzOrmGetBhc1kQhwyYBFMONIIlZIYJkhotfJr
TKzhGIAOQwiz0pGoiRKUaoI8gvJWHbAUWF9z8zaFEScXSSRFAngB6UKsPROUlnn9YbPm69eVXbN6
/tCoGYiNcOvuF61FjLOhQE4c5S/DEhUF9oWFZ3y+UHqu4KbjCIYU0IHRwR0kIQWrbSiWwUILiXZM
06CEUOGZzSYoUSIH8fss2LLWNKyWVPEhac4yYuRMNbDp/bOKapXwJJgmhbnGKCWAlbGcWGK13MV4
XVgeZNB8H0qcbqS0x43deHX8HLQbEj42nQCjZnYuMXkV94bJYR30TPhIYZXuaXOLrd+m+aooxIIe
szofPCYxhC3pdiiY57CDN02T/WnuqgzD5JiyviuOjXEfLcIOJv1uU8IC1/Z6uf5r4H7ghWSNoZZu
3DAPa5DMpcbTwDPhNx8j3j4IcCYIUeGqS9R6fDHC35oubafWtAAEYXXIjfzhGmM6Ui8RG18rpfp4
lTN5t6zag/rLt4nC7DQ6SzzGCjWwYR2Rz7aOSMofUxIvRHWUwj/1NVaDaXjvy+7dHl58gl3pVJP0
W8FCbyNTy0skaiEB6wJRCdMU3L1c0aidQuypBmy4sXmr6BJyEW5K0i8AW7miNhhXjAOrOtqXLNyR
v2nFb0Ii5DKvCbZ2GLSQ0cy/yo/Ep6JtrRfbVIAL0BQDx4kase2UEtkqbqPBdxkNsZTjva8bp+RO
qvir5b8VxmOJnwD6AnlzyW5vMDXf/JTsd5Pp5n+JSmiFOicm82+KWHYoI6WapmxK+V4Pw5vVoP/o
mvQ8QuJJ+G5L1DitejfVZ+tHRBOYSI8GJ2MKBmfqQMPyLfvZJWxeW1yyqa/sG8J3KOR24wTISSIM
GJQnJbHJ4DeTA7ri9heDzrdpfAod7RSqn0ZXVz5eoZw2ICk4MCpfp5mBL4/Ob8yxKjeeOpoHC1y7
VdmvxEZfRTEfjJvSzTdhNIdUbp0y/Bz0jxjHzkon/5N4JSwUjKNsT5cvvb01xKH2bwESkVExHlrr
31tEu33M42nmKDo9+KB8lMpZapiehD8El8AaMndTAPonqnczXJGZuCdbCrwuRNFVMStisKMOwaZC
7ydxiUjSp0hYE7Eday+JTMRVTFaX8jbIj0UnpAShlzMYtsl9YOLitlhhe5KPporME1bioNNo3tg9
Nd+qQI8iXqJ2l9PhyZSM2p9qfguG8yZBD1ZQ7BuJbxX4YJEXgA9yUGXWvtG0d2hBXlfciL4phoNZ
RV4eoDOaWLrXWzE13O/lyuTWyvh2a2Pfp48m/Ta0E1rG+1hx34TyV4G2j4rMJbraKU2JcT0m40S9
h+ygFcLPjJpOXMxktQKk6pV1b2AYnnh0QkRQltDv8bCIFxX1JyLdJxBwJFREYxh5+oi9D7OSSuzT
oNsQBT9PO94qo2I0aeIgaqiiGBwrtEq58kxYYau+RBRJegjXtjHfJHnY9zNUtOUakY3pXxSAZ2TB
VKA0VP33DtSLWJvgR7HMJASFDe8Vc0aseq4BJ5/tG1cvR70ndcUqkwm00egyUTANkuFa+bpEOORr
l0QDSPgY7c9QvaPgiFl2sRA0Cf5eT3XIdZ9xe2IdoKNOYUqgod4XbfZv8Pn+WO4igu4mpLdYmJk2
zMIHTxxKuyFno1mZ7hzOW6ZagxGyfUbcRz4UHtYKlZZ/nth7E+viNupVNEcjkVyla910ogVnqTJM
xDPRp+hZT7yiQ37N5n9Enddy40qWRb8IETAJk6/0XiTl9YKQhbcJ//WzUDPTHdHNW1KVDEkg8+Q5
e6/tCDxx9TXj9ND3K7sDbG2sc0ZM1CZLg21fOOxORbcIQ307kQoqqm/3mxhCduZ+SZSOAsxQHVES
UH0BR51M3lOMy6goWwehXUSjxULP3u8TLTyMmQ2kGVnhoK8b/MoKN4Kw96MtP3ywQ6jNwOoxEun9
/FhBhaoMZxGPzr6KjXPjDMgjtFXfccdVXwFMctt3L5XZ3Rq7QW4itx7h7KoEPJdnq0xxNPOgx1uK
CRISG/SIFtr4pIvXOWWAM+R7A9n8BOH4FdzxzizDDbv/wce5ZxGvbWskxL5kDJ6RfWXBD+zWZSQu
fsAomxlv0p0LtrDKv9eetZllfv8+ZMKnd+8Gb338UBngAs8qewBUsNS4cjTLZFuetaWogI1HEbzI
YW0yEZpRXBWcF+gyUxmtoor4FpBGLFH0PTCEG7CFjik51RplX087O2zpFf6N4yaJ7k1xtVJj7TCX
QEx3sFFPmmhRRhIpkW0x1TA4wenGX0lutnmpyg+fX8GLv3r1ELrvY/ppGj/VFC4DfvpAa6/llRPA
LDlxrUe9WjTtT9p/58lb3r3QcAXDZnmbgSbnBhRfA7vRRyOi3zsqudj9gEShdx9xQr7GPkF4zpnU
l78WUsNg2Do0vqa4wp97dfVDzdtS8GSIXeJs/cisN7N/fP4w1evQByu807mx8RCgDA/K5858ru2H
2H5G/xcyYZK/rOedaK55FyNCeNG9XwtMmDEJspKhpTqrMr9EPvLGABPDb128Bt5nabxXTU/ZCFqL
9Sjk1YY9uEk99R6HAs3GOUcPp28Do74xw176NYz4D7cAOtk/TM0vz2WonUWTngn7W2Tw0DtczluH
InFgnht/m/1NDxhvnuZmu/sedj+qeO6j73+aQuS4JLPqTELG4gS1SIKXouCrzTVlSCrf2+ojpIZJ
tHunkD/37zFHNdE8hCVhZS8VC3GOFdGkfW/JmkM0LAPgu9I+CFJCYsRyZJPBDQiPAQOGQn1Mw4/v
ukfFBMNGpNKXAb3SwUdn9ow/jzUe4AL7e0dMReGtzNFeDiELQPouxTyo8YrTyClzFqNh4K4zbWMA
3pIcNFjJRHSapp0/y73oddJobz5PFvdjtO3lXx+vRoFxPmToF6DRcg3yQxlA269T/mb3vxMHnJYc
g/w8FTgAD1lZA2bFejCaJznMejtsZT+GeyBKbXC+NXY0t1q340EzpmWB0oi55ny89yTBfx0JiMxq
PO78uWqsjyq7D2w8Di1WQntCOrwNdYdWAoCj2o/goDD+W7oYA4meWDfo9F3NX4lE36d8e1TnWMv5
gUx49H5ZTuzXgsVwhFfAmuWM3bJ3g3Nv6iRAMhNMGQ8Rn8BBj6hdshR6uM6bXDzUw4+aUYmcNFb0
2Nj+mabn/tEAQSQ4APe2ZI52svgxPjgMs8LxzYzqsSc7su6iS5Bi3m5/EOIv9PqBnC3fO5cSqU/+
4gQvifnqgQzmeU3UHF74QYz4Nu7bRYnqq0A8pRu/xvQeWRe+Mc86iFFiJRearDmDNzpZY3Iw3C+6
OiM133QfgCRcBzq3ErKeKjrCZirgbKjeMySS9LEjlnSZkuDI4hUlXwxRUJS9OScK80DJRQSkREwM
9xXBRcpdDrFE58URAIi73byUzZ9vvka8VtbIPCvhJfuII0TP+OEcV1Bpok+B41EzMi3pFgdMkoLw
s0RP1JZo6kgEMmmcGNCqfgPGOuD28TrQS2mf6uHByK8F6vfSOFjxI+M+SCMogBneWtG05O1UzGwi
9OCSDofsglOr9GU43kfWYKZzA1FWhfCxrTtoq8NFisu9B4qEYHltkT9HRIBC+mKc7O5b+jh/cJP2
WEVBN4FYpQ8rqb6zE//T6G2H7EXtSzycoBPakkC/x2E8G4Drguji0EDN9Xe74Jy/T6KXxLIXodgD
nEGxTNVJyyEy3lhc8uihBBoyX9ad/qx9kg3Py/PV8BtNEqIS10wNnq1gf0BHL9/cisU/59JGZRY+
cvanrIg7yDSbzt4x6g/ah9ZZkrkMOia119imhUSN+eDmb1yXWnKbvHdP+0bKSu9iYHdiehs/+uFT
hqczXOOC8vN2KcBkaq8K23dXWEuPyTPBSOu00qhM0XyMO4HaEAu6hCDlL6av1PykzWkxLp4IFr/5
tDohii8NQqlpaznA/Ta9Rdtv5TJpcnPM8UO8wC+EwUXAteEcQjBBcXI6qJ3aSoHDS4JxV1YNYQFz
/WauI2xETIla6zKoS28C033Vitd8mJAhDqthFtaTEdOsrLTBiELKRFiQQGXhSsAF3qcnJk6cRYK7
Ml+76CmKj3m51tig2rlJjrRr2hLkRCfLdW8yqHfebAYJJKZZEmPsDxJsqbrd8XGWreZr+Kc09lm1
ZYiJ+eQ7WKPs8IkAAJre8E962irErTCm4G4KEQtxtJ/7PQr2V8x1JYMHfGGW+1gbn4zul9Kqt8kg
1938WYTKmgSkfCgQ0kXQXjd2DuLxOctbFF7k3wFFLVkLwV2Xr41HOi4SG15QevLy3lrjLcO4X+XP
o/cXwNRHzmDfE8v8VtRM4O5/mYLfh1dTHHL3x5vxpyGJcS7LmbeI4q+WL24jrIH8tNIHOZAs2Ayx
OCBOlwJMnK9vqnbvaifBVlJD6skfHJDY2U+KQwBzmx0+cBhE92kxbHUIsc7QS9qwFFpUnmBpbgXr
yeh/M+aMXbn2NbUY5gFScvaqD9Wf0/EbISdV6EMcsBBQIMG8WY38t4mrh3yEzofdFqxmwAz1Sbeu
3owKzbRloe1JSsQCvBkZFms/NhuojvhI0wRdyWBZOCBBdETzGZDogTYUClZGSRP9hSR/ltOzM7w1
nCWzeYk2HnGUY4ah+wtKM5wtLds+vGLC8KJvX5Co9TeYCBy0bBfqXw7dklK+DymsHBZEHdEj8aXz
gZHugPvucytY9odO8ip6H7HVxFGQYzuZ2SIV5GDMLjIQbb1kf6gJU5O/TfwEo5sdG+TSuqsePTs9
1OIjMqHY+39xVjP2f9K9E84ulF6dhUgyw2CAFNTlZOF6O7vbTq22qQNG9enN0X7H6EXHI5/HTylj
IofUn5jkQrSCA4sAYryiejH4UmucRZvRzmlpjpCWWND9OBohDhMyT+nZ79vw18XWVXslfvRZbU9T
M26vrWA4x+3ZPQVsukF5d+fG4KHtPuuCEIJoXIeAU7JDbx0xavr9LujPtv1hlvNG9RmlilMCOxUB
O/2uDE+kr5BBUXX3bHpGwE3ojY1CVtSUZDeRovnM9bUimsvH85G0d/rker4mSrxCzWEhCJLjamiY
BcBtIB2AonEUW1Q7bYnrqqfM2Rn9S1EwlKBLlyc3vbslMc2/ZtzbZKx6nHlnC2ONoc1iG8fn0a0R
XOc/DV4t+enKB/LgkFEI8Rh7WBsRrcVvnanT/0pW1JQ1Ww1FhELkM2lvUANcCfApvZfN72AHXPPM
pbRtiRPWHu5N8md5r/4EaFL94v4r/avgnVD9sc6vxkeHHgpbtM5G36V/Op3gNns3rR8jOA+cAYXx
l6cMHYyfVt4jbR+FLyxD2Gwi2EkT0aMmO3ZmbnricOPkMZoPSSUyHzbrwVmJ+oBC5dw1GV1PPK0S
ga+2HT1sbDTCWNIU8dJZ8wlBbq/AvuVUYHnHkP7kfRrq0UEcVzLB7Ydzaj/QWavx8gUh2FoO5FJD
Bwud2b7MBgf05sTBLFzUB46u76LQxhIYrgLo57QdBRv8xAIp0L9YVGZe/z5w3M8YzHtRebJZqC2x
n1tZfmDhlwGfyETLOQbZ1rCutrNDx2+Qf0FEjnigf4n7G9kJfVLL+uQ0tWi+kiwhTYrzdXLUPOfg
gkv1mX9BvRIPxkhiSAedA0UNOwhzEePo0OtmAFzKJ0r3XJzN8Fq38xSNnLfgvdDubrEr6GLOvHkP
w8gokDTelXUp8s+4Y/H59sxXi90j59s1Z5tQl+zElClBJxJffnG004+viQlHpesvTdYKiukGudjI
wus3T779xTzEdp4yhkTlLF3Aq6r7Pxh5HAyUto6HBAvCwD+8EoioNwQx0zCqjedhujPfJzrxgaU8
1pYop3EVY9WjsnWeOufWy5+y+8n7X6X9FKw5rn+a1MXkjJsylCY3qktOaffGbE1pkMyORbdiCw8U
x71H5Ftp+Vgnc2Amp20K3S3jbkofi4m3sHgdoKxb5dogOU4OdwpX0AoACt47lwbvVwsFsul+rd5f
j5hCkVYYlGGa9ja5mPm59cDmL1HZptWr07zbHPekgKU7Nwp4SnF50NxbSeQOzWekI7uABCJkGen8
PA8YOpBhuuG7Ll9y7wmj9T7CTlcU05vfvoMgH4JrNBGE2yxDBkAhy8Js3RvbczneTZMfiC+m9HeJ
9UrVG9tsE8SKKfLO0XZNPiFw2xbYW8NvWtqcS7Eztb85W7B2KkBFNJ8163nSPc39Uk/7qZM3FzVD
TXHV7kY6YIM4Rx0C9uOUnNvhzSZpzT4MNJy08tG6l3DbUyd+TKvHIee1yxPa0Ysspz/jfUUTPjab
rk4HavhA1624WW+2ecqSQ9gtcLm1wcFpOpSJp4ybLPEJ2DaOHn5eInS5tVAxriP29w4SCrR4zmuF
uGjlekrffNh86sHuv6XJ9YG8yW2ox6MXzdwF/u/YvvsC7Fe5ppZu8ESNAH3Eqp6+BAd8XjR9eDPp
humgl+IEpPG0nPDFz9Wxx5nMT7Bil9zayExpT9Ps51i1EN45y+5zwBNYCt7C0Nu3UDmNTd98IU9L
+rWgJsn8XxWvKq4Cly7ly9BeBurhgVq546Wn02yynYbcoUW4zLk/4gEeHVNRVOEFB7c4Jreueqxb
8yNAC5EwAZAVUl+C5CsuY4fnhMeHBmEYhcsBKXEfklzUv/oOvxAgDhRkabixkuxqx8Tq0ZEG12OP
/PKfrvEO7GTVus86DRSztJfuOpB/YHh4DCZaoxQe2kzD/ZT2LkxvQ/eTcfkm/Ou2N05RCNCeyWvZ
QnZqic+ikzzquzIzMHMSAx+wBVQoAcxbRsM2Ykqdp78Fv1fXgg54sCZsFvy/nhGVbgfSgVkUQ/3S
KG45uhUwgFHCgM4usictorlLL5mMiwX98zI4yuRD0CVCV8Z2gIqWPY0DmSpB66Leb28RMmDA6eeJ
/QLYJlJNsyFKk3wjfEsdSFtLXw0hxrWu29aYyW1uIX2EFoVcCG71EFEofrZynWsgljfkHIzDimm/
ZDRsG8/MjxZYi9LMWLnGl8P9FeMTVx5jmeYjZlrh9dyEkUQuVm6c1t3MGaVAwYZWeyNObReMTFeq
bhWTF5MXzH/MT+89cx8LhKmGnG292no+zw8c3lMEYTfcmMXHWF9SH/jHPK41cBYEzIY3SN3c4L2u
z9wHFLpuQyYJhSquqOdc3CcXjD1iUqIUKuASeBFGbNTpIR8fHZcU1Cpc10iD4/KpJnXFyOmFiI0e
IEov4ZUfeSGR2R/TodsYcMakaRDJrlnvTV2xiF/Dnq5VQbVV6+jMNJqoHo1yLCLlkyrDN/yimsHw
WcnmR+84mlIExhbhH4iP4xqLT4HzDGxyw7pTW/2Zai7L7U0qc4a03PseVWmCV6DOe3oQ7bNePrvs
h818vkvJ7gA7i/CaCLa11ULb78Kz6YKeMB/bsgIRZuwstIW0I3ccPGa7cb+lPzq0z8SH4HDGUt1E
T0HoLgsGUa312rfv7ohdDAk0nRh4WEz+SYVrxju9vCyjm5M3wBkQyovfrqVUrvqKlFZ7lll1AkaW
iycYHgcBPzLG04u5ki/ml6s5QURU4inIIc+nlxzttRYZNQVV2tveum74AAL4T+V3TBzoDbdFclfI
JoPEevRmy7BGNF5deOuQyj+FY9fmxVsIfWjw2cLG8pSm/t78wcrJLtLAeiYAwofQkjkbC0N17VU7
Pa+2TdqgS2duHgYrRg7LmCLO8v1TBEpuUH9ljfhpHj+xgyia2VrcvhuMwE026vLosQDnr0wHhvEO
GITBkNC+I7IvSRX8IkMAEvRJ8y5uDyFugycOwaw6D8GazZ121NZt6ABFxLOzE5AwNp9mWROW3g8h
SQFFN0f0HXPHwdohCM+WqdoFJsY0CibiMxI2DevaE7To70VG4jUOfkzQZ7rv7XPxS3eGPg/Qw6l8
pM1NX5xGqhPcDQa7DpyQTRPv4pigYX7ulSu75TCeRuotMxm1Mr7FiJkVzzZkA2ZQJPdAzibHgv5Q
pTUE0X4SUjfMyzN3/QhaaLhn3kvcvqSc98h9BXJyz311mmLH4rAbicO/PyEnBAbDHBEXZMUirg/P
oV2Lg2ylOPz7U0aSJLtyWXUHNPdK18yDTTID5Xw5WAcvSCjjqa6MFsfHv4eh1J4LBRkytQG6wvnD
kVTSNELh0lCzpOW8f7LQMu6e+ufEta8KVs+mtFEsA1l8roOhfKhs09znPmY0AW/jUkrzGwmKvYsR
r6yctNeeW/wwQiIH6CO358VxXoKWObxfFOE9ZV8up/bR7ejKKIfjUiHAous1oUrelOgImocCSAO1
vKWqj0KPnqYwCHE9ITFA+u/stBKGkuexTXeKhGoVi3pDPYNLHBJyRKrJ3R6neNnBOYPKkgY7J8eB
mdVIZPRaoRrS4FUOQXVzLI5yKKA2mRE0p8Bpjn5AaPgUN+MzSUTkcPho1KidgmVUNfpz7yQRmbaa
iz9eVk+t9zzEOIb4O8EQSy9WISTDTV9NxbXUmEJMjYliz2BsUg9QH3odN2TNrAVYJFSWUuBGDa1r
rSvrKm0AEnBvzZ0vo51N02YxjomApw7wEjDtV+g21S7/91GZJReHQG6aL3pGH3LEsnfh9KHpi4Zn
udIb8dfNAAVVDdmjoSQk1i57KDLRowBkKGQHRvI4CDulEUSiHeSnRZYSw5Vj/dymmapX2bgppPDu
7iR6KjGu+C4F6mYE0zYrm/IkFU7TPiB9qi0EQ/NKuxXDoL9WQ41OkiGyDz+iMxr2Vi/EDWw04jwK
S5zB5wGoTJvPcP4Usp7nGiLeiif9CU9AnIfWtmAp8yd62ERIeh7R8CbKXJ0GG5Z7RKQRYJqpgj30
n4fU0KG7c5YsZg+npbQ3Ywj0szdXQ5mHmmKaPwyN0t7jSz9FvTmdlUUbMdOx1KTM9Ed4McXnVFTw
kmsxnkPFg6wAkKcJjf2EkpHsWnlMbCcC0hR9ZMhdx0XRRHOoSYmHnNP9KsBc8O8r/aodz34f7QeF
ZjgqneE8lgq1P97BUkOX7GcOQ9AyGc9TNoODs0OZpeahVx7ZzHbPzR4nz7oZ99YScVPh4Vr99w/+
PUy5HqysAcFsD0Q8nIrnkvAT3PINJbFGns6gRUS6aZx9CySxBwfvOKoIaTCzX5Va297z+UFEabaz
iGvwXdbHulYxfMPQpX07fFkWa3UwiPTgJM1vH/o+kc84pMnR3jgS5VgJURyO1HwM0FGCtFH5yMtY
sbc7+kaA+N3Gsc3MJuu6s9L8veE1/p6GtTqrZAj+jf0SGTClmOqEi6VswEHywLnbgNBhoevx47OL
eh2UJLI3p0+QUE+UZL7za4Zpc6FpsVRChKuG92BpVcSAw9daq8n9zgLjxW8wTWmB/uYKuyMdYfyS
0nma2qTaW0L0O0dPfy0VWQ9mDqw7UygKGrXuC2q4wTIfUDiXacgmlgP4SZSxaopiZHMoD0ZjpUfT
GU6pa99TV9+LBFWKIRGZVEGrwTdIjyhp00ck8whskfNu5RSHuww4R5tJ9yeCJhWZzM59FGyNUZE6
Ke3fhM8WIjMvGeMl3S23TmWCwxxfsrY27mMIMLKqnKWTR/LMFp8NE8+hS8ttROZOHQ8+53Q/27L9
86VpRc5rDS1XTQM5lAYAOxCVzVX3FbjrRlzqFPZSH+j0JWy6tFapc+TB+0n+O+So+VOYP5urEbFo
g9HcYPlmPNsz0mqnXDE610GhyQhil5rgGM9+LNlDrwUO03FNKz/k0yBRlqgG3VXEenrp7SUIC2Nn
2/3bIHJ1aRtZXwIz+x7kqHZiJFA2LgcWL53dlb/qoqm+oA0+DeBzdZt0n7DzaHfmuUWLGPtfNOkV
BFzy48ycFawa/P5KtOpPISrMHbqpTkVkDFcnUZTe7k/ppv4n9h8MDjxjGYV7fHr59d+DFXF+csNy
pLGX/mg9kxwOLvo5Q5Z1pEx8ahhjrKwMGJgRZt3VlE6Ln2cyls7MFu4YNPjYGFd9PgbwAwDwVJUe
roU5DLucuw9fi6pvZppElznPXWlVsGcnVwtHyfgW0KAaq4QoPRmLg+5ln2lffJlWBtq1W3gGaV6t
IGWrSZmP+7l/ygpeaxWRolfbWO1y7RW5Z7lsNNiQoca37TrvoNW+eaoq33koov4lwSAmCvBjesml
2eWvpeHo1wFyjFZN48ITlrlGAA2nGS/OKktAOowp95w7VvXB5ky+CPRoJD591g+0OvlrHrGDAXfE
yq06/aG1U4anKQ62PC+bPeRAoDFezBUFFXIxxmP1WTjG1xjyZErp96si1asjRhWQOFIGSxfP8wb7
QLkKK9ddeG2dHPEkJUerhatgdYLMA9baTDbDMcxUuc4jpNxuPfbH3PeYv9V0WuePuirOYL9ZGUpG
omrwAHcnd8y5XAzFpKVDI5J1kSRgEdGqb1jvBv2wrA+HEyJFkE09B0/GJtanbfroYQz0AI2CnQGx
T80dAWkpflHb7O+cHO+KmXU3DO1X6Y+I7QqdgIqxgI0UpuGWkk5fmjVJUCHzsy1Sl9VkWdV7HaC5
tpIan69EY2wSu7TSvFo8jIa76ye4Vnmq8Fn73hwIvy1a5ew1j/6yRriTo/GWazFKFBsrOXKYhsmw
zxzMhjSXpt7erc0Og47xlHXZuNbd6M+XWC06Ea2jeXDb2GWEiYv0y9KEyWv515hpkYwQlJtpl98C
KUdIaYQg0t9KpQV3N5G30fXFsaZVdHMCA//FfAXrfuNes2hhOIpBEpDGNGyfyP7GyQvqQEKt4Bp8
Q//WnamE6qeavihFC0ddv8L7XHXqac6oTgMHhQ+mloudmgV9W3oFuqBHFCD+TEIN0yvzzTteKI7A
HLpdND7vCHfp5uTZWyATB8OftSo0Kz/nMRym0pTqi+0RNvlhcpzwQtjs9xCg1ocnlxPwqFI2xpm4
aM0QjCn9ltiOajEL0Tw93gwt7TbLKsed33XpKvD1p8A2i4fRz25T3b52rYmTJuiLteWaL3qod8+q
ytJtbxrfeVibK6gIwT00Jpb0OS1o0tpb1on65rQ4SRFFP1rtZ5MM0T0hVwan3cQrEiiomilcjqh+
rMXMHxiLr86tvZOfqM+g08cDJTFhd9QKtOLEC7tKzCnbVUDN/MdK+e7CUBWuRzp7Whr7r0HHGduM
QovxX8swWFn2i5md0zakRKTtzQtBBDirC57Jfu6r6cW2EjakVL/o7hNC/qKZXNxGEhqu2bSrRkNa
0nZpfXQq+2IbPbQFRBmbZI6SC2Da///Dtiphdwd9iQYoVOHVTn0GJFkIENUihtKsbBqp8zrq8yKf
RSOw7D7GYTecHDslc4hGQTzm0YaVt75Sflc0dmnVlF3xhT2KLsH8+WJ+0KVr7Zlo/uQq5dznyM/J
ToKjcl3t8O8haf059ofR47+/sKp2SUToTSkFnLDv5r0akAYJSskylLl3GAPNxanSPcdV228oMvzD
2DrUcNGplsoESlM36caDidH1tTz4evhnK8tYs23JgxN+VJMT7zuUOfPH/30Y/DJDJqfMgwQNQHOH
vAZhdAgSh/amy5pMXgN1wMRsA3vlwjMJ0QBHHSzg38QzduI8dlpN7aTCFfWvTbG2ySbn5qbC3U8O
cVI2MbAzZWbcaQMNckQs3PS9TsMvwysFkGXaxBXJIQORsCUxFUt7DnTxu57eupV8BinwVL/NxcrU
sZd3lWafKpvUoyERlDs9V0UAem6yRfdgZqZ5DHqu3cawNsobEAQIFHU+56yDNJDPBDFM1SF4CuEn
9b6oHsp2uCWC9caHRrCNSs7BdovQIw3QMBkhN1IBJFIY+8IQL0WWz6R3c6LlADLB6ZmbQu7CCbRQ
ghlnlOZ/dVyNhz5I2pXhgqNwBMSJPt3B9Ua/U+rEC9EWah/0tmTJLoW9Goyo3ybamGMD1rpTGJGG
5fpOvNH7oHpOoBCHiQjWTaWDlvJks3OEjc+1yyD95EG6nda6IKyjij91y5enMpyebMfKlrmo8WlS
Ny8UXXJyqOigymQfB8XwMlcbsaUaaksqwDzH+kFsjXkOdMc66U7GFBZ3lKG3MVDEqN1WHJBa3omX
wneDnU4He1k3TUIjdDJfMqM6klRhvwVYyx2DpWSSfYtls+0PUEBjDr/rpCIrq8q84qDHwTn18YHG
OoJpHGMJQ/vmJbDi+kUf9BdHNjD1Rdgf26ozzopTFTOt8C5tfkKlRq72qfmutdcoqG9or/1dVFGP
JC1qAafNBk7SaXgK00OErgynfkh+QTQBe3ZYDNuu/LVLiMNpt2ljF3E44dUI7ltoiWYGgz6v6FPQ
jJ4qqDQRHtvOQZkWuEL7IS6N9uLEpha2yBqYb/AmhxwQ9eHS2R0oDLfpHpw8BdhaJ3chBueaCkFu
yYByBByue/WYJkywnmBG3AauVSIyknplKEgHpYY3yO+dCtM+rqUK+p4RxchX47yii5aN8BOtZ9WX
5g7bQXy2KXwpvmapmymSc0RKAaRp8C4NZlr0NTTQEisgdWEElFQ5MiODDg69O918U271NBmWzRSV
Oxc7xiqUUUmXzFPbOkRRNMb1yfdaLKwteCafqNs+yp+mCRCdboNiyrn3T7X76pq+Ca4NdaMyMrAw
DfJJrhKDBoe6+dnQkwiPgyI3h2MnCsb7IBxwZE5yWTl18iQVuwZ31CU3epDRJh3cNkc7YUokmmFa
EwFmIcOPiaDa2EGsrY0Sy6WmJ595FI7nIYYQGZgE1VUtEcyZA1CmXzmRa95bQ+APRz7XdHF0tXXE
wW1ByJSeBtk54bS+iWRDU8mY8mOik+vdQ/6J5gfGwlNPHs3k6XKFdN7dqtF4d8wcDvn8QMJKdh6j
gEJAoSrTG2ANTj8yy/CiVR0qVkqLdIdRs/Y5s4NycnBPx8P/PUBtcfY2kUima8nj0HNu//cA5gsV
gxngoqvn0J8UaY7jev/7ICPS7QTLAK2gWC36pi92rqfOYUccBwMtZpSZCggs4cGwtEsiNMKXEv+t
cZPdNOoMZdFXnPrc0bcwW9/crkXdoxd0h/WIafkE8oDoUJM91q++hvmjocmB1WJkpnbhSz014VDs
Gn3jTvQWxtCHCmfT5xSeHG/m/IDtHa2SyXjNRHAnB0u//Xto/6lhY4rpVjGOQkxt7JRR6IfENX/T
mJS+ViPsJ3Xs4dAFlIOuVXpgQBuxB4HNnJPqfV9luBXasLW/E9LjOUCtuqq3Xu2JUxl+k3LBrAeQ
oqGBc/NBXVIlR+vSswjqsX7bqM+/PRV8wwy8UIr5l5YMHBe4PFs0vVcdKQr9ib8GxrxdOu3e8fAm
B45n79qUhpgbb6Y4JR9gcFpCGhayK7QP2dLyt0loySIgpmNC3pAWudZWDhU9u6nU6Br6RxrOpJrJ
AFa5Dc6/qjKs5Yylxs6xnhjm4Ios5K3XBaCTLJyuFtFXRW64gHNdncPIY2+40bOf6IvYCLae1Vxa
mDUbv7IJt2oTC9mD0BaZyvrNVDr9pg+xvorGpsXizfCmwYhfCRGDvpO+xTQEDGm9Jt3IXunP/IEE
sTDE6KRJjJvjj8669oyHqQWnZ8ajudGMKrvUDs+6q15qDRcx/XYkAMgicK7iv0sgMWU0KSCp4Bar
aeFoKtoxLsuOEr9KpV+hzTcfZZMwSZ/q9NKYNzN7yxKJCapJimsLSbHo6ekGRI08NyOzk4bLudMY
JVkgvs2oQ+FalqQsybQ+1O1DbjvNLrf77tDWSGe8zFp3GTRUnviz7L1vT2unUy8lPdbKyJacw11a
fMnd7nNAzlGsX0oXfnY4uq+2YjRbCXc8FVaLsUq5v7khzNvQ6xv2L9zHNUeSiDTpEufhOZ9o+6eM
NpmsHU13goQR5YvQsC6xk1WYS9hnaaCAEtZQLPUO05V00tM9zjcaSFqEgyunT6O7KDEV0ZNEmD1n
vk2GaooGfaom5oxIxE0DkxsNnkdoCkdX6upS6XEKaKWLkEHTfna++pjBr2Gn9wBezVviZS9NBjQi
qZS7xoM6A04wdnTVwLAZl99iQKTIZBHHeZDqu6SMrEOfyo9+qACYmv7a4T7CZhGSkolZgTl0c8kg
JRPqQ2OVtnt/hvQIss2gH56VwZc9qG+zcLWbJR4xi4UHzOWAO2A0D/ZraQLBx9nebw0TurUI931M
aILZ+c2aTiTTgNRcmpEc6VTY6NgzsW0FgWedzsjL0ZpkTbeRyFwj5qInpQfKk3ZuDbr2tJpxC82q
/BwXqfDi8Q1VFmFvOu84mZubVqHWnqT70rnFLB63GdvnoMsL1xQMKXvy6xGnrzQ99B/MuNtaEFO7
mQJKc9VfeZFb39Ie7UifomwJciQRg8VJznHOoUgrWiac9yj11DY29Xg94L2GVRGfUcUSDEAlOCWQ
k6XHIdIuDG6D/+HovJYbR5Yg+kWIgDev8KA38i8MiRoBILw3X7+HGzd2Y++MRFEg0F1dlXlSqSK5
Qty3GBorVD2LoZJCCilAMydJbqFQIDxmMKdQnKpd30gnzmxoZsfLgMc9xOpMe0TeYe2lfVGSPahN
aC7XAQ3kLTf0w5AEqYk2rDabwy3jvYx9tZcl8Teh8nZvY6nAHYFzJAjjGamHFFlUGC9lYoUzuvm2
ER6nmu6Caw6I46aR9L+ZgOhRTjGGEUrvpcIgefGKFL3ApO9XLdEm2kQHIR2yDSaPnKY7tveGWSso
f4G5y+OOFLN9rVMOUiXMBfYxcigqJsfiiLXaEBBhDQLJCrVeI54nSANd6zRsBE2lU9ijRdPKl5wm
mkjGwks3W3imhIzAFWoB8mcJYH0Gg5qKQPZL6eUTnA0hW3GYlcXpIa3GQei1C2vv8j0L/0SOAejO
2uTwhJPVM8aPAkF1rSa/pkKPRE+n76Ff+40mEDPBUL7YyBMJ7DS1+jCll+/XOMzi4qOWwa8Ica4h
tiYtQ6vAKi3V6IhZKrI4WQGnnXdZIBHKRIuDQuVfucgqlwrqpCaTg9f3EE0HItBjBuftjQpz0Kn9
Nd0sbUN4SC/srFGVxntBGtXDNFZHganBFqT+UKA3EAv9PZ3ZpNSpwDEpsdNhwUbS19ev1VJ+V0u7
6cfqEcyL8QquztzEIlh1waRWqv+/4YTXG45c7UGGyi1e8NQziAcXrRv0tMgNIRfgcZqnbghNtZV2
CXFHCLOf3tenDpvZLV95hBA+q+J3t5i3TTnlwoaZxdtSQ90RIXJuTWFZPDXm1xJibfXBtF3qilO4
stCdXNSU6imtpAhM8KZLMIrPmMOUeirYHY16T/cHZme3V0tSsBsEBPtSfmI0JYI/oaOau3VZv7lh
EVUULR2vEpMS/KpH5/SmhXSxea0J39nLfXUlDtIqmZuKiCQrLX8tHkBR8+rBilnBp016afN4DFmg
9/gW5LUhClYQnORLvRndjkjBQl5XzluQKkn+UAYxQjMliuqbmGP4usXDQU4RY3brcCL5tqDO/pdW
iiuM/cvQT+o+Jjt3HPA0rctFW1HiPYocT+wET6ZpfpBHtLhY409D7pVtN3TMOUktWA2tIHJJuT90
UWcUXm25Vom7VF3zESM7Ro6/1xRl/pR6bsKV1hnAxc/ZkifHulG3ggMK2fLcQbG6HedGfLKtxy+P
mXaSmSuncpjEWCfN+va6AsW7lXAZRIQxmBgU/J3lelVyDurcXmXx0CJYswP9PEo6PLUTFvh+QiBC
I5ez9EeKUzCSBNJjMtMrAE64Rg8EoJnMIOsBq2CB3MUWAum6t2onFx4xpufVx5PIEXpKb4TESoAI
YeiNuMbHhhqL+g8tILTN6tbvm6W/yjL+vDp+8pgttrxisja11oUdGlTCatU3LKWIt5Ukj0bDPI6x
ScI5hvDSUFAfrZwBRqAvKtV3Xll76px7O60jM/Rs23Ys8M2ju+i3FCOZ9kS9xNa/YhRSxySRViy0
LBhTsppqtT7mPeXm2lX4aRD2SdpLOk/3JfGsYNgNu1kYQyMflRfMRy4gflAyloQwWTKZVrE+0Y5l
hS5cqRHHgIEO3qq2hL+tVOjBh8HYt3H9Jj6wrZerRQCOeoOGjemAIeXDpcTBnaAoh9HkMsGIBITb
0rZ7NAbdQQOVU5Ua9Lw49dBqkYg1oJs0ajceGEMhu2MBL+jeGAMwgsUc4ALVbBcrmgk1yBDyUeTm
/kwsi2clN/54zLxbX271scFtOS9LYCDsbi3CPElVvE54k46Q5sNKTf7SlkBpzrZerovnYerx7aRz
vtMYnzrpiEilvWnn1rB54Dl4og+w537wH0L7YWQy9ddT89eIPHzF94oKZAmS+4oEZ6sC23TTC2QJ
DePgFzk5ND4ow1YJh1NaEc9sTvR2gFMMjKhxbjcMdq/1+GpKb3X1xkc/1fsk3hOGHXfRo2cSfMEH
LeBBKX4LUjGJabI4K9GkfgaaZCvlAT1eHfye0T8JEjjI4u1z8Z/9eo6WYt/kqiciWle8uie0FOme
q/W7qTo2zRlKP8d2dG40dTEtklur5X9J8W9BHNz8PJQvHQC7YxS2XZ11B7UZjh8abezHgNZSDrX0
YloHAxNpRzHaeC+jF0LDbIkwOQ7I5Jm5y0cgvpZxWGdMi6fKOq7Vwdrf9HAhHLgLUBAZRYQ54jYH
uK1YDaoHBhVHQ96+ODC+soc7zRuSh1fpBQUgrU0wEh32fLq6hl2GjCNabxL8WuXA5pHtIps02n0L
3dyJwJ7B5NEnMbG4ZhL/n+FeZMzQFXdrdurVq4VpGUIFAgQaamRAXOT3J5c65BpbZyA6YthsocGi
YT4+0WXbR5jhNWUqq1J27pBA1fvqOlIsEmBVOcPPHEBZ/UenpK18OiWFPf3EnGNVTEtIpynlIAYE
86vqcz5iDdTZ/NcQSJfYb0R038S+g717AzRc/CILWezeA2RhtIwbQzpSXHjmAVz7eL4KM7u8XWK7
umV+DaIJTZjqASLic3nG3kdx571umL24ojt6bLcf8KWTt+RNCZIDgGaXDVQ8Jm/GF6lDcWSNLqlQ
G2GfHITFI+qx6Tcl7S3ejYihx2aJXDc6uyhprF/prockjxfqfLuOhpt8013iUeSb3+Ax/CVv6tXY
4/5Qj7ij+oIGuctXJ4Rv23Lu9H+r06BJQ3z2xXMt3nE8Q4lq/5aP9EV5alr9NMrgUvjJHwVYdUcM
1NwxCe/lY7GTNlbirGzfrnlNd1wO7Qup+XICdYeppaVC2KAAlet9bl0ZPNvLB21H0gm6zntm33rt
HqzEnQYAl01L33lfXMkSDYtTvOLNw3VL4TA8vyBVEFkx10ILgIgNogKGOxiE0xkUhvUlIo5vPqwC
koXNFGZx+jcIK5M76xRs9jlhx0WdHIeluYubTXyDN+yVjDvaxwkUwy9xPZdh/BvyszV6Mwk5f4tE
egJbNowTd3AA4HE+jsmkKJ2hPwnJSZIPt+LQ+9yJlyUgjus4bRiR2NyM/nqtP8hfu+3JqSNs9BHN
HyhrQzWQg/6TUC/NHWzR/tMiJlok2bX+//llGymSTtydvvJLE9SJ3V9iTom1RrLuYi86wXVwIa07
FnHrkzO6oDD8jEibnUAMbR7AZ/5EJ+Pk+yS4eZmLndABrkVaHwg5T9hpL9L1eSb90VzFRrezGRyF
WN/ne8n3v8Qoek04YjY8SSf9oB6KHyIT8KNHC1kLHhFR/rK5fYkbOeDS24tT2C3zaDlaBUpXh0i3
mcMmtlmC0ssP8Wxc8ZiI5CpupF/kt/vinZRi8yJ9/iknCATvQhrkBhGuW+I2oVtqL08b3umW+I9X
86KcqKpjV3wX3GGLp3N741elkbclCuFT4/tfsRi6Zsnh59T0p1uLGOGzyj8q+VWTtrMwo/DdrXHI
h0UXedg/w1B3zVE/PjYTpo6tlZILgeodcTzoXYoSNg6nfH5Znh26o4AzV4JPwqUXiaxHufhA3Z7W
G+DyDZ3lEZGBD9OMkXRsnoFq2WPH3yD675ikd6TVLHiW+2M/7uMeJWYoA0570BtN/pWdP1WJK2Un
6L4WMvfyIk109VyGooyEh468WY+xiOwXu+RtcQXXiLRf5o7HDBtiZH2KW/Bc8HAYlqI/WeAS+gzG
I/h2gea0+8pT94xb0VN1Yflv+Gn/DS/VOxZtLijCkg4s7BjqHgriv+Kv2+iQNn/wNyPglLyRketJ
Dcu9zsVHRTBCl/EQvXbaPk5J2QSY9KLiOibOHvp1xLIpeTNZYSlR5Xa1xQ9i0qDG+GZbIRW69oJP
1fwhnWHeY5rnawTlUM6b2vBUjn7QFdWAxgIfXkslc9Q0OG3cRYGRucCttMevWH1M8mVBun4wko8H
/Xk5EALylZGSKemGLkwNHKGBAoIKWCswrHHskLikNhyOT1n2TAA0UAGNQF/8Oph+HpTgjYehMCe6
wU2+jH8IKQAQAv98PDtg+CUBxPoSFqXJ5lxVTSfiKPQPjmPHBGARbC93Rw8acI/dsMslAYIFIA2d
siu/epA1ZJ0SrQM2RfZHhScXGRrpQb3uNNrbEyw07CoTV8FEczW8tS/zHGWyPQyolYICH7xMBtJJ
mp2R1YwdF9EAulB2CqI9EtAF+FYB7cUeQ7HnYBv8scQo7wCem+hNPh4jv0xcWJNFEaaVS/swR7No
XPLivbJ+BpKa4xjn2fdc/qVPFKCIzlTD0i4TQ/Y1tNEwBPUKDtZpPmsTCpYvkaIiuQuR63Iwmy6h
VXNNj3DaPq3XhAU8Pgttv5B41ytXk+1dtTvhM85g/UGetJH5CqOn0oshpr4Mpf7YbbsbyC6m+BcG
+knmxXVkmmfKu+U95rOGtGYTWWlQOpOK4VbQqmnewbRL2GqZTkbm40V9fxBgm1wSc4v3r8tfmt/M
BBbi8Nzc5l2ybRDCCohA2bMpjlE/C3wbJHNvMOBWA/TGP/6wR3pqt22OycwVcVL/f7lJC2o63J9B
gl0cl7hpZwSwcuYk98EdAzG100/09oV8koFNTYc42UEMwgB9oA3G+VOvbB5q/GMSVDvBRZUlONN8
wpSeGsHy2CnFdekjPhYDwRtbBVCJL5pEmPqf0hdyMwtG0FFcIDnjrjo8nu0XUDwe2vZpdLres4SA
51I0nmuPQHU5vLWb5U5nFk2iRKuL2l3u3KInItUxBye7j29UKcBrZlARZGapB4TbKFT5Ls5qP0IG
DwqTPk86Wg57PLdv6Sc/UtxRgE5XmDp4S1cd6vTzm5TJIb6SUzOaP4hRVF1OwqDeyV8HWsNhUbMe
R6wvDuG8vyNxr3DqYbzGbk49Y7zcGjQpOoICfE/0GXgELLyRPsUDjbMhyGr45tg1/adBl3uYmZH/
aP2GTaX1Jfmcmx9afGz0Gh+ChphLoq4e5M3wQJjREJ46y8PNz1Xpa+mSH8ksCZ5TsEcPwt54PK51
ASrMqpB5YemV8p8SvaGTSSrbv4rsDTkMnbYbhZw0Eb2JHIvhNepbpEmFCUjsJloksRqPp7iVbknc
NB5m1nPCzMNXbkOkjcqup5NCQlD5AtwpcQyT+HcT2baWglZg/uw+Iel0xTbz0BDi2I73hOk3bF0U
EQhfIdR1MV1bCaftMnNDJnXGQqGS8WYUyIpB3J8NXaXEry8aYbi2nA1FQPCp8mpS0eQd/aharUB5
UBbIrHAcm7vjPCMO0edA4MNfV+1ryvLPEn/zYKhbneW6fZMc6lFgk55wLt94WO9FJG1Gj9vVN6/4
SV44m3O23Wln5FoRFzMQXXLUItHtaRpsGo3FG1aqX+qF5kNpyskRXT+tlCl0BU0AVPLD1mMdS/ZC
slYJCb6WPgT9YK3W93BF2IxuSVOtQK7bdwmBTiQjUMVlnu/m5mTB+O8/htv3vHxpgQovYJny+4MD
tDsuAo146fEvhm60vQr7bsthzBb918EVo8dBjNgEGNwBSrxzXPX5HW3Lo36234vdYTe5jYsJ3WWO
6Cjng7h9xfJhUyIeP8mE2x8mX7b/kuitI7L4+TVAZ+1X01v4rYeoDQ51mEaDO3u9g2H5kHjYYujh
e5zrHYYIPiIvX/Y3RPvYyoYOtK1faxt4mT25kEtsSLi8am233mbhHWF8tan1ndfKg4lh82qOrL71
b6A6PHaTw7e0Ydf2uCljh9mkc7MXf/WEoD/jKG92PI3AsNEdajwoqt+4WH8HxWGh+l5Xh55mtXBQ
9trO11lPU/swmeGg7DTrwIlTl3dSftXWYyed+Io+Q6zMSordykFR33qDy9ld+5NDRgj24kIs3kln
sCAH5WvcZNFMfW244uJz6hC5yPGpiqwNYChCqvEXtK6xqSIOshtGYjsDhertugjHYt3etBBpQjcF
xQgZBDpG0KabpHQV1rP8MuykoOTD7L8VZ/MIrpZ7GPzdJnc2WkCoJ1fALHymNKoaEmwsPA7xUSeo
NvMkhsCFP3UhhQpDdFIuZgfZqTrvzNoD5Y7NEhIM3C3qq/E7Lhx8nE4bosfawAHgo+Hy21fQ/Y6x
79ybP9oneI8ofjgczW/PpLTaKbT2telnwIWMq8wx/c4MVmMtvpRfz6NrRZYvM3wnvtME3cX0Oj9x
rjYYydZXCQCm2NCf6PVtl2ynzLpot+RSxstLJt0ZsOw7Nmi5MVtyCeYAUQOZb8OCo5/El83N8sTH
fkiOlXJc05NIyQSDxtikwCbnEA6LuexM9ditlwEXJFMLjJ0td43R8iykiAGX3zXZ3HiPy0tqHGXS
g1ci2PdxAYfxFeVdk/qL9rXMd3n8tWpbVEL0ztqAWI78Pg+QGTQY9DedEeFc03dgwWRHP0p/mNsZ
sGdO/kfCkkFuGaYm0P0o6djqKWF3fZC96L0ztW71mz/2ovY88LPtCelflXzV63cCRGLJS3wGHD3R
uQRmG5KBrYDs8rGVFy9P7iQ9AAJfRdfaA9c4s0fCGyTeKmEJIhbPS0kkf353glveFs5QLsdvuhYc
vOn92P0eYIR3+y3+WQdMJ6ktsNAiE2RtEPbm84dAwBpC0dY2/SbbPS68MjhrlOcEJ1u52w3OINsT
gWr2sJM/nhsqTe/x2QsABg7s+jZtZ3H/bHzzOh3Rr4G0oPNx05d6dYadegc2m/WevPgN30W75tQD
2viorlJrl3vzzoDCT97k6HGxXte/Z2ft7XZ9vJnXascLPN4QraPqYkNumPXjjXOm+4BDVtrlbxRO
eBgEgxAelovuJXshrajpjkPyXURNNHzc8DQ4zxVLc/I3I7hdeRc8afwekP+ZHH+Qh+xMfrqr35Q/
0Vf6XWls45PMMkM+NAbGVotEP/1khy4vvOAL/2Heebb9yX2lV+UQ3GVrDp/fhpf1iStzBJZKnGwl
W0npiR/Jt4jJ5c/aoEThpZqX5DLt0tP8V+u2sMek+LgoG9k3j3RZvsUP2SWf58C2VL6pd3b+ALi4
840pYbOw9NvpS+MjNDxTBSKKDUBX81uNHos9Zf5wHz3Ggs9122tY6VnC7tCRJCp+I2gdDJ9blkW7
2yKtcBZ3iWaPxkL47O181gF6Es5SyNxZfqjwOVu9cxhzs+j75nwSCmS/5/b3SIurcTOnCEhvoCyG
hQ5+1lbdhU5JGpVvwCr2KJN8MDJy4i2DMyZ7Pmfyu9UJi32hRdy+ZfNWUhHWRx2d9Q3FDqjdeN9a
h6lEGsuM4t52P6X8eZvfaZfFCCg8il56yymdE7z6kVFuV1xUwg6TEPauGMGuk+pPvgpA85gFRkhw
/gyspczUvP5VDbtd+Z2dGp8YIvInAIOmdiJv+PEpSsuzetTO3NLaWdlPH/2ffE/euvvjL+HZoFF0
ZeqL+hL32Xrmj5Y7jz6re8cdRmjERfV7pzhSx3P4fG3eH6prHjj65f/6/RygLzwvW2En7Fz1gs3m
ZEWFP+wQJy0f3Yd8XM8URROFOkF/POKVve7RpT3+zUKIch9KLoS0vRWsm/wtOUAnP5Mi4D8Oyfft
mFxIlN3frjwBVZSErALc028C48F7biLzsZOCR8Ox9vBdgvRz4NEWd4srbbIX+WP0PvGncooKb365
NQ7mb7yXDsqeAJYjtgNtQ21Nh225d9kX3T+D0+TSB7ERAt+KjY38DoWSIylLevXDURrN00Z2uUmv
nC5jRwy/O9f6Fq+cYsCARTxw75xJcGJENWMgCERbxM/iWTmVwe2o+xlsDgd+CRnAu2ZxQWz/dj8F
WRDkArEOscQmjom+5lJtlzD32u/eE69GUAdm5SHngK3hQkUbfrj2AA/SPwn5/pHz+3MTwIz83VmB
9B3DgU9DphOpq/xNUQLkZFtwKdSjdKCdHP8D1x4JZ3BkR5TxCf3YZxi5zwnK79+oDTdlKJ4AH4mn
NDL94Z32zYOW8JmeHH2Hglk9dQALEWHNtFNMv9I8zOGU7thoOWuyrHSNax7by/gKaKWrXA6IS4jb
GjQzQbCrmx7lUGXLbQDbvwmb/F+9J2pkr74wiAfFVv6Mm/RlfqVH8vjKqUPyH3nYr4cUj6v3PB2F
uJ8zWxM5egWIIgXQAnbyp9wYcCPQtlXqg10a9YjmttVloDZ2yngfn8Z//dtjS2d4DMw7b2ZoQ7qu
3a67DhQCOrzQd+tL/jAC1r56xqrlESls2RW5U/ZQufkrXprkldMDop1PPkL9Mn6KZy6JobjKC6lC
2Z90bQmwUuxmu8AaIeGV6IR/xS+VnnAqmpdFfjaae4iN/CLkLND065xHctXwHIqbygot6UgdYSwv
dMb5dy1xYNK/E4rtRnkOF0nv82tEAlhq6yPYQCArtJ3AoPHD08t8O/A3jCJKEeDAVZE+kk0suJgR
FDFK0JNYx6I5T+rlMdCdVb3OCHkvnDpLwiLwucNRphWLQCdsH9D3QZ8Uz+ZqHlpJ1De4zE7j/EJj
CiR95Rp0FTH+0T3r2UWyragHveg9pLCJ2IroMqOEIOqdo+nIlLLbkTk3OjUtDHBXaQRdCHroqiMU
8xnTCc0WuDyjNywnSAIyISDKYqABtUKDC5shmJEK6ThDBU6x0HlI8PGzIWD+SyMP4gPzq4n+Vdt9
UMVcuQdAIXY5ZidH5POO9+yjlO81Yi2w8IcKrqrFwBScndvEkP0rpzOOCuLr/FWjGOtqyGNSTfZW
Z/5lJBFQLWa7zm+33KDSJWfKB/EcBRHGdFe6CN+cVeew3z6FTBwACADx2nAM0wDkIQlPdrpLkaZC
9cjO0gXf7syhdKI/71Dv1ErQQJaaiZbvRZq11W9s0NGbStwYvGyiJHs0BgTI4p6mhl1c8Sqx/ikB
eT//zyZab3beP79r27TfA8oHjkSHw/X6980ZyN84d8u5B59VRAEPuZ0n+BHyb0sZsQI1yO9kFqiM
xUyNILr/f3Yp/G+2eYcMdJsIak87cJbHoLEHquURa0k6ETNNPnsb5eY7HhyynLcDF/mc+JrHY2en
HiSA6Evw4K+fcS5ukysf9faZh/rJbRWAUPekQI46ph9xYDjJ0Ur8xCUCgvpNjXI3cdt3JDSYNXzS
Ye30i2f4aF3pYEYD1MVTHQo41+FI2cIhh8wTahzXRqdy4uidHutZtNXj81lmrM3qrm0U7/Y+nCgP
jtaZ3YHpOXvMEOWhtKcRxW4KKYj4qMFZOSpsmCW8UtfEn+Nh3MvgJqpgWf3so/7qD4+LHJrHG3sE
y0TPrX3ABEbhuivf0kg6z5xeZBt2DTXncM8imV6H7hOkeoJIkXv1v4J6i1oOpOEWtESQRljW3xAY
6XRkRHaslivQODw+wfRZ/uTb267eAl25dM+9i6Mn7lMXqqPTbzVPj57FifWd+GlgRtohC7j5mBpA
suEDWN+Z2CuVS7rCwCQhHH+US7HXXRLTeBWcnXuFWTgd4R8wYOYJJ7JxIQ3VJabypJ9AB3jgYn2r
x4JuRgBdHTZ6fw7jf8h0E18KGS5/4k6nMIIEusloV2An4xUs53jj4K3b98rRN32o7Hk3ezSR5/bU
H6vz44oQ6pjxWZ2boD1ijsDO/l7tIdTCtEz8ZvP8MZMQmuwidkED2qc4Oi77h8+kt3Pkb6Z523Z1
oR6on6i9JMxYkw07Vf3sf0gv4P3QOb1WxFmF6ieB8dzEDos7gjt63mgRHdIxIHWhi2O/sGt+mu5i
YK1IX9V3w3341T+qnXKuPuIoOYB9w52NPZ/uejRzcDB/eS0z4r2U3LFmdAthcoc8mDsOKc4kuzJH
8A8aifo9/y7fug809/mDL9CcjOGIEJH2EQK72rNpw6hCD+ZI/8RdAi/4A0QgpRFRYG63oxG+/o3Z
OzVN7srPDmB+KL1BgCRqT1vmJzjyAGTxTH3EL+MfwzIGephrqe445uDxRIplaKytUV479AQgW+p3
ZpVLjmvRYfcm2IZD1UCd/fjSf5oTgRmniuNDt8u/H9/yMd6lr/CSVjmE1pToGOo85c+iBxH7ZNGX
36JvLU5GjprksiLQua7uC+sVAoPZ13ccrlGA35Nv9T7/6UcOXyOLFjie58LJmRfOKi3z7+WvdJNj
iZWV+aGtfME5zsj+0h2knx2YSpSuCFWNs365yeQGKOidjkyL21dYHVvrk4HStLUm5FwBgE/Z1+8N
Iid7pQEJJudjpGN2TrZi7lOZS3/FzU627ev0A29BDmnm8yn1fzQiuRox9VF2Gi9gEIejEDCCFJuQ
ZAQqK06m25vq6r1rHJZP7iDLZf4exQGVX2srk9v/FW1Eg8dlPrPn1v/UozXomdQwJnlslhBqHV2P
9o/ptRt72FFdY68ExU69mqRu2gUXS6MXMXrZy/CS/jY78S4fMTP91OHgMzk+S/xP83Ae7kfnrh1u
Ozwtx5nFovvEMDpfYBpGc5juSbphRYiDNpz5k4cvIAm1ge3xUCnbcQuFlfkNK0of3k7mSeU07WYb
eC4hP+DQsF36xG2yKjDG6Ww5QmdneC2CV5kr/0R+cufzObIcsVgH+mm9KIcFX9nl+dHwg95Xqmt0
BcrBolAmLPbmSD9d0DigTCKZPpjmaXftA3XeFaEZTxA+dB5g5CNX+U4Dck/Q1bndQmdCnfxIjz3B
MC5QMtcQbUY/uUtcJTevLXulj2CMHUp3KQ1/5VP9zr6QBsLgS+jh2Ye7oBRH3U76GcEI0C0QxHk8
fy1Jvm2G8h+Sb4OjOifTUWZ/ZV4xb4uZoCeEQ3RFhBPy5oaTCnSDTf4y7oigITH5nG2G73U3Rtgx
34WLSELSeZqdClO4SgYxnn0nUUWu32LpYRxLkYiKHr+auc0fi2bPL2JZkKhNulJX4GqQM4TAIpqZ
crwFGho85S7Ibyjln1z/U1OjQy5Nq94uHdAYZW1wkWcpDbwEjCg+duI+uG/XBy2hVV5kR5y1Ztdp
UuylSVh3lnAwRqRaQGeYgT7aeqv3GvOn6oaMQmPkDiLIM+Xf8oH+ejBEmKcxY7/xxrNZC2S/dbAE
V20mT31RNno1b4q27X2rHLdGksy2tpLhkhjiuKs6pkJ6qmaHHvg5vldB5tAKnk5RCZvFZkhHBFg8
s8R5Vn8qEdhNDd3OmPPmYGK5GjNYnpWOQ4qE5wIPyUE3xWeYQTAuiLOgpSIz9UvyEJKf+512OxkA
GiVJ5iHQEZgdErF3QKoXpWWVk+nLjQV6HTDPCwqsaFVJUAOTMHtYMyLmPS+rugQZJ4cbR+xBICSe
eMuMQ9taFAEUmCA1LtCYHT1GgIc8c3gU/NY3r6K6LW6tl7LyFlT8zaesZw6BJvZceW1OvtfCYc2G
e2LSI4DiMXQ4TyaJDrJoPVAy8+0mcUuw6sC2NkXjKyN521jc1YUUHjbhH0FSNypUNkkDujSfkyZ2
DeFqTZOvVSVzFNPTWjRzWuEJCqRnPlYydG9cvPLlliLmidNQXlb82XnU1mIkismGRwiUykMC5cVu
ii4hBEwtb/+STT+YZxwyF2vNLv0QX5AtUvuToORnve7nmDZaJt4ZpM0OYFOeZX5z2yr4f9G6evwn
d8wUz4duQIf5Dn50MnbMblwoLFTjY1gz5yLcT7YwpVm40xSZfA2ZfLV1V5brDgstz8mCDkOgAW+m
WaQIZpgRKtxK/iCkvkXW5JDUAQ1SflsXXI/fckabQiMrt9venwCMGmLna9JOsQidXyEvOfAtdgW7
/NMMszHgHWpekhDHDvvHfN1aQOy1miiBOaZ6cCXES6ASc8S7krDS/wwcwF5o2vMQSsNGXYQwNYyo
qeluoSqdS3nbPAM9prATh00dG9HUpND5iPKFsL+aUdGq/i0/tou0ffT6rrlu0At4jz5DiNL68bAC
N8XlAbszaV+1HMhSg9LPlTvBH/EqK0SKtPyTdwvuFPombbEvzGnPZptUwape14z5l/a+5PpWxyIc
+yUKeyUk9gh41hT2QxeuIwNuTtJIYbswee1Mv4jlsCHiKW4ywFJjlDAJFGbB00cmoLgnK5ptIK2s
OdsturXf7uUvk6Ackh7JjF+cmIibvvGcTWdx6cWWAwpbWm9t1C2tJWYQG8vCt1OgtUu+J6AOg1m8
MuNA48gdwEG1DI0pDavlFtwUdCWPy0AIUJrkwcGpLw+dE0NW+N1N95p68VK99Br21yFbSCaW3JzH
n1/QCBSup5Ulh2wu3H7CTS8Jx8XNVHFTDPmmkWf/YXIkTiMZCCsXTFY8Le69ntRboybyCLWWiVum
pR01K8whDU6a9eKXhoHmJw9qDOZcxkAAXz8aSZhsauwGy4QSmiLnZggfqU8c7DPzx0VXrsrvSD6H
Kqy1OhQVotCJ+FMSSCu5EqjznYRRp+yaQIuemgjEgYTAjAMVz2Gd2gMyhr02coJnj0Nb+HNtOJmx
ppI4nwfNSkJGvGUX2PK3W92StxlOZ1+Jq1ee4A6yvnYjXXHhII6yzTgbdX5gbvmhstZ1OeOV58CS
+15Le4A6gJt4TjPMD6pNK0Ybj7j9zxM++EmyXvTjex4Lhz7bGMWAlAPhgkjnfCSDKZjc0RKwoSe7
B7hai3/Gt5Xdv8MEidJPXa6aQp8M7asBSoFwdEcvDH/GLNcayJuEw20ug6o2fONN8tKZc2JaRRmV
F65O9CNmmH5UIKb1sMVyjEDynyzSPOzXg67fjqh6snNRjhdNaq4Dv3caN9tSnV9Sf04QRpK7lqiU
SkARdoKskE762E35wLkr4dY94JRu6BMSasTVD+TiFfSt42xSSaMYTrf5UO9uq7gHzswgcs0fgYwu
pB8iIdMjfc02a0HWoIbWC/pUcq5frWUMGmMKdH0K5hn87vTSo37JkJVclBUSv8RBP1a2WAObDgVW
fLuic0kf7YuYtC9WVO4H0PSjJOLemV6n0C0h/pfyfxydx3LcWLZFf6gRAW+mzIRHevoJQlRR8N7j
69/KN2BXRYVaopjAvcfsvbZgQ2mKBkhuW0+fSMQ4aZwwdYQIlqMq2wvLBKV2UsPG9YfUBAJ48dkZ
L/km2uToOnC7j7XS8UIQXPTXAB+ryrNnQdQEV7ReWUiDwHhKVDH4tfGICJVbC+o6WdgCGRPL3qL0
mgX+eDbUCRtaofBka3TmYQ1SFZCq6XIz99XF6rUjj+uu7W5sPJIcxT3J2wBGqqz2BVTszcfe6+//
EiTZKppSxdX7HY4bBMURwRTx5AMQl3ws3RFVXu6KKSPN8fnKFS6yrxjhXY1ciSidgrxkDqaSg8m0
cDtKtjSbLkPPq9Vvx9qt6vFEg9Uqc1j3TLZBimI1dSpu1c1SbSkf7YafFcSlLZaOesNk/jIGCjx6
nn9VCoW3a9cbGP0ItWBUb0I+t076Y1Q1gDuKgw/lPh2jCm6WbaNDDlJhY9uxYk9TdBBMzOvGCkt2
640EIhOkhvCnBgNZenKZIhfloEpUN2drWKAjHNmVr92vrIMP7KlgEmz2mPxkX2gNr9JiTNQ1aMhz
uxo2hj5fLBVunSUEP84TUfixMfsPFEF17HR94fatYyFewSrDlm4G9w+GuZi4eBH9sOarD8i/axdR
IwBO0OsZ+bdqBMuF5500lbX0LaDnBdV1OmiHGNW+QPbKHXLTYTRqUuosZ5BI3JqJ2sy9fpXcNBzN
0RVynSID/aKaE897x+nsgB+4CMC72+XcJCQwMxXZWWpN1k1u9ltTIDHTfpV08+t5uqSeKW5RIARF
l98aZbgQ4thrJCevzoZkZ1Mbr5sLn6VqFxNoQ3c/KW69F8RiNB7FR6p5Y5r4clH7Lc9R7g166WlF
zf+rQf8mHFet59VheJnnjpERpt4/5Db1jdnr2ISW6odhLG9mM7+aRv6QAZ5oZh9Mk2PwzPECOiOW
VaoLi/dspXddhtxNiH6uyn9603kDpFZtPz/L6kF3U0Zxa/taK9ZrPlpvqf43TkuMhbT7snIWvAT/
pUiGQz/KCEHlW4zGYywzhxKygHTe5E5mVa/QjC8ytN5Kx6pMi7Bm2WM0pkeuT48YI7FQ30bJumOl
vmtf8jPQGQdX36DnxflerYY3o4AyaFxFiHFabnJXZq8zBOCE77Yjn33e3+SXkeC+KsvcdCW1OyU3
bwGVKdqixR+aKfZYvkvNELSHQt3DzsQDXEFjplTrEimaBOZRKwSZrqcw8yyfHY0IGcb48lpWCHHe
e5WKXoQ91kLcIt+NPy6bXWGHQP5j19rGE63B3864XyunvM2jAduZwpi8p17l1tUAvT6HAJRd2cVU
K3fgyxJqd+QLuo2b8VW1gkOqqsFbc9Tj/NF1iWcAdGobRxTzS0boFGpFIG92LovuygFrZBsHD7+v
ATBqkdkvPxNcf2alZVY35Yq3qDF6FFDB+KE0+dRxaeWZ6krv+G2DHE5d7Bm14fVp4yUqC3rNcmRV
d8R8dYmXz2Hu19rLtgpkBveulOrg4nJvHWav4UGVp5SHFHMqr2sl0fEyDiG5cutPEgGPKlS1FRHZ
DjCBdAg3VcqLnpIXIMtnvaz4Auk2WFGRXaYS/tL4b5FavLovvTpfNVjeuMc4DOwZU1UFSrdWK2LT
hGMFB22cxmM/FsdURg+ICG7bAKmaxzogl49RCv5+4k9ZIBA+RwISNh8HCaeuhjFuYMyyUPuchsm+
oVNqyKOT7Lhk+81VhNQrq83DCQRJnsHvc1KJiDBjMpRaKZQw4rWzzTMr2VNKyyP26EjM971QG2AG
75aOMK3aA5bCr2pV3+KlvsJ7PeMWOtmHpRAdMubz/c84GJFcdKfc4NbMT3Xw/LbGhV6b1XfHsyYg
PyenaqWUJwuawcKm/lqwL7Ol4p1jvFZbrsXR20P+tthiTr649MEe68yPyeHNFDDkhadZVCwDrsve
Vruaxgw+FvELvT+768k0Cel+OrwSZBKC5eofuID531RCbdhAMdQMD7SKj5mW/UTr/5uXxq/fqrS7
zbywGBPITPOmj2Xb/EFBrktPU2hobXM2AZhSV/5cTXLxqMDw8wRH7RiJmzQSRyPast2b0IOvK734
oQqBqRz28ZSVSkToJOkB8yF+A7mfEf7GhIxoFemy3fq/hRAZ4D+zkkBkh9WEKjhy9btm+AVnGd+v
4NYRxug0F/y27klNU4K2uUCjROC9ZJWbnSUoni/aX5TDSNnSnBzPvD0oOviCVUd8xs5doizmS9Y3
lySluTxNk+TGyScYwaPSnMI0KsTVt4opqHtvUZAeDySjLWYE/ww+JimMf2YJ6oJBDu7EwHf+BgeM
Ulhr2HOaY5CWWTj1elgIXTTKVlQftgHKjrAdKaYbZfFrEj1i2qtakQLwiSFTVkT+lfLT9KwWZQaw
a+/HouE3YhFk6hh0CX9Nd/xNhff8Bg6zx1R2MnrrtG8ubKAbas1hOQPdCGRstjJuHQKzNSMwKOO2
Vg9rs4xkdggjcj3aVqnQI1M3ouSYj/PZkPuzqskhwcElSEREOJqp+bI0QOFjaD0u3oySFJ5l8dGE
XShPZGHMN2hfZ0JOfPUpKD5sWPMu2vE4jYhUZEbWqqMmw2nbWYzeSNrOYcJCdh48qWecuOz2lPZg
A1K7CpllNfWl5zDYxqdene2IxI+JY3+hOVQmFzkPwmWI7Ex9pyUqOg7+/GObGxfsSln9ldjm8i73
rJx+n47RIWoVK8rL+TQKyTkNVG7X0Wg9aUVitfwTkVQtP5nTLUUgzkWwTGmQxsiFXfMej3ww8x5W
Qx6a4h4YR6ifRhNw7pDRgJK1q0S3pRvISETrUxdfmLNNjaND3VCe0yePqD2nWSltCp3T1exyj29S
LL7GpIUlSX9GQopSNJyx1osM9o0jV3w54Jr0OkZyi2jvmulO1ROygGjvMKszKlM/DfGfriYLNdRg
pT9wgPZJkMxjOOIZmEr11Kr6uaZVZ7Y/xGednwgjgAR233gGJsA/1fO86OfNEs8znzczhGDRA3hY
3QdnrK5dmh0M3kqMB54sfpNp9YV+CAjRccXWw+SNtXDqp0gRi1Nh0cKT/Cr5OxCPMrX8NkmAChlO
ye5NMFFEqDwXkm/45Wlb/tNIz5JnEkTn6r4o1rXj+Ra9uEo8DYpUI3yWieYoEGS/y8/bIFEL9TSt
q+gqOhoDzFvIuZMXIl6hHOZ0ERwJ5yZMWeAz9SZa4FiFm/hHwWif8ZBKE0aBIXg+hRUTlWHuHWaL
jvboj9pDMqqT7OI+W4gBhiA8CLTqNAhD+/5Ei0norGVMfR07MUwiMcrJwzCc4z8lkUkYYfGS4qFl
xa6eIK85qik6zG6Aaa/V0x/4IjPgOZQ5mjq6L3fqndmJvzPzIA/M4wkdwkb9R7BOFQpw8rDY92Oe
WAx6AMC8T+lnWnkWJi/qLaIaEPlUOZAgJSDWMawHiXEA3vQBmTRDu7bBV/lc5iGbnu/GH10gNYJB
NPLM2XCNZvN6roG9zoMKmvGk/em6MbQaIdwxCLXA6PKw9HLVDOqWP6hzZi4OybwSCX/WKUb/W8rU
njlQFgsvPyy14gi//iKV2J86WpOxusbFdlVSuDyJfl3S7QqF5po46W+Ob6IyvhkDTWrUokpQqBDK
DR7TakX/SkR7xT2r9VtnsNcEV1kzlNuYzcQDKmo1kFQ6a6n1ZRTjP+LdU3eI3rUSFNob5voQKE+2
Z69lRRQVwpqk+Mjx0GDYTXbVT2ftQCD0u5zhUybuyjoyMAsacQnYeOk1GbW98bQvvezTl/DfvkPs
JIaYFJCJPsciGwOi/5I7bx1SYVLnBmO3c7tRJ2dNFDo6okIogwajd+OeSWsquxa74uY5lr/lK2am
ynATviRDwyeksU6Fg5JuFH78alJxzXNXVOeJ/KKckKiVSXMusfQlcGdj8R6rdjOstmHVNswVlFXn
Rv5ZencuipvYgPVJVgwo5TuQ8nfCetr6WAmv/XZjcz+C32Mb9gOfe+HSsfD4iGzV5I9BU8+dUl9U
kpQrU76ojHjitH3ZhO2SbPVFKuKzdYQi6TID3ooe2i66VvlQLohIyinSsjai+6ipQXEhDNvfeNnD
sWoQLpMT0agR/daeb7xH0idLJKUj08krhQKtwWTD5T2W5X6uBPHcxOJ5HGYCR/gBYKvow6lOwqzd
XVnB31oE6rT5vXKuOtMGiBL2pE80Ld/Sae6vmkxMfCLyWnaASuHHZwQ7z4wKKAABdNh8ZLjod7qS
qbVYkInjM7wZg7H4yxqhXpWXKlU8MsU97R3gIgnL0D9MBUH/5UkQzOS/RMaid91LpxW4bjijMUy7
WrNRfsnH3rg2de5xZKm7ba3Vobfkc5rxAGrlRcAQXFP2WqRr4eFGQwl3cw2oPJUWwYepekjweQbw
2h8WSvvUjObFAiqFoEvuIkmIw7R9I527y1BYdIWncPhVZAE1ky1nLSJzHebRwpKkcBa2bonu6TOZ
ogPKKMQj2nX5YIqeI2IA2myMjS/WSFEY3WIftcpA4irfuMrNMvV35htU4vWAWoh1pO5QiKfVZPc6
/TkbmC0NLfVnn4aDYuQEFJ0bcpsF8lfyc73x/qh44XYjMpckWrIknBknGa+TQEy3V7Maj5N3HYTZ
mkGw+tn3T1nx4m53JbIXUL+7icyo2YhGGr41Rs0ts7yz4G8zzRH/JAOCckbdzIFUEjIrbMC5udoa
R21cwOlHHo88aerpWd/hrjm9gr3OQEnA+qtcjUDB2iZO7+aiHtYFA+sGlA+xOcPPWsfpmle3tgRs
WYk3I1tujdDeFNO4lu6cu4WGGEJyBsLEepfzXwMuUNELKc7Miznht9PM1VNTanZ6NXlkGsIRaEWr
xuU0va9zHFSYqhl8NzxrLSoUcH3ZOF/UD4mfdvnd8x2AkSJaNbvjLh+w1Zl0WA3pdZQmTOzeN3nl
nKk0fgZ8Qk7OcxdDq18xX2edT/Q4Y5Hf2ngIxoz1YWu1Y1ljg0Gxa35knNOCZNmrhLp8HLA/iY7E
6DV/bp8lNTQo/dJhf9Z7BE8TDrEWJ6IeT5rFp82rpGQn9hnjEAHqi3bpOfFbqDYbSsVaSMMcq3bZ
Dvb8DCvm/zJ0uycY6KzkYJ/wjyP2iqmRQBjpxnaROv3cTl9pRhTd6ufM0Uv9PCXRjHaYXwzzd/0V
CIBowBKwsztlGUBRk15R9b0NBQSWvq1CRU2lhgtrYTrdo4ufip66iqnUUHg6ce+ZRkvzIo3bKdmz
0zrgmEDlb8xXdcsv6xfYDcAOQUXcYo9zeMVQhkpZN4hyQlLOtQSSJGuIvRrd2Fwo/Lm1+ZLbYIHm
lQ40Tz3b3aT2M0TJ7DKHSN7vAmL9mtyKQfzRRhXfILWXloZSMrPgirl5/JTMEpgkNvMQytqMTWW7
EBQKbQBsKEWWStuqyOuxHt000k8mPWrBwp1J9lRfF428j5chgNJY2vxgZ/1tXKQj+dXTkPDman6i
Yl7Y2Wajl0HParCpZmBQSSXRLXbDSSGmjjgDp7WOEKa4+QdPXH+E+pkt/5nXaaSpGPlt/QSRDabO
yP6a7gxjKIoY3UBsjciBiptJsbv0+pPfhZ8dZtKTPm9inxlyn8pqUW3VoCFnJ9dwJGRYfVGw9Jwl
PQpKUuWZdzFGpBkiVYMtsmynOcJyTpgVeZ3VLADYf/fyS2FyK7WpHb/VvErkBypiH7aHlpwgqNmV
k9O+TzPJriZjxm9Jmt2td9tD3RF01Ho0Qyqk7ZgCMP8WQy7lgqV2G8nDIX1aJaedplkyL42BeR88
ltJj1J+Sq/VFQ/GY2zdlDQCupToxqtqpIl63I5CHAMeNcUKVMBYkDiZZAGBYCJsw5H3EwpvEFAKJ
I6FtRJocZHgFvJiJrt4VBXWA2ULaklnfz3fIv+BDPrSc8OKvpJ1fmKpCTCCehSm1fajJe8MwSF2X
7/tLQfB1Kn6L24Mb+zAWvkC8ivmcQX70QIUst5VOneUmneYLdfyS6XeID/yHpr+xDkolvif+Kxi7
aSa1hUBaU7sTDZa9DomLGngrnTQeDurmWLf9wJb+Rah/6wWLAeAa9DXt+9MfoeNZ53lMz+sTCE19
GeAzwEslhUphnjO88Bij7Gqbo0QrSELk5/Cno3SRcui1yJnG8ZwW4mnsHlX2ns1+crLiFeEO7szT
xqW+fbbdI/8RiAtQs7Nifs0kbj3lJ+MZWNebaAqPYWV1zcOVhcpzoLlu5K7jNCZkpIIcVNwKrT5p
QMdEdTtMAltcqFHYG9QrcjkiBcJpQcrriDx9W3YtEXjUP9q5Uj6oVA9J2152fB+iEcUkBssZOkAm
qNMKepjfAxRr/ix9cHZTXY5e8gbi5VCm2gvbAn/qSzdeDKfDvipaK0vNwp14DHAl9nSp7PZSvhHx
2koYZoQjWQIaAv2veHoFw1nm/YXWVRH5JOo+hKcZ6B22LdnLzQE3Lbp6BSrBBnBZnwtmHHhUMVHO
NfHCx878Jw2/mfGOwMPPkiaIGWJkqzekTbQsH5RWOI8hAMZXEk0wC0s3REkQTozyKKiEd7W0o3Xl
K0rzwhWQHeEopTVXHhTE7RoDvFL/YoxcdehqZ2xFafeOOwgdVLvJR4EBAlmXhmNGWY5NpWP6JzhC
+jFZATuQA/+GQEp+sJYDnlOTfBZi+E0i6y02/iR+rTrmoIGBPNDnWtZz7cLMCPnzx4eiwqSw9QcB
L0/qHIwGh3QCR0VMqUz6iXhMUrZWvm91Grn1RV8bJA9jC8f6McbX13Q5JAPJqcoB0Vd8ilOE8AjX
KmFwNZYyZLO4FpsAKmiWlnSrLnC4IG5fqtMarjQFbMEbqblbdxPW03+MoYnRm0NcM7APyGcvzpQJ
GDCFaLPIop6J4eE4KzeUnRqIoF1Fdu/G+xT9TQlioV50ewFtmxBKFdrGf8aMyE7ofbT4hyERIHTv
fpyVAZG6HIv+E9tTh9sn7IoSF0M6C8EIRq+i2SpbH/lENYphzNfILFBk7VevITjicEyqUI/1gGV9
sNs9e5jUYpi5l9cZh6xStaA41XDarKC2kX7QAgznmiTb7Kb0670VjAcpVG6Sd3gyRU9IHqnNDRGY
XPVqi/9EP01bDkW8pCigpOIL7E44fdCuVZPvmeVnITMlP28eS9yPLWyRk3v/8pHLkgvTEy2E3Hwl
j51WoV9m8Cl8FDglm2fZB6BVL3dn5H6g8qxQdLFKZhIkAPenGzO4r2LZH83VkRQkmp6k+41MiMy6
8n5ZhybRArEA7aN0QWoXrfbRv1nFOyclbH/WZZFlUNCLMSV6nnWfsil8bsOh4LHUteWEvOIrX/fP
cjA+kmZ/N+fybVfOMBaE/9jBtm/9rl7mND7DWmJeq0WUxbvwt8lembJRdW9IGlRApnyjuq3bhPn1
kj8aptcTg9i6PRdCzeU3Z9duJRS4Ci2jD0Zr8Q1++cjpqFxVlKkaodVa7eQjwmIldQX2hpmgOKCT
HXIpRJK9KeK3bAxXIw09XChKNn40Q2iWzSPpsjvIgTa+0xMZ+JWZhwjWv1RMzgvNafwfaWb4a4f4
tRT7ExEE1Dg9K6aNFZPRTYCtVr+hPlL+rBI54OsW5Bjwdgu8RMvAP6McLQeUcvwY1wyDUXLc82Bk
9ZoXFdXQT7fBQHhPkseClhElRzSMWSRj0SvgItDLhjqPd8GDkuaFL84euNmfnh0RE4F+uha/MfhN
xnlvq7S/puysTMHNCbWsSd8W/jKNBET19MmRP5UxdZbw5prt906+n4owfzQrGwKz9Ab79KpY0yVn
qReLYUesaS+SQk1b8Wo9IyaFz/pDI6c0br9l4S9FHjo70qGB3+wQoiW8e8ZtxjvTFDKYAr7brWZB
Gq5YMkGtxrV2V6X8Vi/5RdBLFhwvKb8YtlrC85uz4VWVl5rfZV9wd1R/9AqlZ1adSf3FQPzZd646
kaG9u4CiDq1a3gTji+F7FuZ6sOqtk6MBwoX/1N1ybaTLC1aB7nvOTV7fkeAcNK1nA5cYq9PiZCQa
Ca/XkTB5BqYqO4bh5VdD3gqiA46OesC8WP8YK1z0OJxyG9e3jhVJ8CXFxFHLMd5+/H86D26uOr9V
Andyy23NuIOQa4HwTdl456KqLek2cBG3D42Q0NmWTZJr/1PFhahzvCb8A/Wjsl5VXK/xfavayyjs
p2ThE3vJR3CBHv+C1hgSfYzKEDkBf0AuHvf0IvWbr1eKh+Ca6VxmhWW4n0low2RgWeF1kqZTRWCt
lsaRvEpn8hZFJjAiNjiMHJNTd3TkAylY1DAspSfffCYJ5mwOtwBjo5Zsz3ScR7OsjrDox03SH+B8
oO5BZa7jU2KSTtBMp3yLo6aaI7M0wGijP0XAfRgEMxJbIxwHVMxK77PLCsZE4uEPBN2KrJw7mCHM
eIa2etF1/TK2PMlMPcvXpnfNWGUDvIcZX92+8zfIX7y0FdE4ATeo8nfUVG9mO7923JoAGykTQNYY
heIK/+XPmVPMioccqPyIQFWyTeDFS6bbmuDjYS2q3dPQYwNm6g/Sl9XgekcXfe1BRlY8NIp1H2OC
uU2Gu8e4+tS0lCxYHCU5NghGACNzISNBSbhP/DMQsbwleLf79dxualhZLO0bapsBF1PtW7XiW2UV
1OMW0H0qqHV60puYOMR8dsICaowAkK7gSNSj2SqjmUAe6ySCftg23HemnYyCs2bPLrpyZfad4AZf
Wv2aLzyev6qErDX+WlZ0DdVfoUwCiGE16QZSCLowKhs9GpCEFSRQglGe1oveVjdZ+GqEJBq5shSI
JjOS4+pJm2ALDQBnjM/o7WbeMKku6qNJncg45a4UdDrq5zTG3qptHTuyXjhIiHFjnVEQvoG+knC7
pOgaF+KOmThaEm5mxqC6cduTgXXv17ShKx8hgo6ypB07BlHzjjRz6+so34ZoLfbfBNWjBOAuf7JA
0ZhMrQL5Oli3+Z9Uy4wgUeyuCzk3/+lP6STI/pGieHkowoCueDv9gyvp5gtAJlbOFjcBs5ZjuZ5m
CU2YdJ/G0Z7n3rcaGv+jUCWvq9W8LqJx77jXvSrpiXQ8bDGg98T0s+UDzjgiTf1AIFG0bGfE8Pn0
V5qw62CSrMaJuStjNgYsKyKEXrqrQns2+m4+FJv6BQo+ezFT5JG7YmFswcUhrirmbPGnL54odDbH
ZH1uFKJDAhYIOcUeK0cZUzxpqSSJ2ZXV2HrPoLvMqNBMkJGrz4u0Nsct6KH0eSQpPwpMqn9B+xQS
hyh+Wmfrs8OIypH0CQQqcQL4SehcUSRuRDHcBahyQcpWjiz0KCzie5XBhSLzrEvKD1Ey3o1PPZAr
+HgdXngLxAuknMACOR+aquHpW5SVl7KTUS8riFdZkWNmJXKIYeHTKD/1FIm623HS6Nz2PHMJOVFD
faoYzOnWLeEHWkjRZmYnWT/pex6KAkLjcmTFsIebeSPpNBRmNRShGu33ipU+iFD2E7j/AKqo+Wum
YNk0JXcr8bvuxD31MKB3v94yH4/j2CpeO34lDSl8IjO/3aOjrbi7awR/eP3G1k5yyZ6IeOQU0AQG
cJNyFFlZ9OVB0X5E9bNsb/EORK1ASrydCXvy9FT1drXwEWpzGPJBSBSdFZgDcuRm7H7/1ktPWGIa
NZJ8Egy3ADg0yXsgD3UwgM9CcfPeQDzRqpVIxu/6t7OwVYFxYDUud6HRDfSBbUiFCraZghV53GRx
Tq9TYJl5kOKRJ73NLgEfJatx62rjWoB57n5TYAnkBuk5uHXFUVCict3ZRjoigF0gRkFbyf9tyA/A
Gzwj0+fRHhLZnliZULG0Q4HStnFqZgA6rpnCkZh67cn9kS3KvbGEO/lpD1EX7mst8YWhmDKElJ4b
Js1SlM85U8tsCGX0JQCpvZTlK+mnd+GoMNGc9HMz1WzUUckb073R21vB2owSVdIBEqU6wLfJXjQZ
Lsq/1MJVddBYCAFf2oTMJtR0oO7J2iXsWBpulhbI3WwrTG3b5/pTDjLTmRfRzfbBb/kUu4S5oYrr
IC4+UfI7XU3+NSXwwjI0li+o+rr9LGtoAazZWyXM2PLmzfGjN+J7P8n3p567h/du4QrU14esj/Zy
zMvABIqU47rVsNMPrlIu7mTx4EFiWMCaq/WrghVSjb/V5G3F9C/HaZBhVWy7kXcfsFEQL11Yzmao
bUsUb2Y0oOHXXCSTzAH/TKXmcyYt2EUL8d5rTq9LlwGFuar4WSaft2I0vZWGrRTzYCpMEQDQn5IH
Dg9QowVze5bNwtWCTJQ+jGy6L4xAtuI9KeJXvd0elmzdGjW/JkQvC0gZak7bzU41y9akEey7gXSj
I6wWHFNc8oi/SAgYLGap8x+SXuzhFaq0UymQCpvNli1CTKNxEiMdkzktam/5VreFyi/VlWVFaE7O
o7tm7R1g63FkKLgWZCOyNEP3cEoS6yzdLAKrTKBwcjshXhkuc1VeV35r0wpKg76oBdmiwossg7hc
Q2zqHv7kmv5MEeiYwAJWpUeIjmf8QyaI+pDSNHamJKx6wtSlLbJgoJA4V8CzoQkutChJ3uV4tpNk
eR8U/aAxR9RX8S0XNqRPp2kglM3I75Ktt8J1TevLeEdWrEUpTuVKSiMD/YAPD/ztGbrK9p0G9Z3z
mWZxFr+x5KZxdYg/2/O+KY5ueqWMlL1G1+dDYRkq8cJTpBhmeA66FB/msb9nrXiRlPKch8GuLGf4
AwPf4VGN+r7GMVgAx60JLC3/gyDlGis5Ne0IoKDhxVacZ7pdIv6nF8Vl3Bm2thzlDlVMwigpLt+U
negzjjuhEt6xedV4eD8fxaUxd54PFdwA4kLRgGGpB4+jiR585ZxVrDXc9DbsJ+ikE0lPnFtoB1nZ
7z4t3GlkUVQ0iScQl5xswGPZZZBxzHBz1ktCh5nIUFIS4GBnIrJ1sJu6rDkmg/+tpyFFME+6uyaE
uTVF827CXKHy/yR2JJZPaW+eyO05ZzJ4syW1NR580xfE5VXs0tfl/VuoMbqzXNmAEJpYPSTd/a4H
66XKkVp9VjOQQmVw2a2QCUK3iPrPVTSomYI7EaXdhDl+mN1f6SXBg/vmYXqR76Iokhyq+JX6LWOa
T1OGVR+p2xW7o8GJ0Y6Aqhj/vhqdZacb6Acj88T7dNDVPNKnHfXNM4rHsvcHBgIif2WrYWT60Kea
AQwqAuNPRkRjWzDZTkB4tmzjt3MKSVpr8f6w/S0exWi8lMZPPa1OP+Ge6cQQrVVYiwXIrcQpCbjv
cn8DjiWAVRlRWt6LGUqmgX2XdnaWOLPVY4XiK509cuCUGISg4u394BFr5G7i4mqvJfI5FlKxJF1H
on0X8W0mcYI2h5BGQhpouTaD+4wZfXyyEkLVaKEXDa5twMaA4XUHlm4Ihfo5oHgxCuFFHH/ZgB/m
r+7ZSrFXtQQCphF641bDkqkql3ydHvy4OCkqm3FaqV4T01EZqheb5WIEoa2Gdc/QamwcixGgzrZY
VNkJGMyqdM+MO4/3OC8Me+lX21KuGhNxkSHE/HeAbLWkkosyzlvNS6fAFtEYQms/44zXQ2Wc8DGh
csoqe3sueZaeabl46vT9vEIyig2YglaoLhGUaoA/mWw6MtJfGIjPVf1vzWRPUoejXDHDr4Uo3+Wo
Tch4PdZdci2k/NLx01awlZQt/UvFgmJYuJz5eAQAAX9n6KtzRSIbFaFqK8z4axPRIPJdpNmgxtO+
DrV1/lrzH2Xy5fE3Ywi7tt8WlZ5l/Rfnn11x6paNJ/vA7K3kgys+4vRiWP/ErcAv9MYHLryaIlK8
5CuXQln7FqWFBNf+gKni2CRT1HdqOK9sy5oiOJhU/DK+/mK9b+xrAFGzefiz0fJn3YNYvvyYzq+T
idCPma/0zKNn0TGp3wSQvJBJsxJ2y19WxPj9XplOixXBY4fOpnIaz23uNkXhNuwrU2F1VrFxEMda
3XK00isywrYGPppLzk4Cdsn8wbpLAsl4oFUoEIlCJt6h5T+w/RJrFjJMFhIm6m3J7y+4fBwcCy97
ia/1XKQoAjjfjJeUaTi3AwlMjIoYwq9384l35BLLDNvIJzveyboKyvKQZHGky8CosghphIn39YDB
R8WJQHCfmfYXJF08AROnRlhyiybcjuYZvD/6epwDjYfSfmzgTLUQh8bNMZ7gTCYhJLmyNBp65pDE
HTOmJKD+f9Zm8NRSsB1T88nSZO1e0FZX7+ytXpqdnK2Y2ygJ4+EsVt+q9q+tDI+4bJwO/2sEHmhl
gDytK8jzWez37e71rKmx0PfExSr+zJbUSgq/2z4zccOA+rJ/EjLxzmBTYqNNJaN21ee2pZ/ALsdI
XTGIxvNjT9MHuLs7eTHvvBZ4m+Kdhhk50I+BNBNR7FEaAICppavDDNkT/VTq7QUXD0c9j8Os3kwT
gIHOEmDbHP5adrscYRzQgsLayxd3bIhB7TP3fyWJWBju6ueQejxKjoUzUdHxWhdvlvZf/ASekDPC
ZRIpTL0VKt7/YX0pYrORKWrwLO3TemQhtI7NUTHA4Qn1Je/+j7Dz2I0kTbPsqxRqnYYxLRrTs3A3
7dqddDJiY2AyIkxrbU8/x6tW3Q3MIJNZQIgKBmn2/5+499z0lszgGKD/jplwT1vlhLeLZKgLy4GT
pjlCSr5fK2BFknDtjA5KYCcCJMdcAdZymp30PZLUjVMaiSq1Fhq48myOsCoA745av5+E3unuiSJx
4FiQSwmMVZBLgbtOUGatCh2gtMtt1EjmR+GI8c9xtt5B4SHM0/B7slhEm4XRo1qu6Gkv2D5Qe/5e
6uYMVeivVSiIJIuotjudfMAcbsnI05jmxzFFATbynuKGJ0hXAZe4l+TvmXOoB+zJ58n+i2SdO8tF
pbglItWCvgXwvdYG5zI7BmjUKHZ3jnUb/rRJ4sMRkgaekpsJ2ml1/spNoV1IIIZ91bKFsoqA2zsE
1uiTX+Krud1sG0UZFpMc7jDzmhMkitRyk4Hv7EDmBjbACRugzPS6nMgw4EGodD2cag2iYLAV05Ux
zxV8H4DJa7d8PsuDwCeuWYoN3hSq3+pBBo5zT5Zm91B8vvLK0jbdpy+cND+tyEB8du/JqJyEGfHK
IF8HUbqX6vQ2vJuL+rYNwweGKaIshB3Id0bg8VjyrUAFowNplJzsmR8tsO3yjJ+ZwkPZIGhTVJLj
wLCH4lwyvOxJnuQHdN1u2P0VjVqXxSrGa+4GPyKnk3U5oxPj0UO8mbe3dPkjThAOI4iOv3pRCv4y
0t6wTCQDtvJ3uw+6ar22WX4T8vEmN+oNVsAp7aGjssnuECKNuhsraYDSY5dDQZkWjRd5N5NbGKtl
uKHhXwKZDwG7fdScc3qq8aWIj/4GWOl+qdjRRFxtBSHwSgUzUKNh0zU7rqGFII785z/+1//539/L
f8S/62tdIKuu/lGNZGKn1dD/5z8VXf7nP5p//3jw6z//aaiKLPODpihKqK5USVL5+e8vVGExv1z6
q0M9lEwSbZOpt/+aLkCjsSbBGV+H6L6xhZrC127VyJY3xZN7OiXplZ3Y2lW1hLjadg2ENxk4b+zE
QFogDzB4av3k2Hyq+Z/Gfn252GfupSLy1NNzXP0x5NyViFwUn0n5owVG3uczeRWgQBes86ywNFSE
OQ4j8qxspVlCS4bWUcuOTJpqNiROJz/L9rvoZrSzOqKbOJwVshZpp/K2uM7FcDWq7kpoxlX9k961
9F7p8u6kcxMHNjergLYFctvcfqNvNiiqWI0Z61nOPkr5DcweN9du/LP1kVdj3iHUwZcyRK1swcYK
QAbropkPGfdOE4wWcR2MeYaJpPe2CerI8sWOIUHD7xCpwKLV47keJe6CbHIsHPA9f3J7XBf9uJbK
Oe7Vqwp2YlnOzAvZrI54s9UrCtbbYrnxqjzEqH4rleUN16eXsm1ZWL2jOlELP2EKWaeCt2ToEBlJ
GMVNT9GHXEFma0cdRv84vSnNx5wYxJXtZeVjQRUXW/g6lDFnBfIdQcaJ0nACl0NuTmIL9xyqwBqH
XfKjwMor7CsxPTW6eLRq65DMJeHDc0hwUNDBjmMtYBYm4JjhJXm2cxOe9gDxRjDcbks8qfkoxt8y
/ip8sJQWzMJE7xX4N4gJ5T1HFeggi1kwdfUAeIqzVxWQM5Onnks+5pZgu6WoRLtQNNp9EW2nieua
CMoJjoghp7aO2EGejcNKHSF1RID/0msT+kEQZQYIEgRE047YMFxlOrMw1GQA/0brvt3v6awyacbt
119ro2TG7NbGHECmLw5xStvYhWpXOR1QdYo6ajnALzDH9L+j1hY7yxXMx2BALCj7SzoIFyVervjn
W/gQSnVHLLBJw3s6pZhZDaTvdcSPJyQqr4fCwkJYzKEhQGApikAqMS2/7OrrAvSIUGIZb4FO78pb
/z31DTNzCOOzgva881tuwmwDc4dmPSn1wJSq0HgdzITOrQQsjHX5wYSXc8yUnORncqthgS3PdlO9
IiKYwm/eJ2wzD/HvAYAHqOkmt8FckAUGKLsCGWFadyC0D7WuoNmUoTDPDupATMS1CEyCQjTZqasa
kOVi1xviDOSoUi+Favlpzr9zu++5bEELrSbE4yMH+FHlqaxx7cSjeFpz4UQviuNbH9/R97+ngsA6
T6K/jN5iOy+GU10Ix96fY/AcVLC6BVxxO3Rghdf7uOsMkiL16bYUwq4lwEZKDgTYhej++GW7eS49
sf+zYOArN1jJYD3/P0elKGv/46xUNEtUDf5L3p9lmP/1rNxwLm0LFiI75vE0XwgoGnJIbo7C9dPY
NVaGrBiRQ9WHScmPz97JshobIBcwiudOIZ0OhaqO5N7cv4Z4XXaWQYAf9Fv3GZXwIjd/uRAWhf9k
9VoIdsxwLTK84YLLRX/qBpB2Mn1uezZK69wc287Vunm39qZNxsohM8cjG7VTQx4A0p9x33EJv5t7
fFvagL8q4saFGh4DoZyEW1vYA882B8ERqz0gskZ/j343dlHS1H4ul6RZXFaEXr2snvkzx7OJcVa+
TVTBJtuMMVR0JjWYHYd691mvjHfaet8cMc9LkVvmiSeHy/ehotstcniGYkmowkojqIdVnR/6FI4c
w86JP0AMEiix6ljsqrYO19I+SczCMhlC+GTLzZM5kl8Wgy/Ui298F2DxDD7ARRxaDQ2LDkLJ6J1F
Fl+qMjwI4JfKyTZB+ec2MkLP0uNLv1L859t6qNCGGrq/oN0k/hGhz8RgIEJuctZXEjK+h2+TP9RD
uzvWJ/DRlxcNoqL5oI3ULbg1Gs7Hy4xLCAoWUrmz8EggjEkoQhPM/MLmYVmJRX/TgOKWqm9tms8D
DlQHdYYh+1rGz4mjT1ftr0vqxwwy+ukeM9hNEnyxDWvA2F2pZnFTOoDbnBlSVNBq0AeV4gT/Yse3
hZGKVniianqZSKPQ8EVWjMDSSfgWv7PFdAq7FNVwEsFlV4jRpY1eBXMKzipsBbaqGYfOkA/mj/I3
0Xd24rLGmivg5sDDwU+6SbW5s2oTM0nsLNDw3I/xvfCTjH7y92U3jNc+u54SEPFdpNJi6ijWZhI8
goZkISt5Mhr+yL9kegO+l16H9IM8BZq2NpF2Ch2fkdqYiydZOm2XCW2O0LyGSaOzTvAA68RdSGOe
EEgWXWA0t7EwXYXUwtgxOXU1nN8qm0gMyZRxXQsgAAl+y1JkyIIh/2lpDL2lHXOp6qhd9KnHaHqS
6Z0LbfHTv8uyAGygw/15dQuxM9/ECXlUw0zcngEajmHniotoj61pEyfvvDr5yU2CiYHW2O06GQ16
QJPeEyG2BGp/lyQbJUdY4HwmGiw0dbav7ohXDkTw7bOgz05gNOXruR2Ms6iDdzUAiVJLq+UzEa13
HoxdWpBJMPSeiRhLnt9gYydFdctj4b5Nyo2ApSgLzXwNJsn0iciyG/0Zo/oYSo9FnGtIL3G3xS4D
neqJo2XcFF47HOFPHlsJPW/W2cwDdJxbYfHScBsDX1Bo0AkrIew9C9/EfP1ZcQ9kWr8bUxxxF+CT
McQEFlBre8B5fwCYMOfvaWm8d1n6RCez28QWdaVfQsPHYVdLVOJ/atABXGp67VvJjleBKczetNAH
sBl2cmBImYmwOIWMhZ5nMFwRH89qYO8W6OcFliQur5x56pfWkXv2+Lc5cizgUIGp21hUf73GRP+a
EcnkQ4IeSdNrnVxGrJhSiqVBOOJNWz2ViAKjvhUqtNf051qmuH4kPx+/9AW8GmR5fTstNYLGnpXI
INiT+T7gcJuzIDoZNTJg2ttUIpOqQ7M3OgrFoEGPVWDhFikI6TgTaMu4TU7iXincAllgAwcaLJ+s
P3DvWUL2mS/2xoZqzdCEyweIrgNOoZG8Lxbb8GLSJvEWagXlOEpsu8WLmDM+Nsz7orHiSlnTQuyH
ftlCmGtuzwSyMqmTYQF/MPdn4h7V7TSCtRJ4+LpJDNPWDK3LSSTUrzJubA2fVCbEnIFhMPiQRD4S
46DM4iEnSKSXoWein0cRCz5HWg+xBXodIBfi/cGQYSzzcAkrRlcAe8SI6GxnmDmxZJTSgfYlpzFE
hs2wtcPvIljxsWgZ7DZW+FoIc7GsAY6agF14kCecD7EepAkiv5xbUkLDS9y1J4tMBbgnouqXQo0v
9kdScDgGUKJTcUy8/YhutFI/iz2yqwoBQARuUSUH69FaEOGU+qYN5r1WmzfS39YtMAe+7fOBhzbh
D+hnEsHk3RRtnoL4vFYEz1CdCjS0ZEfvr8dTF45xOp8xFJkxmQQytEZ+g9GQv7GwGGIK/ViqHxFZ
ngDBHN50ZOtdT/65YLkFUiSVaZoEspPlxHBUfhUaWeNn3MEmM0ETuUOuwABItIP2eFEiWt7fJxK1
62z0N10b7ggsC+0WbyCMDpqpHwQDkZ7KtV8ITt8OGABs0hLfl5Uvkl0cs7jxKYP9GkbUJCQBTxaP
G258vO0ggt0FsRu8H74Ysbi3iO+cXuFMW+aZvBN8pzyNk2erd3POblYwCQC2Cws5c4GawDiQBJ2f
p4i0doyxxqcymRA+Gya2hq/e1US/9VZzFa35LMPzpJboVVfv6Z4IZxf0zR9sURuDnN4h65awEAlr
QUOYo/pZBekwIZ4Rq+wo4o0P48Fkdz2eVyrtkILjc07nz59E5NJPkPuVTtWD7VCcsltpf2gEgbK/
xZg4Q0ZwqfX9ukOmexDYrMLWtlY/HiwPfaY73pM9toTUHu/dtWPRt4wThX/kIHN39S5yZ40I1phX
2YA1BVUsd1pEWWBp/CmG7o0oy8CpWxppsOLUTaipNxkt70y3MzLzeBRLSusQdIvqWZbkKS0KlZRp
dOTG3JprTyBsS2yb+TRQ3q0bkA6U6usPiIvdchQI5VgvmlCcdfwXYnnMe9ETH2iEFqYWiYzb/W2b
OOfN+EAaAlTXzsa+R7do1yWgJu6iwpgdoj8dMo+JTyPzaGf9XGZaaisJCqSQ9fJRKVCkTQJuDYLD
QNbonGp9mhy011JtNu048bnVjrWCT1UxDgZqbJSP+xSnUcFqdYUjIv8A70ZeqmsgD+sxSyWYpYCk
If1h0UWmw7cFZ+M6+FHVEQ1XwxDzVY0VAOgvSDEp8T1SAzYbk2lWf1uY86iKsBIaOjygGlUG8QqN
ycvBwKp+vqLK4J2jq0hL8zSbgFn3lKvCz/kzplDloqCPI3qy8+ZlOkvQQqTHMphnsqFz7pxcONQn
+uHirS/id7FR3ph3vuE9euD95DyOM0A8lDjX2ZkJVJSNt0n9Y5rEQ2yUHbnwqNXuEZW29Tkt0g5E
AAQKUrKvivsaLfJUOaJj8N8B0/xruFgztJIjEQMFHEwSQjTKhqFDYj/B6to4NVunUQh7g2AwQjBg
tjSg60qwHU5JUCI5wchfWQiIJkrWqwoqYJ5m/s66i9S9YMy9xrNbkOsz415gSFe58xZmsKCqhRf+
d33ry/WQiGh6CHHkrLRFZIQLGTljBRNS/BJMOkC1ZpunHi0r3JKalBTCzulac257KgCqfUoDCTLb
OGMgJ+OFpuYACZMZjRC0MtohJlVLU4dgAnBxKzi7l7zZA2WgDeWpX1gVwe/p+sxOp/vMNSYkyPIx
7co9TwmD7qpjMVP5OUrw1jdpIjUXTsh+Hp9RHzmU507UpYfqM32lxaOiaFBRpDis1cxvXsESFBx8
fgdBByyFymn0dP4Bdct7yB1fcd+R6ZJ0p0m9Jyt1+fJuwh+lNzpGma96gp8YHPlW7FskzIJz8DXq
fdlk39L/bU1E5vAXLZIvdgKHjO2yyMDalL5qyelJWOoiRNqwPQTWVL2mkbi1hpjlDnJanKKhP1Nj
NcW+LAEC955hbZ4+6IhME79W+CuPLZYP2FvUsn8msQ1OwqUoqzONjsyfogOjQTAwklVdUQp08XjQ
BjBIn+VZS0EHOiQc1cQaA8SXWqgh7lxIN2xIt06GD7YQNJIPN+G7egOe4CVj5bV14g2b5cLdc7Jf
3OdgTHaY7AWZ7EMKFY3JFfYYsSUW183PnwqgppG9P/g8Im9K7ZiT9xlPBoniKQWK/GjjG/ChncIp
wxojHKk1FpO9XfTBaob1z76ZZSDX76RPH/hq6sz9eJtcpX57OXO3eg5GrgA2aMQGiwhgH90wvykq
0eXiyWyLs7V8MOj38oUw3uhrhacXa3jan4z1pnZBrO+Tm3pQ1uqQSwKuAYURB1xdywoE0+9H013B
k+oiiYJmMAy3cruML3pKY53lEhwVyILmUIjnha8uin1c1b5FZxhb++It61mxfbfNM4o7T9BHT1tk
TzcgnLjgpnsuuTh7LPr3zBaP4q7dhHBsefw4JFYFayYA3nQ8EEdMQMQQWiPgzP5NZ+FhGHdj671l
CluCQ03a8TdYPqFyVL4pWva25Q/yWY54ZSsXw5mBsgKCBmWjyOBJXLg9kGXpbLI1tgFfTKRz40b9
kk5oq/i6UFtdxGK8mPJbbECXQtLYnNg9mAKKGysDOSR55XAm3qkQ5qDFmaQVuV9QX2tIiypDPZbL
xVDwPdvrvcBmnhWIwcogMj/GYfVbXNzW2uOvPnfUTsmAEQHEa6McY6YTKJCjqzYT3ABdnmpT12Bv
LZetqK4RWzWWo0y3V0R+vLpclDBNHN17FpqJx525X39ujPYqMt0oGeiOAOiLdn4jAV6OakSv5sEo
6uNKgxSj4mDn8MIkYWV4imAsRcMe2reu5/ueSNcm265x/MlUM9i2IRgbwreAgS+K5rM+R8YNLmXF
VCzrHtGwRVp4awqUPmX7MwiO0a6OBNKsZcw/EK6aJS6uop2k1H5exuD32HVobSgJzB5xqdWCl2iD
rVSfbTfxRCp+2eucJkkQC4K//T2/T2Z5V9Qvo5CvC6oiYMZuA8dRO68JlMwcGgzkM4vNhqmc1Lhg
+GBeYlO8aEBIVbQN1iQxAUQe0pAGzLJzZFSJrli9borqM/LZT8XgaOfqY8niQ64W4fxjxsPPV28v
fBWYdahXNECpLavVbT7OP3YjCm4UvxHNoywEC8pktflZq1S7dLsFK+45IVSkdSaLL0UKbwvkaZGZ
rjULOxmaOFNVbxFfwSeOnAEnxl8zOGTC7TcooX/fO50Ld8UJGE+nduxQCjBt33XZeBTblIRaQlLK
87bNp3aSwSpqh8nYoRZAdpdhgDCCpoqoEqKXvwrmnRzknRgqarmnD9lLKwhFCr6fQxZ20erwd3bl
y3eMbKJANvFvRjAX22+1VB5TbfdZ7m7cM7lCGmHzs83TY9sQgRNJAW7UEBosvB+SiuyFw7O1N2/a
b6bpNWwfQMsFw0o/8jkzKpzACn4Xf0ja9thmXJL+CPaXIawdYRhcY8FpiBsb+8X9oEaZDSrGo3Vq
1c3tGEkIM5U1fWIUO6x9PAvM+kZAhD4BLLH1OA2cBl2FDhn9Dc8BlNvG+GGKaLFfCY2xvzBOlaFN
mGBmH0RnWBSq4+uEICcWv0tMGbhgdplUtLs2goeSor6a3l9/akSklSVVfmFMvuY1MXNhYqAgJ9ma
RxbRSLgbYjJRjR/ZFzEXHyzcJH453mbHhFuNFxbUewISuP0ea1bosnccbXjM1VO0dkpl3fJOvacT
m0jYM80HG+z4TZDBMaIEOq5uNEofk3PMum/+3f6QEVNoCu5ZBgcgRXK2k7s9fj5gAhpQWMTYfCyO
qKDpJRIG1o/XrGxjziqX2IoeYEuhXCbezD1W0vtK0+wuX3m1OibJ4l+AdjMGaYxQ1St2hshi/q7w
K1DWJ6LE3MpNVvGoNggSVU6y7ijHWiDydLXVhVbi3gjbI8n9qdsbS+98aybDboqwpriBWLqWTX5N
dfEi68mFdxHFlEshCGeEXIbEBcTjkjvQRpyrNS7r1M4yxCPafMDyEk0S4GHMixd2JhMDIRBOtiVf
KIJgi/AIEQjGprngikRvb8FwR5ZiMhEpgKtU7Jhe/tLcx4mgQhVL18+qWY7g/Q6gQHhgasrpiEex
t8IaM2uOyyuDPZcw5DEybhqytbZj/wnTWAZhXT95QuuBZQPdpEGKtbCTYFqgUpWhtiV0rmgGaqu2
Z8Q05kTbdp7Jw6gZMvNXaWYy6+TNbXowHPJARcQkaEHp84orimJfIfIv019xkWgfCO0raxBUafJm
EIVNhjdRQbTNQ1VcV/aeQDafYlN9mJSQCzXLoPIISVeAPYBwaYmckfCmAqPkONN/xRQMNY6kPqCU
DqaSVJKZHKq4ZKiBgjJ30gwajME0D05pBebjh6ReUqaWUQJVaJq4+rA4gZedEa0vzSk+EWHVJvhN
SVvrVOAqe5TAUYYJBfNsDjqwN1KgJ8A9eu1UyAbZTHBB+BTG5/zDIEhZWJuAVMBusAIxzg8JoNd1
5eg8jjoQQym9jaV6Rz/LMSQ/5CJ9jx7jD35DAeVO4xGMass15dH7wJW4rt6ysaFLCDKfNN8iLbJn
5NTjuFObLSD1aWDHiGMUZuYC+wgtpTtzdJAtrVEpk+qMVk11cgaDsYk/f2kPqQIvXWVLBwe65Mel
zv1QVfbiKye1bOuXYw+Cmhc5wbgxMsBZLzmB1CSg1PKfGbR7yv8Q1lkw4JMiZ4tQuDjIp8vesuOV
hHKGgxGHMsENQ0+zM7R4upt9OhuEgRfnLukQ/LCxNsyfUjNzDueOKkz3rt72yzY8W4pyc3VL9Q8l
LEFG0plnh3C3eeEeQOVRN8Eq5EFjWSy94cvKI+1rhtVdRHF4nbPJ2/8G4AFYxWlfBFlsyAWvNRxY
rNDfrMP1PPVUcJLNymI2Vn3OGaxjBWELr80AoDspd5c9FWbGUco0CJBR0HVsO2vskCBGV0DkiZJe
kDZuHbJ4vow9X9LBOi8QMlpaA+LqWmRI3Xbi+7ONEOQaShCFch2FLVoG6wtsRR071qAR9DQQN64T
hfO15Gx50uDbzFBrJzBWoBcJ1r76o5xag55+OXOH3ubvok1tzKMd+ZVEnaTZMYGNEyODohnmHctb
6SM/QtbYrd983p1AOsVKIGBu7WdhOfcEHUrd3zUR4EV9Xaz5tpV/NibwYp6GXUUnTNC9NZMPLGIZ
xdWZkS3Z1b/N3lFWx1IbThNOq4+4EgJNsQLzO+6DRkkx6c12ScRHhrwrZaUN78CPl4hq6mPtA1J6
tgqqV4OZuQzbcv+jiG948Z4kiQ9QsAuQwOxB5PcqwsZsHGRFOTgICVrhNNvEaBDKDpKU4EPrfWj3
DRYR03DKVPRkc+aC8UiZUZk7wf1MdJiV64FoGQXjgnAxPyVybyzzQSoAGQIDSx/R0kORz3pzlk55
K0vXmWlKFZrSpNtozX7WRNuO2wdJqgi2TJXeiZOwp2BAmZ6ih78meKcHSkiiEnQVZ2ZPGbgfkKqR
UIigqRYC/o/EovEJSs0Yk2hZWBF3RsnOyguzayVTL/PRrZ9jrXyWrfIZ4z1nRMOnJ6WEpQOaW55M
d7VPnM+9ldOfEo+Y4QSXFTphQh5N873O3oV0vcejes8qB03UwqOUAj+sPFO33kBZvsvKsMd1GWgl
4w1kX4KDPhUEfRmwxE0qLSSefWgeqjI8OFoTvk2mcABFsJ2L7fJyHe/T14ywvsTD4llsZEw2MloW
5BmLevlt+zOSLE2kG26TiGBZHjne8SfhjN3CVBo+7pdFHuSYxacfCX4cxqKlBhqDp7CXqqCyxmDj
86NIJlhnD93ZTV6NOO2KMlsXnfx0ZPYn/nJstq+FZF0EQbpsos/J06eTuwjMzLrA+tlQwyD3iCMK
hddr22COnB/LigKd8yhnfFGwqDCZEncbz8fr/vnSB898LLdUMZ2avZ10REBBcs+E7LMeoH5dJpUy
UiZb0fILZQmkNQtrhpPDlh5gBGArU15+4IiOGz+wUNioOHWBZwVzVzbAs93Vr6Acp0Tv1pCoXchv
Mwdvtcn2kQOz0pBwZGm4bXQFw2s17raxweeaAlilSGOvyEbbwTYQ8bvycTybuoQsrSJbtnHK4bMl
mY/oNI53li4d+9M1BTHEUq2cBk5OrIvw7KibNoJBjsCJbGGInTz2+E1t3V/M1bh0za88IT5mOK5D
4hZY8tbWOk8G0QhDQX23z9KZ2AygNbHoxfxKoS1OxJ9FOjTCDaQhinNipeLsJeYybjWLAjnKj/pn
pYpEBaPVkMFWx8mjHEM9Lo4mEc1CTGoWUZdmkxzwLsJ1422RLgN0nEaWfOOJ0q9EjSx6kMc8rWGE
v93aHoD6qu668hqz9egQR8qkVlcNe1Xo5n1iubPwo8dIzOR00J0VngJI+OWcQMuKmftWZAPiAmVt
2lhknpEgGU2BKiWhMKzhKBPh8f3vMCtzGM957/eteWp6C3qodWu+lLAVrDCOozA39VBptbDItzDa
CuoRbFudEOQTHDLHInMqo40U7foaKep9kk8Ztu81ain0dr0KqdBUQ92vEQEQngOINmZWF02jZ0gw
VdenxE1ulMa+BxPVpGAnG7aN6nu+bs8ZVMVWDx8KOGIA2X7JoLhf+gfuuXglIQyekzS5Sg8oDaNi
ZCiODVKo+Vi0/ZaMgfH6BdhFp4WlSVRjlR7cQQYIf0RgRfQCgH55SA/oQI9SRoBpTr4i50hOOqxu
UAHHb1l9x1Q5aaIvkk5PGR/d0BMB0T700mLXrswsE8+DjfYRkzFB5sAURzRdkLjXAVLyiM6ywia8
OBLFdoL4s0diwEWVv6bKmy8DZpXXjMDNBOfTfG3m3zMrH4liFnbuPcnlW9v9zNgMnikTEbyGy6AG
BtCkCP5hhqidYm0DT9VHY+gNvsnOUmoqvlWfJSj/DV7cSFE8rLxsybmfDgPljZ5VnmqFazbtdkB7
oDaYtHjgKgNDBr0XMQLdqz2bFpthgXTLTLaRGD9ly8/qMrBel99T36VD5OWEX2wprLas8Oex9LX5
veNOLPLK5XbTptQn8itnRxDPjL4JWWHiuedx7qe9OBMth+8tWrHEwegQEM2bv/RtOkbLJ7iCyzzF
57G4x+afgnqECsZgLN6te6F6jkgw4kU9Sd6w64YpKLrV79MtEEfV1awrB6OhLlhF4hu9wT1vmocV
QbjuPigYiV0V/UH4mHozLFnI9htUlYgowk5jaKAcCnM9SEOPb5ntryKGQ1SGJplrIuUIXMbFb6/V
3VSGIDH5dCS4dLZUzH6rRJ4u8nXVwWsTnSXaeY7NiWGJrjJl6t9leG26UhHczssE+rLQHmnHJgkQ
ZkbhfvqTkiXbS21oVVM4GxjglK8W5o9sUVpPhP5msj8jq/MGXXZb0fAFEaLAAIwoRt0u9/cIzauV
1IioT6MSnXpUtcvsWbhqicf+2F6aehlGvEUww5scozd+pBrhX0c7jRhG4OJ79T9FjwYNkQ0UoERi
UMhiGEdKDOlzK0NboMfJJQsFXcNhy+yEO0VpMJEQdkBNKzMYNPMQ8aYGeCdjWjBixWIgJajzx6bP
H9NQfWyK+AQww1iQ6SAMrZ0W/QFw5ikVMxqQt0KJlDSzX4ouUPggEskEqalGBuB24+hltIT4JX+u
pExBkSNqZZ/WMr2u9S9cLKy9sowvHfAzceguDfAzg54pm8Q9jW0Y454Xu7MQSSeFr4BqS1DS45qV
X0+jU27uhiGjNH80Gr0AJhCIco7xBuGihf2nFyERkzt5q9ybBZGOaCVjsJ1FUZyugkiA9NmBeRht
RH98U3UChVwVgmI2u60sFOAVWybeamdSlSM4h8NYR+GQbLZKRNrWw2Gzza0AW5aEZoV8YBqPiw7y
FE5UX5CfU22XuB2vL4+T8ngACmV4ZWrloVrzc9uV52HGqFqSxaTvgVzr/eb1fGT/AuhPHkQhtXF8
Ulh2mLwX1N5xABEtMJAI5xk7jolutBlh6U4BeKS9gQGYOzYwZrR2oIc2O7YXs3rP8gG2MGpJGvby
kpkK6aESsMe+i5krTTuRGURfjgelmsNVndGAbP4k6j45bbnlwnjfVDUUJulg9iPVU8M+3jgV63SW
BfqS/Du1c2F7k2t/+CKO8TAk6CeJloQ+Hiq8+pVrgGQ22s1h8Ij6BjLgolL/wW6SAe8Ne4bHOYEB
SdK+FfCV+upKg0eq9kCJZW4sktCWOJUwuKnYvUK54g0l96x7Bh81q5uclc1r+EKkDv0UC+5X2nCV
Nucsjo+4qx0d7b81Otq6450cx1AWr5ZSXvjuAkUvJfM4TlwsOkpMKlCsCtST/ZqdzBRved/jFehR
/UbkFlapclIwR/bazTL3RDDm2S3phmvez5Rf83nrn33X+JtVHivVDKtKCmbAROPDIO+O2YqF3gYa
o8HgWSWeM0Jfgbwt513plNgzMCN2C94Vt8WZMEWNL0/onlj7CWthb7K7knUiflRoxTsrhuaYnsnY
TjFRkQIAqszYOJhGNbQoYZ20U+5b0+Elg7x0Zi4YEBU2bCPBcFwWVkeDg+spS6A1N76ebR6ZB7mx
Ax3vJWVE24myywBbdis/lpUWqeS53BdbDdvtZMzoyRAWDRvzAdFwMLq7eq248vjCErgibi+ofB0m
GgMjuPGrMutjUneHsmnDXimD/7dmURZf8u3/Ku+GB6KpuLUVQ2O5+d/k3Vg0TbNOYGBFvxUFCQ3q
+4VUa+mSWOi6NGQEHabMlLkzqUrSWDiJAvmGiU4p3zIdPS5CN3qmpk+9Emd4g8UULzuGVzgEFT8e
xwRnMRWadidXqKhleUgxSxPinhu+tcvvK4981MihuiH3Fc/WzJf2mSzaMfUle2NpUiICMDFs6PXo
trnpsJUC1eaq+IF1G0u9s40dqEeMp2XKMICQ+JZBtoLIPvYKO911bP46WquugRpiJOwP0e7BIO6b
CQH27G+H+MVxeV9n6d281kyMFJZZix8EbbXtpv9L2pklR44kafoqLfWOGuyLyHQ/uMM3Ls4tGIzM
F0gwFiyOfXXgPHOGuUBfbD5jZhVBBNoxkikl9ZASEVSqmZpCzfTX/4fQqJXtz5qUf9Z5Qm/jg8n8
WStRZioGzwwwHaVXAQxzmoq4D6B43qmlFHrrW+QeAVMcM3DtgQepwGk4BJ/7tDuod1pbQx9l7Bou
Esxl7cUgc3ILavR2WGvB+QGOpSou71vC43xd3RgJDWD7NVbhuVJrhGDKnbpFc8ow7s5lc1cwyLuC
7PK+1p07pkkHCHQt+qn99tj49VYqa4ju0DZh7RgY8Axo2t8GK5gYZvaZwUKTG55gm9Z2KVT+MXRv
lsLMW3HoVf0QIW0C9TgkiPKeVv3BhGNVpm2nS85T5TlPEl1u/yapnWsmveih0kWurwsYRXtluLKh
E5Wp12zU9lY+hC01dCXXxkGzT9cAl1XzAdaLT3bNgJad7D8/oCB28GCc5Z3MrQIfYKKxEPKKJU9D
XjdVxVEUWbYNXbVUMfEwmmgw0qZUoLgaIEYR9zL9Cmbo0o+vVK8B34fmIAw8kXGwKQG0hj4ieu4Q
IeS0wGuug6VnXttaD7nEUysxWZ7dfoEjS7ZvwASAd4xuzydaDsNdxZMHp6pcVYJQXvvUg6GR1Wjn
cCJ8CSwIY8CBEm8kXoRLFAc2xjllVD88Vse4bW79wr8puEh0UOmlqX47MCF01gDh8ZQW39SwF3lm
sao9gXFgKvZKgcHMuZX4MHowiofnVdbA8HrrPyg2fQhtH9TBi+qfPxv2Jw1eA9hREzrOHaOdhU/f
VwpWRg5Xkf15SNMbjWnOQjsqknezku9N1+6zbcXwnAPLB2VMUuvbwrXWZZAcavAojKEVmQeIc50F
PBlZME7o8bV5d7rxTuAkgDIpMnVpE2z0Mth6MEgyuW4O1l3ZWMf0q9IG9zafFx5KP8dZ/6wG3icG
K5+cq1x2HkoJ0jiFjrhkAX2Oj/W6ognTJOVNbLa7PGVKIdbuzs/xJuuTo2yld/7wvTP6g3byH3TS
6Cm/SqGRKjzpUTrDiqdUT477VEQ918zPghi2o9QcVHlPNz9til01PPp1cNXW2t5EGTnlMRKBFo1G
Ey/DXgi/ofLspDpJ0JUFShGwTQrPpxRtL+dmxdamgWrotgyeXDcthph+CdRTC/NZYfZoASFFd76P
KPl7S7myjNdCyg5ZL0gI9j3LHcUnwPDKtdUGN6nX3PQtJddV6wYaWgTRwTS/wC8ABwqI60G+spDY
9tQH5FOubDu/KugVVDbICQ9eCxlBj4rY5oEi404HUC1GTMjKN5Ghg5ME53ijuRGAv0jiKny9DeEH
iC3kTvYmQnGC5WoFQjsy+SDwoFw4e5VRhJwsEkJtU0OfL/esnESg7Gmp7RsGO1Efu7ZP2VFDrKbN
BP+UjtiEdZv5PyJUQM5adGfeM1iePwM4VilI0XKlWpVuFAZZVcYA6FA20qrueaDW3f5s0RAzkP5F
b1m/8szuEAKsHPKb/k61dgOf25qeepxsipgntc9ykj/xzps72fPZl6EmgsIBiZBSvm5zOpSbnmsy
fOg9M4pR/qzX4bO9Ovq5vJEgYxm6cF8hP+icHJSfo/s4ju5ojBxPKFabCc/yMGNtWwhP2gKIRc1Q
YwIYoi43DpD7VmXkUAxsqF94tlj5uk7nCnU4yL80GWYSXqudfUChIHoTMNBSuTKLdQiNO1kGsJY1
B6YTD+iUGkjK3DkAncp9/MydXHGQbmsd3rqAk+rcvWX/RrsPfjRSfV+8pBIkzll+B3T2GCUnRDYe
PzPIjmSYnNdXl0NYlachrDuKptu6KSuO7RiaLHLxKNeacVdqiRrqa78Lbi2P4dn9CUD0HZ/jL7UY
eC6yu+ig7+xb77btqCaRdTCaiJH/4ahegasWYGNY/8T4NqBtuNjT5u4LTUd/uNc9G8xW1cIts3at
ipeoGz3jsfdIw5LNSY63aakxhpc++HDRNSsgHorzmho69IxnyMYyBolCLtA8JSXA15g31Lm+eLch
TQgTqRJDrm+TKLkrYVAAiwUZSkTHRetixITMTf5kBZBT0G47xRtVt7bhZlhl8LEfDkqgHM0cgj4/
vOul4C5w/atWRdCSXeZdDs4kxts1eFa1ApI6WqcA65P1wTH8z2FpfrKi7Mk02ocAabNIuYLDV0bo
Ixj2kVEeim9yHO7OUB0aaYhC8nmfNGsxkU7/KKheDZgUWiCesa+ggmMw/79zQP1aSnhtn5+cDIKh
KKeiACCrnNcaWPPAchgMBVSj0HzaHVGGUmjwKS9523/24Odcye1w4N+caoOnzuym9ofr/PEcoYQh
D4evdCc0HovC3QkMOcJ+sobaAZRMeZltKi61TRhsJZ7wOiqKnIosXxeSsskY1a5A5tS3+muIanwO
k4wr18O+i9HOPWvI+ml7/y597l4kTnyNnEP5BLBi5Yu+LNOTeuMxX6eDPAKxX1LQ5UC5vvdDuWtW
DzHkpT70oTZUf2R+uSiuinN1yPbWTWrL128x/r8+jEhWbyOT37IcQiQ/qCf/+V+34bcyq7Kf9f8W
/+zff+3jP/qvu/xH+lSXP37Ut1/z6d/88A/5+X/ad7/WXz/8xyYFkNI/ND/K/vFH1cT1v4Y5xd/8
//3D//jx9lM+9fmP//zH1+8IqblhVZfht/off/7RH7Oflq2pyujICxt//oXj14R/+/Tf//f7jzL5
mqI2/b36j/i//086+xN+fK1qpkWtf1qWozAFY7M3iilTeXU/3v7E+KepmLrt6IqsyzKTpv/4jzQD
uvSf/zCcf5I3LNnWFNWxbdXmj6qsefsj+5+GYYOF0WxuIjZTV//412rc/3HH+WOj5kddf70J8bl1
DNlifstWLBM741RlpKiHtLmVu02MNslDXP8+Wpk/7Y1HaX8dDvv48ydlp13UjZc14udrV4P6XFVf
Cu6Xl22Y04pBFTZsQ0GsQZVZsI8+eEamyqfIASIFUL75dEo/Dy1vv8qwvmxHmeZ17aMhbZLXtaq2
vTPQcLf4yYV3W9FSl04rrjEuit8b39WPlw3OLZ7DR0Q3TVtsufXRMalx8mQIWbxzdeVx9zERWF2Y
35vb/7GJyfDeuazpAPlif2gsmTdl+9vfc2GyN4NVhXXU0rGoTvdFRfNr79QLJsSv+PEyb+jvLhjT
r23Xo8AMVzLc5uVeBjx9Lh5CWhOgoxRB1NQsmLu8YoY8OTFRZbWF2uFRyym3uVQv/Py32fJL/kyO
jKMnzrkVu47UCQP0u3avfipfKfbgGoEf0w0I7TXiM39lowySisnH3zZFLI5qFlltwgHAa+6e6C2e
h5s6+dHGu8s2FBGwv7r2bkSc5JERK8ozrzNZO33HDO09ECUXtb19wiPQylz59/q2XlMCIra74J0y
lyMc+d3y5CglquPlYYx74NU26hrela1ACPJ+9YXmu9szXgsEcyV9MpYsi+2a+GzIJqRJim6r8M1P
FlaR4uTcxH0BtYZ6VR+UVbaGM3wFpOWKnsnh8go7C8YmC1zWMiSACcb0nb+vdqcdaEeUEqv9ZTPK
L68JKhAJspKl6ZS3yvSz0eYMQVegbkBzHZjYr/xbMbNEGzCH+Ky519SrDJzRgtHZlbRkTXagqbNp
RX2MnnKIJSnTMVq73QatMDd4QhJ1pW6zrb/V7heszS0lHBAIsykWBOHyxJrqMZyipEyZwJvtcuN5
ZnxjL61hpoIxx/VWMEC6Fcppodtc193CJ02ZSWoGo8KMJyoMgBj6JGocRUrtQm6AuW1OR/m2gabB
2DrX4cZzPXCPTgmyZGVe06X3V8OC6+JnTyNWczTVYaF1QxHF0PiUlnFsxipjpm4H1qj/QuM1gmL6
8vLOZFFQNO82xF6PMoFvae1JAaLGACRHH2H75PHvGRDf8pEBGy3JZHAqDJTDVobtIDHML5dNOLMh
MnJCODmyQdnRZ2qDE7o/vEqhA4dGgDojCsRkgk1Vm7+FlVZvIqWGnUDvoA0B8KEltMChsN5nACHq
lqlVO/aeYxWWUqYEFNhPkLwoIcQYfkaINqjFb0zDoJgK/MUxkGvN4VdDj2cVAgEroUFjwk3bQkIj
MwUCib5O97MH6WjHzoNqZCgWOrxQafajDhXKqlCiAXUFqKIgZTs56k9k3BiID75xKXIl/3yXRuXO
hE2mPyOa4lj0FhzAiubKkyoo6Hpve6bL1uQtlHjM8Z/tlVZHqH44MKJkz4WWp8AHNaapm90pMFyU
DUCvWaDEjK0hWGGH5qmQEzCLzMjAV+sFxdYvTd5avofkSUTlYlQwJOtn2UIqFlfXQ+TsNSvZ6jwz
Gmm8SmgaWDzd+UPGYHgPNp6nBQ/iz1Ud6rdo6yJMR2vdZj4ls/Pvl/d7rv4TlSa1t6pQlU3rv7qV
tRB6htyFbnSruAge761HYzOs1S168S6I0gWD4hRMT+LY4OQkqloZ06/CILASf59ugTn0v8GHpV2B
qNohT5FFC0l25jtJNaU6mo4wE/eWybFJ1UgvPMVjAAr1o57kAtXCqoOyQ1pYzJlS4IOhydmB+i0q
+hDXAuSpEuugkNTa34vstwKQ/+VlFD/ql1V0TM2SFUqbXz5WeqcHkCMJUwnM2i9SuJAvlbmEqY8M
TJJZkSLk3NIrcZPVl473FJ5HmK6Amhy+PCqa8ofvIhl/2SllNjZGRic75Sd9wisxRs0HbG6ynXKE
TWYN+HULL/fCEs6HxfsSTnarg347h1Ind6FqFLhABeiKitLV33Vq+tnL28KyzthRH+CE2osPbgoM
WEN1Cq3QpXJ0aQkn1VJldCFcrliDbRilcve8j7dQyyELv8tcOn/abwt7thSJkyrUDGXoJCoMdgwR
onTOSPNBgV9I/e4pK1ptW+iwqoWtmy0lxtEpSo3RV0qzdZK38DI6FEeUoW69HWAu97TTDyBrPgOl
Xcv77jXZmo8L7ooQ/PXgUTuZiqah4DopoRI9k00vDQu3BDJ4zLfMsb06R8booLleq6vupViK07mT
aMiaqqs8BkCKO1lgXU50KfBOhdtY4bWiwaaiOMwEpQtPvHPHQdS/li3bisKN6eOS+mWZRb7k45iu
koOvJc1GnQ7owvPlFZx3593OJED1WA/zuGEBT8pvNRNSvrPrjLvLNmYTydiZyZqFEDig0hPgDPSE
qIe69Uu4qzfimwYWaSlXzp25sbVJNDIWEgelz9IB6cNa+qRZJMp+O2zeelHJ64J3czE4tjeJQROq
9ILngQIQFDPUa2WV3XZnppryz8WWOVEY7N3LFhf27K0ROzpuvVMgPo44PFpjKF5CGZW6gONXl43M
XQ9GXlmTwiAM29xvC1bRR/8EEnXpaPnaYyd/z7zgUxT7f9Mnsakjnzy16bpELKJub7oKcbieGfKl
0mO2vBo7JbZyZEXR9dA7dVgBtcUYor/puzUwOVdb8zb12qygNb28irMWeXlVTFKFKgqejxa7xJJ1
k9l0Nz5AJgT5M916hiQ6VyRF2HOg91zaubnnHZAn7zYnByAqHbPlsR0dpJvaPbvnQ7xtX5Ec3Cg/
gafxmTstHIHZj87I4OQEyHIctJIHNWHY2d8Mx2BYuvry9xbSlD8uZK0CSzE6nGKaglNd3Z6y9Wld
IYfir72X7uW88CWdO2SjRZy+P0Q5Y5LnBHsF4nShGEo5rQRx2mW3lqxMwx4Ue+ELKyDlXTlor3Q5
cAvPWPiazGbgsTeTwM+qsivPubDj9pQF4SZyyz3D6jtKuW32R+vmQ+dm/CI/X62+x4Mp4mV0zLw6
HFpHeKXvzjfb2M1uaVK/RNC2ozp6/aR1q6WTLY7RL3XAyKJY55HFlKse7HUcM1371Pk/QgY19Bdg
KFW2tJILsW5OPpiJ5pzsrMI3kULg9Icf0dnK4NiSVb2pvyKli6hKhpLy+u9FyiSR1BWzWjCiMlmb
38WnT1rxrfPzhWhcDJNJ5gBkWtoFikRsXL/JtwMMkauKITVtA6j4Rft+2aWlTZukjcKObaMVR3o4
M7XEpHAKU0W6tfuXEo7ey7aWXJt+NKW6sorAIkK69dllEtSlewzyW5wACF4XapC56m103KYfT0Mr
ztJJGLPtY9T/bATFUnfvSIfLTokF+iXqNUW2TdPgEdGcLGAbDVqpRa3Yrj/eYrUdsM3d4lvsXC2g
v9uZrp1RQ7YqhdiBIeEGAfYDoljusIee+kZ3G1d8zow1ZKP14rlWFlycrmSodDYTQZiODuE+dr37
cKPf1yuubRv1YOzMbXCVvWgo7/KQsHi7EDXOhfW1Jtl5UNIyVLgw4nezscGC1dcAf7bpVbpeSmDz
floOZFOyrtFH+JjAKMNtu2veTl59AHLByLi4qy1eSGfTFyze/7IzSV+NXqn0gnlQRLF2m2zON6er
ej8wb71qXHLX7gyn1M3lKJ0/eiObk9SVh7qmoxFTQO/YbRQXDgyuo9022J+29qOzv2xtaSEnKewU
F1bKTIU4E96ON8Jds0Ule/lMiHrj19h4X8jJ2XMavTx5EnaA9W2bnbTx9sUB6mk3uL3s0Pzy8UCv
m5A3yDRpP4bGSa2GPs8pWk8/e9p1IBRdM18hEgBjBMpMS/eZ2Qh5N2dMCi0jAqTVR5ir6kfbuDHU
7YI/s6cKOi+DlEIn0JjUIue6aZLBoFpknMymyQ1M+JijwrzhwfXKci9bm/Xm/UF12hs7aZ1kndHg
dmv9Z8I0hfJ4+efPhtvo50/OEzhciIAdnj7+lYLB+WygGdxcNjNfUo3sTM5QV+ZmVoiHYSbF0J8D
yE9V5WzaNRCeet19cXZAXt3i5bJZdTbKR2Ynp6lC8V5jupq9+gLdDLzcV5Hb7uu75Nm7KQDoYZUe
1Wv6fN7UDLYt7d5seTwyPwl9mdnDIlQx32fXCeRuA4iwheM1Z2J8JRQBNKocVSXjhVNcprPys+wB
a/e3YfPz8jLO3gLHRibZPTLhLEfaQRQfTBDtUbdG56lnLg5Y+oahM3pHC/WOiLtpehpbnMSl0sZF
lZW4ZWdZsUKOu1MUePsaemGWnf7NNZwEZ+u0uWkUGEN1I4fxKL7O8oVIXNqmSSB25aAMJ2h3YAUI
HysHTnGjyBhpsouF78eSoUnItbpkdLpoiPiZeguZ6K6Xk8dzvgQXWDBjT7LsYIZaGtksma7y0PED
msScsbXLYbdkY/KEk5xVXt2YPHAtlUliOm2QzfnfLtuYy6+jOLMnJVJjpLLhNMIPBswGGOR7eIku
m1gI5Tc49+iEhrJceLaMibI9nlHm8H3qTAPC1nB32dBskgXjhRiDTOfI1CZfJrMzIzVXsFRt3l6w
t/lreq2vVvQgN/lujXTLgmuz3/axxUn20TpUgxSHzxPcVluLCxe0TFsDQcFyLS22WGYfhsbWRMCM
VlJr4BeO1Tf/+g0UNjtoQtfW73Be8laOJvd6qc8/u3WjBZ1koVyNFKU2MCh42B3nZ62bjDcjM5N6
C7GuzFUVY98mOcjuBz+PRZQI6Mb5cNo4R+3WpEaCPO6vvNqMbU2S0XBS5Jrnf158YyDTgYbw5lHL
ni9H4+zpRc0RuJlqC52Qj5sVVl2ox764Q/Z3/uneLj5Rm1828T+E37uNyemVEM/ILZNSTN/ln5Cw
2sGDBJObC8vmxmo3p8y9bFBswi9fpZFPkwMWBlZTDAE+dYm26iOO8z4p79T8yYhfL1sSW3DJ0vRg
NX0lhY3wDNbbBJFN6UsW3SDT5SQQuzZL4bfk2ORkZak1RLKoabsB6ucbtTLWEV51OXKnyfqya/OH
6n3TJofKDpsa4BC2Bvlzol1JgMrkAOXM1l44U0sRODlSOXNIXSGedf32pvPgINt79m+XffkfUtK7
M5OjhGC4b0sed0P/c3xIP1XrYg3XARrQO9GRldz6dukKvOTV5ANfn8M4D8/EoMkEGLxt/jb6E7v+
Pz6Azn4UeY7hLi+rJiCrj0fX9xToW3WcgsYmVct16wSby+s278S/LUxfZM5547dQfVK1gm6E/I3Z
b0Va+LTPx9m7jUkCMlRbC0ILG6n12kbMrgYUKd69NHy57ItYjV+P6rudSRKKy0qJ0oInCVOtUKeF
lTYwhk1VVHsVBVvIz9WjeY7ucmMp9uYuNwaju0wtWibo9El8M/mW+44vDu1afDL8q5wuIU+dG3sB
ZT27kiNDkyDXuib24wpDZ3Of5tAb4iYoo+bh8kLOht3IzDTsYq0tjRwzYYnUVYc0ZXP6dNnEbNy9
m9AnZauS635pMDMNDx16tT+8jnnLx8smFrzQJ2F3MpygAMzKx1WW3AyGBB21ncsmFvZDn0Rcpyah
D6c6j4ro2FkPcfIzPbmZ9vtlK/Nf19FiTb52tmYNqacLT24Y8Nvyqoci+nPj6lu+SYtNuNmn0lE4
62Jhx9VdD1eNFmBOdMgUyKiRuV85a6rJ3fmnyKbOffBg8acQPu6XQMhLSyoCZ2R8QEuwM2qWVFJ+
RGeSRLeLTG2t1z//5qKKX2RkyO+dsGRNhZfyenAhCAFn4m0Fnqa/XroMzleVKlBgHvpkXsAnbhVK
LvE/PhaiqoS3dmNANUNDxNwi1bfU4pm/f4ysTXwrYZkbegnf4kN9qLcK+KRh76zDg3EL3c4Wyv/D
4tu+CMJfsu/I5iQJDnHSW2GJh94tOgBr8RwHxJM3fXul38j7pRWdTyDvCzpJhXaKdJ4uWoMQySRo
/enbwH9aCJEllyZ50CtKRnyFS+KN21xHzOatGaV25S3J/cE8ooG6YFHkpAuL+AZmHwVlO6Tniq4g
JqBLVzfhFTwOBwEqWMbJzVdM7xv2FrIjW6Eve5Eiskq1Ma/ekIAuSuNsmLIuV5DNba2FnD//ejWy
OEmXpz63fSNjPaEao32cMGa71g/klh2KDOt0ByP25fVcCJK3X2jkoq3pekCBS1GYRVwbP8mMS1bD
t8tGFhdyki+drDaqQcNKu81ArZ33/nXxQ1qHawuR9jOcb+5Sk2f2lsDAuaM5qq5QcXzMXX0P0stI
gNwPKOeazadCgT8dyvfzAQXV9WX35tfw3dbEO2PwnVbVsGU0sJZBTx7k1epc9QtPf/N5/93MJEF6
SS5ZZoOZxIDGYetpysqQ75wlLO+SmUlmPBUhwmEtZqCKQGPttYS3NCxXHs+Zl5dNLMsvJ5m5SGYi
HdRFp9VHrBlaig4qL87eS6TWK89eqApm92VkYHKYmvAU5aqDgaFhINi7LYKjZw0LXswbYRTUsGG/
U6eTJZZR0i+QKKlTaGsV47Ruw/7zydAWzMxXOAC5/7QzzXt6bKH5J/Jet1aAq4dovyJHiSgVXejo
dglmNHt8RtYmleEgxb0TiN6l5dw6sAlL51WKGESxLbRFz2a/ISNbk22yAn3oDTHcMTgr6owbbQ/t
euytnd+HNePbK0IDmcTLsbewa9O0p51OiPecCXITCsT068n7mi4t4ZKJSVbIwshq1Bq30Fp+EOz4
WQ1EWMvrYCE0lvZK/CKjFB6VnRcq4hsM2YKkoVQQ/h4ztR8cUUC5vGqzqWG0U5PUcE7lwjBiVi0Y
7qXwUQ81SCqDVUWX7LKhpbWbVEpKLbcB4leEBOOfWrZti2N+bhZiYGndJvVRVGqp4cD87KK0mCT3
lndv1XcmhGLq5rI3c/OKhjFat0mVJIdtlZvl29lt3dNeuw6eaEOtGwZdGB0M9unvzncE7JZ4gsSP
/TXB/jtlvHUcR4ERRI2udmL0SxmOPWJ92rNx/ibp16V0bGzTtZYuJvMJ3YIpw9ZBCFqTXRtgJOoc
j3wrM0rjbcz4r3wAtfefP9mwOms77/SWz+2DXf1eWK/a6Vp3Ftp5c3Ot7Na7mcluhZHqO0NBlFeb
ftMcmSKwVswFvcYvMQqiYDt7N3EzJpRbeJ8uR8rsCuq6eCBxNE2bpqUYAWkEbTIqCUQ2W03Z1DB+
XDYxGxQjE+JXGAVFpHnlKTQwgY4k4wrmG7JHRsDospklTyZJqWjBZfUFl1TFZCIsDF4M/bTweZ89
vyNPJtkoT+v+7IgrXDbs4+5zDVoK+HkDw1FcLngzf4JHtqahDdcdQc+qIczsoia2zpDIW/u32kO7
gXqLy0f9W3orP15eRLFIvxxg3WJ00xKYM8EbMd6rzs+AaocMQMBzpAfa6myCqnj+CzYMKG4MC+YK
eQp5kUIUVqQTG+WgBKd64KaLr342uJetzB+qdzNTqEvlNENySlIBTGpdA6BqsIVES1lTlh8R09hG
j8YaakHQXtHC3s1+tEaWJ4sol3Zoe3ZCcyd9lCCbqlzTuILf77KDs1s1sjIpYlonM1qjxL8hPxjI
g6I/mu4vm5gPwpGNyZ2masNEki08KYzVeQsN6Xq4Fvi1/rt8r+1EqZT+vgxSWvJskjB8ROlbWcIz
s7hpGB12zgjgLvXP3xjrfgn1kW/itxilpdZR4ULLsCITH4xv8Tai3+ebdJvsPBMZCmWdblKeMdbK
kwFHD5pxa+2wsL5ijy79DpOE4oN5T5ScQ/7He1fMCFm5hxqakfT49i99LEcOTzKK0/oBLA0YM/3b
LGsQFFla06WNm3wujQBMpSXCZQiepf5GttApXoj6xWM9+VYiV2H7toMN7Q7Y0gEe8FvESX+HMnvX
uL3LQ+FeW2mr5i8N0xrvyzedUWibXvYdmXgRYDDoxQ5Z5FLJuaAHbhndhQDicnAsLOZ0RqHpzklt
9ziKSHfbQRM1wBB4f9nG7Ddz5NMkhzSqUmWGgk9NvymLl6Jd+PnzzzAjA5MEkpiWPNQyMYfEF4um
Pg97SB9/CkhxdNQ2HdeHpby/kH2n8wmnRoo0o2DdxIezPiSb4EngweX789oBK9q8nlyIxjeXF/IN
anjhJE9H+gKSiYQO0B/tprfP9ck1zCvatsY1IuMp8wMaw7WZG8H0DkkJiGYHjtp1ftW9eOslTpul
fZ3klapJYFKm7+amsuKaSXXjw3N32eP592xDt6B9gppEfzuoo/ypdKpt5aKVU35peK1n8H49vCZr
ZLiCrzAtcw6VaHVeCqj53X23OkkxSLaofhtxw2jFC7q/0vbn65L/y9/Dg8e0UHYnuZBYB0tpZ/bJ
YOTtJO1EWYZwyxvkYCd9A+bs2vfxa31lrgQ/iqBEXugqzp/+f/s5vUmdq1y1QvH4MpwQwUt5yaSr
WN37aBsu5JlZMhbYjP+1keqkXCk7+1w5Bbf56EDLZaVchztjp2xOd0uAz/kXpZGlSbqp4hjODtEq
RWsLUmNoK6lq831yUF2mN5cCdGHL1EnukSCAiOB+pzF71twm0r96vbIxbfloSZBmtAnCI+Fp5TlK
uDYhlpAib+OZ4bFxkHK/fFZmb0AjvycFzTlAnyIWoA4xMqXsnY3A/6v7vwR+MCCXsEzbZrhYxNT4
RNYlCqii154irecXQo9JfjDsYGniVwTEr7nu3c4v2SUq4gTdbddr9G+KM1TMv6gvXRQ+l9DolnJ3
Y2ixmyTKE5qk27g6PV5ezvk4gokBihtTNZQpyLzxpCJLRLL9cwj4TnrUD2f40eONJa2WhsLnWyQj
c5PtQyCyzyVxs/wDOThch7dBjSqGyHI00V6hS/ybDk52Ugrj9NyLK7Ozp+xm1H2X7LTehZdyB+vx
sExlMHtWRi5OtzSnLz9Ac/NW3MD9/mI81i/KruWjlZIJYJdd8HDJ4KQY1YxhCCKxpmfaTmLuIXCR
zvutcgWmz/RXzcKSzn4RRw5OvhsmLN9ZP7CigwIl+M7pv1x2aPaIj37+5PvQGZIlxdmfC/gv5ize
yRe+Q7OfhXcz0yLUgYG5b0Qnvm5hDtBecpg80Rq/7MtSwE9Lz3rwchTQWCz4ZSmhThspWufX3v68
HjZM23iuvWRRQEt+SSkjvyZfBr9swnNXYBEpCsWTUCi/0ZqfZXps4MeyfouGqxg412U3RYhdsilC
dJQu02LwVBUhVHeQfj/BgqwCq4idjdXfOd7ip28h3qdVqTeUgzY0OIjgr6Dikdbx61CC3xCN5ND1
t/kSI988ZGS0ppMkUme2JoU2/ilNibx3ISOWZR2DCMW9wj7qtn9V1Qhb58l9Hxr1vizPv8c1YonF
Ce0HdRul0i6EIWp9VqK1NJwOUWUsJPKFQzkdtzVCmnRVwncxGI7B8HpeAgssnZZJkrF0v8klkUZz
pIthcVZvvb/WPx+t8iSxNAiLRZaHDcHzljxWK+31tKtXAtKB7Fa6XvwazS8as2Jg2JGhmJZrjWnq
59KgrEFKA1HXlcKUsufme7lZJQfRm2sAIn26fFRmq27z3ebkeBZN39dezUap0UstRytLDzfdQL0N
TfhlS/PV6MjU5FSGjg1sWRVNrPpVVr5I3lUkPcT9t8G41hR/g6pkrS7ZnI+Td/fEko8ygS+Hg+UF
2BR7eNoXJ1S01p62qrp1zeik7JZreM4gVc7bw4K7Sys7OaS6FCU2w7fc8m8Y+2L6L9wEqF6uIpkC
I/9sXdXrYIPIuJJuL1teMiz+fOSzRmdfscQopSRt6xaefO5tcY1U+F+aghht6OQQxgVad6WCoT8A
O7SRvyO644pBOnByL3/Pq8lpBEpwUnoxm61QKUXaKkZb8gwvR4Rmw9+zNPngZ4PCzwzZuEx6icwS
MSrUflp0FNWny4bUuZ2CwBdKeEuVTVRnPu6UNTgRUhk0ucRwu6GueNEQ7Ev6KnJh2Et2zkaH2NXc
IrGz6eoVQDKKxHTd7HmEQ0Pk8m8z+/42/m0mqSCxwHObp078NjKyum71IKMuE23bfbpvNzVUf7Cf
M7Ldvyxe6ObuHWPTk9SQwssvJQOmazX60sHRp8TFcyTVN1Va7TpoPOokeOzQWYAFZlfGykKbbi5L
WAw8mbQauXhMcRdxmtZnv2UffO2qau6603O5NDI0bwJ+UqhmLQibJ2fFH7zqHDl4mJrG3kYxZdXy
thCrsbGQ8uZiyhJEqH8ampyTJitlO+X1xjXLGz04qIa68WBBVNvvC+Eys2eMoxtwoMqwX0N39TF4
Ez/ttNhUxAitAilPtgP+z3gkk5H5bpkcRwTfpKT7YG0SnBJyMmaSqtBFb86udkMSP+R7lCM4ED7U
9pvLzr09wlwyNwnIxqwlR0d5hxbT6WiJFlOw8txvnMujtS5uxAi3t+kfanRWfHfpRjMTKw5oAdmg
V6exsJNYYdAtBFgvC/a5K+QDkXEtF79Os+s5sjEJk5MR9F2WYQPZlnVxhBfi+rRD1X2LqFi6Wrrc
zD0p4hIcmSac5Q6ESh+DxT43J9QjNQgyt84TuW4L4gNCMfs3BzKK8muQrPLdYmU+7+O70cmHEBmG
WLLgentDAQuYkyUoes0V2gd33fVfGJr74OJk16JTCnemRYQisd5FaLKBr8zjbQEZ5+XgnA+Pd7cm
W2elaIWZEW619ZWGwFxzulHK9G8amXwEDcPxaSJjJEZ1BBf69NY2Hy47shQVjrg7jioVw1NDIwgw
IgoI/WpwU7d4TusVwLcrAYst7pzI/bthIcQVxlbDIUQ9NsaqYPyujtlDsnY25h0zRevkSVqor+cz
yXvkOyJIRz7GWggTm01YBNlKfzi7iusf7d0AR2zg1tfdffcF6fR+26NeGP3uLnUvRND9ksdG1id5
TO9NU4uEr2p8X9iSmxbHEsU0Q1kp5y8Luzlz0x8fAGdSayeFlNu9OG76rj7Ed/UeYbStAgXRX2mu
frA0ySapriddkOvCksBSCwSF8ZjA4JDdQTO8UBeJX/vSEk6ySKQM0Eb6uKWA2nYQVTTCBQsLB3rK
TenY/dlEbY7Zdemotre6/pi3Sw3cJS8mSSNPCluLHGzY2XUIyWG80NUQ//7SKk3yhV4bml+/5Qvv
qrGvpejh5OzBgGeIHBbm0hdyrlYdRYA6lXaok1OlKeJ7MjyVyDk3MPcHa2Uvxkrsg7XJbTrtiVs+
L33ILm8VmiIfTzO8BW2g6NiVdSEg/V02do5RLuTeuVfwD95NckZRwcOGrCpssOuem4HwrN5/U64E
00+xUPteDow/JKtG+Ulpkl7Oz9iKeg2l6PZwTsrt5cwwU5I6qNtohg0nCIXNZNFsfTjLgyyKKX3b
ep8kY2DqEYWp0L1sZ3bdxoYm65bKVuT0zluRqDBBMuz134ZHnjZFTXrbLs39LLk1ya2eGQxJZOBW
ktJbgxrd865C+QcMdgtuzW3R2C3x56Mt8lEB7HPxwUemi0Zefxu50rr7Vt388cIYL7KQzDX3P+zY
JMFG547OmjhelLiueNQ8vxpH+5Nz236NVkgLbMwl6PuSj/+PtO9akhvpmX0iRtCbW9o202M1Rrph
7Ehaeu/59CfR+nanVaK6/qO92w1FDLpYKBQKSGQyUdaaoXTb6shHK+AH+zvN4LSXeX+fyc4ikIpH
wvnSF8GguOQ7sfyTlOlym5gQu5pWbKCbjm1SXsQYHfKlsEfz5bozbAWgSyNMnJWHeuhCephUOXTw
MJBqHqElxwtAdCLZaH5hheWzX7tFh2AJdoMKEySKEj+Fvoi3AaT0gusL4vmawkSHRRCUDszySGd9
0QGoHS+RWMRLknIH0E+jX6R9u25yKym6XB0TJlLDHAZ5hEVhbm1j+bZEKCeNz5b4nA680gZnv1hu
kkIo8gayQMijU99KT5UI5hhe15bj2wr9+0V8MGexmbIfaXT30n8qgYcE3m2BGAnUIdz0C5Sa/etf
cAtidxkgFCZA6PLYFHKHZVFdlcY5NVvad7iHFR9Kdc/dZ7Q/vAhk0QSiwKj+Sfeu/wLempl4sc5W
G/YzPFQR75PpweQRhG11yn5aIRMwsjA3s2GCgfUOs4FOAcp5wzO+jB6RbEzHP5gx+8kcEzxEbfrf
HZnF0yEOQcjTzn7bl+4Y6XhKFrvrn4/nlkwYyaYwR8KGAG9C1mONEs22BmUvzEPpXjfE+47s6Hme
zjpA6JRf7OObEZcJAHau8pjs80fZzvw/SdAuzjY7CGZV4TjXEhxzKY7mchDNuzTmTK78JmJhthjl
DFMFQ/TP561I+jUFywKc/+6MP4bsumPWtnRL7i7v2gqtoZZLD01R6deY/K9V9rE8Qg3QHKkC1vsQ
oMdYugJ0mW3eUWPIuIee9PWN28K9wSM/7DFxORP7XlNrrHL+GmZ2vacSHy4c+c5wRGKD98O9/NTj
OLToYwy77pDvRWd8SHzeA2zbVz9+CBOuKwtnUSuw8KTyRPlWbIOp5l1CvI/L5HLZVPWh3mGx/7Qy
2vfOp5H/wh92vM4ixaZrO8nE6zUt6yIXsaC2O8zhZwW6nLF17GPeUCTvw9G/X9wL7bQMWUl3z5Ke
OmjOmn9B7JvjJtt36cfmMHFYK61kbegpHoqBVB9WCF7np7i6Dc2H6/641T78yR+ZgDxW5hgXtEVg
CD10AXTobQjO+/KRd2VvhyxZtkj6Er0yVp1iHcapbVOEfjUAI4NdP6FSYxsnqMLvRKj58Ib7znC1
X/zhwx6bbXVhagl5CXvhSQbaMvf1z4WDEeoJhxxSuWc8EjHmxifx0Afho+ngvcsDJW8/ni5+BXPe
p2KVm4YqwlQW+8HQAD2mHZS1XcghcF6dvG+sMIc6meas7bKVMkwSPOkc6d24BS3mCxHsR77GBV5t
JgwXy2NOOIgFkqKKkPR1HhnMaSgAvK8OsahpTnuKXOsbx2PpT17bV+aci4ZR5yrtK3GO67Sv09kg
0GW2+h75FqchS/fONXvMecfY+NJEOb4pFeB+IJWIrHfg5A7b99/Fp2TOfAbuVK3vFrKT3w8P3XMB
DFH+tw6509KLZztyudu3GTIvTDKHf5DnWuwAY3NL5X6B3INYvKdLHMhjxrncN2PmhSEmD8tUvQy7
Cm6iFu+K8DYX76bwdt0v5M2YeWGDyR8UtZ16gXyfWP3NB+u+98PAQKQxVRf68f74GjWgK0HZwknR
b53BFYshlWw//oUOMJfdYLMKr3/8HDZDazEpEEkGvi2NP+jOcEp9iMoPmkMoQdEt/Fy1E8kZuBGH
s6lsriZVwgqFQxiGmoebHNFku5OOGIWjRGrBGSlMe0YFjJtr84IPSyRkJOo0rz024J/bPuwBs5l8
+t7F07CbeNk978ioTPSp+xy8lzWWSu8lEkcf3+XJWR+lA8YlvE5ykL/xWs68z8uEH1lW03AWcEyR
fdsppPHqwq6s0IYok3fdozmHhtWkNFGuHOQEq+vS1yo+qFllxxPn/ufdkioTdQZFLE1TJSNecUvl
3tQlycvYbe8gNPg5fUlAqkzqm9ZnRKEH7dv0wHtc8O5IlQlD84JRobnFJ6VLZHgovhRIwWdncZXn
9sQbueZ9VSYUNZLW5rUJL41Xfy1BsGfd5DHvjuIZYWKRkTXGLJ23Dtyp1YFEZ9DqxlDNgEYpYNeH
XHe6V97A2haC0bqIOewIpxnVYmHReQhP9V72mqB/z4/JATQuN1VgQR9mdYr7NiidEZJMnFLgFjvU
T8aZTGfEAKLQxfiw0e2M0gWMH5HfBRBQ5noM5/NqTJpjzHUzNRTiqqWyiQU3Lr/KUu5cP3+88MLC
5pW+TEsIn+E5/1zuBTt2mu/q5/6AO+RAaKz4Oy+3odhxJdXQ2NjSCOD4oeqIOZ8G5am2eGhBngH6
sBdvFwsDjUWj0B1ZPIBvwITG2fVvtn0J65hTNkAc/IuEeteDi8nKaAXrfghjW572jfh3pt1145+g
ruFwH7aYk5zNoGLWqFrWeVQty7zoUJy+SkGzh4rJZ17c2NL1+8kcc6ZXITZAbY+liQERP4H/7GF8
bTBMmeDlTvdNeKs4PRigeJIR297+zzp/EVyHfm0/qxE9bNeXXr6bhmOxvl/ftt9kKx82mMMbC5NQ
lQoW136NP/X7xANPujnZOgRNVq918gf5BvWQ/XWrvIUxxzhr2mjq6SU95beCWtiL9JiGf1+3wV0Z
kyOkglzKZkJGkA5lu8TrX1fIXFp/SYfWxjz2MxQgq911o7yFMee4HqBX31LxPZE+C9NLIeT2wsOJ
buchHzvGHOWog5qzpmJdVfl3kXvSbDmNmNh58nJ9LRy/x5n6OWaYwIOLyo8nXhhIn0C2cduc+h1B
fvRPvTfs+2f9lgjCFI0XgMkBfo2HH2tkEoMui+YR3GG0d+0NGib2j4FvtGxvMp8nLbIdGz+MMeEk
boGySgQYE0zgw75Dj/y/LoeJIGI0xKIyYMuyc3k/Ps9/9mjJoAP9zK23cNZzrvxcxPplDIu4zWAt
xSgxguOD6ap2LdpEaS155ZcKPLac6M/xe5aNLwbAYhxymCzW52Y6mdbjGicexx9562KiRpUVjTVT
4ZKmy0iCQwaY91sOmh56aHSQwXvvuQxY1+81DGj/fAgqWVo6o4dzdF6JzKo6xHfJs74fnW7EEG3m
5gFmJZw6+KMq7b93nHZOUS42Me6kNerIKTtw25gPurEbDA5Jy2/ebf86/jmCXthYweuprucOKx7M
4jOYUp//V3ePd21QgBDw9foW8tyEiSiqOa0oUmFRzQzGxFX63jeYk5rjr9fN/CYd/lgYEz70JG7K
jvI3eoIvoAmC6ORz7ALyEfuYYX2SDudSwPMY7XgF3O266sXGMdEkWQXDqukohKHXQnl9CapwV2S7
tPF0aPw0jyWXv553MJjwknTqLCQVTK4YESS5p+K79DjudNQ4qOJuAEj8eP0L0yKuxGd26NocwroQ
yTtD636KE0D798rsDnprm4LpxuOn6+Z+k5D/u6Es5GVRU0QX6XwKSZJCOur34TcS6wpBOLK8IoUQ
fI5JzhV0btleHA4zLVcl6/FRf4CGaGo/drVbasRCBZCTN8icLWRHsJUhVPWRUlpCCCi+6umB6GUH
+XPhDc/4L6AbLUf8ZpyImSHPvOFOlhzL5T0kOQf0/DMvFp2Zxf96Q9FYeABUB4Ul+EqScUI5b7X0
My7NdBkomqn8GEl32voegt7oP+4eE2mKUsBYpoDviW4N+JEFSiAwrk+gxvZPuPQvHgjauUB5sZx5
SAVBJug+pudK8bnQvZwng7GNEPgIKzITVsJiUKNzktKe25WlX94QkCj6ItyONsnxQSZgr3nQi6ce
ov4a3Uncu5Duumunnokzk9EV7WxgndKTfEh2Q5C6yal6m50KnzX2uAS4ZzTHFYNsJ0dK1AhjCtjF
LD8nTtouflLex6fxW5k5LWYj0AhQneV7/2pgUCq0uyfZ13eJr92bvmhPKAMegFuUHeNlEbmwF44T
s0CbRlaSdqACWjjvDbzOwIXJcWJ6e/26fNCv6hjmkU2WKmVNciNvGjzahwk6IaCciyVjNwqzty6Y
Ng4xaKBjjr+FJHqeOuKiBtftbwf5D/PsGZL0pE+p4JmFKRI7cMN3Xy2M10UK8qBicI1l5sR5nkXm
3g7jspRmfQa6R36Bhk2UGfakWXbSPcQtcEtg1b2+QnLYax+YOVRCqxdGXuMD/5CtI7lJGkXhVRB4
ZphzU49tKncmlmVKn5rlr9k00UK2O/M9Ajun3t03E+/y2sKO6yDv/Z/nsMIYZjeVlUWeQ7NnEpg0
1P0C/Fd/4l5c29fkhyWmfiBq7STpJZxEhtCk7khHUdiFpSPfRc+JkwMzRaBK4Z6EnFKn8zJg38DP
x5Mi+k2C8PEz6GdehOBKkMJSDvGJiRjS8FNfS50Y5//ccsnc0KCWi8gBaW9HgA+jzNtglWZoTaRY
O16r4BjwmoaTL5O/X/FPg37Axar6JZwilfzTKjH8ojxb4c3UeGV3G7UcS795C3yshbmSY1WaclXB
WkZ/8cA3E+glavE/pk+n4+Aon68fPd63Y4KL0qmd0q/YsFFpbQAHg9qMOU3xTROKAiVX6GtKMosV
FIw+r8cCAXpUMQNT+I3OpTrbvBEvTDAbJE6lhr4QNkjP7NWXPQkgUhv6FlQ+C9/C47ID4dn1D7cZ
TC5MMhuVCHJY1xM53WjYqvB3LOyr1gEkLBgBbyuEydF4vaLtPs2FTWazslUui7U4h5MZ1IaZt/Z2
CZKLZl/5027lYbNoCb+4/YU55hqIq1grW4JOZMKrkN4t9alJOe5Hv/iaCSbyR2OnyFKJFanFS7i+
6dLXTsKrlPcQ3TzAFythIr9SqQJQX+cPt/rK3eKk99WhOunfmhRJG9HwmAYAGrXDba1xviHbhQ6H
RJ8KGbkagW4wT5o/qZ9V4MsUaNwtx8TNnYnnmVskmCQX+M+BU5m7oE6HeATuBbVkyIRErTPN6M/Y
0F1BR693UC18Gx+Bn3jlvdU4B53tP4e5KIjtBLv9qGOQPYiBq7t+6HgngG04N1UuaO2PjRQd6pZC
hHsfBUag75Yjb1x2u3R98SHZsFJaVZaaOOO9X+/1v/onzFre5n+vznSD94sjpLYecUXGeV+RCSxd
uAC+BY1lF6BVvbvTqr+uf0OeRzJBRMljTe/IO6xitOvlRp+fxoYD2eHZYCKHBP6pOjJgo5yPWvZp
avdS+HJ9GdupxsXmMKEjlHux0Cgtpr6CSq4Q24KjoioOKhg79RL/TxTYfzpYTBjp+7QToxYB8Yf8
O1o0giM+ke57HbRcxqnNlO5jgWwzWS6XpogsLJCOMU0rZF+yE/W6FK8obV4GyXE7jQkaSzIMAuRT
kfM3u0jwu+Lt+n5xQjDbMo4bhPlQxN8XSulmMs29Xglut0J3R8XMWZs0T9ftbWdSF5+PyQrDzhQm
iTZr9KGHiTHp9T1ztFN1Q8hiK7V5g9Lb/fcLg0y06HNIeAyUJaZ7ikzKK6EoiFbnz+b1LiK8xsQI
pVp0sWuwNnFEhd8vlqOs/f8zyV/6usaGiamuLNSJkclbjpy8TPNtHe2tiAfm5W4TEyrkVF/biEqK
0p3wRKWUGAjY6k04LS5piPPegLywoTFho6zLeggjrCu/WX0JU2eiagMaAq7/QLxRvpuv6fOfwaQu
PIOJG0s0ZUIj4SQvB/IMDayj1L2T/dEDbaVruTyMFG+VLO1absrCVA7kizf6QREc5MKhrwQz6Ij6
L/0zhKA8HgEobydZErYyy/pSWmBzBtNp57RPSDr0fYLiD1W/Syg08dCvnJilM6/Ntk9B/y7RKvvG
SdIBjz/OZcmzwAQRKcIov0kWIPIy5O+VyLkoaeev5L8sy5qqgZxfpG8mHmj2IQmm83gYb16etwwm
XpSmoq9pCAfU+8YDfYY7jLp/Pd5SPLi2EiZeZCoI+FTKzFTU+Lr0RtFOo3GvN7Fz3Q7XtZmAASrN
tYBUFl2L8oFgINIxemhfR8zDhnb9kM5cmo8tQqPLWKgzMUMWVMHUephcDsT8GB2ARHLoLhZoRh+I
x86fYVxz5HcL//OOF5Nv7X9QsHMbW2Ts2odmgokUrpYsiOf1h8H6BtmXu/E1CwbfgmJocUMEEwUI
o3XD5vVCOV7EVrOEqa8EkZB78uqV1UHOH65vLe/vMymIpPbhWhOAuDRXVDaTgyjowX8zwUQMq5uG
yaC4KJWpt+Sjr2a8ET5eHGR11YQ6ntaSns2LdFLB4mN191bidNG3uvfl+LZqX1PhNIqoJKkv2sqL
iZzUm61VhX1k5HqKFQKz5CWN9sXQNEfLl/frH5K7SiakdDl44HTaLEIBQE+dWmMZCn3Tm4DWGIqL
PB5BnncwAUbv6mq26BBq2nOh3A5Nxossm9Xaj2uaJbOaoA7fZxZ9ukT0ugHquErhGMnfQ4OAmTZ+
lMuOJmDf5JETPHmbxgSYcS5iuaARhwJT78Je7txa5cBDNxlbLnJGg4kb6FUU8nR2y8A86QdtF70Q
v4TiZl/Cb/NhcOtb64HGgfCaORncphXnNWPSx7+ooeqKqPQp3B3+0u6psGk8Rjc0ikaUUyIPhM9x
FpbFC0LYa2i1sCZps5sUyY2p/tmE94e7mEwsCQ2hW0u6uzuvv0l2RGdRnDAz4p1ZZx/4fHLbWPEL
i0w2As6bsdRAmuAiH/csvzplR+1NB+tO6aZu+a4CgjP+BXZWXwqEQN0tT5hw2l0/95yExaQPf7GN
U5Wsg0inMCdQ0yEL1oPu/x+40HkbyISXqAWza3EOYyDyUl8IPqXXdvxK7ZM2mCe7bP7rE9hkIkwz
a22C7AKft71p+xt54B1B+gNXrm6TSV1yc6k6kV6I4pfFIenS6lYFSHzeoYrljpjZWj1ITLjWI0HE
Qju+lZwcki6QNOKdD14hzWQijrxkcpjJ531MYH5+b0VM+tJrNX+AxFDBuS44Ae6X2WJJnMScPq2g
3Mzro5btovDzdc/kfFx2kLichbqMiF5OVj/F5oMACFXTBur8eN0ML/9kebZmXTCKkfLPHyN+mWem
t4JjOPNhQugsnrRxx73UJfKMK57D0m0V+lCWHW3XP8wV6ZOBKWkACsUK0JsY77rUTvxuF71ylsuJ
2xYTc0IpqtWCfJZGfOj1Cn5lUAaQNL3In1HlWWPCizm1GHKn9xYRFNZ+FeRHEHTaLUhCI/6IGOfC
t5ggY0Ict1UpyHTNjbja1rjP2lu1vxPUYGpHe8hPCg+hyYmfFhNjRnXJ1pkujWyQ3qx3vQ/U+LhI
cmAku0QwdlLceP9xB5moU8RGs0g/HHYET5tkZwALOyO6RvWhbmxulZQTui0mtGSWrIktfdXwy3iD
MZsgOyFdgzyVjBbLWYCAcyfxKm8Wk9pgBHbBtDksigfDn6CaTB1T41C54lHixPDrgUxhGbrCQpsg
qwJTzTrYCiZfWuttrDhVgetfUGHpuHSUR/FMQSgru6dO88T+Py6CTuHFJT5WWtZNNWpuU9ndpyrY
RqvOEXVoNl13Pdrp30ctZHg/29Fl6AFO9FRdrN4XOw36rp/KafZ08VsOJZNxdK/b49xqisiEjzhE
q96gJNN6AlefD/JPNASqGwy4IzjqHNjBGe3ILg/8uqpiSqKlW2zBK83WNB8j9M5/tAPCfYMUUFVR
kGhfxc+kWyp54ymNaPAb0qWlY+25j80tV7n8DcxWxpKZx4YwUpUblEZIJmTBtrzWUw50IyxH4Rt3
zox27dqymV1V4jTVpQQmCa2Tu2i7rIOvAmKCGUw7u8M6J4PjSJsbe7lMZmO1JktLnAkq+vzofEPg
Qd93brdv7vBt/2Ti59IcczGMVmj2WoMlRp0fJveZ7OYqx3u4S2JuAlOqNYBpYaM962WWbuT1R5TY
8Xoug4qDwdh8rl+uiLkEhqyr9FoZPrKWdUf0D6gawd5y5NnbCpOX5pg7oEm7yUxj7Jdh7KcMLO3C
oZN4vYOtjO/SCBP2BUGa4lbB+dObr6HyCi/MNE9WeCN1nLWwZa8KdHitrmOjlu57k612WtxrEAHl
hK6tDO9iMQZT/FrqdemyEV/MgtoaVAIjT3uUjtmzdDseznTQ9yhA+Mr9HyV4l4aZCFJXEujRaxim
1HLxSnd+NUDQbgVjED3xHs2bT9hLa0zwsEozspoFH7NW08iOou6roPWHbMzeo9CI7CZX/F6ePhe5
cKxqDOjr65s2IdVdKhOc+OnLCCKGyow9YU6dMB7vs2R9NFYo5U1m0E/LX2Iiv3F2hhPv2Iqa2Omm
mBb4yfSBVuRP67vljdDmU4ABKANuH5E++JX4ajDBp4buj5BP2BDlbvIkV9nFPnEUks4QAgMnv+c5
NxOFJgHOLdQ4QysE21Bbd9KihWoEr3jHiz9sbc20oAon5fiIhGtT3NSPvo8pktBir3hn4b2O23Xj
LY2JQSF0R4RBhEniApcdkDAHc+dMn00LE0MIejttn78VnO/JuY/ZKttiJRA6GmG0kg9adzsYHCKP
rffDxflhy2hirKL70eLv59CmJjKUZN/tMQrN6f5uYogu7TDhCLiKNRyRJOLjJbeyB4Wt1U2+E605
SZaWXzTB7o6Rz+tu8JbHBKNZVKMqIjdJ9xoUbrOA0FlQiNldP9OcXTKZKNQvwlxHPVZXiW9z6Va8
2VCeu7NlMnw9tUgjrIOoOAh8EDV28za4ER5B0VPuSN+uL4jj6ywRfb9MeVvnWFCW3ypibtfFLpU0
Tha2bcQ0DcgiKJrCEkiBAj9c4xjlx1y6zcrIVfW/RpPHErx9D/5rhJ01UFsjXVIVAant3yrlWM53
hlXayVDbYdnzLl3OitjZAW3SOhATYkU/IBtD5WQH6JM484JSXOtkpp07wrHjJWM8s4yXi0mhl3oN
swQKjJ3yqccQEcp/Z6IPjLLXQGlzh3m3ff7jwzI+P2aDWosLPmzcPWjJXov2111wszBmiB8G6Adc
vCqNVRTUZMTjK8rtwlZ8lDeDT+Fnw9O+DDe5F3/hYZe3878Pg/SZLwxWQmjMOWGX0+lNsWRnrb9J
GFXQx4Tj+NylMbekBWSzosewRLB2iKn6cX80XZLcjpy1sSPTViaujCNvw+ikXCwvSo1oak2c6TRc
8VZ+sarO42wZzxGZK1KYZ71DR4FuZaLyStBUWI80Wr7+qA45JXcsmrcqJmlPlLwVUhUmpXNtI+EV
2Xl7xSJuRUtshTjEZyv+LveGP3xPXX2/fFMC4ifrYns6Zn905//rhyzetqk0I09A5eXOy7Et3pDs
cfyPExNZYG1hdYqiUw0270ynxPyK8Rx2Xyr0QgyFFxI5+8MibPu8mXOJhikIxaO44UE5zna7i2Rb
QkEBdMJu9n7dC7fv/I/Px8QNwepjzLHi81E9QQElPIn58pUoNyeCL+LTL3ROgmaKZoKVYb4T2jpl
txM66bjksl8r1jEe1UAI5edM6xyUN3iJzSaGxJA0Q9VFRYIsFnPUDF2YlLI6ZwTG23q/HGhAeN7V
4OgBHVkKeNa5hBKDFtEISo+EsMob9RYF6D+BaV/+EuYEjnFbDxrVb4rs1ZpfjJYXLjejysdS2Qdz
UVprEVN2ZaJ6r92suA7yhnMkeDaY/LQfMzkdTNQzElU45iUEtGP5kK4F7zjIm4+xD+dkIr8uZ0XV
UL2XlHsVtztlJ3Gfg0KqD8zINnh3KO+kMzF/TtemqxSYI1SFBMWiEhBjCseqbwSmn9wReVTutFz5
GN6xZ9wznRtxaGnuSB1VO5JuU4Hbctzcso/8QGX8DrnBuMQWzrmIoVWgLpUUnSThr8UH98AXYhge
MSD/hTciv9kcuDj2LIy6jFCxP09UaXdhoB3HY+tVUF6XQfjPw1D/5tX0r7ewIOo46utIqvAVW/c4
olIJsYbX9Z1Q6epXdLGQ2A3vvBf8b94aH0bJhS/zBFPS1KqhrTuVe9Wp/XU32pDVy9E2o3k/7lue
fOHXAsWHQSaTLDOjCcMMBpW79kbx0Zv3LKc4gC6aCDkmV3S7u/x7+z3yuabpT18zzdwV4xyr2khX
LXGPFoWdPQC7WwSjg36kU0m2CIp9XqGWcyZZsLWwtKXZEJakdVNQM3WkHXhuLBARfQvYYXRWxOXJ
AXGuRRaAHWOcppzE87XY7+lanPx4J3NV5zkHX2MiTij1ozDQxKbWvU7ZTZd+un678/4+E1iyvpfy
bMbfH/L7ZAgM6+X63+dEFY2JKkUWxmYLcnS3HmZbQENOw4hy3auc++Y35fp/nZ5FVJdqtQDgikut
vgmDCSP3GYhEUQN00FpyeS9Ezt6znSWhHxRIjZ/3Ptp1gYCGjhDIO950GufbsfjpRLOypZtgpqnq
/STJr+GU3gMD93h9i3gRSmcChgpZZxzyc1isofRS+pKIa632eg9o1QMgkvHzdYscp2Nh1XO55hpa
7Tiy0THNT6PAcbrNybCLS4WlBNAxDVwYPQyA6twXPfE0v+v36l6BR+Cle0hP/IPKu1xY8elktuZ+
pDg0OUS3QA0j/X6FJNl4bFwSvp+/oGDB1eXjPah0NkKIqqJ3dKn1Z8A1GFgC6zFzZse0l72840d5
3u4xIWPWw0jqW7jlpASCsdpVo/PSOk5M15mogUmkeW0MrIkG89ebM92eZiAJH9zsm4wTDd7sXXkK
Pd5bkRdH2ORYMMJyjei2JjyNhn1cd1nwVQNNZ/7Ay0c4H5LtKZml3CTaDI+Zx9jRo9tw5CZ1lP9e
uZANJvlo13zOdDra9HjLvOKUeeMxOX2dHcnBKwY9i/Bx5mGceeti4slSJp3QElN3035LhEegInnR
fgsZdHG+2Z5P2oArG6p45B9EbNw9J5gxxav09F8zfrbbYy1hrg8i1jL6EcipAOTUP69ohAG/0p+G
dwu0j6RQJOxTXomftuba1jFPG7VVsrCl4k/nAWKJvBEQyz3S8gMajQjJwfWQzLsE2A6QZgB9rJ/B
IId6P9wS5HF+mIkzbpdi0IuXPnHtMVEk6rMslFHnP7NxgWAsGHdJoEJynoagE5+nv8m5S9nGj7TI
UTxQiTCO31Xp2HRvav4n7LEXXsk2f7Kwl4Wygw2tujPHXcuVL+C4BAubbmJzyQ3aI712aNKlRnEC
RNDTzeKLEOnjpTmcb8YiqPWxVwDapG9GdA3dq6R8XiaZd5Y50eKXZk9UTGpJdZ8BtGhB+Rks5TsL
U2lDhZIW8cZae96UIc8k/fvFkywelmkeqTJdLy9TFEwTJ//g5Idsu2da9SJqZiwp3ydAYbcomREd
Gi8/5Dz0WEB0NCfRalAapYqBmOHrReA3lYJuPozjTY9piOshgrcqJtHQGmsdqxkp9iRM7qLGO6lT
vCQ17G6p7qq8vxUBmTRk77rV38C4/s3sWSi0WS1A1hKMa0ZrWopBUZZCP+MeADWhsFuUCwi5WD4o
kxPdyxAu6F4FA9IF138F7ygwCYlZTEUXEtWAKAOptqIxHvV+Wcz/zQwLkoa8BcaBLHxi6ItNcuRY
1VHR/mOfkEVIL8YYay3xLAn9rsnfa+UhTnhMEJtEbBexkEVEG8JsZX0OIwTDNr0Ossov0U51hmA9
QkQdEurmTgqKTxZeGYtbuDF3yzbd9aPMyb4B4kJTjBbKhefUhx5pCnR7CmCwr3vGZiy5MMNc01Es
K0ZFHf9s3mnTjcilDOcZYI6dmk9L2xJOou6R5YhTgKmWP7r8PxbBpolTHnXWGMHvNHtxMHDgF987
IAj8Bd3O1jFSu+KWijbvsguTTJKohiaIV+hClp4KlMJwm8U+mEIgPOJp/4f7fzuxv7DHxPyhGRO1
ogJBemMG0XE9Wo7yYAQayGkjl5tNUX37l+TtwhrFk4sbZky0UYgIEEmiOMYx8kC769KDjM8Svv0A
vLDFeKCyikavGrBFRWnItPqF0002Ef4Oe/kYP0OSjhOTzx2ta8tjfHIFqZKeyDDZJ/mN1RRoyYBf
bxCjm2gMMTlvia6ijzdzkr8rcmMnueRPQ/u2GsZuluMEwDLVFsLsHRrAAWQR/DWVXFnMnBw+bluW
dSri8JOyQig9lxx11FyQRfjiaDpmFXuqZN4WVe+3aQSGfvNTpYSnRJaDaex24tQ4eDx6imQ+GUn/
KEqGV4JT9vqZpy/6y/IVXdElgC1kmR0h7SNFlRpCEYkl2BfGKGh0yXev29h22AsjjMMutRiqZnSO
XwSWJm5OGuEUTrqvvvJSve0y/IU1xmEtsZsakIwAHXDb78HPBUvaQ7fP3NLhYfS5thiHVQ0Jmu1k
S7ujiRVpl5yIiUPxsjteirT9zLhYF+OpkhaW0N3BVvVfqYUuofAO/KT1QB2G9GF6/aN3xoU95lkz
gVJZjsg1jPZNNG9m6cHgKUHSVlzzPiYXWbRCkkH0iEimwNnHT5Ee2yFXiZHnf+xrpjWXbIyoIzr7
LlW491kwH2h8PT3woPrbIezjq7EPm6wdxgQTsGhJnuitK9mfPhmPxim0AQUUd7wRGM4H/OVdg4JV
jTI0TZ/u6sEfTXcwHq6f3k0TqgI2PVOWLFFk9ijXy6bWlRZw4e5NwDCt9FnPOQWCzbzgwwTLXz8B
xD3Oeg+QnPqQgMdp2l9fwuamWKZiaJJliarBFuHQWo3CUo/pXpH89GuCaVJ6n1eUZQcGbk3e2Tmz
87KeDVu6rFgY2tBE5rD2Y5qoSxTBs/fRsbwJvelAIIfUh0IPZJZMdzoVgflNQ4dw2reQz1PudZuo
2hKQtPCSoq0tvPwxzEnOMj2KmgQ/pmoehfppaHZlyKvP8WwwbgI9YUihtkKFVPyod5+7wU6lifPA
3rqsLtbB+oleSqDxW7AOcKSUU2TrGTI7zbOs1OM4zFbSc2mJafovxayI64DV0BTI6sbOfMyPZ/3u
P+KKvTRF2eVFftXj+b4oJUzFexI5GHeDP9yo3O7bRhDURVECK6ZlmJJknK+XCztmKkP9s7UqFNeJ
xYz4RATIU54R/z5veHtDSuRna8yVX03SEktRWKFzO4KMGz3b5ykFmzpBT9ZAO5TAYiv7PNA7myet
REfr56NHplXd0PDCFEU2JjYTpJyKzKjcZdJvtU6/yxeobhQSWEG1UzYC4s9xll/D188Gmfx/wUDw
lCcwGO9Jnaj0G2A3wpvRIbrH8FG4/4MXx88Wma87R7pilKpe4UKjWnh1Mj+pd0CduXUgfJo58ui8
5dHJv3CcqRHMNpJhLBN37fBS8UpMGy2un1fDJFGjtHZmKMIAIV/ir7kbTfv1trpZ/0I1xJlTd+ox
gc91UdqWX/0EZ0EyZAjfsSiRei4Lvc3MCpfC7BaP9GpTa8wpSU68oyFgjctMwbHIAkSiSJA6jSwK
uxzACaTCoTt9rv82CQMcpN+5gwk8g0wYk9upzdIIBgvNVg+qtx6lR/2+QRfWJine3NE+cc7Cr4U8
2st/PypLvlfUjQYKGJyFH7r2kg2NkWA+gp8zHLzGnSBwuuxM0NdigO+VS0bGWy/9+4WrJkksl50F
6+c5SeiA4ul1WnwCxCzvS2TzLtaNTunPy2UOYpjqMsoNMEiwVgVzHxMUar9bXnks9q2NiHAA1AjM
/N+uf+ZfL0KYVUxDRoyTQBPPZBfmWiazMTfApOUoaMivenOajdYe1afrdjbeHD8bYjKHZsybqjCQ
/KF7udgaEDiCZ3S2SBgju3oKPYXnQL/mET9bZPKIrJRUMxewtN7V3mRnChKvxRSUCn1B9Kbum6fS
4R0TjkkWcDGaQo5rE4tszFt5DWLpc8Jjg9qgVfhpWSzOIpKitGu0Hx+SylLuvBtOsZ9DD/5b/He1
131hj8EkCV1A3mz09iaqqLZayH81JKQ/n4qw7oVxNSo0P5BhQEb5jqRFkhuiBaQ4x1fC/jV7wmIv
DDKnYqiKsBNFGOzBJyphJkWHOCva+CrsGdyo+mv57WdrzP0kyJqSJcCVnDuoRM+KWsreOGNb+aPY
2xt5sTbmspLWRhslA9DoztMAhEBqiEEOFbLUK5gHFvf/kXYdS3LjyvaLGEFvtiSLLNvVXmbDUMvQ
e9B+/Tto3aeiIA5xr2Y2s+gQsxJIhzQnh6f8PXU/7MXHbV2kh/aHu1oQZnSemGlpCT0Ip6FuJ5g8
QLb731FglB0bI41Eo6zVuidpR527gX7VPGuWoiKppJp/rLeYJqsaOxnPMB2oNIGv7HNfP4wP6eF9
8urEK8yuBoK6LksYmZA1XWS8nyQ0hlQTelXxhyo6WdqlHj+mKRpdScmLAVdZW9CiQrrwPNNghWjc
ygEn8iA6tHUPMJEvil+9Tm4D0BSZIwzUCv4hDAtyjEqnpqTmvUnJoRmi8AL0A/03bVvrj4YFHUaT
q5RUyI2CDvZgYqsOOhKvppu922KUOTj9jzymGEWWyhDVHB33RTPNSKX5ZBftK5+XSFtVpAVPjAa3
8SwV4kQVKTsE+dnqP22r0XpQsCDAaKoUCrWh5Dg07Tp7BppkYz/x8OL3tAe6j49WTzuHB4rKE3ZG
eaU8t8yyAdEu3afCR9Kd2jx0OpSmYs41rWRTYHAX/DEuurACXciprP/EJcK+8bfcp63HzSttUBVc
0eCo12q8c6PIPvynMDNCa87AXBs7iv5NiZ5z60tFXrZvjiMZ79nehRLj9WzKBC3+bl7d6VJtzw2v
3YfHCGMmkkBoidji6OToYzFiPlMkri7K91Ece9u8rAbiiyNjLMQwd8FcCDiyHitJW6Rvi2uJrfRl
fimTHigJhrNNbz3KMBTRNBRJRLaQkfo5V1t0h4Ng+mNyyjsMk7vJm/GSHvDSOIXcWZ7Vk1yQY+Q9
tYRSKkmCuxqvSeTLRuqEkd8aPGVejWUWdBhhj6Z5qg0p/dk1lWPx8Jjb1TsoVeVXA+8QOdTYkTIh
zUYNO57e422EiTOqF9hkgugwOvK8I+cA2VmyAMsNuqEEY21t2HnvxsI+LivbqDiCuBpd3w6QHSnT
zaEozBYsRe1HSf08psd25njDdTe1oMEIe17GVhcQ8FKlXoZRvMQzcpskTja40R0d+y94+4dWTcWC
IuMYQ0svh5Ha+MQ6BPOpTjhJl1Vzvvg+4wvjCuGTTjnK2o+G9iCQAylTW4m+S9zdmdTm/BFLLEhR
QVlYvdJI5hEzANTtKkCGzv0WSRcMVxQ7bHr5ND9x7ARPxBk7IdWDnJEanCWH4j5Hh5TwQve5IvPt
Wc8cWqusWaKsG5JhqZLBGAkzlaMO2e/SHY4/PXGIMf8Bs/GpG3NB3lYFfUGMsRRw+4mJeesS0Ned
U6Ql9vXUp4nknJnudTKKgeE+TMZr7HBhPpA5w24S5HGHD/OM1iH4Kt4iuFXptm40GJEgRpdLbQRW
GhH29aMq8nKmPCYYIQiVolOnGgQS5aypl7y6SjzkBR4J5u6bWATgeQkScnuWJz/Lvnfchpb11OXi
oJg7F42yz/KC3vln9ai/1k55sRAI9a+YLMW0DsbrD7zS0pplkCQVZX8LOygNjbF18jiPaj4NJS2C
KNN31XgdlNZW5qMl8JrX145Qkk1UsUxL0mWZ/n1hGTqlCMygF6E+cXUfmeNrcDLywt1W0jVZw2tQ
NxA4qLrKLu2ygMMwwYCjqFMnd7BEvpyKHLe6gkiM19+CBv0NC0bEdFDQ6Y9god3NaIRH+4GnKjTV
i0V5KKF//pk6nz/1XgasSQzB/zsWmXMM07RJpxnv3kE/SdNb13zY/v5KG8Lv/DH6KkgFEG9k8CeW
3+TxU6gc8vQg5SlWFQAiuBWxIWyvFYHd8cC5V4VxcbCMHiPbJJBWAWdyc9Y1N8SIQS06U3o2Mt6y
KZ6cMPqc5WNRaTnkJA49GdtBekSz28dIT4l1hEspYZRZDyyrB0oRogjFFjVHLB80YK6S120qHD7Y
EC8GYLueKaASmI6mfg7679vfX1Xa25Wwcd2QthqpI5xTr78ZxoNRfS15G1tW463FSbExXTWkUhpQ
nZ2fJmCIYVHBLvajH+MOgD0+rwONd2CMwQtmbcwlFTImJF46HOvp6/aBcblhrENUJI2Ud+AGjcfq
EUV6DEZMHbrR6VBJ6FkczE0qRhtixjrwTIiDeRRBTrXMh3bInLhITn0b7uW4kOxJ0+3Y1G0sL+IA
OnF0VWWMRCPWBPu6IXhJiwJQhl2y92LSHcXuTgt4eDccVVIZuyA1ZCjGGLRULXdMPKVrZJkHsusr
3kr7tRBvKYqMWSjSOhzCFKdJ56toD1bi9icVO3ZKvJl4NUPeETIWQozFzohoAlMyehell6JBCsQ8
yMp9PrQca8QTS7ZaqOlBU7QKOGt36pFm0QM3+TB4tPPXcv93NLHfPMgf8+SpnmFGE5zNsaskl6T5
l/fEFgbFWbYsIwQ3lrKjaCnzPnfKwTZl7HFWges+8XJG3PNj7EYioeOyU0FRv8yYnKStFUJrQ/YP
xQOG7r5tW5FVrdbwHwA3ZEViW4xMPWwaIwY1RW7tbr5iZxYmJAsnDgK36iWvtPyC26fCIcqO+GWa
3gtkRkNMV1d37ZRdjVSxrTh9TUpj15MIK9BmJ+7y521eVy3yjVd22o8MYxAN1Ovnzeto3qUzx0JS
nf3DQi6+T3V+Ea61iYyegwHf74pTj1p1VhVHbXxGztFVlchGDMnRtfdIdosiIytNqpakCEGxEFu0
8wb7BOCeA5kuilq4ROp3aYfOXTX1AoxCjaTc15F2UNrM66UodaNcsZtAexWl2I7U4ZphH3IYnLMq
cdX5W1ASxe4lsgsBvrJ9EatmdnFQjOcaDGssJAM/W6xgXkPDEabDjKbk2vqbfIe0oMSEsEqQlELf
gZIUfsmiwSYxR39Ws8pLCox7inKhHKIRFMIvkld5ybUJHGQiWrc704dUmDqRYPOKaqvB0oIt1k+p
YRf0DYjK6b4cj2XoJzyI7XU7tKDBeKhZnePCqkBjcIqDcp5Pzf4rbRGmVqhz/p1AMA4KNahQjWrQ
ysvvU9O7ifoyVYZrNp+26XAsANtRa6S9ZVaUThd9N0oUscm4+xsKpoU0l6Yj08HcjN5NgtGlSunO
DTZtFXZT8B4U6xejy2h7x+Z0tOAxMl0QQ6mTiGZSXOzq9ZQ9nW2gq00GDJvzqk7r8r2gxsi3UpGs
DQakClQ/uZ+B7Fa/5I7yeXTS+8ZO3eQ7dwB81YwuKDJHWBk6OlMClfbioOBZPKvIXudAHVRdHRU8
wbceJEdHgQ0tAI/bl7eqVgvKjMgD7TDMJrQcuMYcA5IJHVyI3k3N/XdUGGFvGzPRSqRgXDn5QKpj
FH+IeFZp1cDeGGELT2abxlpUgkRlXRJglA0fG9lX5f2/YoStO5kFdkEJGqjo2SkW4EOaswbMp20i
qyqra6ZmAhcMCyfo3xdOtclMNclGuXTN4JUUfpt93P7++p3fvs9qU17FVWPi++38OS46W5IuLR8f
cS17LC24YLRoVoV0bhKYBSzVRO9F7eSXnytCmgtvHO4f7MONI0Z/GjkVTKJQjtA1Lj0nbu6E5/kH
5l93ic+r365L2o0YozJ9rMek0UBsqu5H+aUeAG6vHgrS/5UYWLKlaoYBYGJ6wAsx6CI1DiEKMAp5
dwzK8lBVvDnodUm4kZB/J5E3RjPNMU2Kpu0lTzpnzOqrWJLdtsCtBr/6jQwTs1Wmjj4jBZyofoOh
jtRX/Gj/X6D50Z/7R2y4oMMojlJ29aRkoJMdxjNGdp/o7NL0le4TG07Gt22mVsuoeD38uh9GjeY4
VA2loWlrv7QBku4dIm/268N7DMStWayMJOPdtyDH6NMoEjq9CH0aHMNCg5+Ec6yx8+ptGuyfu6FM
lG8TR77AT3g/MJtTudscr8zX/v4TGDUTk7puKbAY5rXC1vY6P30p9pMXX6S7CiklWqwJXdNJPYRL
thXZyv+8owT0DV1CoIFWMYWFiygBF9F0BVrVtfCFiHd9atlN+78jFf5OhFHvsKwNglgTHpHUp84a
fWW29kIicg5zVfUWvDAusZ6mOBbQCOLOyTmWvZnMgFj/m37JxYGxwd9MplbqcsrLfN9Hkl0E9+Zc
ciJZqlV/aN2NE3aOClUVWUsokbl5HlCXnsK/CWEXBBgrFXSlmgwDCIyCpxCgc3IesTwGGPNUZnLT
xwPmLYRuPLaC9kEdG39bdVbLT8uboL9hYczNIANwQQ0eeq8qATmRnUvssoo82KdrIfmzo3vTvuG9
OtdD2cXRMTaqisQGWyrBWtNL58bKd11M9pA8LxFFv0/MQ9G2e7WwDqM43GNydm8mGGtRstLuGkn8
G4e2+DGMBavKLp2JhB8zNldUuW2FVBxRXFcqC304qmVJBpuwVWel6RWEmm4h/yiA+2ZUr23HC8/W
ow3jRoXhQ2rzZGwqUKGgW5oH5GfXfMa6G6T7/jJbZWJPkglvgr4mRjhTOS+tPqaH1inXqseguiw5
fYXpjiJz2yq9zADuTkyRU7te1YkFWUZeRa0uCMbloRPZVZNz25ATd1sleBQY0ZyNOSkxcY2FXJ1y
Z07JA5oC/kYcFkwwF1Vq2G2qURsbNF7WPFnlfWa+bnOxXtBb0GB8YmyIEzFH3E8dpF5bpo9ake/1
TDoaUXuptS+tIXqWTPFygFHJ23ZDfdEfpndBnPFVhjqqZahT4QiOTXoh5FDn7Z4otZ3GgR3y6i+r
6rUgx/gswUJPmUUV2EA5tkczw1dpeOCc52oMZ+qqoaqqbqqsN5nGWA5FVUeizJ+9/kDXdUnA2aLt
iqHH84/r9nFBjXEteddmqiUaNHMv/oi+CXbtRLCNtpHa9cH00Hxi2uUbh8V1yb+xyKh0rsVGWGqU
xSNdHYN5agFd6QOtY5mYPU52rYgkCkcX1sPVBauMRudtoQ4kAFX6RtIBWGoelItqmzb1PJnDGw9Z
l5Ubk4x6Y9xeMMYeJ2u1l7h8UdWzyStprxviBUuMfmuFGdeNqdHstk3c6kC3C6iH9mt+kHapx8sL
8ThiND0Me62YLBxgERx74yiM167jNOyuk4DrElUKB84OuqlBmddECNDXL36upEeS6naTcCzW+0qO
P43GLyJstSpM9WYYBAszxhHQBkNgi5fSTiHmIbTkUyiUd2nWPYZquGsJ1k8YuQ9o8F1XFw4Js++B
VOxmPXBDS/Ai1fogpMG1L7DtuEzOgHK4z1Xs5hyzvdRpd1pW3RUV1s8lAAchFQ8+fVWiZVHRsW1P
Qqbk/bmyiKk0eQhyXYwAdImcoGbaue7kyArS4V/xTcLQLPcRtnY/S4qM5hp9I7WiBYoVEEGqF6lE
l80jxzrQb7DXs6TB6GmKWQhFjOLala7dLn+U7ASbOc2z+lV0saMTEPDb9Hgs0b8vDnGWOmwyC0Fu
tJDo1O4qPXfE4eM2kX+wszeZY3IZaqm1llkL1PgoXuF68TFwtUfFpxtVgK71wusnpJrPHiJtu/qP
IrE1TEuo9S6VIOOZ8UIitJRhOAFbcbsusjmcUQ+xRYkRCUzcpqpAKfXesKPJ4sDNPvyE5h32vLHJ
dc9xY4uRjQpjOYFBYB9i063JlYRP29yst19ZCtq7FKSd5PeZqoU0SJZaRym1qIODIVD7ojt24umH
5Krt4x0mJosfg6s4NarAYQAAC85hrt7agjoTzkxzamVDA+pp+lTVRzF/DJTHFP1f21yu+w0LfWyy
omNrEQuVJ5hS1XfJu9eXII3gsMB8PQXznPYokfC2Y65GaQtyrJsKCkkiFURESs5DdpKRSzDUa2he
pfBHIwS8p+aqRC7IMX6q1gXNaltw93MvtGSXn81DjN106jl6+At4SKRLFtSYOysJCtljDq/YuIDS
x2OoeitOtCFH3mcv3D146xJyuzkmAhUDM82U4f3m9CNdTgNghJOy7/fyvQLc7cbJRjsWbe5K1TWj
vOCSxcirQ4KRvgl0kwMSzKgM9rbxIl5pwIY88F7l9UGuKvrtVFm4vLFNpULIQa8s7/Uss0edo+k8
AlSIFoqehbmsDA0IBNN1VvaWwmlh4n2fMYtRU1cNaWiQkVRHs1WceRL322q8sj7lN9GzGGuYNxRI
foDoEdf0u8jpsIPjIyoNPubRzgCmdhR33gsOTg8D0UdaupOv/Y/pPF+KBx5mL49fxo0CeBA195oK
Zi74SjMc9VjjJh54RBhDIk5xIijjrxAeM+yjP2I5TAebnOzCwnZ7Hr4Kx3ZZjDGJ01xAfxj4akx/
qh/L5jkIXkX1Xg7v4py38HQtFllqGWNLIivMxTIEMdKSQxmHdt5qyDRHzrbgrCfjFtrFWJE8rgvU
wECn97qdeVTQWxzuxE/AV/YBBLDDQiiksXccottmGXN5v2uckMayWFCNo/vCFAC1W3cSQFbo+ys6
chuZV4Pj21lCUX4nVwsFYO3o++ud3DndRZ54MC70gZlfQzd/47C3bSGRgfudniZjT+1MvU462clz
BNQaOrtuvRgoXcsuH1t5WxcQ/v9OD9sIG2PUoQu98mqQuyniPMVWx8eXB8hYl8AY5CnpQEA4DY71
VUOnS+aSN8zjO2UMbBzF6Z4oJjxvTfK2i9PZXode6uR6pM/MDDsRjNEtlC+DYO74reg8gWSsyVRm
sRrSNMQEPHMKM5S4BP2Y9aH/b5ZN86gxhqSaag1AQJQatlxFX7EvALt67aG06dDX9MiTR554MKak
G3utNwn8TxSdM/I9inn9O6tPGlkUZclUVMCtsdMdSJrXrWCBAnGLQ48979GTtaOYy40jn/jQF6tB
65IeI49pStJW0BH7/1x3Dmj2o7EjdnkoduH1b9zZkhjjzizSjUU0hrUbKIlb98c+/5s2tSUFRvpm
XTc6EoGd3hguVhnYlRRwYhDukTEyF9SxkgMbjEbCP4dJErfBXgwKpCW4vP3wa3q7ZIiROKJ3gKMO
QczAWlw9+mEZ5BwAUybSC3/b1q7J9pIS475g2eUok3E5YZLac3KZMt440aqHXJBggVbmHLuZAxHM
NGi4osst+w8ARY0dsqMYltX34ZRceB1+HLZY4BXg5M71ZEIikF+ZpS+FMtjb57YWyyyZYlyUqYXR
MNYgIFSf+uYD5qiceDi1cPrljL7Mp21q9BbYxMCSGuOgrDhvJ+Dx1q5mXcf8qlJgJc1RktqRUO+L
kHE1Xrcp8vhjLITWFInRGeCv7WQHKK6OpHpm74kmGv++GB0nU78u77fsGxNgYJ1OQswGd9WZkp32
laP1L2VZ20k7uNt88SjRvy/eKkNqYbtYiT0YuqY5GaLOSbFHRT9Hg8Gpev2D3N+YYixGLY3CSERk
w8TGLrBuOvOat/EtR5GW/KCTr0VqJ995MBRrYe8y48dYjgwLU+pRw0kmna8m/iwdq4TD2Lpu3fhi
TEYTqX1VTiAhSoe4vyTZ1+0r4h0cu6JZq2t9rGUcHB1Nni7Sie6oMu8HyQbU+jk71m+D5JR7DtW1
oGJxcgojgwGaJktdp2z5SFfdFW70pFd2s6sP6j4DEBVHEDmnqDAGBNuBEnmOKTmh2xmYKCkn3jOB
I+vsjKVaCvNcmSAhaydFftQnT+0e4ok3ssLjhP59oVJtoPdiKoAMNor5oSl7fZlzvNQquMrycpgY
IlcyqxMTiISFHPZzUtrpHUXZLR3TzT/OkSNfx516Tj3eEf5DZPZL2BXGXkh9NQgllQo9tdud8NHY
U4ifJkd9bf4BpMdj6Irctzk153+a+xtRxnII1lQDagBEG5eg4bF1xg/hSw34dWSlPhd/1YS4PFzG
Zii5rLdVQ71LWDlTtsOWux1mGwTe1BbHNimM4QhDq4zbBpfYR7ltTedo2skVb3HrujQaWMOM8WVT
NxkiHZbolWKMUDoA0mFwioPnbTvB+T6bvcvDVlSCAd/v0qd88sX4cfv764f06/ez2boiUSbS1fi+
pe0K41M0+wbhAC+vRxM3EozpQQGsk2oZJEqYBLTcX4K4PZfNrNtZ2oQ2wdWkwA8K85BjY1d5k0QN
nfeAKgUyMGMp0jBXiY5I0AwbW1cH2yC6axazu32Eq/kKeUGHEWghM2driqA/bdp8bMjoq7G2y+Pe
zYXmflb1XSTJn4uWPOoY6NO76GU226OptIft37EqKoufwYiikhZhnsfQKyHo3UqXT8Ti5S05J8rG
1mou9ENn4ESF+Vuqfmja3JYTTnC22i26OE42mI41IxnSCkSiw7BLHOD8YBMKqv7YsIWCb2OP+/qi
PdYdEK5pArs9NZqzfZL0wv4wiLeTZBdJykY5TGGCk8RaCltD1Faae0H1M2Gnio9Z/LpNjXeoTLQ9
ymROxgCxb2Faz71qPmMlrDuZyCH+OzpUfhaOsw6maog00OkqwF4Os2Oa38qQt8yOxw39+4LKYMZp
NGT09kaglNJWnr731ZGndDwyjKO0rELRAYmMB0MZ2ZZwSuZD1XzZPrD1MEBSgICBpTSaykJT1EPe
CbOoYNzyadiRAzCQsVDGDne9jQGeH2Syxx1ual8ZOw5hahL/FMAbYYa7Ft0TXSyAsHpJDrTvPPfj
y/R1crMdtjhypH01XSgv2GTsZJ9XYVFNMs01DDvxSxPZydMk2OAvwi47AmRBA1tgqkuAXjqe7aSc
bHHK2M5W7WtRS1E3jc7omeptWhgLX6S7BtC+2AGKZ8v3aJf9JV7pkmnGWoqlhqndDkxPxwE57cxT
kSp9oeUItPW9BU7HmwRbdYO3U2afGXWrx0VMcKcA6weaYup3Hl27/lcDJQvG2IdFogXAy5jB2E9w
ZJobNQ+qS1tL/gukUo6ksu+KOs7npk5wfxTfurov3PEkPole6cZX9BT+lUP/pRbsC2MiVRIaOViT
02OifdFUNOLqvK2EHIlUGDNZlI1axzLuaZgT36w0W0s/lTpWSZd/F5/c2GFMZR9WjTD2YAftZjvB
Sq5KgqWEE2/Icd2b3cgwxqQIJsGKBxVksrSzFQnLH6T8UZf7ndjl+75D0aOOOX3p7zNrG3rNTlbW
uhxHeQei4pHiJcwnbWdgKWzMlYn1qOfGHWtAjJSYqoBDjEK/k09zzpE5nhNgnxHdFKhS1oCT6mt1
Fh3JbW2N2HQ8pwFaqVMfglN1Cd3wjeMDVl9lN3vBQrgIU5+mdQrGVF8r7Z9qjJz5mdakclqV4oSP
6x7110GyM1v9VFZKKtAbEwubyDsyj06jfNjminNbLKbLWA9zk+YwF7l1NyaeNXMQIHhMMLEU9h7m
VmCAibxRbAWzAcPn0OLcDI8GYyASbU51jZq8UNM8c3qe4DmAAmZvnxTHDLHzAARZAKvOKJVBdkhx
meTXVMicXCLuNiGOeWARWwK8kZJmBqFYaTwL87NRBivRYd4iMC/zAGSLVnvaJvkPL6abrDERhxBg
RV9UwsYGWHJ/xcjw59yJLQxFw+Ojit2deHHG+mkaioX1QpJisOjkoZiao1KhhDeak02UxlHFVwty
LsYS5zjX3fyNEiMdwI7SOqPDcc6hfI7r9E5SarSfGbXd9olHhniXZ/KD1gk8WE8ei4w3Qf9Z0eYi
CAOJi2CApB7vVGADG7xubHo3f1r2G4OMOxGCZlS0CNXyobt20b2W1bZSPZnxp9JUPI6crKvajRYj
JySvhCwm4ImmZtXv8178NGPgyDgaKFYOJ+uc+byONx57jD+ZzGwyhQSSMmMQ13jom0OmXxsBoLY8
ABIqCVsHyUSgZT2OY0tbBmti/CAiZsuJ5G8f4LZMmGzjxpz1YoeBX7TvIQQUfojSN1m/VNbIsVXr
1Urp/+/JZDs29LaZZC3GobXQrkPrG3fS587T8X5Ir5nDwxzYPjiT7ddoZzUf0YMOqchMj6jieSIC
R/K2Bc9kWzSwa0sb5QEHJ6j1XV0CsFStbSyq4z29eKww1iIoxbFpJbDSeMSlDZ1dbRuPGuBDgaP3
hFm3C29uhMcZYyaMKMZKGoGKhHzusDVF+lT1nIQfjwRjIWZTkYgYgakyPYza57K+1um/JMEYBiA8
jip2/9ItAuKDLGVXpVHOU82b/ubpD2MMknhIplgCmVj7qE+5LdWKTZrXvucEmbwTY0yBUItmaNGu
3lT35s5rNK/g9V+vTnuhK/o/LtBkUSZaNBMrMvUPom/6hlf6hYEC1+zQXTk177HLYYgFm4jrVo2m
dykb7+LszgBqxvDvRODdJi0STRjfkZV8oiJAe5q6r1oa2DppeKaN1uH+2Uqb76HMgsxYmSP6SXA1
dJ22jrUf2KbSej0SP5Xf/UvlfC8PLYjJqi4O+QTNkaXD1O2rctfxELl5tvq9HLqgkaSTogz03DBF
6047y0uwJ1V9phDWsVf/Vax8EzrGFCStVuijhXg8zTF3g9wtwLUAJ7zt5dYruAvRZqxBohYShk1x
R3Sjr4Sm+LHaRVfd7dARRhzRrl4CPNw4E/3SdqRnvm+nWxxkFs5k7GiE/nMBTeb2e4wZqLSz+zHv
XJLb88PkZUih1RiwwEqGvxlDXWo0YzVIV9Z1EeAHaMZbH12NkWOVeBy+j1wsOJStGUUZGssGF9NX
d/FR107pI9APMSlS7E3LBpJMb7eyLZ6T3XTipXvWq6G3e32vFCzoV6MqSjO18o2FuXP8ALRBC7Zy
6dzuIBzpGsvujbv/keOS2dGsKK00a6I2v+p2jf7QR7zJdo5tlJk3qh70kdErIDCWn3TlLjewNOwT
RyN4TDBxhZ7IfYcJMyqbdDOi59FZLNoiSRvIYO85PRo8lujfFxdF1L6XKtrRmqjEKWUtcqUq+YIt
Kxy+toNz872tfkGnaqu+7qlbEU0sBNF9TbkAyNmWZp8onCbaVbS+hXbJrFExsP8spA8BmhXPPraZ
LaPRNMZWVfwfy6VLTOwFXvYafUnPNFxrnGEvnyxucx7vbJkYREvzXCc0L2NFn4GLHWG6UWlNngml
X9lwc++Tl4uTtTC7p2v0pUW8fLLFz9pXOt8LU3YXX+Sn6A1QXsf+Vd1TeJRtWeXwx+bFx6ABfleK
c9Zr/Ty15ItZyWdlEvrdNh1OLMfmxUmZGdNE58N66XtrOU3+TSZHfumGx478uyq041REObVZmh09
y066by8WtZzu9LF/zfaVYx2wVHabNY5asHnxMhGjIqU0pWYvhWcN06Rz89joT4bFg0P7h3ToL4/O
psdn3cJeI2pZzAqdqbOrneOj4PRY5aA55lN+EF3ix0DS2eaQd6r07wvxJHqlaiIVkip6LFM/6b4o
Gsefc0wm23ojhGULmDccYjx8qls8/Djf57HA2JNOSYROGKlgKD+acq9UiR3zhrB5PDC2ohOQ6VcC
2Io+SZ61dHaDdjhs3wRPjZigY1YSuWxo9jNLPlsSuuSe0ELiDr3KufFVVmTMQqiSiWlOtgtAmNNA
0VKkCPVkHw6mnci8SvV6eLMgwajqUBN0h5jIsNPJXn2XHPK7GUvVygs5ATLxKHul12LbHi2A9rwe
8lVpWNBmgoChG5uxKkA7HvJrJiHHr42HLA/c7dt6j1b+sOsLOvSYF4qTNZJQoJ/gpxdTzrUPEKJL
uMudwuv349F0m907hw/dSfVSDxtTyw/bP4F3kYzqps0EyS8lhDv6oQz26sCbY+YdJfPGGLDxssxU
EbZBkv0ktI5aNXhhlnP0l8cHo78tybQWZS0Eo/WzFD+TnrOMZ/0Vs7gqRnnnkDRDVeCgjGZXHRRg
cSMpLgDGwB7uKSI3HZfI/Ig3Jsfji1HoeOjMtBtwfKY22JPxOPNqPvQDGyLI4kcb6qTMQ4mDE4/N
IT2SveZTvCFe/Wq9qHA7PxYw2phQ+A5mnB9tmWid9HNc23iru4Kv7oV7QF1mHBO1/j5ZUGQMSGeR
XiQhOMPEJpolPpEnZKgTW7zqtuQEpz504iu3RZR+dOs4GcsxKxhyt2qwSbHo9R/5rvbR5P2tPnT3
0543i8QTShbQU5snmS4JQmiBnlSflnLjh+IqOB3AqE3sWs12lYPlArzVPRyhNBijYQHkAyoNsoGJ
womV2FLCUWeuuDBmo+m6OWslkFCx3TJzpbfszboUtnVsHABCv/GQS3kcMeYDDeyaVkUg1ybfReuL
1PMKhqszxfJCGhn7IUxkGEf9nSETm6jEXbzDOI/pkh05zZFd+2hfe1Z8au7RAuDOaHv5JBwUe3JS
dPz421b/vcC/JaaMWQlkMUMLAG13ybXXHMU9jOsdrFpxqsn0zSz02jjxMj06Vkh09Xo92oWSOdlk
7S2p9uIkvZuxvsLOxdqOyvJuqIJdljT3WHHj6KWYA/0+PoVS7s9C4nRR4GRo7S2zwp+Kehd1ZK+Y
414C3qOgCvsh/SJrwYe2Fu2u5q2xohf3J6Mq1EDSAO/MBsRJ3ellbyLmCixjh39o2FKLZMWo71rz
M/ZP8cKW1QDsds0sMGIix3oSEFyzUh8Sy7ME1VbEvZT+zT6hhTixaFbWUFtWkMEvhJp4mDPJzgLx
sC0k67nIBS+MAdWSTOrrBEJC5zj759ZP/R6DWu2hcaoLz0Fw/JDJGE5Ryk21Rxjp6pI825lcfY0U
0W2U5GwMAOXGOXZdeZRF64nDJUf1Tfr3RQxGAqT3E+oA5yvd/FJFtuCUift1dNAd6ah7cR9MLocm
ZeZPqfwVPrM4IXUTBLVKzQ31EsU35dTv6RsNE9QufaFxU3U8eow1FcMiznQaZ9Y/gMz0Diwo3lco
LyigmF6D3TZ/nJjPZKypkWaCYQELxTW7zzpB6fnC72TlXRtjTw1B1GKLevcqQEOEfOy5Xo4XQLDT
A8SKA3FsQUL1x8gdn2vUF/QDBtI6N71PPyY7yyW8UUKOGrATBVVjRcmUQ+foAmSqcQP6EBOsC96+
IXo6GwLIDhZ0QoemkpCqdnPOqx9DltpB/Kh2d233MBWcnnHOVVmMHYnDsU5JAFuVjDqQF567/sc2
Nxx5Y/tHZDUwNOCgQhZEwExdpuBlFPbbJHjPURYTpKzDRJZUKgyVE2PU0qvOGF/FFrnqpF4lp7El
f/Lar7JnAk7/rxpkbpbYYgIuNDXpIoBVEKSTcqcYwsepktyhARJ1WvFmm9c95i/bZDG2og67Rgly
3NaAtV69h5l6J/MAgAfYhf5Yy4id3yOUe96OL47nZAFBtErSjI46gE58TqZTgsJFln4QNU4PGk/y
Gbsh6MJcqsiHu/34KuRnvRXswRztJlfdQfBEiRcr86yIxYRapTZhGXgFvn7iZQSZje6f79kbseNn
3ZOGXeipnOz4tj5gVvh3l5YQgqiAyqqi7YXhXIXewKthbOu0zPaUTJFZ92mHY4yy3rfUAhDDKsdL
8rhgzMaI+LQOW5AIraeo+SDLEUIAXnJ2Wxww+Pb7UU29OVXW/5F2XUty67r2i1SlHF6p1GFy8Mz4
ReWoTOX49Xdx9jnuNkdu3uP9smtXjUtokAAIgsBarP4hZSPJq5jY45ttYEbXfM1mm4hm+bcLtL88
WZXZup5lG5IxTcvC6hTR8/DJuJ385ZMT1I8ResCz0tN+5m/ArfPNB0H0Ymv153iPRoLfxa4T1aVU
hdjGH/FCAjzDnORh6ioHMygTYv9LA+RiiOb0NXqnsKqpdSzznNjzsU9FL3XbkxFna8mlGRjf1qpO
gVKT215lb90n3V93cTj69c/8yXAbNDdF/w+sxj949K87Bf8as/ZRmdkRDk/t9p+2gwKG4gIEJwQ+
ZIA26lvr6fL+vb86fty/XyL5ZxjNStvISiEyuVpc9afqs1yk3DW4HIN58UdxTL6wbBVH0y29b/YF
w2wStT/8wXZPP4I1Y5zZrkrnvB4n/Aj2pM5wXZofQJLZmXeAVQDTLepfhyR2Rdj8f7iGnMRycUAy
i77tImwzKwWAAXsIx528Z6Q5VeC8AVbv8lpvh52TOC4irBSdEOkMLSXnuR1v5vXWFI2NClXi3LE1
hnjuM9xK2ZmAlYRGUfAP2eR0FA2zbx+sJ4U4Z8z7pC3rAgqlzdVoPVnpgWZXvYjjavtAOEnhnBGh
s48bFSoVva8tD9kscAHRtnDntjbF6aqxikWezFdJ7YSqMfpLue4u775IDe60zgHE28VsDkip921x
UES9ZNvnza9l4ucGesOK5Yr1Vlf6U6E+ynlP4t6f4p3Uflv+svh+ksZ5bFwAAEKe4TpZFOL9dsUU
tOjh7A+VupMMzj2rOtfp0kAjkM4pAWNWjg/5D9ub3dmvH6pHU3C2bOenJ3mcf3ZLPseDDENLpOu4
uNFxYU6CxgmXVFDyF1iczkzlLNxZuW12CSt/ROarNl851Q0dBCKEi8cFAkU183laIYM9ciVueehl
El11nuIabv9Dqv8OcFIF4dl/CmL8QIHSZ9lYsmjAgriETgnlq77vACcQ48CMA1EflmgRubDQRFlu
VhTi8iYjTnFvgKdLeb3ss++9XBdOR52LDZltzLPGLs0MgZwVqqI35SYHWSrAzwNWUc09Z1/cT19F
ibZw/7hwYWcoTinO+2oy6lnWgZIEI2m8CmdwGvzVK/hp83iE7SZDwT1i41RyfI2UeBDd1P/woPDL
OngO2Kla8nhlK8msIwGohux3brSX70CF6RUP1J92ozCP265OnYRyEUSe0ZXRahDK0LRYtR8U4iEe
aQ4ghUUXmSihEJgkj69Wyvk6riwFN8uYSPLX3NHdyhTCuAmOXYMLH8lqN0bK4mLx2gO5A7Bqfnxd
BLbXfYuuej9BYdF6m4WLKRLLRZRi6Cx1ZgcMS4rjXf84794HolHNbAEqy6BsaSgqJ4kSGoPLMXol
ogDAwpqyHk+Q316vBGjfe+YF9Q/RI5toA7mY4vSaaa0tVMzafZZcVemnRNx+IDJKLqbMlqPU9QAh
Y6AEqq/tGDRv88pWcHwG/bzgVPvDpcKyZFPRVNvmyx8tWg5rILTjtvtJP7DSX3TX79qdjgl9DGq0
1+DYfRGETeZXH8PmSSSnooILrjrOENkH+kEFM2TuDgHmQIlMxAj3fzCRkzQuVLbROimLAmnq/eAD
1jC0Pe1aOaACDXIbUTHpD3fD/0pz+BJI29X9pDCU0gkQFeVD9TkJ5pIkAbDSHueDHDBKMYZOUYge
7LeN8ySYS7maJFOUZIBgJwmpHspgTYkeLm+cSAQXL7N5SE2nhggTr2bTLrefaS2YEBaJ4JIsq670
1mKw1KMcSN0daGQV9fGyFn84a04rxQVIMDjOGG22YRDX8Y0SAFP5ZcT2PI1udCt7KghlifEm6mdk
Nv1nm/9A+Kp3uqpPDC3UGo6F442mq3QdmZrPa+7n/RBc1nFzGTUFdWFFNi3VZH8/SyFXpdXyPgOo
h9U+NdPTZD0MuiCF3Iz3ZyK4yLsWIHwxGVpoYce39ly9DE5+VKvoUDaawO62d+xMFhd4qa5OWsyw
UJIrutfdBVw2YLWZQAp07bh9QZrvpkwyMTzadnA8E8xHKhMvZjMDKZqRHyhAd/0B0OGMxPvJU/wq
gKVkpisqum/ymYDH/dfucRFLnlSpUhkwKsaX7pVu9tc6clVnerPl9TCOrytwaLxycfZ9qvp1M5G2
ju7XbvCspE9JrphubVo9GY3qvl87UncgSdbasC5Wty0st29mMB1cx63UEtwDXIyIfq9MyVWlTGAj
xqbVnzThm3y0Mu27pWIgT8W0WxqJ6InuRnZ35dhRiIRopyjWbp6PRrGSyj4Ck/44mz1SPRt8QTbI
iyYkZfYjsLT2ijO4vYETwrIA79DvLB3jE/pdUT9Mie6l5UgypcrI0l8buu3aleZlNXK4KvaUaSX6
iouaXQbo7yB2gkmd3vEHGVgUauouZemW4FOP0yt5/eZMr6s+ee1wNWWqR5sfrfxWKwVmkm9m6WlV
37J+INlQgPS86ARuKzJ0vlmpUfvGXBmul0GqT0aAq8SMp+EmNL3s0+x3d0PuwuBGUfPA++DVh+h0
tk9cZJ/o6PQNg3qVw8mv73LffisALKfvIhSm3cuxabPScSaLC/FFvFQzpZBVU+uYpiivRf1fJTVn
MrgQvy55rllMnygnGNbw4mMHnMtgeYsUMv6c9nkAxUQFAuaWHxcR3La2bMuGyfdbN/LamiNrlo+c
x4VSb1IDo7ruYliKlHs0aV1Za73Li/mHCHUSymk6mOt/Ruo6/7PsdvcY21q9nphECttQ0wHnLSzH
bm/gSSR3uCx0KG3gjCMNuG5QDt5pO8nvD8AN8bIvMgOhEPZ5b193tZNI7rBRBwmcemxiWf9shumx
A32540s/tPeWwfRR1N+2fbadxHHnTTktnZmxCSdTD3rrOh9q1zYLYsyvl3dPZDHc8VJKaS0vjB6g
GtGnlLTTDlWmG7vObop1uJVjgziGultlXTCY84c4c1KQP2GsJp1TNis9ufphfirQe+KPLutPVEnm
s//KO11wigvM5kMFMqFL3tqQGSvXPTogc8Fhs53on4yEhypJ+8pqZZWlWLfzVenPuwhUvhEpfJlM
O1E+t51h/VpBHrJkcoyiWxg+hiRFd9GgvgCu7aquJ/+yhQiV4qJltsbLP4Om0m74ySBo+132E7Cf
fuklB1HmIfIzvvRItdWuRxNaMQIy6mGG4yEHAdngoaXzQF1QMF9WT7SKXCgB212XRmyaSi5Cp79z
1lstEc2BiuyOix39iL6CmMWOWfJU8yqavv+NDkA30GVD12X+RTqfptheCpbjRJlrlTMQ5p8dABJe
lvKHQH8Swx3RnaO26kDZzQiIKBVZPd1vnvW79WF67RnZLoNU6N8uC93enpNMzviiTLLBqQWZavm9
XVLSajqhf4ULoJ2EsP07u6t0bV43AEdBB/3au8NyXzrAUUoFrUAiTThDwyTiYk0FhNT2ra4edC0j
5STI3kQyOENL8dxVdqySYmSfaRZI5Y+m2v+7DeEOplgvWnucIMIuHvPxWssfZfXLZRHv47sf0hhd
weQUwGvBJ8adDTUAW+Z+BDg5IwNen4xX+1MB/LasJ9I16zfKg2GnuBlpkVodU08YgzYP35N8/s6w
YDrcyHrITz8xeEVkFxZxbnLXvDUTsqCAkhHpDi8UswjfUySYq6AMmZ2jfANkYK1/TZf7ukI/e3Tf
FJV3eYW3s+0zDTlXTqumX+YVGrYVWVDgvonvu4ygxam8K4PlRcS/smmXZ+I4L15o1U15D71WcJlH
1l2mUGSjgii4fXScSeHcGCxmSSQ3efPe6bGgel8eMi9+BrfMvvLYRTm8vIoirTiPTiuln50FiyhZ
z5bzZGFCdBQ16bDffMEVrA8eHVGjW7FyiVPs+qINs8kKLqshNAbOpUfVWGmeQQ/2hlRgpGGXXidf
uqfydvgqTN23F023bRPOLVvv7flnsRZVhXZa5pJhes/vDDn5Zz3zjCEYUZrUQDFrKADZmkX8hNvr
eBLL5bltmaHDuoJtgPKFlBjNbutnwTIyI/64VScRXNSKx8Qx5P4/moG1EoxbLktdUEi4QbuGF4va
NbYzM/2XRD6fjYDKkWcTJHaYy2LPzygN3bXoUi8hTpQ8b9eVdWCxKI5lgAWUN/cMr0XNAPBhPYwO
huKCWEEiJl5sWftN/1y4+s0Y5rf2gwgZZDsqngRzPpA1ciH1M3wgdu7SefExMSEZL6UWCxxh2zRP
cjg/yDWd9tPKcKqta2l23Fp5HfvSvWwm24Z4EsIZYhPbBWCiWIifftLFm3tdkKaxX/nRDE8CODM0
FxQ1Mh1aoKjm241OGslyR/Opba70avYua/OHmPtL2gfwnrRRC4PFjmwPgH5SBFZMZouot8yZaWg6
Xim4OQp26T2anQcQW13qtsECLrPmD05xyJPCo3knGMMSGN27752JmceqH60Fy6jpvjxe513t1uNt
rFr/brveF/hMDo1steyYOt34bGn7qDiMNN6NPSVjqgp2S7R0zDbPZFlRTlGtgaxZBU1eIt8BU+TG
ARuVwChEa8dFimjSQF3HCA6i634/fB504DYn3vrgXHd7/ShpZEI5GNSRw+6yYJFc9vcz/dALoWbA
b0QLwkJRbwaufulNKE6XUyTYte2GwFMwfA+WZ6LoEC+FMUJFGznoNWssTdwae3ZU9/l+vc++6EEb
2g/CIMz6lz94t6FYhuXojqVbXCbVSVW/FjL8bQzqfR3Muy4YrjKspWhwZtNWzgRxtmImrTY5FAdm
3Ew38xgfUlTAdV17vrxl2w0sZ3I4W6lVW1uqAXLkgxFYR8DMRb0XXzvPS8Ae7HEXL9xaIlWQet1X
UQmFKXFpNTmDSUY10Rc8xXnSAFSMftrN+Sy4L20Xus4U5E4Vp7DlFJNxcDq8ppesR2an7+039Wl2
2V2mdaOHpAoEq7qZixgG+m8cFfhpfCEK5YbZWHvKblCyywIz1lVye8L6dNENtBNBtb93jnxcSdtU
Hbzf482Pu7l0TqsVK67RIEOC68n6l7ZzDp2FcTYzI7rsJ+PdFEPX3glsCuAaxXie6EoWVd8lyRel
RFeI1YUxIm2HictI8SN9uqu1+LqhYLQBZWNUYOqkaRIyYy5ON8GlHdOdSYF5nEr3Kx2D1QY1jaWY
O6lM3EpBB8/URqTpAS1dLNqjklcv04pGvQWwsqSzyp2Zl3djRQ9O/dD3YxjVOUjLUlIt5VEGx5wc
KeEsxcKHjs3z2TitFHf1qhKpXCOtwkrd28AEy3HBRMeDJ9/pt8VxYHg9RD2qkSvMvNmHL20RFzpW
VZojs8IWaQqp90NYPqMtoGhxodUARSbdrX8FyHqmKRdCVvQDjNbYgHcJNjH2EcmX+9UKhuyhXkSX
mM3QfyaLCyN2jJufBKo0r2tgBdPsD9lnSXuqlU5wuLH06cMqmkDxNGxLUQ2Lc+fWsNIyYgE4kYrd
uM4N0c1yXwyZp0hj71pKe6zTGFm/JX8XOPVmtLIcFSVfXdZ1Hp+rgbc3EyM56fzJ725oYN/pCP0u
CyQyUiBil0QEq7N5DJzJ5PZwVOTMqXLIjJMZg7b7pE1dCqTBy6qJNON2r2y7WZNtSAGOVNndFvrL
X3z/bNO4pNuulKysWGWgGsyb2dD8KjbSv9EBPEuaBcQ9R+MTuUzL1lZ6f/ADXEXeo3VpisO/UeMk
gt+MokljrccyNWZNLLl1u/zpsoTtK+WZFtxOdFUG6BkHD/8M9TVxtV30Zno6YehsDvIp77K4bWc6
KcSdv92I8Sl1gUKydIV+s34ybxU6Ew2VvnbFJgECdHQEF7Dt1O1MxQ8erKW0ZTRfKHdU6PIsAjPz
S+Qd/2k+zj6Xijv+iANhBN408zPJnBkqi6nZDVtcNvuQvBaYvHKHCaRtq5tgdFIbd+KCy6YDn8nk
roOJlslZPkFbOfk5mgORykMrCzP+zbPlJIUHZNTjNDOSDBs5uRYeBjqCYZUIj8BWmByr279qYz2T
xiUb4ByVVowWwmAGX6VXa+E3keCWuf3YcSaDaXyW4EsGLdpchQxnN+CIVnYlnkS/6ugFNtA/Z2Vk
ndy/q/+eCeWOaLTnynhqg1A6Adj5pbM+SRoaaITbtZkensnhAkndOGOixDCKDHycuZ9+zsCtB2r4
PeO8R1/Cmvmig0S4oFxkiTtaTGYK3Rjxhh0CbgBsDgB+ZCmPnBCA1h5F6f1mUnCmJhdeUhAu9BZj
v83MnT6jy0b25vSHvjz8qyjGAzJSe50lPYJmbHC9AIEOA0VCpfbfRX+Vix511aVWx1jjlAQ0RFPq
GVQRTEALAhQ/3jcV4EAe2ILN+pWU3hvSz3+1UvwsX5ZLY6oxCmwGmz9gxL/1pVCMuLTN1GaBGwuM
Cqpl8hAhukSnqstQCGDXH9WVgBeZUGJUYC4n5h3dDYFN0CviD50rvVn4VwbzZ0FCsBl5z34EF0Gc
phn6gbJqRFnc9fb0OvSy36yrf3lN30tsHzLSMzlc0OgAUme3xvuixjtjh1l1kgPtUN+JcEpECnFR
g7aLpDQDFBrxOhX/aIZQVURP5SIZ7O9nYVcf5nKkrISzAO8z/l4UoZDqRSSCiwoqzZN8siBCXiqw
G6Esb+mmZ+j0+fLGiORweUYP4Lx/+N7zCBjW8NluROijraiDYTtnOzMALjCgSTC1VEY8yyZXFMCz
5T8cXAqsQxXEgagxaTNlOxPG5RP5tCS6zuqibCRV26UIdmBJFbInbZdNTnJ4NJDGHGnjMEPA+e7R
PauvNe54ZH1l3fhePSyEba/bO2bYsmOZpinrnG4lXWzLatCWLVef7MlvVDAtN6JDafu5zfolhZ9k
6hzHjhN2EGZ72b/FY1tohAoevv6qgncmh8uSWqVPi7xEV8i6OoRN+ljDbWW/XTbyzRPjTAgX5Eo5
bou2w5JlazDn161oTFD0fS64qdoyj3mG7+vqkSqgGcKd4LIGgk3nh5UUJSuSUmEapIabOLZN6gWt
tbPtBJcFsbjyMU6f9p39kLPQNulyZec2BEnKVZdrpLDeFvlFE+Jjbb/JnO0JF+BiK82rRoOgfyYr
00Pi1S8AdQJ6VZg0wrlK0QJycY5mSWe26Nry8ug1awo/MkAKlTeC1dvGATjTiotyRmxQ5A4Q89+S
5opg4Ljrvgp1zBxOGdAoWSUE3Rk+tBwNV3mMXO/yHv4hLJ1qMBy+SF2ZpVk2CH/I/r31qviOOlo4
Hqq9+m0FIyWGh36Yf2WgJ5GcH8t9P/cyuySXa0my9WEFsegsBH/fdrSTFM6R7U4C5kgDKSuwteM3
oF8L0iG2P5z5K3iqtmTb0GQHT8i/mz/F+G05pQ06MfT6Sbfnr3nd7YYRrcJ0CvrBeXCSRSBy66r/
m0zOEzLwMg5AEK1wMtqhemA9mThCLAJ8WbxZZw8qAUhk2Ije9LZO5N/kci7Rmo5KATIPFuB7PGYA
p8LeL7edpwalR0NRN/uG//0mjHOMaW7oUI8QloFOvE7xIKQ9q7XkXrb8Dfv4TQp3NuZzKxmGU1We
OeEGYiZPtiliuGKfuGAhPIBgXa1Obg20wttWv2dEpKy5WnyP2kqYFd1xZMVE66CBSu7vlphHet6N
EixR/wc39AD8373m16FwFI85Da+RZVoyps4xRmKZ3OklFevs9ElE3+876z7aZ91ND1zj9pB6hbto
/zvzDKTIOghzbANggdweKWs0lFInUa+VA2tYSaqQpROhGm8dL+dS+EtcIo3j0A1QinXoMiCW3C3g
Ugi9y17eZeBmFLkxW6YPy2hptqNrhqPrDmfh8SqbXZHafy9xy6WsM4HcQlqzI89mBoF1c59mh0X6
bHYvl/1p6yTBMv5XKbQ6/m6FEs2yuh8gY1aIhgcZKwDCtyu5oYZZIaIGC0ZEROPDLO78eSENvlG4
VNZRHQvIVFc30x4G2ded1XXiQGtFrfCXl9DgudCsGdefUbWY6S9+JaM5KQMmQaPBUNAQRVL6jkyQ
C0PvtlxL02RNwzQx79xt0UW0KuADWu/2Vzq6ANmiZhYpiD/7xS4PRHWZPzjESSR3yrQN2tWX0vmv
l2de6erJu5/bO+bnRiIYLmIf/LiNJ4Hc8aI3RTTiwAbnRuolr9H4MmOOU9QAs7mQtoybkCbjpUtj
fz9LVyNqG+ioROtpmkUk6/fNSF1hy9XWqYJhpV9CuKVby7UurQxCVqWv3BgtLwQVE0H8EGnCLVe9
5GmbRGXl0erWAbZen5hEpqIDctO3zlThgpRmKqz3FFKcRCYz0L3HT3Es+dVAVlxYBcFj82CxdRUn
C26rJu/IhWrMnbTiqEQvXki97FaNAKM6+xQ9VzMwF/6ilqVYZ/LY7zkzhnpZCyA3Qd6i1CTWFndp
Q9CBBZfV2koRz6Vwx2U1onMoR7OwNxU/UseNJUzlj9muBp0Z8Hu6ohfkNFtjrr+pxczzTC2zH7TC
SJHUZMuM4Sc8pc6AFkmWgNIorBx5V67pjWEZL1be3NT1+CbXAL2v+8Aq7X0SqYcys5BzxZa3TJns
2Y10P9LIN/ru+1wqL022Pq9A1VXzap9p6bEsZxAmJ9lTnqu7y0u3HYTOdohz10luq3KS4EnRsxlK
JHHje+sG7cjVN+2getI+VXyBRHbv+BCFziRyviunTlkm9D1d+6f/KT6od4z/lLFDXpa17cEnc+c8
eMgWI7Y0iGpay10AQ9sq6rWZiRCwthLQc/vjXLg07aGTSojRnOkYGdVBz1e3Q+ffKi0k7pLv0TgT
WYpET8eb8fxsJfl0oyr6ulAgN46vo/Khi23S97d9/O3yKopshG/WjOu6zbMWcoqUjKz5Okyvo7u4
92SAtxYIHYaoI287y7GR+dqqoVsOP0rRaFFnaV3GoiIBzCR9YmW8xEvDdXm/q1th7IpT/G17OUnl
rszNkg6ONkFqGun3cgXcUWt+G2TRU7JIDBcV0RihoX0zZTcv42m0v/Vp+xjVyl8FezRco68KCY3G
t8xHePE3xxknC6vvsjbvyu138Z7RwDh7EcHs9o6dSeOcQE2aptYMSFPvczK+Ae0AeP12RkwPhB/R
jnUC1JUrSqI2XeBMKu8Cmd5QEJlWXmUcVcelypeyCFLty2UP2HTwkxS+YZ4iAdatCkEy2//z/jQA
YlrdiZTZzGrOxHDmZw6RjKcptmEA45zR6S14ptu0u7Pvc3anp3GVJxRqyOXPCY6lGYGu/03IPZPB
ncWdVQ22ydKZtL/Kaeq2VHft4efl/djMmRzdUDAKouqWzO26tvRp3DoISG392g5qmKc0TMs8iLsS
2DGiK9dmenGSxoc/NZdyo5sgTRrJoN3aBWmj3C8WQHfe95IoqG8bwS/d+I7IWlmcdgFDhNc0wAm5
7+n/jlOjYGQRgRWkz4rOt3j2XW7R2YI2s4UeWSMCLeTtLHrD2hrF+00KZ2qJItMmZ4mmQbRvS7i4
UVgHSTCgF6jy2WwLg9HHhP81G7qvXmbBNXJrEc+V5KywX2xb7VjeqfeDW1q6a9CHyya4FRLOJXAp
IGh0q7JVmVG0r2P7YtS5r2i3TlW4Ehohhpp11Ymu4VujNL+tKnPws7yz7ftM61U4V+dnT/EuQwXA
Y9xXI0bVYtc+xk+r37ppoMaCs0S0nlzOphax3M06BJfNd3R4k2UW5BhbHo3+NwPNdmhHVPmX93Ww
WgkYwbjQ9fQp7pyXaOgrYtrSY03TXWk4L5e3bysUwgNQT3bQc2fyT3bRBEgXmYXCCpf9EQSUVzrd
/ysR/HudOTRjlMo57j5GcawiekyUgUSx5l0Ws1k0tnVHtwHfgfodD+UP3hgnXWz9vXJhHvJjgjoC
aLYKNN/ZKFuIeu+2Tlzsk4YWVk0xNL5YmK1RqreGRtFZvVsyjSjyW6mR2BExvW1FXQRd09FkAyVJ
vs5VWmVTFIaNqm6ztyS8QF4N9efKeJi6lyl9uryGIlncwSsba5WtCmTlanWz3Dg24A37yLXQj6ak
9232/bK4LeM7V40LjkvdNEsBDHXcV5cgoWgu70z1mCnl22U5W1sFmA0D5o32+g+wLsWCzH2ZTSxh
1D5JmvQwRdmuAgdCTc3dvxPFAshZZJJKzJAXwC31tPFYJfe49xK9lMmIWHhZ0ObanenEhcCRahY4
ANGSo2vxQcZUX9Q5wRqbf+G850vHBbyirdeERqBbos6XFkw6SQMe+38pg7udzpZNk9HCmpXlCm4l
TN5N6MGoV0GA2Fwx+CqwfXQFpssZ92oPTQkIN2wNEM5XSws0E5fSyb28L5u2diaFs2nHmUxrnLXK
G+jdOAWGWgej42eRaARdpA13smuxnFito+I9KWkDGq9vdr2GVp0JzofNxx7nTB/OoDUp7uxMgj5o
0z/YS3XfKUBsl8A3OeTgLKa3mMag7pT0R2p2ny6vpUhHzsbb1kb3wgQbbxO/nb476iEW9V+Itouz
bynq19nqYBSTHeekGsEVKlHfnJSvS7QGl9VhS8UXfM6XkrPzZJowIGtA1rx8M+3dND9c/r5IFxbd
z2LPOE6TVoz4fqS9Dh3RLEqs+LqPBbcnRdOcDU1sW9ZlB0hsmiNzq7ZqNlWLFWdfSlHR0TPwQWj6
vTR0jSsX8uD1fV+SniYAbNaOUxd/UXP1werUiUQ6BaVIaxwUmuxjs/RrdF+RNAebmtLmN2ppPS2Y
0JfB9IlQfjOb0boDmKREjLF7cFLblfXmlc5daE3lMTNamXRFdmfAm20MlTwVdlq5szJTglmlL05k
elGvpaSfnMOk1DMZ1DxY1Kkik1E/JWX6ea00d8j6kOYFgNks9WdljaQd5bCKO8zbWI9KDVTyQr6v
cwXwbWUaROCfyyflqpfm0atNZKAKC/CzBk4YJay0FYhvpq+qVee1ZlURqV9IL/f3+H+H0AL4b5Wy
fF5X+SZZo6CSlpsS/HKDnTwai+MtRY+WLWXYGeb4DW+v+2ZCQjsvrWtmmJC0+zFIh9GL6jFzY1qC
UycxfCXOIr/HPYPkOm6aBuBYtfKeWtrLFJV7pSlqMmAWhxiGcRX19tGoisBpmyTQTeW7jbWbanWX
AjSEtIr5Nc9GfwJsZ11EXja0jWssGnD8jO5OyuP7soidcEoBLjVIb1lshvOMd8VVJks+ukMNhgV7
DPVBv+nKpSKt/Vpr0SdHGm9bc7qtBzMwWy1YZuOxb+gnLXeu1256Qc8igDSLL5lmkAEFBrculWPV
x/u+K8Jyjg+TPjxWan21JqNb17abjbOfKmi5Rq/ETae9Zi3wr3TlmDrrHfCWXkuauyttfWfKq9Aa
Sw9mXBLwFt44egIQ47Zu3HawfamxXbVKXuLIGFxQUXtjavoNoEswq1PuI2ntEOPm2F+c8Tjh8PBq
QM8YTRUMFmaxnNw3SvUR7yFHIGuHmkpLwEG/oOLpFc18pdLmNndouOrLS9uA5KbqtYQotfo8RvR6
MhPXtHWsUdoEMbgiLADsa638VZm068ic1yslSzwjTx/GQnYne/yWqJarpfWbKSlPSVEcymrwpy6x
UPMBuQ0o9zzJUK5WO69cxcx1l9IlqOPuCEjnezYwtzbdbWkoiuusgAvr4Ei6VLtVkqwkxuQgqTPo
QbubIiq+6KX+tRz7oBpBWLWYh1QvOoKu4IJkAMcl8QSHlTG1SNSkv+vL6RgP+ee2dlJ8qjh2yOdM
ZQ0oihOeOsYP4OAGYHZpxkTRx7d4TpSwtPKHvJpe9KE4mp3ukEiizn4YTLirYR2MUroZ0YyBSPC1
BO0NqaXBs9favqs7rSbVPD9aC/gt1bgg2ly/xRNunLFxNNoVr7PVsyaVYdr21xlenm17fmtk47uB
/ckGuOM6f5Oy/G5WeleDD1VFRBRq+THI+xpw1mOGkTpeS9XXus+ua5VSArSEg2HGrjKnJYIYcLFz
SvISU1BZ1c+kLHC1NtRbp6gOprG4WmO4SwWwzkS7rVS6kFGmgTHOtmuu8p2smTclxvtAAbw+1Y10
l0rSvlySh1IuQ0WPb3F1ztwlWbwk6xNiFJVrDmtM1GbAhNoqr6ShoDTKZpTWKypJ/hDpMcnX7nNf
q3s7yr71ZXUEqXGYmuilB7KqFGlhlZbXVTaHMTpeSG7Mn/KRogKRD7da2fqqnV3JqnScIsxGaTNG
9ft6JDJGSL1R6x+l1Pg8DhXoOQvjU2PU3806+ezQ5ODIzV2lWT0ZsuKGqqqXqLK/RGVQRvZeXg0f
YxJ+1ykHoAI9y1V6HDLjvgRfdFFNd21lA41obRIPxLfHNtY9I5qO7YinzNoM2hi1uVVVAxMhFI5+
25nVcbTUKxUYJ8ask7EqA1P+FuXJXWLJ4N2gkte2s0rmEggeUfEjSoCLorQ/1wGgNogfwACcrmTD
xr2wCYesjoFahnYtRfKXVSOpiuYiVXX7KvbTNN6XRfPYlTPJQWqaqnPiG9Ryh8G5T/U6yC3bpfmM
Va4e9dwkI7W+1NH4RVWW42LRUNINt8t+tqb2aRhzlMq66mmQES6peVPbQygvE3EUkxIcI2FbD4/U
dHp3njrgIhpv8RrfF9b6ucGrVwWHmsz6tpjHwXPM4aDF2aGjyf38f6Rd2XbkOI79Ip0jiRIpvWoL
KTZvmXbaLzq5VGrfV+rr5yp7ph2Wo4PTVaceXRkQSRAAgYuLpfgiL42rLOo5ThofE1MxEoTmsGya
S5TMVyN5B38SzGnmjarqK0nkR2W2j/Vntc32StM/xAy8Y1q/q+C6KyRqJMJ2TcpQKGqdTE+PWRh5
mMj0He8aUOiEhcX10Zkn9BGXY/VDZtXJbOdjKI1+VnSmpbVGYhk9/1JW0tMQDfagZ8cGVl1T03L9
w4IgvwePbP7I5ehx7sNXDRh/mIbIM6jZOjJJ37KuPqIv4a86NkdXk5dzGDFMlp0PbVz+XBbqypjZ
MUqxBxyw3daaw3i6i4f0t8byQxGCLF9t7uI0fCvrcLIUA1aPT36cJV+lfE68JJ++60Ty+gQ3UUXu
aKoAlRoMP+oY1t+cI6X8GprcSkj2OJTo/JYVCVksLeDlfOa67o48CoGink5SBqrQfPAQjL9IOUdd
bcJ9DSfUh7pCgb/J/UmVj6SK0UFOlxeep3emwcAJsNx1yfQ9HhCpLZjzzMpTXBWPRlGhLMz/mgjg
HYrkSSpxSdK6A+xp0ZURUJn1AY3ebspxAnFPSqtegNQsqwLcITpsdcdRjqJ1+yTz7k5Hww7rKq/V
jDdeAg5TLkGiy97cKUFeGoFS0+8YVfKl7zXX0OKHylCCrl9eGfx9VPbHacHkhpz6WUXvwwT2VG2O
NJodcOOhcou7KesWWpIOWUODWioCdLs6OcowFl5fOHINyTjABKo2C0B49qDBBik8hBrkUMOcgI8X
cEJZkmwMSPQnroFjavzSyJivO2i7RS+ctdUv6dM9AvR9mIYLArPeDrEfRqX5M9BpVhrXWEn5rTJ6
tMqzOaiz5j7mxbGUEm/pG9vgIG5Np24HvMudRGu3QhjSMbob6uQIcJcLgjwPQReGjLSHJOuccZTO
bdi8NEP5KDXdS81IZWG2DwjnotGOtQjc0Qv5RVL2V85nZyVFsqJatRZFsusl3DG9ONcz3FmxmPDt
3RI5EfQSJrE75nN5VhYccwrEeiX7UQie40yK5gBc5qh4G49DpYBck+7zEWRESn8Ie+q2ZPg2hvKj
xphLDOw8zx25Y286SRI3N9hTqJHG4kPkrg5fKw03BJE26ZEJm02M4GhAnclaAMAzr4EDJOlQ2hUf
wQPIkweSOK2WnNCk7HTxXQY8LuAP+NbHuI9cVPcDZKZe4zLzSVRYc8pORYWFUrmyjCRymdQ/ICtg
g4rux6Bg3mhuELs0ymNbhG5btMFSdo4Ojpn5ToviHa2WnYGeTaBKz2DnKCyWaV9SFEeMHBG59pom
1MLHaDko9tXpuetGW8qy0JLiKd/VerzLuGSNCsbM67qnl/ykjcN3VR5aO8NbxMjQp9SrLuuzfdmF
hwZ/tQsuvUptWzgKb1K3VbUg4mmKIdPpoTOGH6AztSW8O/ocXqMHzYFRmE80N59LHXj/sgrMIT6q
ynzfz5o94erELQDgNLEXDLwm+Ad2kpRBExcILrPZMjGXe47l0hnyETFraGvjvcTrxSOF9ISRc17T
M3se38aM7HLtOZ0w8y1G7NzN0a5nkp2r7FCriyMtowdqtH1Lh0MPTIdVrM+suAdd4Hgc9ei8aLPT
ZmTfVLx3YqOHDxh/UalwW7ncTSE7Mx2jocbpoWDjSS2jL10HpVEVh44YOKeVhzTqDwNFD5ee+1XN
nZQYT7NRANCmjQ+4YpGVxN1dX7BTY+STVTblQ0w7xSoN6tKWajszqt6kIUHoOC4g3aavfSJ1FucY
+9n2gaSqqTtq2WglyXSUZAU09uzU8gkc3+a0G7nudhnvEVbRQJtgALMUQcoy+JHE7oukesll3V8K
GA65iQ8ahU3pKihmjlCI1LISxAtBPCRV1C3MoTqUY/29Sxrtr1DD2y+NwBdeRh2q9P0cgjkcbWsV
U0Gw3o5WONeNn4WyhTItzFw45I46Ny3CPQX5/LZ6ngEItlkOHvap1Vpbo3OG86sTWDUGVozRfAoV
9mJ2yqlRtEMMZI9vlghy2pS3DqxxYy9KpdpDkRlWoyCbgAF8mqcWuuQR3oS2HlW9rbMSL5BifiqW
FTnDSj+RtMmLc8RmcRIfJDMDErSvT8mIQYt6/UbK4WtrRK8xaM/HcvphTGrqtPNvScXW6OQpZcbi
9Rx+QJrV+yyOnqWRhA4DIevQI0bI2K8KCTCMFB9ObG5/cbSqux0Yth0tlRBCy42Kl2N9IuBIsJNp
jYoxgsZSitxwtdosf9as4XYUjdUdpb0OIzj2rhpOiW3G1V2cL/fERLyUFiE3XZOE8oOsTktg5mlR
ApMmSfvlsVSz/DyNZvpV1SSYlpaCgUHrZLsGE4sXDbwaUexN04OcVwniXrMfHhJWLFaYRpVd0iYg
kgzuVJbhJR0pv0iumA5GOWZ+22rhj7JCgasbSHdHtVg5RKEZWmwOcVPQVvETmD9kFrWoPWpxAVBR
nYXl0ZQ4CSYlBp1i17X7cYgnp5pIiCYpShLDkbombi0TY17tbAC4Dv06qCmZayWj7muJH0OVtdXe
UCVcYq7M+7HiGFOvJWgIBr5rfUmok9/kJv1eFYhOMyZBC1ja7cyRhlbIETsAm2PRbjoabPomh8Ct
IINs65pa3NeslODqgX9MJfbazO1XUtDHWpb4oagAcskUI3lG85DuhCnSpmEJKvw8YgbYZccVVGFg
pILJd/1MA7wX1rF3d4SOk43c6re56H+Slj2aY/Y7QWDmxY2OZ01BsZtNZ96VPLbaaBpAgE5cRprR
kyRu+lWhW4oSnmgid/tcSetjtpi5O4egRqsSQg+yTIBQNfGw1DI1/Ukb0CxIcUd2IZV0v2llvN1a
3rkUaYMlhZNW4bSV+neTtmdjnHEuufKUhc2b3sUvKtXsSE3h8sxvaTx+LzTNrdJCCR3dQPHWZUak
pEiGyEsw6/BaDjqEKrzjEz9LtChQwNVl8cR8juLhBPfqNGZeWMkyRIeFNg1OLFfsWF1HiyVAZoTV
Sab0tc0GjGbGs9jWQPHpTPDqADDlLlvwxC/Ij8yoa8eIVFSN+/it17EHit4g29Nk39s0U78VlQF7
00DvSbM8Vdki4W0ou3KPgCAzkGlheH63bQ/toqelnR+6TH8E++FDFtJD1S2vepfgcVtwEOlJaKMz
5/s5bO5JouxlGu/GIvzGegNP6VK/G4lyF80J2Hd6876UG33fMtSzB5m9aS0UPsbbXQtNi/bAuPY6
YTCJkzsmKbr/Kv4Vk1oiZ5DK6J7m6k+u19K9EXJm8VHKLJ0VvwZT9yYleVLj+oxuADyrwKCFf8/x
yEo76pkliW2zkTDeoKkeORnNU5/3M6jYcK3ncpxcKGVvR0Q6pBMi9DGRETKS0UbLbfLCUEQLuqmQ
4GuV3DXMqcztEglAbsVDDTxDgf9zTkIkEWXTS0rA/2q6vBWF/jVimAq3DKWTGewnrGnn5aryOKX8
npDlRQ1hfNMuSxBPNLhw8iMK0zImbaglxi+oExJIqrEnGQI5GR+qk9hXw/GxCPtjac4veqVaaqfI
VkwwK4Sb5WshqXiuI6Vp4+EHO4vJtF3cnaR27gY8ycses6CTdLbStELWVTaCnpvofkxwpfRs9Ltw
YPt5ooudtcpTXEovKICigXuo4EAr5A17SbGylPxujAXN1NKd0qr5C5NBwFZV+XMxVMTS5donVbtr
ivFLmJdBOGhfWVEOQU1R6e7wySSTgz5OB3dmFThU5AosSC2H01/+ktLEeImQcCSY8oVOM7Piq7+V
/YQglk7iXr6riKyesyyL3FYznbDh1iLRBh2cyzmi8rHophPIqx8XsIvYEgB+SZ7+wuPNCZUZOUam
11aBh6EtT/oPmuCN3c7S8ywtGA0yG/s4Vk7wkourVZPyTa/w7Frk5Kj3oKZqFnTEFCA8HPAC7utQ
srUUM0ZK3a3wTFcNQIA1ZbbLGdmbzrDJksFca0ZQtc1jxME6jWPBgIYcJDt4/M0x6H0U7rUVm/DQ
gj8tCwP4+Ta1+5TvK0rRC5sgNATv4mDJer+XJvZ0OxN/LdOPVi2U7zWAi6m2Kc6EEaZ0tTpIelOY
y7wI/WWqBMn+6yn4dxGbugxmpqUxBTGUA/eXOyRFFqKUMUZTk4kVd39Jc35MRjUAp+/r7bVdLcr8
ux79adoYjqfOIo4acVc9m+AaK+RzxP8GNue9MGx8algxCiAGCrxJZraPkbZvpt3SGoIK6lU456WU
dYsv6iWI+THSXULdUa3lYFzCL7pe7JAIdpVwPFfKcGBN+NgiSNTDwi9m6vR1sQex9d/A6JiGLIOG
HcVpgBc+foZZGm2EpCqK7ua5Qss0+zu1YsztRvkbxHIapkltdCWfpglMHpCgAaGALM9PzER+WGJY
o/9aNT7I2dTrGN6MtZRDztLtWRU06jMbg9sirtS4PojYVJ4mJS8mGGbgVYhxvyAlEI0zQvl4OCRz
9Pu2rGuIEhCVIZtI8R84wzYKYsLpzAOdUcvdL56OedX642xPjuwAWyRmTV8rw5vy4EqLhmq7QnSg
SjblQZRdzKql2L3o+V8DQRtbe5330m48wUcLlP8axYeKvhEVNNI6/NEWaISxABNFRLtCqPrjSnrA
zi1Gg4Nm1AGXjc/s9DvHOvkPelZ3xZ0I4nnt8n2Qv+7GxeUzNCNPObIn6MDATAyg7euX2tcsxVZc
2ddfM1Ed+4pJVtHpYYB6GQMeZHNT/df7sEfYgN3t3NlRXVBmK25eWhH4FxY3snNkcSo03wk0aDX0
n870QupmlXEhs7xbz7R3VsC4YlWGazjxb1TlXO6PmqMI2SzWhWxFEvgXglGWVEV/3MeNzeOh6voC
8f8aSgF8PB8Id0Y7ul8bC1AmEKxwXcEncSa68gFZI6byp4X48hznMknysgeWdp/4E7Wxupd1qDsG
sPrhI+md2/I+eR+IAQoKWPi1QQ3AtY+rkw1wxnLO4VnJr2R8DVHc1cbnfyTjD6bzYklx2dI86ZDF
QaYAw2Eqt5TGg5GIWvw+mbKPS/lzQy/EyANJYoRnSBYVtVdRw9bq5iRrz8CU7W4v6DNlxkbUVg3N
OgQv3YJCbc2+c/B35vqClzWGhM3gbeiSxzqs3E4iAxKMcEC0FZBBf24kXz8AGDkQXTOm6MbGM/QS
H0mVTGu04pYB5jUetF+9tezloDg1DkW7ZuHlfzUCErJPd/6PVAq0D9qUTSjNR2UZ1ZBGy/rQHPmL
nOTIoAnZSK+K0NFWaypAbIJU+KMIzLrMBwquFSc/Kh455h461iY79Ht39RLlX+R1fr19mFfV5kLi
ZisNvSqbkSPujqSzlHzR8ewb7/JYcAeuq8yFmPUzLrQTo56kFI3KpaPczV7iKz4J7UZz5Cd2mmqr
W/5r4qL1rOCJCE5KQ2v5JmRWUTEFUgDylgIZAtkuUFvoqOAiXD+tdyGb05rSRAmrFKdVxy7tX7X8
2+2zWUO1D8Zws4jN2XTtMkrliN/PMNtMelPUr6qp2Fr7Ddy4kjl7t6V95n7eiNucURkC3h7LEMf3
6gmg2u43d2EZHckmb+DDBTYE0Qr6g+zIEREWi3ZyE6w0y4TOHQmi5dxHC4+lhL9uL+6qob/Qh01U
jGcGEvsTBBSZz8IvpL/XqS5yXp985WYDN96ERXGdGgqUjqCf6w/P2V4LJo969e6/ZhP6KGrbyMUk
QNnUCuupw69kXPYDcadBFB0LNm07fDIZVngHh5AKqJeGAn5/Z4A3+G+cDAXqC0wJCgUNxEfLgFwg
z5MBm2aEoz1Vk1P0tjoJXoCr6n66SRdCth6rxbDFIexBxQBUurl0QaX/aJHGNwEJuL2cq5p8IWlj
eEpS0zwdIGlqfkahYsPWCyRcPZULCRurAwhOk5gKJMQRd8cRgeCs+vqS/8Mt2xgfvjQS8tQQk84A
WYx+0yvIcB4VzGm9vWOi9WzMTp6ophSumR8j01BJyd0ozvcpGQXrEYnZmBhg3kIFY2KxbaiULQCY
aOBcEPW2i05/Y2YaSctM1PhLh7b197msdRR9qqfb+yWSsbEySl0kLIkhY5beWHdPRWMprv3+GnzI
KtNXPozNRhUYxa6x1essuYnal5cjYXZ7BZ9fa7BelyI221SX+YwKI0TEwejILihPNUsLWnd8Xke+
5zthw/x1utML4uyNkiH33I3hShSVBujQ99ZxVEDq2NkxfiQYbhm7RBBXrafwweLgKaxeCNzuYqYr
OlL1KwtpC3b3bDd4XdAL/cCnw9qI2exkqCgGMqgQg9T+jmUUlR7zUXBan9zaRsZG4ZpE09qGYO/C
k2z/a64RDfQdP+JlHdyW9emSfhS1JbPpAf+Q6xnLmUIk6KQmecQMgOdsVr7flvNZAzeCNl6nToDD
BHYY4NjKWodozn79AkpIR8HgRCRIvFGgDoJzIupHL4fhNbIyrCyDU4eCXhN5tOxdwZrW37ihcmTr
erg8YzgTZNC37Kw45EV6JI/soX7MH9KvolyEaEHr3y8CerUx0ibuIAxMg2iSN8wvgtVcHa3yfoG2
hCfJQlkTZzghjKdwMRFvXx7QUOZmdyIe1eu6YKjgpWWYsM62r8loaFkqAaSLXM5Ksg7QJ0MiZ3DA
hevUmAeiFiL7t97KTyd1IXFjjXo033IlhMSVeHcdOwHWplP+IwmSk74LQaeZv4X2YOuviuB+XWsn
l1XD1HVCqbLmBj8eG9DjtCwX8HiqO4BvCZYLfGoMgoMfzF5sgBuOmeyYgYg07z/s8bvcjf5jwVUa
STjN6nd2Ru3tIQb90Iyx9CB+q1eePvu2+qzm9fMOv8vb3AUAWzRtrrHOBkQ2CgDqfZEdVDnZY67I
ASwIL7fFCde3uQ69rGuFkmN96zCIAhnI7KuOhlwFW1rdgdBJkAH5FM+u5uviGFc7enH7Zo5Jc/0f
k8wOIXmaktJqJ19RBKGGUF02ikqUqmIyxbJGbzxq3xEMegCBZFbvAjyBl2Bpx8jRCc5OtLiN6xzG
KMnMAme38NaS2TdVuy+LyEKG/vahXXU2F5u48Z2Rkk88SiAno9/Y9Kutn3sRw/ZVK3khYuM6s6UA
++cadgyL9iTr81Nt6Lvbq1h/4pOmm1RDPyIS0hiB8lEVAH4IdXmRYYiDyF8DDWXXBaovenBeXcmF
mM1mIQ2e8WyAGIk/LcmLMgns/dXDuPj9zU4NFUbP8hK/vwL5aulbVj5Es5CB8qqLfJdCV6dzcW8A
Fl/qWoWU7Df/nd+j4u4CXKH95E7jJXeint5rFR9ZvRC3sba6HnGirpsWS2ip4KrE7SXqMeBVW/zW
0PYRUY6tFPtTOP4lo8YLmIf6ZMxCTnLB4dGN9Y0yNVzAXAU20QilA+CqbbCjoWgx+lj9DKIvWxyZ
Cg50m4GLm6oDGzFkkn6fTMFYHczRv636omWtf784TUz5ogQsRZiADS6bHHwyw/TttoTr74aLE9wY
2ricxtFIFSjMc/JInNKrZkty+z0oy5DXGTNH7Lqu+5ILmRujK+VRoc7duqxvaxI48QHedeT7AcFp
iLaanVBNRUe1MSFjPGemxCBw5fJN/OpBKgBKc8pD50yJtZKYoa7UM7cSnJ/wfmyMSgYMetZRCF4j
L5DmnSobZH1PK/tRfdIENH2fc9Cr07zY142JMeYYvegapOVH00LMhepkeOSe6oDsW1AqEOzoNj03
TmpdcODQAIjFiLMUHWuRXQLrfVs7Bfq/zc+ZDQvlbD23YepOckpfVnT9bRHXCruXm8Y2psPsygrd
AX+OaHLRBkoHZ/ZBqVe4qbeO0zV3PFjJRhvPxBw34O3sobe4KGK+GhK8H912zmIcj9UMvn4Ae8zc
KjtMrUbijjW5HYprMAIfsYU3zHkXgVQassbcpvvSmw/sDOhq55h71R9e1MfbOyy67lsmZlpXmjGt
nm/0Ip/a0R4oVgdG+V516p12Fg1svR7TXezlxrzoFfLgfL10Dj31DvFg03bh/U9A2cFh1e/qr9KX
2ysUXYaNeWG9FjV1D4FG/8PMHubwheW54Cqoa0B/Iwzawl4q2kwgkQT0S1eQfFccfo4HIOesyk4w
1kR3MW/Gyf0iwGQnoC3QYsuPPShd/mGYxDY2RqOxARw/1lrO5qFvNZuw2L29nZ+rnx/t2JaYOU/m
QYItg2d9QhWSQ0mzQ2enjhGYdmzYHZqEd+0uAh5WsMkCe7MFeSiDoQDWiMWhawsjmQtn1Prn24sT
XHRjvZwXLj0GjmRI1qhhSgM6f2m1t6X9qZuN4IlxXSVNg6J4TDREzR/F1ImC9ocOW8gWtO10NuO7
iDKBkGt97bCd71I2N01qI9JOkYqETK//hcRD4lYat6gceiNVA4outyrmL+YUn9FKBZShehwMGQ0h
VeHPbPAGzDxY+uG+lvOvfQHqQzCPOCFDE2qR7boaHQ4acfuRWHKvvshx81OS0a8dDamrLvpTPtbe
1OWAcsoHQG7v0wigVInv5LXnJFLqM9p7/EpfIsGqlWuJG6ApVHDK6wzLX2/qxREakt7NGBe62rPx
iAZu/2ePsULq35p/cylnE/2lZo8hiB1uPAOGPqmPVPtVqYK7du1xdSljoydNnze0lLGWdRyu4vcw
IP+f2SBXw8xLORtNUeNq6SmHnP5nGZgeAKi14VXACnv/qvuHmNUaWaKq6x9XtjWal2I3llmSk1KO
IoA2ikTfE7SQjQ26Z/JOOsUUeSGjDR8zADHwQDDB5dRPoCDQWssgncvm5Kyhw2REed1MQsw/7AxP
48aXUK68BQshcxX0kmwA7Ri/ldnkTWbnNUw+9DTcL0x+ArzQz5npY1YXus0NxA34yb5rPVldPJAH
nLikrTMul12Pe6CraBcp00qxja6ebJKtrZq9CwK5Y623tplS9CbET6qm7vQm8qeO2DV4cUui303L
cJxT45wm5QOdJoTSuITFxIEPn52SDdY8dicmZ1+6VH2sTVSfUfrilrwwd+wxuGnpXcwMPo9xtNNA
bGBWkjMwJjCt1wwSAZaSEJ0oqENtXorzDDRL1gB9XGT7hHiKsq9S77Zpva7L7yK2plXOacM7iEiD
BAAMLSgC1ZF9UarvmpMgCiAXpo6RPTAAH69/JxuFpOVa7dRTHyyZfErrXBBdXw1KL2RsywSgLpzQ
iIMRlfNUulo+vmUUk6m1dgg6aXbHOPamIQ8kOuBtj1a3uWpBm4Qe2DC70+VpFzXAJMZyoKoACzFA
iFgW9FPzVBn6w+09v3qsOE6k/xgYTszNBcv6DO+NWcd1ML5X9TEvf9Ui5LZIxOYNpaUsj4YeIor+
sa2CLNxH5X9PPikTFAQ1NF6iR2ZL4h41/RDOCbY7XnCNn+NiL3UC1PI1v38pYmMAu0TKO7mDq5z6
R0Nq7LR/HDh65ApBFVgkZ3MgsRnnCRshR4HhUgFpSO/VGB30Ag39jKVBjEYwWJuBJZaCDWTjnKac
INE04RZob3kwBuVd6Gj30b6wQ2/wuKeg5jjuQHeAhmSBJbn6nrgUvfFZXbpUYPnDafXfhmdwNvhI
fqOjzRocflQxzFqEvb164VewJtHQjYWy7scLz9EYVJv6iGc1xs/11a4mL7cv0VXDdSFgY7imtFlK
MsGn/MtwmS4aGzGfVbSOq9kIciFnE7h0DZ/Ar4mF6H/gO6BGPhnOT3AFeFyYThUK2ygIT/UeozUg
bGUR7lEhjh0ayHd/5i+mQk9/9dF3ubaNUhhpaIxdBU/fOmBf8TO3svWzcc9saim2bqdvww8RdbFI
LzZXmoxx0k0Jji1pkdxUvhAje7utGFczOper2txmKSUL61fVW2uEBBmkZF8fcLvc9CF0b8sSrWZj
ZpEFiTuA45AIHHtrmkGwoYrI0UQiNp5zYTWvox4bVrSVnS+5L4NJ4vYqrpq/dxX/E7tfxOZoF4hz
o8EqTGmPVi8T5GsEDFXq9Ou2nP9ghP5tFP6c3IUgM+UKq0YIyo8qR50RkHyXEkxSGd3qdUYHgqjg
9x80nBENI781BQSXH81QwZaY9xJ2b01ichcZAGpnmNySWuSs74gNVJliD2ioF72Kr+/pvwVvc31R
2pGFow3cySqeW2BpRgpCDkgz3+vzIPAr103hu6yNrS3acchNFYv80+aAYs+/ZjL9nSwGoNX/t5fb
pB/aKjtOJSxJmeR9qAxHoxsF9+k/aMi7jI21Nc25Z3IKGebT4sRIX2SGW/8gpxqN7FbmRE9ECm4r
5WrjPr12Lla13r8LnSRohETrPgLgWtq35I1iF1WBCJEubM1sO6BLHswtjg5IMJpo7/G6WcmSz3mT
ef9sNeunXKymA5th2IKqymlBbUKXaLekE2hJZIHFEGncxsR22oAs/apxa0PG+3RMIQjjatbg4nA2
9hV3F+h6lOwdCT0Yc3ZX86emPBoYC7eAfKF8RK+NVYnMlEgj1sVf7KGhFi3tFgjNMfWzO5e914i6
P64/7TGzx9CJtrIibzawSJp6yqQeGcGjYc9I8Xa70Cl97Z6dugAN0I4psL3rD35S8wuBm51UJaNM
OnNAsW8uXZKWAeZp7tC+ai0gIVK6QXSRRfI2m9ho7aTSBgtE97mnuoqfnXhp6y73IkS5ErDia3+b
4YrQ8Vc1832dn6YH5O066RQuJjytm2oEZGfuxcMrrl7pCzEbkzvnWZyWMpYHyigHmAtvUMm+nwq7
MET9BNdt4oWsTaRbR1M8Mw5ZvRPuqJ16yUk5A3zhqg73yb38eNuEXE/VXcjb2ODFmFsKYCQedqSx
yZB/1aMY1CL0mecGOnGbx4mY4C6I1vaJH7dlXw12LkRvjDHaGirwaUJLy0xyk6g+akro3xYhunra
xhoroHZBiwZkdC5329fsrbCZrT+sLPmGH+/110YgUbSojU2mg86qOcF+ztN5Gk6RuViCJa0acONy
b8G5wwwqwVTHkqLvs5P5iy8BRbX8jmzZwh2z/6G0jSmJlaZEvAhp6kMdIAF6YI/g+nle0FXZ7pRS
IO6qNb5QiY0hafOVYoRB+0djZ6S7pg3UZnd7RQIRW/J4dDjOFYCYtVPlT9x4bnUvywUpH4EO6Bt7
Ibc0rdV1z8b4mCvf0cHzz7ZJX1XkwmlNiDLNLsQ2ochsJ8pdI6ELu/92e6Ouh9Pvh6FvTEMUjjXo
aaHKvbOCIkvPQoS2q11qhZY9nyZfBAYQHc3GIEh6GaMLZNW1vvHlGDR8c7rj4rhT4K70jVHgaqJK
6qoCK/aSPcVf+qDb9T49FpW1oEhY/JkLO/nCuqvg6uob4zCCR1ieVuM+e/F95if7zMborDUJy32w
XYigniI9XPfhQk3irAct7RoGaNFpYkdzDgQasmrADVOkb4yDEo0kGfRVD23F0wCnn9HQvg6EX6uP
oGbVHYFAgSfWN/bBnMOcJKt90HbVWW4txVOc4WtnL35iDz9B7KY/l/vIE+JGBAe3BY3lMbqH/ljB
NGjO1V55SXbZqivUUw/ogNYeb69ToKDbUkCV1iYfFiyTy6+E/tLAykrNn315X5q/b0sSxRufcGG0
+t/YlCdwWG3/hbaJLZWqpUXI2xfNA9L7fgW6xChNdlo+WBzEWnRUvH/4HRtjk2csSxiBrq6Oeo17
zLP8uuYKFBdu+l7U8yq4GnRjatqJcJlHsG16+KCTL3ElSDKLfn9jYqJUwXTcDMspE4dGmZWA1+T2
jl03lhhAhi5oxcAoj4+Xu+JIFrUxHi50uVuGc62+5qKOBZGIrbnq89gwOogYUWk21JdZekq1SbCO
1UZ8tiHv69gYKQPsSEQe8bocmnuthtd/XgwHjRIg0rszStGAyevn8i5tY7GMPJPkKoK0gph+FnM/
JLOAzV60oI2NamAnzAa+00kY/RIPGNWqguylbvdgGbKzotlVAxdNpBMsa5vU62o1meW1SC0V30rD
wWP5HynbNpenlawLmQR1NtWj0kfWMqNKKYiarufDgdb8X43+8/cLdwV+HLUoVk3Qdn1QZIg2DNBM
TB50AQW6XS+KokSbtjE5KR/bpmwgrwJVs6TD75PWvr1v1/3V+5LWT7hYUqQV+ZCmENE1vwj5vgA9
l7HI6sNMIOgqIohcbN7GHCRNguJFCEnN2l2BaaO50/9IkNsPLdlZJ5yvHW6xoCp4bWwWSDPe17ex
EDqQJaBKhq6v6E1QKvkLOvvXWKpzuDPvyl0VyCgwi5KTAsP057MutnUs+yQdMoiN6zul+KZIT6oI
vvkfHOP70jaWYgZRrl4zqPwa2wyPK1RUDTCk+2x4tZ3vTIHDEMrbmA19mUa5bf9of4TiTPSgvZY/
lt3a8FQDfOsSUfAmUP8tKUlXZSFp12z56BVn4uR32QnpeXBo2Nk9oPBO/rX7WxCHd3XZth6NwACy
bIbIOMxAl/k758EiGsUoWpb68crNYZRgkjt0Y0j2yRiAmFDgsK5DDy5WsbEbCgWwHY33q53SPZna
aCI3jsTL3DAIjyBe2VFHOgE77dIfK6VmZheKLXpKXL8BDOReoK6hQCh8XGWWM3UJV5Aci3Zd/GsY
9oUuKK1d3UgNxEZE/QPk2Lxiy8U0iyVDnVxawPXu19rTbdt4dQnIh1K0oDHlEztV3BVN2K+4+rz+
MpLvcvR9qb/eFrHemU+xhQ6GMuV/SLuuJblxJPhFjKAFyVfadjM9VjPSC0OW3nt+/SVGe9sciGrc
Sfu0EYronAILhUKhKlOCcCZaF96v0ligIaMrDfpsPOxrn+whIuGh1Xt3HWbTkhUMEwXn3AjILOoo
kM/PQ0qOEM3yVYT66yhvTETXrGEypSFQelBzvFkzu6pb+2ABvR1wL4880+5c1Wv8fle7spWe85fr
2LyFZIIhkaZmKRtAt/rRQN8UVYbq7oz4lE/fIhVd3wOPRGE7G1gtKhMP40oZNT0DJH0dF11Q7hyr
I+i7/cztX7j6j5xPyFaFlGiQC7Bc47nrcbZle3EwcBEhGM5e65V7enYGt7wZeM6ismWiLFo6KNrA
Qprv0A6NEc/W/Or19slyWUm2WtSTKlBkijN4GioP8U45mm7+OnuKDaYFR+CdZDTCXvFTtm5UV6Cf
CiLqLCBGk5zMS5/lfY+airwzHniMTNuJz8o6JsWKiy4XoDGB/qozJbkrHE20CtmtgrfpUtrOjve3
JHXADc6bmtmMkCtoJrzEWFWQdMDQOr5Z1PM4f7++67aL8ysAJrCYTVdK4OPHLXJMT+g8OKuaYJvy
bAsiRD0W8MIWIPcuXyih/3VoeTNzXUEzwSafBiOLfn5E5TX9YER2e6se8l32LQcBXGpnVvXBvJFs
kY7O7MUnKHKYPkaE0HTO61HlhQK2zBS1RVxoA9aZ9nhQNkE6tgauZh9M6FweQV4kYOJO1rS5iSo0
vDeAmNOhNnyRR3HAM4gtJ3Vq9w/GaC94DoRwxb471AgzjQ824T+6Glw+JVtNCkJVLOUQFkmPk4dI
6jV7yUnvaXx7AVthCVkSvLYXN4vAObE4+4OtLc25GZKRAiv6F1DyWkT6et1LuQvJpEG1MRRaQQ8J
6hmSI1mmbtFLD202j2qLF7G5eEyw6SWx1wg9B4e3RYzdAFMK1s8ODPBn8wrinBOC7bqE1MI/5v3s
9ehAAgfe/x3v9ON9JybMaBBPUFp6QIzdqVPPKq95dPsVbuWBTDCJxzBbYnq60hMhqG2EkF12NB4X
uz/lTn7Gp8p4Xk9TkiunEGFSlnIJJLU1gal+Mm7S2+AQ2cpu2nU4BmxyLveFO9xgMXGy87oIqTXX
kJkI0iizlBJwujsRpAXUsjhFEUoZRvmjI2RnVn3B2Wa/8Uq0mOrQWza0twRgdR3OB9SnSxnSNvI9
2MahQWsJtrBY5g3dBkLi8iLKlgY5aPUugMw2QI5LBGUAoGbJBxpRohOIQUFGOr1gAtdByWsHvjgP
TYWuuf8T4gNFM9AoAql1YhjMnlcjPROlCh82EH2lxswCWCTGz6PJm93Zbi1cATFW6olMYjUnND/7
eSNPbfNzvqf38YIn8soFY3IJqQkXwVwAllqjK2MpF7Tn6z4dAOQ9Uf9mO15WkNnvGD1vlmICVnGS
7dbKb8Hpugv3TYa4SSfiMpsXyLYjzAWRCQB5LkM5StUQYcxHpdxJ0zPnIKAf/dc9dwFgdnsjSwM6
/2CSdp5tPOm6EICzRQQYmgCajswZJN5OEi5wzBY3Uz02phBwUugH8QcVXDHGE8ckzpqZDFHBAhkv
6MUBI8H8MJ5EYnfAvJdLn9dmx/yQe4XNK0LJPEzmzp+QcBBJAcwOMzGgyMrd8vO0T7Ch0SHqZl5w
F/uQRZS/0u71+aX7MOkODaKV/SfkWatdbtJLxiqmKakcBzL1mAycFi3aHFOMXf0PlyOexUw0qRrI
RiQQVnm7ZmJczen2EjoqvqoZUtvEBUuTy/mu29ejf32HJXgd9R48ZM0bYv4Z6iM+HoEP2S3a3FyT
37+xuTEIzl5NNAiGipid13VtB7UekDR13uItDvjWHGiduBAyxUU69kpOd+rmxiCGZkgiEaGJTf99
9dlChNNIxrAv5tHxVKig5xYjbHJHOEfeFgx45xWd6LoMAQIGpotDkxRNjT7bKrS7ePkgzdIZ98CB
g7N5d14DMaGyiLQl7SAr78j+4GgelHvDR8FtcZntfAM9nTbvPrtpGZ70VIg9iCLIr94voA7dciOJ
AdjPZx0SOeXXTHjgeCAPg/H5rJmDVC2g30rTsQpvH2i/be3ShwCibg+uZsvaPvZ4M+CbaYq6Mo1u
xZVvDNI4Q1YFsD+py+k1rjtWcESyAz3S/rqRW/t6DcZ4CIYrRNwYAQbmOFeKGz+WeJwqW3keuEVA
04wCrK6xL7AhFCXGDgIlOLLFg5LYZAeVL+e6GZsvLODUB48gRsfAis7YIYORd6qNhraMSB4lXwJl
Ml4HIMhiQSW9OOZ7zU69fPB0DZ1A7l+iM+4fyZgIG6GeifvVBLb5Fm9yMbFVqHjd0rd5OjxYQqoa
0yoPvEiyWe5cW85Ernk0wxwTo+hu7m3zlaDHI7pTYXnVWdI9hhbs3GkeyNfkIXcKf/r/ebgxvrWG
ZzIKqYcCSi2jByPaR3flh3gHgjZfPden/kQ7hARuqN7alWtAJqfouspIiYAvHTToFX8c8yep573X
bZ0GKww2pxDldMxGipGcejfEWBiYlqQHynmogf8H4rU81o7NOtIakckoGkgGllVBW4So/mva7EcT
ek1me8zzfA+RL2gYL3e5GZ+6vvQCWTqLSfsRHak7OYGESj1/kLXWVsTeFlRxb0DHaEJfoDhCxHKK
HYWAg7IvMa4cO+ncP3O8fyuGrP92JhbLVH26HujffkDnuSW62tEaduPdhKyy9LIbwskqNyPkGpAJ
zLIoh4kawuVBGouaN70EGA4urLgGpOfIv24ex9/YPASyxsWyTNS65CWkhO8NlAz/pBa8toj+EauY
P+ZZpWU9QFpXRFWdnjLpTeuZKN2FZ97ZuXmxWaMx4UoakFlhipS2xsqgKU3vzYevwWPwRjBo7mOH
d9Onv8feOtZ4TIhSakWqqwh4Un5uMEzajE4Mfkrjj274ayAmGKXjoquijn1bxBa93YC164kSmqhI
Q/oX3tm5eRldwzGhqOgSqMrRdTQfKf97fVO9xHb0gHIrX+/j+iaDeMx7D4Gwo9SNmOh3QAN+NJTg
DkIk7nVP50EwMSiXulzuAhr1dF+bzxFPb2kzS7ysFyim3tswEtWcIdv4Vilo0Xuh7II95O4C0Fg1
duQat9LH6xZd37uYM34PKMV4kCMhtpW6iA702i1hqA4gLuAkUZszzGvD6Mqutu8iaNDxpZMPqj+7
kK3aRW9Xa8FVbskjOYPbHKIzierwh/l434wJHKiGLH2sYkklA8+cVX1YupQXbq9vXxz3760TlljL
U5y7CE5ocP4aHsxb4qhW9PA2feZhXsXnU63xPh0TM9SlSoUiAmjQ56dBND4sgQJRtdL7Ow9hIoY8
yuhzpyM5Wr0voZ8pRpbMo1DmfSMmTGj1OJJEpGGic6fiICmPf2UD29VWmmor9ZCsdUTxph1uRii+
hpxmPd7WZTvbWlFJ1SqBDckeKn52fDA+StCZBJ1ZYyUu9JxL57pRnEV7ywFWW0rtinlRaVIhB3dD
BVaKmBMbOF7NVoMxf2ZKuQ6L2vget1UtOAnRPSax7et2cA4J8nYYrwxJEtNoE7py2X46KTtUaE4G
TtrGH/mqV7xFY6JBEBTQKKUHbbbv9rGbPyulY4C4r8btJ3KLGw0CRLzXK87VC4pt78NDWydokMoB
Suu/mZfXVrWvvAhdifIjRH2dySXH+KzmFu/qs9lhtAq7bNGmyhehWOj5C1Xbg+DRN/sUwSnYDUfT
bsFKPdgyslADxIzzDtzUBnfIiB4gv89syNvBsPq4YhGMRUPzNtVP7vCGj6IR1ENR2xd89Wje8eqp
3G3IhJKiBkkqSnHU4reLJgTjoHiKYXHBJ8fQ4xU6OZk2+aX5rYZwSksvttGpQ11HQZ4d+uWJEhrH
Hu+9ZLNHYfU92b436EIHy0znJFo3G6wFTRF0GB6USfPX6HZyoXB/iL3oRuQccNtHjQl5LBENVmAG
fu/AqiEHIaFN6Gm+AwPlUjz2NSdE/+bDXTCoI60cRQinWs6po4yRPZxaG497dnAaIjzCUsE2UNDd
ceIOzyoaK1aIQ6BWxkKnhFr3WO1lsHJRyocHxa9PlClr5rKbbA5CEZCZ/XcdmeiTjLMIxXe6GcCW
SLUjUAXxOxHtQb0XtYh5ogW+dG6/F/08v+7BCywTf8J8CoW5BexyhqTiPj9UL4Md3S5u4gpcsUje
qjJpiTmYhJAAG6KTf2SNK0iQ4+g5n45u4msGMTnJkon12NJ1LE6BD1q4Y+MWt53PGyTfPgAv68bE
EiiTJpoqwJQiPSuoarTnGJ9ruOf4If1rr1jDkj5AcqPv2grWdM5bm5OzVK7xZN6Ee9HrcCqZlRV6
jUf8/AvvDYHzsVjWV8lQMdfaYQv00Y0GxfFY+pIMTxz7ts/cf5fxFwYIAcXpcnzbZ+Qg480eaimu
boO/f19iZ5t7XpjkATKhpIwDYQlmfLdgNL6qJkqORODkRr+pEFyMYoJHojUqqWhRMQXT9g+qZkk1
YAyIr36iCpOUM5PXO/mbs+aCyYSPSUTFTS6xkLTujRoIqjqp31k5WhCgCsZ5gOEtIhM0Jsg4Q0Yd
XlkvByU4pRlP34hrDhMpgqAq2igGgnaGX7gwxg7xUo16rMc/Ojkhg+V01Ye6MUd6RaPU9umhQQcM
7eDlFXJ4G4oJGUJgQtCywicKwptEOGrZo1lwSmEcCJayNYZGfJIReN7cnkbzVDevXfCBs2W3s7Z/
PY1lZyWVGhYVpgWRJtPLTOJAyZh8hIS7G+2wYxOXl6lyQi3L1VoUJlHwCPLG9PdJ0dKdlD1nWXwn
td0Txzbe+jHRoRXadhlifCLEhfLtMVqwi90CTgvotFBun+pZqSzj71Iog4kXY9kJdUqPrAQ0OEmS
34Kl0Ra1dn/dOp5x9N9XOY0Cpvx8kvDhFDy09/V3pResqvpyHeQ3N7aLezCxIRHHRJUoD4l2Dnzc
ZM6SnzzQx/v/oemQk7wYTJQIR6JUCd2440E90KCXecZd72kH6YbygVy3jLd8TGLRVYIQh7SGWKeH
qTqo8innaWzwEl1WBRnvcDNYCeF/g6d46MY4hIduR1m6KV9bkFvcYjYtfF7JL9i3GmEI+0leAJjg
ztv6uf9V8wlOKN70wm9uJ/+6BStkLYZpLqZ09YybGbRZhRe6xUvkDZCFoDT8KJvb8Zn3yXjHCPvQ
bQiClE4aUGnrpmqP0N9q0N9v+qU3fuE+o9IS77XFZKKHtAiprNGcMJvukuml1J50o7fG8gmTeGE8
Yhgpder8aRy/XvfM3xQRLovLBJBeqJpYoXW45ivqJG+K3XRUvr4P79EU79WRq54SdzzybribeYCi
SJqEviqCEeH3EWUoW13AdCPGgw086wn5TstDTkjeTIBXEMz1spiEBMK4uLNn7avQvWTj97R/Wspj
kGmWMfOC1+ZRs0JjvqCYN6qSzUCbPBOPcbm7D11RsGJfRvJBJWnBIazzORS2d8cKl/mAs5oE5jy+
VSYCn0oG5ugti29ooZi+mkYHFd0LvHrIZkBbgTLngVAVsaCIFYxNn1PhxzwfQ4mzoDwHYQ4DwZSX
VongIO2ooM1k+AK+3O/XnZ8HwZwBvTkuStUCIoj2eo1Sp6hyAv92k8BqoZjIP+Q6ZEKpV4w2hHVw
zOD71FZwp97R0UlK1J34safv6yMKLP5187ZD2AqcyRrFoIDuqoyvRItW/QNkkh+gkLJXPiSWsOcx
NXEWkyU8nkNJTSdMUDqp5s3krlA5F4ftKsfFGoWJGGKOfummAsBoGz5NH8MDnmvtYTeglhNYw8O8
4/FcbF/HVphMCKlIKJBBf1vBpQRHpBJZ5XcBD5uLHUGp15a/hA6viZ+3kEwgKWKlEIcEdhr9Kelu
A97G2n40WxlF/4BVMmdExihFJQDo1CG6No8/yQ0jr3rprOJH+CTZIXp2FJw6iXvdJTlxg+2LK+pC
ag0V62liogw8JSiKlZwXEx4EEzeCPFMhzAmIwjhH4vcQ7MVZN3H2NY0MvxzXqyVkIkdD6knOaL2/
F2/U+tlIFF8ub5RRtPRu4G1jzsmisDFEnUhH0rcIL3kNbbZFtorpeVzRMRtzpyDKx15wy+uJ3l5I
ohnQ/TRVwqZduTwQo6AvnKK0l4vPUn0cFQ6l9rarXyCY7TXVqbDM9KoOWgix9bXC+xN3u/w+s5V6
KM6OGYpgTp63iO6RlUe+JnC+D2+dmO00mUE0mQNNFIfEL5XEUUHr2gQ8Te1tL7jYQv+M1a7VxqxK
IvrmUteY5a4eErGw4sKwc5PXzcEziNlBeTCmYVoCibSnAI2k1VfC49LgQTD7J+zUaSQNfCsO8aY5
it44RI6Abqm/+/7MzqmHaExyesD30q5U77J8F/NcePvehUau/24T5pBN9aEysgWrpfrxg44OXHoz
WR7yEx1uMe/Kl+sm/Sbf+y+ezvajyBpyL4k+ak/n3k3u2geMWfbgEfY7F909r5KBMmHuCc7MK3/+
5jC8IDMHMKQIzLSf3uJQsy+c8KBqtlpZlPwRPZ4ORLWQ3zY8OoPtG8q/CwzN7/eOP9c1xA9aGGw8
J3vtVffyw7QbQb7mgjPZhTJrYuV3tOGRdym7Hp1wVXgPDJ71OUZZB50/y0s87PKQQ2DA/ZRM5Ohz
YRJDGmFbzerAzIA3xaeksyY0HU82VS8VMSpvOh3v5fj67tPZxmAIMIMOQIZh5nxbR7t4fJnl5+tu
yoNgYogamqMiLzCtQ25NFtFX68IPEsW5DvObpPDik0wgCcJIaTRamAo/qwfd+/k2G7qqE+mOCN08
cPA/8y4/nC2vi0xYmWItNgUC41QltM1ovs1DxZGz3JlD06+11gmD1FnQE6okklN2tdcL5GAK0+66
8ZsnAgQNZKpgBIItxnbwykMZhww4oAUFa6w4ZiLdYlDLy/Li43WobZNXWIzJoQ6gLB+Bdb94xbfm
MTqHN3JvGV9rT7TGl1i0OIibu09VVM0wCRW9ph62Ou/SsgnjiVJht3gGQU8h+gvmymo9iEztpxto
8eygV3odkwfJOG1JZ0wTaQLhUg3N07uA3F///e0L2com5osFsWGYAiXElv1m332j47mDnYOB2Jet
2OOKoW3fPld4zFfLQ6FEVybWUPWnUzWAwJHyHxWPpiv2Fjl3B1qZBscCWtUTlc+GSAPkL1nyCp45
Gmsj1UJdAPxyVl5piwiUM79J91AJxRNxUlu8E4r+3hU89goqDMVABmoufYxRIIUV7wU/OfDG4zlu
wl5EWyE3RIkyqCvLKSuPesx5ht6MnZdlU5gDTynnuVFSeImxCD4SgK/tUL7GQp9y3J2Hw5xv5Zzr
aCGHHXV1HCUvNvcLj2tu+/DWMAeFQVgDTDqsC8xN01dpgXPglTb0U2LxKfLIk3RQULilw5z6t87T
9iYnNtKd9IsrXHBZV9CGGMpPOXAxUGAH6WMZxlYvlo5c1lapc/b1ZiBegTGJUS+rUR3LORzC2AX5
UWlexvbV1F440WPze61gGL9ozWBJJA02BZ/orFdxxrylflvtRGhDYzrvXn0w9/WX66Cbo9RkBco4
SRpM6LSOAFqcBm90dW/ZtYkTncEG83VwMXhpJfdUZL3eZXvjQf92HX773FnB0724OgUgrBMLUFqn
RR9altZ2dCZLd1VoG5eeOXIpU7bfoFaAzLGjZAlGpkrYG+0NP3fDQ3ak1aXQrmyNs895PsocNzkZ
zJgYsE0KbuL+HMy3aXqbCeAa0Hgigdsnz8os5uRJ4lEjUoiqCB2Umj8XXo4X/vpk+tMzXx6a56jM
saOLpI+jAIYFjWf2d41yKHgP4rwtx8QV2eyULBzwmaZ21yVnRfmUil81Xqa3Gekvq8by97f5nNZC
AZRmelHEL8R4uO7evN9nAodsKMZSJ/h9IUJbd9Bbsh7ZfwfBBA0t69BFruFbkPaBKollnLYBnglM
fOhmuQly+vtS+inNcyufvl83gBcCVCYEZAS8m22MRUKr5xOa6ZA09Yk1HWiVMrmHOMXTdcBtizDd
KhsEY66sIF5B0twYYmyVqulsSX0VCHc3bnvvBYLZINpE+iGXAEEL8/Nt4pjgZsGUmN242VF+pbfp
MLJqEEV1znXjtrfmBZnZN8GUFeiJB3I86baSl4+ZicCm8zgwrsOYbJFC6ZNqzmvAGOmHRj7LoiNI
f9boA4LBnx/KZFXdhjQSRolWd1TffDWP9Xd9dgxIK6NfNcVdyGqGP0oqLoDMXhIkI14wbI38sj6o
0+00Q/1UiOxU6pw2IX+0cS9gzMaqMeDZVAasm8DGG076ISgHTvmV95WYndVLwxJk9EVlMBIrDT4M
ujfEJceO675ussUGTQ6mCWqruAQE/iR/HutPQzZbsyzz3odosPw15bssGHOcVpj57yv6Jknb2GhL
+PCy+PU+AzUvz723S2Er12OOU0EhjR6VqABQtZwUhGO06zbyglP2od0PN0Zi82betpOFi3VMyIjn
SV00uqN62a/n1yj/Xjd+Xn4wFU5HEe97MRFiyYzR6HuYtkgnOfigNbKlZfu5+hN+cEoP+s/uZYdn
ukUsykAo8bmij4J+q6lWk/Oe0jYdHHNTClh40GPA8lORkARls+BwSrrZDkzBkYTQ1lOZE1S3s6sV
DuN65qTGi4wCvWPuOmd2FWf6QvDAi14RB6KvPDosLhzjfaKZDHNaAa6HxDBab0rbcMpXSruSQHSS
VwbddvaVdYzrZZOZhE0LODUU7FlCJ4MkorwVgNkvt8JiPqfCbGNu29GD0NGE8iYhsj3Fk7UUvLeW
7WRg9bcw3on+ukZVc3zRn3MY4NF5jJ9NzEOld6CSUixeJ/P2feACyHZRJ0tSKhO92yV7+nxf3wRv
A8/iCcrknONlM/FYQbHZYCyFca9inccUt6p8XyP/+IPTf4XAHGBZqzXa2MIYRX8W0FWU9r5Wfr6O
sRmoVhjMuVXEdaOTCVYQ+VVtQEow35HIz9Ivk84rgG4X0FdYzAG2JEY+x/SWT72B9pRWXvIIAgrx
zvwsHWQnciFtg4eQmUcbsBkkV8A08KyupUugp4MhwEhlPObRj0V41VovLXgM8LydrjOBRU5Jkuo0
sJCbf8bTbXKnWj/V6nls6ZxoqTNhJRs7Wes6eIcs+oP6HASZ1dYv171ju2C/WjkmmLSykBqRDhAD
B/NedhOvkOziJdiR/c/muhwNb9wGTO5CMnEDV5SgWQhg1XtyKJz0k+FkiU05mxI8IdWVyzGTmvFL
MnIxk+2mFsGMLYkKPlz3dbbDXYGyiTi+vezkJ9qWBeV5VBRCpz5yq9gc32SbrJMxTzAWQTe5Otod
6suhjIv4/SDwKJA58Yptru4ree4FM0WpZPmWirdG+JGziDQcXVtEJpQYA8n6kgb76dw5eHL0zIfA
S/cLpZAGVfB1NJ41TCwJNc1MuxhgplpDj3C2BgSS6xDb1dCVVzBhI4fabJV18AopQznrjTJtJ98N
O81d7MDKMd6Hd4AzcXlkZTzbmDCSLnNRmbSIV4WiJZeZn6sJ5y7BO5nZhmqhkLok0GBb644uNQ1s
80+UbZEygtZfeJ39vB1tMIFkWtqi1mlWQiuDkhO78HZ5r/mUhQ2JgMQp1r29N11zRjaCKIUit8sb
3uSAltCOUyt9Lg/ld9ANBR69bNDXlMQSj/nijE5j4Vs6oFYo7I73Jr5dlb04Ett7PWRi1Ug0K2le
5x/hUTqC+QhvHtoRtXUnPBFrcgsXI9UyOC7FHUaAOY682fu9wmdSlTww4yGni6+dkYCCdak7Kn67
B9nH3+VEbBe2JoBurKAVslRGe9VX8ANxTOFsDZOJMRjWbHW1wkpKyXM87oXh4fpS8X6f/vs6U0D3
59il+H2SBG5hynY8SM51CN6ZajJhBVecCbrp+Bqij0aCAQQftW18rFz9oOOgoQMU8SP3VsA5Zkwm
piRS/09hcTyEt3T+/K0sR4S3J9oZvZFpZCV+5ou8V1peSs4W6NCuNqiSCXN/8tILt9pigZreLqFS
l3LnAHiuzsSZJjXFOZbwAQNS2anwbYHGCiUYmz9piVsEN2V4zATe5ZgXTU0m2khLNhiNTDcYmJbC
XQR2MWiQ2sqBeNX/QGBw/WNCgvm9l4p5IoSVCiPH2O6CXSMluPR/z9DecN1Vr+8GhS3ZCUrXFHMI
nEbEO+BZCX5c//3rKazC9goFmhj20DRCOwg5SoMXhIrVKryKFg+EDRnDVEQGTbCCCm8bkd91nj7k
3nVLtr8ISJNUA8ogRGFAzCKdCok+nKoq3u2l3I+SfV+9zgmvr/A3l6gLEhOh5pBMfZLRQowzxBj+
x4y8cTKcGD3Oi2vea5ibbMCpl3CpJH/j5BdkJm4lWS0NkQJkKmoRvL22RZLderofWNV94c/c0LGd
UV4Q6aqvorGaN7Icdm8XRkpZC9qIwiYOzVEavwThI8fdf3NOX/CYK1Wl6+Yg07WlQ1mFs+xGdFwD
FvzX6OG1kCUcxJ20Vx5jRxgt3FR5bAQ8N2Ki1yjjbaahVba6M46SIf/AFIVV9MqLMEbGHx2lF2OZ
mEXGISjaDljVcJulN1HBZf3YDh//IrDvcVOkDT0Ef3++YlKSili1AsFSTKf3RiRfjS1CyijgVJZ5
qEyyA4XBNtQX2CXqRwXXtVDtOCv3m4vBxTDqtyu/zIXYENBzS/cg1QmI3QY6V4E9vWju4I4e5KBB
pFIMrp5YMedGvh3NLtBMoBm72ZjyAtBh8g2hyG3Sfdqmf9KUTy4gTIwR52VMlhkgY/W57D7m7UvK
nWTj7G2ViSajLAVkiinG28BeawuhRWcEaafAvCMP/3981hUi44whIv6HcQrdbJtwWnD57RZyQEri
6UEACRTFDjueTO7WHl5DMc6hhaos9DWgqta0oKapxHgQEpEScNOOLV9YIzG+ENYlmHcLILX9c5ze
meWHUd1fX7etzbSGYDwhJpogGmOCB0hi7go5O4aiyYm6PCsYR6jKZNBMAxDqAA3c5kRAwM9lX+KB
MCfJIJfzlMYAKZWPA7kZpPsCgiV/t1bM6REosdK3NbKZPDs02k3/R7oX64/BnA5ST8CwqcCIEcKf
qLC0foTaqQqa4E9jjK4XyqMhms51qzaP/TUqc05U4TzqTQYvEySMVNF3s+Rlup9QAUEj4qPp6JwW
Bc7+YUv4I84/Y6QVabM8p53ha/G+liFj0A9/aRnLexLNUz+NAdYz2ce7zMmfBRum2YVFs3btI08k
mGcYExiiodM6YQFclA12kjyVbWt3mbtEH65/MZnue7b2sfpiOhsXzKjUBgkrGCvJQexS9NLNJehP
QI6da5Wlk/hDo+gPeoKjqh3QytLmrrwgsUq6J00eva4kn8aw+DLkw3czDW7NJnHnBdJQghj4HRFs
ldScZwjqutf+ZCbOBESemkmiQVPC26wgmG6Tyx/KrPclE8OQSv5UmvHu+jrR3/wVkxIRyehbhvLh
+1M8zZJ2NqmjJdGnvL6J1YwTELaDzr8AbFdj2s4kG+lddJYOanJsx6PO2yzb63aBYM61OWnUOqUZ
sq7Elp6jeNUQSxoEy5wPQ1A6Zl9yjOKsGtvuWs26nuGygxIPRjuiZyXkVct4q8Z4r7A0YjDTEows
uKhSWvn8QRv965+eh8G4mzkrrS7Ri22We3KWQVJgJ2av1zE26zy6qkjo+BcNFXzr7/1rgGbBJMgx
7aqxgk/NXt/ROk/4nELGx2r36hEacoXPu8S8vcT/4tYrWOoyq+S0qds4MzKEGVN9QNC0wli1Zxyt
JvlYjndi/aSMN8HICdrUlmugzF4aRy0I5Qa2tkFwi0vyfpgUuy3b3TSYXxJVdDlru+n3/xopsRWQ
PNH7Ra6AN3Xlay9pLXrx5Jui7w5yEr/kcvUklArG9xf187AsVq3Mt4FBajtUxsdUqp6KQb4VlOwo
jfG93HScP2/TvVZ/HbMrMTSwFBI9qPUCI1bkTGawf04ckM1KwMW/4GbvPzRRBRNUcliD+X4AZ1jl
5TeglbSl0BLPGHjetY+VTW6Xx+tLv7n/V7Yx2zPT9SQvBtimyKc6iCw1+ngdYHvx0MRs4IIrq2wX
yCRKDZlpqq5WnxMltxTwNVaa/XcgTD5YS3ONCy9AJH0nLA9ddlAzDjv+5kJhWssw8R9oMxgnKI2o
k5ZYQBP7clNk91rOuaTxfp/5/MJQT0pvmiVmQWI4eonxJd7IweYuW5nAfOvIKMJoXAAxCb2f5t33
waxA655Mt1VeehjlsjuFKyqwmSatQJnYHHR12zcaQI1PgQ8tw9FSP+qobgV4oUm9mU4hOJk9cR6M
NsvU+gqWuuUqbPYDfF6pAEvpWVu//Z7bCM+ZRR+oQonjfrxvx7jfmGZLnlIbg/rBXD7PeGi47t+8
RWTOnqQSUKWEHoKTKfMPhObMSovEFhSoi5S8N5mNDSvJhgltc1E1VCIysb8QJlkhSDSgXiXahipZ
GH22Eizd/23SGuaXDrQqCbNSH+CMWmRJzWQJxi3JTrKqc4C2Dm5JBr8pqI1NIiE3fO8KRNBTZQq7
EtX84e3tMHtsXjAHE+zSE9gKHWEfTieeBPfGF3sHyriE0VeC0bZtifHVyapV00nI4vSpvI+EnhM5
tk6Od1iMd8Rou5xbE1jDKwErx/x92VW7EJIUZ0pyIu60vbAHDzCvY2ojSXgHy2Qmi0Q6PZQBa9aS
1ah2AdWB9EedeQsvLd7YX++QGJeMZSkHTyK+YF8e1eChqB6u++Kmy188hNV3DodFxishLNFMfV+F
z6o23Sa9+peOyEo6i8qYV/MCGHJDDr2fP4NWeK+AuJnOykaHyJ/ueBwqnJVj1Z1zPTSmqAGkHn80
xZuh5kxR81aOOVJMvdGGTKU+MHshBhBU5Kn90999HWrjKpRri9YNSQeMVPlYkU9zihu9yjndeXtI
Y4JEKkZ1n2EG9S1I6B59D8nO2Zekgcg3nbNSQRHUJE7pXrdtqxyzdm2NiRNdNqLpUAIune+ifdPd
S3P8SrU7ci985PVRbPVtvINjQkWrVMNi6oDDJBKap2nzALnLrMUe93z5vC3nU0RFIpqpKobItihh
wKFV2hBzf0JCG3+rfaLz+oa2wiwAIH9lgLheY9XEYyii1SKpEBmKOxLbI3iXSfJcmd85n4lmd8yF
CCeHiPODaJCuY+/+RpipBmlgSobaUvUYQD9S9+ngcOXzlNC2wuoaikk0+2aeSWAACsOhbluecAla
tLPUfiE8pM3vszJKZjZWRapcjSUgRUdlhC7s0HLyFp4tTHjotKDoGwhMO6aOlq7lOKA3GahWQHSr
HL5d/0hbsWi9cGycKLMSdSGA1fKTobyY1W1Q7K5DbD0VvfMDJkzUVUOyOQOG0FuSJ1i1XT4TyF4W
mvXW/HST2RCj+jj7vHHFzQC1to4JFFrbFY084GNJZ8Onj1RvqgM3g1UcowzN54ZH6bAgtsaxeHOH
rZyEiRhBOCRt2QA32de3vTu79GJaHOmzmOSGd3SIuD7ytjXPM5nUohnNsQklgBLlIIj39cI58Leq
KviOqmLqyAsNlS3mYIh8EpdApla98cId5P3sUe1erpwu3US/Ro4LEmOKostZHxswZcn+GRdAi+0p
3uuHDjRf3MYguqOuwTGpUtfh0hMmMAztOSfFoSPfnZXuVfTmEcq4z2OK2N50/zVPYys3QVQMCyWw
dkZjdPowdfXM8FR99DhuuB2ALzhMVCykygADvVKiy8rwVfBKF/9h70qW40aS7K+01R01QACBZWy6
D1gzk6S4iaRUFxglUdj3Hd/Tf9I/Ni+oUmUqCGWMqa5zaWsVyfT0CHcPDw/393bNJYDS3NIxBUFr
2/iOoviwmGgAP2QqxeplpdwPmqBZc9ujjp/PBUUlTgoryzRUElTZUbsPczzZUkwAXiZYNJEiXEBM
26xHoMWa9XK6w8iuM4SrQMTW48SJI72huexA3qzFEZPhs2Ypw0dl4YG+K9BPrn1ULiQvAzkeIOHr
h/nGuqF700GjiyhIbRohVYhuUVBtEr5dJ6tlGvcEUTmensxpn5DYNqkgQ9zctRMZ3GJOoyx1iblW
bicHBn1s2jzowqDB27PA0jda3hT1RBB3xFT9qumpBkFRmTtZ/ahMflldlE2gRO8AFmsXeWXDy0Vx
ftPBTsQy/U+y7LLLlSWhiFMj8sLlKjqY8UXnLi6oDINUVBUSbRh3qACGUJqHAcLU/FLRP6bWZZ0I
JulYXH0TCE/04eJuKpXVQBvYRGk8jKVsL5jt7QtHHZ/bBAicVFDm3MysT7eNC7xajeqDxVQaQcUa
O9NVE0iOfD1cll7X26LGSMEC8r040tyD/GqFkVSq4TUKABLI4IWS6Z43xs387biIfNGzk0cFgJVs
EWcJL41ReIlROzeaZCdezPtuEoGvbEasE3lc6M0wLJ9ZzPbn1lXqpzZ9PK/P9rJpqAtSqqhI5H80
cloXhVrXFEkUccl4q88XVfL+vIhtFY4iOBXqfKGp2SO669LNonyxyufzn/8TQzsK4I6P1SjVzNAg
gBma4iq7yMscHWSCjKJVVD/YTpToURpT9yQsxJkOFLYC0lSU6ZLkwZze03U/G1dNu0/CuyF6GDG4
LFBRtIZcCFzaPJInlZ2QV4OX3DGugsppd+pV77GCsSwm8WG78jZaHNXkoh9AqedibmEYMahv0T0A
Ii/D069lF/BQwnko9mHnhHHRr0javKwbqJctf6jDTrV8uQEodi2oC24771EnLgIWw3ed8JDnFMDs
6gc3op9Dyem73BVs2WbeeWInfPibaDUME3TSbicvuegCfU/+RJuSdyNAgwVJmsgN+Ppx2EZLIrNF
pLYeaJg9jA7ynk3hlgf0m3nn1RMs5etrw4kXZDIBKZ+GLGeovpDinUEORb6AYNgv5U6wkgLjeNX7
RJQJ3NvYZO5dKQWQWyh63bPb1qD2LPQztidn7PC1NnUiqsMTSU3Zni1W4RdAKWuvTOsu/9Qi8VAo
QK8EZ6TArV9HnU/kraaMuaEK8kpZukLb4+UUTgKz2D71/7L517eAExFWWAGwaIGI1MhsaZjspKvs
lgRRq9h99DURMZyJdouLG0SrkmgOIU8f9X0+7DGR5ylhtpMb0fTwdgHg6GGvpYkT1VItRdujBBv8
3mE5uqABAZQQe02jX2U7P4iJVoVuxgURaiYaWlShIAmsa8NnSU10CehPBz1EO+HtVeRnXBSJO7QJ
TR2kacEItFELg5v50/B5cGX3ex/u/HHAM/h59xakBa+N5CdLq8x92qBOhTt6eZ02ra2TyG6NVpBi
C8yfcMnHErYJBp4gJZf9ITyEok5pweIRLvNYwbST4jYGA+ke2taA+eP/vQut+/TX1stUNIUSqlg6
t02TpZdEqYzKTWAVGFvIEq+iv/CyoAI15E8ZfN9gtZjyaho6Eo/YHQ3JHgHqKUSx2d74oxBuS9Kk
UM2MQIg0XejDR9267kxB0PuJBx1lcNsyz6VcJyFkNB6eH73MywLzktF0Fr7lijCzRApxyWEczXpe
5dgZlXzqlWdr/jiHX847y2bI0xXctDXLklWVmeGJszQR2iOAioMQi24Yml7KAA7JyXs5/JWD8EQO
F3lKVaqKPoecatGDUG5sUvZBq5v3JFPuz6u06Zknojh7ni3LQFsVu7vNF738nI4CG9jclePn87e1
JF2WKZHx+Zp102WBYvhGFfwtFfibGmlm2qBkirOVXtbLH3F5d/7zRSpwVkw6KSk1pkJs7eP+XVsF
erE/L0KwCxpnu7mmh5PMKqXdDMa9cdlFi6i4ItKCfYUT26XAjUhrg63SelEMV0193Yhor0Ui2M9P
RGBgMWwXi4kYmj341vZLWjilkGB5WwzFU5RmEKCfc2JkrQ3VbsWFJacmCgzWpZqtzhjmgjvEdvTS
j3K4BMdYNUsPQ8gBsRkoVNhVLAt0F4x+QHYS0RNude3gWn6UxsUWKV3VLE4RK+c5ORjZVRXaipo4
BqlsPS6cOSx2nd758RyK9NxMHHUk1pam6QYQIn7ctiFXjbKTZ1QG7hmLK17nHVPF2wq7eQIU3LG+
skleemNcSoJeSxZc3mThJ5I5navQqtpcg+RZAebTEtud2QRpDXRRmVy0k/yh06KrrklE43jbFnTU
mIuvXRZKEy0W3ELJ4g95/1yT1U6sWtCJtX1cHMVwsTWaACRhaRBDE1BRA6QFMM9OEymHdbS88wFE
oBEP+6FLWqVEILZ3wQ/iqtZqR7HkDbQV3DG249RfGvEQH4M5dBgqhJhpWvzMqPwikwXRXKQJF22z
qU/ieoAIHYOJbb3DWjmSsQgU2dwaQzFNqhGZavyZMahTM7VsvWbUO9LJLnXDSUfTzrJfgdJR1BNR
nEKGGhVmpsIKOk/BKGbi6SloGtiTqbxjlUWBT22HrRN53FnSFR3wqE22R3+Oo41PScDY+HIvfxBV
BzY7zE61446VIbPCsGIu3Luyw9ApQPYEELq75rO2b73ZY7PxVBfpuGmHJzoyIzo5adDNmWWR8qrj
Ao48zLVGGP//1jqyy69EnHGbrSqnWnIhsqJDhDbwVy0ZJ18OHJ9xxy6faA2/Xy5EcZHFvTdx8UQ9
Li42pkWSKUIteKlDu+kreyhuIymxY9mZ49o9Hzq2wNp/MFAuGsZRqsd5yMLULLmRWt82RXJdW6M3
Zp1PQgC3EIBNSrnsNWX6CFCM+1YNnTUeAK9p7PvZutOt/ikx0eBMZKfUAc4m+IbMRc6tBxdI+z6T
F73FesgHVqAE+snoteApBlHwtFuBNCILwoPAvviuuDHSorC2sCS4UbgzBolqIcSvyE/5ljh8/lrl
MpRibbraw2rHfr448wIIlRFIC7OIk0gokAtEldSvqW7BiEe/0G0VQ+GS01J7+Tw+IljsrFGwiFt8
X6eGxXcokXGq81XBKk7O6Mqego4rK3WCMnQGw+sAVVN65VXTBCivm3ci6KHNc+ToQ5QLTHJnDisw
H9CYPDyvuWLDdoHJLuLZE0nhAhEJAfDYYybNNVs9SMDAgXGOvSmJfHQzUTpRhos/mSHLZcPiD6M8
bYIebM8MOUAEbi2IO5SLO9MStVPBNkyVb6b1A6H7SHsXtfsYrdB/z6UpF3S0xaAgKYFGMWaIDqqb
HFDroAcN/XjoRbkaDe9vCuRjSF1pSjPC3cDlY7d7dRcCDMG6koIWPIii0SWBWeg8rElWxkXYs/Mi
vQNkJjB4SntNRPCfgijFj4IDf3BAmIJKE1YPLV+Z4N1fpAUXMJIuRkc5hRaV0Tl0Xr1mvGh/6XZ9
NG2dS1eo1VuKymwuJKVdpZG7zs/NIoKfFuR7OhcN5nomZVRAlTDdFQAcHh673qs6XWTWrGp25qTi
R370VCIyIKiRh3fS7MpkuJjN6gVTX46cWw9zjpwsl/xVW4LFVD6EWbQ7b+YiPblAIXdDMRoxTEJJ
ZE+i1wlQmYjaO7MiwKYQRCSdCxXzoKy6NEBQNeV3cY+FreKbxGxQPe4Gpx7g06OJDZWm+/MaioyS
CxxxoaMXBpAOrtJb9qxUgEMz7bH/eF6KaB25aBEDUMSocqg3hldz/RQp+ywq7TYRTbcIXJgv9Y5q
U0RRx5axmpzO7K9yk4qS5e2oTkF1rLJmZP65MM3ATCl3E+46H1a//ZLjWi+rtlWCqPc12AZpCmKc
Nggdcnd+FX+SWh5Fc0XmeClkcL2MEN12TkakO2rqmUdLjI1H8ozXKdUZJyuIZ+IQWXX0oXKWGZfl
zIpf2jjxOjX359EMpli6rLTVy9dZYMc/yYqOX5ELcsW8NrLVYHVGXz+w5lLJI+8nnx2vlps9CRaE
RbO38eEojYt2ah/TIiXDt8ug7qR+f2G9K3ffboNA7PsikLdtX0d5XNwjxSpbYwXtZN2lnyUgtOF+
Ftm0dMkH7Lkz7cRZxHYpyzANwPfrJlF4PNe5SeZVJnDR76AyBDAPAGSUgj7Afz2v4nY8OArj4oGq
tnmod4jsw/LHYrVAV1BsZRD1ev7kBngUwwWESo3KdKBYSOu+3tOL5kEBBPVl+chu8f2ETmBRCvGT
7PkviW9LOugt7CcoNqPZhY6YMbLRvgDwpld2bQ+L+cj4Gqx9e5V9Or+m28H9KJpz2zWNsiYMoSwD
uksOWUADDR20neCw2u6wORoKPyVRT3GOoiRUNMZ7UrpddhXNuy55Z3WJE8Y3S+rnuugpUqQb54Hd
oDZzwuyFQWV0gQWUo/9LKs3M7q2jH5eQc7xy6sy6H1lYqd/T9r4P3620sJNpdORqhwfX4PyO/SSM
HeUxNzmpiMz62uRDDrV6DFCzOkyFMi5Dgi+9CF3q56WJlOOyjKTCI6gMtiJwDx7kYk+UIMqBTEhl
e6CXaig4RbbPr6Nq7OcnquloNNDTlllJ+yHN389AH6Bg28hiZ1w/nFdM5OY8uKslT2aeNa/LKDuS
rTtq/+p1K+pnw/2yEz1abucZR924sDKncbMsrPbe5cV+UAp3jG60Jd01qbBSJxDFQ7cqhg6MtBii
wivVL7zkDzYWjOPOme++3SY11NDE7ZqiJeXpnJci6nHvglw5WBbA/KluEyRXIIEituqUHhiknfOb
KLAXHrpVW7OIhBass5qa66ajV2BisCdTd9MELJmJaGEFBxAP5BqbStOnBsSZ63SpAMTKVmtjpySi
jHsL0w/llL9sxeJCSr2QCKMhWEhW2DVKm1VcNae4xXkObgSGN5aDvlVxdB9gbW7kimBABF7Po72q
Rj30oQxFy/q6ijFSrj4o68dmPFjgxyzQp3B+GwWBmsd5BSpAlc7scDAxWRG/65oHvYPJklsj+9Bn
waqXghgq2kguztA1Tc2WlSRa+ikHuYVU2G0meBJie3TmWLDYGp/EMqKuRgOwM3S4q6mb1NdxL7L+
LdaMH8yECykZ3tsN3YAanaf6U1AFyYOkBeHOutX9xP3aKxf0/fmdOq8U4QdhyAyZPfPwwnSn4m7V
nv7e53PpSDppHUAK8fkN+dhPf4S/9vb6l2eBGebHXUFLeWrpQJZBpxfeP2+bQI1s6WXx2a3IHPzz
2vzkyeS7H+Ne86M0TeoTKQREnFuV8iVKpO9V2rwMxPiQS6ttRmAaq6R91padXdF6sI2qul767oqi
zcRM80dlMQWGLwjRAD/48Rst6LVc5xQLLN/SD9RXdtpNbw+u/kEFQavkikbcBJEMD3A/ylMNZjAs
QrO5meYdm2pK3fFi3ZlfxtdHlew9ddLD9Km4iHxh+yzz45/7IJG57GWpl3QNS2gbPY9usmsC7SZd
bIxmNpOt3hKf2LGn38m3wCIORRCBIlfhYgwxAIuaVJBdUX8kD3Jxe964zgdNoDX9uLIgvSqzktX4
c6CyK7ssYEwTbSDK3EVqcDFmKOt20Fk5TVIIqiKT3RmCpE8QxghftaBxGjWjDC9hz6YF6DqWyfkc
7UePcWt3T6DqeD6/dNspNO6r4LR+fRTmrDLWolat2UxwCx6vb0TzLRjRs/eNj1cmwUGwedicCOOM
sATwAk3YeAkavZA1IzGaAaEiyNO3G2dPpHDmllUmqN47qJR3HpvrT92yc1TDYTj9DH0mBKMF2EB8
EQTIdgngRDBnh5lGMRNfQr1IAt7xbNpFO16YSxfZ2ZJeqQkmyNFH1cfjvgXn6Gpa+/ObuenjJ/I5
A03whFqkrFOvwHBQVCY2AmkH3HS8b9gkcc8L2/SGozD+tTBLJSVZ2fxT3uzrOGiMT+c/X2SZ/FMh
aDT7LqqYgMvVJ14TkBvpgbFZyztg9Qosc/OecKINdxhO1tKAtAYlSVOrccO6Byi3ukgBLSLBsm0f
OyeSuINwrpupi1njHr03g9ipDtEhcybfCgZwB4jvBdsHr0kZHI4CMKvX73OSfOFxq4wVNs/dtTbe
HOl1GCzvVjfzimANtO7AfKJ/EMXKn6h5FMvM50RsIbVtErGxqBYEyuzlabYzh14pIBJ95aEWLet2
aDnK4+KYhAtz2IXwPQtD8W78pfyo7Mw9cJ2XV0gcxk8lruVsO9xRKBfPTKMmFD1IuBzEyyVROicM
jdtkuMXIFpwuF8wRb3vcURof15oklGkKaYq1AwJu/UuPUieWwoWvtck6nbLwIcXe2F7klWeqgcCp
2RvgmzTkRAYXoqZ2MmK9hAxWZFMv+p0axDswZviiV12RAfI9/mpdtVaYwADDYbC1VvrQposX1ok/
al+mecGo66I8FuZyGQHuH5Owe2VFzwlt1C8ClZlDn1GZHwOoM4PUaQOVV/AqMXKq2CU3na/bqOyD
lZ0KDoHt+qJpyeB/B50u4dvVWiMvhoRdhUgbeXRdbKoGabSv5idN8bupdDDgngyJLVCTRci3ah7F
chF0wFKbEro72Nt29whiEhTjJCcEN6Gn+5kvomXcdr2jOC6M1mqck2qFv8faGLmGGb7U8+LXyVfa
Trtekbzz6m373lEc+/lJOGukMc1CdrSH+vK0LtlX0hLBCm4fQUcRXASz1H4mXcYeEKznKSag0Utd
s9qNlojrdjvLPLEQLmylmBoxaQ5J3wDSXp9HUNifg2/tKdJeTp1YRMe1HaCP6nHRqzG7bKrZu3qT
XGUAnmzM3Wz9CpMLHvwIOoqJrlJd4+OLakTVwNJZxlHIHraswUfBL3ltmwKo/+TonWDfNhU7iuQT
IQAejVY/wzSSJHEG8yUeP/a9CFhn0/5OhHDVgBVoVR1helnkJdI/gbbvvH2LlOC8N7S0ZBwWKNGH
oW00TwOez0EwKlgqdoK8iREnWnBOq0ZUlSKW/+vLdTn5eXVjIRDl/WU63a6mSBrb63PSOJ/VlGJa
KoYPRAL9oO7GXbJnQ9OGIOBuLR0yewvohoppwMB/DA2qPmQgtUIzQG2Gdh4WnhYVdh0Ngh3avF1o
VFM1CCE64TvWC2yJKXW4G07O8tqZv17UOyN4vRnuzlvDZtJ4Kotz1jin6D6O8GKrP7Du+BpnlomD
1Kt3fWtbwRgYN9PBUN3zYreM/FQql4CAJk9VzQIa6t3lMLyPF1HTP7Ni3iJOBXDRgTTogCYtBKSv
U98Na/q/zPZsuFHai94yt+3ir/3inzIt0M4rcgu7iMbnOI3dar7Qq0ZgFYIl4w/72exWPWnYkhkf
OkCv5Nbj+T3ZvIadrBn/XEmWNssKViak15NHvNwve9t46D2G5xrf9qICuGjVuBDR5ws4LlVYXj4c
8vVTb1yE0oe/qRIXGKIma2WVYGdmf8bLTOQtqOX4YLL34oP+TnS13NwiXQG8qqHJIOHiQncvoUel
KyAtTgKMt2F2jgrCqkgCF7yTrtTCmVlaL5kendsAhJqixH0rO9FOtOD2RZVCM+8HyGBzQUMJ1u3u
IdxLjyveXr5RL8oF8K2Eafymy57I5faqaK2imNnqjX56wzikltTDrQ54iW2gh47kn7eNTfPTTRkR
FmHW4LFjjTzBq52ELNZSCQYQ1SCb56ekKifBlm0v51EO+/lJPtk1xUgy1sWot5eaemvqc9AAE7eT
RbC7m2VnDaObuvaaEJncxoXT0GXgs0d76/XorhhIZbCTpR958g0weJ06t+Nd6ll72U29yFUFh+Nm
rnkqntu/jsRGk4wQD7iBS8VNgXAe+vknBkH5ClV7s/4KONSpRLbFJ0srS4A4DNkT2loRr6ju0ZHq
VevTeTvZdDkDtAAyAJM1k0/6JKkYk7ltcFc2n6ticQtLFAhFEriw0RJNypS0QjFPuQql1AYTl8AG
t0M7khZM4AFmAjXgH1eqIXJeRjqUKC8B8APfQnFyp9sGpnTSg2i8Yzt/OUrjL+RyRFdiTJBmXrHC
l2KH++WaEWZmrhA8cTNqnMjiFk8O6yLOB8gafVbTnnf1E/oylYD4CGC7OPXOW8OmN5+IY1/nxOR6
zerHVYW4JrrK6ue4Ttx6uI609W/u2Cs624mgRrFko2M7NvqMUa8B6or0qNmKY/rTxfxLGGFgRPxu
IIRz3oGoNA3xdIsuBj0wAM7QSHZ+UWACpQ4w9XJ+ETcN/kQY57cVldullyBMnwy7Vuo9aS3R0wAL
dm8SwBMZXNhFo4EZthVksDe4bw1DNGJdoZ2rOOuVtO8T0cEpEsml0mWsDslUQySbeMk80C/5kjN8
ZPCMdWB8FI2ei5yacEl0OLajFTIT+V5usgA4PQDYrXdiTwTgIdozLoIoBeDCYqtGlbdKArrWt3Fk
Ce4i7Pue2TIeiXfR1lXpMujTTNlDhsrEWtef84geollzpi71KgltWL9iihScI5QaqJpzpqiMY5gO
ZolYgbaS/qUCjc15AewD3iqFMW6TqrJl8UNCwIjIE0nDulntBz2/W/qDXv+a4R1lcM5bN9kadQQy
4v3oUp8hg4aXJUwB5/0hdIz351ViW31OJW7NllZprEXHedXMANIs7EXe6dbjnO8G+TFLPkbV7J4X
+JMD5agg58xhjxk+o4OCcgBCQB9BHhChQAuzxbA4IuU4J070plaAev5tFEnZ6X8ynwtfTdhBcW4R
Oeetp0alSwRjj/caKDYJqqgYH/NqsHYsvuxmoFIRWKJwFTkXnkibWwND1EZrYfKOIa1KTmEhCZDd
QpjOC+yeHxHqJBLWZg9ho9U6ZsfwyTIbD33+edMQieGO/9LKYoa9j/bo7GKdP5XxrupFdIEiGWwr
T45ik9BO1yZmEqtvaH9EurcWd+fV2A59fxk4PyWUR23ajyXUQD6xRIZtETdPS6cer5Ppj2gRtWls
5+rmUR4XMeZ5iPO5Q9gzBjt8qPeFF+471ca45OXgsvezi0FUJGEfecbg+dEhRS1rC2VNGAT18NwL
DjTRHO12bnZUiosSoHQsZGJgEUFSvfRX9XRTqV9lkHqe36vN9ybtZPG4ENEM6D+L2WZ1uGGRR/bM
Uz8ll2wGvb7VCzsWxHfRynGhorGsMFsWyNPJsF/nbt9Hv/DeeKoRFxmqbKhAsYq9Kdd3Uv+lFJWW
BObNjwFFK6DG6goaGGXkkPFj0wc1davwD633ZNHxJHBXniyyM+ZOq9lhMUaX8Zq9DpfPnwU2wHz+
jDUbXEwYJy0GLtyrDeDZGa8P7SeWe7ExAvNORFTLDOqcMJZ4ngQgqaRIulgA0tBPLMWA2x93cfhY
VIiswm4P0fJxoaGxaB1LNUJDO+MZXzFsYj4b8bf1+6/P839HL9XNty/f/et/8O/PVb2gASDuuX/+
6yr53IJ242v/P+zP/vq1H//oX9f1S3nfty8v/dVzzf/mD3+Iz/9TvvvcP//wD6/sk365HV7a5e6l
A+LJqxB8U/ab/9cf/uPl9VPeL/XLP397/lIkALPo+jb53P/254/2X/75m8E6f1jF/r9OZfz5C++e
C/zt4T//RtfTc/ml+0f+n3+Xm3/98tz1//xN0X+3LFMH7JZpEpWAuOm3f0wvrz9Rfmc1K8MyFYVx
V7C287Jq+/ifv+n0d0VB+4cFAHqKjJY1UnfV8Poj5XeqqyDPIpaGX9GQjX7/lj/s2XEP/1EOxU2V
lH33z9/exCXD1DHGrKoAGJEVg2/YNuR+TqIikV0am3sqRR8UcxaEvjfZGCpzxNAAg6QSMFbxXXJx
CriPdJwggjgpcNQv5NSmna0P9vyu+3SyCX+qd6oO6n68n4FsRJZNAx2bBLNdfJ8s6PKKJelDVFcV
NVduizozMUWj1I8YdqntZZifJhkjDQ7t0qcyVaX3mixlxX1TEoKvp08yiJlUOSl3kkZQESjWXqGA
j6z1D1VaduDGUPWw8qchkh9IlORP6Vh1B7VM5spHcT/fWznudG6BJvTW1UIwQS5RJw92rE8xsvos
tSo7Mye0esnWnMR2XGOaw151U71vlsR6D2xiMKOa2toX9pyr5hMxZ6R6KH9K5KukhzEwPTCau/pV
U1ulDQzZiGI0yVwLJ6n7SfPgyGPjyEROinsNcyLmaGddk01XmSmr+0KyCHopBq2ZnQpktQdjkfKr
NCHpbtDG0iN6O/syYIX3uVEbNuBmhndFLkWHKe6Wr+aqqKAhTurCeqKd0ldXYyqliaMtUoWZECqv
cowFKsbFDgsyzpfpEEZK7PZZlJGHtB8McpGlVddeKn0h5wdFX6pyB9pRUs22YmXvVBnv9PNs4GoA
0lDfimPNBoluGMSA0y5v5SWVh8uKlmV2sTQ0N51VLqqV2lqhoo+gyqdMV50pidBVVGVqcmilNfpq
aIkZOvpSJG6F6uLqAptLsZdsUYAYkjbLYEcpXjntOhxTc6ek5jiB1FWjk6OumdFertGcJgc9j7T6
0TQKo70oCy3bWfXceLUlpU9LqveKDZg6VbkuKaDTnVRNgmHuSwAhSMba2eq61IMXj5l0E86N4lJt
bsz3ytoYkq+PRtQcaGH2H9qwRAeGiZcoNFvKXR7XoQfs4yL50qGZwbTXbI6u+7qhl/ka54GqLlHo
jgTuZS+GGq5OU06K8jwodXZIVjCzX85WGflh1zfFndRSGZ2pXZFgurVXSep28QwapTW5H4CXhHbL
Xl/cMY6Su7nIQk8r1uVjpekgNK1TVfsSTkWINJaYroyTebXnWo1ie9XoMqIJXCPBhNLJJ9WKm8dk
zfsZSfyC/ux4bf08UsqPpipholySwl1JS8X01NHAc1RHa+WLAdqt3TIv7X41k0m3e3Bt3oN9rvfV
MG4cqY/Z0NGy7FY9znZT3XerT0HhNtgleEZzr8rzJmjrRtklMVZ3KqXKm8JaBWfOIk2xnVqk9tVR
XcHemGdemVrZHUlob2P4V7uY8rm/XgdAwkapVr9QiXSTnxhGlsVuvnQhwkYo1W34CHTcGbNWCD2M
PB28mZYW5PlYNbsQNQhgRMv92iQfJKVK3klzhccBzWxiC8/LxRRS2zAWMjxO1TzpDzIaVED2EYZJ
VK++AqI21YKfhmiFscO6Mzo7N+LEKB08Y8/WJ13RgKmT9ZZkHEjUWro/0nWQ7sksA1BwQum53RmA
mAtvSwxtXHcIQYvpRb3ckMSmSdSZn/RG1Y1PAAsleedo5jAuX9VJrdE4EMt5OtrdIMn5tabSobnv
ynAI7Rj58bwHtaH6NcWB6cX6MES+UWjt4JgZOAJcOYnWwkMXNK4dc1W36S6thrmp7aoJQSS9gK9t
9tsa/a3BKlkmcaKiS6p3VFp7V9dMcuhXqThM4Rq5xOjNWwJcNWknJ/Ky2r2u98VdkhQ6+vSybtW8
UjM7PEgM6EPxsijN9X2szlA8Mta0ckJE1j/haP4/w/nNANMrQO1ODleWRf2Q4Tz+599d/9J+qvr+
pdzIcr5/wrcshyi/60gfFMsiaKtAPvpniqP9rhJqsc42ACtRqiOp+p7i6L8DmgMsP6xJAsRPKrKf
7ymO+ruGX0ZqoiBlUAj9WxkOE2GBrAUN8/h2PKlACcjpPopp7tEwv22lyVX0UdCO/CaJ4kRwF4kC
s8hT1FaVt44AECrjvaXJu5O130hs3lwfsEYyKDKR+iG9sXj69C6JO2XqpwL4VjHYHFW7BgfxfB0l
QYJy03lZb3sSfxTGF3H7bjIyrUkqT8JwSd9cl9FlWn7Re/Rax7NNAMJv3nbDl/NS39xZOKFcFWgi
c18obVt4ujnvhwzdgZl5aMz1/XkxG3t1upAqt1dViK6SKOzQLRtXuyjKfLWIBCLe1DA4TbirXlv2
fZsZ2Ku4ldxJS/bIi3aVFu8nIJwK9mpLHUWB/xDw6igYqvvxWqmBwk3qkf97Ft4Cw8ypiAiW5m2p
BOqciuBKF8OctmqlQMT6mTEINUHmhLv5MAH1Gy/RroiSa8sOTsVxdYyuUKpVq5UCVz6vlcFIrzlU
CPb95k7yo0485K9FJzkZwgbdX8UXU75qW92uu94hylM4BvnwsaxFkwQCtXg0xzgrOwykj4XXRtk1
GY0LbVkcPVpEBTSBQWicfWe9yppyICdL0XlW0ztjbO7Pu5BIFc6+pyImtcoWr65oEOrKI0mnHLgB
uWgIT6QL+/lJzWTJx2jKraXwpmrEZP100DRROBDpwn5+IiKNFqSQqJR4Wd7ZHd5a9FulFeDXi9Tg
aprrJLc0D/sKiad2V/bZJ7URQYeJ1ODDQFmbWbxg17VmxW3yY59eIS93/t6+c4FgVmgxNj2EkJx6
c5Y5DXLbtBsF9YKt8Im0Fryh+N+3DNdJGIW5lCJ8zstjSgo3DIdDjzt1ZIgg6zY35iiJr0zgIt2o
q4rJCa3JHZrQxJan7Mv5RRPJ4I61qrKWtoxw0Urj0m6yAEUEwRHw9g2ZBbMTNTiXp3qrFEOIiMnG
ENEY4uuKHwWLzxr5pyYYRPKYf/9QyuTkcf6/lKYyDRV8JjEBmshmBxonvIleNHv0QmL3wlHOTes+
UZCt8YmTZk3ZLMoAizCj0MvWsnKKeXwPfiuBo76pHXGKccFgjLpRakvsVYVLhxIVz5LUXEsWQAYl
t0rokxWr9+etQySRCw35mvVrVxCcravulZnlWZNxVeKCReY6GNvELc1E1FYr2j4uVvSDDAq7EdsX
XxLUFwLVDffKnWzZy4fZA1WZI2q5Zh94zl64uGEsTbJaVo8cJa1tPdTtSfVo9ccQ+pP+/vx6irzt
TfJgTqvVDAi15HMRrZfgFhXsmMAW+b6osLOAY83yR3kdly9WiLstRctcgPpQ/nBeGZEoLnR0aSyF
aamhRtMe/pe072yS21a6/kWsAiPIr0wzs1G70iZ9YSmZOZNg+PXPoe97tVws3sHVynaVXSUXewA0
uhsdzin1pwWAlyySXGaJsX3HSpJq9qCsOswTmA9ASTGh28pUj2r88+/WwtmMsaSm0ZqQY46lnw7E
m/DvBv8+L0Z4nyg4Y7feIF3ngU6QILOTFhgciO7ZxdBqQVUkp0L7OjDNz/IBVRf15bxE4QbuJHK2
aVqTDlMLuMEl2qz+U3FxneI0dlZ4XpBQtR2iWuj/E7BoIoGO+N9A1NWtP6o1UGRc8bLv8wtJStMw
B5iFOE/9TFODtGz//J1sAnrDQJMOJi9wPG/tuJOmU6rkeOKx8qs53CjpP+e36H33LAz4TgAfZM+L
RWipZHUwM+fBABVKSOPOCPuSYpaIMk9X2/qoYVzjS7VMdZjPQISJcgf8ayVNL9Veu+yt0XBHJIJ9
YxqygxPP4zFhBfsKijEriItmkphj0SXXdFuzoEMq/mP7851vU4w1zRiyskFFPhn16LLohsayJlvh
G24vZdPivRQ0hCO9ikh6G+SkxE18y1euzeuti74BRq8lQ+FXRUZfQ1yC8S4dhSyNM17IkY5WgRx9
0C9uewP7AiTbzmv9DW6dBQTtCePR9DqvODSybm3xaneyuYAoH8pxZKij/BsQ5UDPSH+NLxPiIeOY
BJFnyxo9RVZnv1bOuK0o123JiyLo9Ect+jVkJ9WgbkVfzOmYmcrxvJa/R6zctBx6rqJEiF5gHgK5
YoXWVwn8Kbmjn43DFJBAv9SvAKXhMQ9PZQyRzoAoIf6GlynDmRfq604458ztSB8ZXXGHbfO50jrP
XIMZ5WzJErcd40OG/RI5SzE4VTRNDm5FD0rzrTSfPjSXIBqzQu2yOKRP58VJ1sT3OZUo+GkkRoZj
WMKWxF623OUy+i+Rn9itiAdCRuWPqW2RloE6fjbiz4YNrIu1Crcayd8thlP+UUsi1VTLMtCVOzO7
NTciZIkrku0Xp+9mNvZpj0HsANU3FrRaFl+p3TQGVdkkEmRYmSjOK9Ubz1SrNnXgGD+a+i4qYy9B
8ekjW2YjYgBfD9LV3Hrm0iiAfoD722oXNp7NzXpQQGVwXojIv2qb60atBHV9PoNbdXlrVYWKWZw1
eqmp9jy1Mrpvoc1FDX/Lt2OUnE91N6xfUBYmFe5mGyhqe58ms2+YSdAxPez6+Y8bbzdDtJPHqVqX
1XqTWWsRkOxUqA4ge1fv/KYJb81OAncyrEYhvbamIlj1H5V9NEfNtaZnDLlJ5IgOB+NeKhLz6IQg
/CDyWnV2YymwNwxF9Zh57SxzwaKz2UngR1CaqdKawrGQ1aB5HPR0OpnkTlsnd2jn0rXa3AjOb53o
5hjEsnSy1QuMfx30zuXnKxgvQNhUBMM43hBG0Gprk5+qMUvckXjrXuVwDqHEwByIvMs66OYh9voY
NJux3UeS1Qi3DxjkFopJOqHvwiSltNF3ALeDNvKqfCljdzVRNP/lGJIcwPsOWyi1sZPEhUqNBn56
bUUxx7gbTv0hvrD9LkiO87XiyzIpwiMCuBpFTccwbZvzclUy60pO9Sqwyqlxs2nCgCuqsG4dx+0H
TLaBSIw4NuagtHcxw7Qo5azbVVA7hT+Nzj0Ycj2jnyXHJF7RqxhOGZBvjpdaxTGpHQM3mHZJkzmI
lvb+vG4LdQ79/tg0cwvXt5+x022lNyqg/o8A5HDGxK3SFf0dTi17TAoTayhOqoCHBju8zvtsShaW
ZKTDFQJIjQHA2vnYHY1/J6rjUDZ7J9TwnTDOmNodset0aapgjK+H9QrtqX4xf3VmdCrFh/PbJ7Kq
+3VxVnVulyLDwFUVRDH7p7YGdCwrDgjVkLzrhzGXOD5hOL4Xt53m7rTSeLGK3sHKqmcAOlyUQRww
t81cCzuJZEAo68sXKuFuJzntiCc2J0bUV8GSU+T0c9dZMk9xfp7fxE2V+RB1vyrOTsTFYvW1iSeV
OaCTyaw1t8zm2acTAdLoABKZrOhPIPOQqL5YLKIItADiHz6MWMqV5fHM4HO1C7U9uPp8b67XaJFF
54fs4IR6gtSyQy0LTzg+nqg73SmZjms2/BgfCbhRI9yCHAkC1zrNHiYegIrT/g/zG6KrgOgFLdjw
XQaW+VZhSqKs9mS2YE6qa89IyR1+XgdeHtCYWusNXRvZSkUasxfIma2aqDm6+nDR0/TzOv20l0fW
fT2vLkJjspfBGfsN/seM4OsD5RjfbMCHisdiV9+mNwPF1yWpFvGKbAtvb4wEYsD27RZqSoXYqWmL
AB0+p4bMV3Pdn4ymlNCvCO+2rQEkxEDzh2rxiAa6mrN67rCqDQEeFW9My8GVbcrRYVJ0uixkj3uR
/u8FcmYSrgd1IL2CKILag6m4cayir6hcXXRwpS5iEc821Lvzhye6CHuhnMFMFbvtmq28VhZgmBmd
K2KNF5Vjuko9fPs7UdzBsRSzEZ2N9fUsCgHlcFlocZinZWiX9ANuwNZBRQI+TRMXjdPIknS0BMZF
FfRqgV64uQDzo7VS9L/2DtLbWhWcX5pQJ1/l8SFwbKsLY3VeBYkW3wJ0zVcMPVy1XCJm2yHeMOMB
hNZqJNUQWHGZJ0XtG2YzHJYVd25B7ovmQxW3vQhOCe0YDcVWBxHD8zbYqxLXOCH1sqG7PGTBR+on
e2mc9lm1ZkRGl1XBPF22rPR68J+nddhoB6QT/T8/Iwfd74A8hOVAY8lbu6HkmapOFnw1CKbdkdZX
YH45OqZsElVk4fdiOOeZoy+3qFOoQrGEqOWBDUNxK/OJxT8GWUAv0joHGQ8E9TomOHkL1bO5sJoV
+RAtzx/6yrqZ2uHktKbkBfkehAfvhr0cTicqkIirA4txm9JeDZQFtD9aXxiHqoj+IdVqhjoIbjBy
Dlxw22n0sO8naE4Tp15nj2hy1dvoez7GL+hjldlM4W7vtoBTILCIRhMtkd8qLDATFun3jCyBneFx
Y//Qsk4yiCTbcM6CZVuHK/w3Njw7dtmtHWt+W/TheT0VWeT9bnN6mhWEJIqGJTEnB0VuHWYl/Zp3
gzeazcN5UaJUNtjBHXUbCnFgKDk7SQul7EnHgGTiT4Hi5gGY0szIyxneAgwV09LPWrebD8114Unz
BgJrZmkahWgKLEnd4oSTOc3n0ajzYG2SILWiCxYXkr0UHBi+vEGwUSQL3oVbixU1SmoVsGZGE5RI
EAzj4g6EScRsv5SzyxBjYBIGzZ7YTe7I8DhVIzVF/zWxYy/N0h/lAJSRWfftuL8w0bxNtPqi1kcq
CWPFy3uVu6nS7vkxOiMdixoedc77J1Y39NNgZEC0K4isf0CglHiLmkBuNSEOycS3khKidnjTYyOb
RfXLurljSrW6LVFPeFZJdlOoF3iVwoGTDQGHi5FnADMv3WpkyCeXn7oR4WRSS2JIgdlA9siyzc14
Giinvl3OGqUE8CxLGmSAYUNLeo8xIctIXJX8KnVJ2CNazl4WZzQGzRp1pdLSQM1A/Vn3V2k0HM/f
Y9Hp6CrGptStWebda4aVFjBDyzULEiN1J+A9Zxg2sZXR6wdZDmnbGV7V96I4X5CsBgoKvZoGbXmI
77cp7cSPdJCZ1cwlfvU1/kgqyYLCYdAKK1RN3ky0DFStbY+zMpWLUrsc6l9MNt8sukc7EZS8VQdt
jqiWjASMZyO9SQHL5apZ5jbg1zl/Tu8Hm2EkdJWi0k2oibwLp9qrHjVDhwGmwOjoTW90HlJKB9Yu
/mr3KG4V35K8OaXdt7gzfSOdfLCOHBeW3ZTDJFEZ8ZJffwn3LjSR1tTSDLs6rdfqeqWU/1B2Or9a
oVZuw3946GKijH9jG/UysdjEQ23srjCpZiQ6hjUfaCW5XzIxnEbWhV1Pc4yI1YzUm3xtD3bSXbC1
8TNWfT+/IqHZ2K2IMxtKYQAW1YC9jZKnEg+LAs1Uw+zO/YvVSM5H5FKA6ASwNuQBUWPmNAW11WSa
CHoiav3QKkDG7g8Lq7xydEfc7ZTdIJr9gDfZi+RUIp6ntojA2hswkh/i7h9wStouQCXbv5TD+X07
rlpA7iOJtRrdgaZa7uVxEtTgnvfOH5coMWHtVsR3NNU6OEaTCU/4yVNDw0uDxDfvx1A5sOsoUCSY
PiI7vxfGPc5KPZvMJkemZTbRcnZRK/751Yj0fP99Ts9nskaIQbBtcRzCe+GUvilr48JmBucFSbeN
U3Mnt51OcxDmIhNwUv3uc+R3eDJh37qDPnkyzhzZxnEO0jJXvTFq6N0afavTh5j85cZtpnAXJdVD
rU/OMGDjKDDfpkp1FQwN1o3xxdwap85v3nZJeP+4P6XtFHfC+qQuemNTubbTk+tVJy8OGXTfpBYy
R8rXeSqRzyxTVWIuRLUdy1I3yUjoI5bnzkyftXWdcpxZp+Q+hgyPTp/4c8I8za4vMNfn40nqGQ05
dkBpiGPj8fyyRe4EwTzA/Sj+tvh6z0jZRM0Vyr9UFl4QBkLD1osdPTwvRqyar3J4GrWkG1laYzQ4
6Hw13HDHyjrcSGuyIzniLCfZzIHo0lFDxwgKKuh4pnC2qtQUo7McJChUjNTGsX259qAZG/QQD+9Y
ojoik7+TxUchNcUUWrq9ZTeALvRPHP83bsT31JYIQijSp7pj4bDw11sVXbrShopuTTZf238SEz02
eYC+Y8/8OvqRm6MODbCQjY2hu5aiaIquBwUJrupgNs6xeIsM8qcRFJBw1tlVtJ76b//hKC18+9Q+
bw9O5WtSHZyLAjiQMpgKUULX2svmDHS7GvqEyjH29yuYh+4T9HYnfu7NCRYL/ET/A5kgZOlQCtxG
Eg3K94nZzHDGvEHCidn3OgVCbetGmj90oND65/y1EFlQtBLgULGpOuFvn1KVRdW3NeISDNRX47C4
fURl/bTCu7chOjjInunbYNZbvVFndMQ5Oc5uY8DbqiXsGB+2StdwiMNaYtBEBmUvbFOknR1VkCFx
WIE0Wrzli30jeZzJ80d27XU93N2uVQtz3C3umxY9VQqQ42QXWmiUd4vgu6/ydqlaG23BAQv1kN22
B4r3MxIrerAcP9KyAnX7vRy+pKuh7VhNTRyPtRS+ZqrXbJLhyoj17FUEF4LEygwU837TgGh2W3R4
mE1xOH8owltqE5NQFRAXEMU5MqDzr2nOnK0/LjpUwGm1QRShuKn3n4bOenAxy39epkjXbMTZSBDB
NJr8zinApW1WI8ox/RO7U+9W2fMkaywTGT6AoYACHPfTeDfl6rC0yjqab9OMi1c1AAXQmmNvTRgl
N91Zr47gD//Isl5F8rOusVV21lojPZwoYY1m1PzZKb+f3znJqrZB5/0tbYo0wsg72uViPblZ7AUI
Gs5zD5rwZawOdeu89BmV1OXEIpHsRqMoAh4eqCsrJlB3YVkBcDtO7bRcj7Q8mp2bAlhiBmxD1nUS
iaIYAFCdvyVuf74zRVlKGluhGY6OdBd6bMNfdIvfoPFsqpVG8mYRXbG9MM7INjlI6WMHepLZSOHY
bUiYcTp/aDIR2w7v1mOmep7mCfgBVNBZVSGYZ85/X+go9mvgDKtWtdoUDdiwbWpro1mfJndju99w
ltWXP2aAxZ3dSePDJjDqpKQY4NZpAzCG3NbdIV1ANCM1sEJzvpfEaXtdW2VLGwSDie5trIn1Adki
xyXA8s2+ynhlhKcEZB40KWx9bnyKkrRtz3IrwSa2w0vRZavX96mMy0Fo+XCPNlAhHSDSnLHtqz6P
lxHNgWV23ACl0sui+IgV2onY1rnTNqVKRsfYctS9g3xWprqaDopsMw7PK50geEZ+EDDYqGUYiCs5
nQN+B+obtMsDh30Gx51Vh8pYuiRJ3WQMS/WJjEyyMIEh2kvkRyxRNbFHq2vzwKgfaxombb4NWavp
c2m/pLmk8iTQhjfCONXTzKrICMUuKs11gwSQIx2kEKgCJOD9QYlpI7jjDM9iIK81apBg1vmJTuP9
DMYyJ7Kfz5+TcCGqAbBZdDwijOQ0rpqGitktij6anVO/rezCM0CCFZyXIjDZFCNDv6VwSmcBumeJ
Srg+dTJCZYlcYGg82YCoa6RcHrIFbfu60+/BJEjJE4hK1ZeK3Dfzt/NLEarZbimc90mjSc1SBsXO
+xTDoYDkcpvVubMzPHnzHi8mWnw+L1G8IkoNA4kEx+KJNvpMB+yTgn7+eh0OLG4fljS9+4AItHGb
Gsa+jHc9r1Vb5qu6omCGB6/r2I0/TLJAUqjPeKag9x0ocCqfEMkz0J4beEEEqn1SypOznsZZ4uiE
WoY+cbzwKNqR+V7NAjTxBq3h52xa+BF7YbiYa/NY5DIzvd09LqlE8eD6LYjXgUll6AzCiczmI1uu
liUEfy+Asa6BNiWJP0TOG7JsCz7BgAbw8bcV66w3EjtF8g9QVGAj1u97fxu5KUFqLnNyUmn8RcUw
I9qfIW3yZp8EWx8qDbrgP/D4sj5UoUrslsZdVfR+oEJsIbbK245dO1ETe2jqHbyqAx7XeQWXieJO
bBqzrNJNMw2ATade9JWyeCPAZx6UTEkl4ZxQFGoE2/AhKpn866Xp0b01GHoWsO66GW8sHfV0WRpM
aBJ2MriHX5HZQ6GNNAMqXO2RjN2QzpLYOdHDD9OTqC8TIHWpQFR8a0jJEpkLcAEzqIJ2sfoAnA7p
veGDLcGzL5djLUnXi7YNrQFIz6C5z0QTwltx8RTr3QpagYDl92g9davhCkx+/nk1EO3b1pqOwMRC
azp/NhmaK2p1QSk7jkr0RKI/ZpKmtbZ9eWscLBw+WuwBwgkUKP5BZNqKbgKULkX35Rik6L5Ez9H9
Rjz9v0DYvDd5EGbDLhD0Rb5XttToHNapLA3m6jZtvKyl7jr6dJZECe8P560YThfyCc/0KV8w0qgy
wE6Fq7667M8HB94K4UKRdKy1cVLXJFhUE52VN7OZebWsqPY+Ln0rhDNwdEhibUpXVHwxntof0sOW
1CVHaWJVtmPbn+/CkEoHzuZg4mCS0xoSsGMZLzYmcI5Aa/TVx/YWCJHfO9nkz3v13hb3LwscwMze
d2zbuQboexxTs3aupv20bPf8/Xkf/LwRwKcwErvbirtjEuQWcVn6dbI+gUSUtl9m+8maZL5PvIe/
l8NnM5jCLIYetTSgcQkc18th/G7/+eP77Yo4zW6ThiUq7dA/YbyM6yd1kiQrhEeCpDOKMWjEeNc8
0w8LmcG9nQTWmB20prs0Wxnek9AG7ERsh7ZTNXOktqPFM049foysICuPqnmpTTLlkonhXnRls6aD
NkBMVBVfyon56Hb10wkthGU1Bef17PyuYUTq7ZIylLoRHTQ4FQdguA/M+uN+I5z67y1D+ePt9/uo
KLRyxKks47c+v2nmEFXIoXq01sfzC3kfKb4VxKlXkpJOs6BiAWtMN23DNXlawEdRHohMkmjLtuYE
YA/iqfWulSWb44poa4ktW2/L+sucSfyzJRPAqVmWzgNwa4ckwBPrGjBcnzHjGLkEULhuSnqXWoan
pH0J/4NaUVUdDFB8WJN6sQBos2/i00LNu6pagqSND+iluMkxvD7G5fWoaX6paMFoWG5lkBuWL407
zMW3rrYcV6+6z44eXccGNm/o0Q6p99eYLogh2TytEz2ujXJQFma6RQM817q6nropsIcSrzMj+m4P
+o1i439nZgTe+0i7rRmA0HMyf7HT5aVCOaPoAaxCxmCKS1Rr0FM3KmXnzm10RCboBSN8pxyEYZWx
fs3s/K6clZ8dajJutRCJdZXtMHfD2DwRRRmh9Znmq8ApLgDScF4dRd5vpyQ8GJ0yqEMFsHH0vqGx
O8lu6kF3lQyoFd8G1BnLsfLSspK9YDa/zQdECOocamP0EAPunCvEgxiNpROEGtdR49kX03Xip17/
DBygOShDOdO1yG/sBW6WbGcQjZwYsdZtBpE9pQvAjBdgLUuBAzYbcW5ZXMDaqcpQVMi4B8VJ20jS
PscH565zMze50CRdfsJj2+0gd/V6tH8we4aoWPuCmveSAZRz+N43/qTdJtZzlUvkidz8fgM5RUxw
DbuxnuC0IuuI/J7fYdw6N4G2G9FPtAfKeV+dzmum5Mz47J2RG9mCfGoSqNZDb7WuRg/1+HRehsgY
o2MRswYE5QOLcgFmQe1eUZQOFiy6I/WD6QQLCewpRL/feUHi83oVtF30nQI2eVNi8jvHa7MuvGK2
vNT80jHNW00dI6QH1UCkvsomywR9BAgysDAkCdB18m4apSjMaSgA/BDMt8bdRLzqBFZWH71Cx3py
MWwzuEMAzHJf94zvskFIkenCu0o3MOCjIznOXQbNtMeF0hjEFnF1rRm9r1REkt0RacheBHcJlBIJ
ZS1L4eDMcEAbvIKmluYDGrKXwSl+vLZKjz7MNNDS4SWzyy95GV1ir/2Y1AtG56WPRZFt3AnkDfIc
OQXRFGjKxrhuw2miiFFl3jbVBhD5wVuORFYFF92CvUgu9hnSnqEcFMEcmyhDjmh5/VYnDw5VXTr/
OUII+vBf1YKHCB2WKcoBgZsGuhm5yxCmJPGkpVyJ7hnctUZeUdcSePdgoJlbOrddHZy/zqLId78K
7joPQKJsdQdJMQsp37F9xqAjWMyeSkNSVBBk395u13YFdnYjKlo0QFRQvx5VJk8L0ott2KuwXN1D
E9lJ1hAj2zjOT+JVkmqdDnGOc2vr94ascVH8fYwOw9Qifck7fmaWUQLWZphBK1/cBNVTl0jxNAR5
qm3TXqVwq+gXUiqshtnbGhTMK/Wy9H6A8WP1rJBcFt4gewfJVsWZuqlW59oElFYwOAnIFFfWhM4E
WL7zOieTwlm7dFJHmHIlCYhS4pra/pQWEoMq8lL7jeONHUz2yliVBSnw5IDjGYdrf9VFnT+M4HIe
n5JGlyxKdla8lwdjQ6rNJnJj3Y/BL2/GQ+05Aebzp+etl9XxZeRO/58b9Vs5/i0h724UMCFoUjvZ
lsRElRO4CsVtesBwxAkMiy+yxlmxnXgVxj327KhJ82mBvjuj46vRwzId6JyGkWy8SagbDpD5iIVO
SEBGvDUToI4EZtUwIS+i+jr7xaaXD+je7vuc7s3xBNaRCd8H/UWG6DkKylb7eV6GyJsjBgJm28ZK
hKf42zWYDQDuWIbJi3i4z5JP0fQ5LyXmVCgCEzioLmpoFeWHjq2NVNh2xjQgyRPYylyaDD4oIiRP
qm2z+WcAcDv+K8XkUhXIyuJFCD4STDlGbjr80zWDV+DK9sj2/Xmx1gK8zqssznXTpSqB07lsD8Sr
JWq9yZE9ECV7ZnIqvORD5yQpVsMoYFMbEId16/fKjCSDNzIx3OkzNFghSB8BAJoufgeODoTtx8yx
j+eVTHw2BrAdTJQ1AfPwVsmGmNZmrMDCtWB0QeXzNORAlS/X57ivrzpdldIZbNvzXhleBXI3Z0zt
JNMyZH0Hn3jI+vqJH183gXIow+hG1mgjMgN4y/xeHWe/DSB0ssSGMXWWmzG9sZzw/O6JD8lG7tLY
UEB5IKSyN3tQ8iCjlA3Xyvqg1IecfcQKqK8iON/NVs0pxgHZ+G6aLyy6nmYjuWZadvd3K+H0QHMy
o7c77NTgoAsTldqEeMV6OC9ErGyva+HO3qmLVu8ptisls1cyfy5TN+/uMDuvjqfzooR+FJRsv4+G
O3raT3m9JvWmZ63tNV82XGzbj0/69roD0I20d1qiC3yff5yCDindkh02CkDaEDZO7LWy2ozQW++W
tbHU7eNfK+qMSStg3zYsRh2s83F8TNENHrmdp7w4/4905w2r4J7CTdBAttnT39vocNZuGhOdkQbb
+N/oIL6ojvTQhtVB+chlghUDkhSKdeiAeLu0aXDMOJnwEmrp56oKY/oIUGqJVmzb8876AMje2Fr5
qcG3nTuol6J1FtvXOS4wH0HSqqJXoL0ywg7Aq+eFCbX9VRavEMhG5UqdYFJ9I2XX0sUd52dCPtHC
8jNVknoWKt9OFqcWq4qB03TG3lmsv5kr1Qfw8qFr2+D8krYLemb7eG1YFB1T1UoDb6HeFc6RGJ8B
hV1HF5RdAQZMEjYIoFWhe7tFcQqhrJoZJZi5D+zZHXxQ7ISZrwTJj/gi9QZofAkYWcDN4OH3AdZq
lKP2sjfPsouKx54RltebqaLE65wfs+WjAbAjD/Z0tKNwsHv//NZudvzc1m4nvBM4L+bc5SrMxzix
a601LzRzvaX2EkhzfGLTuNtXzqXYsaqxMcWdNt0VXf7zCYwB/hiS58XHnGaoSipJYpu1k7ddlN3S
ikgrpgwEAZhfHIP42B8Sv7qcwjkwvTSUvdhlN4HzMW3tTH3XoELQOJo7geZh7h+mXFKyFF5tHYlE
wAWi95CfK0lKNOCX+fYuREugG4P4zCVF9aDY1KtjsEmS8fG8dsgEcqsyAHRf0AhvATDsfXWy5cYq
8k/6rBcgwMufxnSeJZdPuI27FXLuUx80tDh12MbUuczRp646gZkrfyeEHzYp22iMMwYh7QDKGvXW
xqDBLAPREcaAryvhG1qSHPxZ5lIhxcL6a91ZwNknq8KLveROBuclV9vsh0mFpcIAfHRoQnYkyqH3
x9Td5mYSQ2IrJNrAk5vPGPMvG4aqf0m+dMkNaUNQfxcdBk5KSZlDogb/Vjx3V3dNMY9sOjCDADA7
duTXTKeAKaV3XruFtm+3fZztM2hjtemC7asA+WwD5Yh4c/U9Sv98jBtGXUdrJabODHD/cnJ6cHSq
2Dt0nEzZDWyEX5RgoFOpZNPEBm8nhzOwK0HR1ewgZ/LKb1u+2vBXUHQB9NVV/D+mgd881U4YZ111
vcnR8JJsupd6a/oUVZKngfh0XneNsz3JGndr2W0Z6upLZZ+YeYv3ort+6HGwWwdncZIoqdCymuFw
mruZgFuS3eKl6CrDQ5/JMhJitUaXLdrp7PcY0xEobo0qg0ca2uoyLvRTNulXJobQPqLXr2I207S7
PRWobsGPiTyos6peOtmg5YozT80VTwe0rMSYiu3cqzBOuWnVJWR1sH9k7m9otx6LPpK4PZkITq9p
O0xO3m7Zag0koeUtXo1/uQhOmaPYgjOtIYG19nVD1UvGpGGl8A2gv24Up8+5WVZ90sXbE2pDSawP
G2Eqqkm1vxw7WclRpmmcVpdUAdCYBgNa6LEbO0Fv5W68/DyvZ+eFWHwvUK0tAIsycUNNPeiiEP20
mPT6OxHcAyMBbhP8J7Sr7j9F1iMyHaUUZeO8er1jC18Se61GNUoChcYu+oPB4Ek/klX7ffYWPz20
WCNQ/2snDZbis539cOze06ZFosSbAr0L5YHiaCA8JIbFYx6uFgiWDIaUTV5Wn4G2Fqi5dsrLNtBn
DKC2ie3ZmSVxoUIV2MnkIhC6RlY1TMhKFloRlEAipKrmsVwGTCESg2w0EsOAe8YQFqcGlloZMVp/
4NmM524NE/KNyHJ2/1Y4+O3by+CXMoOBXN0yN9FY/1SxW4qV3mWq4vegWqZ17HdV/YLybFC1TGLg
RCdn2siDgztXR96DMz8Tieq5nSIUfrPLvv1e/IgNB5A5sNm/gEUfnL9SInXfC+PskBrnWaTXeEQ4
1o+UwiwUH3DcYLJB3dUExBsYgd+6H8DYw/uA/TxwFJCvI7tfXpvtJ4as+J8vxKKmDcxFwBND2ls5
80Kj1AZ2IgIEtwZVg9bIXiPCiGovgvM8g50McT/BNKxdADrfdHxohmu7OKzmVWIEmXk70UM8Tae6
P/zd2rg9XKous9rIxNqcb7S+6LP7898X4GtZQEZ93TxOC6waHPVxAgcRt43qkpxcAnfw1NeNPxM1
BPNcoNSrXzJncM25Oeamc6QW8Xtq+dWH6kH7H8N5q7yw0UQ/Uly9SnMZ+M0a9YR+IP/8mkVGZCeF
T4y1i5YqywK9pPEUaIruL9XoY3JLImY7Gt6O7MVwtipWJowYEMQSRPmkKWDUy5ZgxXs2XNXP5xck
7Cvai+JMVg/zqw4E+wY25oB468l5wh76zjfLVT10XITjlYaUc+yzl/OSRQZrL1h/e/XSsijyaIA/
o50CEPLkThlXP07NsIh1D9mjS7wdJDdC+Njdy9zs2i6qrSs1aTsbMjdQjfSyvANXnbuEmm99l4Ht
ip4ee1GcZVlnumjD1n5hFsw1Cs1TzDsFDB19KssSCCVhpAZDLxaB0eSUBXOFWdN3uOeGMgFI+lgA
nIc9KTL8W5HNx3jibzGcogCqGH2/W3dpS8sLvW+P7aS551VCmN7by+B0guQmGum3SwwemC/jPdJu
sJreFK5B5zWtmz38+VwSTNhuUZxCJBNNMbroJMGc1q5VoP8YY8y6pBVDdkCcKgz6uvZziW6PQs1C
1jzr5a++z/zYlkSI0u3jXE3T9lPJFAMlgueudu2LKkxC+2oMdXB5AWGoOnzkAb/fPs7F9BgacjoV
5jBSgny6GDJJ/lVobnfHw3uYUQXAcoXv5yXapOromJHVLQz79Jd6xzmPqHPMhG5mPbuaQ3YC0dt1
FBowgLqH5pJLWaJXfJWAdg0QgC304LbNaIEUpZd6AqKrwm/W6og4JJQsabuO71wIqAD+K4PbuoKm
iqV1BoYgGKrVmmdebWwZ1eI7h+WUh7LZUrGOv4rjdhDM9AVFlX7zWPppHVM/rxd/7AjmZuPg/NIk
ovjUa6IMHdi88Z6L6h9DfjX0LwOzfCOT+CehGOA7YRp8AzHnM24juicxawAk2aS5doYnOoCRuO3d
LPl5fjlCP7iTs/2OnU9K0D+PsW8cVF9dmphAYLGf0rAmWji0vwopJd6/TKzvFGMnj1O+zqrUwqlw
Uvqtc1t8ih6J5aGHOUgP5kG/L5BP0L1Rde1L/AAvCWK/vTS/nF+y8FrvfgKnmzkQgft5tJMgY5/B
M+4Mj0Dr+jsRnD5GFTMTUuGKaQWeJ0r3mCVArFnVv1sJPzJnqECrI2iqgYH6CaqnogEqnqxTYzuQ
9weGPidQilnAcuOcYtrg1VemYF9LzclPqoeePGrTP7peyucnxTqP2Va0nuExxBcc0BCSGPasbiOG
1SmrW7eY62s9/2WApP0j5/MqiYsm0g7JsjWikERCLKhV3Tn5cV6EbDHcvhEgUZPOgAqU47dMfTDK
i7i9G+df56WIT+d1IZut311fALrQcWqRveisYxpdVZjMo+lTrH6n9PG8pO1L7/XgVdJ2q3aShoEi
Yq6QmzGW6Gqwiss0kT1vZCI4W2TlSjNQdDVioM0Az0B8mhWZNovv/usqOPMzFAiKF3TYghu9vh4n
J0Da4rpTqsP5zRKJATz8hiVJAHb/jt7IdIqE6biYIHMJomjxWBZd2/QjZcCdGP7+F8ukY8x+wSOG
mcd51S7rpfI6gI2dX41IlRF44629wfeDR+nt0a9mtIAoBLeFTtGLYv9gceKpkXVY2kQiSbxvr5I4
08wWbepiHaZ5SJlbVP+2AknHtIXvsP16OOucAz4VZR8LhJKtP1w5lwj0vZX59ck+NgdZtLX9ZP7e
AGwHaHCAd9LfY5jFpKUzArzAovO9ugzPQ916mVNj8G+8bozC70wi0T7xAv+PtOtYkhtXtl/ECJKg
3dJUVTu1kWtpw5BGIzrQe3z9O+h7Z5qFxi286YlZzKIjKpVEZiKR5hwTg4kY4DU9V0QyzS2zqeo8
RfLQYFjHCRFKQWekPToHPGdO5dfL5iE9tFdpIigXeuhkBVcN1quGr0t98JtjpmL1lpaxgFv1l0au
8MrUM4wT6IXDh9LWiEVg77r24xGz1nWsPagWjlQKvbkdCAA4W967ZR9qclrYA7Xf8bQA5gpYFjjL
KZLwc5dKnbwcmu4/36wA2nJz9FxFBim3gp0MIZyu+uhM1YQbqGvD8dY94R0TGm6oH+xQbebS4vNe
IyFIlKUxjh4fusaLrAiByX7UjASbtDl5dumHripuAfd4NNvi06j50WULlKuKtgEA6DHCjCm4889Z
8o01wC5nMTFD65pdpfDorYu4qurHhuyacl+FiVPZwwyy837hwlbvZPROxDRb4cEmzw7eRI2dDMHe
B+BAoblvIkEBSGCwTv2Pws9Bxjd4ZVQ3eh0U8/Q1YRO7AbLFt2RjabiyvPpsrI4ZubO2HqY6aaMq
MYpgNgieXjb9Mm3E/F7k3XSz2PRBc5YcFbaS6kG1WLMiw+LH/UYBeCxaAVjNBSvc+YmAR1nPLY2n
C8YAAJHmamrLyBqmk55PV4lrKMRJXfZVnFgZNf2S1cWGZ4xRf5p0FPR+WSp8Cml9A1SFf6kkTpBS
uHFpjhjA5pjNZZzdWwWq9oH7wpi1nVgdzotCrf8hE4jCuHgtzrt8/hmpoemTCRzsGCvkoOgqDgY5
Wd8ccM8bcX9Mt1tVSUruShD2l0ThCsa9uK1Vu2bAfdUP4A09+Ot4GmFGbGOxWy5P3mAClcNCngEq
CW95uuzKcrt5FS/YjVdglD7fYDdjkZ1ond0OpERrLjta9fBjNVWv+ZdWzls7/Vue+JwnmQ1ajmRB
ofQ++5R+se+LTxYGnguARW9TkOeBnYX/2R9SLV7LTfZVsuDieVFXgzYiMfj/955Vh+kIN1kHAqve
rhCUzSOfrgKNy5V/NIM2XIL3FOO4kf7XbsTRKsAR95sBaNg46dFwGb8oVzFV34uH5d0DZPXaZrQB
GBxXwxZg9Sbw6GfTpMFl+5PmugA14SQ0wC4X6y51hkVJaqNPa86fDes0lQfDuHONw2UpUl08UDiA
RApPavFRXdp9m2wjpFg9DWq8Qbc+qGvFragSInwww5hAErAAiMRc44UczF493CC9Cnd68H/C7kxM
bXbNxYEeNPnptr8K8z3fieNcudjDxLUuhD/gJduYJR5wGo4VuNttriXB4j2+4zB2QoSIVyx6OSc1
vhNxfg7TvY6GqKdoj8vz150MIawZubU0fYkPtYFaAIO8SdTezKET0KcUyZiKZlzq96gvWDYhqNrY
YnrZWdM8lyNUArvof144ZZgML8VXtTSZnQExGcAAQLzG3qBgBP5gz5z+CEOI7JDoN9sYDyo0P5lX
AtwRpSYPfIuA0Tu3M8ealzyZUSFvnJup/tlvPwl5LBZVDJNr8ipGCJeJPrOyfIHd6IqI+dOh94tb
zR6PCoOTZXcgRQD0IlwfrNz87zu3wXRJudAZLZkSLjoFReu6DzUo2288e5k+Ot60BKtn5cesmJpg
Mjv6q7X86sr16GlZlzbEBqUeDk1GAY9UYZIZGSGwsDUAhHQJgi8a70fWzGuYWetXJJAWsFfr+bAB
zxrjodYf3thl4Wx6gFtrtG8aaZ7myi0jY9aj1hqB3mxk11gV9yPb6bPIyQYrZD7brp20+zpldh1g
4+TY+NVnNzXyYEzm59TwaDCnZgGCpGo1j/q0OFde7hkPlDZOHjSGtdyXALG0XYaB21SFzik7OHA1
AQULhNlYyRTciy3N1jsa7lLUKgIjOcw6CcpGESekTryTIpZbsjabJjahdo0RgwOLwHt5mm+c2+H2
Zann02UjkfowOFYsGyxinFZZiH2cysYYCJ4Z1rF8AhwotpXcR/84hlr0nuYqQBgI+FId8LqI+NNl
m0AONhvijty5cwHsC1V+LrsoQGULoCYMYQAjUXDgou4Td1tQ2tNsIzQG72ZlqiqVVISHCWWHgxa+
4X/UmrWcEYiQuKKlhYlrv6OK8WRZbgrShb8lCBdFtk16laB0FA/ux1XbAsC0BtYaOGMR6nSLL5+/
Sphg0tBvBH8RTBpTqSiI+4FrFafa6a9MCqwc558zkeLkOS0C9shAfyPiKQwFNShYffDQwKoxsIfi
2TBiox1P1dwrwp8smO9F8b/vop872SOx+Nt2wNI0MMNDw75ti+fJUI0TSqPCTifBg0jRV4xhbZZn
2EiAMN1pLYoERWJ06NGB3s8GfRsYuQURFYglC7/Ca4lq5bEA9k7mFdFlQ5AUEM9ECFY39f1c+i5E
eI75bTHMICXPJF/APVpHxjYEIxgzLkvkpiW8ifj4JUb5gKyBPFgwPTboZdOnAMucbP2KeVOU2TTc
SHH0tuHEOufZRXoRTE6mCLBSTV/livGVsg2AGwyPeCy7PjZpEmCXJqK6/WFqbCfwmBauvqpTJzFG
oIaht2WDUgtQ8sIBbkW1YL0foS9bt9u6ta6aEoOLenudue/YFD4TJRxkbndZ2ncIHyVuXjKDZbs7
DMqegGwuDmJQokSgsnGM3Ct27uXlWBhzwB+AaQK+NEYPoI9zwamyhklgBvpN8bn65zuUkOiC3xcs
Lh7gUs4lWmWHnRqCbNPD8VTbEBJAC9mfLxulxJnPhAhfL/HI4g58gHZOf7ARBcY6mpTjkiohguVn
dKqsPIGQbp5CdDeS5s5zVCBJCiEiLhPpuiUFmyRC7eREZXtj2ljo3hqFE78MXoleTHzdNlyANnL0
9fNTqTcAXRoEE1Pm0QP203oCoswaGiEDTmz2m9N/NQd6nEEyGQNjDp12U1dUryTB0YJd6AiOIKkD
0PP5vwAkRWlp+chg2j45WrkVjU6viL8S9wXcMswdsYpHYEFJ1EMx35Lg0q+T625+8unjXOfBULSK
rylVBaUNA7DbCPPix0xG0PmgbY0WWFaEKb5U7etXlw1clvBhIAdUBiAuM803j123dPJtNqCLXx54
tQZjkKG3HpBq45z+OeeWcyZMcCeznrWxM3E2dZ1p96jcE/CIIYnZnFVxRBJzP5MkHNFcZljr8pDI
TPQ363zAb5bxOinwWGS5+U4K6M3PbQ3V8cw1GfQp7Zt5WJ7MLP0O47x3luImc/MP1DDulw68iKPf
B8A4+KmZVPHIl9oI7A0B0EMgFAOvvQI+xaqQbgz9nxWq6to7eDv4oeH5CwAdPLfFPD3VMqsYXJ3P
YlSh5QxRP6bgp88UGQc/ESFynInhiu5uEJpTS+sILqrcxgrG+HVr8cpbMJHrt4GZaYEPGuFate/D
LwlR6EtqDRcD2rjoYXOnJ/2SYfij3D7byami1+kyhM1qBy5R5PGyg9qJEvOMriPOMlv4jGmCxuhg
x41L/vmVaBkO2k7ov+PFIKYVrenjDtaQtOmUPlTVcmrb7AFLk6fLMUOuyasYwYvrzC5IVeCjEebF
tuac6Koa5VOJENy3digP7UgGs9VI+BxDG2CJ+z1ArrsPhmbuuc15k09TQOjz4w8yI6qv3ENx0EJE
2xHL9tcaiAdVbV7Z3fF6RijEnossF4dmFodyxTxY0HePSz8FG/1GlWRSMn/aCxLKSp2lpcZIoVu2
9F+Yx06TnT7PifGbjN5hGqzD0PT3I0mif2McmBM5149MPTMKDkStm9bHsq0fjG5V3PDcvt467V/2
h/+fi0hSf/LmhGd+TXszltNzT/Qw3coywFbyTV6R2zn9elkr2XWy/5j877vg1K7VRkau1Tj6Qbv9
It0h01TXvVQI1MFLGBXNNyXNZKpsreHPOs3IAmP7Qsiztf15WRGp+e1k8L/vFLG9zFo8HzIakl63
GwCkeutol921h0njy6Kkx7QTJSToFdzN6Cx8M15GZ9a9aR285MvsHjS/job5y2Vp0oixkyYEJd9I
/NnoOdcCnlUziBas5T0BfCdBiElaSdd127hlr9g8pc610RDFZa6wAHGoJdMHc6sSnA5K0t96Nwld
LXuaU9Wtp/hW4lyLbVGXolAMB8LiYfKwLYrhf9lYBqoSf1uyK8QeO+nLeeWHYSzDvZOc+vqwFKep
/cHqX767HeZiDL3y+bIFGHLbdvGq1rHz+KZeP1NWurM5QCrFqguL9Lv82rtKDtNhifTIPA1XAJ85
qHCDVFIFXWkB+rnWnbFO4XRbWBr+zUzon6vn/2jm6R2b8PiwryoK0XW2+IctYCB9/tnE0uP6Nc0P
lz+j1AY9fEE834iNLOI8QnQa2bzKXXBBJV/Rbb8ayXxTVH9cFiL9aK9CREPHeK9bUoKPxjQaJCyJ
zAE4Kd3tPCuCkNTUMYwGDGcdeONihdFYi8zu6hGmDiLNqamPra4qlalEcF13IXUeBpLh2sPM7TgV
UQcC6LC0DNVQhkqKEE0ZgD303sbJL7n9C3gIh5Q1ql0annu8uVh3H0uIoVu9WWR6ubu9OWycT8OI
Rc2PTflgAPmtqQ/6+MGdvxeZwnHlFvd6RoLFYYYrpWyFakmr39Yp+75q/ZVFfcXVJ831YdV89g0j
fSJYegf/NLINppB5R0yYWPqjiVeZXhUgtFY8DKWHtRPF/74zCVYamtfhYRFPdfepyNh1VVnxZQ9S
ieAfdSeizLE1npTwIM8dfyZZfkgrQ1Uz4uf9xh52agiWbSR6owP7D0+y+ndLP+f5rWte9953zxuC
zf/27xQSDDzj7+TEg0IavFR3i8gfCsW9pNJHsG+WU1PPGW7wZnRDEHhofWzXj4sG8oHlYZ4aRZ6q
MjjBrnVSNmnDcAvOfh+PTvGMhtdxS8cgN80f1poqkgeFRXjCY6ZMfPQ6PWjn6DQq8yT0UxVuuEqE
8HjJt36gSQaDYGYddsN1h07sv7ICkRqyb7NkshpISPU0Jh2GbXMV/JNcCUwpWD64G9/gPSwsMYem
gHO2E+BxKFiDMxX8hvR6819FCDlBP3QUYBIQYThDYAE7ZnFORvqo+bbic3ETeuuhLgZ6UIdEQi2Y
WF7Wae56Hao/w8/VX8JkifvyjrA7ml4N3RCZ3qf3nM/fAt/gXS+psSwegmjLiruCpCfPGn9fFiHP
HsEM+l+lXkqWu9BG8tLSAPiDqy7Uw/GK3WDoOrYOxbUqdZNePDtBwjERv2nIOCPkZNr3oY5c9m1V
cfjKRJgcqtfxfAf9ESGqjRrThtT2kbDRKZq66jhjlLJ7x/wiWJJepQiBzQAhNug2MXpPMB1aW78T
owrK+t53q7Af/rx8PHKNLA/jtXjdu5ZwKQwmBo8dvuStA8HMLP/w5+/D9PWyDJmLYuT1bxnCVxsG
lH/GASBZc/OJrpjndlVxRqWF8MWAKWN2lYekjf61jkdUKBhyEdheAYGJBfIZMVd3gGcDFCm8Fxk6
Lt0zdZ6TRlXCkl1p4D/6Wwj/kjtfWXqYsF1gqIfvrrRz6K4PBbudDCOY2k+rCvRL2i1Ar97gL6wX
YpZzcc6QzPVac8CnXou6Nbacq6WJjepKSz4W/QH8kzVwexMViLcsnoKblhCQ4Brclc7FkpG0DRaI
+QyEFfh43HfrLZtuO+PzZbuT3dg7OeJAd0XwxjcGF9MvxnUxfLOzA0sevO7eK94RRk2CAUM8TICe
K05Yd7Ta1p4vwNKS/S4LetMaxa/LukjND0VS3URbwMUe0Pk3y4k32WaG5tGE4mmGhYTkNGqz4v6R
OupOiBAM3NEALhTfwnG1cCJPzqJ4J8oOBPM7GHLgnCtggDxXYiss1tc5nvRl92WjXyzsDoxYFO7m
wLFzRbom02UvSwgJsztpedoiJKwTidZ8iJptUpSQpOqgvGdj2cwAFa0QEsrB9woAhGPWoPiYGX6k
ASejch50nwbWqJ3+uQHwWuJfwri+u9CQDylow0iJitgGQCGr/8O36FOb0U+Xxch1cjCKApAp9IeE
nLCwrKlgXCcvwQBhOoNn7qod69Ac6+OqhM2TRQI4DCjPHexTvmm9anU3GI2FQ9qcwv/QNbMedPqK
4XlvdCOXZO/gieXw1n/JEyPCnLUMm/3IRdZy/QF4zRi4RjFxF1VhRxpZ94KEz1iihp2DTRyP4Lst
5o3z/JYPzWPxJlQNnMoMnc9cgVuRV8nEphctTY01RoXCbJ+RiAKtNkAepKIMU0gR+12llhmb7kLK
koEPxVumk+2l/3yhDSBWaBti4AC6iM1PQHKxmaDXG2eTdWhW4yZtkiMaAIrCiMzoMNGAYhgmgQFC
KbitDyz/3i1wNo3xrTNOzPycJR/d7ONlR5J2k/diBIctfIvpeg5t5qULtbGJnEZDmZRhZM3qIz7n
lfTrTU/ZoTaxi5UmT1O/OYqILrs2bCCUImnBGi/mG86jhpktIEVNMuAUYM4wK9tgKQ9pp5oTkRrH
qxSx/peUQ+/SCV+0GIdjR9Yo93pFOJceGgAE+B4YX0kVrg4GwtWycOwUyT392ZD1VFT9MbNdcIw4
0eWTk36znSjh5ijpoq3NqqXxinUHJzFvkSB/aLvy8O/ECEdTssZPMceYxiV6rrnf3A4Mi6hu/h5r
f9VGrCNUJmvN2YE2TpqcNsyAlht/RuCKchaFKKkZ7EQJQQ/Znj8MM4xtGtpD3fg3eF0oeuJSETYg
dUEl+LJhc27PHA7ZHkcrja10faD1eFcnjqLwIj3+nQj+T9hdtBjws53aAeZLCVbWpowQxYNq/Jd6
COlculalvfpOivXxNticn52p8BfpDWTv1OAOtVPDakpnqBN8qSzPbjLjVzUaQUUIuuF4fa32dtC7
JfLT51xPbppxeZd+GKkCrTTfHxdMYepW20xzSE/cm1x/mBuF88jt4PX3hbf+lntT6sz4/QHcANSh
UVWrpjpVIoRrAiBeTZcyksY+KDEZEN2Wzr56RwhA3vjXVxJMbaoXbcC1nsbdNIWJeTcmaag1iotI
bs+vQgRTw6zYbOS6l8aLzcqgcOmp1v0rFGf/uKyM/HvhbYK8HpOw4v60RRtSMIY6X826kGkkdqd3
bKNhlQFQRljQ8N/yJc0Aei82bUNkLpan1lzuJko/9j55Tx6yEyNcABvpXJq5LI2rbW6iXG/TyEux
2KIVuop4Qno4O1HCJVAPS1voC4ysMq4t8ziA9pi+A50WXw3fDckhXt0iQmhr6K5n6jOf8rpO2XVR
XluqcXzp2e9ECMGGtv5aGTZEWPOP0fiUvgP59kwF4fYHWTw29rOFX8ndoTTak7/NN/1MFY0eec62
00M4ebPP877vVujx2F6VJ3byQwzIfTE5v0+kKoMY8sNHvcDBzPhbzh1vqIGHmEHaENfDabziY9bO
LTm+UCRVGLWej2puFflRvQoVYg5lGPMadHxKd8u/LuMAvJ/18XIk4KctlrFt51WEEHGScgULHEUk
mBfWATXAOtZmdofNnR9To1oKUn1DwfIwkV+2owN1ajuuyVXG4krVSFWJEIyvsKYmnweEA6y0hDk7
eMMxB5Tj5W+mEiJYnmXMQPasIQS1hCp5HmZMmabvWGaBG70ejBBtqAeXMSx8LJPFZn1b1gdbV1zM
Cj3EXfgR/C9ew82rxfMdu4HrrbOyR6NSXQUyVAOMZaNGYeroLBhioSKZxzrLF2QA47NzXWABMqrC
OWRh/VQ+gEgnyhRpIT+AN0aNkVk8P7AZBrHn+RRhpCjLGs5qOjelD/JRFvXpc7Lc2ubjqGpl/A/t
XqUJyUeKlQyANkA7voCx3nIwgSpsY/05DXkoUtUQVMoJQcEzJtOuLVxDRVU8+OuwBs1cPrIle66r
5a52hsfNmj9dtnhpINp9UG5J+wSVbETvMp7CAe54tW8Glr3Hp3YShNiQdtNAXQc+NRAMDNVPDnsY
EhVpAveZt3bhg4QQpO1gIxJ8qimx9IMdduTZJCq6q0o/ZWXYNx9S+2szXs+rqkYrK9DZ6D7hNW+h
QygC3BENQOzYk0FfuDuY1iezwTxU8sTMCuNffnj5iKSBfCdLsHlmrkOFLneKYuBXN72tiRdM2Byd
f10WI7WEnRjB2PuGgjO0gRiAfQOO2os2o1CUalUi+N93xrZMWuPPPUTky6213rSb4ukrDXs+dh7R
SME+tliEy7XC6wof0CLJ+n10qwCQK6ient7xnV6FiDU4F10Fp9ahBMWYS7DOUwa/UZF8S0PBTojw
cst7z91ohueC5XiBls2AP/3R9JhQOxrYzK60T5d1kpoYeqm8RAUibnHIfWySkVYuPpzDcrBEaltY
6wAybqrkepkdxeWkEsZ131kBo/NkEYYP2LG7ec2icfhYu3g7osx9WStp0xsLS4bheNi7fpNzJ5lF
WzsDql5F24fZMX8Pug9OJSeqNBraFf3dLVpAiBN5tQq2W2KKKJNhFELnTzFPbEY1m9VYa4lua2b+
OQ9HvY8nV/HUk+XJNl4T2PPGxp7+hsupRlvPMznR73iYI/tQxuWd/gBygEN1SCPjm+Jjcv8XQiyk
2S4xHZ9HWCE+WIWRJCaDNOdxYmEW1gfsn2EXsQBldsRL6iq8Pdn+45lEIVyMnW0OrfUC00TWGyOi
B2/B+uPyR/lQP6FdhUfIAWwil/WUHtxOTeFCZJ1XE1qAWMytvqUdijTeV/M9nfIzzbiL7FxgZXYx
kQ3biby6tbU/ev1osS//ThEhYU71xfA3fl60na41r72qnep6Qyv5shjJTXimiuDNnV9hxrQBVUlr
ZYFel4Hf/Jq9B+Z8qlz2L89GuOVRQR/KLAH3psa876W7/jK08dAvpSLCS5KJnUpvuIRonY9lRyHG
OnrXw7E8kqN1ME+q9FJyG0IMlns9lGTxnxDjF049noEwNy6o87VMm4NrqkRIQu2ZCCF18Fe/Zz2F
B2X+fe/+uWTgDdg+MFUdUCoGmDEg38Eb4M2ShWmTqQNMKnzG29qgNvWgze0HoOaGbupFl+1NlpRj
0vRVmOA7AH2let2DFZyzZ5thHRUfy2MXZU91XGOzSMXFI40HSCUME9Ub9HaFsNc5bjIWNfYftA19
PdbfF932pdGGf16qxe76qxgh1jFwLvSrNRQxMNky59qxFUUVqZsSHyjuIKhx30ygV7Sn/tKYYM/U
h9jbPrfDQ5o/ed3zNH28fEBSY3iVJLahaJYkYDEGQEhC6e91xtJrYQXdyq4aQIpeFiW/IXayBBca
mjIpkbsU8XTNno1DHWFQ5puuBXM4x/5vbhBEtechtQegI/FRKgdVYyEG1eaMbewG5pfRb3pVHuo8
C4Zxji9rJpcCjFnOxcF3v88viHqsjUJ34FGNjeGc1ABpQQryIlXxSyVG8KXNWojeaLgjmsY7FPOf
jJkR0VU7WFKLsF6VEW4iLXFXi7wgM5Anwh7yXgtw4Y1KDk2VNsJVlLvg7ckKIJ+4xAHIyr1TfzM6
xbizrFxoA2YCs6H4N6P9JcSDkjS6ZrY4//mwxDwn8Z/s+sqJxniLKiSWIX30IyB9XrYHqfvupArh
oSJzDWQ5HJTvVOgXfa6HZ7LWkbl+LcdPl0Xxn3qT52FLBfNBmAF4M8o7AhEVtM8cP4aFPcBcrO+X
f196SrvfF+4k8PRphIxIsIrSC0ZaB0bzq1fOif+Pc3pVQzgn6gOVV1ugBuuA8dR9cP7kLDAzwLYC
8lu726IezMtJeFk3+eW0U044p823rHQiCH4A6QLKJ14eofNpDr3AOugnGuZfL8uTnpWjowSBBS0A
vAieVbJSH+aeM2cN3X1nFpFZuIqLSUZBbmPYDXAgBoj8iFjiw+xeXeXF+td9C+aKKCmiHLipSWT9
6mMjBFrZo3tF18DWAtUXlVoLXvNgouNTd+KUYmVNSYeJDM4M83Wzwdz2sfQUhXKFCHEcKaWAt7DA
FxR33RgVJXlqrC7sLFvRz5Ke1asmIuhsPU0L0xt8x7p4qpO4za4u24Lc9nYCBMeq2kVLzRwQofpx
fW4+kBM2wK6mZxaiGh/RO9XJyKI6FsAwsspHW4CyeX5FVZvfrgvDmCKzu4OzdDFjIAdiza/EqRSq
vdiYGJP2soTIPiL/aioGYMLsll71n5zjCsy2Arga5RIAJi+urhK8BvWoPy6nJN6OpSL8Sp/aQFIi
NgbXPEzqCv8A1wRW9FJiGLxB2kkOGSrB88/+5B5JXHxXZe0yS9kLE1KM1LXYsDA8DIztoSCfgb13
2VJe6mBvPie8GcxnmEZC3+v86Fbk6iDLRNiwWi+7a8fcvZoHp7sHdGZ533SGEQKHcLv25tlG+FzL
ENi6xtXSt96Hcam6YK0pgirNWAiEQhKRcV1/Am2xjxde8QC4kHO7kWq7atL8JqmxNdNWHY3XLF2R
QRdNzDAOFdLN7YCzDEzGNCvT6LKKMp8mrxqKKxXrjC3ptoBxUkpC3wyqaovGNf7HQrBTycdoMSvH
4+P5Z+w6nWIMBo1wA5ADXh1OztFQ4eVLLn78MJ5VHCiEgLblXAacAm28ztUit0DY8ICe7AL3E68q
Ix1P5qbCG5WIA7Yp6KCBOIV4L/K21lWR2BWboVJxm69unDYNMMvvnXkLJxQ6L38/lTAhYLWp5bW9
C2HDeDslX6bVDVLzdiue3MpViJK41JleQjZgjNgcGiY0xFaD3BBixInVKR4jKm34P2FX09nyGjj9
C7RpWX9i+fZx05oDtvqO00iWoAXGy+WvJzHxM5X433fytLnz861CKwwzOIc0BbpB64ebxRQpjerL
CU+EErTHLNUm4PCv2n3PykNfqaC7efAUwhE0wTsHU6CG74nhSEe0q8ClgWJ387vpqyBJrLAe70EN
mAy3OVF4rfyc/pYmhoYk25LFJPDaxX8g03UDVqLsQw5+dU81WCSVBNA9TEtidx4b9Ocn1KaNxSj/
dGt7x4abUcOWovYERw97Q5GlSS5jzIr7qN3zJ8mbSa/cJ17iO/iEW9uA9PJpcW85sXNtqt5yUnPY
CRJ81tZTavo2vl5RmR98N/uwTrbC4mSX7ZkygrO642brSw8ZfWQcnLA7DlpAAxY6h+yahqOqdyhV
yUNiy6fkDDRBzo8pT1IgxzM0KJeiPljm9NFt00+XfVVWqEDP+lWG4KwpW0F5X+F85kN/ZQTg642A
gXidPvz4UYIV1VW8UlUqCU6rZUABbU3Ehs28m4urVGXZUnPbqcMtfxd73LJlG+Ht1qGbQr081b0b
WsO9p2qDqfQQ0i5Nczoty2EJTf9hKj4zldvIcuazcxEyIQ1AcWPvQ5ExSo5V3BwtEthpYH9YH5ur
JtpOJFf0QOXWjZLvy4QeABSEbzdQrU3XAqbg3E0x79rMp+zrcuC4SEDuU0mT3hI7acIXzAe8Drd2
4AryckV3zObDGEzRy/v3voLt0dB5R50eX/VVReGromDXuCmFUM/UjmWFetyUH6rNUgQKqW7YI+GD
iACrFEfq8sH02FzBcfWuCQ3HvG5a79bJRxWTgNQKd3IEb8rBIe5lM6wwmXUvRPjrAo0t72jzA3f9
VRvBLiqabYjtLWao2jRkax5s6zMGK1PNVXw2qfP6qIzw3iGWpoTwmkx24nklcqHML4PkC4br2IOZ
HC9HPPnZvArh33QXIVZ/mFKLIlXI/S7uLBZ5nABEVRZTSeF/30mx5wU8XQS+ZHfeFWmWG05kRjcV
grPcAF6VEQzAmKiTsALKUA8oyiC9Ucwt8KN9kwChBcRHEB3U54Uk37THpJkX/L7PnLBmHy0varoa
kPBzsGiq604e83bShCucGU7S6wO/i57dJsjC4VjdpbcDDC7yDmjk3qkw/+Wf71U9weAWxy5KY26Q
MzT9dmjnCX2bsnm6bHCqbygYnGYWWFriGb7T9MCt9bGAlTalFyMD9wPLAha6TfNfl2WqFBPMr86w
2OTp+JJ5m8Q2audmTuN/LgLMg9jKw8Db2zmCpVuNBWDNuMnpdTOjxqLwU1kw2P++cD80CWHodyO2
kXS9ScflCDiPJBha+0tGQA54WRmp6RFsyb2MaWFiQXCkxLAZLj/EuCGeb9G5u/ciDLWcjGvOgQRm
IhWorCw+IOnSXwaCQN/IjWYXHzKsPds5g1FYXlKjO1nWgV1jsMl+x3Q35o1eBQmfEX32Rkt5omKx
72b50GwfqWqVTaoLkBVN4mLV6U1LyCutYfX4u8WY04Bl97YXWUrMaak57IQIBwQSi7QwKCy6W747
WP60+tAyvySLCgVHrgwaKaDMgx2IXZTCzPzBXXB1a10XAF4zyMvbadAOl+1NJUWICXkO6drM366s
wNA6DRPnz75SLfmopPC/74ysabKuIivC29CxsGDj9eYh0UpUC3GyYIN1bQvc2Cj4oxJ/LqYnmt8Y
eo3RV6sKt6UPhjx6z+d6lSB8LjpircTN4S1uqce99SNz3DifFRkp9wTxroMnGljVtlykbkJu6KMH
XXlYCo/JZtCD628UUJ30s2MxO1gKTQsLL5kDbx0nxeiw9A22kyw+xwcTeM2bRpEu6sc5Qg/yHp0M
EugP5Oj0EQnNoA4dhbYvVfAL6trC1Z5reWc3HoT2+dR8d7BkEg4TGcMioeikNL19NNpliDPHBOdS
jgKY7mSB5kzTMaunogyscrIDELm6AQahyhBLd3acukZ3nwCX6Efjr+iHkB8zKMZvQJPRfWJuf9Pl
a3ZY7QVpZFVkuHBbcnIoMJPWOcdCw6ZnUeV7GAzChw91cAkeqnJMwqJY9cBpjTUwk9pR3DNS6309
dltIOhamMZLY+A7VGo9+tL2jiQMCHtv3OAIR+G0FJ7QzG8t8WYEco/hBre+LdudiFOWyf0h12MkQ
giNAGcoZQKyo51A/nkcnqmfV6JE0loCTFGPFuJrALHTu5GNlg4XCLdM4rczrQm/CEuR5Xr9GlzWR
ikGqCTYnNA3f0BaRpPFMbFTC060nuv2kGJyoT5dFSD/WToSgCciNWqewICJLfwwwbMv8+e8ECCfe
jJ1vTegpxJb97HnRkKqGI6QvdbJTQTjvvslMuzUgoeuD/go+9LAsR+NoHmi8nAA5NhsKA5MdC3q5
aOYSFKIAbH1++okNKOEpSZFPmnc2uGSNR3v69s+/2l6EcCyjUeZ6luKyIvS709y69dfLv8+/iRjv
9r8vnIqtFTOoy+EjjFV56I/2ca69G9xdWBlXrhaYvIJ6SZpwQm1aT3YBfeLsCviD39AfjNzQmQL3
yE7FzzlcY6CTRvaD/sG83k72r8u68uzxknQhu2RlNdg2g/SS9pHWoALvHTLjbp0fu9pXmIbMnfbf
VUgwqd9rWMRB/GyLH+l8p2+qjEyljHAvAwszp6WPe1nzxoDmHNhzidPt5AFtbR5qhTrSl8BOH3FK
rNYHO10WiMtx/8dWONdB04T9Cdj04ZxjpGD8U1epqPiGIkQvHjXY7MxxXqhsRs2YoYemSqFUIsxz
D25McBDqIzy4SO7L/yPtS5bj1oFlv4gRnMBhy6m7JWuWbdkbhodjzgTn6etfwu/eIwqN2wjpbOyF
IpgNoFAoFKoyk8dWJicsXiUDZPS6AzFAvsNhGNNeL+NYCRQDdUDFY0E/OdMT6X71+uNHjPtfJL7N
AUwjZraUeHhM6D+FHvUgrLUhSHeoNkmuWjIkg4uQJugEamWhKAEee7Rc84j6SVejGVc1PGgElwcl
drCvg+KWx8bLD3r8MH3N6kZKVUbzkEaQuj5dhhGeHCbIlf5nmfii0RxvturQYUzDrzGkt+OhOuQ/
qetVJyeqbxqZzJPY6tBSaOPl9lxgzrHjRW0XwI36SbePaSNZIlExFWISDOjvEx1UPN+adVyV02rb
SFCtPmQon5enMkihq0u+FyflUF+R2VuPsvJ/4VqhrMRGbyGqo/k5ZDw62uhgKy2mfRjW5RNE0CHI
oXxsbK84bHJ317d0S6EUW8MTzf5CPaiO+/NN9Z2A7M93St++6q6Gz7Xfy5r9hNcRczc+bk5TWml9
NuOk1Kdgevn/1WJOsB2wzdQ7+1CHWSQrMhZuNd0G2w4EFs+l4dIGbM55hmVUlA3yjmGefOvQIpXF
1FPnD7ABop8aGioglTJQJsQHMwsIFNF0rQR9c9/1T/pwMNffl/eZyET2ENzSKXPrTOUCiC3P/WWe
ggosY1PykVCW8WbiKRd9u3jGe2shk0VXXKsYDBlCPEVEdSFTeBARhfzl5vxfDG4oJgKPodKAYT+t
Ye+VAT2Q2+3KisorWSGaKETbD4czvLV3BmOsAJU4xDfM0hu3+1aL1HELLi+P8JDHgFAaY7uuCyau
txPnTLSue9R7BiUEHk5a0KNsyhrwFOC5h+ng5p5cwpbNEx+T7SG508QiHQojwHUaqPH9Rr73qcRd
yL7PnSCzSp0sWfF9CDj6eALPtp+XJ01o07s544wtBmNVv1FDCSY79R23wBv+A8hDog+gGBDngco3
RI749rRyUs15M1UchEj1xMbynJHhe7Hmkq4DFjSercYOho9aG3NcxxyDKayXubq34n9meldkt6QO
NdAOSqkNRauDaiz01KCORINU2VuDyxQ832fFhO5YM/3V6e2hQ+rj8szJINjfd8eFYhsJHVEDHrgx
uR06w1uGTZI0kkFwGxQlHqmiFxtsuIrBYegcmjqWrL8QwkT7MvqPWPkwt03SrHf1fkEbMXE+Z3nu
TZ0s2BZ5GWeHwG2UxCiqMkfOJ6BloFUogR77kOg4aJA7ubwiIiPbI3GLblnTYMcJxlJVvZcR13Nj
xVuMm3G4qZbCq9fnsZDkEs+nz4ZCMTo7mTQjXjO46SPd6NajPShBRm9t+7l/f7YMOV6c0SwLwErx
uCEV8WYphYrJgwzC86aWxySdBu/ytLG993ZvMgykYKErjiQ8X1ldQy1z6boCx4CdKV5f5V+KrfwJ
Ri+/GOlhNdMHZ8C6XQYVnHNABXkXNqcJ0iPe8cykNYbNapSARZKskHY7NtdrpIX5g6yM9tyTMijD
hbQ8iIocnqzVzRHOOisG2DfrYaBPPWRWZ0Pm4oTTiAcMl9UgwOdwS5V2eYHn4RwHd9I8aY0VZn3/
SemMyEndI2nRAjeoMqa/8zgOI0P3CXhuwXiAqoG3Pkg3xp4qjhIHjE+wLh4bKP0qrRcPUbtKCsuE
k2igJfxv/I9y07dQltEveqxXSoAdeNOYWtgm6jEZ44fLdnHuLTAiYiJOQBUbOSsmt3qiFEpixeg+
0l/qqf2KQlR/VfS7eGxlZafCIe2wuEMJ8oLoKq4yJdC3l1Q7tG24yLirRP4B4o+sgR/b1z6Lfct6
nod2jgPFqry6Odi95GAVAjhQ4AZjETwRX3o8Z9iv6HyDdyXZp76ZAxCqvjsQwZLsIDgHrncr6DlH
PQ7KRjlO/fit6VEqstqPl1deuBo7GG7/GG2JQnAXMJoCHdP1as3KAMXvEmcnRoHQIpIJaGXhi65I
C4Z9nISYL5oetDQNUqvxl3qRXPyFMKhlBTONq9l4rn+7W+bC3hrVxro7+ZNZ3GYEzPGzZKsIlx6s
BpBXBsfFGTcwzck41sYaB/aqec54k8W2ZLKE7mWHwK18Y3bqPA4QEErnq7n9tW1/IPbjjd0DrXNJ
HCKD4lbfafJ66BJM2GoQP+4r320L6JqdqvikuB/a+LtxsZndhW5tYuRoWjHRNbKSu9mFH1Orz3Yl
y5aIFoh1KDvo5kWfKH+wTi7I5CZm0UWJc7SA1KKjh5c3jQSCv1i1iHjsMkN8oPef4qzzl15Wwie4
u+Fmzdr/2O0NLd1s5XaTRdO473QKI2iR9FlDqMvN6J9rQvTzBgMJPkKJ9haQc8tju7Z1ovewum6e
b9wuQ13I1suEpUQ7lECuCP4fxVYqHxS03VCUmbvEARkSX4NXG1Y7BP/RBwLEPQw773azpyerW5c9
YPDi/HWkQwTHKfNpor2zx+BWyKpA3KTW2DuT/muzD6kaVTMkjdUni9Lgsr3JZo1bm2VLbChUTAg4
1Pa0VOMKttQ+Gqzl/dxozAhel4eLbPql7hW9hmG7+qe0eoaMcV98uzyWv76eD3x3GHxm2zGS2Z0o
1sY8uC8pDDkobrIH9nI0vswB8bd/JqheBi7xZS+KkmnkU91otbbAmQrXrVg/s6H2eusXjZ8vD0/o
GuB3XAT2JsJSzqO2WpvZdgMMENld6zmJrLr/8xEIkM6A6RypA564QgGPomIWGoI1pTyOsRbMMkUc
UVDN6lNBgeGwzk/ODEbQ4+YZhQvtu9xT1UeI4nik/QZ5Rd+x74rtn8sDEq7LKxxvEQ1d7LE1ARd3
P5PhO5rTi+blMoQg3QvL3mFwV0alzxQjcWDZ8U1yHOaI+mmw3f7N86IEGwG2nE9OaAo7SO4cN1EQ
2S06DD12x0BpcQPSZTRHMgjO2hRtQ0mJDlOAih7qYofQ6mX65kI3txsF+wk7V9ostdnGBAdRUWnH
HuxX+bBNnplpX6qqu6qS8ShZKTYtZ/5hB8isZQeoqLmR5gp2EOonKg9Fg17ajWFjGgEkc05bQm4y
J7sCMfFT4TpHao6HXKmq4PKvEJokmkBZfI8gj3/9yM22GuwFP8IYGm/Mv2Ru5rWyu6sQhOnomEyE
HPb5dqRdnIP+WmfetvpmN4j1Tq5MtUtoIIwYBnosuA3xHerznIIhunfjoKnnz3mBspzOkek8CIdB
QHaF3h0LHfbc1oo7Ek+bi2FohnkztOZz1jo3tVJ/vrwkojsqYY+uOvaxfdamhsvY1q0dYHLUmUMM
CgoGgaN9sZdOcouQAPEdanqid4qVwR3RbvDi9JToqGKYHd+WCXnKgM4mzhrrxcLWggCdryaZR7LF
6/Pnlchk+4Rm8Dp3fx9Md3sK3cBdXjFh7LkumwDy1aO/DrmsCleYXdotEX/vzpWyaIiLXdNtZgYK
bPtIdW3zrHz50trVT1vRPbNcW68siyB1FqhnxIVk44rnFEkMlDaalsbfzDWjwxt93MFK1ijO/5TZ
7GvFoVE+ZCOvMJxvb3XSz4sxxMGoTI2nOElUO0aklfML+Mx/XDZ84f6ywKhooigNWRrOTaiKCmrI
CUOiNPc09H8P1kvaPP43EDavOwsx9Syx0hZLV7mtZ8TX+fB7yn9dxjCErn03Ei5kHqxm01UG0odr
GH/ZggKNeB16+IPqBqk0y6eLN1wPnvJ9+8J6IZAfP9EnAi7oxJ9u2hPx1xryMYodyp6DhRHP7pex
v++Gb9u0GfQMW9FcleeCxC+VoR4VV42GiVzjgb/2zFpW+y/gR4TP34FyYda2WDMkgXCDIGj59kgB
QoO58ItEC8eujKBa/KNp8jvVHK6rGDXalxdD6BJewflyXNcqkkWb2PVlUqJ66oJmGSV7UXyJtZHk
BuG6656z4ZNEW5E/xVF+s0Xlt/6gQOfDK06MItFt8PwoK1oQLuMrID8os4vdoeh6LGNNTV+xctt3
tN7wLAgqRVpvKZ47dCuISfGA9IHp3CFzvnxeC7VCO0ocbGvvtdNVP3+5DCCMw3YAnMfpl97t4gp7
Z9Kn/DBaK1rhOvv3XPXftrm8nUxweF5GFPkd20KPhuqy+xqfSHHqYaonxXWDTRlQrAwia9wG2voj
a2ajDw69Oi6aFvmUQG4OE3S1bDfIcv1a36zP+dafhgGFGdX4ZJTKYYkNychM7GY+xGRpSAsV9fiH
j+40a67xyAtISsCJXHanRpP1lAltf4/BfsPOoyRumtlIhmL2nvDkfmUc0+AXcgMeSFp8dBxLRiQo
eUKouhsSd0goCoqr4tQB91WUHFGDFEzeGLkHVM4CrZXE6ELL2IFxh4XLBBvaAWObp8/LnHupcaXJ
Uuyig3w/IO6sIDHax1K4lKBhleRmXIa46hzRVX+d6Zos7yEEw2MiAn5I2OHy8XaxJjXrmJm4QVug
A693r2uyPtpJ7BkW/fOBXbWD4vZxpkJuoO91jMstTroz3yW1clJJ83AZRmwQ2Lh/ZVrxxsgdLnNC
htKC9w3aP1OghsaxOxYUXfxaWATlQdbqI9xRr2h8PanBzs+GjcogP9Lyq7RuWjYcvniUalQfkw0A
aFMJx1tGC1p69Zf+xJjg1cfLkye0791ouDWaFILq6Q3moLEpQy1am/6wJ0mOUhMdVg56gPEci4YJ
k+fdMJfFMLUEMccQZJY34bya7+OD5SdX+u+h8+aA0dwnFuuOcRd/sPxeso2FPmr3C/ibjmmPbjy4
yCs2EB80TtBD19dnd/619id9elbKqy39XVV41TzOVBJAi6Z4D83tuLlv6p66CKAXG2Kh96Z9LLr3
y2Lgef11gvlbj1km8UJXYNAeLFyF5s0UenPTP+83lj0Kl4PphnmAp0AgFdf3pnlbDFfLergMIdpd
ewjuLOnX2nY6yiA0J4ih5brUygcemvcQbL12x9Xi5jRJWVY2Vtdo7bdPoGK9zh1ZAbXI0YJPCcSa
BLWs6H3hYFS1mRL24FRoo7+ZJRTX78y6DjdpfCtDYrtvNyBjxOFfFoiXrCb1bO2n099BvsTrZE3I
MhzOzxrORrR6xS5u6Z+psAON/oG4jJfLpE+Fl+vd1PEadtCvst12wwoZbVDcNlEeuIgAw/ZEIxRc
STzg/+Ea/l0o/h6tQIa9RrtVHCS3yycFVeHegorc0tP88Rks0x9R8GSb9RWQ87mt2yXUhhhzUBHj
Z2GpnxVqh5e3kdjnuCglxcsay7q9NQl8P5mqZWQx+m1vflWXa92SUAkIrYFlqBgtGcpsOGdQpGUH
eLgconZeTH00Crf0W17JODGEQ9nhcB6hTpfebnLsIz15WePOq+k12vv8y/MldDs7EG6+9NouOovN
l90d6ymi7+d2xpLvvs8mc7dFqdbhYZst+Ta8ZPUPo7xqzK+Xh6DJFoRzOL01Vu6UYkHMA+LinykS
Nl4TTUe794yD41lRc9AGFDAHssJ24enOmNxMk0DWgd9AsR272xbn8AsGaCSM27k86jn67svryV28
spGsFRsHf6VBjdW/cNz2AStybZULgyuuqP1JaR8K5bcxgk5nkOk6iM3iFYqz8dL8q/YCKFN7yLRo
3aLLaya27dfvc7a9trnSOTlqvGOUpjmtrztH0r+fPpPZ3isIZ9vdUBealgHETC0vMw559dvsXkZk
1/7bYDgbn6Y26dMNk0Xj+8m+gd4kkhGdBERs5K+D4Yx8cKFxqVAGkmi+W/ZRubTPZrdFeN/4cXk8
QigwnP2V+kHyioOq7Vg12gFQuf4nXp97AubP7Xoe//lvMNzpbcaOiZ6TDP7NyP2tWT1zm6K2Re6f
yMJwFmme7ZzdiLgDfDIzkvRxgqR1b/+k+vBPpy++UYGE0/i2GNOhNLbANH6U7nQch/Tzfxrn3w7L
nQtMytVJUGKHbQsyRrwyaN8G026PNEc/iBEPsyTqFm7d17HyTDdp7OhxlmNaM3pNhtukkxx/su9z
XggidGVbuZjLOT91tPCoJjE/GQDne0x963K9xQA6vfBb62chk+0Q2jeExaCvDI6es7Jcp1jQ0zLX
qBFYiEfb7/P6tVyfW9mlQQgDQnH2xI5CZr68Z2qoApZ+wLTTo1Uvfrl9X9Dl2TdfL9uXcL52ONw+
iqvChUQoZdeskzPc5XZ0+ftCX737Prd5dOKAODJvkNHfjkXyBLK7bLq/DCEegsEe/nCUntURmwZk
kNqZneDtF9MdvEGmwSaOEcgrAlus3SaktIA2tIE4pPiyrkgvWD65hkRaAXUdzU8qH1p6AcjKQyq5
c8lGxvnSzGoHPGljZFMGctkkPYD+WOJHxevzOjRu/Vt7imcCntrAiG9occicz+soWR9hasbZTR9n
A0uyTkte4mKCPX/q0G0UVIf4aHnWi4HmukhWVy7D48tFUqPDRW7AtA3gp0x9xuCXHBb/Ly/A9fvJ
sxAnvA6OrxkCj0JsTxoe3wi9S9XcAy+05PCWWMHfR7O99Q05xMgthPIpeGsg+hYkZitxyxIr4PPd
lpGqKy2R50nyk97+KNrnpfhyeZcKw11iIdD9q0x8VveUrym4ngHhUPQajXNYNdMB8t4g6xhRsraE
xiBLX4kn7hWS/X03ces0jpZKcD1BMvpga2tE+jH8b6NiE7uDQJQILoUBoyqUr5Z+LNabJnkEX65v
V6tnK7L+aPGtezeLnCdy0T6VLu2GUoq7CfXxPutEHMB04c9B3wcUumIfqYlzdoicDwLleF1NC6wv
d7Yw7+hx6vDiUsiu3tKRcY4Ij8uxE88Y2ew3n5YA5DtxRA+uTw7Zt7pEsy0JLi+d0DoYzTDIXHDH
5KvkZreDcTDn6rjYUr3jp6X+HyH4aGezHdBbwQCn7mbMD7Ej2bbCIeD1DQ1iID+0+aS6MyQbydgd
RRuvCvsIX/r+KUKIA3pkdhM6a5Nwt7kYdQfRmqve6+NDIquFZI6fj6z332fj2+0e5Eg0Q1UU0A3V
7l3l4L5dq/eVWp+gIeWnqoIyHv1QK9Xx8rDYJrkEy23aXB30WM0QU6/NbUw/laDlHk/F/JFy9v3o
uL1qV2U5xwVC0WasjmXzWy/QyTLJNo7Ide9R+P05QvdPqzAYhaRe1w0+aXoPghCSQ0gGw23PPBtS
c0QaO6imRwreK6v9pr2f+wZtzztz4+KEunCyImV3nak/Zfm1KqM2E2ZIwWzmoOXHBY85n3KxjBLD
0ACwjOh3rsL45G7wnaxkPg1lbdyizbkH4zY/Keq8rwnAevfTQH9bwz+XrVj4fUZeDgpVFE/o3Pdn
iF8Xmc2uajVi3uSlkhqw6MgGD62LpKtmQR6KM61GmypagLoxMMzEK4zWS9yvtXbrdG0wliA4kz2y
Cm1sh8fb2FzlnRsDz4pByK95ijJ56SK5zgtAWOMmxBNclBKcdVZrSVMYdoZ63h7E4l6ZrL5rxf7m
qn8uL48YhyCTzFSPccC89W2j406QFETf4Va/mFaIixUZvv03CM7BTNbWbENfK0Fnu1fGiFb00bqJ
O5mCpCiexpS9DoWzgznd1GV2WrClBKsdJEcoux/SL6XlGT4jqJaWKrA7OuefgedAdxEtXzh4uDu8
kfWE9g7rQX1AUU4GClzI4gXxsdJBgcsQnfC9E/mXKx1FsBp0mgif9TC0LNHddqzCnhrgV+pPtI8P
ay3r0jg/d97CcDt2RUvakvaAge5nYINk0CQQnVqnG522kjvXuXN4C8VNYVo2zWjqLQW9btF780Z0
CN1mQ3R53s4dBFBQqmCDpBou1eFsnIxaUzbdAFHtefMya/V1iO2tyzVRXpw+NNtEch8+31Nv8TiD
R9cBalLnrQoHEIgt192K8lv74fKYhDPHNIkNotrnrd0kRXOdUa9VuHXqlZ2DrHxIhsfLGOJxvGKw
37CLe+jmduq6whDQ5uqVaHQyU9XTbVkHuRgGlQMuuOxNmzdr2ttgEM9JGRrxz7q4cfR/yrn33z8U
iIJAlgGB9Hmrs22mDmjEtzJsrM91HdX5S7JIrEy0bdDErxo2GF5wEHFWlubpktVGV4Z6fZiya6v1
asX0EulxJ8PhrCtRVJLP61iHdE1wOmR+nVZ/wPDh6asjI/kW7Ry8/7EuBpytmLi3FlDZa5/WAziP
u+7FKb4MWnXdzEUwVt8VTT1msUxURWQKOzy+7hGssSAsXwsaZtX4mGw1NKKa9Jm2neldtgfRJO6B
WDJ9Z9pkqNDkZmGLIi8Sjd0c2m7vuws9WZWMJJMdO2+PCWgKoP0CapE4Y8+aeeN6tYqMYg6Rv/RU
qBjMOhpu429b/BvC38HlccnAOOMwE/hro8KW1Y2HASxoy/i5UcMp+U2z58tIgij17bi447ZPO7cu
6oaChFuLmOZFMft9sPl1uB5VVbJ/xev1OolczLUtZQblO6wXTV+UyvIneKQtuUt0Lbw8LKHFO5AR
gowudjIfe+e1WaJgFH5Vzb9q5o07hFnXHvD46mlKhk67d4d5mMQdHHfW4jVoXLIO48orx1eb0kvg
AWNtPV0elXD6HBDZgERLM8/EQtZGUzq1Al1ORpz7vK+eqTn7ejp5Q0Giy1DCLbyD4lZKt+JaI/FW
hyg09/ryBx09xFAfMfMdCOeXJssYNbTawZ3bd3b+0iZ/DOMFbRmnZJQMRxBVshX6d+r4ly0ldhW7
gDgmuEHLZyOgNxMTEfqjoyBV3rwsmTz+KOzNGEUQioFxTQsK9jQon3Qeyzz+pzU6u5ORLE2bCdOX
T/QKV4AA2Y0om+t3533eTh0X3W1Kl1ojlGNCTXFrz7GUR8VtJPtVNmNcjKLP7khqs6jCkcLtzMof
qzY9JS50yYHBvsN7cYT5GipiEECc3ZOasq762p1wEhpa4HTmXSbVU5RBsE28O5Og9TZufYGdw7oT
VadIvGUD88PlpRfaMyJ4lVF26aAV4U6+wSxWDYKbdThfLWlAIu2owG0XEGzGLSkJZPUJgvUB26OL
ClAwHJ1rkuCQQJOWjQOJrF1I3U/WZPmFJXlNFbg38NiAkgHE8tDS5vt8V6buZCpZFVZ1+5yq9rGz
m3uy9TcUoqySCRQO6BWLf7WZ8wZsVHZagnkM7aMp9fM6foC03fPldZIMiX+viat5UTP0g4Zop/IL
FJAsB2Ve/BQ3l8tAsvHob61ujTdq6gkWCPRdq7N4y3o15y+XMUSxwn6B+IebxdChHoXWPcQKDiqD
20NLo8lnRdzqcdEkLps5f26rvgHjXEJv2t0ylHkd5icSGcfiMEfpsTvI3u8E2xVCriimNxAX42Dl
4p+yL5Imi7M6hHSQj6w07v2bxAjEEBYYQEBABfpStnY7jwAqSrxLF7BrY3JC20KDZa09SpaGre/Z
bOHh5H8xOK/juKmxtioMbfa75ak71VF1IGFLHpeQ4rXYkQRywsXZwXGzZq/l6FRNj/jqyohGVL+P
EYq0jx9bnNdRcVGIOSnTQkA1G9I5Cxad3M/V9vnyzMlGwv6+Wxxq20reg5gpnJq71H6woBhVXHW5
61EwzuST40Eq4XgZUhDdw+T+HRX/kGKnpCXaAHsotgSd43hJ66C1UK7E1/Tluknf/2jsvMHjzorY
Bkl0Bga+0CggU0+S60pPD5eHJHhQe4vB+Z+5rqnbrjCIsfHTU30yIC4Hmga83BmgyB8OqeXLziRB
w+JbTC4w6YyxHKibVGF5mk4bDsABVO9amF7JGoxkC8a5Imctk7Y1kjK07c+9Q71Ke6qNg2ofykbK
tMMo1C5sZJtzFm5rFjFEl4qQTiCwL4uTo9uHZJshJrMg3aW7UaFq97XafbWX5evlVZQ4KptzIqgh
do0+h3/foAySt/ToJpnEq4sClzfGyOZ6t98QGRmzBbL80BhR26IFkEG1ZhS3MO9OEj8NZQle4aAs
qMUTKA3i/YKzknyt0tltsMFBAXQoVLCX5fXvy/MmPHzxzIOELsozHL5fa8whKBU3JZxvXwdWov6Z
FjckTvrzMgyb/jPT2MFweyxrthnscvDxTvcIKvY5030nUf3Zld3LhONBM7ANBV4HkRi3RqCXbOni
wgbnZvligv0/UeuHYaWL5BQRGgMCWMwZ0p9IHHLGjlNkUJdixq3s0xiyVL8Sxsc52kK0CUaypmqR
p9+DcdY9bHpNY4dWSB5uV5NT/ibGfEiqPEAR35VqtT/rvjjq2fLn8qqJJtN0oBwCSkOC9k7O+yYZ
aCfdkSLA6GHqMRqqiqhwZBIKQhQI/8DAQa6h8RyhIKLAgZz2QGm91kkD1fjRju+vDXIQJL2CcH4w
ryZtdSCtE86245M1PSR6+3h5tgTMOCAVgPIuCPPxbnz2OpIg+b/lNfKvMyhBS9PXQ81LUS8ItnwX
oH6DBrtElrsWGiKenFCboYFgCJRFb73SUtG5aUcYonHnHNhtCtynHppL0M+XRdLDUmSJezQurIEG
Ge7UFGj5Kb8H2yqIsLtraMoE8Qntq5OfQmTjkET27wH+UHYlYUPhvQhYG5DLdFFrYfA0L0teuG0d
IzXWjSb4PcrJb0tofIBjb4a4h51Wsmyw8JzeI3IbD1et0mw03E3qT8lxvHFOC+4MylV+JZtYkasn
0EkiGqhDERdyqziCXLqv1wZBSAkfqUZNKeNIkSFwK9dBK3XpHY0dJtPNqurHuvzAWUIglguOAjxA
nLXsWFM2uR3BZCnaH4TX9o+5DSVbjHmcMwvYQXDbGGVxJtpc/q4H2KRR9zRc0ZPOmCyk9VzC+dpB
cQ6+b0lpDvmEvAHVfs967B5pVTUS+lNh8LmfM97AbDDrumiSxb2Udaxm4TzcZT6TNc7D8SfSMFSW
r2JfPJtCGykKWBneofgXlTSdErLZBKkKe76n5uRrphFCd+CTYsu4XYT79RWKf0wZ857OcwWjnqwp
nNoqGHLVL/QUxGe1P5vt18vWIfRNOzjuuGppCl1MzcXTQzbGUapu5NExWysiUE30HLfWfDQkDHdT
btpebo+ylw+hwYB/wdDApw0yOW4Lp+YMyagUoZRKb7MijIt3M/bjeEGEhldkZP/OHpH7lWRdnyP8
JMV3tfhSQuj28vwJlwscmTjwkZ07ewYl1Ti1yI/CQwyRC2/eWQ+Quh7HxNMHGau62LPuwLiIsOyr
rEjWsg4V+tCQ0DV+VEXkkAjlf6l6w1oeRnM+XB6gMAtEdqBcQJ3OZa3QDO4Dbw9XGkhzkn+MB3bH
S4JKYoxCa9hBcZ5q1FvXKSu4j37q/F5Ln6belkAI7R11TZBRBVfYWYdFk1hr5Yy485hp56luOKP5
LjeP2fbUFFHXPGqZLNgQDuoVkadrtRbDRl0Yrq20ojfJOn+r6VhLImtROEh2GNwuXpfaUccihX8i
kOSZUPve/EOS/MtlUxCjgOwcxPSQKeRLtjJSMq41XEji5nadG2+eDmkqIzYVg9gGVggJ77OGi23u
aY2iZ9zy3dKLHZ+m91MjKWBhxzbvzi3oAjP2e5Sf8TVArpbOKNFkxzokzsxbWl5Zyu+GlBDVCvS1
ku0gtkPO4cC0h/coTBufvI9zCNVVM3aQeYgP2a0ZsuRFE4L+8RHHcCQrOBIdVrh9/AvHeYm4WxTD
HgGndWlY5sop1ue7lBpe3D283yD2SJxrKN1cp+pa1eGofWuVJx0rZk2S5yiRPViEMGtAv+BZWWUz
jM2ixU0RtiMJm64JV90Ji0VGISKD4SZt3BpXMae5CEfyMo2dVzWm11YfiSNAMmQxanjQqfHHXVNs
RWlO2EF0+BEvgVnUQbzdpqUsrSQczQ6Hj1uJuQ2DVcFXJ9TX6fepjUqUPl5efZFjAw05KPcgVqqf
8bTmc13FzYSzGxq2B1LY6E6QXV5EEIgN2B3Xxk2Nj/DRDjcYZVWCqM0C3WKf3I+Z8QH72kNwU0Wy
2MnLHPbVkdJz5pc4PVRosbg8VaL1gC4tHlYNtP5r/AuxTk0ns6mRh2hUy+rHtD7MmSQqFk4VahpN
i7XHnj11JolKqywD8SGaSUPat14FiaUPjGIHwcXd46bPCjRl8zAd0EeMg5Lgnc4eZVUjwvgeohP/
DsWGP93lDOlSl1UXQ7UbWvHOwQwTVEmdzCEwA1ZMnQ14wpf5TFFYsIfkrCBPq0FdJ5KjgET5rkF+
0Ij1uzUvojhxQ4dUN/awXk2F+oEthBwLVJiQFEMGhHOgfQYduLFfs3Cgqw8KhcgEa+XlRRPZxR6C
/X03mQ4i426lWhZa9Dqr75ZEsn9Ep83++8z0d99HKOUWZavnITjxa29R8zuli2+2Brk17SMeZ4/F
GWBRDIq7JCZueZPu51NyVDMZub5A7RDkGShpROGXg2J+nndOV+m8Za6a4XI5llAEtHzjGlyhN3Og
BukX98C6hTaZuLQwyHaQLsTTPs46eLu3szgs01glJVbJuZmC7Mh0cdpPBhiYsg+97Tu4Deko3cT/
/PNkX49tXrfIi4KjNO8O9fLojH8+YHM2qE5skIaeC0zR0lZLuuFSlOXonc+KezIMPy5DiDwqsj7/
QnDn9RLbhTEnNe6t2oEYlafG3mp+/wAGIlADajsgkeRJzEjebcm6togJ0u2q6ownqNNHGbLJl2GE
OwhHKJP0MFFwyHzTbgdti7GZ/YwF0cpoIzdgJPSaMiRQf7uMI5wyBxAoKLNRFcPZWJ/YauHMfRGi
PrQ/gf7rScvnwV+TVkbnKvI5rmqgCwKhjo6cydsRNU7X6FkNb5q7lrckqe827y7oQMLYgrwTY69G
7QifZo9jALuZkYW2UnmoSPc3u/ehx/TeI4+D4cysM9ep7HvmDVCaYpw0M5ro4+VlOT/uOAzuEFBr
s9eVbMpD5/scZsfswTzZhzZgDGystkfWuHpmBhwcdyAoSU117MsszEEtofUHtX3prfS9tsZATOTL
QDGL+m0+YebSBIa+LaBhjvUrJ4HM8zD7ZJTcP9ip/OZixVAsPMPhGQSCB7yvRomfiVhhy8LJ/KWq
x7Esvbw6LCRo089dLutSO9unb9H4i3yvODmYrBeEJfnnGjzmbfVox0+WM0rmTobDXeadkswUMoM5
tG8tb+g6L18330V5eiKrtzh/feGGxJk3XgyWXodke2jh2FlD3Et89OJ+hWAf2m+s6/Ig4/MXGh8y
ZYyTF4+0fONS0mfmDDnhLDTtwDa/1yXkCd7bx4G+zr/1flACRY8F3zeCauRGzTO1CJuqgrKc2TWp
T/pCjVLIZv+6vHfPlwrZRUawhDY2E01MnOumVt/AE6luoHePQxZ02V26HRNZJ+55dMCoJ/A8y0rx
mMIl50/HfCFNjSxtMJR+c2qiNAIH9eotIHPtDrJQ+HyJAGahPUVD4SQcOPv77jhqKMjzq2XFmOLy
e6OR+75Lo3aQwZzvXcA4eEFnpP0uQuC3ML1plYRWkwuJ8RI0F1+39Fmzf03D52qcvX77/YGF2qFx
Tm/p+t5J2tGFuYVK8anUkNxOEK6iEvAyEFuKty7p7bC42VM7vZ5QH+4GFYifXfeU6hNYG7yhjsbt
62Uo0ULh7MPpx2QOz2hjB32M7Uxt3GBBPXVfwNdCndjSR4kgqRAGWR74WBPNOHx1wNZV/4+0L1my
VFeW/SLMECCaqWD1K/u2coJldRKdEBIgxNdfX3fwTu3caZV2z5vUpLJKCUihCA8P90iVrs8KjJvv
QAjMMz0XafMVxezf4DY2ORLSFFBCeJEs+7AhgN3rVC5VViTZk+oevejIh20wXnHvnfro2qvbefqC
x//ZHvxzyQ+7gqiIC11eluxSfKyH1Z7r9aYKD2uWt/aLNO/TU/znah+2hpfB+dKzWM0e1+16vojI
omKysL/UO/eVjdunX+2Pt3mJXH+c4opAYVo2dVbU6wNfjq7/Fn+VHl/ezsetDmfIBBn+RTrxI5hF
+4zMimBj+NPTPAvmx4e/b/CvFrh8vj+ewcY13IM1FphtcGj9aK+r6uHvS3z6mv54hg8BPJWE0KbG
EpF/dPP92m/U8kWl8kl+d3FY+X/v6eMsAkoYXFedzIrJ5WOxFMP9tOObKq+Q7m/6LbR9vohBXzzU
R7SpUjRe+IgFlUTlKlxuUm+72u7/c5kPyYNPmyGVCssgILAyPqv+IRz+73n+P1/eh6iw+EtGMw8f
qC4PreGs0huIpP19E3y+z9LAh2YmEPqPGcOCQoIvTQN1ZwhwbyYTQI8RLIbd31f55Kug5wBCPfIe
+Op8pOyYMWuXCFoUxeTfCO9UlVe++6pc+SSg/WONDwEtNgPmXpI2K+QaD/vahhgWaitqTsO4Jq9t
N8Ws4XwsYlvZL3oq/+bUoNb/8/kuz//HafVKh6Iiw9pj4edBbqAknWwi5m8vW/wrjusnidc/FvsQ
3uhs2jZZOkRuSBpW+taG3jZI2Yhpr79/tc+upX+s9CH3otJrlG/x2Wr1WC5PuAlZ1f2QIZIW0A+k
ygct82Z1X6172dgfous/1v0Q/KAzBfnvEq8T7n7BMdnW2/nU1EV1DjLm7TqQN9YvvuBXG/RDLEyo
oqF/Oc/9vLJmfljiI/8qpH+6BmCOS7+fRJhp++cmQf+9t+DUQIWhOtQA19xtNPwX5wxRGxUG5obh
w/Phgw1BiRbiaDOwyeqtHcx+GdItjb7iaXz2JADyMWN2meb+l0fXUq74OAKJnnTXdr6S8Snst3/f
e5/EpZhc4Cf0qS9zqB9eljcOHS8dktZscecsheSY7r5ISr5a4kMMH+MxhtQHnkKE48Zps+fjVzro
nx3VP5/iYwRvSLSuAk/hm+82Oo706MuZmeiL/sfn3+M/L+tD6IM+OYROFyyjszYPMuCODiKWXyVx
nz4MKj3079A6BoPgn/vXtIlKqkhnhUee18CxMvjZYXwWfP6/f/rPAjn5Y50P36VaKztEEutMtNnb
pcptMmzRez+u8+8azZC2/WKv/dsPAOH7AqZdnIV9jD5/OP2TA79ghB4/pIrnc5egE5EyMNILX7Fx
E+aYGBYgV/XTSxVuqsL67Cvi9idgxD9+g/+NxH9cILGxq1AcX7B6vnhGgB2sNiMzrzEjec2MYLwg
XxEnPt3//3nq/83Z/1hzXto5HBqs2VDKEn8fqK/UcT/dl3+s8OFLzmnctKWH9zqGZ1QzajyT7P7v
m+WrJT6cMCF47zxrUKFRgUH1rKyYbqfpii6L3Px9qa/e14dT1sm4klmL9+VEV8zDUlTZV6zOr57m
8vd/fJKJxyr1OjyNJzHcr79n3oMx/2eM6LLVMnAuQZoJ/tVX9pYwbAVF6dyl5Ngpsm3b6HvaJV9c
RZer5uMd/ucyH+7whWbaTQ1u1Mr5uaizt+XCrMuyTVk5nOzp6e8f57NKI77MusK2GRaF//JqiwNP
mzlF1PDv4rdyFxbLPrzeLUlOjiHm+4evisxPn++P9S7R8o9P5at4SSqH9coBc4jx6m8o12CJk6sq
+QW/lC++2qeb74/lPtzsnlkafFJ8tZKefBCP2vL57y/wq+f58L08bUvPW4dLVnkAdkPUSzW+OlXI
6osn+fJLfYi2aKN7kxrx5kTgzm1tAZBrsYsrcowneKFLek0at8V47B6wNzMQ0zYUogZj99+Ejv+8
0o9sU5/bJcawLzAJEBOWq6UTrFy//zdvFXpY4IkgX/rfd/HHLilFMxgsBD8biMhxyLtlUE4WPxbz
o8u+ws4/3yL/WetDfOJe68uyR3wyZXzg8CoBw+wLSumn8QkMngBNNCQBH1sbY0sp6MCIT3V1H8j7
Xt0E/1V4+s8SH78Kz8yMjiCWoA52XaHZeyHdJuVXdiifvSyQRQCRX5gp/0Kv/VXVOhk47o12PoxZ
dBuF/Iu04oslPs5dq9ZMjbtgXjq5yer9ar5o0aJGvxyVj0H2j6f4OHPdhPPUTJHAUwQK/Ftb1z2r
qV5eomp4cRkw/9jXfKOUXoqO0LRYhgT6UTItGfTw4QNIDfofXfrYz1a/OWAE24EuK9pIXZBrL+AF
fhuoOK7ynrg+OtRxR1hgpL1bSVS/Ztk6b0I+w61rkf2TiSB3TTiPr92CmnRUXO19zyYb2I5P934J
iXw/NVSxtNZLPgheXfN5iHNi0/k1DdfuplwbwcYs6TfSjKC7iKRjqyJtQZVrb4Jh8Ld+DD22pkMp
OrskOJVjGEPLjqp8LF26hZ4vmBEDHnedkyHnQE/zIO55IT0estnS5QB2Gt+Ett4HvX5Px3RLph42
YO40wyRiIuOOBt1OVuSkRfugfLExQXsTreotDkyTE9JReKKV+TRGu5DwFJkT2kVxvbLaZn4uvYzn
Q8p3SjS/jfVNnlj4Rw0j5lwG99iAUtOBW6HAuO28dCdb8010/XZ1/htH/AULs99Purkrs6HOZzN3
lw7YoV6DvbPdiS8iDzzYWrQeLWREziQNTrYxG2GqwtQgC6nMJGDTQGgJWwPuufEIAbE63ZV0TPKk
Vrtyonsd1TyvfAfxliS7RxoIADPTb+EUvJik3SnMFKDfR9g0wfGm1hEv4OH9QqpJ564lD2kbXXHe
Hbx2xM3nl/eZba6X1U1s1sNWk/m69Mi1SpKTqbtDH2Y3+H9CxqEqBG6RPHdKJizoL0yZ8rZz3m5G
3G/F8iiTGHSgUu/Lfr4ZSrcbwf2H/6LKUzslbLBVjvY+rHTdMY34oZ1TV8ydT5nupts+ro/d3D77
iyxc6j3xCkLBqtpDCgUsZ3IVTeG2ar1t2Wi4wyxiryoIxMX1DqpUd2PDoZ+ubnuxblOzXpd2EPm4
kj531j2G8Xjfp8s5MmtVVLAUSeapgOvHN0De8IUdr31VPwhhT2M7PUzDWkAgLl8DtD/iyOQN6fG2
m3jjVreVY1Qyb5rutRFbeIfAOCLQLO3bqwGSA8wbxlfSlDseljgmiwTohwt/6PwQ9RyHJbydHygm
FcNuvNVef1+l0ZXRpmPz5J9KBAK+1rt6DvfWczvQNU5VneWQcG/gGqFX1qGV1QmJy5UsDFQJztbE
GuaTDuCYRXbhC1AKQt7fZtQ9B0TC4d486XmdmLD1fZd0m8RWZ5MKimHx9OTNzfXYBRtf8HNjs30w
mSuXhpu2Cq8veX9VqcKG/E4K76bM1FnOUwKbDH0y07BJPXuja7CLlmw4DmuywSTDDRdNUVbJZgra
e7mYkmUkZbwbruQ0b9be/aa++hZMkNgq6VOg5DW28h0yr80QjfgH01Gk8wFzb9tZ9nUBk4dfempu
KNislY8kAp15xpf+eczszay8KgfwMyCScMWyJdrIML3Rkp5hs+GzyrNvQZxplrlk61UWQipoC2fJ
bajGwwIEO6TIM1N+Teyy7ZvyLrCi38xlK5mrg19DVEJyJxslPLCSbRWY61GO6FWFz+uorwcz5iGs
fWAfWSiOmaR13oeujFjSTPgXPrnCLMBNM4zXKIcPWYN/GV/M4OQ584OCrO0hFu1dFJgbGD7vTFyd
bS04YlACWxgNe82qCLXcGVHWucfJEybxN8NQn9UwbIksb8LYPPLAEkZ4eE6qBklYjRmKzm8hUl6f
eTbum8ic+rJ6TIdAgB2a3QrpP0VN85DY9eAPoHFTtcuEufb8+U4oTGPyxXI29FXudxA2hcbx3eS6
s0KaF9nySP0+PJe12dUD30aVMAdKMdfjvPTQz+qXF677pNU/VUsRSNA52HuNtSwJOL5AZ85QaidF
haCdh8Idh1EdMzrtTG1Z2NV3wdwWUSYOog0Luoy7aVF5VMFRmdfdfUgaaDr1UOGq+uaoxHA/kOZl
pdIUcTq+z416KPt2a6clYqWvi3SInlQtdkQEe5Tm954UjpEZhX8cvhsLgr6L/QLKEEzCgqzoq+Q8
DWm9l9pCCyeUOSSYPJZE1Tc9m7xrx30Kam2vLkMqlXc/J/WuK+1Db+dTSchrYqqUCeM2S9wenC4P
LjXHrAt/liFIpnoc90vaNsxJBTikHfM6Md9VZ18brovGzWfNF3gxli7Jx14cmpTvgyR+95yC2vco
bhIqCKOu/T1G5rg09I1X6RVg/zPtIQpDA3P2zbRVoTuBxliyNc1OaZuxOUyREM/hVRuAiKfEVT3r
54h4FvdDHbByWU9BI597T1weEbEQ/ulqHN7pHOrtMovXWAY+870MsSNodhB+OI1x/Tvo6jkvBz0W
MlHfKPS21jnekqF7j+007U22PPkWpPDOb0pGFtNAU6h7UqJlkxzzAHPzIw1v26Dcac/nLFrEo2iM
x2apv3vNsC295kXHdGdkJFjot27Tluv9EKr9RMR9mFZvVHQ/J1/tOW8SliFazSJ8XlQ/Mqj+bksV
PKuMajBdYkwoEOQFznsOK7pr1+a+EtHR+vqtGmJY0yzbGG65rrTbkWpEQT7sbTzbrTULMo5yuuVj
FrAwXHAHw9l6DqaTly4IoUPEVK3O0D/ErUY8OIhVEcRLSwzIdm2Xw3EwOUZa/nKwxmb1uJzIEP2e
wK5mJSQT2BBWp7Ir7wzpMFUTJCzJ+sJ5BJdELbM8WuixDtY7JTp/G5WL26SX+YHW14x6dZ0vQVBu
QC7aBT0qn3kYcz9s3oNy2AVNxuD6SgswMfC93WGQ6Su0Lhhfw4PDzZnT3h7U9NZb2uxm276GaQdR
IRq2SC37Y9/BTHye1wOUtNicfR/j9aBx3xa+jgsRk+e+XW5r7U7xGp4mHV2JuONMdIppCMT685xD
oWY7JOLoq2SzpiDhROOb6+Mi5e4KAfWGLMgpA/ipQMVeUpmbvvHyNPSvZkgvzqZ5Gib5tthKFv4Q
biUmxTdjkN7X2XRsU3Ltyfo4hG63iOndBvRm0RMsh6I676H1TNv1tkm92yx1R8nNbqkzl/sU6YgT
D9yqW5VS2HPyTZl4G+x9pBwtZ5gYeglNt6V1901ynicuwhVdN3mXem9JO+R+K6Au0WLEuvFh5kfj
m2XSW8NFxTCStR/G9ujX450Oxa/ButeUB8UUkX0NlB+8zg5/dOPe49gIVJ6ciPeeXg9wUV7z3kH7
ngsU0RzLxQPFDFySV4G4r2hwUgaN6SVqi1aUW+rk3pO4uj27nkSNO6YUyKtX4W1o1blthNnbYK39
Uy9XGBhH/qHK6m/zXL5p3z8uusvBBl1xktFGmxsMDY3xOYLAe6eb73omL6ByP7vM0lyScdNkfDtU
5gAloq0Nh81op2LFIxFRHdG0yGs+PUW9OHKkUmZKN0KpbRSVOZjoeD+mZj2NdlW/nkBoKsZ0tozP
ZAOt3VeMIkKjNty2qXffhtHvrgu3cWWPGNZkxIIv5s3VLmwGRI2lyzHpDYJsfRB6uoba/kFP9VbA
IUMk9jw46PobbJ6FzkUz17jiDN3MAS3WluyC1OAaGTat9nLaTC+w2PiejBfFJHk18u4tSBd4xvS5
DeJzlrwIMGUZ59U+DdIz97ItoeO9SeurhDTBJpja6zZy36mWL81iN2E4/mxqcWdGlFCLhBJzCbw5
ECuLITSQybhjGP0+Qiy3SMrhBzS1W5YF4+8mmX64sf7Op2mXWr5e0ozbLGofTWW2IDXdVEL9UqTa
uXQqYGRV58C6JRvTErd703u7XmRPGI3LF0fO8VJNjAIfi4Guj2DQDHqCChCF904pcznQQ4TnWDp9
pr59SFCacBpE+H/mq7DvHeOBBNRq2h/eRfhG613cypZh4weo2Mp9G/lIA0AroKo9JwH6BLica+rv
jYArKORgr+tY7lBKnjroAzEvGa/qwd8NDRkZFDRIsXRl3nvNMdDRHpfrEUM9hciGbWeT39xDH9dv
5iMOegmCm7trQyELEmByUoRXMU4jD5qnYES+PWfnICHwX2pOmfS2LSWw9ui7m2D2z12pv/EGvRKf
+JjmSMKnRYe/6nV9jqz6ZTO+4R76uLV4lTxDnz+AJoMeb1ZHcmKax6oq7zIe7iEP1bPR1xuRwbh3
HA8mxl+GDdKaLrelOS8jdL1Xjualin5bzN4pOWFyCGJ2MzoOYf/Ke49FKAMj4+dTklz3g5jzGPKk
vog3GQEXqE1+pc24r9r0upP2NpihPr3CGT4O+rPh/AwE6kY5/zit1Y1P2/d5Ha9k5nu5FY3Ivam/
72nyTcK7vlUz2NYIuWu53MJm5XrtTW682TB4VrEAIousHqrfaR89wCX8WbfoJ4nR7Mya3lZ9+AgD
oB3NqheuecR6nJs6ibd1O/pF33tbl8xsaMqGrYGfE4VkQ6+IGDI+QxK6RipdvXEXFxWs15hY0zPG
eTa+bKHkHhwWqc9R2uXpBA+2tF4rNvnkKVrIc037qyTocz35R0mQksDM4HRRtdsnMiG7KlWwRe3E
z2gN4rw1+i6j7QNPEBR0Ah9D4uMGhn77Ta/tPhZN7s30SlfRATXyvepANZ2hfOVKU8wkvsnC4Ucg
4yeSGQAWWn3vUO0Eaboy0tLrxkfiZOXBLv2e+ENhFg/r89+Ln6LcK6tDaWZMOPXM1v0JGVefU+oB
tXBPoOje+v34iLbBYx0238KQFyFR19YSHyAEyo/RKw9zh3m1iJ5hb7uBDeymXSiLuYQLQa+ZqeMb
SKPe91n2OwwMsAD6NBJbtOXwFnuZYR2tblY/PXRL9DBruI3X8heJhyKtAQB1bjcsUFyOXT+g3KG7
YSzvkkA/wunrxzqRrihj7zQhswfCfiWbJkdoPXvBWoyT25qYX0uc14aUP5wNJpwLbyMhNbsCkJmX
C84AzYicJl0hiTlzQBDwHMCt1Y+X6zWUDGFjp6r2mJjUL1Bb/57i/h5l5PuA33poa0hyrOJ3myT3
3tKe+yzek9HCeXmB74bMKAMQ84b5zqdJhVuEk63Hv8ewfmmSMA+D+q6borux5afENg91ne6tNixu
gsfSxVeU9jjlunuUEnQ6gTmAsruKvPDRjBP2X1cMHPteiWCTDt3NwPm7iXFHQvTqQCrEtdUEr6ov
n+Kw+e6mPu/rtcBPPDkKxAwjc2RMj1OPOmm1cr3t4vip59XJcLduCG9AZ6/mV5PGv6aJqLwq9WtH
a7KnMNS7XzA3hBLC9YUhUIgaKVAWDiE4lo6JLOQA5RIJsJJBMHI9arpIJpJwwo9UN43xRTHHyBMq
Ov2IoZAA3/QMqU/jvjcVfnLURudLQqtLHvA99cR3G7TV0TfzUIwZongHP9s8JEYUK5jXzIWeK4IR
nKYKyhwb4fM0X9f+Grn0qwHit6NphhhqYecMQQ9ACNRik/DoewKpq00XjhNqQBRDNiO58soYJyOe
IRySVfBxMm0eEecXFKhOvhAhgC/VKWvqCAALyrdkIM9pEyxHaZLmpQrUowZmWcQYSdu045puubTX
1Ho8r0mAHlJPflOkNXk7VS8IIWUeGf4SJO7nNPt3fnzxN8j6FnrcXsnGIfw+865nKHHiIlnsUz8n
11PNw80Ytcjf5zHYxJiCQ7UxnzHauewk9eBE6fFfuJPefZe2RToHN2kp91Mmu3wcSF8gQMIos9dr
3g523UoRo3DpS0h8tQBYejtMBTLAb7VGieNqwvetP/hMc/Lcxd18g9lLl6vG34ehfcbN+jt0KkaO
Djsy4xJsP4MShBv5LYKpEmsuUKdHy9ugX95QGQysrmrgT97c5qXQmOBWfbZvRaM23Tpc8DrcknPD
yz02fQ2vrqXcekn7uNDwcZlicpzjEsY54OexSMIYRGYAR4zEaaJJiytZ0Aom4W3EYOP72LuBs5Ly
neZmzusM7wbDzyqfrGxuNIAQKoCyDkn9y3N4w8uSPdagiWw7ARpP2szwhfGHu14r4CFl7d7RyhqZ
mg1UqvnyDeXxtzQRfAsBP3Hd4+fhdiCh+eH5I5tMGLE06taiC+mwo61+DMxQ5fEQ8w0ES4LCNWVy
gGR5uzdDHB2onc8NNT8Xg7AlphLuazpMi6yD0G4aGJ/ZKr2gOuXtqLL1NvX7OwS8bp/G08LU0Fw3
jh4z6BOOCWZ30FWB1GysRWFE9KPt/Op9aIHooVLtkGXSa8UzceM8ILKJtFcQ5SmZrEe6VbwZkIFB
CsOG/mMrzbSDxkp7k2KciqXIeI4dp88r1y/xOgfM79VttbiqGMYggH/sWsLGen20NgEegrGilgGZ
6gFqBA1LK6RJZTbjhqQTJDCa6yrCF2zqxM9VJrO9nzUPY5z2EGLVCWuF9I6qSd7XcTG/4wq34dR5
lzs6Izga5gWc5PEBlu3PoY8j7NyFDzgCAB7qFhDDTMR1ZgBWOYW52rYBkmyEG5mmyXJV2+X7FM1V
rjOBgBPLZNN73Xjjxrk/dRXSsrWM6cHFsKc0JhBXagqSo1K8g9JVdAXXmmw3e0Yz5EXvbUN1MTp9
Pyn8jujynjwlkk3TRXsUe8GGSx9nyzc/Sed/E6sbLtPwT413KfWr6kUK8kM76p8q1/Wb2qe/1m5o
GUa1gVdwixyr9JBBhlRtO0M00JzhylVS/FzCpUJCNMtbVD/hVe/hlKrRQ6gOJpTjXTVsvKGB/twY
0XdLZ+9Rxp5klUvFhic9iuYwlptwlfapWeoXuUTITX2gpSpE94qMxhaeWn41UwUZEY+khcbvnTf1
IPNAJXrLI9c/TMkgN6WfmB9zldabTuP+0h4M4jKHbCVAH2ZF4fng93V/TpfZHEsZdKyhkFllfjIG
bHTTE7KQIU/XcKiYy5BYLxRyAWtDx9xi4y8YVd9xbhwyidTHhOXUPjaCAsZHUYPXA5nTvcuiX6Xg
4dUYQ9CXWUA5LK4D/tKNUJCBgFby5pUJ91GTiezEmyY4Syv7W6tJjNxP99O+MhaFH+2f5yXKTv4K
JmZQBm3eh1G/X4nLdlMqADKK9jWohnRTk3i6buJWAEmIIzZOS3ZQiBV5Rpf3uIaUA/h0A0JCxzez
13wXEW5spTqQ9Nb+qVxkzUjWtkUgJAqpKF5Qe6vjwnv/hifqkQp+gWKMYWk4viito62XpU/gTdb3
lgzt0cG5DHIB1bw10IJ/t6FqAKiv6jQjiV2bF69/rzQ2Nm6ZXw0V+BC0E7cyHpJ8dRwtqgjGBdK1
az5JMhRBldS5zOSKZrYtgV4rdXBznGAckALog4g/KE1+eL0aTxZtl4GiJ5ZdAH2EjatHr+g8ejM5
+xAT4LNyjdCz6ttX4uJvDd70Lpyl2zZI8KagrnIP/Q3Y5YrbdIrkdtQQDFgG712FoIKlHkaRJ2pR
tiXLuBeiJyyE+RTyqio8hTOIgdA6sncB0JcthV0ANnMcX3R7402YWoza8ErnwkVXKTV6T+LqKumB
ka0UvQQo1gJiapMf4D/gwZvGQtdVPtpAO/SMgrSIINu/q1YVAYYvy33J5yjvFYH2VufPjITNuoNn
GN/FxPxE3lrn8QXm5RVqDfhL9s+A1PocgtIodKYBeJqdH12Mqrdp+gQKKeQ7SY1fWB5DlRlTzQXI
XUDOzQg1O3/lOQ/MbZcl22mcMRQXLW/VgijbZuuA1xUmRTxWuBmBlqLPg1iLFMSyYWnfO9HvRTPj
Klz6+BqgtWOg/vLfOkthzzVARK7phnPk+Fq0RPyYUxEz5VAatwG3KHGTG2RLz6XoXqKsB2CqGlQA
7YZD8IIFROH1anXqL2rPIFGi0ldRvM9MeQzHmDDoalVw3EZpGKT0HSJv51Th1+cQhvkxlHIGRT+Q
v6TuhzzzmgX+6al+RGsPGkgd0rFyuDUig2FvQOHziGeF6CjQo+yHv3oiwv8Z6fA5aQI/fOVliXl7
K2BDWF+3Aj3ymtVTWdcxa8FmYLEm/mNc+2l7Ag2j82+nFPBKsNpU5lxQMI9730JUz+vRfSLhQhom
ZmCBbZVePMPbsQNWuJbPdObLkyJGI+fQ40anoAxTPUdXpVLTj3As63eyoERB/WvtSxRVZcL6ROgo
H+OA79CODg/pGrW4mdMoGZhGoYCSM0v5ZuEyPlRR5u+S0Lr3JQ0ryTgRyZMWkDciy7xgJ6pEMKBW
yS6MLGz2WszswuZBDPgkPI1vpZiWazsqyJR3XTZmaMtmfMKIWRCbTTdbFE/dKqEpIVAM3doFRw7o
hTiQepi3JeBPiLL4/sIw3bIo1qBpPiIyxtG2krryX50nPfNewnxtWtBDVLG5S4nJ2isN9pB89LQz
YPXLLF0euiBsGgEnsEDEQOb4iDMHNmcaboFbkQ4Ig4R6IWje5d7RLkN4DNwSTG+hT5RAFoBfG4dj
DQZ7iLVqo2OJE9iejBw88oIP2+o91D0GvRcYatL7WjjF90vfrMvzRBX6jQjDjp5Eklx+jcgLjEXb
K0JnBrhcPreQQuOui06koiPr6qyBczJvYDSMWdrQWLUtwcQTbC4VziFJV/wVAZQ8qIGgBGgH9DzS
uN1Ek/Im3LW6stvAUHSj5eD25QhSXU0ylctkHrfGy+yDZyOLGerF6UPsVrPXVJGfwZyMHupcSdLN
4nnl3nC57hpO5LfBGo0Gq5sKGJDqZR9kYniew6n6LjHBuKubdnlPSNZEQKgM5IyjBm42me3KN1hs
yfdhHjBGFlcRPOhX923MQFabQFK4byviirFXCw562Dyk8mIQQdaw/h/SrmM5jiTJ/spY33MmtVib
mUPKkkABIBQvaQAIptY6v2f/ZH9sX4DdjUQgu6KbfaEZrcjy8ggPDw8X70FtoJI58IlC7xgNepav
06ILXPC6aaTUFaLYlA+C8FT5aJWwOjFDblPrJ3AXAqeXx4CmUJ2mZAwu4VJKHaUe8ELcqXOeFokz
T1wLzy3hRGaKVeidLvTuXBuJEphZPddBAurvop+OgRIAAC3v8slUergfTRnT0zSlJeBQ9BIvfdz+
20bsn30/bDd53zRWZATqVV0VymxVyHKYYtRod36Ke32Hfk0N2SwlQyKvNHphx48AdOvEINtl3MR/
G9puDuwJ6TO7GgztosLUpg8UZZQgnUSritjM6zC58P0gP+lNFaCUq3dSeATNS12j6hDqD2qJqvLD
kFac2xUqSuxS6e/kMRAvmmYWUJ7o0MkZYLZ4knsFvQ9j5mZjdyUkMs5lrutWVQbxjZqW6rYS0+xS
SOXohFdTeqp8OTG5Avapa0G3Q+CEx7Maq3bX+MJRaPSvOobzbVENJORM6peg06VtG6ZfsSmTqaZd
bEUV3pZcNrxURdE4lQg09lafhU0QyplXlhwCYL0CPblQSuizUCaPV1E0AZ8E8oNAe/Z6LaicOgMs
gyT5sadrQ2/1WikDC7fEIKScCG4VQo6UYlYWLSGgQcOfTiQkkZUlqAdxfazb5eyHVqXiuZPzeEk2
XZ+7XDXjyunxODzfo/YZ9gPtz2gGhePTJbRQ0lOvmSiXmj9yOhiCB0cm0ytX431iyRiy9U0VMyyp
h7rueaGrzVGEhAApaDQafIKqbifM+5IZvTkJkALlLxAHsYbPSEM63R0loWcJBJuY3viEYSGqM2CH
evR4CZejLdgEXFd8VACb3h5ZwAJr3ZMLURqBOl/0+RVoAVADVLLtssGT5qusvdSCy8+X87g9v25r
k5TojnsbitBk5dPs8CQhs14BKxC96unpjfrgmJxEE2hnVuGcl7XW7bcURfZwodQoVXypNPCRot5v
hr4+NlV8mmfW9MLq9NRSDvkdCzlqXklcEPs67jyEnF1jdWgVmbRqMwcS8LjLr10+4Frh3bzClVyN
6M9XGRMUa+a4/AlUN69YtWoFuCMdWSVxJ7eG09YlY9yEqSbVwosQQAP+N2TwHhDA94C9t9St9vUH
nORfRg/DmZZQEMZ0KuC4FY0SFvdqneCu08FenptNi+fU7XnjWG3jXUqgGoZluUCqE92VNnrECOfv
vK/v5wvhijtiRAt86RgzPy+R7MGn47xQieoblkYtwYmGmdRyg5d8YqVI4KDnIWLBMDIE6dRh7ny9
QSYHgni5QVVetIPAd/UqRgPXcHNep9Uj9q7TJygXA6lEzAfpduI7ZeNJo9OzZi/XtUHPP2A/DUDg
UKcrFANcwzVcU6u8+lkHsJh9Mo2mpLFaald1kQRAkShEFq1LHaPUhBySbk9IFGuBYsZ5emzriTG4
zhIjfvQW2ZR0k25ADKhlt2mnXfN1Y6OQyGh1XvXoC22owZI2Mvy8xpsPsYD4BET/F6VEgBNxN2Gb
HcRA2Zw3BHJaaOMGABKvo/1UAO48dV6FtFUKrJ1up3zo+r5kC9FgzVxpR3VnJ1rmVsXMuPfXmoeX
IqkDnEUKYn9N09GbrlwUmX8A7hvKbnaSiluxJsWD6bbIY/e8omvbB5QSA433OgC/6I74NEeu0C9V
OPvQt8DjjJbZFENrHDIof08QdXtVjRoHKM/DHH2hsYMBfTWtXPcWOiJT57yoNVtZ6kR0XlxglSrJ
6GyEKM0IHnv0g7ayhAgRvcHIVLYsjMC1u2opjRz4hbRYnbiqkJHwSFTN8WfuJAUi44ytipCQbNM1
EMR+QnZOAikqAgU5c3Q6BvqdCjK88yu2agULAfQhnmWua1TogIbv2AwUzMP2vHotceBTPi9pzf0B
veN3VehzPCVqPAUkPVQH27F6jFATz9Vm2w+Sd14SSyfK4HSl4NQC5RQ0yyH6l0MJz8wQVVGjvTov
aDWSWOpE2RsAkvws6EiKzUP7y2tqc850yu84r/bwKGXBEKyGnEtxlMFluA2NlMf0gH4kIF1A+TlG
X3g7+RPke6zdotxgFhQVp5PdmtrWlJvHqN3J2THJGd521b7fhrBVQE9+QnOOdaOuxJnk4YNDXJ64
kDFOvqoGjiCypYqMHnxqg7ikTmSdoHf4g/xchc2O13MnV/pjM6Lv4bw1rOvyLovanTkc5Rgd4Kiy
GahYz83gYXL6/rwMlj7UtgSVH9eBgmE++OsNZhW+5YFAprLsNlHvzosSVmUhgpABxARKHpUaM8br
H2+5FhUo8hrFg9cWnsdnTK6ASKPbFi4aPbz4lQUbsrqIC6GUPwqMKaxRKsLgpSDZSI7bJceaaF8/
RgsZlCeKMekmzkSxxhlt2UrtqDKBhL0TN+mtyvB6q9G5vBBGOaOy4mI1GCCstQn1VGXFxRYP/DfU
lYazwleB8TBlbRtl8oGO8ZkcQ4qYO9krMijsiswsC+8nmHnwsllqRn7I4voTuETJtQ6CRPQvVkpo
cz4LG4n81k/BGKFWgWdA0ExDm1UoozYSnB7S/XpndhOyU357BDAqI8ZkyKEnxAwMw+S+DDehgD+O
dBtN4t2YlzbjRBHj/aQOHBFq4QYYVOlcCx9V+TA3EBMeFNP38FTbRK/pvsBpKm91BmTWupkvpFGW
V49g1eBBVge4sVOLWQh0D5hj+9qJtli2lgaC+X7TSYdUZgheXUxdRWpEkoGuR8MTyF3YRo0BPyhl
4rco15FYUztbBIEdYznJOf20nAtBlK8YeDnIog7W0drCAzrdCANlib27HC3RTVGRdX8CqxA2vxBJ
uw49VTEmBJHEdQT70Io5K7PQR3+puqKZW8iZsGSuesSFSGobVY2TEwmFCTQ1wOVOR5F7YKzjugQD
SBJ4ZvEqjbrQaHqH1hUYinATb32v80JXuc48MIeZ+ZMEbkPx+rxEhkAaZCHkC4VrA6ikqJwrZcE+
7TXnvIjVXCp5Af+q1NvpWHinDE0fYiq8GYe8Q4+YmaM1YR98lW0N+N1ZbqLJlrNZfG+rtm8AvUkE
uBLg4in7wDNLVvMSUCZjV9m1zx96XbEankXKvraACo/3AGIaUJbR479pJEs1X2PCWEKXFi+ITjHW
P5GIU0RQYAAmEyD+n8CgZbGcFQmTaJl6oQNCsGds0No7e/n91KM3jwo14Xx8v1y15pw9zag7h9MB
7QiW0WVehxmh8xaxtjWEJkDUdEFFKo4KZ1BsFFEgwMO+59C7vJEyLxbdvyeCckhTB7DPLEWqIkNH
Eh+2plDs5Z6VsV9VRBdRISAAmZ8AFtBuV2aVgVeAHN+UtROpz8HAUGQ1alEWMqi7fZRbvwgj8pC+
GRzxLnd9u/Stfkcyis0+Siwm8ApLKyqyzYUJFGE5JNZ4IALyXL+r4Fm52kIV94tvogaGhuIdy7my
pFJWmChqE6UgTbBHHfdHATO/bTTGG35dBgIYzHUDiIP2CSnehxknQDOuxpDQZd59H0PGs2AVtgYt
n+CgU4Ae9wmJOtCqSmnIkxe5Kre7k51xk1jld82SdmiV9/QLY3Pe1Fc90EIgZepGW6DzDECxNoem
tfZZCO/+3vdTjnTEATYS8tSdwocq3ht/nbwc0etyxYiCi/tBHWRueOtWiYISw7myx2G6RM5jxjqR
g0LHKCAmQesvoA2ET0ANXamWCl9h8wN+tMpZ9gqlvsIMvckZ4sv5JVuxMw1yZPgFnRd5+lIAEDkI
g7MZ2XJ0GoLgxdL9yWT6uBWFNHClEcx+QNkCWvvjusVZOzTagMRAVn73I4wn77V517WMGJIlhXy+
2J0SlXRBHpD34lFDN4tErM2o79EMIw5AXWHx7qwYMxK9mA8TcXrIGfoorWtJN02FlUN59KaUgt2U
VrfnN4e4L8oOPoigFIr4Kg7QvaDbRXOQlGOvJvaYf2sVNEqNzY+b7l8v4/8Er8Xpx9c2//03/v5S
lFMdBRj7+PjX/x6jl7poiu/tv8l/+/2fUf/qsnzNb9r69bU9PpX0v/zwH/H9v8q3n9qnD39x8jZq
p6vutZ6uX5subd+E4JeSf/lnP/zH69u3fJnK1//88vQtQ/E/ato6eml/+fWj7bf//KKRiIGUxf+1
lPHrP7h4yvB/TXT+RXnw+o/0//43X/2/r09N+59fBPWf6P2QNR21GA3Y7YRYYXh9+0T+p2Twb+U6
VMXR9wpzyYu6Df/zi6L+UwGlAKDDBdAxYA4JHzVF9/aR8k/AlsmoHaI7GxU/VF1++40fdux9B/+R
d9mpiPK2wa+h7YWg1hPmCsBCwVF9ujSKXqx5bgqQIDhEF7zT32SBJcz2KG84B30MDnqtSzvj0f/h
BDbrBUefPlo4OS+L06fJfOqju4XDACuHoRfZuG3RJP3GDhAIhrnYnl9VX6rK0pQ6fNysVwC0CzEg
hV5VPkCnlioc4zE7TGH0BcALDLAW5spSJzHQ4qIs04izejc/iFcIbyxMd2DCeqtc99Zgi3a4k0C6
smHFGp8e5PSykpVYLCuaX+tEzyD5LRX0BfHNreIUW3SctiZL2OoWAhAe6POCBI9G3Z9hmPVlOwAe
JWgPpQ+E5+wpwtwhOmTO796nSPFNqYUg2lb6JlBVtJVa3OiS6nPh+YfkgJ64xpZdAMODGMNjiFzX
DQdRAiWkBvzLj+sYGDLGG0YOut3NLqA3NiDdsJWL4dS98A+YXt4399xhYkkliiw9+A9F36VSEU9b
zFUj9TgU2k2IaHTbeUDokLfjVYs2S7f14luAmzGihzfupXNCqW1s5yhQ/R6qqomZbzW3gqazXTm9
LbkgVrvCI8AcbDRnANDFE93hkDqYDGAB3f7BJr/rTm1y0aAxafahe+GMruBKdp6b/Qb4NjcC6LHj
r9Lj+S0mZ/6c2pRPGIVCQLUAaivqYIH30xLQkt4Pg31ezKcUN72nlC+QlYorgXvj40T2WFcgKhwm
p7EqK7kFx5+rAOuAZAmYMPNk287pR3mCtoB/QzGMs+Itkla28mwEZrmRLwVLNEeQqT+LjHjqU6WK
1pR66EQ9gBHyGJoKl7ML2u8NutDvdHOyCYgvK4kvkrNwTj9S8V54uraNqj6SiX6FqYJvUrIDR92m
BD14h2mefb5PgclMiNXzo+QAxeEyuWdsLWOJ6ZSuIkvDrDdQeL4c3WCTu6GtbtvdvJsd0hRTMcD0
GBZLA4DpStn6DQ9xqrIXtGOO9pvghqESY1UlygNx8ZxJcgQZ/lFwyRMv3aMP3QS4lJsyH+QMJ0vn
quuhwVC7AL8e4wiOxdcAk1b6KJgcC8OY4VdJSLW0FV7qMD2J0UArHffheOAGhg8ltnbGFiXKl3TK
3MWTBFuUPWIGide5nCduWI2HLDUoVyKict7O5IApGPIM8sesZOjBEkD5DH8c/JivIUBE5RKNvKZR
PP1NA6OcBAJePwlmiCAVv8lRrdjVTyRhmjvZpcpwSSx9KB8hVao/9hi0tox2B7ypjtnNSBbkzMbL
VPcYx+dtlxLnHm9723gQUMGc76Mj5lxMwZrRHBdYoZN7AqPkzPAEdPmDS5IxTzqILSbwgu0bbpsJ
z+c3iiWCcgRjATbxJkXIHDUHzNmr4sUcMpokRbI651aPijyGtpDapsWxSb73NvCLTHEnWjJ47n27
3owb1VaOitfOFgFi7jYsqhyWhpRTmIZ+wGQdFnGOb+f+Ai1EGP98+HurSDkGRDt6CDpXDj1PBxTE
IvUwKNvzIj7l5ahrV6a8QiCXwPjKoId6DL815uDNe/4RA5+YCpQsIJvdAJ5ruv6bQilPIfM5gS6G
YiGvHPqwP6nNt4kXMTuQbzD5cYXZXKdtMZBQNsqu5WM35Srb7wEZmQh/71qUKY8CZqy8rIn+nIq2
/uib4t8PPcNUWbZCOZIq6o1JII6E758CvUKfD0BnRBY7JkMKDYc61Nk8Gj55UDXX2ozZ1W+Y4Tu/
cYwrV6HfNXwlVlOOfSswvwm0lTx71co9k6T3D2JBHWkFNHWgIkItGOAoANOY6nDztYkr0e6flWvx
JjgFsMjpOfopZ/W7NJqxDhPa4ITXNQB16jeCfyvGjcX79vmV+1Tt+3HO3oVQS8fJ6awag4rL8Wq0
Q6vxgPNyk1i18zh/l+DkVSdgBZjEyX52kO8iyeeLGLeWK3VsG+hFLktyucR2ZvkbA5clQJcY52gt
d4CHLtDCQUFOOgEpd6yUQ5WXPEB2stQk5KxA+wBe11O8iR3OZr33VmxdEEErAXJ6pNlluiAchn6j
ZEAstMpI2Qot8IJayUW13zq/a8TOqBVciqHLwJEyCTUm5sgF7XslHgedq+1aT2M5YbI25+RQxhHH
vYIhc86wRAnkPVocXYF99ksVirdNAmMEKhmYj6+yOr4apc6b8h4D+bLJSfnteX3XUk8CEpjIOoJ3
HV0g1MFrZj7jVaWFNwwBcQdIX1PegQLXDmSzN5WjMdjNQ2eHG4z6OswC2+oqvAunH0RaHHBhLDe+
VYNkkXQ9jc++q5rqA5IZVuqpDGVXbWghjlp0bVZUv2mhaymqNyIwHLS+RAt3w4i2/mBNVUxMybIo
iQa1piiCB2pW9r4VfdeQCSXr6QbHubf9L/5WNjEAaQ3bfGds/ZphvmuXO7bzN9GYOvroAYYM8Ml8
BdE/+sgShwOMoYXEpS2a0z5z0QXA0HZ9Ud8lUouKnu08yPUOMbMQH4cWfHFj7PURK3korsTmHzSj
fJvoN1mI6Bw+ezcSa9kpl/yFfFSQg4J7fQjtxJKuBhvzJvfVQ4FhYlBABsx+V5a2xKIXHjYrJrnu
fJiQ3yNYKaLiqEb6g9A0jABifSNBWE+It8C/Rb91i6DkmmyQYUOpGV2QMLfxMg9glQ/+peyiLfCo
MRrO1i4sVEffRdIBrlJIFfAAiO1MjmTHbrtByBLdkgy0irwpVnMTxoxrcnVBF0LJ54sFbaS6n5IQ
QgX52xCgvwfQiqxxDZYMKuJNmpwv5khCNJZs0IUIzt1NN7ImkFbtU9d43IUIIWW6l6MrFUR9GU8c
aeUB28oLqo5x1FaCMWzQuwjqCMh670sckp5Wjqn07tD7ESjmOotXmelsljKUmfdFoPZzLMIUvvue
amHgI3RnzQQMpqfjlVADcBZj3qzwZVU/gycFNdCfggD1oy1wtV8NANRBvuKmtzlT2XBIpOdufT8B
7/qGpO6BaSLzZsEQvGof73LpAU1OmISqI9rGGihxBeNeKAAyXzasA7Z63S3k0K4SzAXoIRJ8C2i8
DXDD7MYqPPnUa9bwQCb9CMoC40JgqUaZjJZ3s8olMP0u33fyjVpvmewja7G7gBHh37aNjgNzyZ+C
XoQMJf4qcJZfX2aAuzPCx0h5adqLaL4v0qs0BRwfa0HXDEbiNSB9irxK4sKPBhOEGKjveRwI2cPk
9HW9xXiyA0weAIDZzaFGhw53EjjzZxK5hItVlVAPxbgSXe2R+FqQBgHdR2TGItNQAEks320e4mvx
gMmHS5811rO6xkuJ1D5ms9xKMdCjAK5kZRcyygGABD/ONbLlqRO5f5UuBG8XVJMVkMUZgoH4j3qu
5x24HFqkCSxV/hJKt2AKMM/HnWRn6Ph3KYB6hGddrQFDpMBR2AUbZP73g0tutW5zXsz6ui0UoSwk
LICpnE6QQ15E/FN19A/pnYIGJDKgMrHa4FafRAu1VCr8KsK+yIQA4sL8dgYDo6A4WfJdCi64IQGw
6VM4fk0lYLKwRqZYetKDEfUwCYXsY8O4TbkVUMf1bX6rmr6ZPEQuq1a05lSWWlLGKNZCWuQqhOmV
b0vS7ZSisJowmj3XCnywQR0gAKA+BgIBdWsbVVgaiVH7FjBaFDO45szULjztWhYId6Yd3fgOw1hW
3clCImX1dSLEXFLgOdIDDFCW78duUwcnIB9NxVOX7NLebdUH39+P5T7TElPWrqTyIv6rbE4/zt67
3tTRmOJ4GicRetfGc1mB6T5mne51a0EHLWk81Unj/0e/mXGxqPh9QmqMbYpKFKFcFr4KE7zJfPzr
vLtvGiGzQxAJ0HhGx7LhFIp1TN7u4QwUD6BF+2ZR/lU+OVoIFb3KHIeuyQLZCCG5nYRv2KN8fDhv
IKt2v9CDfL6MVadcq40ReiQYQIua74UcWmn67S8LAW85In4yASt/Ih/iuqnmOk42gG51BJBqozqR
xDpa5IBS3ncpg353A9m2yrVMMayuNKwcAwJ90gMOtnNGOavNudJey1nyyqHrzJyvHjAvZDZpw1jN
tSfOh19BhUPiXMdyHeJXgC8WQea84R/rZ+DvWAgwLdCYCSfWHNKa4X8QSXkuY+ByzEdCZO9KQH80
OYd7GlxgkpnivXIyvpzfyrd1PLfOdBgdSdoEmk/s5aR5LTgmnDjB6Kc+656QR999YAV1KYL4BpTA
JUC5xs6t/dQbZdXCNXLRjr5iDuipMydgQIeApC8VweuSEEP6vVMUhqsCW9/nBfDF8reaMG6GCXnF
krsF2pgN6LWRcWuvPAuwfCRXZCDq0Wm/wWkTZxSBYVhB3l0GsQEmmfEvdibjGH8QQXm/lBPxWOt8
wOhFDpCb8c7YBsNPvNU+CKGigkCQIuA/QUiT3gnJVme1iq41GywE4DR/9BR5E5RZXumGBZTvyyCv
gDdZb5J5AOlN/Ih7GoDywAePwUKjlA+62B1nNbOaFrxS4FMqBCDD8p2TtWUAeM4oBJBg8qXSdAyI
iMbJkDQWq+pKNPbh51InMdP8UA9GrIeMxghlg9DSa7Z/otvsvP3gTv+4LJiMKdWwgf1UDv9ddFJX
fdQPxcvkCk7tRbzpX7DeP2vtNB9Uo49gr5aaCF9rpVvRQhb+dt6iyc2T7fiC5MRKDN6EV6yDz1pP
sg6Li8KI4qnnBegZb8nlqm9/RLesnNgfuLPfziOeYJQcBahUYgk50g8Qo41+ItBMoIXd1x6zcLh+
a6Dxk+Q4QPNHSetH0EfXM6wELd+mEn1NxAc9upj4e18fQbDwlIOdVtgN1U08bc470rW4Grv4LpqK
BYFdKM5ND9HSDEDCGNie0/xQSMEN0jkOfDr4WroMdGO5W2kJyEhS5pzk+pa+/wIqZBKAeODHAn5B
74oWGGUK8IohKQfcqEuwlzzBlg7xEyk9Z3j/Ma2YHMDPF8m7dMorAl4EkAEjygUIQQ8knYzWwhfQ
64G8FOUDxmKvpCk+LDblHUdQTw1qDFXTQ3OnufMGvKxuip6+wBoRHTKVIz/+jHJ0+qUBiok/t1Au
+t7a9VbZAEtNM0t33LRmsiXjPZhORXsM3tWM7Mi6P/p9WTXK76XI5bY+qCxAxHAy4i8ci0WcZbca
5fBGrcgFQBIaVuuqu8ELdp07ub4pb9iZaWKA51aRcnSTDAxpFJRwROQetEZXUfY0thqomPaN4Jy3
kJV30tJANMq9TXFa8GVKHIF2rXGZk6SHun3MxYCxPX/g3973h/Y4Exh8YnJPwy4A0e+gLrwhAJ12
cmo9zuYzlukzXJxG+ZkRaP8yagxvF5Q1o2ob2/42/1FAvWSWv1jSKJ9STk0n9WTLaszhz3YCVvHo
OO5EoOphBpHR20TW6px9UC4EYIoJ35HAqpVj9CKkYNj4mkTuectYqyGIGM+UUEzEFMMn6D59SpO+
Rwu4lR+qp2iTXZVohH6O3k5x4I6PQoWJZNZCrqm2FErZYzNMEp4SEMrLLiigkmYXsLIRaz5qKYKy
RNEPeKBRa4h8OYBOgLlKHQJvCkIvH8S7TCu9pOttxlquneilTMoYm15Kcg3IcDCPIHdIchNEJbbi
NLf9BsD7XpmapCnDilygE5+XzVpRyjJ5CaSNeLPAMVYvI2dr3VM5e+dFrB5umZdANIzMrY7xFRjs
Ikhq63xAGgkG2f0AHggc8dF3ZVN09U3oMJM76yq9iyOHcSFuBEusLHRvMRl5bZY3+na+BlanRRrl
U8+ATJZdrhvNu0jKJce5KoATD6soYhyxN+qDGoR7NQCuB9e6gFW9U7OEkRJft5l3kdRR6Lk4mNE9
YKAaG1ogbn/swuFabgQXrQMbvpEZm8haVOpYcBMoQrUae9jwlVPMu9EHSxu6QBimshb+LE2FOgl8
4JP0N/YOtLBwyjM6xVtzciUnudQdhiyyQrSfXMqiTF8vgjrsUdNHqBWfZCtx/G1itU6+mWEpCELs
5Pm8RJZAyjFPIdIx6MyAy5ReO2E/cjfnv38tkQqf/G4TVDyXVTEfkCQr8izCAyrJDmlDAvoFKLrM
xAaAA+Pafit/nFlCuokGzBFNhT/gj3fcA2lCEh8J4QoaNQETFYIXCmVE3gaLQYR+e5JuHCzuG0Np
hsm8RWaL465JTVNVAZTmUdJzkx1ngbn6O8ks/YkIdu1xsFjhN1e3ECagC74TagiTvRLMdnbxdQai
LBmMiUBYBZRhVKJAhwJWYavF6LN8/TeVpRxN2E19Vadv8ouLDF34lea0Tn+XO8MmZsFYMFzMW1pv
oWxj5CHAObC7Q1lbauibHedUxdNYYTI/YmV1Wcb7FnAspHWRAB7tCNL81G4xyxUDzyyf8MgFURmm
JiqeWTJdDdqXu0l5G5A8iWKYQKSxIWMawsa40G/IVMqfsBzG4X9rJVqoB/xuDUjZkEV6LvQnki0A
uxOoMjqrvwPFqD2ALImV/lo1VwFlPRlUncjJUy4uSjLcEkDwsGrfjeVTlzvKIAJH+tGPgVJf9FYR
sgKK1WSvvJBJebki1YIRs+Yksp5d1C93gaM5odu4OfoJ0Pm+ZcW7qyu7EEh5vV6cEnF4y6OrL2P2
IOUv5w8d4/vpVn4NyVBcE1ConQ+5tpe67fnvXw+l3xWgm/b1uZRAFQMB4NaxylPnzRt9a1iTq7pg
VTKRZ2BCxazHZAuZVJAEwCulEzrIFD2C9p04macfeovzUmfYF5vzGjLMUKa8FriamlYnZsjvIpyy
wGsdqOaypmBWo7CFTmQjF0fMjzoh4luIaVIfhAEhUDuuqs7ru6tQ+lKljNrKqlIib6iihhtOp3dN
4Ot6GHm8ReIthkBRV1M80rjCSv2tWt9CDLVRVSoUOmDSUVngjlr5IrFQztb97kIAtTmSOGHevIQA
qX4Qy/sa/E1J4qQi8l5IBqWFWQA7Wkt3AyeZXXIEE4l53jpYGlLbFkeDMTcdfkDXHYRsn6g/UWiQ
FwpSoWuqggCza/D981xZk3KaQDfu/0TXMjjG3q2Bukpm1ELbIYWQvp8OoQBa3AIsKCDeOb9WwqqN
L+RQHp1P5WFqRMjRv/oeEP0w3UimYrrHgTNfRgSusMA9GckD1/150USDT7HeQjL5ZYvTJYE5IAQT
39vbu4swMprtiui2Uhgj8qxjRT5fiAkG0A8POcTU3DHNHqt5J4iXUyib9bQb2kPCnHJmmB89W5F0
TWMkxPwQPwqCGTyVW9kJHIzsmZoHklArugL77zF/ArWpPaGESCK8n42l39eXHsBIY3DHl6RiGYPL
xGzT+poTqiOmPmzAN39pBW3TlOWpBuaJOAavAEAEUWaW34DYyNH70BnC2dGL6Evcp18yINvyGdiA
pf6rZnCscQDics5YgkK5JBSL1cLnVcMaXeUB2ds9DE9/6+RmLws5nJ9lyRJwMlAox/J8NIca1dMS
lmeARuiYRzbvb5KJoQ9DBP2I8WvAWzcRHu8S/4onFPiPwEBm+Awvtx4Xib9rQr9TkjQ11HGGmN7V
Hsg4fbRDSDFZmqN4klW5IWg9rfNHdj2yWMikdmrOM1+ZCzwXhALt4TUmDVBlztzRyO4nXjeLPt2O
XRKbGEm48IEmWCqoMiv5ly7ljwpXXOhD+1PO+H0VqNvGF6ZaiFTYTin0jzwnOlUU3WHihLHarD2l
7pReyHm54yAmShHchHeKJJu+9uX88rKEkM8XrgoFbPSHg6Pb4gxPDS9qbGfEyOWux2mLHaTuFXUE
VPCA8SI8G0bbeINgAPfhg+xmru+wcLVYClGXC+oj4M/B5JYFBrY6OxRVCcY++/yiMW2SukdSoEnO
DVqCrbwwx8nl9pOl7rR96ILKAQzl8WF00Ohos1J06/fKu+FRjqQFFikv1zh+8RY8SF67+ZOV2tV0
xPuGvY22LoxCAn5wVpNrEjkYFxmJ/bxXHNCOOeLzz4WGZPgEkFho3aS3Sy9wcHwSw8f3kXDQRpb7
WNflXQC1VSEHwqAqk0jcHvfWjzqdclVswXDMzqH+QWjzLo3aIT6uMXvWQ5pizm7/ol/pu+rK36ql
yZ/4G8kTrNqsLvXAjL8yp7TWg5vfZdNkH7LR8kPQQXbltHZ8UpHBQkv6LsK4dnyBt4o93IcOa/9W
TRL1dQ0PdPQG0ZwclV9PfhDAVKS4PslgvOO42VIQBafVaA81GsXROycNLPIgiSWX8ikzguEJAKLY
VoU/+a10i2630dSBFGfN/HwPOvrLNDSA1zv63qhlPGh3+W3Y1Jea3joa2miCNt7Pc/Aw9sIhHDGm
0877SBqvSMd7HXBbtH+AF7yw2xI0ieEQWmVT7IxB24Iq9Ql93NcV2OWcPJ033JwOpi50R6mOwHSb
AUFm4l79Trv0R+HpvOdZ9W6L5aaOCzeG9RwVULtNlbtQNkrQwhMnx8pHrMohQIgiamNA3qMuXZWX
+UIaG1wLgQEi8QEkmuOWK6TNeXVWd3EhhrpJs0kNQc0KMeT9Ke0TL9mqbswEqVwNjxdiqJs0kwT0
UAFS2YryBjXmGsRqjErG+h23EEHdo4E4xj4HOkTMz3ZgFsBQjS3b+qUEPJo/4WZWndpCGmX9Wi7P
ndwRhe4mB22dGJxNnwGL7pZew4gsmZpRJsfLopyJOgKD0u6Q9svt8b7ek3dF7pRHFqbFqg9bKEZ5
az6f64lXiWKDdCGBAk8aw2MvZA6oChnh1Xowu5BF+Wp5BgYdmPHILRd/AaG5XVjlPblRY6dGoZKN
bcySSHey+lEwwHtAYrxV3MHxS4ukUJOjZmWBB1idP9OMQ47Qp8fHu5Y0ro4W6UncEJnRnXH5A7+F
v4mOHfTsblLvZ3CSRIww/OY5aIydyUj8pFDIqn7XPdERAKMKEKiCzGFhSVk9Mevp74U4yoMMsRYM
xtiSYgZpxinw1s0OBJ4m9ZjsIWtOEaDRuirymoJIi5zKRVhURmKthalkWKpf7Ie5z0ytUg6aODxy
PDi050F0VE3ZZqIKntYMhPQqmO3VRvBNPQxfm7l6HnK/YJjxGs6IuPxVlKsGn2qkKuRXdWg8eaNj
cPuN4mboz8AvReUBHtUBO7eZEcYJRni1Wj1bSqfWn1dipTBIWnSweAtDVMjjFF/JIP+L3JkjCne8
nbmzFZBSFna/mRihOPE+tHkv5VOuvRCRFotjaE/grxMZ/NCtKwyRmXShk3HP56+r1fBuKY3y8rmM
gmuPgBJ6mM1usuotf4saj9W8gKsEQwngyTbTDWZMNpj9Y8heO8hL2bTPBwqyJkvQdBAnV4a9qcp8
wYGPuZn4rZG3Rz7MQitQazPVErsI0YIRY95qGl/O/xDWKaDuA2nShbwWsQZTvBPAJo8cT88IC1ib
St0CPfD6gyKHqhpmxoZsm8ylKXTXIudV2dV5bdYunOWqUpdAX4AMeJpgv6FwmgS33Mf5a9dHjM0j
P/iMldL5Ob7LYz4rsGYR0m69Mxk3bX5VAZJQUh61gTWNzbAUOgvXzGOjzsQjkIG/xIlvcjAQgYuA
IJ3Jz4Hds0p0qzHCYhXpbJoCphsgQUA/fie5HeoItTPYPnKMvMkqkDDMj8blFLSsGaMEG1aXx7iy
8+Z7pjLSt2vh4lIbyqfIha9IMTG/5v9J+67tuHGu2SfiWgRJMNwydJRaOdg3XB7JZs6ZT38Kmvnc
NMRpzNF/bS/tBrhR2NihSrmLrZfhSyHV0gAHI1NcBDllRR4Lo8MsWIx6Dxz+jo6MSO40hQAj1z8P
UZkWAWi0P0ny+X5HmgijwniVMpZGSGygUZAxp+aYxlQFc9+rh3dhjDu8rdT7gAgYA8nPCGlXGtqD
tGvr1Bkjxbl8ej96Xj8drIUx7vh2EAaPehXGRjN4iEL5r7qcvwdU2uP1Ejhp02Hwu4t/SBE4h4i0
D9X6XtU7TDea7SZLFIfQcd/J6AUPZtUrtPiqS0hnaxFB37b6IEkVXurQl3RiEv6A7vxRT/AMCqaH
NEu+VRDxRI47CcF7b/2CLPmvNlMPZIwPRd7v5KkfHXSge3pfeoEVQExXvqtGHy0Vpr4DPzC00FUI
tUMuLqtdOg2YqMh2Rjw3NkRnalsLICc3q5iokmu13GRpLO/nhnUkGugk7aCMMaTR3tClnVnI77TL
noGZztBETqIXbpFQNzIx8xiB93NSIJSTJo/ZrOPHR4Ia4uppOX8CPu2Q9f1QNhI+QVJqbpqF26oV
NheuovTCBhd5NR20IArMKCDKIBt6Y25R5rDHv3TXJzZSOXhixdf5VhTcrELNwioXWUGqfkhyTHs6
VXky2tvI2muj6N0o2j2G5YuYUlPiSYMCPDpGnmb06mcoLReDAypTO3lUXHkXgWRClI8VnFCTw7fe
anM/ZocmY3wkxgbh2lZt0WLr+hsLIyZodPrGWJiGF1ECk6w9+DGs/T8kMjnk6wZFalWdOYvhpo8f
XxEsuOBfybZvbBTEt0Gb4JYO9FB1Yeftatp2aZ0LoUK98YOYhW+jtGGcqsW2xpPZU958GyUTL31i
k9bCvNzaY31plQuYtLkPQY6CNfcb1u+UbS0ZcTFY+VnDk9ULIFEE9iaHv5ZvdSbElBHRXKG2tWm2
/ju7/FH524iHZUXuy+FvESdtkdcwVsVvRbgdrfvLAL8ecZ8dhic/G6dYpTk7H8PdjClIdN9GDZrz
mAJ6sg1iV0f+3TZt6gxg/RD2xK4+LxffzuKAJ4TM3Uh7mCf5jeHfGeamNZFzax5a6UGyfsqzPYG+
QSShuzoHtjTLIc+gRppPE5iNfg2/wmsMoDmyV+7LjTnYmRMPLnEK3/4PTF8CX7U4OBqHpFXrAobT
KzQ+ecEh36mHwGEPSBG6irCAqQQsoS+Jx9hEsy87F+YBNxwjZBveksrGe+rV8DBNCbYItATGbr9J
t7kkiMlX0V2FGqhlQtsSilN/micZGvF7Sca7Warspt2Mw2QX3ctl/13Fu4URDnGob7UkhVIyUsij
nSk3g3y0QE+dfcsxJlrjmyqyd9niKrgvLHJoA924cKqY6xA9AgvbWzMdypF6lb/Jp9fLptZTDwtb
HNToCL0MI4QtiNn/MKAi10MN0ngBpR9YT68GF2k0KFz+rT6ES2V/2fzqB2QiNFB2NiGWx2GPNSaa
PuoYV9LJXV8dVHJnJILkp8AEjz6m0pR6owaMY4FuZ8332jF8BY+We3klq15yXgmPMq0VdkUWgA3A
v273ZBddk4O2kXeim4h9jk/B8sIMhyoJDrcJUQw4Y7yXzE1q/Zjboybhyps9UgoeUaKt45CEznMv
qSHWZLSvY/1i0p9ExI26ftWhLRRDxIgZPonfJk0Dga8CFAcykn9dY7PskwF1VVMBNkJLUIAYq5fd
whzv7kYdkHyCOVR/9GY3aIK+gtU2NujngEYB1BMYNWF7uggGq9wMFNPHgALKyvLd32IQcb4vvRHD
kyZ0vDbW+2XPW7/gFiY5gArHekRVGSblbYle8ODgb9QD67QP3FQQmawi08IUh0x+HUTUCHGY4kjy
iPHdSn9J6kGrX2eR1ITIEvehkikd9VDCotpJd8x0r2u3WdbbUXwq5K/lPhbL4mCoGgzwSQHoHRmV
H7rJkX19s76zDuxyK+KyWX0HnW3xBQQ5SYg8JrBlqdLGQg6wl7r3qi63kj9uLnvG6vldmOIin1FG
YX6q8bWkqXJGa0Pz27R9u2xDtBwOkGhYoSjHBk5N9ds8xfhApl1G74P8dNnOeqixWAwHRlBXqTJZ
w76FETIgbLQ+dkcb7wCXVckzR9mPTqpjwgQs1hAFEuCGaCu5QKdAN4UmMw+xChUpAU+dcleLRPzK
oqPM8/TrxSwHUYUvpt8xDVIfuJE9xrZsB+KyC9uwT1fJYkM52BiycUqlHLYaD3VyRo4Q7aJDMdiy
6nSPmZuiVUkAH6Jd5OAjnEAh0rNvGNf7RDma/iET9XivXpBQF0ZIgS5YYrGfsMBfMvaWVWLG1ZGq
6175UZjbobxv2+fYvEm/FFosbHE7qCbogJTZ18Itaff6NZ2vA+Ve4Pfrn+m8IG7PArXT8kSHEVad
aTO0vxTb7tuIOcIIJDI2RDwFMdlqiRPUSb+3kIPeojByOWSz/6iQ6AemBFODfQjvXVYJ1zb54Ytz
AEubHAJHaTsmdYdV1h8iNCiCHLR9i5lTlsoIBZf0ahDwe4EKT5bio8Y/tBYWiLlizDXocmXPpqF8
BTJ0aNOynijlE9GxVGV+AEVNsFXnE87UIU1e415Ea7ceP52t8NdJAMVwgxqwQu0qtUcX8kjXICQE
CS+1CWSLaxF/6kcf6ifcWFjkb5VYbdQ0ThljNaYo7MCLtuSguPVW1BK9ihYLQ9zVkqugPDTSDCxe
7U5VfljVra7fXT5dIhPcpZKSVA2DFGuZi+t0OrbhTVqJUnWrN+RiGdzVMWb+XLQlyOs0QNHtBwfn
k+lGBWYSA6ff5rmHG2Xrn0Rgux6K6h9qgeiOQUD6JxTKBsbG0zD2cfUbP2ZJ28l950qqvp+Qh+5o
7fVoevJ1fdOQ5qHswqtGGz1NlwUbsPoyWvwMDk6MsVCjlIXcTHumQ8ejugW791ZUVFrfZkZWi84m
C+mAP1cLQtUwUhQchFlOPSXOE9tXlCtE+78mXySn8y+n7myMQ/4mKctBN7G1UA+QHdb3xPr0M+Wj
RULcNLrupmdz3Je0Zp90XYO16Vq9SWnk5kbnGeFX+m6hm/p7C7kvFZSWbk4EZgZ/cMt2dGnse9TK
vxIFLMxwWE9GI1AUGZs3K1c9AmA0xNkKFRXbV0HegFwAJMhN8xOfdTpakfkxx1mYr7nyrftSoAGl
YZNQquif6JfBkVRoHYsIx6p+opO8jSZ93+N/AodlpyLVG+kw8SzAq9Xk3sIqh4mFNcih38EqQVu5
O8uaY4apWxMIeQ+hVxnkqU7U2yEOX8B/KNuhhOkMMmzV2LyHlvAxMOddKBPwcQTq4IaWda1qg+z4
UQE9XtWVitoxB3MbR/nrVEynuJ9BBt4YeJb75NQVoAczQxC+dZQ66oiOWKtrXW0qoawy7H1l2Og0
3qWd6qpxtlHzztNpvitRxUP+fNr0TXw1xOVWkXRPJXQbjVD0lFHkmqbNMIrKMqtnZrFTHLTTgBAk
nHDJG2oIVoknDRSbwyAolK7HSgaUUqHKCuFTnkG6K7NBldjUd+NDQ1OyrZfMSRz9AdRpoxO8s/IA
fbzsA+uPhLNNnr6o6+p/JjhwPXoWMpBpZZwKtbka5vAZqoGeSQeUHUF7Gbd7M6yFLDmrRws0nhT1
TijBfjT2LmLswA8HtWMsYKwWrf9igkjBaEfb0enB8rLDmzkWF35W8f1slB9/VZoWmfwJRpFqHtwE
KUPUZvdMnqt+qdwB3WnyjWJHbpi4IioPkWku4kGhTcWIBT6ynNUPtJZeSoLrezTlvVIkAnBcD68W
6+ROuGbmpiQx6okafP+aniCjbfV3Ue8fY3xStYKgi5q+6Jn8qBt9KMCXdX9eWOdOjZorSo6eYZYO
xqQX+o/QBKvcQpsD3VnO7FmQpheOlgqNchHSnIHVo2KUeYUXnGQH1cybetdBWWH0WNPZtBPlYFax
YbFKLlaY0pkSxM1I0vm+rce3nR/s9Gb0vnJQF2a4KKEiBQ0mxo3CtF061EebTbWPPxJzorwmiwD4
oBzj9eC1gWYymJC4FbVNbA5FjKbyOvgRpV5e33cE/fJHSxIg3tr7emmIW5OUqgMYi2FIGl5qSONZ
7xk6u2rrVhlu23r4yhYuzXGRj+nHWaRN/8wd5d9UUMMxwtb6vrgRUncz3760h1z4I1W6SiMJSwMp
5WSPr4M3Ps4vIG7M3ME1fXva6YLlsa9yySIXCdGJtnLAZj5Bbpip35T8kZQ/v+CEix3kb4s+SvOm
amFjkpsD1Ib2DW3vizRFB2z+BO6eG3AvfUO/zwOp0/s+mwwBpKyF/0v7HHjSqcH4Z4IvODTxPiQI
jnPwjaFi0ebQR05wgxnSdiwSgZ+uvn6WdjkcjZvJals2sTk4SY4mOtbSVuUg1vE7yPXKjBXsXbDV
7E9e+Jy8LoFstJMWBFhqWLvJfQP6cMmb3ofX2avvEiEp+tqtpFNTRmeuooFSlIPqNNQMI0gBYvo0
NnZTjXd1Gh7aPMbUbisa1ln/imdjHET3k6r4JIMxBYStw7bfBfsKhK2i8tY6jJ3NsAOziCx6Mv0z
tVaPo12mV2oXgPgTvcfzBiy+gqt2LYxZbiAHZVRXjXTq8bmSSTpEdXyqA939kkucF8ThVz2nNNbz
jysg2vU3gcemJgnrpYZWtugS+BefP1vjEKws9Amym7BWZ/J9B9nIdED05xujW1XytVXU6HSfbZLl
h1kvd7KKhrUKLNijiFF+9X2sg2wMdC+oyus8727XoYdxmNF+2R30Ld2QHVQ6dmy++L8MEKx+x4Ux
7iD42RhDyg+tmPHUfrcC85RkwntoFakXNjj/pySbpRJTnU641w/FIdu2t6DQPrGuHB81D8Sd1mAL
W61Wj/jCKncc2nzSi4JZZWQ9jLBcP9BdfBO6XYnnBRtErL8TzN1/5WDomkXwSP/g3fzzFPqs7pYz
phkLKpIlfaUiYdX13WRDaRjjBXJxpwI3khRQRh+Vk8QJJnqtqqWLluDN5dO3un0GwfMfE/uywbMV
V2FaQzcFj+W0n5yZ8TTeyIlsp3jxXja0up6FIQ5JQqkri4GJ63XKtxpzY9ZNVG8vm/hQn/h0uSxs
cHs25bME4nzYmA7xbbZLiT1fdfcpJL2bb60nbRklhLmDH+5l+0eJZnET+d/2ejj6jeBGF62WQxk5
pEGLlBQ6myLlUBiKZ8XhNqlmAXaum8HcomaA/F3mb9MBka4kqbhyphZ9dioClu41EhFns137vKtn
I9y5niVlRMUIRqrwuoieib+ttBcLz1g1zwXrWUdn5An+tyC24MXllqopJHxl2FKhGYdGsPE4ZjjG
TYQuqRidb/+hP2s1IlmY5BxTSloqRSWuOG07QuBKPRbITtAt8f4LIfD6cTuvj/NQxQiTuI5xqidl
dPxOQx04dPxq59fSl84ber5kqHYZGj/FleWSNPofD0ZDQe7NfEoa9W6a5ZfLZ259QWczXAg5FySu
0TgI/LCQVLBMe8q1Q9/pW1JqooGPdW8/2+IuscBItSiXYavw4gJltxvQ2G7qHVIMNwO84yk+CG+X
dd8/m+R93ypmNSnhj6wb29pYdnNK3RDNtKzSV22yx8DBdKNQ0ZD92c9H7myWOwa0TgY9SbHSQAdm
0fAIqSJR8L/u92cbnN+Xc5VJcwRXVD78fngK3d6WIHcOpdi9aH5+tScZepS/3ZFzfGgMoKIImR+o
nSPv5kApEozi6rUC6U0UVDo7vi9caKx/u+yd60EWaDQxzQjBIki3/IknSTnEQRugMVHe/h1kqfeM
NF11MhcMugL0WvXPhTFuRyWtkPSqnYAkSuMlRuMapnQsSCE42esgaVGM8uuqDskP7rk4BEoUFuy5
KBFb1oGTPWiIx92k2oW0YTJMkOMTfcDVtS1scue8gC5uEzF1miqb7KjKMNKFOSua2pc/2CqcLMxw
R7yW2lIb2Wu/RTuO0byU6FYd5RtjFDWrrHvGwhJ3suMwynHGEMANjoLaCiZ4Nfii+aaiNz4Skvit
4sjCGueHQRn2qY+P6SDflKFnwPK/DdZ9QQH++VdqRxBE+u0enBvq2ahFE8tmyGRLzcfA3E3G3eXP
tIpPCxPcac6nvpwmljiIJbfsnsrw7fLfX4cLy4Jqrk5wgWlc1kcydJ+UPXC3kZqdKtPneFZeCkUF
KSZ5kan+OAbV06xMRxWFaTXsrvTScpti+suvSic0SC1oh1gdANbPP4gfbUwnqQpjRsQR7+crC+kD
l76qEPPWvyGidcP71pud1gYrDkY77PoaLYy7y1uyfgB/7wg/7egXWtap7NAnxXM6/Ez117oXLHL9
8J1NcGe8H0HFHTA+HAhOPYStfwwy+bmYoS8ht1+BysV2cufcn8N0IIxbKleurOQxmU91Iqipr/vo
eTXcAQ8U2gRxCBNjftePT6ov+CBr6R5DVgyi4KjpmMr682pRQbzV1yMentq23ScHsF97rGYvSves
fXewziBPgDqqpvL9+9kUQZO8Ak751XuZvFr5sc9nAequguHSCAcZYBitWhCRM1qPj9F6d35JUKrC
8+hZ3glbi9j9xEc3S2scegS+CQkOxgJrdsOpitXDHBrvkC08NW3+WGTpnQza4jGZ3pNYu+rS9r0Y
s6uIFPug0Q5RVlylNXAzm71qUnd9PV2nendqsupawqAKmII3NMQ8YxpuqBo9aBiEtKXZfLHyyBk6
dKHNcrPPNP3WlOmDPKVHSZq2ihX8HLv4KZu6DRjW9o003aihyCVXb260DuBDMuYIg5/q1aW+NJIe
LVytKzsSaDtvCicDbshv0i/oorqoOl9GDYUdpE97TXSNovJqIR/BxQp+KEdmaeAhWnnWzYy5hRQT
KHVmD89sPLY+GrhpUSwgHvrw3WBCHNZuu6N8f/lnrOI5eml+/wwOWso57sZCxs8YnB7sDZBSOyhP
8QbPBhtlyXCXuDIq8QI8W60TLq1yKBPEUQCSL4TR/lT+MIIK5JAJzZzAUO9GsApk0GvOI1o4JKQb
ozAfLi96DYBANovsDdJPCuGHjIasp2OhIRyMi2+J9LPpvvT3DWQPNYIrUOc+LWmI1JnGjD3NIrg9
sa1IMBeyvoKzBe6rNWFmKB2LnkFk6sXUdFsh8qzBmwXpKozXfIToHIoOtZ9oSjgCRcEZaXfPkDh3
+6N5NW/DE5R73dCz9qIc8No9t7DJ9wNmeT2lOrPZFjfBeG1OPfxi31ci0o7V7TuvjeekoQHUPqME
dqLoTg2uzU5ww63vHUoYsopX/qfmtbSR2mwc8PerGS1Ps4ZSrbwp48L7gh9bZzNcLkuqB0WvNJgp
4942s8wOZcFs9UfwwqMU0On3Sjgv0ALF6DT2RaJZdhmqF0PkAbVuJ4kJlCatXdBpix6OhzkrBzsO
IdHN0vRqTJ67KrxSafqUDdpbFBXA9z43bahgHLN8dqMsPSmKfpKmZBNn+jtICa5oUjhTJW+08Zc/
m06hVK6m5tuqgBkl2Zfj/K6144Of0j0mEWrbGgJvlI2XIht/GkO7MUJIL5M5/lFpIJ3VTbeTg53S
jR6hrddW8S9jbDdpa1IBmK9eH+Cvhq42zgvVde7i7FSQhCY+BtGMB4hVXlVAcJReU0jvUoflxkT0
aKtjqUuD3KfP1AEEXGzIdsCLnbhof99mV+ou8FjQm0HvKXVMT9ui/Xj7FZ87r5RzCF9JooKp9TmF
eQzAlxi/Xf77bKc+O9zvv89XfIcJLEZ4JgB2KjDVKq+QAi2ax1AKHGUS3H0rp1SFkI6uKSqI/T81
2U0oX6e0QZw4gxux3xeal1iC59ha/PaHDS7WBd/3XOotJr7TyFY3OTAUwx6Yh6725SHYiNxCtCL2
74skbVuROhlLxG9SZNrR2DgyCLS7TpCgElnhYtIU/amKOWBNQScdlLy9UccCDCLW//8d98fW8Wdq
trK4yrGYCsHjmAXHyS8FOL3WjQYbVGaySkht86U+Ka06iJHgpsZoJeMm63cTeB2c0Wvvy62oE+tf
rJngqVRQVvzUb5eZelQrH7Pk5ez5U7HBdPmmTienr53ej51IVzxMZXuaYr1cPlUrFyvW+dsyf6rG
zAqCCHKoThs+hca9nkIbqx1syReJD63crH8Y4kKfTMvbrslgaEpfhugqtQR8Feu+d14IF/joYw4q
Iwa0w9iBtG7aJkPlxlImeEKuoNAfy+Dj07kM6ogdW0VH9Avi8uBJt+5RqbPLWDgFIVoThxHWSKaA
hMzYtr6qP7oCo2v1Onj8W3+HugFEfy77g+gzcUAhFWkeU4gOOWPyVCjPZr6//PfXLsQ/NpDDiHHC
SHGaMD84TB67n/ojvSen4UO7Nvwp7F5hfsVdG3/Y48CiNOQSM/bwC2kHRpHdvCOnBiQFjE8jfLq8
tlXfIBRRsQKZKMoXZntNzlvV6pEhqfZ4Q3RpvZmbq268bRDoXTa1+pkWprhd7H0jCXNjgGegqFeC
jqB4uGxgbTBRlRcWuH2rpDo0qxkWcD9Ju85Tmg2r7ZnusJG/sTKs7NKfkM5jYl5igpt1N1mY58KY
MGjk0WALrN3Jid81iDEhV2dDN4Op+YhHgFeP2sIeF71AP7CtIh3fbqzRY5IGr41VnRoj/fF/21ae
Dr/LFUhYa7AzOP4dScHTR48FeIAhoU4TvOqtA4SUPfMUuNWNuEgl2taPi2gRBwwZ9B98E+a1a1Zc
AQWba7ryDethidHULUITwa5+BEELc7kfEYTj+IplcJyt45RcQSfp8o6umlAUZPQIuz41Dvdp1EDP
Iu8wOtBg4AiUK5mZuWoq4uRY37mFHQ7450CHZGUGOxoj0EZaxoOOkAsJrb812P5Db/j6yvAYlVEg
lSHR8GfMJseKEaUxgMRqYHJ4T+rBbuNIgCTrgahyNsOdtLGOklypEenkr/kVmoa34U3+ooBq7I2x
PM0i7YD1WGdhjztpaPKXJNqxDAWb/NxLdnQIrpkaU3EjGp76l4/2e208S0Zu0lLtsLdODNKYaJd4
lWO64ECVrplSuu9MoihnrekbWi1ni1yYg8RISysJuwkt7/YNpTDw6DqsUcxQt90rniwb0K2IKn2r
F8/CKHcG/GEuemtkn3DW3yaJgt1uepPoULpob/TSLif25UPHfOLTpbowyB0GOmR+DHI3PJCItmno
Ma69NKrsKO1tFdM08yBSMVrLC/6xr+ywLJAkmxmVawuL1B689nHeabdM7r5/EiXvV29WFWH4R34G
b/Y/DVEsTBtCdvGYsd2U303oyH1h85D+kRWZSQt8OO1iKWZaxYOMOMiRjVm2k744KYEMGn6FniDl
dZUPzUEaasGbaRVMFka5UFKjYyTrJdI1eR1tA4TF2kxOk1Y9Xl7bGvGOynJb/1sct33WXOg0CeCK
NOhvm7CVnKKrPN/oOrvXTNXWpe5EfclpTWgANGCljzJ506FD1iEK+a6V2lWkSE8+cDyv5Yd+skCk
V2PubBDsx/pnPv9OLoDqQEmoBg32wx9AlpxeW5VwqG3tjCx2goPvoAobuWOpvthP7EZ7CdB1CNFH
gTOJviuH3n3U+r5RwYrUaV7Tdl4KTdyeipqK12+JxWo41G6TKRxiH3ZG6OswaUz1WrcJZDhROBWW
3tdP+9kaL/OBzIxmhBGsJcmDlj5rIxjeO2jn1HasHMbxGxRobMN6vuy76yHvwiqH3ZUf1YM/wmoL
HXHClL+++VfGZgYPoHU9uYGTQE+8cBPXcivRPMEqhC9scxBOp7owpAm2wyy+JTFBggZNDZHiTj2U
yKjkXV4rc+9PAL4wxwG4GU6ZqvlAucGKnamHUKa+C9odMS2Bf65fwQtLHPD4Zg0SSXbQpB36R8Eo
CwJu9W52ZPe/ENmvr8tCZQIAhLEhDn7GpLP0rNUxPQB2gl5Hand05/KX336BBgE4dzbE4UeE2dIe
E5/oevR/JPFt2f5V5veXv9H60T6b4ABk0uqUSkzqs0fNQ3lp+q0p7M9j3/mzH5xtcPAxh1XXTaxH
grVit7eNw2jq/c3A2DY3oKgVPQhE34eDkdnXlAAXEaoG7V+pDAIJAh21yjNouPk/bR4f+aW52Vkj
07IfaWyT9JG2PzJTQCS2fmZ/bx5fqFUMUPMmAT6QPpWumr+SMbczSJuZWNigiAoul7+UxQFEq5p9
47Oe15Tc5uXBH44xfbm8Z2u1AxWqGaahorKjYcQcv2ERmZDWGlFkNfCWqr22dhknKHsfJoU93zfu
7BiH7rX/GF6ExqPoHSKvLXBhnDtRrZxYYwc5SbwLJrwLyLFEe4YOsjmRNPnqudJ0Fa8qnWV3Oewj
6OxKW0aiPZvTXWQOT0qFkIj2+8u7uRphLMxwwEfAMlCbERJd6jxu55hsjb4QmBCthPte1TS0QcdW
UhSBHRRPenOHqbPLy2An8hNCLJbBfRZf89PYZ/mzeP8hCbJVvyrECtc7fxQO7OLO7+kUYLfM/qac
r2UhccLqXqE9iSUK8KRWOaSzEFqCWgLrsBLNDoJfJgjvAzILvNhgx/DTdi3McACX+3U+FegsAFdN
vCFteAWeIzCUgYo1J9+rmey6tt1oabnRp/Ypz0AYpfXXRtxt0Ip6pFl8E2UYEq7DUziZHqYowf4/
PcTavOnyfFdN8VZXfIeoyR6VMC+lSHGPrZNYgTNE7Z2lYQ5SBWNHoD/HcvWLNe8OA7HjGgnPuNnC
EzeV/qNpjVNqkTszS45VMDR2EcW/+i5AQGeENnghDp0UO61cOEaF9pKK7Gej33WWcmiG1o3kyZFQ
ve40ZV+rsmuWw1Ebsm0YzS9SrG76aD4os3HdVq3dx/qGWoFLLBmi5uM91NUfpUK7u+yi6zHGedP5
IfpAjVFnRROPU88FlL6VE8K4p9ZXn6Ks/0kj6prz+LOUtdTGE3IzKDHYRtIN+OpE7e4sQrzw9fkO
/nmi9VyBvgtqA8ZG+elDt74GRWJ/QhgrqFCtwstizdx9MOuE+CMrh1YShKVH6KsP5lfuUNapgFkj
VJf4bphCCa2gZCUbmjcuyAqLQXUT+uPyx1t/MS6scDjZKGqgFAFALH+N/+bAaxz6FyuIfqRq5Ne/
FVpSR94oYM36Qge4iiGq34vkMHQaI0PHWxApSu09TK+18GkuBEtkEPnJKxYmOAidFSjGWhFMBPnP
3tqxBulAC2ypE2VJVjFuYYgDUX8Ix6JhxRv0zzv1YB1aMz0GhbK7/MlE6+GglMQF0eoIcc+kz1dp
gTpYUnukJuBWEI2grXWh/fF5ODxFWVSGpimWNB2sNyhq3APN4Bjq9/QZ1OhH6yCuxq6erN+7iMw/
PuciCiq6NKaJysI6NTuYZuwpiuRe3sHLH+oTy46lQdllYBe3Xye2lNxECFK7WMS7uG4Fs2SGQU0L
M0V/LgSgEKYzy7TK+bEaD+CNMkQdtev5TuNsg/MFtY6rQteR79G+MwEP/ecIrbz2gIbP03TVOvlW
mGJlv/rzaTpb5DwCzF96F2ZYlQmZK2LcD1MNXVPJ9ofnshVpWAm2kC+PS4OUSLrG0rndVZHNtgRZ
bpDgfMUbfq/oQ0pk4XBKXavAB6xIb9DZUj0FIJHqv8DqiIN0NvLpviiVmRBkHUsKqYq0BsH3XVR/
heflDzNccJ1W8zSGLE+r3rC2ZHLMX1Bc8uprUc77X5DhvCDu3mjHIA06BZ8m8QeP0vLYBVJvz3Hr
lhHCHDrvaJZ9b7rwBY1qEMuct1KcbyxS2jSNvwdp86Xb8vx7mCstvmJJjT7v2cqHLL7SzPqgVsEm
gU74ZWcRuL/BXSY1SnhqQGEmmgpPQ98d5pE3Jtj3LaO4kzMRz986GJ5XxWGINqrmHLA+mKQi2zww
N4lJvMsrWs8tmjKCGbSYY3CEw5DAmoa+GNl9cpAe/hmr35TP4JeALp/ovldXN9AyTM2igMVPU9rg
M2siEjaoz8tgNJvK5tjq/V9TMZwQ6lzXLVpYfWlraNmvTPKfe328aScoK1iMdCuQyEPWmDs9LDO7
qJt3I0h+FhOuQGpJv7rcvKEhKPOa2DGT9tgr5WYOBoT8wa7XDK+ZxquhV7y4L5D/agIPc9yQ04mT
p7Ro3nzZ2tV+UH0BXIhMFMwigD/w07Q4JAZGklklYoJm3BLd30mT+dD50v3lj7gGlKAeoxYY4ggB
8fmf3l9HliW1co98y/zS1N+H9LsvxMnVOH9hhC+eT11taJ2MrGX/Wj0zR/HdeWtcz064a53wIEoU
CO2xcH9xpCFVROWpwqKYXBki0gd9nx6Rh0YPQnxnudHL5T1cPQjL9XEYDaLYSelr2Av3gyd71RYM
tfOWfjy4u132l8DcWsZlaY7D6rgpskiZYU7Z6gcAyZ5sTVA9Krsv6CGAqvO3c3wEEYt9jGYllcsS
hgrpJKnXfbOJhcn7NaBa2uDgF0+UJDdz5JkDyJz/Mg/NdjxOsV28DW/Zns1KVDik75d3UGSTw2IV
tPEWmpvh9FLt6Xqy7xRRV63QBzkAzqCLMBsJy9Q71g0Tzcuu05cetGWBUzxIriRooxMticNiJSik
eGYumNffQPycktfLWybACX4EK44gI0ZRrcZs1K3S33XWrh3uLpv4kIDmI8SFK/DVo8aKpaFktc7p
Timd6KQ4mLU9tofZDZ0Z8jzynoI1KXKkO3oY9qWT3IiU5gS7+DGauHB4s8jbyZjYLprf2+pUxoLH
v2AXP3Zg8ff73C/DLoNTmGS2u0azWwgphoGQN09kh0OIXMv1IlSwDvJg3MiO4qlH1a22EEDe9tVH
D51/EqnvsJvi0tdje7tYWyiNZd72WFuo/EypF8eTk5cnpb+NptOAPgqRpKdojezfF/ZSrcm0jn2r
MkdLdHvTkrs6FO2kyCE4pOjyZOwVdoqJ3O2sDLGoZgiST6J1cEBhalPYDaxjLrWeZv8urAqnCEVP
StEVpXD4kHcKVPVqnK30Sj9oOFihS9G8qW3G/1AHFrkCF1T4tM/JxLrVgjbxTOnBoN/h9Iw+Eurb
W38+CSUDRevjB41aP/oHnxgJKJNjAN++DalGqL9PwntRBO78uFEUhYMSsBt4vol+MBrp7Jqe/F36
PFxBYOpIBL1yzMsuHC2Viy9wQ9eTlcGckh3q+bZR8WqYvxM0n1xG4NWswAKBeRI3zMOkaRDBF+XD
fEVs+hK6+YtxzRjCkhszs3P0Xl02KfB+lUMNRQ3B7MzurUQrbBCTgx3vsRNqCIg2kMOKttQ76ILB
SuNpB+m1O0Eg9SdkkRCjEce4QxOlraM1UNRVJkAPlUMPSUVvwMwaiwMzd2WKhtz6CylKhO2QrNKI
aX4i3ejjXpoydi3LxakcNh86INWL6Qtu//X9O5vhFkL8OTbxToa+Y39fm3eJsVXyG2I+f8UXzlY4
JPTntkwV9pXQZuVM0Km0+h/69H7ZyGr+AT1JIEnGqKiOjr8/743KTGiux/+PtOtYjhtZtl+ECHiz
hW20YdOT0gZBUiN47/H175TujAgWMV1vqJUWiuhkFrIys9KcU+CjPHJ3y5lwFJWecsufq58SiANS
N3RZW5CbdrASSRk5tuO5Qs0gMqm+Cf11KNz9oU6UfY+DOgdyCAEYzsde5wLCr7fWMGcXjLVO5Wm2
dMfk/CTn9MkprZSibKLu8qAqq5zELYDOS6CHJ6tQygKsr9pXdymz4s/8cpR9SJNSjpoOicPzTNgL
3Wn3BtTlp8qpffnIg3xk+orjXelIRc0hFcdEIDom1Y3UHFThVAe7qb69/Pk2feBKChUuARcfyxkH
KYIIHkqA2HDNj1D2Lwth2CCdXDdh1DZBXyL1jEXsbSp3cpMzTmtz/Gt1tej0Gd1DRR0VKNI65VXh
ph7aox7hTWPlmtsBWFRQBZLArfAJlyfU0iacSlIdcRc32KdOdodQdQh9bZ/ti79Y6+3bh/cujg7A
OtcWdYHDC/nvivBtVrzLH2fbAt5/n/JJIt9LzSjh9+V012JrVnFnlZFmslSgfFCBboOuyRABfjZz
wnUdGN6b+U0oJxTI0YiNHUj43xhe6pSYGcN1sWSQkGcnVlBnKUT5HyVETArImelz7ahcdE7Kefdn
n4VyOKMuJ8WcwMqEBdYVJ67YAzDV+Fp4eP/6lJcpizrJlgpiivB6yf0ie7usBvPLUA6GD3NpjkEp
jqUcjNXZqUOobitHNcntDBwWFwU5ls+RQdc0rE6jQUsjChl1O/V9lkGfKrEj3q2X56GPHSW7bhNG
zUDejkK/ZdFgQXWg5fMcEQ+dc37KF26icUchiJ1RVXecIHiDJKtmVio7KZfvRSk4pUL6BgbgG8yu
wdGCHaDjd4qc7JqGd7NAPERjamGs5VxXiqOOCTBtuuMgl1bMFydxSZ1qiE7oPjuFPF9P8lSbPMfL
pjIVr9HSW3XNvciVdl4y4Zav08VUx+UARKXz3Ee+MQ1gT5OW+8vfl3HeNF5Ro5ZSnaU4g7n62YGd
PVH3Xf4kNc/ZwsgDt59ZGDT7+9MqlCMMZ0MR+wZ0B8u5s0F4vUu97DAC6zMn20/WZb2Y0ii3KGNG
SgSaLrLbX0SIrQeWR94hkxmEyUKT7D+UR/nIWBv6QC6JvH3gkfQi9AfQISUmAR5kaUcu3YVbQg/t
iYHItwqxXH7POwQOnARLNoY1cR6XxFBucuGGYCgTXMaxSLygHJ1e2yX8fVXGwFUAMGtVMwINyxop
pwnYcUHkK5iIFt/W/AHMKgWedhXALEpWGkD+9k+6Ad0HdK1YIfuECyUnUqnEJdLeSH6s+3Me3TRV
YmYyi2JkC+0WxCK/BdHJk6y1Mzdo+FbqCbvdfv0YHuqX/rY5Z2fOanbAXRZsDRuAmKg69G6BYnxn
zWbmpWdW2r2tssHrgggSr0+wRphCy8WuaxCSwvTQR+FxTFsnC8MnQ6++Ev0AdfuPKOo2YJNT5Lih
Q8k3GV0tNlwxkP06khj2spn7rMRQaYOE9ZLM0NHXC7vYEcvZH+b+ReyWx8uXm3Vw5P9X5UIUbJKw
KSBGX0TwZSfiqeVrM+vysxwsLEziXwbxyTIxpgzsKWBQYV7vozQjLsUsCmt0Thzgs97JKLn1Hmdq
BzCfHgaTv9OQ6XsETCR1OYXJK7x5pu/i6SnqDvsQXQg4JmuoMGTWY+ImuJrngFEuIgZwQUl6jroI
UXVrQ9ji0gXgHlfb1FSGrwxhCbIB+FxwFwKTjXInmO8t85n0DpdC36UKCgN8eQ801d2AgczLJrKt
z7soKg+T+6kVYrL5I3K905alDy5jBk4WSwRlF8Dv7YcBXBCAAtNPEq/6Aj94l7XYjprvJ6aS9uHK
0pe2Ko2ih4zIr/zRQzHAAj6qh96nw0bb3La032dGI2OJVd0qM1mKM8a7YHiV+8guJRZU6XYCu1KJ
SjtafRorQEmR6nXjD+AqdFsv9oBlm73wNgHRZW6gkhbxZ9t+14tKPYZWSLW0wPwEns17sVVehTyx
JCPAoIFkBXp+o8TztdADjMCQ7wyt+NOPSDlfrBXNik4AbqNj9xx42Nw6BG4cA8GXDFMyO+asz0g5
YcwfSlxGANRG9N3U/XKPxB1DsJI3xoDZDMFhHJ5ZEx2bHnn1USmPnE3Z313YVlUfo0H2hhkDQdHg
C7P4dPlObF47lAlEEAxrZBn845WY8gIlvwDqpf3rIPrpyOjrESf0yVoUYIxhRF3gMUzx8fe1bhq5
CBvLsBClNoEa+agsWHUDMsGdShRCiZbhezcPbyWRso+IF9s5CSAxQCInJj8UlE0X8TmovgBuDva7
d9WooytCI5e5gpR++dzMx/uu/MnLrOXyTfNbCaFMQWu0kc8mOPlK8w15h0WC/ktttpUI8glXXtFA
r1DQS4iIh9sl+sY1bsQ1f/hRqADSxO2UZRnOqpPfhvAaWIdmhGXuCUAfl+2ZdV5UGOmjspPQ0MOr
d7niRNAhgyyWNWZyWQY2bqkDK7tMKzscmKS8JfLLOD4ZwI/8Ez2A7PpRht5NSwTkKXyUvHc1mf+x
KDIGn1nDEZvXUwN9CCbVZF6nxbRRpM4yh9zPqGeA+uKF3B8yPNoFLFFWIyPEb8fflTQqWNWSqoV8
hqs5WpgGeiFMa+mRByMgHgWYq729fIQbsVHDeqfKE+xL9TPTbNe1edkm5En+VoGP+1uNXcDmMN32
dnsMQP/IHJLYQIL4KJG6raUO8xv7BL7nJLgE4WW6+d9OceQwBzI+f7qPsqhrW8xxkBgLtAt4/TrN
JnOImh9GMT6kcnVVtNme7/JjztcAmhcKzBVX4lUdtz/iXnspmtoqYFcitiCqVsYYaXaDDXpz6gVL
l/orPi8BLd0vx2gM4DgDr4gmN0rlHTAGT3UCmtGkq5Fy6p4yDk9cADYCIfISTca4gW7cSVm37xWw
nUaDVy1KYkVRdq4T4SWvuL9kAKdkRnmI09rnkoERbgTWqVCORjaGOFzIG7t6qx81tz1NfrwnpV0z
fyZMPAQlqarN0NYYY0YbPZiP34PyPLmUoo5QQnKH9pKFpuNZvW6BbwIIHM5TAS+ku4UHVhuGkX9O
x4hYgOoCgBUXmG5MCw3fiaGAKgbJaUkyFPoG+Kr/P4QQnyMrtm8ABUJgUuXPTLpFU3GK1EcIeF1j
ZXxizhi8joPXVGRFvc9ZCZEEXi9eAkzxJ/Q4rsyFGFEcHjZDCyPhHDGu3csHt2UoKxH0HLxWSpG8
4O1uNdOdoN3nwn1RpZYohmBoYzHkbDi+D/rQ8/BKqnIYZoE+rTM6mJ5yy1NwL5ulr+/4zmTmrMSP
fky6Poqj/GyfZ3GcdhCXHSfkQE68V20DQ6XzEVBTzO4jMexL0qgUT65VDCmCwdmaU0Bep7mI1YLC
CYLG7vPWMeCZmgSNUKljlEc20A0+qkllesIShpjRhWBgUMSP8FL2bC12BaYlzemeNGeZreyqBJGC
YefnlgG3wfymVPqnzmlZLCEOubG7GO+ueI/0+Uiqonj6sElgGFeCnpI3mqjE8iXEyV7hL3bhhjd4
551rLDGrrnhoD6wO76+t4UvflQowA2qVrUiCGcGW5y1XuRuwQM07BLNb9TGd91LeAz/yZnYxQ++C
t5oRv7c1NjBGL0kiioyU/AKY4eFIysB11e2iKnTgARlO4F9M6F0GFS7iQCuDIEedtHMroBGm+/Yq
Rg9ItzVLPZOpaCh2xdvgK2bSQn7OIon1voum4sWkKsIQSFBvFFEWlTUz5q/GWrAuuzmGFHqRFI2C
ouRJn74ulUOrN1d13Txy+cy4i+ScPtvKb2XoNVE+jGRDGyCmE+P7URI9IwA6ci/YVZm7Q4YuELMm
tYHX/OEAaZw0HuKGwIDMIYlf4krGe7zkfS7kT1LYfY91ILr0XGtJfJyhrZteKVHpG3rhiIOyl4L0
G1YYzTnrnqYpd+KQv2nB9jJXqdeqwl5RtUPbZd+AMAQernBxpHYZrHyS9lqt3LXzeB/I06EN8c4Q
xlPUC5zNc6OXVqlmNuOAUY8RFDVVrgPmHhOfUsGZugTcwXpEnoa1cSAqNGcIcbh88ZsseWzq8kbt
jatFS3grAmbqZTPYvEuo0xP8X1X4BOTI1w1v8B0aqUiObLXpnYhjAbBsBlTQZQBfFiD/QFz4+GKp
JyHlMg75Dxc/DMGPLnxNuEPEN5hCZaUHm0a9EkU5/jCK03Ak3a8AdOZL3ZgKd910379yZO/6kD9i
9SyGxQR8JSKxwmCyaeQA3WY8h1haUI8FSVz+fp4YjX7S6xFWmueHrqv+M84G7snqtCg/WiYzUPM7
nBZyghs5Vf2g6fdLEf+hGMqVanMR17xEEtEq2y8AIy+iyk/jhhEVNjP8tTqU30xH1IlVDXY2WpOt
uZNNptSCyoyehJvclzDUVb4K19GDYl+2h+2Aj14aGmpARBU/+bg6MrhWxjlWJSZpkZfusbXrNaAg
BJFXzOyCbj4ojJU8KotrplKT+BGxqTiC28XJveKs+/qxeJRdgvQn/RB3rBXETTexEkndYeAHxApH
puU4IXEGcbaHqPMuH+O2CAl7RuAeASQd9fmSQRxrTeR0dC1OZXBWJYYZCpuvFNDW/i2AXqmahEZv
VRkCWkdyMe1sCVi8x1iHpQDfq/UnL7Uzb7m7rNXmXcbMJAHKRU9Go+7Y1LVcPuV4GknyYvea6CrY
ZRzimXF4myUNMpv5jxzqkuVRxWGDF2GHcLcsdosGk6naqNdY47F0wzMrCWQKpD5XqqaLVFdQDJBv
wYn0/iObs5Zb1FZHIIdFDrO/wDhKnaquFXEOmtIYWT2f/WLfjG/0bwWYDYBVTpisOVvF6hMTr5x8
oE8JzPvB0nR22cBFOFjoWTu8Vb9obgIY59gjZMjBGRtkJufrVuaVjFcES1nqjsd5PHZTALELEHsa
vjoFE2c38czIc7fvxG+z0al7Xad5mfIyxPQSt09K7lQK/GMgA6IxERh1kM37LYEIRBaQa6BF/jFs
hrIEzPIBr4a4c7n2OlYZYXmjgYxwthJAHVkQctKgFBCQJdPB6KO3flAcMETcikPvCAX/LZ2CYzxz
oykO+WMrY/ipF7044716BHa1It2ky/KIzNtOFwx85JhrEgtGaN9YF/j4R1IHrsZ6GNbkFNpJu5+X
6jRJsRfrioVpCbNNRTdOhf1cprqpzNUpUbNDMUb3ddk8GPnEipjkRD7Z9urEyCdbZTLJhHXeucIf
E2hWdC3DJeaecLXMQL/KnML777j1H3UnNr8Sp7e9Pg4jxEkA4TP+WkJLTZ4vu1vidS5pRKVOQiyK
40JsgEA4ESoDySMTQqxwuHltZGAMAK9YBV0WZcvqzJWFSoZb4hI84m116gAZrn7lwqyEUPY86GJQ
5znyJkH5qyuvk5rx+5tFaWMlgLJFGW5l1kMI6IL6IWvyKzVQzgEAnPIEjDFAsO7a+DnLG88o5lch
TjLr8sfa9HEr+ZT59bEyzWANxHxJ/6B2b0sCPDkAF10WsjFhDasDwzBBueVV/VfauLI6deryLAgR
NhTM3Mc7YdcQHntkg6wAtengVoKoEBwFzSyhLoGa8nyX9T8T0JBeVmX7vN41oULumPRcII7QZND8
lsdaky8G/mURm9HuXQd6aisFktWEyV2U7PS7ADixkRJbqvo6NT8F46/Lorbv0G9t6Ml3rVJKgDoh
YxGFyVKN45I9F9MCDK7Q/jNB1D3CFELD1wEE8WW8w975rmrAtwfwAiVTd5dFbcAKfjA2GnBvqPhS
lcgn4iSn/xmrv/hupp1+jACEhCUCq7rqMIsJCg2LPeLPsA+Ruk9A4eMqPYfwQBNPQB4/GFXud0PI
yDW3xWgqwT2G66OBRwG0Ewo1cRtygL5gGnZ2Gsj3zchabt5+56DI/48gypkrQ9wmugFjjB8HJJeR
2aCPAd7E2yixZJN/jn+Idvadu2d8w+078C6W/P/KYbQp5hIMEhU1LjwAd+UQDFFqjsvgSlF5a3Rp
BSONb5P2ZztqAyYJhm9TW7zpS3wSMCkBmqYTj8lqIUqdy38Z6w+jHMwIlCO+HvB9k7Q3eeV16K8K
3pPya/Q6GXdm8xsrArADecyQKTQVZFMBcE3UUBbqO9Qfk9zpMCUaF8zxYZKzf4rXKzmUyXZxJ0eS
iqk70qTqvcAHdpOL9wqTs3zbmBQNhVU0fHmRHi/E3PCUSMOvgf78hUBcpDfDrnXzY3IFwu/dvMss
Vr7DkknPFGpiZcz8ApmyJ/7sfiR2YHMPM4rGkgd2JUwIjQfW2g2xgc8H+ltNesCwlSOsReT4cEZ4
G9ahObV3uvg09rWpg0qyLhnl3U07AWQeoCZRJ8T79uNdmZJk0FNSq85qxY9z8Hl12OblsofLlr+d
qqzkUKbf91EhqKT+wC/DXdIZt4OK3qI06KeCH3kL1YjraA5uMkGxDDG0ZQwdMYLvtmtf/QlU9BXD
gB8C4Mv8QqcYH0Wn9bJzfuIs3u/BsoNXg1tdlW71wDKjy2es0FMlQtSNnKbA344qhs/rwgyD8zQy
Aj+5aJ/s5rd2Cj3vgexPzPIA2g3NfZP/TFjszdsPn5UAKgrjJWMgbhABLiYgfhG9Zq+oUYBeNbcr
y/BZUx6bx6YrEoGEUzXUfT6aZqsPXJIuJH0u4aVBHY0dF8SrfmkYhaXNRGYliApTwAeca3WAoBQx
Y4lv1ah1tMQfQtZu9NYZinhxgP5B0dD/pktkQzhLyagEqGDtJ5dA1EZ2y2F5lIySJGayD+3lG+Pi
kc9C2QUKV4amaBDKf1r95bQQAMILimaiF5zIDKl2Gx47B5wiVnDL2mzfKtF9kEaFAxAh68ZApAm9
GWq27sm/NmSlxRyf67fikdRbQJdgpU+X1dywlQ9yKVvJ+hhP8RIHW2tILYRnDLma6vTzspAN1/xB
CGUnTcovAhdASNE8R2No5oC0BcaZmSqnsH8oYhbOPkspyjcbmtDGSw55QnASQXI3Bqd+YlE4bxj/
B6Uox5x2A9cnLYSg1/bQyZptRPJdxwu7qSgYOQlLFOWAg6oRJ85AHp8vu7l8NcRzE547mWEKG44Q
ea0myph9VeCvKClFEA1Zy+u61ai3Q3zWorvLVrD5Vd5/nx41FyYckFzi9+PEj2qnC64TbndZBEMF
esB8TEOJEwpNt+RkP+vHWmYVDkhh4JNTWOlA+fKeS4UEv69b6Hg+Zj9aK3Q0Z3xrHns/xyzTV8ZW
yE6IhKUQAV7oV3awysg7EG2OPUZJrKy3jGfBBF2FDaiDGRyVigVUVEZdYqu2LQL1VBXQhZdAtEWV
d3JOGaIEU2xWPjv8TwL9ghkDWzb2s4vWP6ii6j8WSR2pSEBmgamMb3YjuCIItzhsIEje8msujWP3
kLb8+lpF8olXRzoZUonFA8iL/NmaHfUXWpR8j50Hu/JYSelWa+7DgVJ+vaiyXB44Wbcmw1RPeWai
2uiEDrZGNcJ055ZH8cx5gzfuWKBiW9dNUgjeOmImiCqp6xxL2jgEuapbaln5w9S9dkgX0/wLdRNk
GL/F0L0ljR9rfkwgZq6uplo18++ZhhEHp9VY7Gxbl3stibLNMizjUCWSSqVxk750MCXiXvYf5Ezo
670WQdmiGoVTATZq2CLmezJgEozu4rCLqFt90w+HRtlg1c5RmM2QQ6Z+BZtM4Xa79Mh5qDjarA3r
7Uu9+kSUDVb6gPVkzCCDBgk48Uo22vwUH8R5cXIlPhtSq9j1KJ9R9zeNDAN/iuxWRribxoXlPjfv
3uovobKNWTOEIhtw90ijmiC24WHoh16NFmTo1oxG0lbWISkglNfJ++wTyVeFKR8dzVuoPbwaamAP
pbfU34Vsx5dvpcyIPNu37V0YleJU6iQ1dYR7rpQoeDWadpTQ7DDLLL+5bKL/YjvvkqjkpiwrPREy
SMIq52AShkLM2zlYvQHsEnru/31tlrwg3sVRaY4gqU0nkE+mtMVBKHuvzdS/kg5DlHMfsBK37Sv+
LozyWdmQY/6UkxB+4vyggwBhWlgbb1u51EofGgOgyPRGyiYcX4JtxzbGBrDwwGF4V5caVjBlaEP3
SiRDH8KixNEt5/5n45OmTKaZNQgCJSd2M6x7Ct8uG8e2//p9fvTGfTp3dYnmgm5V1X2ZvAYpgMeb
IzAIluFbVd4zYfX+xbW8C6Qc2RxGapskOM3IV/f1PtxrVu9OzvKrxhPapXNZv62WxtoaFcqV1QZX
LSlJFhL/fwdaOdq+89hVM9a3ozwV3xTI9TQo1gVeLR57FsLK9jXWwFcBfAQUZehacriME2CIBXKN
lWfJDvcLljDI9hzALJnbc5varIRR3mmWlF5TBgiLy9iNgBjTT6xN/m2FdB65qiZrhkJDFHBttDRc
jbtLfPtiZ3Zp6T6ZvMfncb8wJCCiQvtbGKVQGAR1LXYi7CB6mRdvbp9HheHRmQpRjlY3gILSpjCB
yg5uSGKq272b+4Spgo36RX7sU+axUohys3kRJcUI/icrqo0rQahOVbsUZpTkfllLndkM7QPjKm3a
xEoi5WtlecGKEIcjBKzZUXFVxGLOUo89tn//nt5iXF5yZS6oSL//Mg6gMkoOgRXeE0Ws7tFhPihG
bV9WjCWGShOrRco5Y4YYrh5Ts89yW9TTySz1jGEg24JQZeM1UdAMuo3Ht40SZdmiW3x6V2g/kG/b
VfjXZWW2zeJdBpWQSlXOB40841Itfj/to7k2jUjAVG9rFTMTuYJ4689f6F0a5c3b0hA1seBR8vre
z3ipjB4YpzBMpXw3l9CMj4KXZCi5BWZpc/50nt6Ma9ZzkHWoxGpXr7OqW8iyIg4VsNWgdLsZcAuk
wbl8qttCsN0HNHpsedIdEXHKjEnvoadeYUJauBP4M8+a/dwOjUDJ+lsI3QJRanASTSo0GWer8rHf
YmGOGpX7X7SIIpou6etlrf7FYb1LpCx/UNtMAVkCLthb/khE5if1R5mYyk0EhD1FYeQ3xCV9tpZ3
cZRtqnnWpkuOU5SzOzF8C+dTk9wtcWjquad2rBIw45vRW9OcYARtQeLlssRPhZzaXdSfyzBiPFE2
08PVV6PsrwgEzCnVUGrSH7pONbvZT8IbuF/G4bHUIf+/svPOWDq9wPaapYteMb5NopcELDxilgwq
SDZDxpUp0SXtMJLLR9pTn3B+lYgMj8s6MypQymB/z5cIcoJOPyS86GB//k03Cn/IldvLNs5SiQqT
c9WjRDlAVBlcc4HZ5D8MZvN9ozMrEogZWYR7kFWVsusq7jlVJEXEKDka7UFEFzMRHwq0oLoJJImF
yw0v5fwVu1sJpVyvCrY3Te7xRsfUpQ+aRFAmf8tj2QQ7PMPytjqKH/SjTHyM+qUaWuiHZo0pWqoV
7osd4WafdzUjRG72bdZnSZm5UgxcMQ2QNbg8UDgB8wcEpMCunPi6McnUMWtDajNgovElyCA0A2gr
JVAH4gKG4fFAyARQsC+12SWNWadXA3eUAhbv7aY1roRRF2yujUxrZAgrxfupdor2VQsZJ0g+xicn
uxJB3a05whO1aGEXtXBj4KnTs4LGtrW/Hxh1o/SCG0uelLw6TrZQnbeHYL6W81ozQz5y+FzyjHJy
6oB3AUvLUO5fTPFdOJWDok2pCqqCA5z3gksw1CqHdJTJkBCL8n1rJAFm/4+sT4xfSSxkIiGLsZoe
5QWLM0lt23DA8ZI+lM8jmJ9LEYn9NJqXXda/3IF3wVRY1kAfC4YRCB4tFGBvJcze59Z4rb6RZbrY
zizl/rLETX+80pRyYOGgDgY/QmCYg/ZRvQM7sznke7FjbZaTH/p34wR848cglnJ9HmW/7N+JeiQ5
uZOd0Z+YweLXXTVf64asPyHluaSqDkGICMXEm8EGGeKuOeRH1fwfyzQrE2V+N8qVaCGnzF2Km6F/
F/eiJTsCWhOobzyTreHcLjzVufzdthO41Yej/EmP0rQooP1tATao81tPHM0kQXEvMLurzkv+allJ
FVMi5V4SLqqHkujI7YBW5Eu7bhcfU38Gb3fksDB8NlNiQI9LpFvAC58QPIBBYKSzikeuEZn698qX
gfqKYTNLqqwBUEUEe/ryiW456LVA6ibUXaCKCaknptK3UHfyujIFiXULiJXTt2AthLoFgxEFfU9q
YC046iwdJDtAQ/LKt9YGnRyagvLtZaW2QsJaHnUL5pRvYwnoZ1YcyR78pzPFzNIlSyfK9iVhTFB8
gQzhrHuGm9y1ia00mD3EMrcT7YfBaVh+clMtgOCpImI3OuuUKc5gUe4NfcIxDqUl1fpBnUJGkrV5
pQnS3T8yqGBXYMhCyjjI4HbyXrBHj7hibMXvFwt9Hmw2q1/5VqqI5U/gWGKmkDrHQh8mvazwJCNA
MpV+1QfuZWPYVmklgfIZwPkP+IaHSvHjbIW7zA1R87UK0EsIFhA+wB7EemduXqqVROpDdcvY5Cko
O6wMJAVBW5qJvE8ERvNm0xpWQqgvpeqKnvIDhPQDYcADnXL/38kSMeuwEkElH7WSVKEx4tsMwalG
8pHssoUxJLjZ/l3JoIsAYVMNfAMyNiv9WR1np7AJf2aLdl/qicLftYDBA1kGM3ptxea1ZCrryJU5
nkDTiFbKT4IIl5yV0FxuCPVXeRe7zNFh8nOfnCC2qTSeV5Hq0MWwfjTqvGlHFMP2AyIXwohPiED4
ncHsSP1iMLkki/LqUih1QM8a4CnicjKVojsYbfqwLGACk3rd7DoOhNmBHVSZW03FrSLOvg62vg6F
mDES9pMEyJEyvZL0wNJSDFZpk6NqT/GiotoFbmxVBzexVu6LJXeaWHUCGRNgbW7zAnB9I2nXTNJ1
2rOg0zbzU/Tqf58gFUa0runDIcMJYtraNdzlYFyJvvYwuwIcrnFMO5MVHbd9B5qjmPURsNIjUjcg
HjJeVBscZNmYQAToH1skxaXHX6uRySkmcYmVxXKJm+7jXShNvqPPaTsGM4TK86msDm39XE3OZadI
nMMnA1mJoGw/EaSY5/se0av4Vie1tYzX0/DU1fs0iveCznBVW+m2vJJGmWOXAOwnxYYXOqT7uNir
mmzptcPhQC9rxfpcNK7RGFR6FeTE7rGQeRIdlGTN7kCGEmWX34U2a9OV9aWoRCMVgDcEgjN8KS2w
auVJmQtT1hgzpCwh5P9XhbBsXiLdyHB6OXddjoA5LTDgz3DDm8Fk9YWoGAkmi7KrYyhS14kZDQ8h
q+fAMgEqJMYVLyZCASX46o0zvve1D+gPM2NFrM338trUqKiYjqkqzSLkDO7ocGbvDbtpjzU/PCNZ
O13b/mh1aJRzELHZEWKGgYy6DTba/eTBXFoGYNNuuQeMG5BB2J43WfyYDHug0VkUTm2XboGKqngj
G4+1crtwrGcPSwblHxQO2KxgvEP3MC5MRT5zBaYnFIZhM4yOxmJppKDjQmLYxngV9vs8/8JCrbgy
hl9sB6ub0xVp33QVtBDOyWDqsynYsdMc6mf53DwWV4QsVbn+MxckUy5BbUEwPUeQ2Stm+CL/JDUb
3h/d+ijfJVcwCe8LC6cftKT8w9KnalmqkMhXaCgPt5xSmVn1Yxi/XVaNcYVlykdUk1brmgE5qZS6
qXwdCyA6HzyJSb/EsgvKV7RApEGIgF3I6E46nWhO95nbvaL6P40YAEh2gCi2tR9/ph3lOPKJ4zD8
BaFAkDouMyALy/4q65QDSqi3l0URv3Ah+NKEHvWiFWFKzFL2Ag845k7rEpCCL9XzVuZPD/KodSWm
egyVRqvAMIhqZef41O2Vm9JvUFjjrjMreLmsGuPT0QM9YqwEvUJOURe+LaLPsSCJtm0QCw6YvtbR
OKRsvRZajAXW+P26sjhurxe3SX9rlIxX8Lb3e5dCWboSjHU5ZfhA6uxwzY284Jk4uJdParOwhKWo
36pQVj4V0ZKEXatb0p1+87+FdHQiBeyky4eR2WdgqUSZN9ipGj4HZhC2ae/U0Q+Th676w1OjwqEc
LzGfD1CoX8J9YkhOvSRumET25YNjmACNwZhmRdQXxDu0QGvotSu5lKwl2+m5f1nO5sLJ6gPR+Iv1
GElhXUGfoh1CM2nHXRc2XhiBjr3S7UrO8SrlC4vnxF0EE+yb8dgas52m+XWXiW6aYqhn7KzLfxVL
eyqVRp+Sm/kG2sfiBDSc1IoKT+M8CcS3lwX9Sy792z5paK6B19owmIiknyMQIFRLMPHiQlme+67t
By/z/jsDFaoN7xdCI75lFa2BfJ8kGrnbcX0o6xPHKphsgYB8EEA5DyVqWgCL4w701WKNQBYPhW9q
6GMft21PQWvzw2vJYaQ576wa8MnuyN8Gh7bdj/F56s7p+Mw44c0S4kphys10nSK2sgCFS2fC4htK
EFhjPlSOgUH75iHzWIOqzE9KuZwkr6VUT2HRg0soNHIn3QNM2aqc6IpsnlZ/sfCGt6s7KxUpt9P3
2rJk2AO1UlN96B2MvR0LDHMHtmxrJ7MwO6xtsTMilm/VKFckCaAZnHicbO0MNmELD53gvnUNT8Yj
sHy6/B0ZrpXGHtKyCUDKJfmMwmnk/lLE+xTocpdlMK49DZCTjELbqVyHYIGJ5hijMvGBA3BygcX3
y4JYNqJTDiYMF0UwOmgzK2YM4M7UWZ6y195tj4KTu4QtgQWjxNKNKutUUVMuXAzd+OJa7TDJt+AJ
ilmcKPvKnu7aA+iUixmaMo25EOYYvjQ+Fk3tYbfsIvwLYG/s1ODiHZMb9RC6LHaqrbxIkUCXgHAP
LMVfT8mVb+tFCSsuBnTU5vpU1+ggqRHjCb/5HF3LoNwJMLID/Cq+nH7igV+WYZg6Ojc7sDYDiADo
sr1ZO6xK96a5rIVSLkXN/hHauQE2MgmGCn+dn7KDcgIEFupyae0xLHTDXsBSCUxprCyo2if8gXKW
kwa5LZ7dZp2ZxnNrAkrclq/Rw53QV/27JqeZOaOKtXHPP8iljAfzSKEGgCYkHoSZJ3YVsTSz/04T
QCg435WjYpSOmvvStFAuHl9K5VqWbxfWxOTG8wPnhjcUVnZBrkEXopMk4ge5hR78Pt5lZ80hkDfR
/gvP0g9iKEeS5lmfywqirT58V8pzG+6Nl7lj9cS2XP0HMZT3CNs6jpUG2vwzP5OeioMMKsbMCV3j
nmF75I+mnm4fpFE2wLXSlJURlAoqQM2ZJJapvnwuYX/AVzTsxv1DgZQ9ZJzS67EGe6idBavxZDSi
tIIj+WT5HeuTbbWfP6hHuZAyHwdpAQSOJZ/CF1Af77pDdQCx1nPtF1jIkFmNYdZx0t4jLJeO0/Hx
uufFjXc1GE6TJ/GNt3PXsL+AlfBBOSoXwcORU/ue2D3/zWifglg32+bu8vfa8PMfZFCJhz6WMHvU
SawM+K9R8ZfGKnCSE7lggHRvoO57Xgp7fKGiXPzo/0i7suW4cWT7RYwgQYLLK7faVVJJ1uIXhi27
wX3fv/4eqmdaZZi3cK97Yt4cXUcJJBLJROY5FPQWI/HGpPZkq7WlrhCVs1aD3mewULlCYCEl/znF
z61fHwkyxv7wjgm4x6WkHu/jE7ncXsG1lPF6CT/etq6uSjmXwQkdYAkbj13K+wZLaUMvAlnq7LAf
6Zb4rSO53WEs7dvIIlO5SJKQIA6nxfljNEFo9B7j12n6fBtjrT79i3VcAEkMDEdHeKZA8CVOiIkC
dAK71VH1pq3oe2rdHgqCH9PUtN96uBlk5rt2LlBerWMvYRM6dSvP0Ko/WrZ/YPgHXIsyNZ7kHM8T
zTExnEE50sETrNqy9L97/ScG54WD3keZocOU3p+cZd0UO3QDtOEs3BbhXjQXKVg5awlbVy5oyTMs
SgBXW2QrlyaYBCSbGkxQnxbBcA5najMLGXT40Ll40pXDVD20lsDfRBCcuxVDLrNYA0RXvudK4gb9
YA/hm2B7lvW4tT3LX3G1XonWhOkYwqkXQnzVRZPiFmxmmNSSbTw0OwI0kTNwlxTLhyo0Fr8GQedW
sbMEvlB+zAaDYOALfRN+NazHXAuCAig6Ep3XTFTluTEjDJUiIik+bmCfnaa36CHRbLb5exQIDBr1
z0XcWBB+RcjclRW1mC3QllS3rh6I+thVd3mlu036lEmaK1jWZdl+38RPK7mrS4urLsnGJVxsi8lG
4dMuHsKzepEfsyPmoKFYh/Yf8SPa+o35Dyw/86RN04zvv+Ws+TrKoNUeRKMn9a5yw7twG6M9R/S5
/r+E4E9ELpiUmgHm/Q6I+ML9e0RyvoxODqoveStsIFh+7Maq8q3ytU7lnJrYQRkdfMduM26Do4YR
833h/x/yqVV/sSACgSkkA1RAy79fHcRu7JiVVzjuyuPCFQEtJvC2Rj/B4ukl92jzVvZLGpd9F+kY
rfrOFS7np6NGIO9YABe09+7You4/2XEa2Kopum3WPjgXXa5/TOTctFMNqzHSDJ/wqa3tVTd6WCSz
dDCcLyUs8zv4MLzbJ2PVQy2oJaHxRCGmzsWbDg9DtczgL8XwpUbTh3hyZ335PhG4bQMVD0u1AggR
pAms4SdT8doabRry5bYl6+7xicNtk1Y32hQs12hcxa6VvarZoUQcU3+WwV+3kVbvnas143YpTToW
470fjkiOeuHL052c7/4VBP8OQBqMHUJ4HuNOVvuKt8h7iYJlrexF0pD/i8f9s2r8O0AWhvGcEwCh
qjc5aAHGN1hX+GnmGRt89YGqz7g3OoHTCRbQ4FIQtYrTqF5yg5Yc23ynG7tZRAW0BrGw3hJZB3nO
773GbV/qA8NJqqGCkmavvf5a6YIUZ82zrzE4M0yzJrMCRRNcYKFvyOGGgRy9fmeSKbq+Ft/lA+01
EpdMyf3QRXhYxYK5ir90acle6PizHT4a3t9yek7yFu6zl9teuBYcrmGXf7+KuFImt0mrpcgN0CDZ
mPNuHGX/NoRon5Z/v4IwSzDv6iUsY9HggEDuIdangyl1gm4MEcyylVcwajUlNdRJ4eYI3FakuGBE
T8yn27Z8FJdubRMX6qoZjNlsOUzTNDpNm9xTIp2mftgEU2naSWe6ljW+TGa66zDF29X6Nsa91ZT9
xjCl16iqD5CSye18YJuAYdi8HNCI15kFiA/NSJRpijaXi5dzFbT5UC6b6wWb0Mn29Uu5dUZI86UP
qdMdROMNotPCRU19kqNIWU6kWtf7RlOdcgo3eWM8J2B9t2/vhMA2npWoaeIg7ZYre9YaO5AaOxPy
sIgguERLCTJwiy7ZyH/6NbcE2gE7eqdBBSI+TFu6Y4V72yqBE39UC6+cWNNDcF8sOxYld1l5MrdM
OGa7WnG8OvIfRbQrDJ1ZuqonMIueFd/w2X6618+jB804MJY0gqr+6hqqIMAA8TY4uXgwMlBm1cuV
DWIn6GJau47Um9trJoJY/v3KnkoD+Va5lJw1TEDhvUAk87WWdRhXJnDxq9RzsyAjfn/U5S891EP1
onqsGumNxsOx1A3R+OaqD1zhcYEsTYHXpMCT6qcKAlzh9IZ05E+OzxUIF8esQDbAwI8qVau/K8ad
mIBfZAUXexI85UyFDitad/AaXGibILYhDfEq+xQDT7Oz0NS3hnfbF0SoXASqszZE1QhmacVPKyBO
pROb6cLAuvZVdOUSPJX8pMfzpE6AsR6D/VIFqw9QtLSz+3Qv7NJcUozfbpzPneKfO+ZYrkpMGSwT
LcNf+Kx9CV39vsc4VQ7Bta0ITrCAhEt4Mqq1GGYBmlnc1/JlVt/6P6rSX68el+pEeTS2IXpQnB6K
tO/LtMRCl5cVdvOm7jHqJ+wwXHb91hJyEYKGldwbNYJQ77cgaVpI3xYiNqFhoq1aFvcqEhmLrnw9
AOe/QkXBzvJGvOnlnrgjavWy1TAEjWitKDrfhWelcThby/dDgtH/BmOtaPtIiw0VdYSuesQnDt+F
F0xJzKQOOCGa/VAoqtpHiP7dPrar3yi4I/5rDN93N0H7YWTL91b0V+uObujk58wh9/K5c2cP4sVf
hIWNVZ+4QuQcXa+GWWtbINavkJvAQEuIQ1y99t4ihWmg4KB48b7aprvkLPST1RvlCps7AMFgWJKi
IU+SFJsAPPcjHcRNdv/9fYRcMxoVMNSl3dUgNvcEC7389G9H4QqaOwpV18SzoQM63kVbQ0EnS/x9
8JfSA2byAq/1hfyYq4fiCpE/FBMUEq3l8C2HgqFboXJCNz8sqnXJme5u27f6FXUFxt2dQ6XFdJpg
Hm5Qu2w2evRM0WaXdWdruJi5qK1l9WwsqngEwzUo63C3aFPPCkg+YtgWnMO0shv9kgpbWla95QqE
u0nrSOmiJgNIHdJtV4CnJ4xAG5HS2u0r6alNVcFpXI0sV4DcJWpmrawmSYKcrWvtBEder3aDcoeO
evv2bt22DINlv8ZLE4KkhRkDKKgvzbgdxtcBQ6es3HYQF74NtZok/mMTCmG/QsmhbkIRC1AaOHzV
u3l8uP37q+Hk6ve5cALOEjRUBvh9TFVQVzflTQ5pDVtVq0uqaPd0mHZUKnObKFQRmLbuhGgnNhdu
5996itH23RmdGuIrL90FBSDCjaWI6pbrW/UJwh2sIBoalGIYAnQYnEq8EeOFMT/Ihu6O0OoJ0lwQ
qERGLX/P1VVqzt0UtAxGdcVdLJWuqmznSNQjur5pn0ZxJ2tulKSUDcmAoIT0okDO29FYuq+acptT
CHXMdNso+Fa2lKc/cZZPXO6A0UltSlzfCynGEvyTU/3BcShqoBeYx1cYU0yngP4Ve/Y3TH9AF9yu
3XTb29YItoqvL7Z5RtV4cY0Ad9n0Ls93ppCKfa2ZWf3omf/byfl6Iq6QQNFUgPTvRmcvkozMq196
e3TiC32Q/eVtR8wRKVpB/qKu506Vw48VDDbqdllBC2SUf5R0LwMB/zGOu5Rnc7DAYwAYWdmn8oVU
J12k3C6yZNnEq/MESWKiFTVcziqhuThHdxkqmcaIfBGHK0Ueohr6NugSUdxYdw6LYNiBKLLGTzTm
oUTKwYgQF6X7Eul3e6GjoMSwXtAwPzG45ZNCWvZjBQx5M3jz8W+eQ/JUoOdn+i5KHEUGcQuZDbrV
qRb2Ss9je4bUQU1fcxGR/nq0/bSIi7Z5prRSwXDljy0S+p0RW3bSPxZA61tTcH2s9V3iaH2CcaHW
yBM6KjHAGq+oHOIVX0FeI9ms+NDeaJ6WEeFBtvVZALyaq13hctE3STSmUAKX1IevabcPwm0gfS20
AzUypxROBK5p3OBtDTrgFA0lhqJzQVdtgrwyJRP0LlTFOAQrLloQSjZ07VCGsL6RQdpmfXUIjTqz
h1reGzr7Vs7Ng5xDTDNvMhuFoFNgdWjYSKnfK6Gof2ct7TLxlgF6FPRPEn5goU31aVKWYNOR4dhT
SIMFauhoA3kI9fzn7Zi9lg5dY3FHpiDpMFk1br6kofu2CnaNkQvq8WsR5xqCOyjoEa2zgkB9Uybp
U1rq2GbMvIeZas9ZvAmZfiw6xe6p6HIVmcadnZIxZkYlTBvBu8veUvb475aOOy5WlZhKm+D3o8F0
aZB58ji6/w6COxmNovSmHAGCtaafGKk/suhfQnCnoerKqe0H7A5WSdVUu647wfFeC5RX+8+PFaAB
yYiNHAiRdKepd0FxVtSX2+skguCSehPPzU2YYZ30udpaWhLbHYg4mlD/cRtnLRxfm0J+vTybpDSl
qoYpLPAWNp5yRNi4WImL2XnnNpTIJC7jqPKcarNpGeipejIqz5Sf5fYP+sChr2SCskbHCKLGrZo0
QNAB3NeGo3VflPhJDk6a6f+JFZ8Q3IKNsZXUgYbQPlAfY/n7KHjH+7R3G2Q9Xn6CcEvV9BkkcXvE
yzSXvUgqnbjX3cAAG2qXC3x5tT51vWZL0LlKn2gP2ZRhic2Qc/hLdprLMnIxlSBeHdzp2GKaTJjy
Lj/JV2quIRdPuYLsWJSP+RKiw/RL2Da4sUQPDSIELlLGRqiSooFRinxXDS9aIvgmXrvgry3gImWh
BqxOB/y+Fcm2IaGX4udg3DeT4oRlaM+JqBt72fBbK8aFzWqm8pAFWLHlyQEDJG5/oHctPhGW3vbq
u0h+ZfWb5No+LoZCID7TMFqJ9evsmDogVB4gNhPt660W2zXIePDk2oOOJ3PFXYTrceIf5+erskY+
m1MwA7sg05OmTF5WBm+pJL39qzPG12XjOhqhOgmY3qrQbWb0GGZvqktLi00/B4JEXnCgKRc1Co1I
0NbA/il5fpImZaeb80PWSKeqo4+37fp4d7zhK7wIaCz1RjQaMKx8bd3lIzzbBMfmvfvPHISowUyI
xwWQ1pArDXRn+A46Vc9/l5stR3+E/oWXLmwArsC+Za1u2cdFD9lgYZIuvql/RUH9mO0lh+z6vxRn
QRNRUQkCCeUCSan2U59N2LiRkG0JulG7TPL32xaJMLhgkg2YXakkXCkVxI7q2DroZfYvAwjlAsgo
m6GhLQErqu3WBX39CTReTjJAx8najBuocQmuMKFbcCFEKeI4nRUgahuwXS69wEvzsWbnd8194g7b
+cftVVz9VjYVkAdSE19Dv8mNpVZoEggQGMvb2+DVoBCfXzKnYW79baFnrL7fxlvdtSs47khn8HnI
kAFuzCSPTJ1rjrN7G2I1alxBcGlAkKXFGAaLRTRBo839HBC3NQ6a/ie32RXOYurVfZxUPTMkCziD
vKepbBfJD6Z/R5tjUL+aokGt1fB+BcYdXzVlZSdHACtlec8a6hgzc9NE9BK1vnYLnZupKHiS5dxP
Vboh13sktlK1NQbFbuLELgsMl9eil5J1R/gHif8aSOWso+aSQquT4WYa2elExP24vmafEFxeS7Wm
6zWCNWPFhrTnUD4PraCffbX32lQ+MTh/jmNVaoMZkU4qu20TQiJ8xHe6kZ4TBb3Ruf4tovq9bNXH
Kav+Ypl6+RNf/4TnfL2YxsjQP76p5fa5NuJHs9Udk84+BsYFXwmrZSH0VuJlC3VXSKRyLkgqWZ/S
DE9pw4eS19LlkKGJLPYlkIQmT+m2BNGAfdu+9Xh4BcrdJLTqczZRgDZefD/cRXvNBf1ktBtc1cs3
1XYW5AGrB+AKj7tVSlIGGGcFHsMw7MDYg6QMflpWHotaQSvpeugl0BIBnwAogPgZeNrPpZ6GH3W2
+qg5uR+45tF4wBiaZ7lEcJetHoYrMM5Rm67B8IWMmmisKRjsNw7ZXDkd6wQHQgTDOWQShujk7wFj
jQeDdg7LH+Tpu8Aplr/1t1zmyhYu8qpz1aohxh0dVP57t99F+2iTT3bnym7sMVcXLN2652sGlEOg
mUd0Xjyk7LtUCRej2HMLEmp0Lrnpi5HZkdO5xdPSMM3cQEjIuxohP1H5ObTI7HKWp0A1T4OHz2bw
KlWDXbkLZRSamB5Tpxck96ubd4XIBczIIKaZ60ip+gRZR6C9SH3nBJnI8ddgLB2CUVBakCnlC69V
U2UoebYI/eFFKj0237WitgYBBP/SZYEoSpe1BSI69tJTWdzDEf//XohhJWRM+L+iEItLDgtDTpWy
Jagf75vQ+ZBv9g1PBimjJyNzEqaGy+pzXg88FasGoQpL56mi2BSOYPWcjY/XO7rNNtN5dhZXCD0R
t+tKFIRAGcFoGIWmgkyW5b1KbcqR1vVooDRe9YYdsX6PCbVjzgpH0XNBwFgppf0CxQX4mY6ZLhW4
pOVUgzrq0IJcOE/ckELuOx08kzS72/smso2L8AHN1DSZAJhlaGSYNiB+szAfFrQ//x0O5x56MxEN
RXtkunILAYLRlgPVZphMkHrLuw214u2/rCGXteEtdCq6FFCJ8iaB9FcdCy+PBRu1Eo4AgoZdA9Lo
ePzjgoNmpGWUNvCJnsb2aDwKK51rYfYXBO6KMssuDo0YCI2X3C103dNXSBHvysO4HxDwnOocfxEO
X4rM4i4sUP5rap4ANDhZ77KXPZixbbq6nVbOMvDZbyK/Fsnart38v1jKXWB1mzG9Q54FqrTeXWj/
IcP2tHRdZW68F8XCxdH4uHG9cdxhbpkaEiWDhRI+Uhh4tUhiFxiuH6zJlpXUptDDuO2PojXlznRs
ymSE8AZcRTsa01kRKaR8NJ3eMok7w1ZtZHKzeArGpz31yB6UyA4nf/aTbfIV5O7O5M6pO6Ex1s8e
o6WX7YShJve2lWvKlL/sInfCcwPK4BWBmZPTuxGId8qPJjaxps5yfn8zFx/FoN+nEDThL0xTG5JJ
LSjO93zOQSakYzJXztBg5pbdqWJfQwRNgW2L29+A5C9QM6mtvm50A8mHid6K+ZA4qZ1hPJ3Y/5cZ
6NUI9mkh3zJCgolVRgULaYSx0uRJBRdUJL/fNkoEwsUXAzSI2dgDJA9lPNY125A2Xt2zzW0YwW7x
z7ahztQU8w8GPtFbh/WXAV+FinpKrN2M8cRmsil5vI24et6uVo8LJ7EZpTGGKuAf5XuTPoNxQuAO
qwCaCllllehEVbnzNuRDOFkSUp3R2lvxWZdEn0Krl/IVAHeUBk1px1FSlkq9dLYQFA0/92NX//Fx
lPfMmZ7QpufdXjZldacWuS/oU8uyIXOREVovYVLH2Cn2V/tafVvojkNfvmcPzWCHz+R94djWLumm
A6WbMHqspXOQvfgHnAuSXRXlTTxgTcOduVFdaI0esx2FoHPuiAxd375PKG775CofpK5V4fi6V0k7
k3y5vZCi3+d2z9QnpQqrxeMz6lhK4/WYZrsNsfa2ol0vF5fjoD2DdEoCjMEJNvMudceDesk2LXpS
5ucWTEX4GrwX8fkIDONnymotrzO1AyjRnpLpRRJNp6w9I15b9VFeukq0pyDNrDCHEwyO+q76YG7z
Q3dAfoWu7+KtdJgrIlFZq6j8AslFQWqaZmguTj/sZWfyGgf31kvkYP4GJJGRL2RMXH7vt5vk088/
/p4rE5u0ayo2wcS4Gn8WJfpnOlQx8/rcM+poavUQTs1xkvrzUCVenvd7moke5la3Ed+ZqLKgnRa6
LPgTr/6E1ixLeM6SWGr7ID+r7f+/s0UjimmYMnJj/beetqRhWV5kJaJX9lZHQb7Ni/6ZsSh2q560
m15XJH9sss7WNVHgXFvda+jF9CvTjDkr1YnJ6FhVwP3QbCowhaH2AgcCrdCmCcRZz1rcukbkgqY6
63KeWUCk0AlaMgPwGO0naKmFnqhHcTVPvsbiYmRUKmCEKoDV7EdIZGAsIvFaqNIutqW680cxmeB/
KOgSDc2X3DeOZbFJTmPgtf7yPV9s8q2xodDnzh3Rh8fa3UMI1SmBAIj6W/cZStNphNEqNF3goacB
q//gL6/Sol7ctQK1RghkJk3YBLpGLvbPs5rXSY+qQRrBQZaibfQlOlqbDhMlIpvW9+sKjLsIZDWU
0McFsMExLJv6i3yaclH23dIzKL6/1871Qn8payCiVH6rSPdhErYsHg1nfrfOoxu/Bc8fzIlutksj
yKza8vYPHki0a0jOI0mDh0ypAaSE78QkPpjm2VJ2KvshuO6WbeGj5jUOt20djY1UnweURb6akzPf
L8wg+RltBNOPJrLlM90MLpIFv3sRbeJyfm8hc3vIaIPcVQJyPN9Jw13Sg5pKNJq/+ql/bR53m7MQ
4bJIsYx1tdNrO77PPOWQnBIH81eQhou/TW6/EbdvC2zjmyRmNivJnAAWs+J2IjsUjJGBIBlavdOv
bONbJCQraMd6xAIOzqLYUfqpyzxttwyJB3Z1Zr6I3Wv92H2eA75Pom6CYA4Xpxyc2Z/d3DXf3tUN
8Qt/EJKwrX71LnHLQGMqurj5VwvTZGyYGpjXNqU96Pd64E9QgE7Y/YAppDkx7FBOHNm8CE7E6k13
hctd4mbVxnNXABdSTp7mLc087X5p5cl85v7Bc6t2bSRXFaoM3PcYPUJVqOscUkUg//lL0Ubntk1r
Xz3XKNzlnaVkpmQ55Jk6OpR8t+Q3Q3ocxLwP8tqZvlo77s7OkHJBVhZAC0PqMm7HNovIlPwnrPy/
rBsXHss+qZOwB1CFWkjv6dI+FbG8rAb9K1u4yFhTtOrMOiBa9bmWXsfk+famrEbeq9/n4l+pg2c7
ochRdf1VDQebNhuaHVh4qEwi2H8RFBcFtb5UQREPUzoNTBIlHc+qEbtKkT+2ieaqcS94yFoNf5+m
8S9KbVbEkRkCz5y+lmAQYNJ+6kVEAiIQLoeCPIc6pBZAShkXFVPtWLqzhsm7vUur3+5XZ4enNITO
Z0Gk5e4f36PLeK+d2uPf2qKV20AUbkI+NbkFJFtb9H/uRNTJK9kb0n3FoBAVhpIa3zLLaN9bfZMh
q9q1kFA1oYej+dpBNLC1dk/+gsMFPZKZyUxq4Cxv7m7aO2BK30QOnjpVkIciMRXfkWu3CTApij0W
XqYpXxWZJq3IzAmYDejtF07x0A+OHexDoPVFz9LraBamFBULDG+E10xS9SKqwxJoJHWbZwnU14Uj
OS21tffJbTfCFV25RiDq84nHRXY5gnzxvFgXfFnecnPf3Mk767QQAoqZ1lYC/C9gXICn8aSicwdg
HWaDDAwtWppLZHdgolGRta/6X5C4CA+haxJ1ebpUxPXNQnLPPLxF7nTwRme+5CqCx6BVPJTxMeKM
FMBS+WYQVktmAy1NNJucutmROjvCR4zphpgdr8wt1Ml8EdvxOqRC0OxiIOPX+Cwn61QlqyOY2Lrg
gzeQVl0kL3yWNkv1R3TA176bTNNY5oMweKOCbvbXD+tJGjFzkRg6Tp6+aXfJnp2WM96fwJNkC2IZ
pSuX2i9onFeC0IMqM9PRLIzhCJqDkcmSjm1Hd2PQzW6PurWT5ehIoQO6Q7rE0SLtfciiV01JLDtW
5UeUJjaaru0kk76yJt6linyW0hgdOWBNBGm5q6Vx5ZICCp1yd9fqemSPmChZyhJ4Qh4CqFZkKnrY
xmbaB3T8LpdxYys022UWWFpSUHXH47aRZ39Kou/QiZs9o6iZYxjTD1SMj1av+Tntn6q09WkeH0uJ
uLRo78O5ehmGaR/Fzf0cZQ7mu0sbqqGHSAO56ASVSyl7Cav6bBX1QzfVviKpHgvifRv3P6iWHvR8
vDRmBp7Xzu2q8X4oiwctTbZpSL+Z+Uucpr4xQj5rIAcSG8fBMNy2Hu46zKfNirpHjcllobw1i/pY
SRMYe9iZWeMeU+Zf0mrYtZ3ylNH2uxa2oZ3FIPaT0L9n1k/1JF0o6uh1EX/PM/MEGQKvCctD2aGe
M2UXaua7NiBnkM9v46T6Uk4xlBkrrbTjOvQUVfFavYHSHLou3ZS2p3xsT2NKdlag53YJCS577C0X
j7X32QiFCHmw51pz2yw6hinuTTKNsdv37C5o4kNvoBU0VBydtVsad06nqE+hZLn43j9aZrCTrG4z
F5YXgYnZzqTivmrCZ2rFr4ZU35dVeUfLGZPn7VzZY6UcKoI9Cg2vUjU3sDA3G7bQ9CsxK5G05L7X
pO0oWeg8nU511u+TtjmjxuQWo5F5GdE2xKoh02F5sUU3Yy8/W4rlWxak5zARZ8jse53Sh76OztGE
RsUau1jmJ0XCgIypHycr31VB92S2tdfBA8wpPeWy5MixfIyMxJM7ZUv7ZD/EDISR4eya8rwfy87p
C8tlcfc45ni1MSNXUcLMnkmEDnflkUpzbZOWxDbyaYgVTn1hg/nWnRXZGSP0sIb9e0bIiRWoGk+j
bPepblO5erUmza6ycWtJ9KQNaB6y9K1ElGdp1h1ZnTxkYQMaA7rWM1XZpVb3ZpHyOUxo6ZRa58cU
sSHJt/IcbjDv/4Xq6smM2r0ymschKi/lZFR23tcOTWa7YN2lVcYnIqlHTDzYQd/vjLo8VJV6wTk7
Eabtcqm40Dl3wS3hE1a/pFLgdVbokYG4eFFNwfOQ3GGE28vmrrMbjT4WipnbYzl5RFUat22so6yD
VqOrt2Y+bpVY2jFJ2cQz2fdW7sZh16D9IHXzEilRh+dSPfqh9N0hDhmka1LJsNNx6XdTjHNmYPyx
GT2UqN2A9Y+Jxb5kSkltc4DijBS+64HlIVGwbDXLdrlMXloDFEQDdaJS3yC2ICz1l3YGAb5Of+ZY
JjpbZyOvPAtaZA7paGpLJdko6eAm0uShTHyYu8yhZYf/1DS9MkbctaRHpQw2SWrYStp7XaZ4gUQ8
Y7Q2Gal9iDpuexUjcSGqWxhMICDAJ7rbRsppiZJh1b0FaXmvZXDbrv3GGpB3huoTdCCf50DfVkN0
0dFxjeNWuVoEbet4rtAU0gU7CIh6UHn/qsEY1aiOYPzyIrn9FiUSaoFm7bVR9EDNJttkZbuXVHQa
K9ULBo/s3kqg1KBA+siSiv0UDD9bpf02KvVTCejCUF6ploA6cpxREUcFNY1BTII+dtugE2gKx5Ol
Wo9Sbm7lwXxWAnWPmZJLnSYXNZscfOdvs9zaWIXx1CTqI5mGR511T5NEf/S5gYfuIQ9RQTFbhJ52
QvuM7LdpIvuN3KcOdGv/ikvLbUcpwIjc4EzZ1NlpEx3NPnnWdebhhYXZWjVslaHEFwmklY1+3meF
5oFrHbrisvE1nLoLFvNQxfW2GxNHbdStDkWprsX9WI4o41vnOSktG8q1OwOTADZERjzSq7uOfU9y
eT92E8oFsfYW6PWuHi4J6A9ZrLq0UQ+K1ENlLdyU9UztfK6fSRKftCh+CJR2XyfZrkpQDYsmDz2a
O01GiW+sm6MOUTZbSxXfIplsB7P13o6B08uTH2vsRPLwNATJtij7fUHVh6akXjRqYNRDUNLNXdjr
97E1OWVnYX5bR+ywxq9WHNxppeE3+KE2I3amK5to7vc1nb7KTbNTUOCxk2HwjEH3IJHj6REEr4po
P4GTpeiVxp4jtmdsfNHD/KLjFKLnQnatutpMCdlP8fBN72cI3+OurAkcr80vYUlctSd3GJF/yPXR
lSMFRwJKh9H8gONR2+kMvciEtfdN1x4RpOykwX0u5X9V8nBhBm4aa9xGofST9GAmKKZNk2e7Mi92
84iIpdPZ7vAf1EnwjY7NMZQwtRz2sZOo1DPSwm06dRc3xV4JE2+5RopccUO12xAwzOQ1jupsQRG7
3A6tZI9dj9wETRVhtMMQ0BFiFMgFjeiUpoUf4D+kgRrbxRxAoRTiZFHeOrrR449pjgFUg1DM2Wmm
5ipG/jS2+n4wMahfQ5O6scpTFJVbkk+OmaTPidn5qCccJPSEFUW0DeKf09Q8lAHmSqzOj4ruHJrj
ph8gcNZWG2YVmyxgD3GC4TiWT+jRVMqHMqWPY5X8GOdQs+NCPtIGtCjMkOHE+jfccIWtJtHjKGmb
lEkHNTN9XW+3vT481GP/V5ePz1E2J65kRe8D676GY/iQpNJ9FGt4f2yMjUTwYAwF7XAwN4GEoY0u
Cx+baXZak933xXSyRsMuUiVzSYVO+hpj5Y1qna1Re+pry2+kxCNNDdLf5CVUqD+EFdpZRnBBz+1D
T2Qvp+l7qRGvj8sfhOQ/RxD+uIkF+qK2Nn2INrdgXwkfYo2OtjT0ZzpqfprUoPSd7jTwWtnQarLH
kJ2MQPMSLTjLU/aljTO3C8mGacFpNPQDZhjwuG8igEv1V6nGVaFX7TYNmo0GFufRQLdSHB6KDGG3
sUK77eZzP6epm4yzV0/x15QNpYfOca8O8mMoh74lMVeToWipJW8YbEH+Fh6bPILCR+xTHT0rTJ3c
sZklp0CUNc3S1+d411mEQuFddnIpxu2n7GU1u0hF9jOKqh91h0x4HBgqZt2XalCh7k6/Wblc2EUr
7dRIOkgK4qk2DbUNvd9XKgU7pVEOUS6fK9Z9L6UA/Ku4LLShwo2CUB5AsW0iENPNWq8CITJLWre0
zB8qbrMZfd/j2H5FPXyXDw08K71PIz2zQQR6RJcTXI7idAyV1zZ16CRTci7n8tHEUIBTDWR0qQmV
ikobvAkpeWT8SNS5P2RZl9iyhC/CZoj+h7Tv2pLdRrL9lV56Zw+9mTXqB9p0lZXlzQtXWRoQ9A78
nvsn98dms9StkweVSo6kNx1lVUYFEAgEwuy9pbHpmRJI0a1aseMi2TWGGGhR/dSEzUFoRPCgNDtD
LRqHWd09io8ZmggreI4wP0xDa7eR6qRW4ilA3Rnh1YrEOpCpfY2kMbSZ0a7iqXExB0lsNgEOXhtW
aiwFufEuV+ht0xHMFYb2jgeeJ+RKMGZ50IndprCSVa4m28kQvFJLr1glr5FBDG3cY74oEhcYmxRI
q7B7c2j3aQ3NZeJIXTsDIWwZbg1bFQy0IkaEolcpO8RC5pnJsO6r6bXAyTDNfiWp8Hym0V1rifEq
TG1mFzp7qIVJcmmR7/uU7jQyZPYwpLfopkRY3DTI5zQbGsM+asMAj6MouDJGE+y+Q6pJlQVPEaqN
lOZPxtDsY6PwDSW7lqrcTQzrXUHJD+np5KqW04dEjxp3HJIYgbVhd7p51+bhiGu4P+R5dNXmwqXQ
pC9NPd7XA7w9ldSVMiYIJ3F9jfRuKjKvzOlHVKqIiqzsLkJvqd0B8qnucblTvODAHbuO8BCwQ0l7
18LmpojocxMLxDYlIgYiiNs6RoOxQeZco+2bmMBnJ/INSKCCwTB3qkAvwPvnkyTbYxIyYFXi4o2x
ZnmEQA4MDghjyTom+QcRaz+MDHVn5cKho13udEJz6CPi6LQLKkGBY4jwPBDF7pEAXE7OktTGWamd
pi5zRy+FZjWoAH/TqV9Jww6OIpjvWEsMkctHeBQ2CDLToDW7jyQjO1Grtj0m0Xs1vaNyedP2qKhU
xuiBtsVO1eLRNIrrshI+CDPW/Wgd0APghdpw0ZrZFtWXXQ0MRtca9HWm94WrG7roJqa6ysbSxWPy
UkFWgZjDDaKz22gCxqUiBlQiV/lQbIYYoxmTFeC/B5/ifwDn2cuydx2mHyUGqLfl5yYzXwQp2wmk
r8GqllyzxPIq3YCHipRnpEu2bZsCQI1uhTRym1ry66pbdRGuZRQ09EK90UGuhIJ9tm2HcbSrWr7r
BSRSqszTAM1jm73uAPvFrWTqsp540MAvo9xVK3I3ROFNygq/H6XEBd0Q1EOWAkermfDm0dlr2jbR
WqRKkKBdyxJH17RAt14yVIJLebTzUT7kVL4GXenbUEYPuhrutUy6VgmaVGOaogWXuqAic1io+QmI
YmUB391NF4laxk5DJ5d1GvgUUR8pzVVTU3y/si9atm2t4SlEftaWWmWTW4Kj0HQ/1JIzNeGD2KpI
deuulQkAZ8dkaNbtkCDZGEZ4a05FIHX6laDTw0RlXzFq0PCIjhhVD6Og5w4KawddFK7hHh9ZNFa2
nMlPhSm6Ms53osqOGWUvUajkdsj0NWXNjZhmHuvSTUjA40AyN0vGtUCZLxhkB96uVU+GrVTnzmRY
oU1La6MOqjvkidflym0vWW4FIpteU3fqAHoNA/+fTG+hpr2FCCbQRO8SBfcowzMBRN94LI4uXAJ1
J9G6ZWm6mWTJVQz6YnTqFg3PQVXnK4UlNsiet3jsEFsp+0ua0vVgwkBC0bKLfNwnCrN7hTgj6RUX
yNYbhJ2ocSfSnkwieJ2mfJOY4qNIiy3VKgsplMgnlgQoRxw6y4jtXFHx+IyZk4/ljY7oC0nCvWCU
d52VOlk/bVOmuWMi2UanbNtC99vQfO5qeqmoo1d1elB0xhaPwrWICLUsUqdRolerrC9xci/yRDXs
SjDXlibspUrcEoD6Nx2QsQakCTT2Xs1P5ZQY13LZfo4F7EBUB7SNm6oty9GnqbcbExy/LmjRX2Qq
fJIS1bZW2kmE3esaE1xdbfbDmDR2BMeQ9MZ+rBPNTmHnZV99Qu0Elf/GR27+iSUV/FyXfEQDITZA
Ee+6SWkcPSW3GAtGa6QgoDgwYThYS/Vnlsy5KUK2mHsBD004BZ029teFkCG3aDbgYJZ3UQW+rmky
fTTEzuUSd8pbL0KEPGInrqiu35oGG96LXtvGo5U4Iyr1ftzLoyOGluRGinbRDwDRbgAqSI12CATB
YCtZb8QNaC71tZkRaaUXbK3n4bNl1Lukax9iU9xRIG9gcrW1xRaJHYmt5ZZc56b6XvXpKow7XHhp
Z4/F0GFrLeTIejye5e6x1MTnNJOvIiLDz0WVL5fVuiHTDQUmkZ3Gup2kwrbXS68VDQ/zpLjLcIfI
AEK0s1zpg1pQH0ZdjfeKLoYuoemtKeSSNw0CcmnVKLpigeuBiupHI1iaE6kotCSsLe1MFw9o4gcr
7Si+Dgka58vuulGnVTRgsoJJAtJL4iACVYSh66ooH+C3NbdnigdihauWAdGkVFmQkp69tjV7ymXY
iaEJd2qPK7XRHmmpreqhv22m+FPXpdhJdFwvbWG90Q7Z+yIRrisr26g5vUfH2VpSmy3G7iK7ERGZ
y4kAqkmmbbNkGIK6FBVEoEVQWMXgCETxtKRfFXUY445PnjQB56hPIl+c1MtYnhQg2wI4sSzzS30A
ZZIR6ReZNKR+w2r0PhW5RzT6hsw1xlWICXQhpcKdS8iqbowLM0vwJoi1AORRntjgCVgoMhx5FjmZ
1Xe22pqpa7Ki8uQk2+HJ4k7gqb2KOoaEF3UMIj+beOyzrNl1AoZjicgKu1bDBkk95Plp2uy0cARA
V76KMi1z1aYc7/RRLvHir/dGU15T4yBkVeW3CrJQ+UCfiSAmrk6qGOY16U8WcnQ2nZR6FfZA3jKR
f50oO8Dh3eB4ATg7VEMk7qiwrWhd7s20BBcwQNxssadoD+nM0AX8WeWSgd4j9suA6CQjuZEJH2pY
IS0gD5Vb6f0Bs0abTOvWoS6scDE7JC8RUyTNSm9ov9ZC8T3shcgxBUXax0ga7yazHVZD0SP3mlt7
vQgLj8ZK4taFkuItKB7CMun9keluP3b3cU3ugHB3AT6k56GbrpWxRMCRmm5tIPwpUqO4MQQtC8KK
NLGdTPor/J+aIvRNiB0OKmb7ptBTWEdWotwdtARgqgJtPL1Hmho76VlR/xIbmMWXmHrThcNWy+N9
g/TMU6lVaIQQ9Y2GZAF4eDH9HW6pKJauNACcXSxiPErT6iDK2ZtViTJmBaQoaBgSmF0uZNhOYQNK
8gSYPqnHsLm3UifLV2YnHXL0SNvhiMHyuEtaH9j86roCYBoC5aH2mJBuWE1eGjN34wKJd6nxRXUa
7ITS60KatqpWCDekikpXpHqxioiuv1hIfXslRhoQqWKJqDhdt81U+JUCP8wU/UoP8RSzANfn5mFY
3kx1+dDrxl6h8a2EEVKEwBPmwAxcuWE8brup3miI5NUCh9aMPSbrD1qHdE8Xe6QWL+ZpbnMaNmkX
X/SAwW3y0uslEA6JzCaK+ikqllMn0W3aa0+JVO1oWYIvPLuSe/my1wXf6NvdoLYA3xStwNAkrzQR
Y4aiTeLxUpKQBRBbhKJUu8Ki+Z0uwiIsW41zr+ulzzgXAr2VYJQCCdrGfNDRwWh3Un+N2GwljIAc
ILofdspzGKalLRVDY5MCC51jFEzSWmSY4OAqiEuFYZc01aGr1FWiCI+APH0Z5OJOy8AkRg22S2X9
Nq7a3hG7+IEkNLEJJm4Ro04Phai7et3fIOGS2YkmP5f4tFDxQhWYPeqjU4zpZa0Trx7B4Nnra2QA
0MlfBBUrHUuJLrNK2Roh21esA8iqdqN0PUWpwNyUZuZ1cr6Ag3KipA4fqZpf/auiZHAtD3TIxyjO
Nd3JqxHmvmKlS0Emcr4KtSSE73sY6iKsS1V3lP4hL1eR9CkUuz8vwpJkBcCPQBeQeOT6MSVxZ2Ga
3tFVmK1+IUnoOyZLM+OnavOWrKMRF12oqM5zpVBtnNpaRJSF5MuqD5+7dN+Ouq3g8pWQrVQ3TbcE
W3xq6Y4lcl0vlkpzUBtAIiGbQo4AnrBn0/X5tTtZkDwWwhkBAprepCGEyIG5oVckGJ2Zrkm0c2ex
oexU3dqSLU1E26gIKiVOoYLmpmT1MDgxyNbVCn4IOZWZVTzItriMUeNdI8d9s9SnfbLEi/Q2ZKK2
DCgybutoN5C4inGPGrITPudgpko8gmQF7tsv0PxkuXdurqxy7Y54/PwQyanaVyEu+yxHJ6IL1ARg
RMV+u1VdVGADedVtF9vvT1V6j+Vx21iM3SgoDPKE3K5dTbLztepFVwpFo5Ed3Qqf6ip0Fkmll6Ry
hxsV4lhCDm3WcnRnLWmApyjyh8l6bhPMAm2NCtuCxZ7oOkPQiKOOzmPF+tbibGSVQEu9nZtkohXA
cgFjg5rHql6Eyz3VcnksyZj/kuMu+KGW455B0uCYVwhDVa8CfH++ze5lAAHXo50s9jqfPPM/lOMn
1lrMfg8VYK8dmV2a2V6SnnRx6ciftM0jGfLPapnAECFjDRmDg0omaDHm1j00x2AQr/LZaun4nTSS
I3FcE0LfjTEbBKwiYBR3qP+vo3KJEOr0qqFpBN3okmbxvUWaoJhhmUKEpiPUAXrC+FCl/nm7O63G
Dxncie5KPWEDsvJOK6n+KAOjZNT+pgjuEA80GiUthgjUl+wyfEDp+rwOXxP239wSRlb+s1DcgWU6
sja6XKOR0pseS5S5cGrx6japBwbpC2sf7pSr+Lq/Rl4wEJ5xvTkg2NppTna11DG1tJxck2JkIjkR
1tiykGyNPJDz1XlV/+Dw/q4qP2RVhgkS4tG8mGsNhRi3CEDeNe0RbnqKk3ohtfV99HBe6KkJYniM
H0K5LsVeIiEoEKEV2PUex97ugFjiFxedDkAR2UGp3FeuswzFnVVt98/Zi+SBIe1iqdd+tpNvuwwg
ChmtOZr6DeG3om1CQL6BAx4TV1R8InwUxW1SX1j13XmFZ3v5LkkxERah0e4bxierhKYUCK6dUNhp
046CbFwkW7kLFEx/U+35vLSTNgMMj/9I4xwXWMfRXThfcn0YJMUdRcnkvID5DJ9Th3dVfQzasLn/
kmqPhvWq90Dor/Hm6xcO+umI5EiTWdOjm6UX1DyS53WL15I/D4gS1J4c8M8yW/Jwk70ipXFetZPh
65HE2YUeSTTEITfCEhIlbXJLvOAk9IODGNQRmPCioqMjbYs1Eal7XuxpTQFGpKCrFqNyPPRXhh5k
ZHCwpGjmAycoavp2NzjpZ3g5D9GbqJCgvWZB15PXgaFKuolGWsxEc7q2ptYClQ66lgoalOqnHiWg
clow/ZMtppaBCgLGhMAo9KX50YoK1KrQ6FfN1+gEvicJ0CkzT4Bpp6t0szQgdNL0j4RxBqPECEOA
Poy+ZAEMYPKNEj+e36iTpn8kgFuz0RzirgshICkz5zK2ckDAv5qqc17Kaa98JGb+M44WbQC6bWoN
EKPZnTfuQId0Q4L0tXJ7Dy0obuypS/Hi0spxl6qi51MXUlx5Wr832p3WLcxKnja2H2bAXaniaMkj
NfH9pbkhbD/Gq1hfuMuW9oa7K8sqiqYih4g03JASVAAGyraNa3Xrhd05eXH82B2ebw7PpDgd5rVS
LtODvJl2kp267RbwYRcWyC9qoAKxV2tdL7nDk3JNFAVEFQkJ1eQcu6iNmqlVs9/9VN7m7vDiXnQQ
mXg0kG+QyUfJzNjoKyCzLaHPnYyFjyRzHh9d1FKc51+OePJlxPem2z3V3uBKXrwJnb+AA2eitRlg
WJhywpgTt5NEz3ImSBjPJOpj2BpwTrEjt4KbjO/nt/KkyfwQxI+kUSWpYSUQlFqvrfqiNbtceaRV
cF7KybN1JIULd8JBTk2mFYZTNDVA5EUM9y3SRsx7/+1OPpLB2UZv9Oh17yADCQoMBhcBcRq3WAP5
GFMKS5HTycN8JIwzB00Nhyav4J7murM1uVH92I9/5TQfyeBceZkIshinkGEavV3mOVKFb6xA24rE
Fu7B08fqd2vTOJ8+dZWldgKMwASPUqMmjhS99vIL8v42i5bQh5aWjvPsUdhUlVhCmNEFanuZSess
WkhYLukzf350eTA5jCcxhIixD/oWz6ObUVrh7Fp/BV3g+JzyCL0RBfJVaEBS5c1P5Hm+uQjKFfNN
v1wcHplviHMWzjmFpMiJXjJYeK98mGNmmyAl6bsCs/dPiuYm5PH8oV1wDTqX1UDbJiFJAfuL64tC
eEsLL2x207B0lyycWx7Yq5nGcUQxGrtTYXgEROasSndKL1xb6Jc2rOIw9/0keYWGbKRXLPT9ycXS
vbKkKuc7OhNN3sY8DZ/u6h1iwdxHm7Z+eGs3VpCtmnVzKbgWEp0LJ/x00PvjiOucGwktEllsNlSD
+HRf+uHB2Gdb7SrdS14HmUtu6xSMybG96rxPaS2jrGd3Pzj5mma28dgF6DUoL2NfxVRX3tjJQczt
ZcmzbZ6xXT61asajVBX17DDRpRcPH8wAqgF5VIp7zELYpv6aRUsvmZPTa0eXKJ9GjrrOMDB28oU9
kOx1EOPO57Pdimsm+KJfYTwZ71B1YcrxK/g5pyrnffqkUbTGxBrXj9FDukPXuZ9s6EXiAVPKqbfK
nqAdwwsR/ssr9rA0p3TCvaLRHHQ9MhAJMBvFSe+UooVvgNItWIUMidhW80oAuXbeN5yy3J/EzL7q
yMU2uiDJFYMYcCTez5OPqGACGhT4O8GMtbAIjXHCS/wkj/N9Eu6MRuohTwxKgISPq3A1OSXizP/L
DOKJ++NImMXzQDIz1SZtFsbqN0yT23J316IjwcIsJwOJ4t9aSmCg/7yUYh8rZa1CWv2mfTHJxT7L
nSJzClCSohX+kC/m488bCXT9WWRdapFGpXn3Msf6jb6OYgcFBNN7AnQOcQfEuhvy+jc15dwdG6Ym
lluIDe+il3EHxOGDdC2jBnGPTJstHMKlB/5pM0VCQQFyJGZu+KwCjEZOhTlRM3PLW4D0oo6++w22
tA6WvZw8a8CdfWSVf5fHw4rTiNVFPEFe67dudy+50rZ5Nge7PKAk7wO7f9ftyHu7J37zmrgmAL4G
W70+v8wnXK0l6qKoG8jeAjSYs6e01DRaaQh35GAmkjDXnT8PKf4FksCfxHA2FFsxMdBGjLtLe5eZ
4lhyYLWN8/d04SwmMzJRjWddgHEPOBfLm4cgl2FVTp0HGYizGvJPmgaM0Z/PQ45KMKADUBkup20R
E1uDIEBTntfl1My4dSyF85noERpFkkBK/0j2Mkh7hDdtRufY5GhLcwd/8hhx0BeLZLpN/KXM0Gkd
gT4FBGm0ifC4gKks14UlYbSMpA+V1DshRtiE7mpBx1OuE5BJv0vhAox6KiKw7EBKvBuRyQa817YA
XrV52zzF9wbuBtHuUHNx2ILRL2k3f350H+U9wEKUWJw7izdTdaO0u7x7Oq/biUcstu+HatzDZTIT
UlY5RAzZjTC9hurd+e9fUoEzQkkdLEo6LN2oXoflrimvkmFhbnpJBc4CaRPJgjhChRLjPLW0NpZc
/Kng56dF4u7pUcIwL5HZvP/qlfRYg2nPjp3Iw0SCS2S7WGtXjTs74BH1bTTYrs+v4YKCvP9t1LZS
NHT4Al35k8UHvfXOf/+8QLx/P7IBk/OtamXlowL8D6eRlXVpVWjc7IAWUCeY4ImgYOphHGXhNbuk
E+doTUwWZHUDnWp110TvTFnqWFk4sybnZGViCQgR5kXLKjzwFBc9ejfEDA8DulZpnywc1VO53WMb
MWeFj85qL9QtzASLqF+IMeAUOxTLiVMykNyT2zlfg7j8rxi+DK5NE8hB6O3gDF/um14mGO53sg79
+O1V0S1E/Sc36UgAZ/eNlUnjJCjYpOaqba9TFpw3vFOPGQvIcP/RgE/UtUUEv65DgIiuzo3l49Vm
7Q2P7JJbepgXLXEtV3MXpM629c3ej6Ry9s5YGnVlgq4fYRVdG/60QuPjRe9pTu0ArmLhsj/pAI+E
cYY+WhgrU2Zhcv4pjfcEQyNsiQnwtPEdCeGMPVLrPJdmIUyzyYu5wWTOVSs5AMa4rFRH3REfU4ZL
Fj+nSr4vo6kqiMtUVH0560A9VC+n2e+yzYzlMJu7huYpebt0yf+Ber9L4jF2RlFMQjSm4ZLalOth
n7qxG/q113uS0zpztKkteNzTm/ZDIGchhWWxVu1mgSIqW5iyqrokSDEJt2CJJw8Y4hYQDwAdRuHt
H612yHsyBE/ZWgRzSDBu9d18k3xBQm/17V9iEbMApIYNQ2YUjESz5kduqpuGvMtiuKmU7FrroEgL
Kp1IOv30/Vw8YRbplHUK3G5o9je5Nnq52H3EQu9nmfhnz/Ec1QKyZC5ySkBhlDkDnEI6dhmgA53B
0d6SVbKJUjda997MsQUW5yWaLf6a5MQpXOpQwBi/HJUQByjqS0Ovg3YERkGfXZC22hho9O6t8Pa8
gcwaHB8xXiRnhx3LLYybUoA5AGNs5jxkPiaiFl893/wwL4dzUklBpq5RoBoa6KwbjFZ6mLxEy7jb
2sZVSXHSFA8Q7IZ9Xr0/kDs/ThSYv87ndUyxHqK4IoIDoA/tcXqbsYPK1o5f03tyqDGkuJ4zIebS
C5o30t/U/SGWuzhjRQJZj54KTkQ/8vpWyS46gQAa5GlBvdntft++H3I4A8V8CSxGhJxh03kAiQMl
ATuEPvwW2hxCR1uwlm/s2z/rZfApHpFqeWgiN+AokSsHGCQDEjHYHly6SV3LyTDZ/Dk3CxY3w3Yp
QfgtKcHL5kxVx3wE8HohW7MxdwxkTUDbQFN0fOJ1tFyr+nYn8PI4kxVSJcZQLUxHzKtbs9QGu06z
NYCOMF5vXodmEkRGBJiZeqVh5nYAaI4NdHDRxgD8RafUiX9+r087h/9stSFyN3A4TIpOa6gfNhNm
qzBGZrDHaCJrUWTPshT7Danuz4vkLw9+BebPj1x5EzcdFXuIbMbnlF3X0YJK/CX42/eblmop2gzu
xV0VoZaKnZlihbPouu82kXE39EsB4LxL30/IDxnzST3SAXWmpGu0WcYuDIrNuI1frYtiLbts1aza
hfN4esF+COPeorpSFrViQhhNrABwlE5jvZ3fkj84BT9EcJ4lL8u0UCyIiHf6Rb2mXuzXq/EK8/Ve
Dk7QP5uu4reIczBhoqplPkDcKH1Qxdc7TLG9/D2V+D7gIhYV3N2QwTbWpfg5uzHTFS97FB72OtJW
k7JwK8x7fsYmDM6TTIPWCHo5b9OILG72IMSXar2KhUV8twXjMzgXkoImM8YzFKStVzPLyQRgZe0i
3s+EZ5b7Z7t0ua3iM1V0qBXgK0EYBdKR2u2GiDpys9COI/GvXl4K5xOSGECeeYuAQbqcHqVLtul3
A6JK7Xq8AuhqBDaEGaE0viAPC1ay4CwMzlkIppFT4CjA8Ndo+1TQteIkXugmeAEDeejLVMpA32vv
5+UuHGmD8x8GIC96IBwJDqBsbUlQbVNbwKFfOtL8oBBStcSoBZijsCruoxXZtNvGJzstkLzUy4Kl
YYYl6+c8SEv0UZAVaBQro5sNH2a87ZtrJVufX7glQ+E8hzwhp08w2eeEgxA0AqayRACXKLYxTraG
Z/h5ad/aBTm75FNYYjUwPRKh1bCJ9kBew1FT3QwVEuoukwgtLCGfzwJ4TwuOAOhWNmECTCYtwDAF
Bsu12zIaFk7cgt3zzVvyFEu1Vc/WMT6IQB0TAJsXLCzekgwutlCYWaG9HzKUyxYokFg9QHp56T3g
avDa0f2v1/2fLjTzW8a5EqaC8zedV1HYto9G4wExxwV+3x7gJZ5+CSwyAG62wZ9+6/NiOUciAdOk
FFI4EmELzJrsVsWABrpPtqGfZ3a6T1cAHvTOL/DS+nJOhKRMBkwhRCbFXqgCtdnoS+Hhgp8y5+N4
FOfoiS6TkXyZpAY0hHU/LXSH/8FT6vfIw+T8hjxQAHCMUAKV3YsBCcgShcEePf/oFLBFv0BEtZRI
W1KK8yFa1VHQDUNkQ29KcqHSq/P7svD9fNpnaDArXBRYNBNgbe1Hkf5N125xkUY7tKBlmp+fDNBT
AMwvQRSDR+FOe8bw0dyJvjqv0Decd864eYDlvuirqiBwg6EmegAi9lVVXCVJfC2NDNl9zCRriR7k
hbSSsuZ+QfjScnJuBN43qiPMrDv5o3ATrSx/ngPERdbYrTfz4wpPi4/CJZHz50dmD8z+OjF+E8k2
QGjzprkJ/pCvUgM9ptS3Dvr1gpZ8VpJfYs5/mGptGnSOwEe/2HeBuU7WgFHdLL9Al3TjvIaqJkLf
zhd1FV1U6TZcmhz7gxfu7yeaT46oVDaoFOJ9Rz5VzS7xmJgPNME8EuBSkEIQV8XrUqPNUgDJE7Dq
oUKHpJ4tFODfc/6gwVi+bzlAjQqEQPQVB7im7gwy4ixs3IIXtjhvUhp5X+UVzLP19SsTfU2FE7q9
M/jhaiYhhrG4gn9e5nmREp8vqdoEIzzd7DPV8raXDYAsZFu1DP9kretnk8Sc9s+nQI+0NotHmCQs
xpksTEksgdB/a4HjRXBPmVjtJEBVY9vSwpb8OfamATA7Gyf0iwQTovR25q1ogA+85EOX1pDzKkrW
yIk4v9bUqwE5riGYwcbFpxF0kSj4u8M63Sxl50+ePFDmIWWoKGDv5UTWgKBRJFLAUrLoombsth46
97xlnAyPj0RwjmvsTIHVc0JUSV6IeoO0tt2j7Rr9fYMYLgTH88387b2rA4HPkIEo/W2kt+xVaxh6
qBP2wIcXVkb+zsh2mA4ZBVPM0i1wcr9+SOOf83FPwkIS5lRv5IKsxdc/m7l/ELeQrWdO/iK6daA9
LQ45zHtyRkn+UZ+KpFKFOXk+STaqlcLl3EYRbcarRkAjDwbf/WLhsl1SlDsSopmZNRmwrGl4wUxv
yC/lJRGnDfH3nePf9EaKtqmIQSlduEmrN50sBEBLKnBWWJsRsC/mRQMA19gDFXrDrNvzhr4kYv78
6IaWSsGo0xyrFDWZzYR7kfbOOD2eF3L6KjsyOu6uRDGtaoUUihjVKl8bfuob+2KwgUCMfscXxSMo
8yoLmp0WaoAKDNN3qvaNpStiSsQ6a3YTj9Nj8zmX5GkAYp03oQSRWwHihb9kD0cS55N+tJiAuJx6
eTa5dryJzBezWLhITnqlo+/nrsihmSgZxNmkQX9d1ECu3GeYhuqzhyJbML15R76d1x+iVK7YpRrW
KI9xiTc0eS61QCsVgIPtabKwSbMFnxPDXY2o7GY1UP2gUXNVyLtOXXAC3xA+vi7GIz04L2BkrAPu
GQQYN5KveoALcvW36IsRdCmCOXmUjkRx11KTSEVBCZaMUlRZkkCyBlBD350/SgsmoM4LemRiEQPi
d4qxY2dGt9YsP2yu2fQo08hRpiWG2tPPFbCSy2jSMBUU2H8W1ktxLZd1jFsQNZ35/JCLzicHeZEB
7vTS/RDEPY9lXQBa51w9YQANEpUACIq2Kl2fX7rTT+QjdbjjiZwyjUtAOTsicxhAiXZz04J6MIFz
3dnwrWj0bu/Ca2vBBpeU406tmU0xm0KIVWvwhGuHjADQasEznD6uvy8gP+9vkhxRWJzguA7bqHdr
MC8kfSDQl4UlPH1ef8jhzutEiyHNUmwU4ELl2pad8gBExRWV3Jp9AZGUcwuN6HyJ/a+38b+jD2Be
Zywq8uZf/4N/vxUlAxRW3HL//NdF8lYXTfHZ/s/8a7//2M+/9K/L8gNETvXHR3vxUvI/+dMv4vv/
Ld99aV9++oeXt0nLrrqPml1/IP5vv4TgL51/8v/64T8+vr7llpUfv/7y8k4T9Nw0bZ28tb/8+6P1
+6+/AMxr7l042oVZxr9/YP9C8burlyx7yd+bf2T////lJ3/346Vpf/1FUv6Jqw7wCxIwrVQgCsLO
ho+vT6R/mrKqYWxCthQRtJVwgnkBG/j1F834p2YZqoWJEjRRAEMKv9QU3ddH+j8VGX8cEB0M08An
6i//WYefduzHDv4j7+ihAOx48+sv3wwHTMkymsiR0LBMDIByh0BSI1ZFOTq98qyHZwSe3bDEGCuL
X1AnP10nug6AeuBhY4wXPQVfIcGRdywTuWUTtRSHtFGzNbpQ8NMoS+7N1Fip+fQuqSqwP8PKVjrQ
PTiibl1UWWQ5Kp0n87uQXA1y2QNJr9DXQ9KFkS1NYRiM3VC900nv17I5AcZLjIaAAskRwKk3AFJX
rrpaASZ+JEy20AK/sw6JF1tC5gM0RVgJILjYwwf0jplIl5HQr7qYzWDu1E9CESQJtOxXdWiEdh91
QBetDbs3NOqwFtNDQpmYbyDdyIGr2qQ3ISiu7b6nGTCV0+7BLBsRIPTA8ctaUnhx3RMnbdXcawhT
VwVVC8CnSnW56xs99EQmjytBVD7NPncEsYqCLiwsxW5b1MVLId+MVhTbhazGQCJtMGhTordwqIYg
UZpN3Pfgiyia+4iWD7RCTsXKr9Dc8xAp8qc+Ijk70PCyBrtHEOuAP1RjK7GtdCjBDyMB51UjqY0k
aOWmQKvZ5K0qgmMDNT2Q6vhRC4RArUuvgWf40qnVGzWloNf6oJQBcV6b1rPMzP4gArZ7Qw2T4opI
tp3EXmk7vJjieJUNFPMAkXFVaICDDfvQdE2pndEr+yYQYxbtjUl6KvAmoHZVgfukEqXsUgYroC3N
OHtpLoHjgKaBOMbXlWk8xTpgwEelLgDG3wGSUoySd/ThlFgYFD6r7n85O6/lurEki/7QIALevMJd
T0+R4guClIH3Hl8/C+qJKeqSwzvd0RXdXVUSUzg2M0/mXpMz5om1kUKhtuMwubZia95MSfMgtlPq
Z+OouVaiWF7RhIqnTIlgN1YRbXJLN9yljNy8R5ffSC1Pn5UruUFxMNUVCAB6kvidpuzykgR7JKWR
Pbd0FXdKu7waaYSodJzdd2gTFmp6HcigCyT0dY+igtSLJQ57xbKqA0rXg2dOMx3WYoOieNAfzTk9
dZUA8UjQS08rkLtWw2stUOmN62UCdivdLALvPnoiXZtN/xADHQk6S3ajXH4e0sy6BxFjHePY2Guq
IuwpPkBdIq1h80xDZSsKBBVdLzaamu+lCrDOVLb3ZoHuhZbnV7oSHIJZQ4G/M07BaGz0URzsNmZ1
xEHykigGIvcUbwldvUtDPeEdpXvQ2u4xa1n4Bfrp49it0rj0DMcjAqHlCxVFgRta0Wtm9u12QYrY
Npljs0DUtEFqtBuqOyNaGkcSBVIRkvashnnrJimtOTqKww/1ID4tuvw2CdK1rvLU3JbmdbIg3h5G
UvLYF4aEsfwUaTJJBmBOklLcmxXK0/mIpnalNXYUtb9opWpcTt5tU9VX/VxLblHUu6IGDVIv1m0F
ZcQRGwX0YcXVH1m3yNptEy1R7dxMKNFJk8ph0QAxGtNtF4SiPxvm29jpDyr9Wp4sla/p0u4tLXNU
dd7PMWdJH3Z21fS6GzTxL7HNj63UHtJKHx+ngi1byjlCuDMwna5/NaPmpyaFcG4Sba8muD7IAv0U
QlBwhX6Fyu2JrIYviIVXiU2E8Cigaxr9TKeL2NO8/ieOIQZerLY4L+bAKEcsyKQ03KlBu2QJIbxo
0wQVcPo9FMlbZZQnIRAi25hViGmVfN8rgeJlKgKVRW08JGAJxkjcoWQGVsiQf8cqGapCDo4ozZCA
U3ahNg/8erSla0W/aqbpl7nA5zXGmZ7KoHDHIBNOQtiFW3RdEsR3lu4RlVuempHTFBvTKfJ59LtE
2cbC8iIpWQlPRX8NY4QUumGad8VgwWkkPHS0ppncsKvuhyCQEMxeWlusxutJ0bUbMRVN37Ra8RTV
WukLXGvoUcoiZ/D0ulThNhEqEpOjeJ0g7m6HoBS8kddiR1MFeqLqZqfBEKOwfpc06qbLrfC2icKD
3IKlhFD/rcn6yunjDPnewHgqEstyEjq8aYqvYnQ5hQC93/GhN4a7Iai2qN0KdhLTqBen1nOplj1E
C3ABdN5cKVlV7YbMOBZVdDc39Yggp/itEIdnM8450NHQnrJ28Y0gfLaWJXZAC7zFeBB+w6P9bm5k
HzQFEIuoUe8yBfWTOFKOiKR9S0rhlyjQAi7+BsOzUmgX8VCE5lEqhydFgIgwSCdV6/Ij4O3EE+u8
R0I/ug/b0VUXdjQAru/C1OgbcAq9iyyVJ9T6Rm5RsbZoKbtVjFnwWl0/mmLokUVkRKT4iLr0so2R
fzzxbJyfUkvcxLN5mNQsskXOrq6bEltMNA+txV1ai6ajt8kxz4UXQal/zeWs2GM5SwAtWgsRe80d
qwbRZkv1KqnYR0ki8WQ19E7B+eAFI6UDYxH8WmK0RjsmhS3gy2LlKJ0gFXahGm6P7B4wBb3a9Ul1
mMFZidqw1YASqaEQvsRiP94CH0GVJEdSriitTZN2096Ys1dTGkR+BweAVeTG71qSu6ulzlnuUxNe
d+BhllrYG0J5GMXJFwT5bkjJ9qO9U7lAo7dpXST+Ev8RvuncOBTv5KnZ5nl6MKX6pzpNJ70xJsAr
+UkodJ8jtXaUIHBzlM30tnIGfXbzIttUpnQIY+tRA6NWBYNyrMpKdqQI7s+ocStLP5SwvF9oodFb
1SdX6XTjsqO3CvGE0dyuVAm90PxAAaYrI2qcUftqgrwd+9+apj+S4mHuxlHZUn+4Vcvw99w9NbLx
vc7jRxH93FKC7wKlJpCmnTmJ+wAugG3kFQg7mraDzjEV+Axm5FCZ+dhn5kDpT1bYbdEctC5GWxgp
5xCF81nQn7rltly67Yo9mCWcNEgso90tBXqPYXiDx4asNTCCBX3beHxLTPh4SaGzM3mlFPLE68ZY
tmtRveoq6w49RXep0SXj5IIoFhzxu5yg7PD94s5JjM43RolRSbRNHnHhTnPRI6hkPRV1xW8op9IO
UEi26yW7VcfIG/XqRprQ0FZYPE3aON3SLKBnqhdeVg5WrTwbvfEY1ehDBpoLjMVbBajyZfGE6ITD
eLK08RAFmVeE2V5Twt1sjSjlcsJmswDDL9wbSQVDot112bDP9Hzfi/PNOGuJTXW3u5g5dW3JzKk9
HyZ4Nb1gaF4UxaadJbB7jMJ8oEjIVkzp1La10xa4w/MYe3KBOlvRwPQofHT3N8MQ3ElW5Cpm58ud
dpLCZKMqVJhFybdmKB4Hmct9Lsq3IOjvgomn+To9weN5MAyKLqziKCfVb6kdTwi1eyZMqNhCJVw1
vSJBg1wc9wrGNC14TszUk2RoZab8A3lzrrnKV4JHoDCbuhB8ykZ+KIP5Qwz0A+r3p0BWPKGTXfrg
3yqAA7aciBvFjI9CUL/2aI5bdeoPDC+8rz1/nle5tdyogYmQLTC+kl0OW9Ceq/Y0Kh1hiOQuMu1O
DR2S0PH8QSmfxVl/7qLOyZv8m65Mt/JUXiNh/BYkzQ46pBON4+P6m/NYp1omqx4MpMPMPvKj2tgr
5WzLQomMuQpqEjfEFtLudQk4pET4PAzfJuTnCH1pT+a8bwZAWCjeR9zZEsXki6o4fVJssiq5hjwB
uEKWnTCOaMzSfyxCHto9f6IhlBonr1bKlyHdJuH4kqbLNq0SFuoy3rS9nXanxg0Og8J3JeDeKlVF
VH2W2JvxFaJKbtbHh9AorvRJ31dl/TuvxLd+3mn5VVaEfsLa1Ar9YY4tf6AGSeNtIi/TbTz02yH/
NpqZ3RrSW6laDkjFV6K5H6I5bhHXePjDvTEUSDrVi1VvW1GxJXISi1Ju5AENwDpD8cf0FgPERv5C
NLtvytItMxRxFxi8lroxw8Kfp9YeNXZa0V6bhW6PFvihCXRFWl2bwq9eyb26qW8ygZ5yoxz8WpU2
Zd2fcnJjeiZt4yD+QYWCjD46LA/rBwrsh7aeNst4N0ud1+uGjctlE2A4WYv+OLdmOM8OG8WHXLEN
K8mLu9TvJWEzBOnGMBScj+BXOoC2aySEXjtF86dKeRDiGYgYACediAInJ0urQ9+slI/+IQosvMDA
DjPYA/PWhNBVB/ygwdxrUoDDgtfVmldVtfw2NMVWkuJxMUlGWaqBvLeIUE11GgoUAbrIEeRfU/Ey
IexuCN9FAVxnIriGoBN4hVwTFo+1UnzddpYT6KOn9QS0UUwkh7Z/rkKAawn3BnUPRW8vqd3VupXz
BRZhLr6iorgX8wQQiHirLAQZUelEU1Eh/mfeJTX5v/5+GQx6bdJfklptIrFG1xysjmR5qdn9THAZ
snKA/CYD+wTeqBJXZFJyqI3Z5xIkikTmR1G0KyVMTjWViJL8GOAVGYl57NOZfGyn413mwDqsb4rw
bdLexva2AY8Q1+ZuAbsoqm/jjJ7j8tOIok1MmCBodlMpmwyWeKik10X83CMNPwr4OXG1m7RbJZtx
zygkTnJE4+pjL0+eWZpXQ15AFWu6nTZE94oZXpnhuMvT2kmBZBCHuxHcA9XsbbGvXEGw/BrXtxzi
KysMXCnNOWxq18gUB/rErmz7TdItnB2ddlS62R274qoC+MovdOFW/Owj5g95kqsUOdt+krhiOrsN
DwRZHF3q4jY1gBQSMfe9OuwoJTuBiS0hlQBpiYRDoJHlj+81PXWCWOJro5RrdnFkNdlbeQiRi6IR
UTa8chLuwgJsiFC6dYSsrRbvJUhTSpVeiX0NQpX3PjoTl+xtNN8QVbMXkggqxJUChQRguC+kTq7n
IrmbhdFnjNy6RJQ9QTWm1Zwhj57BGJ56rv4ljZ05gYec99DL0DbPDvJSnDTojlFwFMTSGdLeiXok
qvLwzqj66yIyr8ZhRtPHJHTX72NugwL6k0XR4ThNQJJav4OP2uiVO+XHChLuNJY7NWxfo1y6bQrm
WkIqvhS6Qwo4LxMVnDRCAgAJtCduhBm1l8C0iyx4CWoCmGxKaFshwzBmx1YbXb2sfJpQ7CgTbXIQ
ziDf9Fk5gZZZvFIFGYQ2njFlG2idONKALASg2ZCw4lCxASQ4IYXjTgE6kBhg0y/iz0ha3BImUKS3
rg7oYVy+zRp518q4qsxKddsx/LbGM2IyedEyHUK92mfJxL1XPTdGdk3sd5yrw4iXobfBda9LxDHq
poBULAvxKcCcQWF1w24e4a1keXhI5cgVGaiJMGjuJlZnvbd6TnpydxtNK051KLlQV3FW21MErD2d
dD9rEKfW7tOW1nhLps0y2mZ6dog042koxXs9i7xGFDd6Il8FheUrK0OmKaI9+rS3almfcL3WqeBZ
OvEKXQftlb6SQeBYkbWNpZoLsk0zZzTP/lLya6qGnVJTbGO2OG487HahpwagRVOJDVmBmCjsOejg
B95NA82JRcMlER/EgvVePenq7x6KgxRI+yUbDqgn2WOyuMl4R7MVlyifT5ZjmMOboFD2S7wcA/4Z
aq+nNK5u5iIi+TISWgvQsgvuv8e+bkxi2fbQC8S/U9aEtgj2iBdPArDMr8zRt/L8Qe4kGKH9plWh
hsWVb6q5W2TRrlnMzRLJ+xA3q7ZgzonPbTPYoxLhecI8nAu716KfoTR5+UQCXKuPEZ7amFOowl4w
08gvDJQkofdNMFrtupJf8oqWRYheRqy7pFBQQVNdnrA24J+8Qngb69gpxxAMSrDG9k6GVGkhbRv2
csQ5HqlV5Wilij/AToIF99iHfGopDHtj5N12HN3RxOmxNHqo1MiXisXOQIDkABbtZZKOSRNDs17u
YAySlZIIPxEQKUvkC+LlDYL7j65Fj1UWfg5ZzMIYfKE+ahWERcHYksF/TWthNxaJq2fNQbLKq26w
duVSkhjsej8zcgda888UMDIQDaeUauSirXsY0YBEf09xDKLStCfhW7Y+UeTF84g7MA7Wo8KUN/AW
tarzylJzWpCLYqx9G/XGo2tjN4nNtsq1janW3PO5my2BoxrLZhyfiauPdSABXARlt2QatCKEvEVx
N+adixfq6kV2kqtlw0nmakRRFXgoNZ/8ZQmdUBlJd8b3Bd424Ri2le8ZLlE9hQeQEQw92yZ5HAbJ
LYFtVOH8IHBJwczc4D9QXlNuCyV3miC+VifSpPJst1XtjiQKgFM6Vly6OAJDthLMOIwE89Xgtirj
iChs2qYGIQbwqUpb9kvzIzQb1mXT1raoMfh56ArS70p9KMcXiXAliBIyNBK+6OSn4W+lVu8TMXNG
qXMytboV5skLoafIQbkXOmVTzPFJJltTdsFmAAcSFSlKyI1TR0BaZegbQM0CKzoGauzCqHDVINnR
I0XfJKLy5vQ4AA7TB1hsyNxfK8m4i/UXkY1iEIZl1bib67scAhfgjqvZbF2ln7w1W9xXvKKxaFIL
zlJGeAwwMYFkFokQUSJWYsCZCQ1SmXNnpeqmbcW+6Dyqfh11+UGKm5TpjWSMbq+aJwPKo5B/q4Ie
wPgu0CxbmHZSDwTGkuy4sZ7Eadx3oF/JpH1Le/lYxzSM95Fbx7nbghPCuUJcGOqwIjxoMsHXCA5r
8GfSwDycU3ui21k4y46i0BwBtCVqfihzRGoO8IuVad4yC4QXLI6lx8uCZJ6LvweS/2or+2YZen/O
ompLKb0dmZXTrIxvw/LU1sTf6p15QVGWv++5YXPNcHrzuVZh36rEk0otA0E2SYEZhyJbvK5RQVGL
jpk89AEkD9Co9dC4rcUyBf0ac3zWomBX1EwIEzm+xGKdcKDVby3+g6a0PkCV71bd7Viefty09zVp
o8xcfKsh4qXOFFjBSZDG71BHH7KlO0xit+vzcFuOEqqqKfCL9i0pDC9O7nKgQLkmufOkexXUwEFr
rpYluIpFzoHYoMVPZ9DKaReT7+rCdNN2KmhnxOQSuN5IlAEbIwmjq2h9Zipl9ygvDdzdSXpQALmN
40mpfmTBtzpR7wCie2b3o7L4V6MndaNbF/k2axt/SaudEQge/0uSrIKg1mhumQL4SsNtFUqnZuWS
Rlz8agF1UjG9JlKueMh+UGKInmTQUyhHAsPA0nG1rHgzOYb1sTmq5eTro2YveXddWvPdVMtPMLy9
cZR8pF58UqGQH0tfHp+XcnQ7nELyW5TSRTuBp4pgWfaDljwh4HUvLTmruPsmD6qjyT0LS0X6oQaC
gxLzQV5ZOSbbtxmCR3Om5paEo5S0h2Hd6FrCO22txD/yUHjSdTTjpqW44skptSEh7EJ9PtGouhXr
xJ1qvICefHHZglafSTIzDogL/phWEFgjEjO0Wu3pgrK4saBdD+ivZ4QYGmeTHHW7oSxujTr3cz3d
LVntJbJ5L6bBjZArXq9l3jCNFl4oKBxTJOeq7cUkuiHB8yJXPMOUFVlgY1kveLewVNfkF9Yrebcf
rucgkAnwjDuNcRWQwVKKh0xZ2KO5EwTjPRSeuzIR/F4Jj+Oy3I1D8wZ9h9ROm/jkevFdzO2a+NFA
ey1B88gb31O2aI7UCY9gPSqnbmPcpHzeDbn12HXhjdSJrd8owveh07eSaXr92NpThzce5LtkKn5O
GhNNzRm18GP4msEfx3M65Eq9kxvdhl7nSfF8gC0qOoZENMCwn2jEd7RZ91qNaIYKi8dUnADFxt/R
x1mh1mIMCi697gbiKJmURihXB3TmU7c1y2KXok/nG73mi7W6s6bArXEBsojK6gHaAEDVLMifRE76
PqCxkTM1bcz+amlGnu7Kxh108ZocxY/eaHLALHirQf+7M8XvIxj3WNRuYP3eVVrUcEeajlrmq4NV
eGpknCqj24giTTyNdh/m3IxkvV0li3zN/FMiom8D/khSqie8Q3DX8vqOpovudYxdzYKmsd5pmnI3
SqVXjdzZvcXSlEZpX45Uj+rVpuyiq3okWK5S8zaqrV0xJ7GbtdK+C6Trdhm38qRR0j1tB7UfvUih
uqqyrsji8go4+CUObWhR6BWXN2Pb7+M5PiRmvk2GZhdFgeagSWD3sv5cheZB7yqC8p4MzdL+bEIB
Xyca3DioHmVOxAoXrpqHozlmg1MMUCJBYuDSZ+m1loz7uk1eavFng9unEaeZVuGL3eTq0asSF07W
qXaM/0ee6VhInGGR5mjFvI+Xwg3qvaAHoAHDg1JpvTuZzT5o5m2oqFiteSeMw/mGTF7mRGp9nxVk
J/S65fk9hLkxS7u0ujeU6UHvfwIx2YR1Ylvjt8jENxatXyV5nnRiyGZ8jDHZGTmOsCY3njQLp9FK
vVGQHX3k6bIZYQPBRixmfIFKcCfO05mMUFG/zVFLnm46qk1qd5Nx6KTl2pxk4oT5Pu5CV5u6q1yv
vVAoPSAI21FRbxaudZw3/OsmfAMlXXAZ9zcRKZaoAadeW+vdlLSOmqakqYCNFXl3i9fE04PEK725
rYxMskeyXCDxyP3cB+Q/nNBqBz6aR92pJn0aeJo0BLYI8OfaFPtdH+NjGGpY7RPCxkMParNE4J9N
F6eLL/aN1xMDTBE3iDDiVsYPYaZ6htFeDWnumUhpguPeNyFpEyl7LAkFBknkzQTMfacavtAa7A5e
Gtugu2rHElTtTL+hKKjelLa7UsFHTdo++cb9ZHkJKFyi/doKSbk2Kf4wvZdJ9o03AsiKA2NZzoEt
t8Uh6XWBEUlH3kkKPLZqAbecN/yzuPAkIyUvEGkvljrQDMW4Ieae20UaA91NDLvTzepOSamhFCjA
4IGDQEGUityTIdTfhHUWXVuKMnk812g3Q17Lr+1SnYyw6W3OsJY3KLXY9U3HDIWlqDrSCB4cbQnN
/q9ayZtyhnXhUKT1kzQLIWmmX5lVRywU+0Vi/H5XXvI/pRvvSzU+FpPr+qpMYIgKVR9wlc4K2cpp
zOehoopi3Ov79pbszWuL3FmuejL6otq+21g7KbGNCySzD6VtmNUNzVQhXJAh+tOa8K54o+slnBBk
3hy9uSmCknqM0Jsqacfy2wc8l1/4yrXy76xW5C9zZ9VgahP3vBtgbkTjmLXo1mglxBuaBUEzXGpr
+1CfhSmU+CykmihZ1/+gad59WxqJxihmsNWlJLxSymU7j9Kxr8XtFCr3Fz5snZ6zDzNk0VTltUAG
OMNaj/bOlpnqddAIE4J7z9Ux+rmWd8PreVv2RrZKi4Kl+trgJ6U9f9k7qxIMzZrKOgN7SnGt4HpK
N//uzzc1y9IVKnlXNe9zZS0xN2dDUxFjjOrQieOX1LpQPCd9HDFTp/QHnUQQbJRknVW1aarKtjex
MO8Dzdb8lg53/ajbxia96ZzUv9Rw+LE0GVWr9wbXtfluirRxamdzXjjXnwve1SD5AixL/OABeGfr
UtiLyAvpn6/H8eMaxCjS+yt7Tkb752xbG03UQqvBaNJlnmBui8p06/BK1v7dltj1497ZWdfLu4/r
myTi8RI7ix7YTY/rZiA+ebna68My/9vM2TJXjcRI24VJU09EiahbD1vChmvBE28Ajduqn7vMnRt4
FE8kF9uVPi761brJntYVTsvzHmNqVa1QpJbKicVdJD/O1u3Xk/XxMPz755+tEEOSxiIPJYUc6lMg
HTtz2+B7Ta+jcUkM52Nv9p/5+udTztZFnVcRjTSYSr8NruGvKjXhrj3CB3cvi8l+vgj/MXa+OLqI
+oUYY3HBQwVlFSRfiYbH/MIi/Gx+4FWy1il5lEnWnC1CqLhhl7AI+x4dI/WuiO6/nqBPD433Fs7u
j0kYqL8gyoV2tRZ9+Mo23QRbgVohR9vTbXWwBueCyY9Xlonip6lQrMkBb52ryhdKVhShNtCDt5l+
6Hv0wpCuW6lJTgk85pI89QfZS4WF8d7c2RrU20EUuglzKyovOVJjch3TwwmW2ssd5UTZzkoCJOOy
V7fh9SXVyw9l02fWz5ZlFHVWELRYV4C3a3NIJdq2v9RR8elJ/P4bz9ajlTRWWzZYse55mH8mrHLK
X8Uh3eFth45+wElzv57Fz75rrcLlctYhOJ7rSch5qUxdth7D0/1Y3dHjA6L5Enj20+9CEW09iKli
Vc7bweN0Fop5YnVO17035u7iZv4qx6FadvVb5mwsNpdutc8+jJuFnieTImQu07+33GLOINbbjnOf
egvSDGJMprW7oC/32b5+b+RsvvIoM+oixIia8fqBCAFJ06/n55KFs3ulMkl2y2rLyPFIN9/0/QV3
5mNLCgvbwAVULUkSlQ+ArqChAGIo6nUXB5uclhTSO7Xb0yopbjP1wmr79Jh6b+3cO4sFtBuV6l+b
mKY7u3Zq1Q43EZyEjeIVm7zyvh7Az9bBe4tnR68GUzeG/6CAkbnuZ5H4dbtwUX5t5LNZem/k7PQF
5ShSCMwgJuJTklIB0f4Hy8DQNcvUVlda+rPB3nkxlCdpIklIxq26GqaUWoRLvL1PPoEVIBuaJktU
35/76dkyZ1NYs5R5FPLqIf+Ryf3L16O0jsLfoYCJCeqrJbJgmnkedhiIySxi03Pb6r6VRK5JB3CY
+oUIPl37qTXBvz8rf9k7W2xLb1VzyvODU1I2JcqyZ2n3X3/RZ7vnLxNnq0uuQfhlBZ80/IGLoPC/
szahQyHxRbDIJwvZootAIYW0NhScT5CJlBK1ypwEpGrIjsgkQjajcqmB+pNL3ZI0g3CNxz6dh/6/
j00j1notb/kg8xTexahQGUi78E5Ox/tl9+vjmrNEiOcaoSjKuuK5psDQqcs0hBjr050Ufk+nX19P
z0e39e+ff7YtM7WVUMpmAURxvO+k/limxjGY9O/JgOhU17x+be7TzyGUoe8FDVXz3Auf6DRprBxz
YTHzBnLKlkuz86kFy2CoVNkycLr+np1obAIhyFgDg6/4CgjT7Mn8zhsYwgR/KGmt5KVPX3/URxeZ
MfzH5LnsiZlFYT90mKSW3c+E3A8omy14CR8F80Lk+3GFowRLqkcFFanQJHu2mRK51wJ9LTZoNCg5
4SA+KFq1X0zB/fqT/rjbfx9Efxs6WxdK2YtyrfFNCizY8XWl2+k39WYFrtdHRBGcdrd6kkvifW14
nZ6v7J5NXzW3cWTJ2FW5a9vNsB3pNm8uqxZ9tu7fDaR+1i4rRIIgtgt2sl31sFx3bgekQr3R6d/w
Fa9G0hdh5O3/Q4T5wgyehwSL3iiQwTA8OoOLsJabeuWvdnTm639JxaqhTTFXecEL+8S9/Gs+9bPQ
AHxq2FDszd3129y0d9I29IJj75p2dFh5OZdBD5+c+1iUSMhZMgBnNvzfG7GelwyNejJoZIF3LZ3c
0350GzuxI+8SF/HTMZW49TXZ4D/nh2Q8ivKir45sstyQRzb57+xCePr5AL6zcb4hpimsegUbQB+f
FzdH1Mt0w6P+Q3F4pLLR6Nt8vRM+XaHvDJ7tBKkycdwRrCGLZrms1FtBnn+MZe6WluBHwXTBfZLX
a+vDzpORtuZ00TWQLX/PV4iGlxl32DPuo5vlfnRWwhH9JU/SXXGoXeFlcXjiQL0MSY3tuL8otbRG
G+f2NcRBsM4fQj2fxKHWTSOwONpofMse9FVFzKG4xlpxmmv3f9vZl7yfz4b4vcmzOTUra5DkiL04
m1e6Rr2vVu4XAK+1si148Pl6Pj9bpO+NnY2v0Y9mm5arMXGX8wg1m7tkviSR+dlV9I8RTTw71qgE
amIzwUg9uOl0pCy6FKgayi6ym9ah+b9nSxPPnKBE0ptWLdaqt3t9T1exnzwsrk5C3vKEF9oKr9Zj
FIkq95Lc4mf3+/svPDvISi0JkIziC8PmWHRHHji/nqZLP39dpu/CCGWoiSbXyxxxysfcEo7rs+3X
Jj626ets3f9d6vy/v220caL/K1QRm9ZGNIQiis4W6Ivos/uJWkQg7CUvc5cIG5fm7OxEpslQWIph
XRxT8DpGNK1kihupvGQaxDOt+E2rmt2FT/3sVNHIXiu6RLKemui/P5X2rSUzoZWAgVrBlJIdet12
leKU0Qv+2tanM/fO1NmozoGl06uLqXQ6TfK+7y7ANT6fNgMBI1qiNbjuZ2te0K1sGaM1gRi1jmTu
6/pWE1y93maNo9bbRvDmS6n5z76Jl0LJsnD2eIw6m7IikgV8hTXbNT7lxaOuXbhkPsk2oBLxzsBZ
ABhTETNrM36Beuq9cNtuhCuebpfN4kTbimfDIfkPjsH3Btcz+d3+qqkNz7o1wq1aCqHlOBFpwS7u
By264PJcGrqzw70XSqkLRIZurnjxr07i4n+93j7Jw/89dmcnuq4uYZIrfEqL/n7yTAlEdxhAD/7h
koxOe+GDPrut3o3ceZhBG/yghwUfNGjVJh9oD9LdTLytJMEemwtR+4XBs86WemikS0dtCEt9OYrm
SaeH9+vB+9TdeP81Z+e4JIxaJ6256tozJHf01FflqXRoAz+uPGvZpW2idztcxvCPgF22+Xc5L9AL
WPk876IBbxnsr78XIrWRMv8O/zQkUSBaCTVtt5ZwaX99duu/t3K2gSmXDBpLxYq86T0EbZyCtnc7
8MOdcSvcFqTz9Ef57uuxvWTzbE8vsjw0ccJBWKhHE7xqLd2UwX/izrz/sLN9XGbqZEwtRnSp8zW1
pQ6SGovZujSAn10g7+2cbeOO/vZAX+1MProONFXcyLvKq3e5L0pO/fT1yP0fx+E/i+JsS/f5LFjF
aq3zB2oMeDnZUx3q0unl1P68vaQxvg7SuRelr0AU4iSFB/OzbabLXTENEtts1RgvhitZfkrC2078
Pl98YPjMM3xv6ny/RXIzjOtBHyONl1LORlK5GO7q6kKG4tO4T9c0IIaqzl/nCZhgXJU6kvXoYFcr
x3CfA12DueemF4s0PgoErXv4H1vnR6K0QNCoNGKW1qMkZEZqedk2W2p4Z3/VM6Q+dItOgH7JEVjH
6uO0/e8nnp+OomoleQg1B+30yeUl26WTb6MipzPv/h+pis8Co/cfeTZzsRYoamHwkdI9oI7f64NA
t01mjkcahd3k9lLpy+f32rtRPfPZEprMRTnm8yBh743tiitVbd1Ob+h1d4z/xEN8/3ln53BG20+W
rHPY+cVOceM94dFuFfy6nEz9fA/8M29nh3FSm8sc65iSab+kQlysDbdQUIa5cGh9egC/G8CzA9hQ
o7jS15R33L/lCfI0ovvfpF3Zchs5Evyijuj7eO2TpEgd1mHJLx22bPd93/31m9DsWk0IQ8xoH3Yj
dh2hItCFQqEqK1M0HjihiumEeJVKSEXBFGRRi1nQtKqtBaEqPg5evycM7eVOOiCW/IOdY66I8AFK
CjrMaFCcX5ZqXDVpsSD1BdeqIr52mF02QLzBWRIzHG6sUJ7eTHmUzyuWtBzyhwFJVecMpyqYBEhW
668twFCp1zZ2eeLFYZm9me/ro1x+1vMc2H5YTvcoO0L+JndGIP3cxat9UNDtAVufPTRKbZB+7mRf
cz7TZkYs2yyeOgdZHYu9SOAxKdYHhPY47XAKHc4WM4MJoVQD2ZL4UZh7GVXzr3bsdDADjH+cAIZ3
MkCa7BhE7aEj8mIl88xtDFL3d6NNeaoMeHSqQbSTF0fxh0DwphcMNFfPaGjioCeYucKoH6diJ5O/
/CFKbyxTd3mOUrJZgDHc6dP0YSkwrlBX93mnBcnYrM4EoLgsrNeZJVduorRfNUDw7HDG6I2o/Ij6
7ueiANObJNGrCTz0bCR+UdUeZrmvzEi6x3DtKYrDO2ntHHlpvFp/wGyiWys8tA/zTPxZBVAI5yev
7oGkTC3sX2z8ECvIt1c3HahMFCDfeBCmyxv2QQK8bscuhjYCav4R/KIwdvlgHHNJD8Suc9qi8kIM
+nP8kXnwNsujjrw1lQrw0VgeRjI91cFAwQ/TBS1HMAfCLa8KftkX0bQ530stqoAxGuARmH5xTZD7
CckaCPLDqHEgA+Ss/r3roQ5+bkjoLEGSyKqs6TaECA8vT2U6hSmjKiDjAgBC9fzv1xrcOSPNdGu+
jdonLT8tFmi06gh8rarN+UTMDBwVWQVBAwhVutQ3yprWhyZuM3JBg5Fzl18Ve0TAf6C9yfxApgW4
hQxQCl5o5+sCt6he9SLCcB9hwj967slslhXUyzNnTcww+G7IoE/VIGBUMIIh8S7fk7IH5lJt9R4Z
HFIqvogj+d0f/GFjjro+0TcQJjmGORIEuwBYfwiIpwceoIdpBrB04MANEJN9EBBfIjltdHwp8UCE
+cy9EsS7T5B/kqx7Y4YK6Wu3zslawcxa13Y23yUY66hm1bn8jZgpx8YK5QsaxJ5AOwkrag9uvyFx
1UG+XobOvWyG6XLvZmje3GWME20mjTFBFsBEcq+BrH8STkX0ctkOZzk0aiBDaVIrE8QeTfppCVdR
+g3zrJ8xge8OeIKiAQNxfnpqiFVYWoRaA+aLnay47TvTXRLOOpihjTjXf42Q/dzU77JEBNW6jrqN
hkl0+UYaHy4vgvf3Sejb/H2zqzFuZOF7VMrBlCQb3A7/5zZR7iu3oGUzSNluXvwp/2FUT6D45wRN
dnlrs02U96K6BGk5chTlu/g2+q74edD7RF8OHRIoTIvuuAt30+v0TFpb6JJ85gJ6N/9Wyt7sYh9a
vVG/IUGVDAQEzfek/syHMnAbAH6P8r5KowdlcU3BVikDmZJDt6Oy/H4Sfv97XzCgqavivzSAgqlN
XHDLSZEM5GVU/ZzAhCKWHFdgIGYt1ClUtI5BmSoDZHPubZnctGE5qiQwg16kt0vwW5xqPEPJo1f8
mUO3A0R5d4S4EqPydv3IC9ksd8cEgwhqOQWAlbeC1OZD6VYDwsCswqtt/J6B0wpUPZf3kJXUAZuC
VB/cahLebucrjKNs6rQcBroxwWx8bkOcHgPJ7lr76nrqdE75h5WZoN2P6wdtfx2KD+fmRrEGfSSB
36yy266Y1s/25SC78+pFn+mNbE1RkahOBSmuyctCLLorQPau9Hl0L28es+VjgUwbyFx8nw/tK2lO
YkxmwEYr925Y4e2X6L/iOfo9NsaTVuk7E94pp9qT1Qm8cE5+P500bG0T19m4hjr1uTx3sA2qLRUU
Lo0J2WQRxeNyz1klIwkHsFWBxDQ4h7UPghaVYGA+k3SZSC5EnoSjrd2BOvUNpKdyXoSMixDGkEIQ
OLWiKdSRA/eBlOc5LkJjPITiFTQzQsO/vCDGzm1N0Hd6Nzb1PJNGp6yCR2Ppc9UZ43439vFpUULO
O5NVM8ZTGvunQ7JAQmf3/Dt1eqpaIA8gN7vdAkUErkr1Rb7HPPl3soPh9cSTemNu4cYi5flChanN
ZiZ3JPgVpRg0kq9qzhnuYwSms1VR9/Bc6+CyqeETQ/gsNg+zyEnB2X//bQ4NwQna8+e7hrHhbGwq
wIzl+imXvTX/etkHGEORwLS/zV0gvMMA9bLENGjdl+Aygy5jbADfGn+TwYycZulRDeOXTIKaZ9P4
XVO60Tpldgf+priWEIAnP+8g+YOxThuDbDHnymFVV89+l3K+cKMT5tFq8btIfdzwQTztll87v74m
8FHQZF7eBuZR2OwCFUT0RlAnCDnCVQC4bI1uX5b9da9Dqw8joxxbjNiPpBN83gTagLNAucw6DYoF
zj4Ey1r5VhupXZn5UWnCvSbqez01g8tLY5tD+kEmJj7C8stGF5WSlCsK0Krq+W5JrhsMsAnibmk5
rVfmgQNBuyYrpghsOfXNliRe5oYUDqTpa4teaCrtFy68gPmpQN0uY/cM06QZ12sri8w35EnvmkHY
+Co0udN7HaMZPfiDCAbKrR/bIHJr9/JGsm45jH9grADoCZSt6Uu7xFiUGpHXsBGlMmgC55dF0p/i
1AQtZ4hRXuuxFEAZoYyY8e3Vh8vWmXtrmBKoqtAEA7Di/DzUdVJqSY29NYXJVpbXZW2Bg7n790YU
BRBqHRNguFSpaNOlEkSrZw3dynRvprfL4uczxwTr8yGFM4CSV1TUZqh1dOY0mcBS4BLNK1sbdTtE
qbquInuZM84HY5nSkY7oSL/hlHSZBDTVViOS1NsAmzPGNUB7WiXC3dJr+2LMn/791m2M0aWSLJtT
jOBLZMq7+tGlmVfo4mkSY/+yGeY1ioQR8gVE2wCecO4HZjtK8E2k4h365CAagnhedqq91RGCyi+D
TzTJUTj7Y47OEcxcX4fJgLkSrXGj7+w4ap1Uvr+8KpZzb61QftcOdU/eN8gNwHaVmoJt9V9ULrCL
FQlxg+oKNg+9azoDwQ/I5kYggbcsryIrOQyGEEwgigAvknC09JgHsmc6oIqwje8EvCYtHt1MTWcu
AhxQDkCZhzbN+hUikTemC97bW3MHSM/+HygOMq0CrKEg6xclgLDOPaQD/ZWadobihMUCaYKD0F0l
5YsicmZw2GYwmyCZiMOSSr7pJu+OyyjLhwwHOalf5dIbh5+TcDCV3Sc8Q3u3Qn7Fxoo4RVomVbBS
gvCrQ+polJJXguL8shlmuoEu4Z/VUJdynTWaYY2wMx1qTN+h+giRRhtkmQSnVAe8YUmmK27MUcWV
Ka3xou50RIsRTMbTdxAZ2um6J3TYWcQJg+R7Uw8ksG+8L43yh6GroPLdYmkKkoARiAlBvyrTZz0K
mvlJTr6KXP1ZpmsAHG0iudFUDPaefzQwPkbVQrKpEDDXEc8lTF8DpozxkloDqx/oKtFIU/02sFyZ
82xi5rMYafpjWz23rYSx0c0pbEdPYLDOvqhO56Q3mdO5CwiJj2QAKXNLh4eRJn/2wyYb4HPAs1CH
7Ax1Gsj40dA0OOqgngxUcuTThfMdeSaoo1AmWdpbZJ49nr+Ow20S/ftimIRIhbtZx0AQnpznO5em
tZitFn66OgNAUYiuafFGKJkp1NYG9XUk0IGDXFOBDdWf2tWzpC+WnDtSdl/F36LwpUItpLFeLh9u
5u2yWRj1bVKtEM1wxu2Siy3UMED6o8n2Mv6+bIXp9Bsr1OcBa2Cs5yusiEvr94t4stbvMqgDe5Un
ZstbDxWrcvAYyiZhT1KNELpDzSkv+uNYqhx/YJTEwAQh46aEuhFaTfSlrLQT+Ilwkqzypmm+d+HO
kh5S9aU0Hg2Fc2yZS9rYol6huS7oyzzgagbhYgAI2Mmstb3Q8R4o7OiwsUP5eNZm4jASmt3yaD0r
7rwrj/0+8WK/PwinaHQqP7kHQaV/2TVkZrjfmKXdXs8EEV6IpC12RmjzgNgQPEq/ZSRvRbAGilsF
hjf+lrzqJrwBPxS6/ekOZU4yi4do9ciLVuxzuPlB1JGIlaLvWlKUS0D0VpkA08fyb3Ai3DZaeif0
mO9CI2a/htWpGxKOX7GqyWeORZ0UtUmsZiixGyFqyPl+8Uo/3Mtejs/RQ7M7ecBJBSSt2peQT+XN
CzFvw83KqcMTWvOor6TeoYCXOEkH0G+D4lOAZMW4XOchGC+HJAzBUz1/Brdztm7q0u8iBWpWZN2N
N7rdoXeFV8PP4QHqA4HhSYf0C1C8u0/Uzs/MUvd/0UGsSuzIvSE/peOvWOW8+jk7qojn98bSj0mx
kDiRvrWI/+ra/gOAH4k3H67Y9y+n0PHIlKOlRjEDfC4t5NZB+ukogXWYT/zb/G/iBEgfwDRBJuWp
PStlKE+XM7kLg+I6uu73uRvujS8JZLubfQeEHyZYA96pZG/kH6M0TDPLo2JqBXwoqZDQgNAayEhY
EPdoXdRCwGWYBt3an8wMj+XL8Ykd6d8NUzsr5OiE9h1Wm0KNQy5U8Nbk1neQPdzHxuT1YurGc2xx
jPL22KJifiJEcpgTypz5Rr+DkAN4PIzrbIIse+aMTnqteHXQXUEe6PJi2VfN+2KpK8AKm2RcR5g1
FJAuWneYIYp53SRmqgY6KvTjVBQf6CIH3sqWqkD5zKkBg4Ighgwq23+/CgMyUgComRi1odEmQyHL
a0LKAHoUQ5hu8DHz6fXRxLm5mOWGrR3qI8n1lCnZgMdD74Pj0CNlWHWv4gFLoOWRz0ttWBu3NUd9
nAr6lU0aw1yx9i9T2j20Sx5c3jmWs29NUHdx07S5NJAVoZy2m5PFla321pILTwOTtoqbzwy5cEIS
AunQhZFbaBDhW2GQggqRaViNBSC18Id+OYZp9ZpY0T4V5vssh6BVB3K2JZavR2sOJp1XBWN/QjDz
IIUzwLFEd6D7OetnEIIQ7FiT24qPSj74AKUv0X72MFnR2LzHLfMjbgxSO9yJVl8PrYkTNt9X0c9E
eLn8BVlxEq10dHYwyYxyKBWuMki/6TlZEIEJEX60v4bfh91lMxLPDuX73TJpTYkKpjNadv4wHi1f
DkAWBQwxwd6BrtfR7SECNvOfQIlZAwIADWBk1CIFdVD1nV+rhjhVU5ehs6QGBPI3nPqdapv2tOcj
lVhT27BlwjWBWEL/m0qKrCRNpK5FOrhKR0w1YwKxcaDr+7Mz9svzXw91LuKV6SUbm1Q21ERzn44k
5W+hSeTKp8khuA/hSwE+XtOJv4guIJycVIU1CXG2UGpTMUi61hWpDsx+n9izqzqQmbrG5Q5cG/i3
Q0g/2pnPOxCsK2ezvW8J8aaIVcZGj7ojljqAWyxdfrXtq8GrPzPD2vt20q+1BoimaMpIFraClxV9
kEJ37cEM7cmUnFT4cvlscD7eG1B8s6I8jMI61oDCRpvnxkhVoid09wkTyL5IexKIDzoF67KkRZOJ
LGiyoDwLZqda4LkD610GVO3/bNAZV2FN46oUyAXkOzDCOtJOeZtmyn04P+ZUzOd0F3791IAF1N7e
zVIBTFOmOH4jWRxzP6uAZmlex+YRwo+Xd5CZYW3t0AGsg9xuTo515ym+7nSPGRBWys7cq3a2b2Jv
9QoXqqKTc9muwvRFtPnR5UFFSaMrSQPILnKV4DihIHqzeLMvOrLXeSeohB0Hh+QRuav4kt8/lEAQ
tbvBB4u27UAbFxTKtvKUOAOgzTL+0wMZMFwN9uUfyI53mx9I3VBxZ4iZ0uAHypotX09Odm35qYup
ytI275UDiXi8cSHmidmYpF7ccyTKM1Rz8HppnnrjUEqccjz7mt8YoF7VYbdkBvi78Xq4Ce/KWzQb
bMGTggySeLigEpcX1BTyBz8kNRuD1KWhi7E1SRZwlOo341X0qm/5PTRDdmQcULuZvNXtnOiL4oJB
Hf+/DJCt6KZfNGf+Fd2iSIYZqfik+yDtup7+yTgY82gbwM6gW2rKOk0BNCwZ1FUI+nbAa8YDC/Kv
/gcZsSMv7dbOMBRWudDQ2mnuZd9ifmcwkomgbUIOQqf+YjZLoWwCVAOZUAgoYiRyUDhJObOchAb4
HxuU+yKJzOQxb+FLYXHfdUWQJO2NWpq+bID0PyrF2V5LXbXDXaxWj0kpu8YIAaBoju8EodpZZbu3
Isubk+oAje4HxSydIk0hbhjb0J91YqgVdV8BGvhiQKlBHUvO72fdwphVxTAWCe2QdqfiklX1ypoP
+DZyED8MT8Rjchc0JkEHlQoU6PvTZ0jPrDOb1MuiTWZIDlg9Kn/Q64bynPwzxOz0v/72YGRBh57E
PelD+zyawAYVaQ054+kevOv2DL76f21C2n56KozUqjjMgCoS8LIJ8YTQVeSQ48HMbAW+q8r4L/DD
UTs1a1PSDSG+jmL8sMKrpnmwBM4q3hLKD7FjY4Py4NmE5vUSwYaG6bFxb9ira1yl9xZEGuz1kNwS
AkftVj5JnNojy/Wwf++Lo/Yv0RZZLEPiBs+Q/HRrvzqRkUAMzt1U+8It7vmex6x3bm1SkTnNMAAe
alhseFoTe3D0ID+aYLntd/FTdAd2gtwuVweMQacQU4qRz6srMZub2x9ARWorKQzVJLudHtvjcJ0c
NK8EFZ+GeyHyeZcrd7kkO9jkhooRj1pC5mKh8uNhwdCHwEHvZVtG+UC4htztvjhWr5Mf/ZyD+iS9
XD4hPPelUnxAewfoCMB80h27TEYkPKxlyDnpHCM02mNetR4KvjBSQapQrL+niLsyb9CMZ4RKExuI
jDV5hxegrEDvy/rSARwR95y84e1h8OEoWtgW1SQYb4vaL6nuNeiH4URAnbH6nuyagCRlAsnG7B5J
MPo/J0iP7RVv2aX4kDymIrZ3/vkBH8iYILU7jI2KkLYcCJdWdKi9xV/cFBkC/zAyk5aNMWpP5UFp
DZ3Ez2ZdAnmufWCHH5dS+CrlMgfxyvx8G1PULaeBRkAE4hUbqxy16KUu7kWd80bimaBC9TQsFjCS
+HZJgl4qwFTIMHcgl/YuHyl2bgnYG9gKCDieZgxdzLaemgKe2Ps9gCzEQSzP8FrPCqDnzHUJZg61
MUcFTLD5zFJERumS4UvSB9CavLwe3t+n4mEGARNQ3OPv120NnZTrvuDcbzwDVAicpkItE7JfVf0z
Sh6h8HN5AeRMfjyzFiFcRjURNJfnITbqFlFJSMH+r0G5LCCDcvw3C6sGpVnQAgCNL6AcoAw8t9OJ
vaWMU4oPseinNope6xVwM13f6YnhyUa9QMDHuB61BSqfCFHKj8vLZIWGrX26tSSJkdBKSoLWFYb3
CRW9Ca4b7b8VNx7TDcvLodwGjRbwjGBkh54BwTU5p5KI9G04YIITJbDilCEMEhrezLU+QcOLjHRj
jooPegdVrmiAuRX5epU/rea1WHGiO+sLnhmhIkRRW6Ve6zXxlOF77RcBRHrd9WkEPpY3MPY3+wd1
VIzAglyarlgqk1AWbVSQpA4azNeKGx1Iw6y8hjqLUzo8e6xE47+UN3hsaejTnXunXkHqtiIcoWWO
1Ap9dfXum2WDqw0NpBmuucv2oFA7zB6YXPAA5umOsNf7RoLzl30qTBW1YmUzAVXNPlEPKO5iN3PM
ewExMXOh086rVpGoQZ36s/VSYUvqhFJoZdhLjylEqWFSdAj5Q+JlpwgwAvOme6j8OfgHLKXETT6a
/vNioys68iS2ckKmUcrndE/qtLEPyeHQf2uH3uQnHmKC9UDYPtdo2qm2TiylJHDn+VU+aH52AMXm
TsONg54NXvCguLiD9KHLI8djb/H7OimXssBblykyzMZ5GGTTjGpVFLtzn2DMJ5wPQqbupHDi4ETJ
H720uZQftU27QFkbRuvyRc4x5/NYiJwxFZ4JynUSIIVGkVCtWMmx0V2tvI4bnxOsyc+8tAzq0oPe
Vx8lZHSXBGtIov7WD9quCnS3q2z1QQWSMvcSLp5D4n0y6o4qFKVME8KVjUdVMOygFXkg46OjPfgT
6vr5V+lu9Egv2eRR6ZNNu7Bgmhw5AsuclBGieyg2NvVtKz6W2W0uXDfGv0/ztoeBppXJFgzXrYTj
thTvyxayqodF47H2s+7as+IFdR1BfkJV9AHRpZgxDVaZyh4U03fDaN2JIRR9RTGsgAxUYrsw8URN
xq+9qN42i+Bw3Ii5q5siCnVjWaWQq4mCa1G/g8ShEz8Y/rpDuLsprybftBWvuLH2CzhYLttlnpCN
WZLSbV6tKR4g8ZTB7NRcV9ZPXXQT6ftlE8wDsjFBBRcxH5W67LDDSljftd3wK5OhkLWG962hfea8
b0xRIaVsxwkKT1hNC9VfQb3pSkDcgOO4vCB2lN6YocKKgQdUAigzocCKQUNi3BPhj/Q+eqx32VH0
w2cIZQXliXfz874VFWkwhaMvRQOzVnW3gBpWvslrjjuwCkU4DlDuAwZIFGW6/SSWuhZFKj6WDhku
8iqOThC/JF0hImImPHD7oeTl+SGavBuke1FiskpJQqiCycAboXixvmRHISAoi38vQYTMc2OK/JSN
r091rE/RSNa2GhCmxAg3tHTG2LvsHYxH0JkVKqAUYoE2fQ0rQ584YvhNt/aXDbCT2806qFARN0Nh
6S0srNP9pFwJ0RdoQdvqdD+PD6V+hxNtW9qtkHPOMTtC/XENiw4VM3qrwgT3M6bG7aA8BL1Lu7AG
W7JQ4NtdXiTPGBU0Vgy+JxJxC6gr3Y9ttUvq9MuUALURz95ocm9x3lejIsdqaCs6FrAnlLYaiA4m
nSEvoLV4CBEaKiiy73nuyCpBnXkKFUZKcHBBJZac5512D4FsHQrWbyzZoBHzBx/Xd2A81k+GV3vh
zQpOZF5zjh2Z378oFVB6Q8yj1MQPKObCVo2jor+0xnXR86rPxCEvnXEqVwlVJbXSDJs7Sy4aztA5
E/fR0TrpN+T5ngcF78lAztjfG1RoWixLWapZkrGwFLiV7rFwXglpFAYWwd3GNXbZVRUak1b0Tb4a
EYypQXdY/frngucJqRUR1UncBxCzdbsbwf0MqmPjP9DFO49nc72KsipgW9vn6JpU1uGwpyQAYtNp
vW7fAKFg814ol88JaCnObeplnI8ZoR2QUowT5tkOCA/78tG/7JVAjp2bmJMamM8SJgwzaJpvE1i0
2+xq6UNOoGZfp//z/g9zcQkEI3qdtBNTdGuLXVHgbcdzRJ5vUGFFNAvFqIjnQ51eQrd4CBTIkQLx
6YAk69vy3LY2wXtPu5iHRvibxPZ9eVR0UVNhDJsCpsm7hEx26fvOh/w0KKz4XfG/SYnerVGhBPNc
o7qQlEj+ZtzoB1JyUX9aV1C6ByOFXUF+srX1r13n8OrovB2mYkusm525kqNuKvFJFDC8Fgs7EyLc
bQRReeinX3ZOjtPQkEaU0EurIGPlEI3/rTcDeL27oNRl/7IZzhl4SwE2qUq/5ppYkCQiDG8TEJ92
tV32ia/nz5ft8JZDhZBWQAU0srB7eTE6uhzokLuse85iWEY0gHYxtg72sQ/aHbVuCvOSYjFRfd0J
v5r5qo1+XV4H8zm8tUH5X6kZ+YK2AxAWAVClnuSGj+WRXOJZAHWSJwEH7rYPBNfa8ShqWQ64tUw5
oJhZVSuSSzQfIGwpovPW7ZMI9UZz3SVtcHmdl7fyQ9NIH3Vj0BcYE8qXVkT3JrELID0uG2FW+N6X
9EG+YzCTKcxIZFS/LU58S2CRpA41oKHpv23iJ55tGpCtmvk2H08z0+mhBWwHUc+Jxu9mX4Jvvbel
peMcXeaH2lihXKRKRq3IgMGAmP3kVMUuk16gy47p7sTrex6zBjP8btdEuUWtaYOxlLAm6MVXYUy/
gUD2WyRZX+Y4vm0F9RaiS4WdK8lVXQjHTE/BNmZxrh+mt7yvmJ5ix8yfUc6kFVcts6Ooq10iH6o5
H4+FKgMc6s/Xo3HJepeO9UI0VzqvP64PBNKSocVkS05rz4+QwPB45UpWdNxapKKWkksj6giwmIfg
3V1/5HIBtTPLrmResZtniUp3ijTDtZbAUmt+B59rE4JyIPmp9TxyFBbo+mwT6aRHydNaq2EI7w/x
QBC6gxcG5D0cuuUVoYQbaoD0pmMfDFfaw+UDz/MT8u+b2wacfXnSzfDVNeztHNPfWrx6jTVzDiDv
TKhktzd2EjlP6k7CIsWAcIVGB91Vkf+0dgu2UF61hHPcVfLvG2MVhsNiayWLsm7U5VCYv/v06yC6
cq3z4iXxN/q5AUYb08K8KIZfRGpdS2vGi1yh77m+mgEpmiykZGLaw1694gs5s/Ct8JV3c9TKVLNu
k570iSenuC6PE1qEIHWY7OyoXQun/gnTDSdtXxmcZbK95N0sFT+1uRejBY9kZ1QwRzztImEfay+X
PfFvgsm7ESpsCpZWaTmRMSmf2+P8M/dj34J+ufjcHSu3uIncZnfZIvuE/zFIJ3Q9Jt5SjTTFRzW1
rcKfxN/jCv2D4LIZtu+D+UUEjSBA8XRG18pFWIKIAwurkJ+gXOjKky3eWKAvyR//gZMwfRLsRyDZ
Q1/3gy51Vg7WFMmAqq+Srd2X+wx4VPmWkAXdisdlx+NtY70L0ZP/Y45yDvTIylbCJe5Mq+gus/w1
Vz7B6AclgHcTtGv0Yh4uOnYwL9pDbYYn8HD4l78S08XfTZjUwFJZrcXQFGQV8rOOVE6NA4wpccIg
Z6vofntUGKFoEGr+Jr9XzdkWAIS7vAymT2OoBWLUKjigaZyE1Btylr8x3IHFOhF+VdH3Og9WnnwN
2fAPYQ98UKD1ItM6b2nkJsLGiZWt04ijExYz7t+7aAyy5bnSf9bzYVh3wsDbOfbneTdIXZKGlVSL
Qth4S+FmASurqv0cWpmzeeyTulkWdRvWEKGCXCSsTMBDkC6MvO/cyUWdAIJ1vFuK7QzvS6KujiqZ
40UCPAuIulOpnbKZ49HMgj4h7frfR6IuC71SovgtDy2f51c9kB3JBSlJoFwDbgbUwKEEvq3ixFTe
d6KCwTCFqzi2uHrj7pDE+7yDOPl4d9nHeTaoaNCIai+iNowCcZ1dVabwFYyf4FGKOGg29mX7vn9v
aIyNk6dC1WTLgg9EJJpaXwOJ4xBEQIFl+9AH1BkMsJnPm13nLO6tcrwxOoZK1TUqFmd0GAw2VruC
CkJu8R56zAr0xjnoeaa472aJ1L2BI+mPy+lh3UnXHdAN9c68zTBmXuwlxyGIRGufBlLCuRPZYeqP
a8pUch1GagpAFVml1e4isf5mLJkXlYrXDurhsrewn7Sbz0iFjqSMQC4HidY3Jbtkl2PqmmBHBleE
DpDl8ugWeB+Q/PvmA1oh1JRWE0ur52EXy5VjxEUQ5pXLWRare7b9gFT4iNcqrOqVLCtYPMHODqH7
qgXLUdzx8iS2ryDvBAOhjjSXhjmVyyTguCF5r7z5NXvST2agetWjCk5Tcz87GLjpnkO/OgI6i5Ay
v1gPl9fK3NJ3+xp1NydyLWCCE/YLE3mgEe9LSfGinkfqyzNDNQm7Ai3QhCxTWlp7iZw0vV9GnjeS
oPvh5iQC54CLiTpYss/do2+mUZYtZLkDnnnz7eybh9yVXPLYw9G7EU75NVFd/lRY2Zil4rIxy3o4
VxhdQjfelsebaalcKeVw2pA/cmltVGC2jKg3hghra82baj61ZWL33V4bf1r9t5VH1sMMIe8roqPz
YGndEPcwVs2Jr1TrozLGt6YC/oSFVwqQmVf1xhblGUKfDEP1xuSL4Y3mGiHkpQZJe3IwgLsRwN1A
aGtagLeHnXzd4lawXGkvf7l8Cv7mGP5xHTpkq1aljSk58RNgcNIxDMQTqnO+gRkv0c/tDDOEpHsu
ebEXXsdHngvxNoGK2fKQhaKewoUE5ThXTy3Pe3h/n/z7JnAanSkVCDW41uXMnUHuMOcS5/Qx09bN
d6RicwsdZ2kkcymW+R0AdUj2xHFtt9Z9qO0a5bGTOdkQz0epGC0qBUh2SYpnqa8JOPXE1tH6DMTT
PGAWswkDCrj/hZW3AbrN5glZUkF0HZbm3Img5K56oBYKMZyI2tHoSE7k5Hckjc2D6Otlt2RHzXfL
VGQJm2VYhgnnEDxwoP24E4rEziZOZGHRNxGKuz/ro0JLZAgAgBHfH/3xSNqdStDs+4CPseV4IQ3A
Vs3FyiUJXlhqr1kPxKf44//aL5rUR1eHpZJJVhmjRwtiLrtsbpP+M4N5m/1S5PPDBHB6tmhE56EX
Tml1qHm0JexqzfsHoZWGSkuRWkOCATLPRiZfcx8qrfvEWZ3QBkMRV4qNeZYMSDGoqqSqHwQErLYc
IPZCagD1SevcohMxa7BX59dPfJ6NGerILtE0hmKI79+n31A677XnlVcMZZ6YjQkqBbBKcTI6shJz
cnPUC5VkV4Sc+j/78bIxQh3LqZ5WbSXUzfOrVNnWQ4easrEL3dWwa6/+XTYOhIa8iVtQZqfbG8PU
STWA0jFmDYbXe1BO7JWr8UoG5GPxMXvvg2nu4fL3YrqFZRmqDGUocEVT5nAjiXom5kgD1lOYH6wZ
JAbtKYpqTm2AFRcwVwDGEDDKgDeeSgGyVMf4QleiUZWvHuSofPDJ+ZeXwvKLrQnqzC5m16VaAhP1
4KnibzPx2/zLZRNMt9jaoC7xXG7XoRpgQ/42vxKKBJD0IpoCrRy52ZHoK8eH7upzPbGtXepyT8xO
KkuyfWpgBoQYuAoEp3smCGmB6xOsa35rjLrmJz0p8h6vyTe9IwyjS6Fqy6Y7tZM9m/6cIu6CmfXy
zvL8g4obgyTmaGXCZqj5o/hdHH7/f3+fChrT3EpT3eLv56FhzwZmWVFEvmyC/Ak6ff9LNxStDAUv
5vM7YyTVSTNHh1mTj3N3L7ffZutW179MzexetsQMEltT1G6h01svhoohHeMGI/i92+/bm+wk3jSD
02EomT9gx0zhtxap/eumtpznFouDnn0LCgzFVg+609hVoKLLjem+6+61/o6paFT8SLpUO+khcq2f
nIWThV3aYyosQw5pyWKy8KS1R5/kaQ2AjY/Fo+qm34GUcZC7O8ILj7qCZ5aKkjXwGVakwGxs5ba4
err5e6huJi3gLI95Ct6kZ99ciIb0ZtlYInuCHcxd79UMe4zxVg9g+rV25t86UHiCW3y9bJQZNt8U
WlULWk30qKYiTbkezxJubC270Q1wcmSLlxgLZ2aFfJkPX25jhnLZfiyKLBtk5PLtc26+KumhnZ7y
cHDrKqhTXjuC+cE21ih3JTXUXCHWYum3GTmCCmqR3Cm4hO2sKtJf2rJ/bR7lj7qSxGKXwk46OISR
EKUqXx9Q2+yd5DOsUP8Vsv3LGOWFwpREFgbU8YAdv6fjb2EEA9Cvy87AzEtBR438EBS+hIrwPIgp
aWuEvQxv6DwZzfQCLVl1P91Oz5Iz7ImQ7cjLDN6KlR89490kdW+rOZ6Uk47WEd6R6Nt3TndKdvhe
HmjvD+aN6EPlGZwAoZPZuQM3Rcebd76ZnYvtsql7vZgVUZgIr9MS6IHhS1A7f5sGsv8JUxvzlG/2
mPz75rEpQkujBkCJIBZu2vRBWjnPdPaJft9Q6iKC4kgiWyH+fgxMmrRgAMdQnbjgdbWZacJmGdSJ
Vouky+MQZFFyJN2a2Wrr4r1a69dQgrWF0DwJXeb1JQ/jynyqbz8VdbTTtezUnPDxSoMdBgOBhHr1
D/k2/73czniqY1L13ojt9Zan/cfbVuqsZ5oVGTXx0yU6DcKvdr0Z5O+Xj99b1e3SWaCOuNUIqSqh
PYMLQHRUB1yFV+g6BWg/u0nyxq0AHiSwO/cYZRx+8FpqvNNPt/StqSjrYob5zkMNt993QXayvN4m
xX7tAPQJFwPIOguArpmypKLB/0GZVls68JDXCr6mDnmXbEgh8zXfXd5V4hH0pm5sfODeKM1ZbBoc
7iKVPAHyU/3QfG0LsFvif3ca5xsy3whbc1QI1Ss1N8QW5iAFDkoTjBmvLqFBNX9KwXwg8hDVzecK
L1urVBSt5qkRxQobGdfpbTU0V0XJS3CZUXJrg4qSarlqsUI2cnKU12SHRrUzHt5epi4fh8E6bltj
VJTE+GKUNiQvyeXftfKYQuBl5QDwWFnC1gQVKA1dN41JwoWqJZOHocnjFIu7domuZf3/dQoqWK71
kmY5WU34rdwvB/R1CRPpf5i7suS2kWW7FYf/oYupMNy43R8AR82D5Zb9g6AkGjNQKMxYyFtBvy30
Bryxe4qSJRKCCbfZEdf86Ag3KSSyKisrMyvrnHDOACkMIHdhri5+hDZkZHn1qcOqJHFkt4PYOJqH
ygPzxmr7Q2GdLuH+vqmgVQYJ/u5eJgSl26V8CA364Jky6CnPCn+plZcqmynSbP9ClgcnbEtazz0C
cFfIvQ7SZECcAgB+5i2VJUNbEE6YlVk9l+6Fafmpm5O5+2h+5Ds4jxeo7U5GsR/4enrjVF5fpd/w
AoYZrUWPHA6ikIlMyCy58OflHWdVgsD5mLhhxVHCBSIwTi37/X+ovCueWxEsBpbNAvej78uIM+/G
ESC5c3qr1qug3u4aCnEMKncIkufpeZEC8VTzp8E5v8Lo2M3Y9aYxaT3rKXytkhXONCPOuxl3KMp5
vHRtfhQ0GuJx57RPs57tGCL1Mz3nml0JFwR3SYyJuBRu2w0Qir4cu9w0MmP9Q1evNitGuGqqvyzI
PAvFiafMG8Ch7F8TgyscdD3PlkF6u01R0cAHfw5WeEWmQIqeaqU83S9ieI2/iuhtLTpOdVWF2wRK
e2Bfu00ItXJnTup56V2nY0y3g6UG8Fci98AlWkQFvYkKaleqBA9xlnamtihuVBMdWJu87y+cczCH
eMlhMzREQ9K0+pjiTk5+giLYyN4wuP28vkU/FOo019ejBm9Bi2bmy/4yqZUpWJHs/WM7OH1bYnrT
15hd5jsSyr16ly0jWVs0WjriNcc06U1foAksJwE0CUg38VX3PEwEtPArY/0+fF7eLLAtVXrRQZeD
It0seD4wl2YA58MtvtxKP4K9yW5OAJ1fWWzaGcCBBwLUbaWPGOmYlnygt5KqjjoANtQgHevcyuo/
cCktGMPHHQzPt0xz0zK2JcTLgePWJRhKDuDCcWP0KZn7wKCWkXpUU172Ss46HEkAQTSZj50gD7qU
rQHm329Jx3qpa1AXI8TralDqBYtacm6iILUVc7T5bdAzb8nq7QOKKmZA94KsfMpQXPSn+nkHWAx+
69SVRtbA8NTBh6D6BIT2fpCSVKnjCQGCFMWvUF72pkzyzspq7LrRsH2+iultNhVrHGZscqslR4Yy
p+XMW7D52BWLMW167ov5tKNGBG1YcBpJ902ybkvX+hmv8aJKP/gIWkStFWdQKaOF7F2S7u6w5/e8
EiM4oKKc+NAQ06nrV4vEdZeHieh5JQeRIyC1MExNUllNDTznQB+xq+H18jpKPYdkZklDjRQi8kya
M0ecURfJe0fnkkxHBmxk0o2e9zH0UA9NgglJ0xNQ5lTpPClGCqhj2vBX2Fr9BCC7qaxChCShMFCh
+9TUJ2GjT4REme+fmzFRPUeTapnsGjzPM7Mrpb1WcSVbFy2xGDPj4YQStK7PK9/oeRmjirs250Yg
3NRTEw3D6lIPgavvXuImxjwYY3IZ06vnAToSq07hQZxkJlYmLlSkDqZKrLx+2D+AY+bQ8wFR6peu
U2OuMv+MSatImynhWKv6cOTwMnb9swK9Ai5lg4MoW82Bs9Pm14oj3OxXY/Bulf46P2bPD+RME6SE
u0xvaaAkpU1BoXwczbplZvMuUP1aLAEMDy96lRfWWDVqZBD7dD+sDChgsfkgApRccC1HX5jZ5/0a
8hl/G7O8DmLPRWRt3pIO2IjAdUcFwNFONZpfRWZ6W7PMNjVxpsXy1X6RY/PWcxVVkAWCzJnUDHoC
5K4kud7//OH609ak9RyFX9W5qVFYOXrYPnPs/PRYxzUn8ZM092M7OkerHUKTMR7NYbVQMFFkRRex
anbdE4C7aa3oaPxgqt0oZ50zphbfEN5O1auAnlMSIxYZAm/7qI/LKSBFZ+yP7rxARAL0gVEW482l
on3Sep4J7BQGlXAsYIvFreEC8L+9MrvbIF034YeCPhiVpZuulUQjfSeDowibFoEFLqIHqGePsV/I
QlBDrFIcd5VpF9lPJRxbEnrmF5IkBIcFJEjKFyFcU/FndsKt5/fsoGl8AP9xlha9wnW3CxctzWOk
jGOD1LOEKqN+VBuIwp3yVhfu3Hxk+xs8Xte3dOhNPkmYUFEBAtpjTsPMi7cR7lXP5Zkx86buxL8f
WbK8A/uNtW0J7G9MQRmFTYxBk+RTIf0sSAXie1vqmC2iKRaleDeZRWMZ06Dv2xLa26RqTSoBvweh
Za6jT2+hlQHQ1C9a5YJlodVliTWi5ci89VuOFSF064Sn1E3mKhZ1W2SjZj7xa0CNdek1oOGmhCoz
wMZapg5GAR9H+VI+YQy9J0E81vM5/DYKbnqhl1zX+h1JgYZ6mgC2ASDRXrbSKfMW+9Ud3L6U1+dz
f7YVrzGnabSiRoGQuGiO6MRZ03pnLCrGjHXQL27J6bmMKIjbNg8gR0YNjZN1pTbYMz6Is2QqXI6l
oGNK9bxHBsA7KvNThgwgifGZ2/zhjILzjCnU8yCm5pAC2Dy8UFec5lY0MS59u7Gja44KO5atDYaE
W6PX8yW6b9RKxmAFgrQO6TWVfDvyz1pprE4+JqfnUqrKFAC/DDmEgC3cvcnEkzAAvUjb2T9jdrqE
e7LgrAdmyK7ZaTKQO0mAemDXNZaU/5FIjS2P0jIPL54XKW+qm02m5ZKPOXI/kguGiyzxvCS2cGte
gZDUEi6FU+XDfr34AL11ka8Se6Eoi4jbedzyNJydmM6tWtMN2oVAT9PRbsVhM38V1lu74DRpkrbD
IOLYZgHan4UT5fM890Zy4GGjeBXTW7qymYE2tIFOxAwnsrgQvG5RO3MPJEP7B29Mn96ydcUqUExA
zNgUV7VFOuuiL8GYjDGT6C9boQTQHF+2tSwuCVGv8qoecaljInqLFYCjNSCuICJ23A+C65yK3Zf9
AzW8J77OSG+ZihHoTTJOnppn6O6MwPYRgnbxrunEZZRFdhiPFE3HNOLvs7VJJEaltH4KeXJ42ZBZ
HY4kG8OhDK5K4dwIfSXg9NgVkBtFbYgu9zuWf86B+PnuoE2AC8D3h4l3u3/8uHd5s0q3xPVmiKJr
PpRwXmjXOHQ7l2atvorvNTTujKXygwO3Jag3Ua0Wui6j0MsgqWcFogq6cX+yX5nBG8BguHgZvN7s
yKmrNR66ppFy4D/KrJyzk9C0OJ50YbeLH0MpH9KM809JvAVX0fo33Fwpr7K8QIDuC+cJ/QhY3Y1W
/3po/u2u08un2ch//w/+/ZACPsZ3cRl195+/X9B1clOw9bo4W9H/8D99+Wnvl2f+A0vz9EvR/9XO
H+H5z/Inq2K1848p0LWK9qpcs/Z6nZdRsRGAN+W//NEv3603T/nQ0vVv71ePsZ9M/Lxg/kPx/vmr
5eNv73UCdije0/KvbRnPPzhfxfjbySpasWSVv4u+/pkM/u16lRe/vZe0Ix3Eq7y7CVuogrl4/65e
b76RjyQFnQEmmML4oTfnCUtSVni/vdfkI1lDPGkaGv4OMSWsP09L/hUxj9BRJ4NKUjZl0DDo5P23
d9yZsdcZfJeU8SUuJxc5HvxmlYlE5WxhMuqweIueXQpmCCRTvWUTSQ8f2sC9i5hpS6l2zpiz3hqe
Z9HbomTCPcTOktbRlYO9AWVFApQ60hPWmV0e6gwz0paUSJMmA/mAXrvliZjTWyVMwxMpd9LUErTO
nGokTwM7l4qOTBQ3TT4ZdWmuXVy7Oy3TULRZZcLLiaF+6StdfZIyw7zI4pDeEV301oxqnyKQ2554
JQXVbCBlt6qjZzeeE4mTuBDJQqCg+iSFQRY4oVAvDI90Cx3Aih+9LEKy5LJ8RvRKXmiY3S+q42gz
T0zC2KqSmqAPTki1pV7SFglH0OoVYBC64rZJmbA0MvGmkMQOB4uxGVK7SlhGpm1Wyji2gj6V1YGl
CEh8rEvs0tHNc/DARFMAXYO7IG7kxmKpqZx4mbn0O/W+BVrutW6GD0An8iZxWGaniYCsqsB53x+F
KxuWl/rRceq7KtDO5RiINw5JcQ0yS7TPZa0CA13WwjMwggjncet4k9qR8jvmRz4mugzrSZyp2MFz
MzpNaKZfemKVsqlQKUBvjnQ0xlqkkCtlUpeB6lpKmanRsvVM4ZrRMJBnSiRU3ayrjPZUJYF7jbJK
fRZ0lFhGmF/HiXqHuiwFlXlNo9zSWrM7jgEvktlNDQQnWwSfWWWFrcmkM6F1MBZd5WE0mxrYLLJm
dJaSldKpSjFFTuIJ8mfWCZUXW5RGlWFlhCjuNdJBJfrkSDFrziKf1ey4kGiHE98UmuUfObI+EJ1S
IVfYWe4Ss70mHi3bkwR11TOcTBWKxUSxxVXRQMuWKhA9AXcjuHi71KHHaV5FF77paBNqtNkXlVYe
Sr5JBmgSJaqraZhVn7U6zeaAl8lnbUwLVLc5yhpO8wIzTWbADsDJmq80ElsA6zXSlknZmAAtUI08
mAlh3qlTLS1IbpeaVsTXoio00DugorCQK2JcVU7nTmicJsfg0pKPNaErJl6c++m5KJiGbOc0lst5
B8ybZkYzx2wmuOVeFQ/UqNvYalPKgoUfuLliianQxNM8ynVhYoBsvbR9rSzdWQge+mmgRMoX30to
sywSB2yYRCFldiPGQRddmCCRxrzUaF0vbKabQlpZnmpo9bpSTBXcCDlo9RbU0IP00cQUOdPGaACs
RkpW37iBbMTHTKlj9xw9l7QFG2fUme28TkK5PXGCOMThp1JV8akY0kydVyk1ZqZgBOVU9pJSdGyd
VEJ7o5l64RwXTldpM8l0pWmW1sBY6qirETuRO2bOdIkVxQcpjkQQ6xaNOMWF+TRf6MzBVXVg22Se
XehNRedKUkTip1T3mHPiJn6DMjSLHWpHuqDZchHlwjwLmP8lyIo57dLmHjS3QJOVxfaxItTtpoIi
17HVAXrWs7xaleEj626SKmL2BSF/YRUiLe80l3buie+yLL4ibeHmBHwrnnOdKchCZg1TC2NGihII
zrqBG2FmIolzNU7TSZWFwVSkXl3AXfr5qmgrdMHiUpfwKBeAXDO1vLE0L0ofRI9l+oQ4LKqmVYoL
N1Zn1IK7yoU2PFd9ybB8jrYX1mogPqWIfysC+O6+vhML7I0TDogAtoKFNyHAU6zyHCBsdsAP6c/9
6NsOyyONtw/6sZgCUTNuxXHC2p2gYvO4TVCz7zHRCrFP+Yi4g+iIJ3CSgpMGNLbgg4wyShP3+WtJ
OgLbOtAMeLQHQVvj8/bF34ZRP/ebfW/+FG9tgipVBwwWMtPD9DePcLIvAeyI9xS81d84EnUUvGVN
evoa2f2vNgyaBorOf2AYDOA9IRF70hPjum0GyhFgTnXkacirfi39n9fBk3k+pRovy+rvrANypImI
gRUZLfz8gwfuDgDGRSI83P619EduYWBmDpx/TTmSdFPBUn9WH35lW331SFMQ6RITQfgvp/9AbvV3
3aAmYvrR1qF90783/bAOOFt8/WQcnFrylxsGJBZPr3XAKtCODN3QJROgzptPzw2oR3ASuKOv/4pu
kBByqP5YBjgXQQZrgCuFf3pmoB8pAL2GpShPXz/tvr/UpmhKhnZoUKDpRyKsSVFx1rj57AYFssQ3
RVzM5yn3r7YMAIzJy2V4rYOWgYYpBovs866/q78ko2bCcyPedvKL6a+iG5o3eR2kP5YBONn5k4wX
O9/aDWQR5SQFUJTIOjef/9UwPADRoODlO9dPd4pmMsdY+pEh6D1hKy42j1AxM3UZMcHm82ZDJGCG
RN6NUtzm8+OW8APu4iXVsD0/etwkGf4636pVjv7gm/m/fcBzdM1DaD5MOz/kdcynRz/F2fzfv++U
NTcZwNaX3zKCjZznP39W8K3oHVnftPr2Pxf+mq3YgwciFV6YfX7Np+rox69/5kW8SqJV8vjO5rPe
7tRIYfWqikX6+mJvqrEv1jAqZ81QNmV7RG32mX9I1H1aFOvkOzptVvI/IIjF39fmKXk4VMgtpTkq
2MN6ADIA8emhIm6K9CH00igeFPKcCx4s5Otfj2u2z9Jw9MGdy6GCvv5fXqyZ+/Wv4rtTY5giP74+
XBJb37N0cNQMnAggxDlUxDnWyx5Dfg5JDpVywtIkvcegDamCFuZN+HuokOdzmGERT4nGoSJOVlG8
YsMSUGpByH2ohOOvfyXh178oIFC/I2YTIx4u5s/4u+b7LS09VMhiFX1vhZDnWO9QEfP0+1pIOGJC
OHmwiK9/VtH6Pv2O8SL35oW3Q6VY0TrEnK8HJ13Gcdk/oMlN+PX/kyEJr4WYQ9XY7PZs9W4O74hN
ZXDLfy1/7pc2FIu8lDHfRijfSphDf7YbfvFfPETrFfv9vwAAAP//</cx:binary>
              </cx:geoCache>
            </cx:geography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Diagramrubrik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Diagramrubrik</a:t>
          </a:r>
        </a:p>
      </cx:txPr>
    </cx:title>
    <cx:plotArea>
      <cx:plotAreaRegion>
        <cx:series layoutId="treemap" uniqueId="{DE3202F2-F14F-463E-9961-1FA18AA37E5A}">
          <cx:tx>
            <cx:txData>
              <cx:f>_xlchart.v1.9</cx:f>
              <cx:v>Antal projekt</cx:v>
            </cx:txData>
          </cx:tx>
          <cx:dataId val="0"/>
          <cx:layoutPr/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1356830</xdr:colOff>
      <xdr:row>0</xdr:row>
      <xdr:rowOff>122705</xdr:rowOff>
    </xdr:from>
    <xdr:to>
      <xdr:col>9</xdr:col>
      <xdr:colOff>981171</xdr:colOff>
      <xdr:row>0</xdr:row>
      <xdr:rowOff>403900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832836" y="122705"/>
          <a:ext cx="4077588" cy="281195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000">
              <a:solidFill>
                <a:schemeClr val="bg1"/>
              </a:solidFill>
            </a:rPr>
            <a:t>Uppdatera dashboarden genom att tryckat CTRL + ALT + F5. </a:t>
          </a:r>
        </a:p>
      </xdr:txBody>
    </xdr:sp>
    <xdr:clientData/>
  </xdr:twoCellAnchor>
  <xdr:twoCellAnchor>
    <xdr:from>
      <xdr:col>4</xdr:col>
      <xdr:colOff>31659</xdr:colOff>
      <xdr:row>20</xdr:row>
      <xdr:rowOff>168086</xdr:rowOff>
    </xdr:from>
    <xdr:to>
      <xdr:col>5</xdr:col>
      <xdr:colOff>2218766</xdr:colOff>
      <xdr:row>41</xdr:row>
      <xdr:rowOff>61850</xdr:rowOff>
    </xdr:to>
    <xdr:graphicFrame macro="">
      <xdr:nvGraphicFramePr>
        <xdr:cNvPr id="6" name="Diagram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200812</xdr:colOff>
      <xdr:row>3</xdr:row>
      <xdr:rowOff>90766</xdr:rowOff>
    </xdr:from>
    <xdr:to>
      <xdr:col>5</xdr:col>
      <xdr:colOff>362175</xdr:colOff>
      <xdr:row>17</xdr:row>
      <xdr:rowOff>179293</xdr:rowOff>
    </xdr:to>
    <xdr:graphicFrame macro="">
      <xdr:nvGraphicFramePr>
        <xdr:cNvPr id="25" name="Diagra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568052</xdr:colOff>
      <xdr:row>11</xdr:row>
      <xdr:rowOff>44078</xdr:rowOff>
    </xdr:from>
    <xdr:to>
      <xdr:col>4</xdr:col>
      <xdr:colOff>1197428</xdr:colOff>
      <xdr:row>13</xdr:row>
      <xdr:rowOff>32872</xdr:rowOff>
    </xdr:to>
    <xdr:sp macro="" textlink="AntalProjekt!D8">
      <xdr:nvSpPr>
        <xdr:cNvPr id="11" name="textrut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649945" y="2357292"/>
          <a:ext cx="629376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93243A-C410-4886-BC72-6CB2CEFBD40A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171</a:t>
          </a:fld>
          <a:endParaRPr lang="sv-SE" sz="2000"/>
        </a:p>
      </xdr:txBody>
    </xdr:sp>
    <xdr:clientData/>
  </xdr:twoCellAnchor>
  <xdr:twoCellAnchor>
    <xdr:from>
      <xdr:col>7</xdr:col>
      <xdr:colOff>96145</xdr:colOff>
      <xdr:row>3</xdr:row>
      <xdr:rowOff>87966</xdr:rowOff>
    </xdr:from>
    <xdr:to>
      <xdr:col>8</xdr:col>
      <xdr:colOff>1782633</xdr:colOff>
      <xdr:row>8</xdr:row>
      <xdr:rowOff>35466</xdr:rowOff>
    </xdr:to>
    <xdr:sp macro="" textlink="AntalOrg!E3">
      <xdr:nvSpPr>
        <xdr:cNvPr id="30" name="textru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100705" y="880446"/>
          <a:ext cx="1785548" cy="861900"/>
        </a:xfrm>
        <a:prstGeom prst="rect">
          <a:avLst/>
        </a:prstGeom>
        <a:solidFill>
          <a:schemeClr val="bg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6C43BCF-3B6A-4589-9597-9A50601ECB85}" type="TxLink">
            <a:rPr lang="en-US" sz="13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Antal unika 
organisationer:
81</a:t>
          </a:fld>
          <a:endParaRPr lang="sv-SE" sz="1300"/>
        </a:p>
      </xdr:txBody>
    </xdr:sp>
    <xdr:clientData/>
  </xdr:twoCellAnchor>
  <xdr:twoCellAnchor>
    <xdr:from>
      <xdr:col>7</xdr:col>
      <xdr:colOff>67234</xdr:colOff>
      <xdr:row>21</xdr:row>
      <xdr:rowOff>11207</xdr:rowOff>
    </xdr:from>
    <xdr:to>
      <xdr:col>11</xdr:col>
      <xdr:colOff>3056</xdr:colOff>
      <xdr:row>41</xdr:row>
      <xdr:rowOff>74221</xdr:rowOff>
    </xdr:to>
    <xdr:graphicFrame macro="">
      <xdr:nvGraphicFramePr>
        <xdr:cNvPr id="29" name="Diagra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91072</xdr:colOff>
      <xdr:row>10</xdr:row>
      <xdr:rowOff>46629</xdr:rowOff>
    </xdr:from>
    <xdr:to>
      <xdr:col>3</xdr:col>
      <xdr:colOff>12281</xdr:colOff>
      <xdr:row>18</xdr:row>
      <xdr:rowOff>3294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NUTS 3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T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72" y="2137181"/>
              <a:ext cx="1799564" cy="1437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82583</xdr:colOff>
      <xdr:row>18</xdr:row>
      <xdr:rowOff>60687</xdr:rowOff>
    </xdr:from>
    <xdr:to>
      <xdr:col>3</xdr:col>
      <xdr:colOff>1887</xdr:colOff>
      <xdr:row>26</xdr:row>
      <xdr:rowOff>74222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Programme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gram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83" y="3718287"/>
              <a:ext cx="1795729" cy="1537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>
    <xdr:from>
      <xdr:col>17</xdr:col>
      <xdr:colOff>75639</xdr:colOff>
      <xdr:row>1</xdr:row>
      <xdr:rowOff>156882</xdr:rowOff>
    </xdr:from>
    <xdr:to>
      <xdr:col>25</xdr:col>
      <xdr:colOff>593911</xdr:colOff>
      <xdr:row>19</xdr:row>
      <xdr:rowOff>33618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23539" y="614082"/>
              <a:ext cx="5115672" cy="3267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  <xdr:twoCellAnchor>
    <xdr:from>
      <xdr:col>17</xdr:col>
      <xdr:colOff>73961</xdr:colOff>
      <xdr:row>36</xdr:row>
      <xdr:rowOff>158484</xdr:rowOff>
    </xdr:from>
    <xdr:to>
      <xdr:col>25</xdr:col>
      <xdr:colOff>558800</xdr:colOff>
      <xdr:row>41</xdr:row>
      <xdr:rowOff>55404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493060</xdr:colOff>
      <xdr:row>3</xdr:row>
      <xdr:rowOff>89647</xdr:rowOff>
    </xdr:from>
    <xdr:to>
      <xdr:col>5</xdr:col>
      <xdr:colOff>2241178</xdr:colOff>
      <xdr:row>17</xdr:row>
      <xdr:rowOff>179294</xdr:rowOff>
    </xdr:to>
    <xdr:graphicFrame macro="">
      <xdr:nvGraphicFramePr>
        <xdr:cNvPr id="27" name="Diagra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22411</xdr:colOff>
      <xdr:row>3</xdr:row>
      <xdr:rowOff>112062</xdr:rowOff>
    </xdr:from>
    <xdr:to>
      <xdr:col>3</xdr:col>
      <xdr:colOff>29808</xdr:colOff>
      <xdr:row>10</xdr:row>
      <xdr:rowOff>12489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um_formel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um_form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64" y="907680"/>
              <a:ext cx="1777926" cy="12339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>
    <xdr:from>
      <xdr:col>8</xdr:col>
      <xdr:colOff>1908460</xdr:colOff>
      <xdr:row>3</xdr:row>
      <xdr:rowOff>99884</xdr:rowOff>
    </xdr:from>
    <xdr:to>
      <xdr:col>9</xdr:col>
      <xdr:colOff>1864687</xdr:colOff>
      <xdr:row>8</xdr:row>
      <xdr:rowOff>50559</xdr:rowOff>
    </xdr:to>
    <xdr:sp macro="" textlink="UnikaProjekt!D3">
      <xdr:nvSpPr>
        <xdr:cNvPr id="3" name="textruta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014356" y="891572"/>
          <a:ext cx="1994825" cy="841325"/>
        </a:xfrm>
        <a:prstGeom prst="rect">
          <a:avLst/>
        </a:prstGeom>
        <a:solidFill>
          <a:schemeClr val="bg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524DF46-C362-4839-BC13-AF672ACC2128}" type="TxLink">
            <a:rPr lang="en-US" sz="13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Antal unika 
projekt:
93</a:t>
          </a:fld>
          <a:endParaRPr lang="sv-SE" sz="1300"/>
        </a:p>
      </xdr:txBody>
    </xdr:sp>
    <xdr:clientData/>
  </xdr:twoCellAnchor>
  <xdr:twoCellAnchor editAs="oneCell">
    <xdr:from>
      <xdr:col>0</xdr:col>
      <xdr:colOff>97798</xdr:colOff>
      <xdr:row>26</xdr:row>
      <xdr:rowOff>156154</xdr:rowOff>
    </xdr:from>
    <xdr:to>
      <xdr:col>3</xdr:col>
      <xdr:colOff>47807</xdr:colOff>
      <xdr:row>34</xdr:row>
      <xdr:rowOff>88496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pecific objective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cific objecti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98" y="5215537"/>
              <a:ext cx="1828364" cy="1414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>
    <xdr:from>
      <xdr:col>17</xdr:col>
      <xdr:colOff>78441</xdr:colOff>
      <xdr:row>20</xdr:row>
      <xdr:rowOff>4946</xdr:rowOff>
    </xdr:from>
    <xdr:to>
      <xdr:col>25</xdr:col>
      <xdr:colOff>566698</xdr:colOff>
      <xdr:row>36</xdr:row>
      <xdr:rowOff>37109</xdr:rowOff>
    </xdr:to>
    <xdr:graphicFrame macro="">
      <xdr:nvGraphicFramePr>
        <xdr:cNvPr id="14" name="Diagram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537883</xdr:colOff>
      <xdr:row>4</xdr:row>
      <xdr:rowOff>1</xdr:rowOff>
    </xdr:from>
    <xdr:to>
      <xdr:col>5</xdr:col>
      <xdr:colOff>2151530</xdr:colOff>
      <xdr:row>6</xdr:row>
      <xdr:rowOff>168088</xdr:rowOff>
    </xdr:to>
    <xdr:sp macro="" textlink="">
      <xdr:nvSpPr>
        <xdr:cNvPr id="17" name="textrut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303059" y="1042148"/>
          <a:ext cx="1613647" cy="549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Projektpartners typ av organisation</a:t>
          </a:r>
          <a:endParaRPr lang="sv-SE" sz="1400" b="0" i="0" u="none" strike="noStrike" kern="1200" spc="0" baseline="0">
            <a:solidFill>
              <a:sysClr val="windowText" lastClr="000000">
                <a:lumMod val="65000"/>
                <a:lumOff val="35000"/>
              </a:sys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22411</xdr:colOff>
      <xdr:row>18</xdr:row>
      <xdr:rowOff>134471</xdr:rowOff>
    </xdr:from>
    <xdr:to>
      <xdr:col>5</xdr:col>
      <xdr:colOff>2229971</xdr:colOff>
      <xdr:row>20</xdr:row>
      <xdr:rowOff>33618</xdr:rowOff>
    </xdr:to>
    <xdr:sp macro="" textlink="">
      <xdr:nvSpPr>
        <xdr:cNvPr id="9" name="Rektangel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140323" y="3843618"/>
          <a:ext cx="3585883" cy="280147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44825</xdr:colOff>
      <xdr:row>8</xdr:row>
      <xdr:rowOff>96371</xdr:rowOff>
    </xdr:from>
    <xdr:to>
      <xdr:col>11</xdr:col>
      <xdr:colOff>1</xdr:colOff>
      <xdr:row>20</xdr:row>
      <xdr:rowOff>44823</xdr:rowOff>
    </xdr:to>
    <xdr:sp macro="" textlink="">
      <xdr:nvSpPr>
        <xdr:cNvPr id="28" name="Rektangel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916707" y="1844489"/>
          <a:ext cx="4022912" cy="2234452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12</xdr:col>
      <xdr:colOff>25400</xdr:colOff>
      <xdr:row>2</xdr:row>
      <xdr:rowOff>12699</xdr:rowOff>
    </xdr:from>
    <xdr:to>
      <xdr:col>16</xdr:col>
      <xdr:colOff>482959</xdr:colOff>
      <xdr:row>41</xdr:row>
      <xdr:rowOff>86590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8" name="Diagram 17">
              <a:extLst>
                <a:ext uri="{FF2B5EF4-FFF2-40B4-BE49-F238E27FC236}">
                  <a16:creationId xmlns:a16="http://schemas.microsoft.com/office/drawing/2014/main" id="{73230D09-CC9D-4792-B124-51AE7664EE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0800" y="622299"/>
              <a:ext cx="3251559" cy="75033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34</xdr:row>
      <xdr:rowOff>173181</xdr:rowOff>
    </xdr:from>
    <xdr:to>
      <xdr:col>3</xdr:col>
      <xdr:colOff>49406</xdr:colOff>
      <xdr:row>41</xdr:row>
      <xdr:rowOff>51386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Type of partner">
              <a:extLst>
                <a:ext uri="{FF2B5EF4-FFF2-40B4-BE49-F238E27FC236}">
                  <a16:creationId xmlns:a16="http://schemas.microsoft.com/office/drawing/2014/main" id="{5A18D9E9-1F6F-4B53-9BB8-043D0EF44C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of partn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6878781"/>
              <a:ext cx="1821056" cy="1211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66674</xdr:colOff>
      <xdr:row>23</xdr:row>
      <xdr:rowOff>138111</xdr:rowOff>
    </xdr:from>
    <xdr:to>
      <xdr:col>24</xdr:col>
      <xdr:colOff>457874</xdr:colOff>
      <xdr:row>47</xdr:row>
      <xdr:rowOff>67311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52FFD8F1-12BE-1DCC-F3F8-18D5B29E1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57149</xdr:colOff>
      <xdr:row>2</xdr:row>
      <xdr:rowOff>185737</xdr:rowOff>
    </xdr:from>
    <xdr:to>
      <xdr:col>24</xdr:col>
      <xdr:colOff>448349</xdr:colOff>
      <xdr:row>23</xdr:row>
      <xdr:rowOff>95250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E7B4D06-CD74-C6B6-FCC1-56E8C89E8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7</xdr:row>
      <xdr:rowOff>128587</xdr:rowOff>
    </xdr:from>
    <xdr:to>
      <xdr:col>11</xdr:col>
      <xdr:colOff>52387</xdr:colOff>
      <xdr:row>22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0000000-0008-0000-08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8387" y="1462087"/>
              <a:ext cx="508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104775</xdr:rowOff>
    </xdr:from>
    <xdr:to>
      <xdr:col>9</xdr:col>
      <xdr:colOff>377186</xdr:colOff>
      <xdr:row>23</xdr:row>
      <xdr:rowOff>34290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ject name">
              <a:extLst>
                <a:ext uri="{FF2B5EF4-FFF2-40B4-BE49-F238E27FC236}">
                  <a16:creationId xmlns:a16="http://schemas.microsoft.com/office/drawing/2014/main" id="{00000000-0008-0000-0D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0" y="295275"/>
              <a:ext cx="4000500" cy="4105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1</xdr:row>
      <xdr:rowOff>180975</xdr:rowOff>
    </xdr:from>
    <xdr:to>
      <xdr:col>6</xdr:col>
      <xdr:colOff>453390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rganisation name">
              <a:extLst>
                <a:ext uri="{FF2B5EF4-FFF2-40B4-BE49-F238E27FC236}">
                  <a16:creationId xmlns:a16="http://schemas.microsoft.com/office/drawing/2014/main" id="{00000000-0008-0000-0E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ganisation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9350" y="3714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17</xdr:row>
      <xdr:rowOff>28575</xdr:rowOff>
    </xdr:from>
    <xdr:to>
      <xdr:col>16</xdr:col>
      <xdr:colOff>514349</xdr:colOff>
      <xdr:row>21</xdr:row>
      <xdr:rowOff>47624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1</xdr:row>
      <xdr:rowOff>157161</xdr:rowOff>
    </xdr:from>
    <xdr:to>
      <xdr:col>16</xdr:col>
      <xdr:colOff>257175</xdr:colOff>
      <xdr:row>17</xdr:row>
      <xdr:rowOff>28574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ndläggare Tillväxtverket" refreshedDate="46169.34818148148" missingItemsLimit="0" createdVersion="8" refreshedVersion="8" minRefreshableVersion="3" recordCount="1196" xr:uid="{927863BA-A3B8-4BCE-AAAD-B5D97F72D71A}">
  <cacheSource type="worksheet">
    <worksheetSource name="Tabell1"/>
  </cacheSource>
  <cacheFields count="19">
    <cacheField name="#" numFmtId="0">
      <sharedItems containsSemiMixedTypes="0" containsString="0" containsNumber="1" containsInteger="1" minValue="1" maxValue="232"/>
    </cacheField>
    <cacheField name="Programme" numFmtId="0">
      <sharedItems count="10">
        <s v="AURORA"/>
        <s v="Baltic Sea Region"/>
        <s v="Central Baltic"/>
        <s v="Interreg europe"/>
        <s v="Northern Periphery and Arctic"/>
        <s v="South Baltic Programme"/>
        <s v="Sverige-Norge"/>
        <s v="URBACT IV"/>
        <s v="Öresund-Kattegat-Skagerrak"/>
        <s v="Interreg North Sea"/>
      </sharedItems>
    </cacheField>
    <cacheField name="Type of project" numFmtId="0">
      <sharedItems count="7">
        <s v="Regular"/>
        <s v="Regular project"/>
        <s v="Small"/>
        <s v="Small-scale project"/>
        <s v="Feasibility study"/>
        <s v="Small Scale Project"/>
        <s v="Full Application"/>
      </sharedItems>
    </cacheField>
    <cacheField name="Start date" numFmtId="14">
      <sharedItems containsSemiMixedTypes="0" containsNonDate="0" containsDate="1" containsString="0" minDate="2022-06-16T00:00:00" maxDate="2026-01-02T00:00:00" count="91">
        <d v="2023-01-01T00:00:00"/>
        <d v="2023-09-01T00:00:00"/>
        <d v="2024-01-01T00:00:00"/>
        <d v="2023-10-01T00:00:00"/>
        <d v="2024-11-01T00:00:00"/>
        <d v="2024-08-01T00:00:00"/>
        <d v="2022-12-01T00:00:00"/>
        <d v="2024-09-01T00:00:00"/>
        <d v="2024-05-01T00:00:00"/>
        <d v="2024-04-01T00:00:00"/>
        <d v="2024-02-01T00:00:00"/>
        <d v="2023-02-01T00:00:00"/>
        <d v="2022-11-01T00:00:00"/>
        <d v="2024-03-01T00:00:00"/>
        <d v="2025-01-01T00:00:00"/>
        <d v="2024-06-01T00:00:00"/>
        <d v="2023-11-01T00:00:00"/>
        <d v="2023-08-01T00:00:00"/>
        <d v="2023-08-14T00:00:00"/>
        <d v="2022-11-30T00:00:00"/>
        <d v="2023-10-10T00:00:00"/>
        <d v="2024-10-01T00:00:00"/>
        <d v="2023-01-30T00:00:00"/>
        <d v="2023-04-01T00:00:00"/>
        <d v="2024-07-01T00:00:00"/>
        <d v="2023-03-01T00:00:00"/>
        <d v="2025-09-01T00:00:00"/>
        <d v="2025-02-01T00:00:00"/>
        <d v="2025-03-01T00:00:00"/>
        <d v="2025-08-01T00:00:00"/>
        <d v="2025-02-28T00:00:00"/>
        <d v="2025-04-01T00:00:00"/>
        <d v="2025-06-01T00:00:00"/>
        <d v="2026-01-01T00:00:00"/>
        <d v="2025-11-01T00:00:00"/>
        <d v="2025-10-01T00:00:00"/>
        <d v="2025-07-01T00:00:00"/>
        <d v="2022-06-16T00:00:00"/>
        <d v="2022-09-24T00:00:00"/>
        <d v="2023-06-21T00:00:00"/>
        <d v="2023-04-21T00:00:00"/>
        <d v="2024-06-30T00:00:00"/>
        <d v="2023-05-01T00:00:00"/>
        <d v="2025-05-01T00:00:00"/>
        <d v="2023-07-01T00:00:00"/>
        <d v="2023-06-01T00:00:00"/>
        <d v="2023-12-01T00:00:00"/>
        <d v="2023-09-15T00:00:00"/>
        <d v="2024-09-28T00:00:00"/>
        <d v="2025-09-15T00:00:00"/>
        <d v="2025-09-18T00:00:00"/>
        <d v="2024-04-25T00:00:00"/>
        <d v="2022-12-05T00:00:00"/>
        <d v="2022-07-01T00:00:00"/>
        <d v="2023-02-15T00:00:00"/>
        <d v="2024-03-15T00:00:00"/>
        <d v="2024-05-16T00:00:00"/>
        <d v="2024-08-26T00:00:00"/>
        <d v="2022-11-15T00:00:00"/>
        <d v="2024-09-02T00:00:00"/>
        <d v="2023-03-31T00:00:00"/>
        <d v="2023-02-13T00:00:00"/>
        <d v="2024-12-01T00:00:00"/>
        <d v="2024-10-21T00:00:00"/>
        <d v="2025-01-02T00:00:00"/>
        <d v="2025-06-02T00:00:00"/>
        <d v="2025-08-15T00:00:00"/>
        <d v="2023-01-16T00:00:00"/>
        <d v="2023-04-05T00:00:00"/>
        <d v="2023-03-06T00:00:00"/>
        <d v="2024-05-15T00:00:00"/>
        <d v="2024-01-02T00:00:00"/>
        <d v="2023-10-02T00:00:00"/>
        <d v="2024-06-03T00:00:00"/>
        <d v="2022-10-01T00:00:00"/>
        <d v="2023-04-15T00:00:00"/>
        <d v="2024-08-15T00:00:00"/>
        <d v="2025-01-15T00:00:00"/>
        <d v="2024-10-15T00:00:00"/>
        <d v="2024-12-03T00:00:00"/>
        <d v="2025-02-15T00:00:00"/>
        <d v="2022-11-23T00:00:00"/>
        <d v="2022-10-03T00:00:00"/>
        <d v="2022-09-20T00:00:00"/>
        <d v="2022-09-01T00:00:00"/>
        <d v="2022-10-02T00:00:00"/>
        <d v="2023-06-15T00:00:00"/>
        <d v="2023-05-02T00:00:00"/>
        <d v="2023-04-12T00:00:00"/>
        <d v="2023-07-12T00:00:00"/>
        <d v="2024-01-15T00:00:00"/>
      </sharedItems>
    </cacheField>
    <cacheField name="End date" numFmtId="14">
      <sharedItems containsDate="1" containsMixedTypes="1" minDate="2023-02-15T00:00:00" maxDate="2029-05-01T00:00:00" count="106">
        <d v="2025-12-31T00:00:00"/>
        <d v="2026-08-31T00:00:00"/>
        <d v="2026-12-31T00:00:00"/>
        <d v="2026-09-30T00:00:00"/>
        <d v="2023-11-30T00:00:00"/>
        <d v="2027-08-31T00:00:00"/>
        <d v="2024-12-31T00:00:00"/>
        <d v="2027-01-31T00:00:00"/>
        <d v="2025-11-30T00:00:00"/>
        <d v="2024-09-30T00:00:00"/>
        <d v="2025-08-31T00:00:00"/>
        <d v="2025-10-31T00:00:00"/>
        <d v="2026-01-31T00:00:00"/>
        <d v="2024-01-31T00:00:00"/>
        <d v="2027-02-28T00:00:00"/>
        <d v="2024-10-31T00:00:00"/>
        <d v="2027-10-31T00:00:00"/>
        <d v="2027-12-31T00:00:00"/>
        <d v="2027-07-31T00:00:00"/>
        <d v="2027-05-31T00:00:00"/>
        <d v="2026-10-31T00:00:00"/>
        <d v="2024-07-31T00:00:00"/>
        <d v="2023-07-31T00:00:00"/>
        <d v="2024-03-03T00:00:00"/>
        <d v="2023-06-30T00:00:00"/>
        <d v="2026-10-09T00:00:00"/>
        <d v="2027-09-30T00:00:00"/>
        <d v="2023-07-30T00:00:00"/>
        <d v="2025-04-01T00:00:00"/>
        <d v="2027-06-30T00:00:00"/>
        <d v="2026-07-31T00:00:00"/>
        <d v="2026-08-30T00:00:00"/>
        <d v="2023-08-31T00:00:00"/>
        <d v="2025-08-30T00:00:00"/>
        <d v="2028-08-31T00:00:00"/>
        <d v="2028-01-31T00:00:00"/>
        <d v="2028-02-29T00:00:00"/>
        <d v="2028-02-28T00:00:00"/>
        <d v="2028-07-31T00:00:00"/>
        <d v="2026-06-30T00:00:00"/>
        <d v="2028-03-31T00:00:00"/>
        <d v="2028-12-31T00:00:00"/>
        <d v="2028-10-31T00:00:00"/>
        <d v="2028-06-30T00:00:00"/>
        <d v="2028-09-30T00:00:00"/>
        <d v="2026-05-31T00:00:00"/>
        <d v="2026-04-30T00:00:00"/>
        <d v="2026-03-31T00:00:00"/>
        <d v="2024-06-30T00:00:00"/>
        <s v="2027-02-31"/>
        <d v="2025-04-30T00:00:00"/>
        <d v="2028-05-31T00:00:00"/>
        <d v="2027-03-31T00:00:00"/>
        <d v="2026-02-28T00:00:00"/>
        <d v="2027-04-30T00:00:00"/>
        <d v="2025-09-30T00:00:00"/>
        <d v="2027-11-30T00:00:00"/>
        <d v="2025-03-31T00:00:00"/>
        <d v="2028-04-30T00:00:00"/>
        <d v="2029-04-30T00:00:00"/>
        <d v="2026-11-30T00:00:00"/>
        <d v="2024-11-30T00:00:00"/>
        <d v="2023-05-31T00:00:00"/>
        <d v="2024-05-31T00:00:00"/>
        <s v="2026-09-31"/>
        <d v="2026-09-14T00:00:00"/>
        <d v="2026-03-27T00:00:00"/>
        <d v="2026-08-01T00:00:00"/>
        <d v="2028-09-14T00:00:00"/>
        <d v="2028-08-18T00:00:00"/>
        <d v="2027-04-25T00:00:00"/>
        <d v="2025-11-28T00:00:00"/>
        <d v="2025-06-30T00:00:00"/>
        <d v="2026-02-15T00:00:00"/>
        <d v="2027-03-14T00:00:00"/>
        <d v="2027-05-15T00:00:00"/>
        <d v="2023-12-31T00:00:00"/>
        <d v="2023-09-30T00:00:00"/>
        <d v="2027-08-25T00:00:00"/>
        <d v="2023-02-15T00:00:00"/>
        <d v="2026-02-12T00:00:00"/>
        <d v="2025-01-31T00:00:00"/>
        <d v="2025-06-20T00:00:00"/>
        <d v="2025-09-01T00:00:00"/>
        <d v="2028-08-14T00:00:00"/>
        <d v="2025-03-01T00:00:00"/>
        <d v="2026-01-16T00:00:00"/>
        <d v="2024-03-31T00:00:00"/>
        <d v="2024-08-31T00:00:00"/>
        <d v="2024-12-15T00:00:00"/>
        <d v="2025-12-01T00:00:00"/>
        <d v="2024-02-14T00:00:00"/>
        <d v="2025-02-28T00:00:00"/>
        <d v="2028-01-14T00:00:00"/>
        <d v="2025-07-15T00:00:00"/>
        <d v="2024-05-22T00:00:00"/>
        <d v="2027-03-19T00:00:00"/>
        <d v="2026-03-19T00:00:00"/>
        <d v="2024-02-29T00:00:00"/>
        <d v="2026-10-02T00:00:00"/>
        <d v="2026-09-15T00:00:00"/>
        <d v="2026-06-11T00:00:00"/>
        <d v="2025-01-12T00:00:00"/>
        <d v="2027-01-15T00:00:00"/>
        <d v="2026-12-01T00:00:00"/>
        <d v="2027-07-01T00:00:00"/>
      </sharedItems>
    </cacheField>
    <cacheField name="Project name" numFmtId="0">
      <sharedItems count="585">
        <s v="Boost Nordic Biogas"/>
        <s v="Nature refines"/>
        <s v="X Border Support4Games (Support structure for Game Start ups in the Arctic)"/>
        <s v="Best practices for sustainable stabilisation and reuse of sulfidic soils with minimised environmental impact (MinImpact)"/>
        <s v="Regenerative nature tourism (REGGAE)"/>
        <s v="ICCE"/>
        <s v="Torne Valley Dipnet"/>
        <s v="Smart ruralities- new solutions for the future of local communities and municipalities (SMART RURAL)"/>
        <s v="ClimateFood: Climate-Smart Food via Cross-Border Cooperation - With Businesses, for the Businesses!"/>
        <s v="REWATER"/>
        <s v="Innovation in urban planning"/>
        <s v="Power line monitoring for increased resilience"/>
        <s v="Food education for the future"/>
        <s v="Bothnia Green Energy"/>
        <s v="Nordic Music Creators"/>
        <s v="ICH North - passing on our musical heritage"/>
        <s v="SCABEAC - Sustainable Construction and Build Environment in Arctic Climate"/>
        <s v="Tiny homes preparatory project"/>
        <s v="Bothnian Coastal Route (BCR)"/>
        <s v="SUSEN - Knowledge and networking platform for sustainable electronics based on northern bioresources - Sustainable electronics from Northern bioresources - Biotronics"/>
        <s v="Arctic 6G"/>
        <s v="HE4T - Harvesting Energy for Data Acquisition and Transfer"/>
        <s v="Bothnia Business Heritage"/>
        <s v="Summation - (Sustainable Autonomous Systems and Solutions)"/>
        <s v="Eco-friendly and sustainable method for recycling of spent lithium-ion batteries (EcoLIB)"/>
        <s v="Sustainable Hydrogen - Potential for Bothnia Gulf Cluster"/>
        <s v="ISSUES - Information Security and digital Services for sUstainablE designS"/>
        <s v="Sustainable Autonomous Material Handling (SAMHand)"/>
        <s v="OFFwind - Offshore Wind Turbine Farms"/>
        <s v="RE-HYDRO (Rethinking Hydropower Management: Safeguarding Biodiversity while improving Climate Adaptation)"/>
        <s v="Implementation of DeD AM in future manufacturing"/>
        <s v="NATUREACH - Nature Reachable for all"/>
        <s v="Young in the Northernmost North"/>
        <s v="SUSBICO: Sustainable biocomposites"/>
        <s v="GENGREEN"/>
        <s v="New tools for managing PFAS challenge NeTo-PFAS"/>
        <s v="Boosting Space Business - the Aurora Region Space Economy Ecosystem (AuroraSpace)"/>
        <s v="Climate Change Adaptation of Northern Forests: Risks and Prevention of Damaging Agents -ClimateForest"/>
        <s v="RE-ARCHTIVE NORTH. Innovative strategies for the re-use and re-activation of the architectural heritage in Northern peripheral areas"/>
        <s v="Cyber-Physical Systems Security Lab (CPS Security Lab)"/>
        <s v="SOPRANO"/>
        <s v="ProWater"/>
        <s v="RESONATE"/>
        <s v="RESILIFY"/>
        <s v="DelWaWood"/>
        <s v="Flexible and Sustainable Solid-State Batteries for Cold-Weather Electronic Applications"/>
        <s v="Felles Fjellrev - Together for the arctic fox"/>
        <s v="SeaMoreEco - Seamless monitoring, restoration and conservation in the northern Gulf of Bothnia"/>
        <s v="New North - Transport, Logistics and Security of Supply"/>
        <s v="Preliminary project Borderless, responsible hiking tourism"/>
        <s v="CLAP - Climate change communication and adaptation in Arctic protected areas"/>
        <s v="INSPIRE - Invasive Species: Information, Restoration and Engagement"/>
        <s v="Pre-study for capasity building a network of cooperation in the field of Finno Ugric cultures, languages and sustainable tourism in the North"/>
        <s v="Nordic Battery Belt - Feasibility study"/>
        <s v="RemotE seNsing and data fuSion integration for IndUstrial logistics in Rural ArEas with 6G (ENSURE-6G)"/>
        <s v="Air herding: Large scale implementation of drones in reindeer husbandry, a user perspective [AIRHERD]"/>
        <s v="IMMERSE"/>
        <s v="ReCap ASáP: Regaining capacity in a changing Sápmi"/>
        <s v="Arctic Music Circles"/>
        <s v="Exploring Cross-Border Collaboration for Sustainable Entrepreneurship"/>
        <s v="Kvarken Film Network"/>
        <s v="NOWA - Nordic Waste Management Vision"/>
        <s v="Innovative Rooms"/>
        <s v="ANSEL - Access the North with the Speed of Light"/>
        <s v="GreenBattery"/>
        <s v="FOR-BLEND"/>
        <s v="St Olav Ways"/>
        <s v="Digital Innovation In the Forest value chain"/>
        <s v="HERBS - developing, renewing and advancing sustainable herb and spice plant growing, further producing and productization in northern area"/>
        <s v="SustainableNutrients"/>
        <s v="Girku SOS - Northern Sami Helpline - Helpline and suicide prevention"/>
        <s v="ForestEcoSecurity - Management methods and technology for young boreal forests for adaptation to sustainable forest management goals in a changing climate"/>
        <s v="AquilaNorth"/>
        <s v="Arctic Europe Tourism Cluster"/>
        <s v="Borderless, secure and vibrant North"/>
        <s v="NORDIC HEALTH DATA SPACES"/>
        <s v="MÁHTUT"/>
        <s v="Cross-border University Cooperation for Knowledge Sharing and Regional Development"/>
        <s v="Indigenous Digital Storytelling with New Media"/>
        <s v="NORTHDIVeRSITY"/>
        <s v="Aurora Entrepreneurialis"/>
        <s v="DeTo - Developing Together"/>
        <s v="Borderless Game Academy"/>
        <s v="A Collaborative Network for Intercultural Competence and Interaction in Preschool and Early Childhood Education and Care"/>
        <s v="Arena North Calotte"/>
        <s v="Online tools for Inari Saami and Ume Saami language learning"/>
        <s v="EU-MAT: Effective Urban Material Mining in Cities"/>
        <s v="DeHigh - Demonstrated methodology to transfer sustainable and low risk e-power train concepts"/>
        <s v="MEQAL-Methane Quantization and Localization"/>
        <s v="LOHKANLIHKKU"/>
        <s v="NordicForestry - Planning, management methods and technology for young boreal forests"/>
        <s v="Insects of the North"/>
        <s v="Understanding ecology of ringed seals to enhance sustainable management in a changing environment"/>
        <s v="MASSIW Developing acid sulfate soil management for improved water status"/>
        <s v="Roots and Future - Empowering Minority Language Education and Communities"/>
        <s v="BB Alien - Beyond Borders: Joint Efforts to Combat Invasive Alien Species"/>
        <s v="SISME - Strengthening the Involvement of SME's in the CRM value chains across the Northern Europe"/>
        <s v="DSS-oral, Digital support solutions for oral health care"/>
        <s v="Cross border rural digital policy"/>
        <s v="WaVes - Smart Innovative Biotechnology from Arctic Plant-Derived Waxes and NanoBiomaterials"/>
        <s v="Northern Traffic Lights - a digital platform for monitoring and predicting gravel road trafficability in a changing climate"/>
        <s v="AUTONOMIC - Autonomous Robots for a Green and Sustainable Nordic Region"/>
        <s v="SEEC Sustainable and energy-efficient energy communities"/>
        <s v="ACCENT - Arts, culture and creativity for entrepreneurial networking and tourism"/>
        <s v="TRUST - Enhancing Wireless Communication &amp; Sensing with Secure, Resilient, and Trustworthy Solutions"/>
        <s v="Botnia Ice Cider Appellation part 1 - the forming of an appellation for growth and value of ice cider in an international market"/>
        <s v="HIDDEN - Habitat Investigation in Diverse and Dynamic Estuarine Networks"/>
        <s v="Heritage in motion"/>
        <s v="SÁPMÁI BUORRIN - Building the Future of Sámi Businesses"/>
        <s v="H2BRIDGE - Advancing Solar Hydrogen Production through Photocatalytic Printed Panels"/>
        <s v="High North Civil Preparedness Forum"/>
        <s v="PRESERVE: Protection and REStoration of peatland biodiversity, and Ecosystem seRVicEs in Natura 2000 sites"/>
        <s v="ResilientEdge"/>
        <s v="InAFQual - Innovative Arctic Food Quality Control for SMEs"/>
        <s v="GreenGrain | Green steelmaking with tailored metallurgical grains by fast heating techniques"/>
        <s v="ICH EDU North"/>
        <s v="CoCoast - Cooperation from Coast to Coast"/>
        <s v="Resilient Botnia"/>
        <s v="NORDSKILLS - Nordic self-sufficiency skills for climate adaptation"/>
        <s v="Cross-Border CLLD Along the River"/>
        <s v="New knowledge about South Saami history. Combining traditional Saami and academic knowledge systems"/>
        <s v="CIRCUIT - Cross-border Innovation and Research for Creative &amp; Immersive Transformation"/>
        <s v="Createch North: AI Leap"/>
        <s v="Kvarken Film Hub"/>
        <s v="Rediscover Blue Way"/>
        <s v="ASP - Making archives accessible on Sámi premises"/>
        <s v="BEAR - Biogas Efficiency in Arctic Regions"/>
        <s v="ChemClimCircle"/>
        <s v="UrbanTestbeds.JR"/>
        <s v="NonHazCity 3"/>
        <s v="BEST ACE"/>
        <s v="BioBoosters"/>
        <s v="CEforestry"/>
        <s v="RoundGoby"/>
        <s v="NURSECOAST-II"/>
        <s v="BSR Go-abroad"/>
        <s v="BaltSusBoating 2030"/>
        <s v="BSR Cultural Pearls"/>
        <s v="CCI4Change"/>
        <s v="Blue-Green Bio Lab"/>
        <s v="HyTruck"/>
        <s v="BALTIPLAST"/>
        <s v="Change(K)now!"/>
        <s v="MaDaMe"/>
        <s v="RESIST"/>
        <s v="BAB"/>
        <s v="BATS"/>
        <s v="ReNutriWater"/>
        <s v="KISMET"/>
        <s v="RenoWave"/>
        <s v="BOWE2H"/>
        <s v="KidsLikeUs"/>
        <s v="BSG-Go"/>
        <s v="Light in the Dark"/>
        <s v="ORMOBASS"/>
        <s v="SUMPs for BSR"/>
        <s v="MI-RAP"/>
        <s v="Climate-4-CAST"/>
        <s v="BEACON"/>
        <s v="StratKIT+"/>
        <s v="GlassCircle"/>
        <s v="CiNURGi"/>
        <s v="GYPREG"/>
        <s v="APRIORA"/>
        <s v="Blue Supply Chains"/>
        <s v="Distance LAB"/>
        <s v="CAIDX"/>
        <s v="WaterMan"/>
        <s v="Mobile Hospital"/>
        <s v="CITYAM"/>
        <s v="BASCIL"/>
        <s v="Supported by Nature"/>
        <s v="UrbFRail"/>
        <s v="Arts on Prescription"/>
        <s v="BaMuR"/>
        <s v="BalMarGrav"/>
        <s v="CommitClimate"/>
        <s v="StartSun"/>
        <s v="TETRAS"/>
        <s v="City Blues"/>
        <s v="EMPEREST"/>
        <s v="PPI4cities"/>
        <s v="MentalHealthMatters"/>
        <s v="BSR HyAirport"/>
        <s v="BSI_4Women"/>
        <s v="GreenIndustrialAreas"/>
        <s v="Baltic Sea e-Nav"/>
        <s v="BREC"/>
        <s v="OpenRisk II"/>
        <s v="TRUST ALUM"/>
        <s v="PV 4 All"/>
        <s v="Energy Equilibrium"/>
        <s v="Liveability"/>
        <s v="ChemClimCircle-2"/>
        <s v="CIRC-2-ZERO"/>
        <s v="SchoolChanger"/>
        <s v="Energy Circle"/>
        <s v="H2Deri@BSP"/>
        <s v="SmartAging"/>
        <s v="Enercracy"/>
        <s v="CompositeCircle"/>
        <s v="PlanHeat"/>
        <s v="Circular Ports"/>
        <s v="CliNeDest"/>
        <s v="HybReDe"/>
        <s v="ClimaResponse"/>
        <s v="REDIRECT"/>
        <s v="CREWS"/>
        <s v="DEAHL BALTIC"/>
        <s v="Circ@Home"/>
        <s v="DIVERSE_GENE_WATCH"/>
        <s v="BALTFLOODS"/>
        <s v="SuRuMo"/>
        <s v="REISFER"/>
        <s v="TransFarm"/>
        <s v="Stronger Together"/>
        <s v="CDG Booster"/>
        <s v="Ce4Re"/>
        <s v="Silver Entreprenuers"/>
        <s v="EFE"/>
        <s v="AV Growth"/>
        <s v="Cycle4Climate"/>
        <s v="WSSP"/>
        <s v="VINCE"/>
        <s v="BalticReed"/>
        <s v="NBSCALE"/>
        <s v="SAFE"/>
        <s v="SCALE-ABLE"/>
        <s v="Scaleup Launchpad"/>
        <s v="Bridging4Growth"/>
        <s v="BaltCOP"/>
        <s v="CeMeWe"/>
        <s v="ACROSS"/>
        <s v="INGOs"/>
        <s v="Sustainable Flow"/>
        <s v="WE C Business"/>
        <s v="Your Future Profession"/>
        <s v="Re:Fish"/>
        <s v="BALTIC2HAND"/>
        <s v="Baltic Impact Accelerator"/>
        <s v="Health3-2-1"/>
        <s v="MUSTBE"/>
        <s v="Enhanced ERA"/>
        <s v="ICC"/>
        <s v="Leap4Growth"/>
        <s v="SMEEE"/>
        <s v="GSAI"/>
        <s v="IAS Business Academy"/>
        <s v="Scale up together!"/>
        <s v="Waste to Value"/>
        <s v="ReSolutions"/>
        <s v="SustainaCycle"/>
        <s v="BalticPFASResolve"/>
        <s v="TEXAD"/>
        <s v="FEEL"/>
        <s v="SIreNERGY"/>
        <s v="UNIFHY"/>
        <s v="CARES"/>
        <s v="CLEAR CITIES"/>
        <s v="SKYLA"/>
        <s v="DEBUTING"/>
        <s v="GREENHEALTH"/>
        <s v="MILEstone"/>
        <s v="Circular Minds"/>
        <s v="CycleRight"/>
        <s v="ZCI"/>
        <s v="DECA"/>
        <s v="GIFT"/>
        <s v="FBI4EU"/>
        <s v="GOOD CITIES"/>
        <s v="SALAM"/>
        <s v="ACTIVE ID"/>
        <s v="ORIGINN"/>
        <s v="Rural Mobility"/>
        <s v="UNLOCK"/>
        <s v="CEI BOOST"/>
        <s v="DeepTechValleys"/>
        <s v="HERCULES"/>
        <s v="MICROFUTURE"/>
        <s v="ENAIBLER"/>
        <s v="DAPHNE"/>
        <s v="TAAS"/>
        <s v="REFOCUS"/>
        <s v="GH2M"/>
        <s v="CORE"/>
        <s v="PLASTIX"/>
        <s v="PROXIMITIES"/>
        <s v="ACTAge"/>
        <s v="Better Blue"/>
        <s v="BIOPRO Regions"/>
        <s v="CHESS"/>
        <s v="DISCO"/>
        <s v="EMRIE"/>
        <s v="ENLIA"/>
        <s v="ENLIGHTEN"/>
        <s v="EUFEAST"/>
        <s v="EURADAPT"/>
        <s v="EUREKA"/>
        <s v="FORYouth"/>
        <s v="HUMAN"/>
        <s v="METRO-CASE"/>
        <s v="Motors of growth"/>
        <s v="NATURALLY LOCAL"/>
        <s v="Net-Zero SMEs"/>
        <s v="PARSMO"/>
        <s v="PERSIST"/>
        <s v="PROSECO"/>
        <s v="RESPECTS"/>
        <s v="RURAL-COOP"/>
        <s v="SHARPEI"/>
        <s v="SUSTAQUA"/>
        <s v="YOUNGSPACE"/>
        <s v="Ar2CorD"/>
        <s v="MERSE"/>
        <s v="SUB"/>
        <s v="INNOCAP"/>
        <s v="OatFrontiers"/>
        <s v="RoboDemo"/>
        <s v="PHESIA"/>
        <s v="P.T.G!"/>
        <s v="CHANGE"/>
        <s v="DACCHE"/>
        <s v="SelfCare"/>
        <s v="N-LiTe"/>
        <s v="CIRCNETS"/>
        <s v="Target Circular"/>
        <s v="CARBOVISION"/>
        <s v="HYBES"/>
        <s v="NoBiCC"/>
        <s v="MINDSET"/>
        <s v="Tech2Heal"/>
        <s v="BGN"/>
        <s v="ArcticSewlutions"/>
        <s v="THREADs"/>
        <s v="ASTRIC"/>
        <s v="Arctic Edge"/>
        <s v="InnoGS"/>
        <s v="RIAQ"/>
        <s v="REGENERATE"/>
        <s v="CyberGrass 2.0"/>
        <s v="RETURN"/>
        <s v="BATTSi"/>
        <s v="BIO-2-PRINT"/>
        <s v="Sustainable SMEs"/>
        <s v="CONSIDERATION"/>
        <s v="TAB"/>
        <s v="LoCaGas"/>
        <s v="DigiTechPort2023"/>
        <s v="Hub for AI and IT Knowledge and cooperation between universities and SMEs"/>
        <s v="DeCoInter"/>
        <s v="BALTWRECK"/>
        <s v="SBEES South Baltic Digital Electromobility Enabling Services"/>
        <s v="STRIVE"/>
        <s v="LIMIT"/>
        <s v="BBU - Baltic Biking UPGRADE"/>
        <s v="AquaGOOD"/>
        <s v="ECONUT"/>
        <s v="Future Baltic Bauhaus"/>
        <s v="D-EFFECT"/>
        <s v="MariEx"/>
        <s v="DigiClimAct - Climate Action in South Baltic Cities Goes Digital"/>
        <s v="Circular MuSe"/>
        <s v="BALTICBEAT"/>
        <s v="DecarbonDHS"/>
        <s v="Horse tourism for everyone"/>
        <s v="SMEBEYOND"/>
        <s v="PortSHAZ"/>
        <s v="AquaLoop"/>
        <s v="Ecomarinas"/>
        <s v="BOATMAN"/>
        <s v="COP"/>
        <s v="RELOOPED"/>
        <s v="Circular South Baltic"/>
        <s v="Baltic Manors Route"/>
        <s v="ISMA"/>
        <s v="ReTour"/>
        <s v="BLUE CRESCENT: Promoting the blue economy by establishing a protected area across the maritime border of Poland, Sweden and Lithuania"/>
        <s v="AMBeR"/>
        <s v="IBBI"/>
        <s v="BES - Baltic EnerShift"/>
        <s v="IMPETUS - IMPET build your wind energy future with US"/>
        <s v="WAW - Watt a Waste"/>
        <s v="BalticGrow"/>
        <s v="ReCircWater: Innovating stormwater management and reuse"/>
        <s v="Back2Woods"/>
        <s v="LAL - Laptops and Lighthouses"/>
        <s v="AIMused - Accessibility Integration and Artificial Intelligence for Museums"/>
        <s v="BALCA - Building Capacity for Baltic Climate Action"/>
        <s v="BRIDGE"/>
        <s v="PrepAlliance - Allies increasing preparedness level among citizens"/>
        <s v="SAIL - et gränslöst samarbete om arbeidskvalifisering"/>
        <s v="Framtidstro"/>
        <s v="TRÅD"/>
        <s v="Kontiki AI som Beslutsstöd for patienter och helsetjenesten"/>
        <s v="ExpandE"/>
        <s v="SING"/>
        <s v="Förstudien: FRAGI"/>
        <s v="Förstudie Beredskap och Säkerhet"/>
        <s v="Förstudie: Civilsamhället som utvecklingskraft"/>
        <s v="Kunskapsgrunnlag för ökad matsäkerhet i Jämtlands och Trøndelags regioner"/>
        <s v="Integrerad gränsregion"/>
        <s v="Besöksnäring 2.0"/>
        <s v="Green Flyway 2"/>
        <s v="Circular Bioeconomy Arena"/>
        <s v="Upplevelsenäring"/>
        <s v="Commsec"/>
        <s v="Cross Border Cyber Capacity"/>
        <s v="Gränsöverskridande klimatresiliens"/>
        <s v="SOURCE"/>
        <s v="Prehospital Video i Samverkan 2 (PreViS 2)"/>
        <s v="Förstudie Grön Infrastruktur i fjällen - naturbaserade lösningar för klimatanpassning"/>
        <s v="En smart, integrerad och bärkraftig gränsregion"/>
        <s v="Förstudie Lärare utan gränser; Attrahera, rekrytera och behålla lärare"/>
        <s v="SENAVIS"/>
        <s v="Gränslös kompetens"/>
        <s v="Lärare utan gränser"/>
        <s v="Cirk Ferm"/>
        <s v="Gränsens Smaker"/>
        <s v="Innovation Leverage through Systematic Approach - ILSA"/>
        <s v="SAMSPEL - möt kulturbranschen som gränsöverskridande näring"/>
        <s v="Mid Nordic Visual Lab"/>
        <s v="Förstudie Cirkulära synergier mellan land-, skog- och havsbruk"/>
        <s v="Cirkulära synergier mellan land-och hav"/>
        <s v="Förstudie Gränsöverskridande kompetensutveckling för ökad och mer hållbar livsmedelsproduktion"/>
        <s v="Gränslös arbetskraft till skogs"/>
        <s v="Förstudie RISK"/>
        <s v="RISK"/>
        <s v="Förstudie &quot;Husnyckeln 2.0&quot;"/>
        <s v="Värden längs vägen"/>
        <s v="Hållbar platsutveckling"/>
        <s v="Grön industriväxt"/>
        <s v="ABC - Across Border Collaboration"/>
        <s v="SYSTER gastronomi - en grenseoverskridende satsing for lokal og samisk mat i skolen"/>
        <s v="Unga Cirkulära Möjligheter"/>
        <s v="Design og arkitektur som reiseutløser"/>
        <s v="Cross Border Biking - CB"/>
        <s v="Hållbar Hälsa"/>
        <s v="På farten - Svensk Norsk Hästnäring i samverkan"/>
        <s v="S:t Olavsleden - besöksnäring genom ett gemensamt kulturarv."/>
        <s v="Feasibility study Vocational Education and Training in the Face of the Green Shift"/>
        <s v="Stärkt gränsöverskridande samarbete genom Fellesrådet för TJH"/>
        <s v="Macho - framtidens attraktiva arbetsplatser"/>
        <s v="Geoturism i mitten"/>
        <s v="MAT - Måltidsupplevelser, Autenticitet &amp; Tradition"/>
        <s v="Circularity in Central Scandinavia"/>
        <s v="Hexagon - fler möjligheter"/>
        <s v="Potential Skagerrak"/>
        <s v="GränsENERGI"/>
        <s v="Feasibility study Gränslös besöksnäring"/>
        <s v="Feasibility study: Camping"/>
        <s v="Stärkt nordisk gränssamarbete"/>
        <s v="Från konkurrens till samarbete- om sjuksköterskebristens dilemma i Nordens Gröna Bälte."/>
        <s v="Grensedagarna BRIDGE - gränsöverskridande regional integration och dialog för gemenskap &amp; engagemang"/>
        <s v="Naturbaserade lösningar för klimatanpassning i gränsregionen"/>
        <s v="Feasibility study: Gränsöverskridande regenerativ besöksstrategi"/>
        <s v="Resiliens på Tvers"/>
        <s v="Smartmat (Kunskapsöverföring för smart specialisering inom livsmedelskedjan)"/>
        <s v="Från skog till stol"/>
        <s v="METACITY"/>
        <s v="FEMACT-Cities"/>
        <s v="LET'S GO CIRCULAR!"/>
        <s v="GenProcure"/>
        <s v="C4TALENT"/>
        <s v="NordFokus"/>
        <s v="Green Valleys 2.0"/>
        <s v="Grøn omstilling i etageboliger (GOE)"/>
        <s v="COOLGEOHEAT II"/>
        <s v="SorTex - nyttiggørelse af tekstilaffald gennem for-sortering i Danmark og Sverige"/>
        <s v="GO:LEIF Grön Omställning med Laddning, Elektrifiering och Infrastruktur för Fritidsbåtar"/>
        <s v="Scandinavian Growth Creators II"/>
        <s v="Sustainable Use of Single Use Endoscopes (SUSUES)"/>
        <s v="Mer Hemdialys för Hälsa, Livskvalité och Kostnadskontroll genom ett Personcentrerat Arbetssätt"/>
        <s v="GreenFleets"/>
        <s v="Solbruk i vårt jordbrukslandskap"/>
        <s v="Øresundsregionen som verdensførende Center of CCUS Excellence (CO2-fangst, -anvendelse og -lagring)"/>
        <s v="Power Bio"/>
        <s v="Cleancon II - Clean Construction Machinery II"/>
        <s v="HALRIC - Hanseatic Life Science Research Infrastructure Consortium for triple-helix innovation"/>
        <s v="Land4Climate"/>
        <s v="Gaming kompetencer til Greater Copenhagen"/>
        <s v="GreenFleet"/>
        <s v="Value4Sea"/>
        <s v="SmartClinic"/>
        <s v="Klimatilpassede værktøjer til en bæredygtig blå bioøkonomi i Kattegat-Skagerrak (BlueBioClimate)"/>
        <s v="MOVE"/>
        <s v="Handelsstaden 2.0"/>
        <s v="Green Hub - Nordeuropas kraftcenter for vedvarende energi"/>
        <s v="Solceller i jordbrukslandskapet"/>
        <s v="A North-South Circular Value Chain (CVC) within Textiles - a Shared Governance Model for Scandinavian Workwear Companies!"/>
        <s v="DIC - Data, Information og Cirkularitet"/>
        <s v="Uopdaget Synstab"/>
        <s v="CareWare Nordic2"/>
        <s v="InnoTech - Task Force"/>
        <s v="Life Science Academy for start-ups i ØKS-området"/>
        <s v="Green Island Bridge"/>
        <s v="Öre-sund"/>
        <s v="Game Tech Academy"/>
        <s v="Skandinaviske Cirkulære Industriparker"/>
        <s v="Cross-border Talent Bridge"/>
        <s v="Green Mobility Shift"/>
        <s v="Scaling Nordic Hospital Innovation"/>
        <s v="Green Sponge Buildings in Scandinavia. Muligheder og potentiale i grønne vægge som klimatilpasning"/>
        <s v="Samarbejde om alternativ plantebeskyttelse i specialafgrøder i Norge, Sverige og Danmark"/>
        <s v="SCALE - SCAndinavian road Logistics Electrified (Huvudprojekt)"/>
        <s v="Cargo Express - Development of a future maritime transportsystem for short-sea shipping"/>
        <s v="ReproUnion - Platform for Driving Reproductive Health Innovation"/>
        <s v="FLORENCE"/>
        <s v="DiaUnion 1.5: Infrastruktur fundament for opsporing af diabetes 1, cøliaki og autoimmun thyroiditis"/>
        <s v="ELEGANT NORTH"/>
        <s v="®NorDigHE Nordic Digital Health &amp; Education"/>
        <s v="Bridging Safe Elderly Care"/>
        <s v="ASCEND"/>
        <s v="CINDIS Consortium for Intelligent Diagnostics of Skin cancer"/>
        <s v="InnoCompTec"/>
        <s v="InnoSleep"/>
        <s v="OPTIMIZE"/>
        <s v="Bron - lungor för livet"/>
        <s v="Medicon Valley Going Global"/>
        <s v="Land-4-Climate"/>
        <s v="Scandinavian Employability"/>
        <s v="Öresundspendling - med unga i fokus"/>
        <s v="FAIR-E - Local and regional strategies for fair and resilient electric transport"/>
        <s v="Accel AgroBiogas - Accelerating sustainable agrobiomass for biogas"/>
        <s v="Opti-SITE: AI-verktyg för optimerad planering av naturbaserade dagvattenlösningar i städer"/>
        <s v="Kvalitetssäkrad kompetens i samhällsbyggnadssektorn - Se/No"/>
        <s v="Grön infrastruktur för hållbar transport och industri"/>
        <s v="Förstudie KRUT- Kompetens, resurs och talang"/>
        <s v="DOKS: Dans i Öresund-Kattegatt-Skagerack"/>
        <s v="ReduCT - Reducerade CO2-utsläpp från tunga transporter"/>
        <s v="Skills to Scale"/>
        <s v="Gränspendling över Öresund med unga i fokus"/>
        <s v="Work Without Borders"/>
        <s v="ReDo"/>
        <s v="Øresund Mission Cities Mobility Innovation Programme (ØMMIP)"/>
        <s v="Dynamic Navigation in (a b)ÖKS"/>
        <s v="BIOZE"/>
        <s v="Active Cities"/>
        <s v="SN2"/>
        <s v="Biodiverse Cities"/>
        <s v="CR"/>
        <s v="REDII Ports"/>
        <s v="Blue Transition"/>
        <s v="FREIIA"/>
        <s v="ACE"/>
        <s v="CIBIP"/>
        <s v="SIRR"/>
        <s v="D4A"/>
        <s v="SMALL"/>
        <s v="MANABAS COAST"/>
        <s v="NS H2V Ports"/>
        <s v="WaterWarmth"/>
        <s v="MegaBITS"/>
        <s v="Clancy"/>
        <s v="DivGrass"/>
        <s v="EHRIN"/>
        <s v="MoLo Hubs"/>
        <s v="COPPER"/>
        <s v="GREEN"/>
        <s v="CEO"/>
        <s v="GRITH"/>
        <s v="Norsaic"/>
        <s v="InnoWaTr"/>
        <s v="ANCHOR"/>
        <s v="SELECT"/>
        <s v="DEMASK"/>
        <s v="3ST"/>
        <s v="FIER"/>
        <s v="CLOSECYCLE"/>
        <s v="STORM_SAFE"/>
        <s v="EXPBIO"/>
        <s v="MM"/>
        <s v="Speak Up"/>
        <s v="GLEAM NSR"/>
        <s v="CTB"/>
        <s v="Green Team"/>
        <s v="COOL CITIES"/>
        <s v="LISTEN"/>
        <s v="GREEN SUPPLY CHAINS"/>
        <s v="SSCH"/>
        <s v="OASIS"/>
        <s v="DigiH4A"/>
        <s v="BRAVE"/>
        <s v="CircleBIM"/>
        <s v="Digital Kiosks"/>
        <s v="H2ignite"/>
      </sharedItems>
    </cacheField>
    <cacheField name="VAT number" numFmtId="0">
      <sharedItems/>
    </cacheField>
    <cacheField name="Organisation name" numFmtId="0">
      <sharedItems count="589">
        <s v="BioFuel Region BFR AB"/>
        <s v="Creative Crowd AB"/>
        <s v="Dåva deponi och avfallscenter i Umeå AB"/>
        <s v="Gold of Lappland Ekonomisk förening"/>
        <s v="Haparanda Kommun"/>
        <s v="Hela Sverige Ska Leva Norrbotten"/>
        <s v="Hela Sverige Ska Leva Västerbotten"/>
        <s v="Hushållningssällskapet I Norrbotten-Västerbotten"/>
        <s v="Härnösands kommun"/>
        <s v="I.B. Vogt Ab"/>
        <s v="Kalix Kommun"/>
        <s v="Kompetensspridning i Umeå AB"/>
        <s v="Konstmuseet I Norr"/>
        <s v="Kultur Akademin, Ideell Förening"/>
        <s v="Kulturens Bildningsverksamhet (Kbv)"/>
        <s v="Linnéuniversitetet"/>
        <s v="LTU Business AB"/>
        <s v="Luleå Business Region AB"/>
        <s v="Luleå Tekniska Universitet"/>
        <s v="Länsstyrelsen I Jämtlands Län"/>
        <s v="Länsstyrelsen I Västerbottens Län"/>
        <s v="Länsstyrelsen Norrbotten"/>
        <s v="Länsstyrelsen Västerbotten"/>
        <s v="Meänsuomen Föreeninki - Byfinska Föreningen"/>
        <s v="Midtskandia"/>
        <s v="Mittuniversitetet"/>
        <s v="Moskoselcreativepark"/>
        <s v="Nordiska Samerådet"/>
        <s v="NorrlandsOperan Aktiebolag"/>
        <s v="Piteå Science Park Ab"/>
        <s v="Region Norrbotten"/>
        <s v="Region Västerbotten"/>
        <s v="Region Västernorrland"/>
        <s v="Restproduktbearbetning i Boden Aktiebolag"/>
        <s v="Riksteatern"/>
        <s v="Rise Processum AB"/>
        <s v="RISE Research Institute of Sweden"/>
        <s v="Science City Skellefteå AB"/>
        <s v="Selångers Församling"/>
        <s v="Skellefteå Museum AB"/>
        <s v="Skogs- Och Samemuseet I Lycksele Ab"/>
        <s v="Skogsstyrelsen"/>
        <s v="Skogstekniska klustret Ekonomisk förening"/>
        <s v="SLU"/>
        <s v="Stiftelsen Adopticum"/>
        <s v="Stiftelsen Kyrkans Sos"/>
        <s v="Stiftelsen Länsmuseet Västernorrland"/>
        <s v="Stiftelsen Världsnaturfonden Wwf"/>
        <s v="Stockholms Universitet"/>
        <s v="Studentföreningen Musikmakarna"/>
        <s v="Sundsvalls Kommun"/>
        <s v="Svenska Turistföreningen"/>
        <s v="Sveriges Geologiska Undersökning"/>
        <s v="Sveriges lantbruksuniversitet"/>
        <s v="Swedish Lapland Visitors Board ekonomisk förening"/>
        <s v="Tornedalsrådet"/>
        <s v="Umeå kommun"/>
        <s v="Umeå universitet"/>
        <s v="Uminova Expression Ab"/>
        <s v="Ung Företagsamhet I Norrbotten"/>
        <s v="Utbildning Nord"/>
        <s v="Visit Skellefteå AB"/>
        <s v="Visit Umeå AB"/>
        <s v="Visual Magic Education AB"/>
        <s v="Zpark Energy Systems Ab"/>
        <s v="Åsele Elnät Ab"/>
        <s v="Åsele Kraftaktiebolag"/>
        <s v="Åsele Näringslivsstiftelse"/>
        <s v="Övik Energi Aktiebolag"/>
        <s v="FÖRENINGEN NORDENS NORRBOTTENSKRETS"/>
        <s v="ÁLGGUOGÅHTIE - UMESAMER I SAMVERKAN"/>
        <s v="LÄNSSTYRELSEN I VÄSTERNORRLANDS LÄN"/>
        <s v="LÄNSSTYRELSEN I NORRBOTTENS LÄN"/>
        <s v="NATURHISTORISKA RIKSMUSEET"/>
        <s v="SVERIGEFINSKA FOLKHÖGSKOLAN"/>
        <s v="Svenska Jägareförbundet"/>
        <s v="Creative Optimization Sweden AB"/>
        <s v="Stift Skogsbrukets Forskningsinstitut, Skogforsk"/>
        <s v="Mitta AB"/>
        <s v="Brännland Iscider AB"/>
        <s v="SAMI DUODJI SAMESLÖJDSTIFTELSEN"/>
        <s v="ÖREBRO UNIVERSITET"/>
        <s v="STIFTELSEN FRAMNÄS FOLKHÖGSKOLA"/>
        <s v="LPER TORNEDALEN 2030"/>
        <s v="NJAARKE"/>
        <s v="JIINGEVAERIE"/>
        <s v="HANDÖLSDALENS SAMEBY"/>
        <s v="TOSSÅSENS SAMEBY"/>
        <s v="RUVHTEN SIJTE"/>
        <s v="OHREDAHKE"/>
        <s v="BLÅ VÄGEN/E12"/>
        <s v="RIKSARKIVET"/>
        <s v="Adda Inköpscentral AB"/>
        <s v="AI Sweden"/>
        <s v="BASTA Online AB"/>
        <s v="Blekinge archipelag"/>
        <s v="Borghoms Kommun"/>
        <s v="Branteviks Fisk"/>
        <s v="Business Region Göteborg"/>
        <s v="Byggföretagen"/>
        <s v="Byggvarubedömningen (BVB Service AB)"/>
        <s v="CBSS"/>
        <s v="Chalmers Industriteknik"/>
        <s v="Chalmers tekniska högskola AB"/>
        <s v="Coalition Clean Baltic"/>
        <s v="Combitech AB / Navelink"/>
        <s v="Coompanion"/>
        <s v="Cykelfrämjandet"/>
        <s v="Drivhuset Göteborg"/>
        <s v="Ecoloop AB"/>
        <s v="Ekerö kommun"/>
        <s v="Energikontor Norr"/>
        <s v="Energikontor Syd"/>
        <s v="Fotgängarnas förening"/>
        <s v="Föreningen Stapelbädden/STPLN"/>
        <s v="Föreningen YogaYou"/>
        <s v="Game Habitat"/>
        <s v="Gotlands Besöksnäring AB"/>
        <s v="Gutec AB"/>
        <s v="Gävle kommun"/>
        <s v="Göteborg &amp; Co"/>
        <s v="Göteborg Stad"/>
        <s v="Göteborgs Universitet"/>
        <s v="Hitachi Energy Sweden AB, Composites (HPAG)"/>
        <s v="HS Konsult AB"/>
        <s v="HSB MälarDalarna"/>
        <s v="Högskolan Kristianstad"/>
        <s v="INAB-Infrastruktur i Umeå AB"/>
        <s v="Industriellt utvecklingscentrum Norr AB (IUC Norr AB)"/>
        <s v="Innovation Skåne"/>
        <s v="Innovatum Science Park"/>
        <s v="Invest Stockholm Business Region AB"/>
        <s v="IUC / Stål &amp;Verkstad"/>
        <s v="IVL Svenska miljöinstitutet"/>
        <s v="Jordbruksverket"/>
        <s v="Kalmar kommun"/>
        <s v="Kalmar Vatten"/>
        <s v="Kalmarsundskommissionen"/>
        <s v="Karolinska Universitetssjukhuset"/>
        <s v="Kista Science City AB"/>
        <s v="Krinova Incubator och Science Park"/>
        <s v="Kristianstads kommun"/>
        <s v="KTH Kungliga Tekniska högskolan"/>
        <s v="KUBN -Kultur för Unga och Barn i Norrbotten"/>
        <s v="Kulturdepartementet"/>
        <s v="Lantbrukarnas Riksförbund"/>
        <s v="Lantmäteriet"/>
        <s v="Lapplands Kommunalförbund"/>
        <s v="LEVA i Lysekil AB"/>
        <s v="Lindholmen Science Park AB"/>
        <s v="Linköpings universitet"/>
        <s v="Low Impact Fishers of Europe, A.S.B.L"/>
        <s v="Luftfartsverket, Lfv"/>
        <s v="Luger Inc AB / Live Nation"/>
        <s v="Luleå kommun"/>
        <s v="Lunds Kommun"/>
        <s v="Lysekil Kommun"/>
        <s v="Länsstyrelsen Dalarna"/>
        <s v="Länsstyrelsen Kalmar Län"/>
        <s v="Länsstyrelsen Skåne"/>
        <s v="Länsstyrelsen Östergötland"/>
        <s v="Malmö stad"/>
        <s v="Malmö Universitet"/>
        <s v="Marint Kunskapscenter i Malmö"/>
        <s v="More Biogas Drift Småland AB"/>
        <s v="Naturvårdsverket"/>
        <s v="NDPHS"/>
        <s v="Nedre Dalälvens Intresseförening"/>
        <s v="OCCAS"/>
        <s v="Odling i Balans"/>
        <s v="Oskarshamns kommun"/>
        <s v="Park och naturförvaltningen Göteborgs stad"/>
        <s v="Sanitation360"/>
        <s v="Podcomp Ab"/>
        <s v="PowerCell Sweden AB"/>
        <s v="Race For The Baltic"/>
        <s v="Region Blekinge"/>
        <s v="Region Dalarna"/>
        <s v="Region Kalmar län"/>
        <s v="Region Skåne"/>
        <s v="Region Stockholm"/>
        <s v="Region Värmland"/>
        <s v="Region Östergötland"/>
        <s v="Regional Matkultur Skåne"/>
        <s v="Riksantikvarieämbetet"/>
        <s v="Riksbyggen Dalarna"/>
        <s v="Riksföreningen Gästhamnar Sverige"/>
        <s v="Ronneby kommun"/>
        <s v="Samordningsförbundet Södra Norrbotten"/>
        <s v="Sankt Kors Fastighets AB"/>
        <s v="SCA-Obbola"/>
        <s v="Seac Ab"/>
        <s v="Simrishamns kommun"/>
        <s v="Sjö &amp; Havsguiderna"/>
        <s v="Sjöfartsverket"/>
        <s v="Sjörestaurering Sverige AB"/>
        <s v="Skellefteå kommun"/>
        <s v="Skellefteå Science City"/>
        <s v="Skillinge Fisk-Impex AB"/>
        <s v="Skånes Kommuner"/>
        <s v="Solar Region Skåne"/>
        <s v="Stiftelsen Beras International"/>
        <s v="Stiftelsen Dalarna Science Park"/>
        <s v="Stiftelsen Håll Sverige Rent"/>
        <s v="Stiftelsen Västerviks Museum"/>
        <s v="Stockholm vatten och avfall AB"/>
        <s v="Stockholms Kommun"/>
        <s v="Stockholms stad"/>
        <s v="Substitutionscentrum"/>
        <s v="Sunderby folkhögskola"/>
        <s v="Sustainable Business Hub"/>
        <s v="Svensk Live"/>
        <s v="Svensk Solenergi"/>
        <s v="Svenskt Vatten"/>
        <s v="Sveriges Konsumenter"/>
        <s v="Sveriges Museer"/>
        <s v="Sveriges Yreksfiskares Ekonomiska Förening"/>
        <s v="Swedavia Ab"/>
        <s v="Sweden Water Research"/>
        <s v="Swedish Transport Administration"/>
        <s v="Söderhamns kommun"/>
        <s v="Södertälje kommun"/>
        <s v="Teknikens Hus"/>
        <s v="The Paper Province ekonomisk förening"/>
        <s v="Tomelilla kommun"/>
        <s v="Trafikverket"/>
        <s v="Trelleborgs Hamn AB"/>
        <s v="Umeå Energi AB"/>
        <s v="Umeå Hamn AB"/>
        <s v="Uppsala universitet"/>
        <s v="Va Syd"/>
        <s v="VA-grannar (regional nätverk/banschråd för VA-företag)"/>
        <s v="Vattenbrukscentrum Ost (VCO)"/>
        <s v="Vattenresurs Sverige AB"/>
        <s v="Visit Stockholm/Stockholm Archipelago"/>
        <s v="Västervik Miljö &amp; Energi AB"/>
        <s v="Västerviks kommun"/>
        <s v="Västerås Stad"/>
        <s v="Västra Götalandsregionen"/>
        <s v="Växjö kommun"/>
        <s v="Växjö Småland Airport AB"/>
        <s v="W Music Sweden Ab (Svb)"/>
        <s v="Wibax"/>
        <s v="WIN - SSEC - Swedish Surplus Energy Collaboration"/>
        <s v="Åtvidabergs Kommun"/>
        <s v="Örnsköldsviks kommun"/>
        <s v="Östersunds kommun"/>
        <s v="Miljömärknning Sverige AB"/>
        <s v="Falun Borlänge region"/>
        <s v="Göteborgs Stad"/>
        <s v="LTU"/>
        <e v="#N/A"/>
        <s v="Arctic Business Incubator AB"/>
        <s v="Compositbalkonger Fällfors AB"/>
        <s v="Degerfors kommun"/>
        <s v="Sustainable Business Hub Scandinavia AB"/>
        <s v="Luleå Hamn AB"/>
        <s v="Interesting Times Gang AB"/>
        <s v="Energikontor Syd AB"/>
        <s v="Karlskrona kommun"/>
        <s v="Norrköpings Hamn AB"/>
        <s v="Kungliga Djurgårdens Intressenter AB"/>
        <s v="Mälardalens universitet"/>
        <s v="Mälardalens iniversitet (MDU)"/>
        <s v="Ängelholms sjukhus, Region Skåne"/>
        <s v="Stockholm Business Region AB"/>
        <s v="V.S Visit Sweden AB"/>
        <s v="MSB"/>
        <s v="Länsstyrelsen i Kalmar län"/>
        <s v="Hultsfreds kommun"/>
        <s v="Energimyndigheten"/>
        <s v="Oskarshamn Energi AB"/>
        <s v="Länsstyrelsen i Kronobergs län"/>
        <s v="Länsstyrelsen Skåne län"/>
        <s v="Länsstyrelsen I Blekinge län"/>
        <s v="Funktionsrätt Sörmland"/>
        <s v="Piteå hamn"/>
        <s v="Sjöbo Kommun"/>
        <s v="Eslövs kommun"/>
        <s v="Peak Innovation AB"/>
        <s v="Sveaskog"/>
        <s v="Södra Skogsägarna ekonomisk förening"/>
        <s v="Umeå Plant Science Centre (UPSC)"/>
        <s v="Piteå kommun"/>
        <s v="Trelleborgs Kommun"/>
        <s v="Sölvesborgs kommun"/>
        <s v="COOMPANION Blekinge"/>
        <s v="AvAsta"/>
        <s v="Örebro kommun"/>
        <s v="AB Östgötatrafiken"/>
        <s v="Blidösundsbolaget"/>
        <s v="Campus Roslagen AB"/>
        <s v="Coompanion Roslagen &amp; Norrort ekonomisk förening"/>
        <s v="Coompanion Östergötland Ekonomisk Förening"/>
        <s v="Dataspelsbranchen"/>
        <s v="Ekomatcentrum"/>
        <s v="Folkuniversitetet stiftelsen kursverksamheten vid Uppsala universitet"/>
        <s v="Funka Foundation"/>
        <s v="Föreningen Yrkesnämnden För Film Och Tv"/>
        <s v="Högskolan I Gävle"/>
        <s v="Kungl Tekniska Högskolan"/>
        <s v="Movexum Ab"/>
        <s v="Norrköping Science Park AB"/>
        <s v="Nyköpingsåarnas Vattenvårdsförbund"/>
        <s v="Region Uppsala"/>
        <s v="STARTcentrum Social Impact"/>
        <s v="Statens Väg och Transportforskningsinstitut"/>
        <s v="Stockholms Musikpedagogiska Institut"/>
        <s v="Sustainability Innocenter Ek förening"/>
        <s v="Swecare"/>
        <s v="Swedish Incubators and Science Parks"/>
        <s v="Transportföretagen"/>
        <s v="Norrköping Science Park"/>
        <s v="Lindholmen Science Park"/>
        <s v="Södertörns högskola"/>
        <s v="Eskilstuna kommun"/>
        <s v="Fritidsbanken Bollnäs"/>
        <s v="Länsstyrelsen Stockholm"/>
        <s v="Katrineholms kommun"/>
        <s v="Borås Stad"/>
        <s v="FoU Centrum för vård omsorg och socialt arbete"/>
        <s v="Industriellt UtvecklingsCentrum Syd AB"/>
        <s v="Karlstads universitet"/>
        <s v="Kullabergs naturreservat"/>
        <s v="Linköpings kommun"/>
        <s v="Länsstyrelsen i Västra Götaland län"/>
        <s v="Marks kommun, Arbetsmarknadsenheten, Arbetsmarknadscenter"/>
        <s v="Region Jämtland Härjedalen"/>
        <s v="Region Örebro län"/>
        <s v="Stiftelsen Tem Vid Lunds Universitet"/>
        <s v="Tillväxtverket"/>
        <s v="Varbergs kommun"/>
        <s v="Västra Götalandsregionen folkhögskoleförvaltningen"/>
        <s v="Ånge Kommun"/>
        <s v="Överkalix kommun"/>
        <s v="Storfors Kommun"/>
        <s v="Pajala Kommun"/>
        <s v="Medicon Village Innovation"/>
        <s v="Länsstyrelsen Blekinge"/>
        <s v="Göteborgsregionens Kommunalförbund"/>
        <s v="Helsingborgs stad"/>
        <s v="Region Kronoberg"/>
        <s v="Region Jönköpings"/>
        <s v="Region Sörmland"/>
        <s v="Högskolan I Borås"/>
        <s v="Boråsregionen Sjuhärads kommunalförbund"/>
        <s v="Betongindistrie"/>
        <s v="Coompanion - Kooperativ Utveckling Västernorrland ek. för."/>
        <s v="Jämtland Härjedalen Tourism"/>
        <s v="Kommunförbundet Västernorrland"/>
        <s v="Lantmännen Ek För"/>
        <s v="Lunds Universitet"/>
        <s v="Mind Detonator Ab"/>
        <s v="Nordiskt centrum för kulturarvspedagogik"/>
        <s v="Sotenäs kommun"/>
        <s v="Stiftelsen Jamtli"/>
        <s v="Strukturum i Jokkmokk AB"/>
        <s v="Trä och teknikcollege I Skellefteå AB"/>
        <s v="Umeå University"/>
        <s v="Luleå Miljöresurs AB"/>
        <s v="Hushållningssällskapet Norrbotten-Västerbotten"/>
        <s v="BioFuel Region"/>
        <s v="Almi Blekinge"/>
        <s v="Arts Dot Association"/>
        <s v="Baltic Energy Innovation Centre"/>
        <s v="Blekinge Business Incubator"/>
        <s v="Blekinge Institute of Technology"/>
        <s v="Blue Science Park"/>
        <s v="Chargex Ab"/>
        <s v="City Of Malmö"/>
        <s v="County Administrative Board"/>
        <s v="Ecopelag Economic Association"/>
        <s v="En God Granne"/>
        <s v="GodaHus - energieffektiva och hållbara byggnader i sydost"/>
        <s v="Hyper Island Program AB"/>
        <s v="Hässleholms Kommun"/>
        <s v="Hörte Harbour Association"/>
        <s v="Im Swedish Development Partner"/>
        <s v="Industrial Development Centre South"/>
        <s v="Kristianstad University"/>
        <s v="Levels Ab"/>
        <s v="Lunds Universitet, Department of Chemical Engineering"/>
        <s v="Malmö Municpal Parking Company"/>
        <s v="Mörbylånga kommun"/>
        <s v="Opentech"/>
        <s v="Scandinavian Aquasystems AB"/>
        <s v="Slottsholmen Marina"/>
        <s v="Sustainable Development Skåne"/>
        <s v="Svaneholm Castle Cooperative Society"/>
        <s v="Techtank AB"/>
        <s v="Visit Skåne AB"/>
        <s v="Västervik Framåt Ab"/>
        <s v="Västervik kommun"/>
        <s v="World Maritime University"/>
        <s v="Yilport Holding - Nordic Terminals"/>
        <s v="Ystad Port"/>
        <s v="Ängelholm sjukhus"/>
        <s v="Öland'S Tourism Business Ab"/>
        <s v="Schööns Painting Company"/>
        <s v="SweHeat and Cooling"/>
        <s v="Octant AB"/>
        <s v="Öresundskraft"/>
        <s v="NODA Intelligent Systems AB"/>
        <s v="Lund University"/>
        <s v="Linnaeus University"/>
        <s v="Luleå University of Technology"/>
        <s v="Municipality of Landskrona"/>
        <s v="Kiviks museum"/>
        <s v="Kalmar County Museum"/>
        <s v="Alvesta municipality"/>
        <s v="Hovdala Castle, Hässleholm municipality"/>
        <s v="Hållbar utveckling Skåne"/>
        <s v="Arvika Näringslivscentrum Ek. för."/>
        <s v="Bengtsfors kommun"/>
        <s v="Bergs Kommun"/>
        <s v="Civilisationen"/>
        <s v="Coompanion - Kooperativ Utveckling Jämtlands län ek. för."/>
        <s v="Falun Borlänge Regionen Ab"/>
        <s v="Fellesrådet För Tröndelag Och Jämtland Härjedalen"/>
        <s v="Heimbygda Hembygdsförbund"/>
        <s v="Hushållningssällskapet I Jämtlands Län"/>
        <s v="Ideella föreningen Svinesundskommittén med firma Svinesundskommittén"/>
        <s v="Independent Business Group Sweden AB"/>
        <s v="Innovatum AB"/>
        <s v="Innovatum Science Center AB"/>
        <s v="IUC Z-Group AB"/>
        <s v="Karlstads Kommun"/>
        <s v="Katla Aero AB"/>
        <s v="Kärnvirke Arkitektur AB"/>
        <s v="Lysekils kommun"/>
        <s v="Länsstyrelsen I Dalarnas Län"/>
        <s v="Malung-Sälens Kommun"/>
        <s v="Nifa - Branschförening För Värmländska Matföretag Ekonomisk Förening"/>
        <s v="Rättviks Kommun"/>
        <s v="Scenkonst Västernorrland Aktiebolag"/>
        <s v="Solör Bioenergi Pellets Ab"/>
        <s v="Stiftelsen Compare Karlstad Competence Area"/>
        <s v="Strömstads kommun"/>
        <s v="Strömsunds kommun"/>
        <s v="Stål &amp; Verkstad"/>
        <s v="Svinesundskommitten"/>
        <s v="Säffle Kommun"/>
        <s v="Torsby Kommun"/>
        <s v="Torsta AB"/>
        <s v="Trollhättans Kommun"/>
        <s v="Ung Företagsamhet I Fyrbodal"/>
        <s v="Vattenbrukscentrum Norr Ab (Svb)"/>
        <s v="Visit Värmland ekonomisk förening"/>
        <s v="VÄRMLANDS OCH ÖREBRO LÄNS SKOGSSKOLA, STIFTELSEN"/>
        <s v="Wången Aktiebolag"/>
        <s v="Åmåls Kommun"/>
        <s v="Åre Kommun"/>
        <s v="Årjängs Kommun"/>
        <s v="Fellesrådet Utvikling Aktiebolag"/>
        <s v="FRAMTIDSMUSÉET I DALARNA"/>
        <s v="BORLÄNGE KOMMUN"/>
        <s v="Geopark Indalsälven AB"/>
        <s v="Jämtland-Härjedalen Turism JHT Ekonomisk förening"/>
        <s v="Glava Energy Center Ekonomisk förening"/>
        <s v="Destination Funäsfjällen AB"/>
        <s v="SCR Svensk Camping Ekonomisk förening"/>
        <s v="EDA KOMMUN"/>
        <s v="Året runt i Sälenfjällen AB"/>
        <s v="Destinationsutveckling Idre AB"/>
        <s v="Gröna Klustret Nuntorp ekonomisk förening"/>
        <s v="GU Ventures AB"/>
        <s v="Malmö Kommun"/>
        <s v="Varberg Municipality"/>
        <s v="ABL Konsult i Malmö Aktiebolag"/>
        <s v="Agroväst Livsmedel AB"/>
        <s v="Aktiebolaget Kristianstadsbyggen"/>
        <s v="Borrföretagen i Sverige ekonomisk förening"/>
        <s v="Borås Energi Och Miljö Ab"/>
        <s v="Bostadsaktiebolaget Svedalahem"/>
        <s v="Circular Action Tools Europe AB"/>
        <s v="Cuviva AB"/>
        <s v="Cyclothe Ab"/>
        <s v="Dalsland Miljö- och energiförbund"/>
        <s v="D-Fine Ab"/>
        <s v="E.ON Energiinfrastruktur AB"/>
        <s v="European Spallation Source ERIC"/>
        <s v="Falkenbergs Kommun"/>
        <s v="Fresenius Medical Care Sverige AB"/>
        <s v="Futuregames Ab"/>
        <s v="Fyrbodals kommunalförbund"/>
        <s v="Göteborgs Hamn Aktiebolag"/>
        <s v="Göteborgs kommun"/>
        <s v="Göteborgsregionens Fritidshamnar Aktiebolag (GREFAB)"/>
        <s v="Götene Kommun"/>
        <s v="Halmstad Business Incubator Ab"/>
        <s v="Halmstads Kommun"/>
        <s v="Helsingborg Citysamverkan AB"/>
        <s v="Helsingborgs Kommun"/>
        <s v="Hushållningssällskapet I Hallands Län"/>
        <s v="Hushållningssällskapet Sjuhärad"/>
        <s v="Högskolan I Halmstad"/>
        <s v="Högskolan Skövde"/>
        <s v="Ideon Science Park Ab"/>
        <s v="IHE, Institutet för Hälso- och Sjukvårdsekonomi Aktiebolag"/>
        <s v="Innovatum Progress AB"/>
        <s v="Interior Cluster Sweden Ab"/>
        <s v="Kungsbacka kommun"/>
        <s v="Kungshamnsfiskarna AB"/>
        <s v="Lantbrukarnas Ekonomi-Aktiebolag"/>
        <s v="Lidköpings Kommun"/>
        <s v="LU Holding AB"/>
        <s v="Lysekils Energi Vind Aktiebolag"/>
        <s v="Medicon Village Innovation AB"/>
        <s v="Mobile Heights Ab (Svb)"/>
        <s v="Mölndals Kommun"/>
        <s v="NeoEnergy Sweden AB"/>
        <s v="Nilsson Energy AB"/>
        <s v="Nordic Med - com AB"/>
        <s v="Osby Kommun"/>
        <s v="Osbybostäder Aktiebolag"/>
        <s v="Peab Anläggning AB"/>
        <s v="Region Halland"/>
        <s v="Renahav Sverige Aktiebolag"/>
        <s v="Röstånga Tillsammans"/>
        <s v="Scandinavian Green Roof Institute AB"/>
        <s v="Science Park Skövde AB"/>
        <s v="Segeåns Vattendragsförbund Och Vattenråd"/>
        <s v="Sjuhärads Kommunalförbund"/>
        <s v="Skillhabit AB"/>
        <s v="SmiLe Incubator AB"/>
        <s v="Solelgrossisten Sverige Ab"/>
        <s v="SolServ, solutions &amp; Services Europé AB"/>
        <s v="SSPA Sweden AB"/>
        <s v="Stiftelsen Drivhuset I Göteborg"/>
        <s v="Svenljunga Kommun"/>
        <s v="Sveriges Allmännytta Ab"/>
        <s v="Sydskånes Avfallsaktiebolag, Sysav"/>
        <s v="Synsam Group Sweden AB"/>
        <s v="Trollhättan Energi Aktiebolag"/>
        <s v="Varberg Energimarknad Ab"/>
        <s v="Volvo Construction Equipment AB"/>
        <s v="Vänersborgs Kommun"/>
        <s v="Wargön Innovation Ab"/>
        <s v="Ängelholms Kommun"/>
        <s v="Öi Service AB"/>
        <s v="LÄNSSTYRELSEN I SKÅNE LÄN"/>
        <s v="LÄNSSTYRELSEN I VÄSTRA GÖTALANDS LÄN"/>
        <s v="DHI Sverige AB"/>
        <s v="Nordvästra Skånes Vatten och Avlopp AB"/>
        <s v="Sweden Water Research Aktiebolag"/>
        <s v="Byggföretagen i Sverige Service AB"/>
        <s v="VÄTGAS SVERIGE IDEELL FÖRENING"/>
        <s v="2030-sekretariatet AB (SVB)"/>
        <s v="Energikontor Väst"/>
        <s v="Stadsbyggnadsförvaltningen Helsingborg"/>
        <s v="Sydvatten AB"/>
        <s v="Högskolan Väst"/>
        <s v="AB Kosters Framtid"/>
        <s v="Länsstyrelsen Västra Götaland"/>
        <s v="Höganäs Omsorg (Höganäs Kommun)"/>
        <s v="Ekocentrum"/>
        <s v="Miljöbron/HoloHouse"/>
        <s v="Strömstad kommun"/>
        <s v="Voi Technology AB"/>
        <s v="Statens Geotekniska Institute"/>
        <s v="Laholm Municipality"/>
        <s v="Lund University - Centre for Sustainability Studies"/>
        <s v="Högskolan I Skövde"/>
        <s v="Länsstyrelsen i Skåne"/>
        <s v="Johanneberg Science Park"/>
        <s v="Akademiska Hus"/>
        <s v="Varberg Energi AB"/>
        <s v="Drivhuset"/>
        <s v="Havs- och vattenmyndigheten"/>
        <s v="Skaw Shipping &amp; Transport AB"/>
        <s v="Seadvise"/>
        <s v="Naturbruksförvaltningen, Västra Götalands Regionen"/>
        <s v="Göteborgs botaniska trädgård"/>
        <s v="Trollhättans Stad"/>
        <s v="International Youth Think Tank"/>
        <s v="Malmö"/>
        <s v="Falköpings kommun"/>
        <s v="Stadsbyggnadsförvaltningen Göteborgs stad"/>
        <s v="Kristinehamns kommun"/>
        <s v="Hub Park Ab"/>
        <s v="Sweden Water Research Ab"/>
        <s v="Uppsala University, Department of Chemistry – Ångström Laboratory"/>
        <s v="Uppsala Universitet, Department Of Electrical Engineering"/>
        <s v="Sahlgrenska Science Park"/>
        <s v="Scandinavian Clean Technologies Group Ab"/>
        <s v="Sustainacon Sweden Ab"/>
        <s v="Arvika kommun"/>
        <s v="Familjebostäder I Göteborg Ab"/>
        <s v="Volvo Technology Corp."/>
      </sharedItems>
    </cacheField>
    <cacheField name="Organisation ownership" numFmtId="0">
      <sharedItems count="3">
        <s v="Public"/>
        <s v="Private"/>
        <s v="Other"/>
      </sharedItems>
    </cacheField>
    <cacheField name="Type of organisation" numFmtId="0">
      <sharedItems count="20">
        <s v="Regional public authority"/>
        <s v="Small or medium-sized enterprise (SME)"/>
        <s v="Local public authority"/>
        <s v="Interest groups including NGOs"/>
        <s v="Business support organisation"/>
        <s v="Education and research institution"/>
        <s v="NGO"/>
        <s v="Higher education and research institution"/>
        <s v="National public authority"/>
        <s v="Other"/>
        <s v="Large enterprise"/>
        <s v="Hospital and medical centre"/>
        <s v="International governmental organisation"/>
        <e v="#N/A"/>
        <s v="Sectoral agency"/>
        <s v="Infrastructure and (Public organisation) service provider"/>
        <s v="Bodies governed by public law"/>
        <s v="national, regional and local authorities"/>
        <s v="EGTC"/>
        <s v="Enterprise, except SME"/>
      </sharedItems>
    </cacheField>
    <cacheField name="Type of partner" numFmtId="0">
      <sharedItems count="3">
        <s v="PP"/>
        <s v="LP"/>
        <s v="AP"/>
      </sharedItems>
    </cacheField>
    <cacheField name="Kolumn1" numFmtId="0">
      <sharedItems/>
    </cacheField>
    <cacheField name="NUTS 3" numFmtId="0">
      <sharedItems count="22">
        <s v="Västerbottens län"/>
        <s v="Norrbottens län"/>
        <s v="Västernorrlands län"/>
        <s v="Stockholms län"/>
        <s v="Kalmar län"/>
        <s v="Jämtlands län"/>
        <s v="Västra Götalands län"/>
        <s v="Uppsala län"/>
        <s v="Kronobergs län"/>
        <s v="Hallands län"/>
        <s v="Örebro län"/>
        <s v="Blekinge län"/>
        <s v="Skåne län"/>
        <s v="Östergötlands län"/>
        <s v="Gotlands län"/>
        <s v="Gävleborgs län"/>
        <s v="Dalarnas län"/>
        <s v="Värmlands län"/>
        <s v="Jönköpings län"/>
        <s v="Västmanlands län"/>
        <s v="Södermanlands län"/>
        <s v="N/A"/>
      </sharedItems>
    </cacheField>
    <cacheField name="NUTS 2" numFmtId="0">
      <sharedItems/>
    </cacheField>
    <cacheField name="ERDF per partner" numFmtId="166">
      <sharedItems containsMixedTypes="1" containsNumber="1" minValue="0" maxValue="1375882"/>
    </cacheField>
    <cacheField name="Policy objective" numFmtId="0">
      <sharedItems count="8">
        <s v="PO1"/>
        <s v="PO2"/>
        <s v="PO4"/>
        <s v="ISO"/>
        <s v="PO3"/>
        <s v="PO5"/>
        <s v="N/A"/>
        <s v="PO6"/>
      </sharedItems>
    </cacheField>
    <cacheField name="Specific objective" numFmtId="0">
      <sharedItems count="28">
        <s v="RSO1.1"/>
        <s v="RSO1.3"/>
        <s v="RSO2.7"/>
        <s v="RSO4.6"/>
        <s v="ISO6.6"/>
        <s v="RSO2.4"/>
        <s v="RSO4.2"/>
        <s v="RSO2.6"/>
        <s v="RSO1.4"/>
        <s v="RSO2.5"/>
        <s v="RSO2.1"/>
        <s v="RSO2.8"/>
        <s v="RSO4.1"/>
        <s v="RSO3.1"/>
        <s v="RSO2.2"/>
        <s v="RSO4.3"/>
        <s v="RSO4.4"/>
        <s v="RSO3.2"/>
        <s v="RSO1.5"/>
        <s v="RSO5.1"/>
        <s v="RSO4.5"/>
        <s v="RSO5.2"/>
        <s v="RSO1.2"/>
        <s v="RSO6.4"/>
        <s v="N/A"/>
        <s v="ISO6.1"/>
        <s v="RSO6.1"/>
        <s v="RSO2.3"/>
      </sharedItems>
    </cacheField>
    <cacheField name="Datum_formel" numFmtId="1">
      <sharedItems containsSemiMixedTypes="0" containsString="0" containsNumber="1" containsInteger="1" minValue="2022" maxValue="2026" count="5">
        <n v="2023"/>
        <n v="2024"/>
        <n v="2022"/>
        <n v="2025"/>
        <n v="2026"/>
      </sharedItems>
    </cacheField>
    <cacheField name="Land" numFmtId="0">
      <sharedItems count="1">
        <s v="Sverige"/>
      </sharedItems>
    </cacheField>
  </cacheFields>
  <extLst>
    <ext xmlns:x14="http://schemas.microsoft.com/office/spreadsheetml/2009/9/main" uri="{725AE2AE-9491-48be-B2B4-4EB974FC3084}">
      <x14:pivotCacheDefinition pivotCacheId="1107317164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94433-0A80-4BE1-B5E3-A529BD694F20}" name="Projekt_dashboard" cacheId="0" applyNumberFormats="0" applyBorderFormats="0" applyFontFormats="0" applyPatternFormats="0" applyAlignmentFormats="0" applyWidthHeightFormats="1" dataCaption="Värden" updatedVersion="8" minRefreshableVersion="3" itemPrintTitles="1" createdVersion="8" indent="0" outline="1" outlineData="1" multipleFieldFilters="0" chartFormat="1">
  <location ref="E5" firstHeaderRow="0" firstDataRow="0" firstDataCol="0" rowPageCount="1" colPageCount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name="Projekt" axis="axisPage" multipleItemSelectionAllowed="1" showAll="0">
      <items count="586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59FAD-C8C9-4475-BC5E-014FD6650FEF}" name="Stad_dashboard" cacheId="0" applyNumberFormats="0" applyBorderFormats="0" applyFontFormats="0" applyPatternFormats="0" applyAlignmentFormats="0" applyWidthHeightFormats="1" dataCaption="Värden" updatedVersion="8" minRefreshableVersion="3" itemPrintTitles="1" createdVersion="8" indent="0" outline="1" outlineData="1" multipleFieldFilters="0" chartFormat="1">
  <location ref="B5:D22" firstHeaderRow="1" firstDataRow="1" firstDataCol="0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CFD05-9913-4A8C-9B19-8C1DB9C79DAE}" name="Organisation_dashboard" cacheId="0" applyNumberFormats="0" applyBorderFormats="0" applyFontFormats="0" applyPatternFormats="0" applyAlignmentFormats="0" applyWidthHeightFormats="1" dataCaption="Värden" updatedVersion="8" minRefreshableVersion="3" itemPrintTitles="1" createdVersion="8" indent="0" outline="1" outlineData="1" multipleFieldFilters="0" chartFormat="1">
  <location ref="I5" firstHeaderRow="0" firstDataRow="0" firstDataCol="0" rowPageCount="1" colPageCount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name="Organisation" axis="axisPage" multipleItemSelectionAllowed="1" showAll="0">
      <items count="590">
        <item x="552"/>
        <item x="289"/>
        <item x="469"/>
        <item x="565"/>
        <item x="362"/>
        <item x="363"/>
        <item x="346"/>
        <item x="0"/>
        <item x="365"/>
        <item x="366"/>
        <item x="367"/>
        <item x="319"/>
        <item x="100"/>
        <item x="291"/>
        <item x="103"/>
        <item x="104"/>
        <item x="292"/>
        <item x="370"/>
        <item x="107"/>
        <item x="108"/>
        <item x="109"/>
        <item x="555"/>
        <item x="295"/>
        <item x="111"/>
        <item x="112"/>
        <item x="548"/>
        <item x="296"/>
        <item x="320"/>
        <item x="114"/>
        <item x="115"/>
        <item x="116"/>
        <item x="122"/>
        <item x="568"/>
        <item x="123"/>
        <item x="494"/>
        <item x="374"/>
        <item x="8"/>
        <item x="554"/>
        <item x="551"/>
        <item x="321"/>
        <item x="129"/>
        <item x="131"/>
        <item x="133"/>
        <item x="564"/>
        <item x="348"/>
        <item x="135"/>
        <item x="136"/>
        <item x="322"/>
        <item x="138"/>
        <item x="139"/>
        <item x="140"/>
        <item x="379"/>
        <item x="323"/>
        <item x="501"/>
        <item x="146"/>
        <item x="147"/>
        <item x="148"/>
        <item x="380"/>
        <item x="149"/>
        <item x="324"/>
        <item x="150"/>
        <item x="18"/>
        <item x="155"/>
        <item x="351"/>
        <item x="156"/>
        <item x="157"/>
        <item x="272"/>
        <item x="325"/>
        <item x="159"/>
        <item x="553"/>
        <item x="160"/>
        <item x="161"/>
        <item x="556"/>
        <item x="25"/>
        <item x="301"/>
        <item x="353"/>
        <item x="543"/>
        <item x="302"/>
        <item x="173"/>
        <item x="175"/>
        <item x="176"/>
        <item x="327"/>
        <item x="178"/>
        <item x="30"/>
        <item x="179"/>
        <item x="304"/>
        <item x="181"/>
        <item x="31"/>
        <item x="32"/>
        <item x="328"/>
        <item x="186"/>
        <item x="36"/>
        <item x="189"/>
        <item x="385"/>
        <item x="37"/>
        <item x="194"/>
        <item x="195"/>
        <item x="569"/>
        <item x="196"/>
        <item x="197"/>
        <item x="354"/>
        <item x="527"/>
        <item x="549"/>
        <item x="305"/>
        <item x="559"/>
        <item x="306"/>
        <item x="201"/>
        <item x="202"/>
        <item x="203"/>
        <item x="355"/>
        <item x="204"/>
        <item x="206"/>
        <item x="207"/>
        <item x="48"/>
        <item x="209"/>
        <item x="308"/>
        <item x="210"/>
        <item x="387"/>
        <item x="52"/>
        <item x="214"/>
        <item x="53"/>
        <item x="310"/>
        <item x="219"/>
        <item x="550"/>
        <item x="220"/>
        <item x="221"/>
        <item x="389"/>
        <item x="223"/>
        <item x="330"/>
        <item x="311"/>
        <item x="226"/>
        <item x="357"/>
        <item x="227"/>
        <item x="228"/>
        <item x="56"/>
        <item x="57"/>
        <item x="358"/>
        <item x="331"/>
        <item x="233"/>
        <item x="234"/>
        <item x="236"/>
        <item x="237"/>
        <item x="238"/>
        <item x="239"/>
        <item x="394"/>
        <item x="395"/>
        <item x="333"/>
        <item x="334"/>
        <item x="429"/>
        <item x="390"/>
        <item x="442"/>
        <item x="571"/>
        <item x="486"/>
        <item x="572"/>
        <item x="573"/>
        <item x="574"/>
        <item x="373"/>
        <item x="15"/>
        <item x="577"/>
        <item x="578"/>
        <item x="126"/>
        <item x="166"/>
        <item x="101"/>
        <item x="127"/>
        <item x="217"/>
        <item x="240"/>
        <item x="174"/>
        <item x="230"/>
        <item x="124"/>
        <item x="164"/>
        <item x="229"/>
        <item x="246"/>
        <item x="128"/>
        <item x="224"/>
        <item x="120"/>
        <item x="118"/>
        <item x="162"/>
        <item x="192"/>
        <item x="151"/>
        <item x="198"/>
        <item x="97"/>
        <item x="244"/>
        <item x="119"/>
        <item x="187"/>
        <item x="163"/>
        <item x="141"/>
        <item x="167"/>
        <item x="142"/>
        <item x="188"/>
        <item x="143"/>
        <item x="180"/>
        <item x="184"/>
        <item x="144"/>
        <item x="215"/>
        <item x="183"/>
        <item x="113"/>
        <item x="245"/>
        <item x="165"/>
        <item x="35"/>
        <item x="132"/>
        <item x="225"/>
        <item x="130"/>
        <item x="102"/>
        <item x="177"/>
        <item x="98"/>
        <item x="213"/>
        <item x="242"/>
        <item x="190"/>
        <item x="208"/>
        <item x="92"/>
        <item x="134"/>
        <item x="218"/>
        <item x="152"/>
        <item x="154"/>
        <item x="121"/>
        <item x="170"/>
        <item x="199"/>
        <item x="243"/>
        <item x="145"/>
        <item x="169"/>
        <item x="110"/>
        <item x="117"/>
        <item x="168"/>
        <item x="193"/>
        <item x="105"/>
        <item x="241"/>
        <item x="211"/>
        <item x="153"/>
        <item x="171"/>
        <item x="94"/>
        <item x="99"/>
        <item x="205"/>
        <item x="96"/>
        <item x="200"/>
        <item x="185"/>
        <item x="125"/>
        <item x="106"/>
        <item x="182"/>
        <item x="216"/>
        <item x="95"/>
        <item x="191"/>
        <item x="212"/>
        <item x="232"/>
        <item x="93"/>
        <item x="222"/>
        <item x="137"/>
        <item x="231"/>
        <item x="235"/>
        <item x="274"/>
        <item x="329"/>
        <item x="332"/>
        <item x="326"/>
        <item x="356"/>
        <item x="349"/>
        <item x="43"/>
        <item x="14"/>
        <item x="46"/>
        <item x="17"/>
        <item x="61"/>
        <item x="62"/>
        <item x="16"/>
        <item x="39"/>
        <item x="34"/>
        <item x="7"/>
        <item x="59"/>
        <item x="24"/>
        <item x="22"/>
        <item x="21"/>
        <item x="68"/>
        <item x="11"/>
        <item x="5"/>
        <item x="6"/>
        <item x="38"/>
        <item x="60"/>
        <item x="10"/>
        <item x="3"/>
        <item x="33"/>
        <item x="27"/>
        <item x="2"/>
        <item x="28"/>
        <item x="54"/>
        <item x="63"/>
        <item x="42"/>
        <item x="44"/>
        <item x="23"/>
        <item x="45"/>
        <item x="51"/>
        <item x="41"/>
        <item x="1"/>
        <item x="47"/>
        <item x="19"/>
        <item x="50"/>
        <item x="49"/>
        <item x="13"/>
        <item x="26"/>
        <item x="447"/>
        <item x="415"/>
        <item x="421"/>
        <item x="279"/>
        <item x="439"/>
        <item x="450"/>
        <item x="412"/>
        <item x="444"/>
        <item x="424"/>
        <item x="431"/>
        <item x="443"/>
        <item x="344"/>
        <item x="428"/>
        <item x="433"/>
        <item x="425"/>
        <item x="452"/>
        <item x="441"/>
        <item x="77"/>
        <item x="448"/>
        <item x="423"/>
        <item x="426"/>
        <item x="436"/>
        <item x="434"/>
        <item x="420"/>
        <item x="430"/>
        <item x="440"/>
        <item x="437"/>
        <item x="445"/>
        <item x="413"/>
        <item x="347"/>
        <item x="416"/>
        <item x="438"/>
        <item x="422"/>
        <item x="427"/>
        <item x="519"/>
        <item x="466"/>
        <item x="490"/>
        <item x="468"/>
        <item x="507"/>
        <item x="480"/>
        <item x="495"/>
        <item x="498"/>
        <item x="532"/>
        <item x="516"/>
        <item x="503"/>
        <item x="538"/>
        <item x="526"/>
        <item x="499"/>
        <item x="484"/>
        <item x="487"/>
        <item x="339"/>
        <item x="506"/>
        <item x="535"/>
        <item x="515"/>
        <item x="511"/>
        <item x="278"/>
        <item x="528"/>
        <item x="523"/>
        <item x="524"/>
        <item x="482"/>
        <item x="512"/>
        <item x="475"/>
        <item x="277"/>
        <item x="518"/>
        <item x="509"/>
        <item x="488"/>
        <item x="504"/>
        <item x="470"/>
        <item x="530"/>
        <item x="514"/>
        <item x="473"/>
        <item x="485"/>
        <item x="505"/>
        <item x="493"/>
        <item x="510"/>
        <item x="471"/>
        <item x="477"/>
        <item x="522"/>
        <item x="520"/>
        <item x="474"/>
        <item x="502"/>
        <item x="517"/>
        <item x="491"/>
        <item x="492"/>
        <item x="372"/>
        <item x="251"/>
        <item x="20"/>
        <item x="66"/>
        <item x="9"/>
        <item x="55"/>
        <item x="29"/>
        <item x="58"/>
        <item x="65"/>
        <item x="64"/>
        <item x="67"/>
        <item x="4"/>
        <item x="12"/>
        <item x="40"/>
        <item x="297"/>
        <item x="309"/>
        <item x="298"/>
        <item x="294"/>
        <item x="303"/>
        <item x="300"/>
        <item x="299"/>
        <item x="290"/>
        <item x="293"/>
        <item x="307"/>
        <item x="350"/>
        <item x="352"/>
        <item x="496"/>
        <item x="579"/>
        <item x="580"/>
        <item x="582"/>
        <item x="583"/>
        <item x="584"/>
        <item x="585"/>
        <item x="587"/>
        <item x="588"/>
        <item x="418"/>
        <item x="419"/>
        <item x="417"/>
        <item x="432"/>
        <item x="451"/>
        <item x="414"/>
        <item x="435"/>
        <item x="446"/>
        <item x="449"/>
        <item x="284"/>
        <item x="483"/>
        <item x="500"/>
        <item x="529"/>
        <item x="536"/>
        <item x="531"/>
        <item x="533"/>
        <item x="472"/>
        <item x="537"/>
        <item x="476"/>
        <item x="489"/>
        <item x="525"/>
        <item x="478"/>
        <item x="534"/>
        <item x="497"/>
        <item x="508"/>
        <item x="513"/>
        <item x="375"/>
        <item x="481"/>
        <item x="521"/>
        <item x="479"/>
        <item x="377"/>
        <item x="393"/>
        <item x="378"/>
        <item x="382"/>
        <item x="368"/>
        <item x="371"/>
        <item x="384"/>
        <item x="364"/>
        <item x="386"/>
        <item x="397"/>
        <item x="369"/>
        <item x="376"/>
        <item x="388"/>
        <item x="391"/>
        <item x="158"/>
        <item x="467"/>
        <item x="404"/>
        <item x="255"/>
        <item x="258"/>
        <item x="560"/>
        <item x="562"/>
        <item x="575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247"/>
        <item x="248"/>
        <item x="249"/>
        <item x="250"/>
        <item x="252"/>
        <item x="253"/>
        <item x="254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5"/>
        <item x="276"/>
        <item x="280"/>
        <item x="281"/>
        <item x="282"/>
        <item x="283"/>
        <item x="285"/>
        <item x="286"/>
        <item x="287"/>
        <item x="288"/>
        <item x="312"/>
        <item x="313"/>
        <item x="314"/>
        <item x="315"/>
        <item x="316"/>
        <item x="317"/>
        <item x="318"/>
        <item x="335"/>
        <item x="336"/>
        <item x="337"/>
        <item x="338"/>
        <item x="340"/>
        <item x="341"/>
        <item x="342"/>
        <item x="343"/>
        <item x="345"/>
        <item x="359"/>
        <item x="360"/>
        <item x="361"/>
        <item x="381"/>
        <item x="383"/>
        <item x="392"/>
        <item x="396"/>
        <item x="398"/>
        <item x="399"/>
        <item x="400"/>
        <item x="401"/>
        <item x="402"/>
        <item x="403"/>
        <item x="405"/>
        <item x="406"/>
        <item x="407"/>
        <item x="408"/>
        <item x="409"/>
        <item x="410"/>
        <item x="411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539"/>
        <item x="540"/>
        <item x="541"/>
        <item x="542"/>
        <item x="544"/>
        <item x="545"/>
        <item x="546"/>
        <item x="547"/>
        <item x="557"/>
        <item x="558"/>
        <item x="561"/>
        <item x="563"/>
        <item x="566"/>
        <item x="567"/>
        <item x="570"/>
        <item x="576"/>
        <item x="581"/>
        <item x="586"/>
        <item x="172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A1DB2-58A5-4A95-B44B-48A455E2E403}" name="Projekttabell" cacheId="0" applyNumberFormats="0" applyBorderFormats="0" applyFontFormats="0" applyPatternFormats="0" applyAlignmentFormats="0" applyWidthHeightFormats="1" dataCaption="Värden" updatedVersion="8" minRefreshableVersion="3" useAutoFormatting="1" rowGrandTotals="0" colGrandTotals="0" itemPrintTitles="1" createdVersion="8" indent="0" compact="0" compactData="0" multipleFieldFilters="0" chartFormat="1">
  <location ref="A1:K172" firstHeaderRow="1" firstDataRow="1" firstDataCol="10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2"/>
        <item x="3"/>
        <item x="5"/>
        <item x="0"/>
        <item x="6"/>
        <item x="8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2"/>
        <item x="4"/>
        <item x="1"/>
        <item x="3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5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89">
        <item sd="0" x="251"/>
        <item x="68"/>
        <item x="334"/>
        <item x="246"/>
        <item x="245"/>
        <item x="401"/>
        <item x="81"/>
        <item x="288"/>
        <item x="397"/>
        <item x="539"/>
        <item x="264"/>
        <item x="538"/>
        <item x="396"/>
        <item x="244"/>
        <item x="67"/>
        <item x="66"/>
        <item x="65"/>
        <item x="452"/>
        <item x="462"/>
        <item x="451"/>
        <item x="333"/>
        <item x="450"/>
        <item x="64"/>
        <item x="395"/>
        <item x="394"/>
        <item x="449"/>
        <item x="393"/>
        <item x="243"/>
        <item x="242"/>
        <item x="537"/>
        <item x="241"/>
        <item x="240"/>
        <item x="239"/>
        <item x="546"/>
        <item x="332"/>
        <item x="238"/>
        <item x="237"/>
        <item x="236"/>
        <item x="235"/>
        <item x="392"/>
        <item x="391"/>
        <item x="448"/>
        <item x="536"/>
        <item x="588"/>
        <item x="535"/>
        <item x="558"/>
        <item x="63"/>
        <item x="447"/>
        <item x="62"/>
        <item x="234"/>
        <item x="390"/>
        <item x="61"/>
        <item x="233"/>
        <item x="232"/>
        <item x="446"/>
        <item x="331"/>
        <item x="467"/>
        <item x="534"/>
        <item x="566"/>
        <item x="231"/>
        <item x="230"/>
        <item x="266"/>
        <item x="60"/>
        <item x="581"/>
        <item x="582"/>
        <item x="229"/>
        <item x="59"/>
        <item x="445"/>
        <item x="58"/>
        <item x="358"/>
        <item x="57"/>
        <item x="282"/>
        <item x="56"/>
        <item x="228"/>
        <item x="227"/>
        <item x="357"/>
        <item x="573"/>
        <item x="444"/>
        <item x="533"/>
        <item x="284"/>
        <item x="226"/>
        <item x="311"/>
        <item x="225"/>
        <item x="87"/>
        <item x="443"/>
        <item x="442"/>
        <item x="55"/>
        <item x="224"/>
        <item x="330"/>
        <item x="223"/>
        <item x="222"/>
        <item x="389"/>
        <item x="285"/>
        <item x="281"/>
        <item x="314"/>
        <item x="221"/>
        <item x="220"/>
        <item x="441"/>
        <item x="532"/>
        <item x="550"/>
        <item x="531"/>
        <item x="399"/>
        <item x="219"/>
        <item x="54"/>
        <item x="310"/>
        <item x="544"/>
        <item x="580"/>
        <item x="218"/>
        <item x="217"/>
        <item x="309"/>
        <item x="440"/>
        <item x="216"/>
        <item x="215"/>
        <item x="53"/>
        <item x="214"/>
        <item x="52"/>
        <item x="530"/>
        <item x="74"/>
        <item x="213"/>
        <item x="51"/>
        <item x="75"/>
        <item x="212"/>
        <item x="211"/>
        <item x="529"/>
        <item x="280"/>
        <item x="388"/>
        <item x="585"/>
        <item x="387"/>
        <item x="255"/>
        <item x="210"/>
        <item x="308"/>
        <item x="50"/>
        <item x="209"/>
        <item x="208"/>
        <item x="439"/>
        <item x="49"/>
        <item x="438"/>
        <item x="437"/>
        <item x="557"/>
        <item x="356"/>
        <item x="335"/>
        <item x="48"/>
        <item x="207"/>
        <item x="307"/>
        <item x="206"/>
        <item x="205"/>
        <item x="265"/>
        <item x="204"/>
        <item x="47"/>
        <item x="329"/>
        <item x="46"/>
        <item x="45"/>
        <item x="355"/>
        <item x="203"/>
        <item x="82"/>
        <item x="528"/>
        <item x="202"/>
        <item x="436"/>
        <item x="201"/>
        <item x="44"/>
        <item x="77"/>
        <item x="306"/>
        <item x="559"/>
        <item x="305"/>
        <item x="549"/>
        <item x="577"/>
        <item x="527"/>
        <item x="354"/>
        <item x="435"/>
        <item x="526"/>
        <item x="525"/>
        <item x="200"/>
        <item x="524"/>
        <item x="43"/>
        <item x="386"/>
        <item x="199"/>
        <item x="42"/>
        <item x="41"/>
        <item x="40"/>
        <item x="198"/>
        <item x="523"/>
        <item x="197"/>
        <item x="39"/>
        <item x="196"/>
        <item x="569"/>
        <item x="195"/>
        <item x="194"/>
        <item x="277"/>
        <item x="193"/>
        <item x="522"/>
        <item x="192"/>
        <item x="38"/>
        <item x="521"/>
        <item x="570"/>
        <item x="191"/>
        <item x="460"/>
        <item x="520"/>
        <item x="37"/>
        <item x="398"/>
        <item x="434"/>
        <item x="519"/>
        <item x="584"/>
        <item x="385"/>
        <item x="190"/>
        <item x="189"/>
        <item x="172"/>
        <item x="188"/>
        <item x="80"/>
        <item x="583"/>
        <item x="518"/>
        <item x="433"/>
        <item x="88"/>
        <item x="187"/>
        <item x="36"/>
        <item x="35"/>
        <item x="34"/>
        <item x="186"/>
        <item x="185"/>
        <item x="91"/>
        <item x="184"/>
        <item x="33"/>
        <item x="517"/>
        <item x="183"/>
        <item x="182"/>
        <item x="328"/>
        <item x="32"/>
        <item x="31"/>
        <item x="181"/>
        <item x="304"/>
        <item x="343"/>
        <item x="180"/>
        <item x="179"/>
        <item x="30"/>
        <item x="341"/>
        <item x="178"/>
        <item x="342"/>
        <item x="327"/>
        <item x="516"/>
        <item x="177"/>
        <item x="176"/>
        <item x="175"/>
        <item x="174"/>
        <item x="173"/>
        <item x="29"/>
        <item x="283"/>
        <item x="276"/>
        <item x="279"/>
        <item x="515"/>
        <item x="171"/>
        <item x="336"/>
        <item x="170"/>
        <item x="271"/>
        <item x="514"/>
        <item x="513"/>
        <item x="384"/>
        <item x="89"/>
        <item x="169"/>
        <item x="400"/>
        <item x="168"/>
        <item x="303"/>
        <item x="28"/>
        <item x="260"/>
        <item x="302"/>
        <item x="312"/>
        <item x="543"/>
        <item x="353"/>
        <item x="27"/>
        <item x="512"/>
        <item x="402"/>
        <item x="84"/>
        <item x="511"/>
        <item x="432"/>
        <item x="510"/>
        <item x="167"/>
        <item x="166"/>
        <item x="165"/>
        <item x="73"/>
        <item x="571"/>
        <item x="383"/>
        <item x="509"/>
        <item x="262"/>
        <item x="263"/>
        <item x="406"/>
        <item x="267"/>
        <item x="301"/>
        <item x="26"/>
        <item x="164"/>
        <item x="508"/>
        <item x="25"/>
        <item x="78"/>
        <item x="352"/>
        <item x="247"/>
        <item x="556"/>
        <item x="24"/>
        <item x="23"/>
        <item x="507"/>
        <item x="337"/>
        <item x="326"/>
        <item x="163"/>
        <item x="431"/>
        <item x="162"/>
        <item x="161"/>
        <item x="382"/>
        <item x="466"/>
        <item x="575"/>
        <item x="160"/>
        <item x="553"/>
        <item x="22"/>
        <item x="317"/>
        <item x="273"/>
        <item x="159"/>
        <item x="21"/>
        <item x="158"/>
        <item x="541"/>
        <item x="325"/>
        <item x="71"/>
        <item x="20"/>
        <item x="540"/>
        <item x="563"/>
        <item x="72"/>
        <item x="272"/>
        <item x="268"/>
        <item x="19"/>
        <item x="430"/>
        <item x="274"/>
        <item x="157"/>
        <item x="338"/>
        <item x="429"/>
        <item x="506"/>
        <item x="156"/>
        <item x="381"/>
        <item x="351"/>
        <item x="155"/>
        <item x="561"/>
        <item x="403"/>
        <item x="405"/>
        <item x="18"/>
        <item x="359"/>
        <item x="154"/>
        <item x="256"/>
        <item x="17"/>
        <item x="153"/>
        <item x="152"/>
        <item x="505"/>
        <item x="16"/>
        <item x="250"/>
        <item x="83"/>
        <item x="151"/>
        <item x="15"/>
        <item x="404"/>
        <item x="150"/>
        <item x="324"/>
        <item x="149"/>
        <item x="313"/>
        <item x="504"/>
        <item x="380"/>
        <item x="148"/>
        <item x="147"/>
        <item x="146"/>
        <item x="350"/>
        <item x="145"/>
        <item x="503"/>
        <item x="560"/>
        <item x="428"/>
        <item x="502"/>
        <item x="501"/>
        <item x="261"/>
        <item x="300"/>
        <item x="14"/>
        <item x="144"/>
        <item x="13"/>
        <item x="323"/>
        <item x="143"/>
        <item x="142"/>
        <item x="578"/>
        <item x="141"/>
        <item x="379"/>
        <item x="140"/>
        <item x="12"/>
        <item x="11"/>
        <item x="349"/>
        <item x="407"/>
        <item x="139"/>
        <item x="318"/>
        <item x="427"/>
        <item x="138"/>
        <item x="322"/>
        <item x="426"/>
        <item x="259"/>
        <item x="137"/>
        <item x="136"/>
        <item x="135"/>
        <item x="408"/>
        <item x="10"/>
        <item x="457"/>
        <item x="348"/>
        <item x="134"/>
        <item x="564"/>
        <item x="85"/>
        <item x="133"/>
        <item x="425"/>
        <item x="132"/>
        <item x="131"/>
        <item x="574"/>
        <item x="500"/>
        <item x="257"/>
        <item x="130"/>
        <item x="424"/>
        <item x="499"/>
        <item x="423"/>
        <item x="129"/>
        <item x="321"/>
        <item x="128"/>
        <item x="378"/>
        <item x="422"/>
        <item x="127"/>
        <item x="377"/>
        <item x="498"/>
        <item x="497"/>
        <item x="421"/>
        <item x="9"/>
        <item x="376"/>
        <item x="551"/>
        <item x="496"/>
        <item x="126"/>
        <item x="562"/>
        <item x="495"/>
        <item x="299"/>
        <item x="344"/>
        <item x="554"/>
        <item x="375"/>
        <item x="8"/>
        <item x="411"/>
        <item x="374"/>
        <item x="494"/>
        <item x="360"/>
        <item x="7"/>
        <item x="420"/>
        <item x="493"/>
        <item x="269"/>
        <item x="579"/>
        <item x="125"/>
        <item x="124"/>
        <item x="410"/>
        <item x="123"/>
        <item x="340"/>
        <item x="492"/>
        <item x="491"/>
        <item x="6"/>
        <item x="5"/>
        <item x="419"/>
        <item x="568"/>
        <item x="4"/>
        <item x="86"/>
        <item x="490"/>
        <item x="489"/>
        <item x="488"/>
        <item x="339"/>
        <item x="487"/>
        <item x="122"/>
        <item x="249"/>
        <item x="486"/>
        <item x="485"/>
        <item x="572"/>
        <item x="121"/>
        <item x="120"/>
        <item x="119"/>
        <item x="118"/>
        <item x="465"/>
        <item x="464"/>
        <item x="117"/>
        <item x="3"/>
        <item x="373"/>
        <item x="458"/>
        <item x="456"/>
        <item x="116"/>
        <item x="298"/>
        <item x="115"/>
        <item x="114"/>
        <item x="69"/>
        <item x="484"/>
        <item x="483"/>
        <item x="275"/>
        <item x="297"/>
        <item x="316"/>
        <item x="482"/>
        <item x="454"/>
        <item x="320"/>
        <item x="113"/>
        <item x="296"/>
        <item x="453"/>
        <item x="418"/>
        <item x="587"/>
        <item x="417"/>
        <item x="248"/>
        <item x="576"/>
        <item x="481"/>
        <item x="480"/>
        <item x="278"/>
        <item x="315"/>
        <item x="270"/>
        <item x="548"/>
        <item x="258"/>
        <item x="112"/>
        <item x="111"/>
        <item x="372"/>
        <item x="295"/>
        <item x="555"/>
        <item x="110"/>
        <item x="461"/>
        <item x="371"/>
        <item x="109"/>
        <item x="479"/>
        <item x="2"/>
        <item x="108"/>
        <item x="567"/>
        <item x="542"/>
        <item x="463"/>
        <item x="459"/>
        <item x="254"/>
        <item x="294"/>
        <item x="477"/>
        <item x="478"/>
        <item x="107"/>
        <item x="476"/>
        <item x="475"/>
        <item x="76"/>
        <item x="1"/>
        <item x="370"/>
        <item x="293"/>
        <item x="292"/>
        <item x="286"/>
        <item x="347"/>
        <item x="416"/>
        <item x="106"/>
        <item x="253"/>
        <item x="105"/>
        <item x="104"/>
        <item x="415"/>
        <item x="369"/>
        <item x="474"/>
        <item x="368"/>
        <item x="103"/>
        <item x="102"/>
        <item x="101"/>
        <item x="291"/>
        <item x="100"/>
        <item x="545"/>
        <item x="99"/>
        <item x="98"/>
        <item x="79"/>
        <item x="97"/>
        <item x="473"/>
        <item x="345"/>
        <item x="319"/>
        <item x="472"/>
        <item x="471"/>
        <item x="455"/>
        <item x="96"/>
        <item x="90"/>
        <item x="367"/>
        <item x="290"/>
        <item x="366"/>
        <item x="365"/>
        <item x="95"/>
        <item x="0"/>
        <item x="361"/>
        <item x="346"/>
        <item x="414"/>
        <item x="413"/>
        <item x="94"/>
        <item x="364"/>
        <item x="287"/>
        <item x="412"/>
        <item x="586"/>
        <item x="363"/>
        <item x="252"/>
        <item x="409"/>
        <item x="362"/>
        <item x="70"/>
        <item x="470"/>
        <item x="565"/>
        <item x="93"/>
        <item x="469"/>
        <item x="92"/>
        <item x="468"/>
        <item x="289"/>
        <item x="552"/>
        <item x="5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6"/>
        <item x="4"/>
        <item x="5"/>
        <item x="7"/>
        <item x="3"/>
        <item x="12"/>
        <item x="10"/>
        <item x="2"/>
        <item x="8"/>
        <item x="17"/>
        <item x="6"/>
        <item x="0"/>
        <item x="14"/>
        <item x="1"/>
        <item x="9"/>
        <item x="18"/>
        <item x="13"/>
        <item x="15"/>
        <item x="11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h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11"/>
        <item x="16"/>
        <item x="15"/>
        <item x="9"/>
        <item x="5"/>
        <item x="4"/>
        <item x="8"/>
        <item x="21"/>
        <item x="1"/>
        <item x="12"/>
        <item x="3"/>
        <item x="7"/>
        <item x="17"/>
        <item x="0"/>
        <item x="2"/>
        <item x="19"/>
        <item x="6"/>
        <item x="10"/>
        <item x="13"/>
        <item x="14"/>
        <item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6"/>
        <item x="0"/>
        <item x="1"/>
        <item x="4"/>
        <item x="2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2"/>
        <item h="1" x="15"/>
        <item h="1" x="16"/>
        <item h="1" x="19"/>
        <item h="1" x="17"/>
        <item h="1" x="3"/>
        <item h="1" x="6"/>
        <item h="1" x="26"/>
        <item h="1" x="13"/>
        <item h="1" x="20"/>
        <item h="1" x="21"/>
        <item h="1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1"/>
    <field x="15"/>
    <field x="16"/>
    <field x="2"/>
    <field x="5"/>
    <field x="7"/>
    <field x="8"/>
    <field x="9"/>
    <field x="10"/>
    <field x="12"/>
  </rowFields>
  <rowItems count="171">
    <i>
      <x/>
      <x v="2"/>
      <x v="3"/>
      <x/>
      <x v="6"/>
      <x v="132"/>
      <x v="1"/>
      <x v="2"/>
      <x v="2"/>
      <x v="8"/>
    </i>
    <i r="5">
      <x v="232"/>
      <x v="1"/>
      <x v="11"/>
      <x v="2"/>
      <x v="8"/>
    </i>
    <i r="5">
      <x v="274"/>
      <x v="1"/>
      <x v="5"/>
      <x v="2"/>
      <x v="10"/>
    </i>
    <i r="4">
      <x v="154"/>
      <x v="226"/>
      <x v="1"/>
      <x v="11"/>
      <x v="2"/>
      <x v="13"/>
    </i>
    <i r="5">
      <x v="300"/>
      <x v="1"/>
      <x v="3"/>
      <x v="2"/>
      <x v="9"/>
    </i>
    <i r="4">
      <x v="444"/>
      <x v="405"/>
      <x/>
      <x v="13"/>
      <x v="2"/>
      <x v="10"/>
    </i>
    <i r="4">
      <x v="449"/>
      <x v="366"/>
      <x/>
      <x v="1"/>
      <x v="2"/>
      <x v="10"/>
    </i>
    <i r="4">
      <x v="452"/>
      <x v="332"/>
      <x v="1"/>
      <x v="7"/>
      <x v="2"/>
      <x v="9"/>
    </i>
    <i r="4">
      <x v="453"/>
      <x v="544"/>
      <x v="1"/>
      <x v="5"/>
      <x v="2"/>
      <x v="10"/>
    </i>
    <i r="4">
      <x v="456"/>
      <x/>
    </i>
    <i r="3">
      <x v="1"/>
      <x v="84"/>
      <x v="385"/>
      <x v="1"/>
      <x v="11"/>
      <x v="2"/>
      <x v="10"/>
    </i>
    <i r="4">
      <x v="111"/>
      <x v="95"/>
      <x v="1"/>
      <x v="7"/>
      <x v="2"/>
      <x v="10"/>
    </i>
    <i r="5">
      <x v="459"/>
      <x v="1"/>
      <x v="3"/>
      <x v="2"/>
      <x v="16"/>
    </i>
    <i>
      <x v="2"/>
      <x v="2"/>
      <x v="3"/>
      <x/>
      <x v="166"/>
      <x v="226"/>
      <x v="1"/>
      <x v="11"/>
      <x v="2"/>
      <x v="13"/>
    </i>
    <i r="4">
      <x v="182"/>
      <x v="226"/>
      <x v="1"/>
      <x v="11"/>
      <x v="2"/>
      <x v="13"/>
    </i>
    <i>
      <x v="4"/>
      <x v="2"/>
      <x v="3"/>
      <x/>
      <x v="185"/>
      <x v="173"/>
      <x v="1"/>
      <x v="3"/>
      <x v="2"/>
      <x v="13"/>
    </i>
    <i r="5">
      <x v="214"/>
      <x v="1"/>
      <x v="3"/>
      <x v="1"/>
      <x v="14"/>
    </i>
    <i r="4">
      <x v="186"/>
      <x v="336"/>
      <x v="1"/>
      <x v="3"/>
      <x v="2"/>
      <x v="8"/>
    </i>
    <i r="4">
      <x v="187"/>
      <x v="336"/>
      <x v="1"/>
      <x v="3"/>
      <x v="1"/>
      <x v="8"/>
    </i>
    <i r="4">
      <x v="191"/>
      <x v="336"/>
      <x v="1"/>
      <x v="3"/>
      <x v="2"/>
      <x v="8"/>
    </i>
    <i r="4">
      <x v="193"/>
      <x v="336"/>
      <x v="1"/>
      <x v="3"/>
      <x v="2"/>
      <x v="8"/>
    </i>
    <i r="4">
      <x v="195"/>
      <x v="336"/>
      <x v="1"/>
      <x v="3"/>
      <x v="2"/>
      <x v="8"/>
    </i>
    <i r="4">
      <x v="197"/>
      <x v="336"/>
      <x v="1"/>
      <x v="3"/>
      <x v="2"/>
      <x v="8"/>
    </i>
    <i r="4">
      <x v="198"/>
      <x v="173"/>
      <x v="1"/>
      <x v="3"/>
      <x v="2"/>
      <x v="13"/>
    </i>
    <i r="5">
      <x v="565"/>
      <x v="1"/>
      <x v="11"/>
      <x v="2"/>
      <x v="13"/>
    </i>
    <i r="4">
      <x v="200"/>
      <x v="336"/>
      <x v="1"/>
      <x v="3"/>
      <x v="1"/>
      <x v="8"/>
    </i>
    <i r="4">
      <x v="201"/>
      <x v="336"/>
      <x v="1"/>
      <x v="3"/>
      <x v="2"/>
      <x v="8"/>
    </i>
    <i r="4">
      <x v="205"/>
      <x v="336"/>
      <x v="1"/>
      <x v="3"/>
      <x v="2"/>
      <x v="8"/>
    </i>
    <i r="4">
      <x v="208"/>
      <x v="70"/>
      <x v="1"/>
      <x v="3"/>
      <x v="2"/>
      <x v="13"/>
    </i>
    <i r="5">
      <x v="173"/>
      <x v="1"/>
      <x v="3"/>
      <x v="2"/>
      <x v="13"/>
    </i>
    <i r="5">
      <x v="225"/>
      <x v="1"/>
      <x v="11"/>
      <x v="2"/>
      <x v="14"/>
    </i>
    <i r="5">
      <x v="336"/>
      <x v="1"/>
      <x v="3"/>
      <x v="2"/>
      <x v="8"/>
    </i>
    <i r="4">
      <x v="214"/>
      <x v="173"/>
      <x v="1"/>
      <x v="3"/>
      <x v="1"/>
      <x v="13"/>
    </i>
    <i r="5">
      <x v="336"/>
      <x v="1"/>
      <x v="3"/>
      <x v="2"/>
      <x v="8"/>
    </i>
    <i r="5">
      <x v="565"/>
      <x v="1"/>
      <x v="11"/>
      <x v="2"/>
      <x v="13"/>
    </i>
    <i r="4">
      <x v="215"/>
      <x v="336"/>
      <x v="1"/>
      <x v="3"/>
      <x v="2"/>
      <x v="8"/>
    </i>
    <i r="4">
      <x v="228"/>
      <x v="288"/>
      <x v="1"/>
      <x v="3"/>
      <x v="2"/>
      <x v="14"/>
    </i>
    <i r="4">
      <x v="229"/>
      <x v="336"/>
      <x v="1"/>
      <x v="3"/>
      <x v="1"/>
      <x v="8"/>
    </i>
    <i r="3">
      <x v="1"/>
      <x v="246"/>
      <x v="336"/>
      <x v="1"/>
      <x v="3"/>
      <x v="2"/>
      <x v="8"/>
    </i>
    <i r="4">
      <x v="335"/>
      <x v="344"/>
      <x v="1"/>
      <x v="1"/>
      <x v="2"/>
      <x v="8"/>
    </i>
    <i r="3">
      <x v="3"/>
      <x v="339"/>
      <x v="336"/>
      <x v="1"/>
      <x v="3"/>
      <x v="1"/>
      <x v="8"/>
    </i>
    <i r="4">
      <x v="340"/>
      <x v="113"/>
      <x v="1"/>
      <x v="3"/>
      <x v="2"/>
      <x v="13"/>
    </i>
    <i r="5">
      <x v="336"/>
      <x v="1"/>
      <x v="3"/>
      <x v="2"/>
      <x v="8"/>
    </i>
    <i r="4">
      <x v="341"/>
      <x v="288"/>
      <x v="1"/>
      <x v="3"/>
      <x v="1"/>
      <x v="14"/>
    </i>
    <i r="4">
      <x v="343"/>
      <x v="14"/>
      <x v="2"/>
      <x v="14"/>
      <x v="2"/>
      <x v="13"/>
    </i>
    <i r="5">
      <x v="16"/>
      <x v="1"/>
      <x v="7"/>
      <x v="2"/>
      <x v="13"/>
    </i>
    <i r="5">
      <x v="22"/>
      <x/>
      <x v="13"/>
      <x v="2"/>
      <x v="8"/>
    </i>
    <i r="5">
      <x v="226"/>
      <x v="1"/>
      <x v="11"/>
      <x v="2"/>
      <x v="13"/>
    </i>
    <i r="5">
      <x v="336"/>
      <x v="1"/>
      <x v="3"/>
      <x v="1"/>
      <x v="8"/>
    </i>
    <i r="4">
      <x v="346"/>
      <x v="336"/>
      <x v="1"/>
      <x v="3"/>
      <x v="2"/>
      <x v="13"/>
    </i>
    <i r="4">
      <x v="349"/>
      <x v="213"/>
      <x v="1"/>
      <x v="3"/>
      <x v="2"/>
      <x v="8"/>
    </i>
    <i r="4">
      <x v="352"/>
      <x v="288"/>
      <x v="1"/>
      <x v="3"/>
      <x v="2"/>
      <x v="4"/>
    </i>
    <i r="5">
      <x v="336"/>
      <x v="1"/>
      <x v="3"/>
      <x v="2"/>
      <x v="8"/>
    </i>
    <i r="4">
      <x v="471"/>
      <x v="213"/>
      <x v="1"/>
      <x v="3"/>
      <x v="2"/>
      <x v="13"/>
    </i>
    <i r="4">
      <x v="472"/>
      <x v="288"/>
      <x v="1"/>
      <x v="3"/>
      <x v="2"/>
      <x v="14"/>
    </i>
    <i r="4">
      <x v="473"/>
      <x v="288"/>
      <x v="1"/>
      <x v="3"/>
      <x v="1"/>
      <x v="14"/>
    </i>
    <i r="4">
      <x v="482"/>
      <x v="288"/>
      <x v="1"/>
      <x v="3"/>
      <x v="2"/>
      <x v="14"/>
    </i>
    <i r="4">
      <x v="484"/>
      <x v="113"/>
      <x v="1"/>
      <x v="3"/>
      <x v="2"/>
      <x v="13"/>
    </i>
    <i r="4">
      <x v="486"/>
      <x v="289"/>
      <x/>
      <x v="6"/>
      <x v="2"/>
      <x v="8"/>
    </i>
    <i r="5">
      <x v="336"/>
      <x v="1"/>
      <x v="3"/>
      <x v="1"/>
      <x v="8"/>
    </i>
    <i r="4">
      <x v="489"/>
      <x v="288"/>
      <x v="1"/>
      <x v="3"/>
      <x v="1"/>
      <x v="14"/>
    </i>
    <i r="4">
      <x v="494"/>
      <x v="336"/>
      <x v="1"/>
      <x v="3"/>
      <x v="2"/>
      <x v="8"/>
    </i>
    <i r="4">
      <x v="497"/>
      <x v="288"/>
      <x v="1"/>
      <x v="3"/>
      <x v="1"/>
      <x v="14"/>
    </i>
    <i r="4">
      <x v="498"/>
      <x v="336"/>
      <x v="1"/>
      <x v="3"/>
      <x v="1"/>
      <x v="8"/>
    </i>
    <i r="4">
      <x v="499"/>
      <x v="336"/>
      <x v="1"/>
      <x v="3"/>
      <x v="2"/>
      <x v="8"/>
    </i>
    <i r="4">
      <x v="506"/>
      <x v="336"/>
      <x v="1"/>
      <x v="3"/>
      <x v="2"/>
      <x v="8"/>
    </i>
    <i r="4">
      <x v="511"/>
      <x v="113"/>
      <x v="1"/>
      <x v="18"/>
      <x v="2"/>
      <x v="13"/>
    </i>
    <i r="5">
      <x v="336"/>
      <x v="1"/>
      <x v="3"/>
      <x v="2"/>
      <x v="8"/>
    </i>
    <i>
      <x v="5"/>
      <x v="2"/>
      <x v="3"/>
      <x/>
      <x v="258"/>
      <x v="35"/>
      <x v="1"/>
      <x v="11"/>
      <x v="1"/>
      <x v="16"/>
    </i>
    <i r="4">
      <x v="261"/>
      <x v="352"/>
      <x v="1"/>
      <x v="1"/>
      <x v="2"/>
      <x v="16"/>
    </i>
    <i r="5">
      <x v="428"/>
      <x v="1"/>
      <x v="3"/>
      <x v="1"/>
      <x v="16"/>
    </i>
    <i r="5">
      <x v="542"/>
      <x v="1"/>
      <x v="3"/>
      <x v="2"/>
      <x v="16"/>
    </i>
    <i r="4">
      <x v="268"/>
      <x v="157"/>
      <x v="2"/>
      <x v="14"/>
      <x v="1"/>
      <x v="12"/>
    </i>
    <i r="5">
      <x v="386"/>
      <x v="1"/>
      <x v="3"/>
      <x v="2"/>
      <x v="12"/>
    </i>
    <i r="5">
      <x v="387"/>
      <x v="1"/>
      <x v="7"/>
      <x v="2"/>
      <x v="12"/>
    </i>
    <i r="4">
      <x v="270"/>
      <x v="35"/>
      <x v="1"/>
      <x v="11"/>
      <x v="2"/>
      <x v="16"/>
    </i>
    <i r="5">
      <x v="352"/>
      <x v="1"/>
      <x v="1"/>
      <x v="1"/>
      <x v="16"/>
    </i>
    <i r="4">
      <x v="280"/>
      <x v="288"/>
      <x v="1"/>
      <x v="3"/>
      <x v="1"/>
      <x v="14"/>
    </i>
    <i r="4">
      <x v="284"/>
      <x v="3"/>
      <x v="1"/>
      <x v="7"/>
      <x v="1"/>
      <x v="4"/>
    </i>
    <i r="5">
      <x v="108"/>
      <x v="1"/>
      <x v="8"/>
      <x v="2"/>
      <x v="4"/>
    </i>
    <i r="5">
      <x v="236"/>
      <x v="1"/>
      <x v="11"/>
      <x v="2"/>
      <x v="4"/>
    </i>
    <i r="5">
      <x v="288"/>
      <x v="1"/>
      <x v="3"/>
      <x v="2"/>
      <x v="4"/>
    </i>
    <i r="5">
      <x v="384"/>
      <x/>
      <x v="13"/>
      <x v="2"/>
      <x v="10"/>
    </i>
    <i r="5">
      <x v="414"/>
      <x/>
      <x v="1"/>
      <x v="2"/>
      <x v="10"/>
    </i>
    <i r="4">
      <x v="544"/>
      <x v="156"/>
      <x v="2"/>
      <x v="14"/>
      <x v="2"/>
      <x v="1"/>
    </i>
    <i r="5">
      <x v="386"/>
      <x v="1"/>
      <x v="3"/>
      <x v="2"/>
      <x v="12"/>
    </i>
    <i r="5">
      <x v="473"/>
      <x/>
      <x v="1"/>
      <x v="1"/>
      <x v="12"/>
    </i>
    <i r="4">
      <x v="553"/>
      <x v="210"/>
      <x v="1"/>
      <x v="7"/>
      <x v="1"/>
      <x v="1"/>
    </i>
    <i r="3">
      <x v="1"/>
      <x v="250"/>
      <x v="246"/>
      <x v="1"/>
      <x v="1"/>
      <x v="1"/>
      <x v="4"/>
    </i>
    <i>
      <x v="6"/>
      <x v="2"/>
      <x v="3"/>
      <x/>
      <x v="286"/>
      <x v="331"/>
      <x v="1"/>
      <x v="3"/>
      <x v="2"/>
      <x v="9"/>
    </i>
    <i r="4">
      <x v="288"/>
      <x v="35"/>
      <x v="1"/>
      <x v="11"/>
      <x v="2"/>
      <x v="16"/>
    </i>
    <i r="5">
      <x v="70"/>
      <x v="1"/>
      <x v="3"/>
      <x v="2"/>
      <x v="13"/>
    </i>
    <i r="5">
      <x v="231"/>
      <x v="1"/>
      <x v="11"/>
      <x v="2"/>
      <x v="9"/>
    </i>
    <i r="4">
      <x v="290"/>
      <x v="231"/>
      <x v="1"/>
      <x v="11"/>
      <x v="2"/>
      <x v="9"/>
    </i>
    <i r="5">
      <x v="295"/>
      <x/>
      <x v="1"/>
      <x v="2"/>
      <x v="9"/>
    </i>
    <i r="5">
      <x v="300"/>
      <x v="1"/>
      <x v="3"/>
      <x v="2"/>
      <x v="9"/>
    </i>
    <i r="5">
      <x v="331"/>
      <x v="1"/>
      <x v="3"/>
      <x v="1"/>
      <x v="9"/>
    </i>
    <i r="5">
      <x v="497"/>
      <x v="1"/>
      <x v="15"/>
      <x v="2"/>
      <x v="9"/>
    </i>
    <i r="4">
      <x v="291"/>
      <x v="98"/>
      <x/>
      <x v="6"/>
      <x v="2"/>
      <x v="10"/>
    </i>
    <i r="5">
      <x v="417"/>
      <x/>
      <x v="1"/>
      <x v="2"/>
      <x v="9"/>
    </i>
    <i r="5">
      <x v="426"/>
      <x v="1"/>
      <x v="3"/>
      <x v="2"/>
      <x v="3"/>
    </i>
    <i r="4">
      <x v="293"/>
      <x v="35"/>
      <x v="1"/>
      <x v="11"/>
      <x v="2"/>
      <x v="16"/>
    </i>
    <i r="5">
      <x v="231"/>
      <x v="1"/>
      <x v="11"/>
      <x v="2"/>
      <x v="9"/>
    </i>
    <i r="4">
      <x v="297"/>
      <x v="231"/>
      <x v="1"/>
      <x v="11"/>
      <x v="2"/>
      <x v="9"/>
    </i>
    <i r="5">
      <x v="331"/>
      <x v="1"/>
      <x v="3"/>
      <x v="2"/>
      <x v="9"/>
    </i>
    <i r="4">
      <x v="298"/>
      <x v="11"/>
      <x v="1"/>
      <x v="7"/>
      <x v="2"/>
      <x v="9"/>
    </i>
    <i r="5">
      <x v="87"/>
      <x v="1"/>
      <x v="7"/>
      <x v="2"/>
      <x v="9"/>
    </i>
    <i r="5">
      <x v="213"/>
      <x v="1"/>
      <x v="3"/>
      <x v="2"/>
      <x v="16"/>
    </i>
    <i r="5">
      <x v="410"/>
      <x v="1"/>
      <x v="1"/>
      <x v="2"/>
      <x v="9"/>
    </i>
    <i r="5">
      <x v="426"/>
      <x v="1"/>
      <x v="3"/>
      <x v="2"/>
      <x v="3"/>
    </i>
    <i r="4">
      <x v="302"/>
      <x v="231"/>
      <x v="1"/>
      <x v="11"/>
      <x v="2"/>
      <x v="9"/>
    </i>
    <i r="5">
      <x v="331"/>
      <x v="1"/>
      <x v="3"/>
      <x v="2"/>
      <x v="9"/>
    </i>
    <i r="4">
      <x v="304"/>
      <x v="231"/>
      <x v="1"/>
      <x v="11"/>
      <x v="2"/>
      <x v="9"/>
    </i>
    <i r="5">
      <x v="459"/>
      <x v="1"/>
      <x v="3"/>
      <x v="2"/>
      <x v="16"/>
    </i>
    <i r="4">
      <x v="306"/>
      <x v="35"/>
      <x v="1"/>
      <x v="11"/>
      <x v="2"/>
      <x v="16"/>
    </i>
    <i r="5">
      <x v="231"/>
      <x v="1"/>
      <x v="11"/>
      <x v="2"/>
      <x v="9"/>
    </i>
    <i r="5">
      <x v="331"/>
      <x v="1"/>
      <x v="3"/>
      <x v="2"/>
      <x v="9"/>
    </i>
    <i r="5">
      <x v="424"/>
      <x v="1"/>
      <x v="3"/>
      <x v="2"/>
      <x v="9"/>
    </i>
    <i r="4">
      <x v="307"/>
      <x v="172"/>
      <x v="1"/>
      <x v="1"/>
      <x v="2"/>
      <x v="9"/>
    </i>
    <i r="5">
      <x v="426"/>
      <x v="1"/>
      <x v="3"/>
      <x v="2"/>
      <x v="3"/>
    </i>
    <i r="4">
      <x v="308"/>
      <x v="267"/>
      <x/>
      <x v="13"/>
      <x v="2"/>
      <x v="16"/>
    </i>
    <i r="5">
      <x v="459"/>
      <x v="1"/>
      <x v="3"/>
      <x v="1"/>
      <x v="16"/>
    </i>
    <i r="5">
      <x v="485"/>
      <x/>
      <x v="13"/>
      <x v="2"/>
      <x v="10"/>
    </i>
    <i r="5">
      <x v="525"/>
      <x/>
      <x v="13"/>
      <x v="2"/>
      <x v="16"/>
    </i>
    <i r="4">
      <x v="310"/>
      <x v="231"/>
      <x v="1"/>
      <x v="11"/>
      <x v="2"/>
      <x v="9"/>
    </i>
    <i r="5">
      <x v="331"/>
      <x v="1"/>
      <x v="3"/>
      <x v="2"/>
      <x v="9"/>
    </i>
    <i r="4">
      <x v="317"/>
      <x v="35"/>
      <x v="1"/>
      <x v="11"/>
      <x v="2"/>
      <x v="16"/>
    </i>
    <i r="5">
      <x v="231"/>
      <x v="1"/>
      <x v="11"/>
      <x v="2"/>
      <x v="9"/>
    </i>
    <i r="5">
      <x v="237"/>
      <x v="1"/>
      <x v="11"/>
      <x v="2"/>
      <x v="3"/>
    </i>
    <i r="5">
      <x v="410"/>
      <x v="1"/>
      <x v="1"/>
      <x v="2"/>
      <x v="9"/>
    </i>
    <i r="4">
      <x v="318"/>
      <x v="300"/>
      <x v="1"/>
      <x v="3"/>
      <x v="2"/>
      <x v="9"/>
    </i>
    <i r="5">
      <x v="331"/>
      <x v="1"/>
      <x v="3"/>
      <x v="1"/>
      <x v="9"/>
    </i>
    <i r="5">
      <x v="343"/>
      <x v="1"/>
      <x v="1"/>
      <x v="2"/>
      <x v="9"/>
    </i>
    <i r="3">
      <x v="2"/>
      <x v="285"/>
      <x v="300"/>
      <x v="1"/>
      <x v="3"/>
      <x v="2"/>
      <x v="9"/>
    </i>
    <i>
      <x v="7"/>
      <x v="2"/>
      <x v="3"/>
      <x/>
      <x v="100"/>
      <x v="75"/>
      <x v="1"/>
      <x v="2"/>
      <x v="2"/>
      <x v="13"/>
    </i>
    <i r="5">
      <x v="336"/>
      <x v="1"/>
      <x v="3"/>
      <x v="2"/>
      <x v="8"/>
    </i>
    <i r="4">
      <x v="366"/>
      <x v="331"/>
      <x v="1"/>
      <x v="3"/>
      <x v="2"/>
      <x v="9"/>
    </i>
    <i r="5">
      <x v="359"/>
      <x/>
      <x v="14"/>
      <x v="2"/>
      <x v="10"/>
    </i>
    <i r="4">
      <x v="368"/>
      <x v="4"/>
      <x v="1"/>
      <x v="7"/>
      <x v="2"/>
      <x v="14"/>
    </i>
    <i r="5">
      <x v="70"/>
      <x v="1"/>
      <x v="3"/>
      <x v="2"/>
      <x v="13"/>
    </i>
    <i r="4">
      <x v="575"/>
      <x v="336"/>
      <x v="1"/>
      <x v="3"/>
      <x v="2"/>
      <x v="8"/>
    </i>
    <i r="4">
      <x v="579"/>
      <x v="113"/>
      <x v="1"/>
      <x v="3"/>
      <x v="1"/>
      <x v="13"/>
    </i>
    <i r="4">
      <x v="581"/>
      <x v="336"/>
      <x v="1"/>
      <x v="3"/>
      <x v="2"/>
      <x v="8"/>
    </i>
    <i r="3">
      <x v="1"/>
      <x v="579"/>
      <x v="435"/>
      <x/>
      <x v="1"/>
      <x v="2"/>
      <x v="13"/>
    </i>
    <i r="3">
      <x v="2"/>
      <x v="93"/>
      <x v="336"/>
      <x v="1"/>
      <x v="3"/>
      <x v="2"/>
      <x v="8"/>
    </i>
    <i r="4">
      <x v="368"/>
      <x v="70"/>
      <x v="1"/>
      <x v="3"/>
      <x v="2"/>
      <x v="13"/>
    </i>
    <i>
      <x v="9"/>
      <x v="2"/>
      <x v="3"/>
      <x v="6"/>
      <x/>
      <x v="213"/>
      <x v="1"/>
      <x v="3"/>
      <x v="1"/>
      <x v="16"/>
    </i>
    <i r="5">
      <x v="410"/>
      <x/>
      <x v="1"/>
      <x v="2"/>
      <x v="9"/>
    </i>
    <i r="5">
      <x v="429"/>
      <x v="1"/>
      <x v="7"/>
      <x v="2"/>
      <x v="9"/>
    </i>
    <i r="4">
      <x v="50"/>
      <x v="511"/>
      <x v="1"/>
      <x v="13"/>
      <x v="2"/>
      <x v="10"/>
    </i>
    <i r="4">
      <x v="51"/>
      <x v="365"/>
      <x v="1"/>
      <x v="7"/>
      <x v="2"/>
      <x v="3"/>
    </i>
    <i r="5">
      <x v="459"/>
      <x v="1"/>
      <x v="3"/>
      <x v="2"/>
      <x v="16"/>
    </i>
    <i r="4">
      <x v="107"/>
      <x v="138"/>
      <x v="1"/>
      <x v="7"/>
      <x v="2"/>
      <x v="16"/>
    </i>
    <i r="5">
      <x v="167"/>
      <x v="1"/>
      <x v="7"/>
      <x v="1"/>
      <x v="16"/>
    </i>
    <i r="5">
      <x v="292"/>
      <x/>
      <x v="1"/>
      <x v="2"/>
      <x v="16"/>
    </i>
    <i r="5">
      <x v="327"/>
      <x v="1"/>
      <x v="7"/>
      <x v="2"/>
      <x v="16"/>
    </i>
    <i r="5">
      <x v="422"/>
      <x v="1"/>
      <x v="3"/>
      <x v="2"/>
      <x v="16"/>
    </i>
    <i r="4">
      <x v="132"/>
      <x v="331"/>
      <x v="1"/>
      <x v="3"/>
      <x v="2"/>
      <x v="9"/>
    </i>
    <i r="5">
      <x v="461"/>
      <x v="1"/>
      <x v="7"/>
      <x v="2"/>
      <x v="16"/>
    </i>
    <i r="4">
      <x v="370"/>
      <x v="440"/>
      <x/>
      <x v="19"/>
      <x v="2"/>
      <x v="9"/>
    </i>
    <i r="4">
      <x v="371"/>
      <x v="106"/>
      <x v="1"/>
      <x v="17"/>
      <x v="2"/>
      <x v="9"/>
    </i>
    <i r="5">
      <x v="301"/>
      <x v="1"/>
      <x v="7"/>
      <x v="2"/>
      <x v="9"/>
    </i>
    <i r="4">
      <x v="373"/>
      <x v="208"/>
      <x v="1"/>
      <x v="1"/>
      <x v="2"/>
      <x v="16"/>
    </i>
    <i r="5">
      <x v="386"/>
      <x v="1"/>
      <x v="3"/>
      <x v="2"/>
      <x v="12"/>
    </i>
    <i r="5">
      <x v="410"/>
      <x v="1"/>
      <x v="12"/>
      <x v="1"/>
      <x v="9"/>
    </i>
    <i r="4">
      <x v="374"/>
      <x v="201"/>
      <x/>
      <x v="1"/>
      <x v="2"/>
      <x v="9"/>
    </i>
    <i r="5">
      <x v="301"/>
      <x v="1"/>
      <x v="7"/>
      <x v="2"/>
      <x v="9"/>
    </i>
    <i r="4">
      <x v="375"/>
      <x v="574"/>
      <x v="1"/>
      <x v="7"/>
      <x v="2"/>
      <x v="12"/>
    </i>
    <i r="4">
      <x v="376"/>
      <x v="492"/>
      <x v="1"/>
      <x v="7"/>
      <x v="2"/>
      <x v="16"/>
    </i>
    <i r="4">
      <x v="377"/>
      <x v="43"/>
      <x/>
      <x v="19"/>
      <x v="2"/>
      <x v="16"/>
    </i>
    <i r="5">
      <x v="352"/>
      <x v="1"/>
      <x v="3"/>
      <x v="2"/>
      <x v="16"/>
    </i>
  </rowItems>
  <colItems count="1">
    <i/>
  </colItems>
  <dataFields count="1">
    <dataField name="Summa av ERDF per partner" fld="14" baseField="0" baseItem="0" numFmtId="166"/>
  </dataFields>
  <formats count="14">
    <format dxfId="40">
      <pivotArea dataOnly="0" labelOnly="1" outline="0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1"/>
          </reference>
          <reference field="2" count="1">
            <x v="0"/>
          </reference>
        </references>
      </pivotArea>
    </format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field="2" type="button" dataOnly="0" labelOnly="1" outline="0" axis="axisRow" fieldPosition="3"/>
    </format>
    <format dxfId="35">
      <pivotArea dataOnly="0" labelOnly="1" outline="0" fieldPosition="0">
        <references count="3">
          <reference field="1" count="1" selected="0">
            <x v="0"/>
          </reference>
          <reference field="2" count="2">
            <x v="0"/>
            <x v="1"/>
          </reference>
          <reference field="15" count="1" selected="0">
            <x v="2"/>
          </reference>
        </references>
      </pivotArea>
    </format>
    <format dxfId="34">
      <pivotArea dataOnly="0" labelOnly="1" outline="0" fieldPosition="0">
        <references count="3">
          <reference field="1" count="1" selected="0">
            <x v="0"/>
          </reference>
          <reference field="2" count="2">
            <x v="0"/>
            <x v="1"/>
          </reference>
          <reference field="15" count="1" selected="0">
            <x v="3"/>
          </reference>
        </references>
      </pivotArea>
    </format>
    <format dxfId="33">
      <pivotArea dataOnly="0" labelOnly="1" outline="0" fieldPosition="0">
        <references count="3">
          <reference field="1" count="1" selected="0">
            <x v="1"/>
          </reference>
          <reference field="2" count="1">
            <x v="0"/>
          </reference>
          <reference field="15" count="1" selected="0">
            <x v="0"/>
          </reference>
        </references>
      </pivotArea>
    </format>
    <format dxfId="32">
      <pivotArea field="2" type="button" dataOnly="0" labelOnly="1" outline="0" axis="axisRow" fieldPosition="3"/>
    </format>
    <format dxfId="31">
      <pivotArea dataOnly="0" labelOnly="1" outline="0" fieldPosition="0">
        <references count="3">
          <reference field="1" count="1" selected="0">
            <x v="0"/>
          </reference>
          <reference field="2" count="2">
            <x v="0"/>
            <x v="1"/>
          </reference>
          <reference field="15" count="1" selected="0">
            <x v="2"/>
          </reference>
        </references>
      </pivotArea>
    </format>
    <format dxfId="30">
      <pivotArea dataOnly="0" labelOnly="1" outline="0" fieldPosition="0">
        <references count="3">
          <reference field="1" count="1" selected="0">
            <x v="0"/>
          </reference>
          <reference field="2" count="2">
            <x v="0"/>
            <x v="1"/>
          </reference>
          <reference field="15" count="1" selected="0">
            <x v="3"/>
          </reference>
        </references>
      </pivotArea>
    </format>
    <format dxfId="29">
      <pivotArea dataOnly="0" labelOnly="1" outline="0" fieldPosition="0">
        <references count="3">
          <reference field="1" count="1" selected="0">
            <x v="1"/>
          </reference>
          <reference field="2" count="1">
            <x v="0"/>
          </reference>
          <reference field="15" count="1" selected="0">
            <x v="0"/>
          </reference>
        </references>
      </pivotArea>
    </format>
    <format dxfId="28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1" count="0"/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D73C5-CA7D-4045-9B5D-39B608850AED}" name="ProjektPerLän" cacheId="0" applyNumberFormats="0" applyBorderFormats="0" applyFontFormats="0" applyPatternFormats="0" applyAlignmentFormats="0" applyWidthHeightFormats="1" dataCaption="Värden" updatedVersion="8" minRefreshableVersion="3" useAutoFormatting="1" rowGrandTotals="0" colGrandTotals="0" itemPrintTitles="1" createdVersion="8" indent="0" compact="0" compactData="0" multipleFieldFilters="0" chartFormat="1">
  <location ref="A1:C12" firstHeaderRow="1" firstDataRow="1" firstDataCol="2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1"/>
        <item x="2"/>
        <item x="3"/>
        <item x="9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585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89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11"/>
        <item x="16"/>
        <item x="15"/>
        <item x="9"/>
        <item x="5"/>
        <item x="4"/>
        <item x="8"/>
        <item x="21"/>
        <item x="1"/>
        <item x="12"/>
        <item x="3"/>
        <item x="7"/>
        <item x="17"/>
        <item x="0"/>
        <item x="2"/>
        <item x="19"/>
        <item x="6"/>
        <item x="10"/>
        <item x="13"/>
        <item x="14"/>
        <item x="18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8"/>
    <field x="12"/>
  </rowFields>
  <rowItems count="11">
    <i>
      <x/>
      <x v="1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</rowItems>
  <colItems count="1">
    <i/>
  </colItems>
  <dataFields count="1">
    <dataField name="Antal av Project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D0F83-6338-4EB6-973D-AE96756A6449}" name="Partnerutsnitt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1:A4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10"/>
  </rowFields>
  <rowItems count="3"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2D15D-3706-4BAD-9DAD-4C0BF92F2414}" name="Budget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24">
  <location ref="A3:B9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dataField="1"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axis="axisRow" showAll="0" sortType="ascending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ma av ERDF per partner" fld="14" baseField="0" baseItem="0" numFmtId="3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2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05557-027D-44CF-BFCA-5D89026242A8}" name="AntalProjekt" cacheId="0" applyNumberFormats="0" applyBorderFormats="0" applyFontFormats="0" applyPatternFormats="0" applyAlignmentFormats="0" applyWidthHeightFormats="1" dataCaption="Värden" showMissing="0" updatedVersion="8" minRefreshableVersion="3" useAutoFormatting="1" itemPrintTitles="1" createdVersion="8" indent="0" outline="1" outlineData="1" multipleFieldFilters="0" chartFormat="25">
  <location ref="A1:B9" firstHeaderRow="1" firstDataRow="1" firstDataCol="1"/>
  <pivotFields count="19">
    <pivotField showAll="0"/>
    <pivotField axis="axisRow" showAll="0">
      <items count="11">
        <item x="1"/>
        <item x="2"/>
        <item x="3"/>
        <item x="5"/>
        <item x="0"/>
        <item x="6"/>
        <item x="8"/>
        <item x="4"/>
        <item x="7"/>
        <item x="9"/>
        <item t="default"/>
      </items>
    </pivotField>
    <pivotField showAll="0"/>
    <pivotField showAll="0"/>
    <pivotField showAll="0"/>
    <pivotField dataField="1"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1"/>
  </rowFields>
  <rowItems count="8">
    <i>
      <x/>
    </i>
    <i>
      <x v="2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dataFields count="1">
    <dataField name="Antal projekt" fld="5" subtotal="count" baseField="0" baseItem="0"/>
  </dataFields>
  <chartFormats count="8">
    <chartFormat chart="9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E20FB-2072-4437-9313-3C66E0E40FB5}" name="UnikaProjekt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1:A95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axis="axisRow" showAll="0">
      <items count="586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5"/>
  </rowFields>
  <rowItems count="94">
    <i>
      <x/>
    </i>
    <i>
      <x v="6"/>
    </i>
    <i>
      <x v="50"/>
    </i>
    <i>
      <x v="51"/>
    </i>
    <i>
      <x v="84"/>
    </i>
    <i>
      <x v="93"/>
    </i>
    <i>
      <x v="100"/>
    </i>
    <i>
      <x v="107"/>
    </i>
    <i>
      <x v="111"/>
    </i>
    <i>
      <x v="132"/>
    </i>
    <i>
      <x v="154"/>
    </i>
    <i>
      <x v="166"/>
    </i>
    <i>
      <x v="182"/>
    </i>
    <i>
      <x v="185"/>
    </i>
    <i>
      <x v="186"/>
    </i>
    <i>
      <x v="187"/>
    </i>
    <i>
      <x v="191"/>
    </i>
    <i>
      <x v="193"/>
    </i>
    <i>
      <x v="195"/>
    </i>
    <i>
      <x v="197"/>
    </i>
    <i>
      <x v="198"/>
    </i>
    <i>
      <x v="200"/>
    </i>
    <i>
      <x v="201"/>
    </i>
    <i>
      <x v="205"/>
    </i>
    <i>
      <x v="208"/>
    </i>
    <i>
      <x v="214"/>
    </i>
    <i>
      <x v="215"/>
    </i>
    <i>
      <x v="228"/>
    </i>
    <i>
      <x v="229"/>
    </i>
    <i>
      <x v="246"/>
    </i>
    <i>
      <x v="250"/>
    </i>
    <i>
      <x v="258"/>
    </i>
    <i>
      <x v="261"/>
    </i>
    <i>
      <x v="268"/>
    </i>
    <i>
      <x v="270"/>
    </i>
    <i>
      <x v="280"/>
    </i>
    <i>
      <x v="284"/>
    </i>
    <i>
      <x v="285"/>
    </i>
    <i>
      <x v="286"/>
    </i>
    <i>
      <x v="288"/>
    </i>
    <i>
      <x v="290"/>
    </i>
    <i>
      <x v="291"/>
    </i>
    <i>
      <x v="293"/>
    </i>
    <i>
      <x v="297"/>
    </i>
    <i>
      <x v="298"/>
    </i>
    <i>
      <x v="302"/>
    </i>
    <i>
      <x v="304"/>
    </i>
    <i>
      <x v="306"/>
    </i>
    <i>
      <x v="307"/>
    </i>
    <i>
      <x v="308"/>
    </i>
    <i>
      <x v="310"/>
    </i>
    <i>
      <x v="317"/>
    </i>
    <i>
      <x v="318"/>
    </i>
    <i>
      <x v="335"/>
    </i>
    <i>
      <x v="339"/>
    </i>
    <i>
      <x v="340"/>
    </i>
    <i>
      <x v="341"/>
    </i>
    <i>
      <x v="343"/>
    </i>
    <i>
      <x v="346"/>
    </i>
    <i>
      <x v="349"/>
    </i>
    <i>
      <x v="352"/>
    </i>
    <i>
      <x v="366"/>
    </i>
    <i>
      <x v="368"/>
    </i>
    <i>
      <x v="370"/>
    </i>
    <i>
      <x v="371"/>
    </i>
    <i>
      <x v="373"/>
    </i>
    <i>
      <x v="374"/>
    </i>
    <i>
      <x v="375"/>
    </i>
    <i>
      <x v="376"/>
    </i>
    <i>
      <x v="377"/>
    </i>
    <i>
      <x v="444"/>
    </i>
    <i>
      <x v="449"/>
    </i>
    <i>
      <x v="452"/>
    </i>
    <i>
      <x v="453"/>
    </i>
    <i>
      <x v="456"/>
    </i>
    <i>
      <x v="471"/>
    </i>
    <i>
      <x v="472"/>
    </i>
    <i>
      <x v="473"/>
    </i>
    <i>
      <x v="482"/>
    </i>
    <i>
      <x v="484"/>
    </i>
    <i>
      <x v="486"/>
    </i>
    <i>
      <x v="489"/>
    </i>
    <i>
      <x v="494"/>
    </i>
    <i>
      <x v="497"/>
    </i>
    <i>
      <x v="498"/>
    </i>
    <i>
      <x v="499"/>
    </i>
    <i>
      <x v="506"/>
    </i>
    <i>
      <x v="511"/>
    </i>
    <i>
      <x v="544"/>
    </i>
    <i>
      <x v="553"/>
    </i>
    <i>
      <x v="575"/>
    </i>
    <i>
      <x v="579"/>
    </i>
    <i>
      <x v="5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B52DB-46AC-45B3-99A5-142F93F8B23C}" name="ProjektPerPartnerOrgtyp" cacheId="0" applyNumberFormats="0" applyBorderFormats="0" applyFontFormats="0" applyPatternFormats="0" applyAlignmentFormats="0" applyWidthHeightFormats="1" dataCaption="Värden" updatedVersion="8" minRefreshableVersion="3" useAutoFormatting="1" rowGrandTotals="0" colGrandTotals="0" itemPrintTitles="1" createdVersion="8" indent="0" compact="0" compactData="0" multipleFieldFilters="0" chartFormat="1">
  <location ref="A1:C21" firstHeaderRow="1" firstDataRow="1" firstDataCol="2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1"/>
        <item x="2"/>
        <item x="3"/>
        <item x="9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585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89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6"/>
        <item x="4"/>
        <item x="5"/>
        <item x="7"/>
        <item x="3"/>
        <item x="12"/>
        <item x="10"/>
        <item x="2"/>
        <item x="8"/>
        <item x="17"/>
        <item x="6"/>
        <item x="0"/>
        <item x="14"/>
        <item x="1"/>
        <item x="9"/>
        <item x="18"/>
        <item x="13"/>
        <item x="15"/>
        <item x="11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h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2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9"/>
  </rowFields>
  <rowItems count="20">
    <i>
      <x v="1"/>
      <x v="1"/>
    </i>
    <i r="1">
      <x v="3"/>
    </i>
    <i r="1">
      <x v="7"/>
    </i>
    <i r="1">
      <x v="11"/>
    </i>
    <i r="1">
      <x v="12"/>
    </i>
    <i r="1">
      <x v="14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17"/>
    </i>
    <i r="1">
      <x v="18"/>
    </i>
    <i r="1">
      <x v="19"/>
    </i>
  </rowItems>
  <colItems count="1">
    <i/>
  </colItems>
  <dataFields count="1">
    <dataField name="Antal projek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D2252-EC37-43DD-A908-EA870FDC90F1}" name="AntalOrg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1:B83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axis="axisRow" dataField="1" showAll="0">
      <items count="590">
        <item x="552"/>
        <item x="289"/>
        <item x="469"/>
        <item x="565"/>
        <item x="362"/>
        <item x="363"/>
        <item x="346"/>
        <item x="0"/>
        <item x="365"/>
        <item x="366"/>
        <item x="367"/>
        <item x="319"/>
        <item x="100"/>
        <item x="291"/>
        <item x="103"/>
        <item x="104"/>
        <item x="292"/>
        <item x="370"/>
        <item x="107"/>
        <item x="108"/>
        <item x="109"/>
        <item x="555"/>
        <item x="295"/>
        <item x="111"/>
        <item x="112"/>
        <item x="548"/>
        <item x="296"/>
        <item x="320"/>
        <item x="114"/>
        <item x="115"/>
        <item x="116"/>
        <item x="122"/>
        <item x="568"/>
        <item x="123"/>
        <item x="494"/>
        <item x="374"/>
        <item x="8"/>
        <item x="554"/>
        <item x="551"/>
        <item x="321"/>
        <item x="129"/>
        <item x="131"/>
        <item x="133"/>
        <item x="564"/>
        <item x="348"/>
        <item x="135"/>
        <item x="136"/>
        <item x="322"/>
        <item x="138"/>
        <item x="139"/>
        <item x="140"/>
        <item x="379"/>
        <item x="323"/>
        <item x="501"/>
        <item x="146"/>
        <item x="147"/>
        <item x="148"/>
        <item x="380"/>
        <item x="149"/>
        <item x="324"/>
        <item x="150"/>
        <item x="18"/>
        <item x="155"/>
        <item x="351"/>
        <item x="156"/>
        <item x="157"/>
        <item x="272"/>
        <item x="325"/>
        <item x="159"/>
        <item x="553"/>
        <item x="160"/>
        <item x="161"/>
        <item x="556"/>
        <item x="25"/>
        <item x="301"/>
        <item x="353"/>
        <item x="543"/>
        <item x="302"/>
        <item x="173"/>
        <item x="175"/>
        <item x="176"/>
        <item x="327"/>
        <item x="178"/>
        <item x="30"/>
        <item x="179"/>
        <item x="304"/>
        <item x="181"/>
        <item x="31"/>
        <item x="32"/>
        <item x="328"/>
        <item x="186"/>
        <item x="36"/>
        <item x="189"/>
        <item x="385"/>
        <item x="37"/>
        <item x="194"/>
        <item x="195"/>
        <item x="569"/>
        <item x="196"/>
        <item x="197"/>
        <item x="354"/>
        <item x="527"/>
        <item x="549"/>
        <item x="305"/>
        <item x="559"/>
        <item x="306"/>
        <item x="201"/>
        <item x="202"/>
        <item x="203"/>
        <item x="355"/>
        <item x="204"/>
        <item x="206"/>
        <item x="207"/>
        <item x="48"/>
        <item x="209"/>
        <item x="308"/>
        <item x="210"/>
        <item x="387"/>
        <item x="52"/>
        <item x="214"/>
        <item x="53"/>
        <item x="310"/>
        <item x="219"/>
        <item x="550"/>
        <item x="220"/>
        <item x="221"/>
        <item x="389"/>
        <item x="223"/>
        <item x="330"/>
        <item x="311"/>
        <item x="226"/>
        <item x="357"/>
        <item x="227"/>
        <item x="228"/>
        <item x="56"/>
        <item x="57"/>
        <item x="358"/>
        <item x="331"/>
        <item x="233"/>
        <item x="234"/>
        <item x="236"/>
        <item x="237"/>
        <item x="238"/>
        <item x="239"/>
        <item x="394"/>
        <item x="395"/>
        <item x="333"/>
        <item x="334"/>
        <item x="429"/>
        <item x="390"/>
        <item x="442"/>
        <item x="571"/>
        <item x="486"/>
        <item x="572"/>
        <item x="573"/>
        <item x="574"/>
        <item x="373"/>
        <item x="15"/>
        <item x="577"/>
        <item x="578"/>
        <item x="126"/>
        <item x="166"/>
        <item x="101"/>
        <item x="127"/>
        <item x="217"/>
        <item x="240"/>
        <item x="174"/>
        <item x="230"/>
        <item x="124"/>
        <item x="164"/>
        <item x="229"/>
        <item x="246"/>
        <item x="128"/>
        <item x="224"/>
        <item x="120"/>
        <item x="118"/>
        <item x="162"/>
        <item x="192"/>
        <item x="151"/>
        <item x="198"/>
        <item x="97"/>
        <item x="244"/>
        <item x="119"/>
        <item x="187"/>
        <item x="163"/>
        <item x="141"/>
        <item x="167"/>
        <item x="142"/>
        <item x="188"/>
        <item x="143"/>
        <item x="180"/>
        <item x="184"/>
        <item x="144"/>
        <item x="215"/>
        <item x="183"/>
        <item x="113"/>
        <item x="245"/>
        <item x="165"/>
        <item x="35"/>
        <item x="132"/>
        <item x="225"/>
        <item x="130"/>
        <item x="102"/>
        <item x="177"/>
        <item x="98"/>
        <item x="213"/>
        <item x="242"/>
        <item x="190"/>
        <item x="208"/>
        <item x="92"/>
        <item x="134"/>
        <item x="218"/>
        <item x="152"/>
        <item x="154"/>
        <item x="121"/>
        <item x="170"/>
        <item x="199"/>
        <item x="243"/>
        <item x="145"/>
        <item x="169"/>
        <item x="110"/>
        <item x="117"/>
        <item x="168"/>
        <item x="193"/>
        <item x="105"/>
        <item x="241"/>
        <item x="211"/>
        <item x="153"/>
        <item x="171"/>
        <item x="94"/>
        <item x="99"/>
        <item x="205"/>
        <item x="96"/>
        <item x="200"/>
        <item x="185"/>
        <item x="125"/>
        <item x="106"/>
        <item x="182"/>
        <item x="216"/>
        <item x="95"/>
        <item x="191"/>
        <item x="212"/>
        <item x="232"/>
        <item x="93"/>
        <item x="222"/>
        <item x="137"/>
        <item x="231"/>
        <item x="235"/>
        <item x="274"/>
        <item x="329"/>
        <item x="332"/>
        <item x="326"/>
        <item x="356"/>
        <item x="349"/>
        <item x="43"/>
        <item x="14"/>
        <item x="46"/>
        <item x="17"/>
        <item x="61"/>
        <item x="62"/>
        <item x="16"/>
        <item x="39"/>
        <item x="34"/>
        <item x="7"/>
        <item x="59"/>
        <item x="24"/>
        <item x="22"/>
        <item x="21"/>
        <item x="68"/>
        <item x="11"/>
        <item x="5"/>
        <item x="6"/>
        <item x="38"/>
        <item x="60"/>
        <item x="10"/>
        <item x="3"/>
        <item x="33"/>
        <item x="27"/>
        <item x="2"/>
        <item x="28"/>
        <item x="54"/>
        <item x="63"/>
        <item x="42"/>
        <item x="44"/>
        <item x="23"/>
        <item x="45"/>
        <item x="51"/>
        <item x="41"/>
        <item x="1"/>
        <item x="47"/>
        <item x="19"/>
        <item x="50"/>
        <item x="49"/>
        <item x="13"/>
        <item x="26"/>
        <item x="447"/>
        <item x="415"/>
        <item x="421"/>
        <item x="279"/>
        <item x="439"/>
        <item x="450"/>
        <item x="412"/>
        <item x="444"/>
        <item x="424"/>
        <item x="431"/>
        <item x="443"/>
        <item x="344"/>
        <item x="428"/>
        <item x="433"/>
        <item x="425"/>
        <item x="452"/>
        <item x="441"/>
        <item x="77"/>
        <item x="448"/>
        <item x="423"/>
        <item x="426"/>
        <item x="436"/>
        <item x="434"/>
        <item x="420"/>
        <item x="430"/>
        <item x="440"/>
        <item x="437"/>
        <item x="445"/>
        <item x="413"/>
        <item x="347"/>
        <item x="416"/>
        <item x="438"/>
        <item x="422"/>
        <item x="427"/>
        <item x="519"/>
        <item x="466"/>
        <item x="490"/>
        <item x="468"/>
        <item x="507"/>
        <item x="480"/>
        <item x="495"/>
        <item x="498"/>
        <item x="532"/>
        <item x="516"/>
        <item x="503"/>
        <item x="538"/>
        <item x="526"/>
        <item x="499"/>
        <item x="484"/>
        <item x="487"/>
        <item x="339"/>
        <item x="506"/>
        <item x="535"/>
        <item x="515"/>
        <item x="511"/>
        <item x="278"/>
        <item x="528"/>
        <item x="523"/>
        <item x="524"/>
        <item x="482"/>
        <item x="512"/>
        <item x="475"/>
        <item x="277"/>
        <item x="518"/>
        <item x="509"/>
        <item x="488"/>
        <item x="504"/>
        <item x="470"/>
        <item x="530"/>
        <item x="514"/>
        <item x="473"/>
        <item x="485"/>
        <item x="505"/>
        <item x="493"/>
        <item x="510"/>
        <item x="471"/>
        <item x="477"/>
        <item x="522"/>
        <item x="520"/>
        <item x="474"/>
        <item x="502"/>
        <item x="517"/>
        <item x="491"/>
        <item x="492"/>
        <item x="372"/>
        <item x="251"/>
        <item x="20"/>
        <item x="66"/>
        <item x="9"/>
        <item x="55"/>
        <item x="29"/>
        <item x="58"/>
        <item x="65"/>
        <item x="64"/>
        <item x="67"/>
        <item x="4"/>
        <item x="12"/>
        <item x="40"/>
        <item x="297"/>
        <item x="309"/>
        <item x="298"/>
        <item x="294"/>
        <item x="303"/>
        <item x="300"/>
        <item x="299"/>
        <item x="290"/>
        <item x="293"/>
        <item x="307"/>
        <item x="350"/>
        <item x="352"/>
        <item x="496"/>
        <item x="579"/>
        <item x="580"/>
        <item x="582"/>
        <item x="583"/>
        <item x="584"/>
        <item x="585"/>
        <item x="587"/>
        <item x="588"/>
        <item x="418"/>
        <item x="419"/>
        <item x="417"/>
        <item x="432"/>
        <item x="451"/>
        <item x="414"/>
        <item x="435"/>
        <item x="446"/>
        <item x="449"/>
        <item x="284"/>
        <item x="483"/>
        <item x="500"/>
        <item x="529"/>
        <item x="536"/>
        <item x="531"/>
        <item x="533"/>
        <item x="472"/>
        <item x="537"/>
        <item x="476"/>
        <item x="489"/>
        <item x="525"/>
        <item x="478"/>
        <item x="534"/>
        <item x="497"/>
        <item x="508"/>
        <item x="513"/>
        <item x="375"/>
        <item x="481"/>
        <item x="521"/>
        <item x="479"/>
        <item x="377"/>
        <item x="393"/>
        <item x="378"/>
        <item x="382"/>
        <item x="368"/>
        <item x="371"/>
        <item x="384"/>
        <item x="364"/>
        <item x="386"/>
        <item x="397"/>
        <item x="369"/>
        <item x="376"/>
        <item x="388"/>
        <item x="391"/>
        <item x="158"/>
        <item x="467"/>
        <item x="404"/>
        <item x="255"/>
        <item x="258"/>
        <item x="560"/>
        <item x="562"/>
        <item x="575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247"/>
        <item x="248"/>
        <item x="249"/>
        <item x="250"/>
        <item x="252"/>
        <item x="253"/>
        <item x="254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5"/>
        <item x="276"/>
        <item x="280"/>
        <item x="281"/>
        <item x="282"/>
        <item x="283"/>
        <item x="285"/>
        <item x="286"/>
        <item x="287"/>
        <item x="288"/>
        <item x="312"/>
        <item x="313"/>
        <item x="314"/>
        <item x="315"/>
        <item x="316"/>
        <item x="317"/>
        <item x="318"/>
        <item x="335"/>
        <item x="336"/>
        <item x="337"/>
        <item x="338"/>
        <item x="340"/>
        <item x="341"/>
        <item x="342"/>
        <item x="343"/>
        <item x="345"/>
        <item x="359"/>
        <item x="360"/>
        <item x="361"/>
        <item x="381"/>
        <item x="383"/>
        <item x="392"/>
        <item x="396"/>
        <item x="398"/>
        <item x="399"/>
        <item x="400"/>
        <item x="401"/>
        <item x="402"/>
        <item x="403"/>
        <item x="405"/>
        <item x="406"/>
        <item x="407"/>
        <item x="408"/>
        <item x="409"/>
        <item x="410"/>
        <item x="411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539"/>
        <item x="540"/>
        <item x="541"/>
        <item x="542"/>
        <item x="544"/>
        <item x="545"/>
        <item x="546"/>
        <item x="547"/>
        <item x="557"/>
        <item x="558"/>
        <item x="561"/>
        <item x="563"/>
        <item x="566"/>
        <item x="567"/>
        <item x="570"/>
        <item x="576"/>
        <item x="581"/>
        <item x="586"/>
        <item x="172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7"/>
  </rowFields>
  <rowItems count="82">
    <i>
      <x v="7"/>
    </i>
    <i>
      <x v="14"/>
    </i>
    <i>
      <x v="20"/>
    </i>
    <i>
      <x v="31"/>
    </i>
    <i>
      <x v="37"/>
    </i>
    <i>
      <x v="38"/>
    </i>
    <i>
      <x v="40"/>
    </i>
    <i>
      <x v="47"/>
    </i>
    <i>
      <x v="48"/>
    </i>
    <i>
      <x v="53"/>
    </i>
    <i>
      <x v="58"/>
    </i>
    <i>
      <x v="61"/>
    </i>
    <i>
      <x v="62"/>
    </i>
    <i>
      <x v="63"/>
    </i>
    <i>
      <x v="71"/>
    </i>
    <i>
      <x v="72"/>
    </i>
    <i>
      <x v="73"/>
    </i>
    <i>
      <x v="81"/>
    </i>
    <i>
      <x v="83"/>
    </i>
    <i>
      <x v="84"/>
    </i>
    <i>
      <x v="87"/>
    </i>
    <i>
      <x v="88"/>
    </i>
    <i>
      <x v="91"/>
    </i>
    <i>
      <x v="100"/>
    </i>
    <i>
      <x v="107"/>
    </i>
    <i>
      <x v="114"/>
    </i>
    <i>
      <x v="120"/>
    </i>
    <i>
      <x v="125"/>
    </i>
    <i>
      <x v="131"/>
    </i>
    <i>
      <x v="135"/>
    </i>
    <i>
      <x v="142"/>
    </i>
    <i>
      <x v="148"/>
    </i>
    <i>
      <x v="152"/>
    </i>
    <i>
      <x v="160"/>
    </i>
    <i>
      <x v="161"/>
    </i>
    <i>
      <x v="162"/>
    </i>
    <i>
      <x v="164"/>
    </i>
    <i>
      <x v="171"/>
    </i>
    <i>
      <x v="173"/>
    </i>
    <i>
      <x v="176"/>
    </i>
    <i>
      <x v="196"/>
    </i>
    <i>
      <x v="198"/>
    </i>
    <i>
      <x v="254"/>
    </i>
    <i>
      <x v="260"/>
    </i>
    <i>
      <x v="298"/>
    </i>
    <i>
      <x v="306"/>
    </i>
    <i>
      <x v="308"/>
    </i>
    <i>
      <x v="315"/>
    </i>
    <i>
      <x v="316"/>
    </i>
    <i>
      <x v="327"/>
    </i>
    <i>
      <x v="328"/>
    </i>
    <i>
      <x v="333"/>
    </i>
    <i>
      <x v="334"/>
    </i>
    <i>
      <x v="335"/>
    </i>
    <i>
      <x v="336"/>
    </i>
    <i>
      <x v="337"/>
    </i>
    <i>
      <x v="338"/>
    </i>
    <i>
      <x v="340"/>
    </i>
    <i>
      <x v="353"/>
    </i>
    <i>
      <x v="354"/>
    </i>
    <i>
      <x v="355"/>
    </i>
    <i>
      <x v="356"/>
    </i>
    <i>
      <x v="367"/>
    </i>
    <i>
      <x v="380"/>
    </i>
    <i>
      <x v="387"/>
    </i>
    <i>
      <x v="388"/>
    </i>
    <i>
      <x v="389"/>
    </i>
    <i>
      <x v="403"/>
    </i>
    <i>
      <x v="406"/>
    </i>
    <i>
      <x v="407"/>
    </i>
    <i>
      <x v="409"/>
    </i>
    <i>
      <x v="410"/>
    </i>
    <i>
      <x v="412"/>
    </i>
    <i>
      <x v="413"/>
    </i>
    <i>
      <x v="474"/>
    </i>
    <i>
      <x v="496"/>
    </i>
    <i>
      <x v="499"/>
    </i>
    <i>
      <x v="538"/>
    </i>
    <i>
      <x v="562"/>
    </i>
    <i>
      <x v="578"/>
    </i>
    <i>
      <x v="587"/>
    </i>
    <i t="grand">
      <x/>
    </i>
  </rowItems>
  <colItems count="1">
    <i/>
  </colItems>
  <dataFields count="1">
    <dataField name="Antal av Organisation n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E0EFF-2CB8-4D7F-B45A-E2644E1BF186}" name="SpecifiktMål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6">
  <location ref="A1:B3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dataField="1" numFmtId="164" showAll="0"/>
    <pivotField showAll="0"/>
    <pivotField axis="axisRow"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2"/>
        <item h="1" x="15"/>
        <item h="1" x="16"/>
        <item h="1" x="19"/>
        <item h="1" x="17"/>
        <item h="1" x="3"/>
        <item h="1" x="6"/>
        <item h="1" x="26"/>
        <item h="1" x="13"/>
        <item h="1" x="20"/>
        <item h="1" x="21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16"/>
  </rowFields>
  <rowItems count="2">
    <i>
      <x v="3"/>
    </i>
    <i t="grand">
      <x/>
    </i>
  </rowItems>
  <colItems count="1">
    <i/>
  </colItems>
  <dataFields count="1">
    <dataField name="Summa av ERDF per partner" fld="14" baseField="0" baseItem="0" numFmtId="166"/>
  </dataFields>
  <formats count="1">
    <format dxfId="3">
      <pivotArea outline="0" collapsedLevelsAreSubtotals="1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98F6A-FE08-4B07-8184-C978C70E767F}" name="Program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1:A9" firstHeaderRow="1" firstDataRow="1" firstDataCol="1"/>
  <pivotFields count="19">
    <pivotField showAll="0"/>
    <pivotField axis="axisRow" showAll="0">
      <items count="11">
        <item x="1"/>
        <item x="2"/>
        <item x="3"/>
        <item x="5"/>
        <item x="0"/>
        <item x="6"/>
        <item x="8"/>
        <item x="4"/>
        <item x="7"/>
        <item x="9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1"/>
  </rowFields>
  <rowItems count="8">
    <i>
      <x/>
    </i>
    <i>
      <x v="2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4A154-935E-410B-911B-D158AD25005D}" name="Stad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299E6-A608-48AB-8C17-4BEAC7474DD4}" name="Projekt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3" firstHeaderRow="0" firstDataRow="0" firstDataCol="0" rowPageCount="1" colPageCount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name="Projekt" axis="axisPage" multipleItemSelectionAllowed="1" showAll="0">
      <items count="586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  <item t="default"/>
      </items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42E3B-F480-42D8-922D-2A1556EF9203}" name="Organisation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>
  <location ref="A3" firstHeaderRow="0" firstDataRow="0" firstDataCol="0" rowPageCount="1" colPageCount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name="Organisation" axis="axisPage" multipleItemSelectionAllowed="1" showAll="0">
      <items count="590">
        <item x="552"/>
        <item x="289"/>
        <item x="469"/>
        <item x="565"/>
        <item x="362"/>
        <item x="363"/>
        <item x="346"/>
        <item x="0"/>
        <item x="365"/>
        <item x="366"/>
        <item x="367"/>
        <item x="319"/>
        <item x="100"/>
        <item x="291"/>
        <item x="103"/>
        <item x="104"/>
        <item x="292"/>
        <item x="370"/>
        <item x="107"/>
        <item x="108"/>
        <item x="109"/>
        <item x="555"/>
        <item x="295"/>
        <item x="111"/>
        <item x="112"/>
        <item x="548"/>
        <item x="296"/>
        <item x="320"/>
        <item x="114"/>
        <item x="115"/>
        <item x="116"/>
        <item x="122"/>
        <item x="568"/>
        <item x="123"/>
        <item x="494"/>
        <item x="374"/>
        <item x="8"/>
        <item x="554"/>
        <item x="551"/>
        <item x="321"/>
        <item x="129"/>
        <item x="131"/>
        <item x="133"/>
        <item x="564"/>
        <item x="348"/>
        <item x="135"/>
        <item x="136"/>
        <item x="322"/>
        <item x="138"/>
        <item x="139"/>
        <item x="140"/>
        <item x="379"/>
        <item x="323"/>
        <item x="501"/>
        <item x="146"/>
        <item x="147"/>
        <item x="148"/>
        <item x="380"/>
        <item x="149"/>
        <item x="324"/>
        <item x="150"/>
        <item x="18"/>
        <item x="155"/>
        <item x="351"/>
        <item x="156"/>
        <item x="157"/>
        <item x="272"/>
        <item x="325"/>
        <item x="159"/>
        <item x="553"/>
        <item x="160"/>
        <item x="161"/>
        <item x="556"/>
        <item x="25"/>
        <item x="301"/>
        <item x="353"/>
        <item x="543"/>
        <item x="302"/>
        <item x="173"/>
        <item x="175"/>
        <item x="176"/>
        <item x="327"/>
        <item x="178"/>
        <item x="30"/>
        <item x="179"/>
        <item x="304"/>
        <item x="181"/>
        <item x="31"/>
        <item x="32"/>
        <item x="328"/>
        <item x="186"/>
        <item x="36"/>
        <item x="189"/>
        <item x="385"/>
        <item x="37"/>
        <item x="194"/>
        <item x="195"/>
        <item x="569"/>
        <item x="196"/>
        <item x="197"/>
        <item x="354"/>
        <item x="527"/>
        <item x="549"/>
        <item x="305"/>
        <item x="559"/>
        <item x="306"/>
        <item x="201"/>
        <item x="202"/>
        <item x="203"/>
        <item x="355"/>
        <item x="204"/>
        <item x="206"/>
        <item x="207"/>
        <item x="48"/>
        <item x="209"/>
        <item x="308"/>
        <item x="210"/>
        <item x="387"/>
        <item x="52"/>
        <item x="214"/>
        <item x="53"/>
        <item x="310"/>
        <item x="219"/>
        <item x="550"/>
        <item x="220"/>
        <item x="221"/>
        <item x="389"/>
        <item x="223"/>
        <item x="330"/>
        <item x="311"/>
        <item x="226"/>
        <item x="357"/>
        <item x="227"/>
        <item x="228"/>
        <item x="56"/>
        <item x="57"/>
        <item x="358"/>
        <item x="331"/>
        <item x="233"/>
        <item x="234"/>
        <item x="236"/>
        <item x="237"/>
        <item x="238"/>
        <item x="239"/>
        <item x="394"/>
        <item x="395"/>
        <item x="333"/>
        <item x="334"/>
        <item x="429"/>
        <item x="390"/>
        <item x="442"/>
        <item x="571"/>
        <item x="486"/>
        <item x="572"/>
        <item x="573"/>
        <item x="574"/>
        <item x="373"/>
        <item x="15"/>
        <item x="577"/>
        <item x="578"/>
        <item x="126"/>
        <item x="166"/>
        <item x="101"/>
        <item x="127"/>
        <item x="217"/>
        <item x="240"/>
        <item x="174"/>
        <item x="230"/>
        <item x="124"/>
        <item x="164"/>
        <item x="229"/>
        <item x="246"/>
        <item x="128"/>
        <item x="224"/>
        <item x="120"/>
        <item x="118"/>
        <item x="162"/>
        <item x="192"/>
        <item x="151"/>
        <item x="198"/>
        <item x="97"/>
        <item x="244"/>
        <item x="119"/>
        <item x="187"/>
        <item x="163"/>
        <item x="141"/>
        <item x="167"/>
        <item x="142"/>
        <item x="188"/>
        <item x="143"/>
        <item x="180"/>
        <item x="184"/>
        <item x="144"/>
        <item x="215"/>
        <item x="183"/>
        <item x="113"/>
        <item x="245"/>
        <item x="165"/>
        <item x="35"/>
        <item x="132"/>
        <item x="225"/>
        <item x="130"/>
        <item x="102"/>
        <item x="177"/>
        <item x="98"/>
        <item x="213"/>
        <item x="242"/>
        <item x="190"/>
        <item x="208"/>
        <item x="92"/>
        <item x="134"/>
        <item x="218"/>
        <item x="152"/>
        <item x="154"/>
        <item x="121"/>
        <item x="170"/>
        <item x="199"/>
        <item x="243"/>
        <item x="145"/>
        <item x="169"/>
        <item x="110"/>
        <item x="117"/>
        <item x="168"/>
        <item x="193"/>
        <item x="105"/>
        <item x="241"/>
        <item x="211"/>
        <item x="153"/>
        <item x="171"/>
        <item x="94"/>
        <item x="99"/>
        <item x="205"/>
        <item x="96"/>
        <item x="200"/>
        <item x="185"/>
        <item x="125"/>
        <item x="106"/>
        <item x="182"/>
        <item x="216"/>
        <item x="95"/>
        <item x="191"/>
        <item x="212"/>
        <item x="232"/>
        <item x="93"/>
        <item x="222"/>
        <item x="137"/>
        <item x="231"/>
        <item x="235"/>
        <item x="274"/>
        <item x="329"/>
        <item x="332"/>
        <item x="326"/>
        <item x="356"/>
        <item x="349"/>
        <item x="43"/>
        <item x="14"/>
        <item x="46"/>
        <item x="17"/>
        <item x="61"/>
        <item x="62"/>
        <item x="16"/>
        <item x="39"/>
        <item x="34"/>
        <item x="7"/>
        <item x="59"/>
        <item x="24"/>
        <item x="22"/>
        <item x="21"/>
        <item x="68"/>
        <item x="11"/>
        <item x="5"/>
        <item x="6"/>
        <item x="38"/>
        <item x="60"/>
        <item x="10"/>
        <item x="3"/>
        <item x="33"/>
        <item x="27"/>
        <item x="2"/>
        <item x="28"/>
        <item x="54"/>
        <item x="63"/>
        <item x="42"/>
        <item x="44"/>
        <item x="23"/>
        <item x="45"/>
        <item x="51"/>
        <item x="41"/>
        <item x="1"/>
        <item x="47"/>
        <item x="19"/>
        <item x="50"/>
        <item x="49"/>
        <item x="13"/>
        <item x="26"/>
        <item x="447"/>
        <item x="415"/>
        <item x="421"/>
        <item x="279"/>
        <item x="439"/>
        <item x="450"/>
        <item x="412"/>
        <item x="444"/>
        <item x="424"/>
        <item x="431"/>
        <item x="443"/>
        <item x="344"/>
        <item x="428"/>
        <item x="433"/>
        <item x="425"/>
        <item x="452"/>
        <item x="441"/>
        <item x="77"/>
        <item x="448"/>
        <item x="423"/>
        <item x="426"/>
        <item x="436"/>
        <item x="434"/>
        <item x="420"/>
        <item x="430"/>
        <item x="440"/>
        <item x="437"/>
        <item x="445"/>
        <item x="413"/>
        <item x="347"/>
        <item x="416"/>
        <item x="438"/>
        <item x="422"/>
        <item x="427"/>
        <item x="519"/>
        <item x="466"/>
        <item x="490"/>
        <item x="468"/>
        <item x="507"/>
        <item x="480"/>
        <item x="495"/>
        <item x="498"/>
        <item x="532"/>
        <item x="516"/>
        <item x="503"/>
        <item x="538"/>
        <item x="526"/>
        <item x="499"/>
        <item x="484"/>
        <item x="487"/>
        <item x="339"/>
        <item x="506"/>
        <item x="535"/>
        <item x="515"/>
        <item x="511"/>
        <item x="278"/>
        <item x="528"/>
        <item x="523"/>
        <item x="524"/>
        <item x="482"/>
        <item x="512"/>
        <item x="475"/>
        <item x="277"/>
        <item x="518"/>
        <item x="509"/>
        <item x="488"/>
        <item x="504"/>
        <item x="470"/>
        <item x="530"/>
        <item x="514"/>
        <item x="473"/>
        <item x="485"/>
        <item x="505"/>
        <item x="493"/>
        <item x="510"/>
        <item x="471"/>
        <item x="477"/>
        <item x="522"/>
        <item x="520"/>
        <item x="474"/>
        <item x="502"/>
        <item x="517"/>
        <item x="491"/>
        <item x="492"/>
        <item x="372"/>
        <item x="251"/>
        <item x="20"/>
        <item x="66"/>
        <item x="9"/>
        <item x="55"/>
        <item x="29"/>
        <item x="58"/>
        <item x="65"/>
        <item x="64"/>
        <item x="67"/>
        <item x="4"/>
        <item x="12"/>
        <item x="40"/>
        <item x="297"/>
        <item x="309"/>
        <item x="298"/>
        <item x="294"/>
        <item x="303"/>
        <item x="300"/>
        <item x="299"/>
        <item x="290"/>
        <item x="293"/>
        <item x="307"/>
        <item x="350"/>
        <item x="352"/>
        <item x="496"/>
        <item x="579"/>
        <item x="580"/>
        <item x="582"/>
        <item x="583"/>
        <item x="584"/>
        <item x="585"/>
        <item x="587"/>
        <item x="588"/>
        <item x="418"/>
        <item x="419"/>
        <item x="417"/>
        <item x="432"/>
        <item x="451"/>
        <item x="414"/>
        <item x="435"/>
        <item x="446"/>
        <item x="449"/>
        <item x="284"/>
        <item x="483"/>
        <item x="500"/>
        <item x="529"/>
        <item x="536"/>
        <item x="531"/>
        <item x="533"/>
        <item x="472"/>
        <item x="537"/>
        <item x="476"/>
        <item x="489"/>
        <item x="525"/>
        <item x="478"/>
        <item x="534"/>
        <item x="497"/>
        <item x="508"/>
        <item x="513"/>
        <item x="375"/>
        <item x="481"/>
        <item x="521"/>
        <item x="479"/>
        <item x="377"/>
        <item x="393"/>
        <item x="378"/>
        <item x="382"/>
        <item x="368"/>
        <item x="371"/>
        <item x="384"/>
        <item x="364"/>
        <item x="386"/>
        <item x="397"/>
        <item x="369"/>
        <item x="376"/>
        <item x="388"/>
        <item x="391"/>
        <item x="158"/>
        <item x="467"/>
        <item x="404"/>
        <item x="255"/>
        <item x="258"/>
        <item x="560"/>
        <item x="562"/>
        <item x="575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247"/>
        <item x="248"/>
        <item x="249"/>
        <item x="250"/>
        <item x="252"/>
        <item x="253"/>
        <item x="254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5"/>
        <item x="276"/>
        <item x="280"/>
        <item x="281"/>
        <item x="282"/>
        <item x="283"/>
        <item x="285"/>
        <item x="286"/>
        <item x="287"/>
        <item x="288"/>
        <item x="312"/>
        <item x="313"/>
        <item x="314"/>
        <item x="315"/>
        <item x="316"/>
        <item x="317"/>
        <item x="318"/>
        <item x="335"/>
        <item x="336"/>
        <item x="337"/>
        <item x="338"/>
        <item x="340"/>
        <item x="341"/>
        <item x="342"/>
        <item x="343"/>
        <item x="345"/>
        <item x="359"/>
        <item x="360"/>
        <item x="361"/>
        <item x="381"/>
        <item x="383"/>
        <item x="392"/>
        <item x="396"/>
        <item x="398"/>
        <item x="399"/>
        <item x="400"/>
        <item x="401"/>
        <item x="402"/>
        <item x="403"/>
        <item x="405"/>
        <item x="406"/>
        <item x="407"/>
        <item x="408"/>
        <item x="409"/>
        <item x="410"/>
        <item x="411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539"/>
        <item x="540"/>
        <item x="541"/>
        <item x="542"/>
        <item x="544"/>
        <item x="545"/>
        <item x="546"/>
        <item x="547"/>
        <item x="557"/>
        <item x="558"/>
        <item x="561"/>
        <item x="563"/>
        <item x="566"/>
        <item x="567"/>
        <item x="570"/>
        <item x="576"/>
        <item x="581"/>
        <item x="586"/>
        <item x="172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178F1-E303-431B-BF7E-D20E97E31240}" name="Top3Projekt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2" rowHeaderCaption="Tre största projekten">
  <location ref="A1:B5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name="Top3Projekt" axis="axisRow" showAll="0" measureFilter="1" sortType="descending">
      <items count="586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dataField="1"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5"/>
  </rowFields>
  <rowItems count="4">
    <i>
      <x v="290"/>
    </i>
    <i>
      <x v="107"/>
    </i>
    <i>
      <x v="373"/>
    </i>
    <i t="grand">
      <x/>
    </i>
  </rowItems>
  <colItems count="1">
    <i/>
  </colItems>
  <dataFields count="1">
    <dataField name="Summa Partnerbudget" fld="14" baseField="0" baseItem="0" numFmtId="166"/>
  </dataFields>
  <formats count="2"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60A45-4506-46BD-B39A-E835459EA0A9}" name="Top3Organisation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1" rowHeaderCaption="Tre största organisationerna">
  <location ref="A1:B5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axis="axisRow" showAll="0" measureFilter="1" sortType="descending">
      <items count="590">
        <item x="552"/>
        <item x="289"/>
        <item x="469"/>
        <item x="565"/>
        <item x="362"/>
        <item x="363"/>
        <item x="346"/>
        <item x="0"/>
        <item x="365"/>
        <item x="366"/>
        <item x="367"/>
        <item x="319"/>
        <item x="100"/>
        <item x="291"/>
        <item x="103"/>
        <item x="104"/>
        <item x="292"/>
        <item x="370"/>
        <item x="107"/>
        <item x="108"/>
        <item x="109"/>
        <item x="555"/>
        <item x="295"/>
        <item x="111"/>
        <item x="112"/>
        <item x="548"/>
        <item x="296"/>
        <item x="320"/>
        <item x="114"/>
        <item x="115"/>
        <item x="116"/>
        <item x="122"/>
        <item x="568"/>
        <item x="123"/>
        <item x="494"/>
        <item x="374"/>
        <item x="8"/>
        <item x="554"/>
        <item x="551"/>
        <item x="321"/>
        <item x="129"/>
        <item x="131"/>
        <item x="133"/>
        <item x="564"/>
        <item x="348"/>
        <item x="135"/>
        <item x="136"/>
        <item x="322"/>
        <item x="138"/>
        <item x="139"/>
        <item x="140"/>
        <item x="379"/>
        <item x="323"/>
        <item x="501"/>
        <item x="146"/>
        <item x="147"/>
        <item x="148"/>
        <item x="380"/>
        <item x="149"/>
        <item x="324"/>
        <item x="150"/>
        <item x="18"/>
        <item x="155"/>
        <item x="351"/>
        <item x="156"/>
        <item x="157"/>
        <item x="272"/>
        <item x="325"/>
        <item x="159"/>
        <item x="553"/>
        <item x="160"/>
        <item x="161"/>
        <item x="556"/>
        <item x="25"/>
        <item x="301"/>
        <item x="353"/>
        <item x="543"/>
        <item x="302"/>
        <item x="173"/>
        <item x="175"/>
        <item x="176"/>
        <item x="327"/>
        <item x="178"/>
        <item x="30"/>
        <item x="179"/>
        <item x="304"/>
        <item x="181"/>
        <item x="31"/>
        <item x="32"/>
        <item x="328"/>
        <item x="186"/>
        <item x="36"/>
        <item x="189"/>
        <item x="385"/>
        <item x="37"/>
        <item x="194"/>
        <item x="195"/>
        <item x="569"/>
        <item x="196"/>
        <item x="197"/>
        <item x="354"/>
        <item x="527"/>
        <item x="549"/>
        <item x="305"/>
        <item x="559"/>
        <item x="306"/>
        <item x="201"/>
        <item x="202"/>
        <item x="203"/>
        <item x="355"/>
        <item x="204"/>
        <item x="206"/>
        <item x="207"/>
        <item x="48"/>
        <item x="209"/>
        <item x="308"/>
        <item x="210"/>
        <item x="387"/>
        <item x="52"/>
        <item x="214"/>
        <item x="53"/>
        <item x="310"/>
        <item x="219"/>
        <item x="550"/>
        <item x="220"/>
        <item x="221"/>
        <item x="389"/>
        <item x="223"/>
        <item x="330"/>
        <item x="311"/>
        <item x="226"/>
        <item x="357"/>
        <item x="227"/>
        <item x="228"/>
        <item x="56"/>
        <item x="57"/>
        <item x="358"/>
        <item x="331"/>
        <item x="233"/>
        <item x="234"/>
        <item x="236"/>
        <item x="237"/>
        <item x="238"/>
        <item x="239"/>
        <item x="394"/>
        <item x="395"/>
        <item x="333"/>
        <item x="334"/>
        <item x="429"/>
        <item x="390"/>
        <item x="442"/>
        <item x="571"/>
        <item x="486"/>
        <item x="572"/>
        <item x="573"/>
        <item x="574"/>
        <item x="373"/>
        <item x="15"/>
        <item x="577"/>
        <item x="578"/>
        <item x="126"/>
        <item x="166"/>
        <item x="101"/>
        <item x="127"/>
        <item x="217"/>
        <item x="240"/>
        <item x="174"/>
        <item x="230"/>
        <item x="124"/>
        <item x="164"/>
        <item x="229"/>
        <item x="246"/>
        <item x="128"/>
        <item x="224"/>
        <item x="120"/>
        <item x="118"/>
        <item x="162"/>
        <item x="192"/>
        <item x="151"/>
        <item x="198"/>
        <item x="97"/>
        <item x="244"/>
        <item x="119"/>
        <item x="187"/>
        <item x="163"/>
        <item x="141"/>
        <item x="167"/>
        <item x="142"/>
        <item x="188"/>
        <item x="143"/>
        <item x="180"/>
        <item x="184"/>
        <item x="144"/>
        <item x="215"/>
        <item x="183"/>
        <item x="113"/>
        <item x="245"/>
        <item x="165"/>
        <item x="35"/>
        <item x="132"/>
        <item x="225"/>
        <item x="130"/>
        <item x="102"/>
        <item x="177"/>
        <item x="98"/>
        <item x="213"/>
        <item x="242"/>
        <item x="190"/>
        <item x="208"/>
        <item x="92"/>
        <item x="134"/>
        <item x="218"/>
        <item x="152"/>
        <item x="154"/>
        <item x="121"/>
        <item x="170"/>
        <item x="199"/>
        <item x="243"/>
        <item x="145"/>
        <item x="169"/>
        <item x="110"/>
        <item x="117"/>
        <item x="168"/>
        <item x="193"/>
        <item x="105"/>
        <item x="241"/>
        <item x="211"/>
        <item x="153"/>
        <item x="171"/>
        <item x="94"/>
        <item x="99"/>
        <item x="205"/>
        <item x="96"/>
        <item x="200"/>
        <item x="185"/>
        <item x="125"/>
        <item x="106"/>
        <item x="182"/>
        <item x="216"/>
        <item x="95"/>
        <item x="191"/>
        <item x="212"/>
        <item x="232"/>
        <item x="93"/>
        <item x="222"/>
        <item x="137"/>
        <item x="231"/>
        <item x="235"/>
        <item x="274"/>
        <item x="329"/>
        <item x="332"/>
        <item x="326"/>
        <item x="356"/>
        <item x="349"/>
        <item x="43"/>
        <item x="14"/>
        <item x="46"/>
        <item x="17"/>
        <item x="61"/>
        <item x="62"/>
        <item x="16"/>
        <item x="39"/>
        <item x="34"/>
        <item x="7"/>
        <item x="59"/>
        <item x="24"/>
        <item x="22"/>
        <item x="21"/>
        <item x="68"/>
        <item x="11"/>
        <item x="5"/>
        <item x="6"/>
        <item x="38"/>
        <item x="60"/>
        <item x="10"/>
        <item x="3"/>
        <item x="33"/>
        <item x="27"/>
        <item x="2"/>
        <item x="28"/>
        <item x="54"/>
        <item x="63"/>
        <item x="42"/>
        <item x="44"/>
        <item x="23"/>
        <item x="45"/>
        <item x="51"/>
        <item x="41"/>
        <item x="1"/>
        <item x="47"/>
        <item x="19"/>
        <item x="50"/>
        <item x="49"/>
        <item x="13"/>
        <item x="26"/>
        <item x="447"/>
        <item x="415"/>
        <item x="421"/>
        <item x="279"/>
        <item x="439"/>
        <item x="450"/>
        <item x="412"/>
        <item x="444"/>
        <item x="424"/>
        <item x="431"/>
        <item x="443"/>
        <item x="344"/>
        <item x="428"/>
        <item x="433"/>
        <item x="425"/>
        <item x="452"/>
        <item x="441"/>
        <item x="77"/>
        <item x="448"/>
        <item x="423"/>
        <item x="426"/>
        <item x="436"/>
        <item x="434"/>
        <item x="420"/>
        <item x="430"/>
        <item x="440"/>
        <item x="437"/>
        <item x="445"/>
        <item x="413"/>
        <item x="347"/>
        <item x="416"/>
        <item x="438"/>
        <item x="422"/>
        <item x="427"/>
        <item x="519"/>
        <item x="466"/>
        <item x="490"/>
        <item x="468"/>
        <item x="507"/>
        <item x="480"/>
        <item x="495"/>
        <item x="498"/>
        <item x="532"/>
        <item x="516"/>
        <item x="503"/>
        <item x="538"/>
        <item x="526"/>
        <item x="499"/>
        <item x="484"/>
        <item x="487"/>
        <item x="339"/>
        <item x="506"/>
        <item x="535"/>
        <item x="515"/>
        <item x="511"/>
        <item x="278"/>
        <item x="528"/>
        <item x="523"/>
        <item x="524"/>
        <item x="482"/>
        <item x="512"/>
        <item x="475"/>
        <item x="277"/>
        <item x="518"/>
        <item x="509"/>
        <item x="488"/>
        <item x="504"/>
        <item x="470"/>
        <item x="530"/>
        <item x="514"/>
        <item x="473"/>
        <item x="485"/>
        <item x="505"/>
        <item x="493"/>
        <item x="510"/>
        <item x="471"/>
        <item x="477"/>
        <item x="522"/>
        <item x="520"/>
        <item x="474"/>
        <item x="502"/>
        <item x="517"/>
        <item x="491"/>
        <item x="492"/>
        <item x="372"/>
        <item x="251"/>
        <item x="20"/>
        <item x="66"/>
        <item x="9"/>
        <item x="55"/>
        <item x="29"/>
        <item x="58"/>
        <item x="65"/>
        <item x="64"/>
        <item x="67"/>
        <item x="4"/>
        <item x="12"/>
        <item x="40"/>
        <item x="297"/>
        <item x="309"/>
        <item x="298"/>
        <item x="294"/>
        <item x="303"/>
        <item x="300"/>
        <item x="299"/>
        <item x="290"/>
        <item x="293"/>
        <item x="307"/>
        <item x="350"/>
        <item x="352"/>
        <item x="496"/>
        <item x="579"/>
        <item x="580"/>
        <item x="582"/>
        <item x="583"/>
        <item x="584"/>
        <item x="585"/>
        <item x="587"/>
        <item x="588"/>
        <item x="418"/>
        <item x="419"/>
        <item x="417"/>
        <item x="432"/>
        <item x="451"/>
        <item x="414"/>
        <item x="435"/>
        <item x="446"/>
        <item x="449"/>
        <item x="284"/>
        <item x="483"/>
        <item x="500"/>
        <item x="529"/>
        <item x="536"/>
        <item x="531"/>
        <item x="533"/>
        <item x="472"/>
        <item x="537"/>
        <item x="476"/>
        <item x="489"/>
        <item x="525"/>
        <item x="478"/>
        <item x="534"/>
        <item x="497"/>
        <item x="508"/>
        <item x="513"/>
        <item x="375"/>
        <item x="481"/>
        <item x="521"/>
        <item x="479"/>
        <item x="377"/>
        <item x="393"/>
        <item x="378"/>
        <item x="382"/>
        <item x="368"/>
        <item x="371"/>
        <item x="384"/>
        <item x="364"/>
        <item x="386"/>
        <item x="397"/>
        <item x="369"/>
        <item x="376"/>
        <item x="388"/>
        <item x="391"/>
        <item x="158"/>
        <item x="467"/>
        <item x="404"/>
        <item x="255"/>
        <item x="258"/>
        <item x="560"/>
        <item x="562"/>
        <item x="575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247"/>
        <item x="248"/>
        <item x="249"/>
        <item x="250"/>
        <item x="252"/>
        <item x="253"/>
        <item x="254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5"/>
        <item x="276"/>
        <item x="280"/>
        <item x="281"/>
        <item x="282"/>
        <item x="283"/>
        <item x="285"/>
        <item x="286"/>
        <item x="287"/>
        <item x="288"/>
        <item x="312"/>
        <item x="313"/>
        <item x="314"/>
        <item x="315"/>
        <item x="316"/>
        <item x="317"/>
        <item x="318"/>
        <item x="335"/>
        <item x="336"/>
        <item x="337"/>
        <item x="338"/>
        <item x="340"/>
        <item x="341"/>
        <item x="342"/>
        <item x="343"/>
        <item x="345"/>
        <item x="359"/>
        <item x="360"/>
        <item x="361"/>
        <item x="381"/>
        <item x="383"/>
        <item x="392"/>
        <item x="396"/>
        <item x="398"/>
        <item x="399"/>
        <item x="400"/>
        <item x="401"/>
        <item x="402"/>
        <item x="403"/>
        <item x="405"/>
        <item x="406"/>
        <item x="407"/>
        <item x="408"/>
        <item x="409"/>
        <item x="410"/>
        <item x="411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539"/>
        <item x="540"/>
        <item x="541"/>
        <item x="542"/>
        <item x="544"/>
        <item x="545"/>
        <item x="546"/>
        <item x="547"/>
        <item x="557"/>
        <item x="558"/>
        <item x="561"/>
        <item x="563"/>
        <item x="566"/>
        <item x="567"/>
        <item x="570"/>
        <item x="576"/>
        <item x="581"/>
        <item x="586"/>
        <item x="1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dataField="1"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7"/>
  </rowFields>
  <rowItems count="4">
    <i>
      <x v="61"/>
    </i>
    <i>
      <x v="63"/>
    </i>
    <i>
      <x v="73"/>
    </i>
    <i t="grand">
      <x/>
    </i>
  </rowItems>
  <colItems count="1">
    <i/>
  </colItems>
  <dataFields count="1">
    <dataField name="Summa Partnerbudget" fld="14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93354-2B51-425D-9A8F-A7BD68D47ACA}" name="ProjektPerLän" cacheId="0" applyNumberFormats="0" applyBorderFormats="0" applyFontFormats="0" applyPatternFormats="0" applyAlignmentFormats="0" applyWidthHeightFormats="1" dataCaption="Värden" updatedVersion="8" minRefreshableVersion="3" useAutoFormatting="1" rowGrandTotals="0" colGrandTotals="0" itemPrintTitles="1" createdVersion="8" indent="0" compact="0" compactData="0" multipleFieldFilters="0" chartFormat="1">
  <location ref="A1:D95" firstHeaderRow="1" firstDataRow="1" firstDataCol="4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1"/>
        <item x="2"/>
        <item x="3"/>
        <item x="9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1">
        <item x="37"/>
        <item x="38"/>
        <item x="6"/>
        <item x="0"/>
        <item x="11"/>
        <item x="25"/>
        <item x="23"/>
        <item x="40"/>
        <item x="42"/>
        <item x="45"/>
        <item x="39"/>
        <item x="44"/>
        <item x="1"/>
        <item x="47"/>
        <item x="3"/>
        <item x="41"/>
        <item x="9"/>
        <item x="19"/>
        <item x="12"/>
        <item x="22"/>
        <item x="17"/>
        <item x="2"/>
        <item x="18"/>
        <item x="16"/>
        <item x="13"/>
        <item x="20"/>
        <item x="10"/>
        <item x="7"/>
        <item x="81"/>
        <item x="82"/>
        <item x="83"/>
        <item x="74"/>
        <item x="84"/>
        <item x="85"/>
        <item x="86"/>
        <item x="87"/>
        <item x="88"/>
        <item x="89"/>
        <item x="90"/>
        <item x="46"/>
        <item x="52"/>
        <item x="53"/>
        <item x="58"/>
        <item x="61"/>
        <item x="54"/>
        <item x="60"/>
        <item x="55"/>
        <item x="67"/>
        <item x="69"/>
        <item x="75"/>
        <item x="68"/>
        <item x="72"/>
        <item x="71"/>
        <item x="8"/>
        <item x="4"/>
        <item x="5"/>
        <item x="14"/>
        <item x="15"/>
        <item x="24"/>
        <item x="21"/>
        <item x="70"/>
        <item x="56"/>
        <item x="57"/>
        <item x="51"/>
        <item x="59"/>
        <item x="73"/>
        <item x="48"/>
        <item x="36"/>
        <item x="35"/>
        <item x="26"/>
        <item x="29"/>
        <item x="49"/>
        <item x="50"/>
        <item x="28"/>
        <item x="32"/>
        <item x="43"/>
        <item x="31"/>
        <item x="27"/>
        <item x="30"/>
        <item x="33"/>
        <item x="34"/>
        <item x="62"/>
        <item x="63"/>
        <item x="64"/>
        <item x="65"/>
        <item x="66"/>
        <item x="76"/>
        <item x="77"/>
        <item x="78"/>
        <item x="79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62"/>
        <item x="32"/>
        <item x="4"/>
        <item x="63"/>
        <item x="48"/>
        <item x="6"/>
        <item x="57"/>
        <item x="50"/>
        <item x="55"/>
        <item x="11"/>
        <item x="8"/>
        <item x="0"/>
        <item x="12"/>
        <item x="53"/>
        <item x="47"/>
        <item x="46"/>
        <item x="45"/>
        <item x="39"/>
        <item x="67"/>
        <item x="1"/>
        <item x="65"/>
        <item x="3"/>
        <item x="20"/>
        <item x="7"/>
        <item x="19"/>
        <item x="43"/>
        <item x="10"/>
        <item x="24"/>
        <item x="22"/>
        <item x="13"/>
        <item x="27"/>
        <item x="2"/>
        <item x="30"/>
        <item x="31"/>
        <item x="23"/>
        <item x="28"/>
        <item x="21"/>
        <item x="14"/>
        <item x="25"/>
        <item x="5"/>
        <item x="15"/>
        <item x="95"/>
        <item x="98"/>
        <item x="26"/>
        <item x="99"/>
        <item x="100"/>
        <item x="58"/>
        <item x="61"/>
        <item x="81"/>
        <item x="101"/>
        <item x="102"/>
        <item x="103"/>
        <item x="17"/>
        <item x="16"/>
        <item x="104"/>
        <item x="72"/>
        <item x="71"/>
        <item x="79"/>
        <item x="80"/>
        <item x="73"/>
        <item x="76"/>
        <item x="77"/>
        <item x="74"/>
        <item x="60"/>
        <item x="90"/>
        <item x="86"/>
        <item x="91"/>
        <item x="87"/>
        <item x="52"/>
        <item x="88"/>
        <item x="9"/>
        <item x="18"/>
        <item x="29"/>
        <item x="54"/>
        <item x="56"/>
        <item x="51"/>
        <item x="40"/>
        <item x="36"/>
        <item x="75"/>
        <item x="78"/>
        <item x="70"/>
        <item x="89"/>
        <item x="85"/>
        <item x="66"/>
        <item x="64"/>
        <item x="49"/>
        <item x="44"/>
        <item x="34"/>
        <item x="38"/>
        <item x="68"/>
        <item x="69"/>
        <item x="33"/>
        <item x="35"/>
        <item x="37"/>
        <item x="41"/>
        <item x="42"/>
        <item x="59"/>
        <item x="82"/>
        <item x="83"/>
        <item x="84"/>
        <item x="92"/>
        <item x="93"/>
        <item x="94"/>
        <item x="96"/>
        <item x="97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5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89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2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5"/>
    <field x="3"/>
    <field x="4"/>
    <field x="17"/>
  </rowFields>
  <rowItems count="94">
    <i>
      <x/>
      <x v="3"/>
      <x v="17"/>
      <x v="1"/>
    </i>
    <i>
      <x v="6"/>
      <x v="1"/>
      <x v="14"/>
      <x/>
    </i>
    <i>
      <x v="50"/>
      <x v="3"/>
      <x v="31"/>
      <x v="1"/>
    </i>
    <i>
      <x v="51"/>
      <x v="30"/>
      <x v="11"/>
      <x/>
    </i>
    <i>
      <x v="84"/>
      <x v="7"/>
      <x v="9"/>
      <x v="1"/>
    </i>
    <i>
      <x v="93"/>
      <x v="9"/>
      <x v="2"/>
      <x v="1"/>
    </i>
    <i>
      <x v="100"/>
      <x v="2"/>
      <x v="10"/>
      <x/>
    </i>
    <i>
      <x v="107"/>
      <x v="31"/>
      <x v="43"/>
      <x/>
    </i>
    <i>
      <x v="111"/>
      <x/>
      <x v="4"/>
      <x/>
    </i>
    <i>
      <x v="132"/>
      <x v="21"/>
      <x v="52"/>
      <x v="2"/>
    </i>
    <i>
      <x v="154"/>
      <x v="10"/>
      <x v="23"/>
      <x v="1"/>
    </i>
    <i>
      <x v="166"/>
      <x v="16"/>
      <x v="25"/>
      <x v="2"/>
    </i>
    <i>
      <x v="182"/>
      <x v="16"/>
      <x v="25"/>
      <x v="2"/>
    </i>
    <i>
      <x v="185"/>
      <x v="3"/>
      <x v="11"/>
      <x v="1"/>
    </i>
    <i>
      <x v="186"/>
      <x v="3"/>
      <x v="11"/>
      <x v="1"/>
    </i>
    <i>
      <x v="187"/>
      <x v="2"/>
      <x v="10"/>
      <x/>
    </i>
    <i>
      <x v="191"/>
      <x v="3"/>
      <x v="11"/>
      <x v="1"/>
    </i>
    <i>
      <x v="193"/>
      <x v="3"/>
      <x v="11"/>
      <x v="1"/>
    </i>
    <i>
      <x v="195"/>
      <x v="3"/>
      <x v="11"/>
      <x v="1"/>
    </i>
    <i>
      <x v="197"/>
      <x v="3"/>
      <x v="11"/>
      <x v="1"/>
    </i>
    <i>
      <x v="198"/>
      <x v="3"/>
      <x v="11"/>
      <x v="1"/>
    </i>
    <i>
      <x v="200"/>
      <x v="3"/>
      <x v="11"/>
      <x v="1"/>
    </i>
    <i>
      <x v="201"/>
      <x v="18"/>
      <x v="9"/>
      <x/>
    </i>
    <i>
      <x v="205"/>
      <x v="3"/>
      <x v="11"/>
      <x v="1"/>
    </i>
    <i>
      <x v="208"/>
      <x v="3"/>
      <x v="11"/>
      <x v="1"/>
    </i>
    <i>
      <x v="214"/>
      <x v="12"/>
      <x v="19"/>
      <x v="1"/>
    </i>
    <i>
      <x v="215"/>
      <x v="21"/>
      <x v="31"/>
      <x v="2"/>
    </i>
    <i>
      <x v="228"/>
      <x v="12"/>
      <x v="19"/>
      <x v="1"/>
    </i>
    <i>
      <x v="229"/>
      <x v="21"/>
      <x v="31"/>
      <x v="2"/>
    </i>
    <i>
      <x v="246"/>
      <x v="21"/>
      <x v="40"/>
      <x v="2"/>
    </i>
    <i>
      <x v="250"/>
      <x v="2"/>
      <x v="4"/>
      <x/>
    </i>
    <i>
      <x v="258"/>
      <x v="45"/>
      <x v="14"/>
      <x v="1"/>
    </i>
    <i>
      <x v="261"/>
      <x v="6"/>
      <x v="14"/>
      <x v="1"/>
    </i>
    <i>
      <x v="268"/>
      <x v="8"/>
      <x v="15"/>
      <x v="1"/>
    </i>
    <i>
      <x v="270"/>
      <x v="20"/>
      <x v="32"/>
      <x v="1"/>
    </i>
    <i>
      <x v="280"/>
      <x v="46"/>
      <x v="62"/>
      <x v="2"/>
    </i>
    <i>
      <x v="284"/>
      <x v="39"/>
      <x v="63"/>
      <x v="1"/>
    </i>
    <i>
      <x v="285"/>
      <x v="31"/>
      <x v="61"/>
      <x/>
    </i>
    <i>
      <x v="286"/>
      <x v="2"/>
      <x v="10"/>
      <x/>
    </i>
    <i>
      <x v="288"/>
      <x v="2"/>
      <x v="10"/>
      <x/>
    </i>
    <i>
      <x v="290"/>
      <x v="6"/>
      <x v="14"/>
      <x v="1"/>
    </i>
    <i>
      <x v="291"/>
      <x v="2"/>
      <x v="10"/>
      <x/>
    </i>
    <i>
      <x v="293"/>
      <x v="2"/>
      <x v="64"/>
      <x/>
    </i>
    <i>
      <x v="297"/>
      <x v="31"/>
      <x v="4"/>
      <x/>
    </i>
    <i>
      <x v="298"/>
      <x v="3"/>
      <x v="11"/>
      <x v="1"/>
    </i>
    <i>
      <x v="302"/>
      <x v="12"/>
      <x v="19"/>
      <x v="1"/>
    </i>
    <i>
      <x v="304"/>
      <x v="12"/>
      <x v="19"/>
      <x v="1"/>
    </i>
    <i>
      <x v="306"/>
      <x v="14"/>
      <x v="21"/>
      <x v="1"/>
    </i>
    <i>
      <x v="307"/>
      <x v="20"/>
      <x v="32"/>
      <x v="1"/>
    </i>
    <i>
      <x v="308"/>
      <x v="12"/>
      <x v="19"/>
      <x v="1"/>
    </i>
    <i>
      <x v="310"/>
      <x v="14"/>
      <x v="21"/>
      <x v="1"/>
    </i>
    <i>
      <x v="317"/>
      <x v="20"/>
      <x v="32"/>
      <x v="1"/>
    </i>
    <i>
      <x v="318"/>
      <x v="12"/>
      <x v="19"/>
      <x v="1"/>
    </i>
    <i>
      <x v="335"/>
      <x v="16"/>
      <x v="70"/>
      <x v="2"/>
    </i>
    <i>
      <x v="339"/>
      <x v="54"/>
      <x v="53"/>
      <x v="2"/>
    </i>
    <i>
      <x v="340"/>
      <x v="54"/>
      <x v="53"/>
      <x v="2"/>
    </i>
    <i>
      <x v="341"/>
      <x v="55"/>
      <x v="71"/>
      <x v="2"/>
    </i>
    <i>
      <x v="343"/>
      <x v="55"/>
      <x v="71"/>
      <x v="2"/>
    </i>
    <i>
      <x v="346"/>
      <x v="57"/>
      <x v="24"/>
      <x v="2"/>
    </i>
    <i>
      <x v="349"/>
      <x v="59"/>
      <x v="43"/>
      <x v="2"/>
    </i>
    <i>
      <x v="352"/>
      <x v="27"/>
      <x v="39"/>
      <x v="2"/>
    </i>
    <i>
      <x v="366"/>
      <x v="39"/>
      <x v="63"/>
      <x v="1"/>
    </i>
    <i>
      <x v="368"/>
      <x v="39"/>
      <x v="47"/>
      <x v="1"/>
    </i>
    <i r="1">
      <x v="73"/>
      <x v="77"/>
      <x v="3"/>
    </i>
    <i>
      <x v="370"/>
      <x v="57"/>
      <x v="24"/>
      <x v="2"/>
    </i>
    <i>
      <x v="371"/>
      <x v="57"/>
      <x v="75"/>
      <x v="2"/>
    </i>
    <i>
      <x v="373"/>
      <x v="59"/>
      <x v="76"/>
      <x v="2"/>
    </i>
    <i>
      <x v="374"/>
      <x v="58"/>
      <x v="43"/>
      <x v="2"/>
    </i>
    <i>
      <x v="375"/>
      <x v="54"/>
      <x v="46"/>
      <x v="2"/>
    </i>
    <i>
      <x v="376"/>
      <x v="60"/>
      <x v="78"/>
      <x v="2"/>
    </i>
    <i>
      <x v="377"/>
      <x v="27"/>
      <x v="39"/>
      <x v="2"/>
    </i>
    <i>
      <x v="444"/>
      <x v="73"/>
      <x v="75"/>
      <x v="3"/>
    </i>
    <i>
      <x v="449"/>
      <x v="73"/>
      <x v="75"/>
      <x v="3"/>
    </i>
    <i>
      <x v="452"/>
      <x v="73"/>
      <x v="75"/>
      <x v="3"/>
    </i>
    <i>
      <x v="453"/>
      <x v="73"/>
      <x v="75"/>
      <x v="3"/>
    </i>
    <i>
      <x v="456"/>
      <x v="73"/>
      <x v="75"/>
      <x v="3"/>
    </i>
    <i>
      <x v="471"/>
      <x v="69"/>
      <x v="87"/>
      <x v="3"/>
    </i>
    <i>
      <x v="472"/>
      <x v="77"/>
      <x v="92"/>
      <x v="3"/>
    </i>
    <i>
      <x v="473"/>
      <x v="73"/>
      <x v="77"/>
      <x v="3"/>
    </i>
    <i>
      <x v="482"/>
      <x v="78"/>
      <x v="93"/>
      <x v="3"/>
    </i>
    <i>
      <x v="484"/>
      <x v="56"/>
      <x v="52"/>
      <x v="3"/>
    </i>
    <i>
      <x v="486"/>
      <x v="77"/>
      <x v="92"/>
      <x v="3"/>
    </i>
    <i>
      <x v="489"/>
      <x v="73"/>
      <x v="77"/>
      <x v="3"/>
    </i>
    <i>
      <x v="494"/>
      <x v="69"/>
      <x v="87"/>
      <x v="3"/>
    </i>
    <i>
      <x v="497"/>
      <x v="68"/>
      <x v="86"/>
      <x v="3"/>
    </i>
    <i>
      <x v="498"/>
      <x v="70"/>
      <x v="88"/>
      <x v="3"/>
    </i>
    <i>
      <x v="499"/>
      <x v="68"/>
      <x v="86"/>
      <x v="3"/>
    </i>
    <i>
      <x v="506"/>
      <x v="68"/>
      <x v="86"/>
      <x v="3"/>
    </i>
    <i>
      <x v="511"/>
      <x v="79"/>
      <x v="94"/>
      <x v="4"/>
    </i>
    <i>
      <x v="544"/>
      <x v="56"/>
      <x v="52"/>
      <x v="3"/>
    </i>
    <i>
      <x v="553"/>
      <x v="69"/>
      <x v="76"/>
      <x v="3"/>
    </i>
    <i>
      <x v="575"/>
      <x v="27"/>
      <x v="39"/>
      <x v="2"/>
    </i>
    <i>
      <x v="579"/>
      <x v="73"/>
      <x v="77"/>
      <x v="3"/>
    </i>
    <i>
      <x v="581"/>
      <x v="73"/>
      <x v="77"/>
      <x v="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945DB-D473-4347-AD88-8801AAF13531}" name="ProjektPerLän" cacheId="0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21">
  <location ref="A1:B5" firstHeaderRow="1" firstDataRow="1" firstDataCol="1"/>
  <pivotFields count="19">
    <pivotField showAll="0"/>
    <pivotField showAll="0">
      <items count="11">
        <item x="0"/>
        <item x="1"/>
        <item x="2"/>
        <item x="3"/>
        <item x="9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586">
        <item x="509"/>
        <item x="565"/>
        <item x="83"/>
        <item x="488"/>
        <item x="431"/>
        <item x="522"/>
        <item x="103"/>
        <item x="543"/>
        <item x="232"/>
        <item x="287"/>
        <item x="536"/>
        <item x="271"/>
        <item x="386"/>
        <item x="55"/>
        <item x="377"/>
        <item x="562"/>
        <item x="63"/>
        <item x="163"/>
        <item x="355"/>
        <item x="367"/>
        <item x="72"/>
        <item x="312"/>
        <item x="20"/>
        <item x="335"/>
        <item x="73"/>
        <item x="58"/>
        <item x="332"/>
        <item x="84"/>
        <item x="173"/>
        <item x="511"/>
        <item x="125"/>
        <item x="334"/>
        <item x="80"/>
        <item x="101"/>
        <item x="220"/>
        <item x="145"/>
        <item x="384"/>
        <item x="387"/>
        <item x="175"/>
        <item x="230"/>
        <item x="211"/>
        <item x="239"/>
        <item x="373"/>
        <item x="186"/>
        <item x="238"/>
        <item x="362"/>
        <item x="382"/>
        <item x="252"/>
        <item x="224"/>
        <item x="141"/>
        <item x="136"/>
        <item x="350"/>
        <item x="174"/>
        <item x="170"/>
        <item x="146"/>
        <item x="341"/>
        <item x="95"/>
        <item x="354"/>
        <item x="158"/>
        <item x="126"/>
        <item x="379"/>
        <item x="130"/>
        <item x="3"/>
        <item x="401"/>
        <item x="288"/>
        <item x="331"/>
        <item x="342"/>
        <item x="131"/>
        <item x="538"/>
        <item x="289"/>
        <item x="535"/>
        <item x="376"/>
        <item x="164"/>
        <item x="541"/>
        <item x="139"/>
        <item x="369"/>
        <item x="0"/>
        <item x="36"/>
        <item x="82"/>
        <item x="74"/>
        <item x="22"/>
        <item x="13"/>
        <item x="18"/>
        <item x="105"/>
        <item x="150"/>
        <item x="581"/>
        <item x="187"/>
        <item x="388"/>
        <item x="510"/>
        <item x="229"/>
        <item x="516"/>
        <item x="152"/>
        <item x="184"/>
        <item x="137"/>
        <item x="135"/>
        <item x="183"/>
        <item x="462"/>
        <item x="166"/>
        <item x="326"/>
        <item x="257"/>
        <item x="491"/>
        <item x="504"/>
        <item x="138"/>
        <item x="216"/>
        <item x="217"/>
        <item x="132"/>
        <item x="275"/>
        <item x="231"/>
        <item x="558"/>
        <item x="320"/>
        <item x="142"/>
        <item x="127"/>
        <item x="193"/>
        <item x="290"/>
        <item x="544"/>
        <item x="512"/>
        <item x="161"/>
        <item x="194"/>
        <item x="209"/>
        <item x="582"/>
        <item x="324"/>
        <item x="121"/>
        <item x="403"/>
        <item x="263"/>
        <item x="361"/>
        <item x="202"/>
        <item x="372"/>
        <item x="444"/>
        <item x="416"/>
        <item x="422"/>
        <item x="179"/>
        <item x="169"/>
        <item x="552"/>
        <item x="50"/>
        <item x="476"/>
        <item x="258"/>
        <item x="205"/>
        <item x="37"/>
        <item x="157"/>
        <item x="8"/>
        <item x="203"/>
        <item x="567"/>
        <item x="116"/>
        <item x="176"/>
        <item x="405"/>
        <item x="200"/>
        <item x="344"/>
        <item x="575"/>
        <item x="466"/>
        <item x="370"/>
        <item x="556"/>
        <item x="284"/>
        <item x="539"/>
        <item x="122"/>
        <item x="207"/>
        <item x="435"/>
        <item x="406"/>
        <item x="98"/>
        <item x="119"/>
        <item x="498"/>
        <item x="77"/>
        <item x="573"/>
        <item x="39"/>
        <item x="339"/>
        <item x="221"/>
        <item x="264"/>
        <item x="358"/>
        <item x="546"/>
        <item x="321"/>
        <item x="280"/>
        <item x="208"/>
        <item x="260"/>
        <item x="266"/>
        <item x="363"/>
        <item x="349"/>
        <item x="276"/>
        <item x="87"/>
        <item x="44"/>
        <item x="564"/>
        <item x="434"/>
        <item x="81"/>
        <item x="507"/>
        <item x="489"/>
        <item x="360"/>
        <item x="580"/>
        <item x="67"/>
        <item x="583"/>
        <item x="347"/>
        <item x="291"/>
        <item x="165"/>
        <item x="210"/>
        <item x="553"/>
        <item x="527"/>
        <item x="97"/>
        <item x="534"/>
        <item x="24"/>
        <item x="368"/>
        <item x="356"/>
        <item x="219"/>
        <item x="554"/>
        <item x="508"/>
        <item x="180"/>
        <item x="292"/>
        <item x="411"/>
        <item x="279"/>
        <item x="199"/>
        <item x="196"/>
        <item x="191"/>
        <item x="242"/>
        <item x="293"/>
        <item x="294"/>
        <item x="86"/>
        <item x="295"/>
        <item x="296"/>
        <item x="297"/>
        <item x="394"/>
        <item x="569"/>
        <item x="59"/>
        <item x="521"/>
        <item x="268"/>
        <item x="448"/>
        <item x="439"/>
        <item x="449"/>
        <item x="454"/>
        <item x="254"/>
        <item x="46"/>
        <item x="459"/>
        <item x="566"/>
        <item x="45"/>
        <item x="506"/>
        <item x="12"/>
        <item x="65"/>
        <item x="71"/>
        <item x="298"/>
        <item x="391"/>
        <item x="542"/>
        <item x="451"/>
        <item x="457"/>
        <item x="357"/>
        <item x="427"/>
        <item x="397"/>
        <item x="421"/>
        <item x="423"/>
        <item x="410"/>
        <item x="526"/>
        <item x="412"/>
        <item x="425"/>
        <item x="398"/>
        <item x="396"/>
        <item x="496"/>
        <item x="479"/>
        <item x="34"/>
        <item x="461"/>
        <item x="442"/>
        <item x="283"/>
        <item x="267"/>
        <item x="70"/>
        <item x="160"/>
        <item x="572"/>
        <item x="468"/>
        <item x="269"/>
        <item x="557"/>
        <item x="402"/>
        <item x="486"/>
        <item x="494"/>
        <item x="499"/>
        <item x="501"/>
        <item x="577"/>
        <item x="574"/>
        <item x="464"/>
        <item x="64"/>
        <item x="480"/>
        <item x="472"/>
        <item x="114"/>
        <item x="261"/>
        <item x="185"/>
        <item x="452"/>
        <item x="559"/>
        <item x="447"/>
        <item x="417"/>
        <item x="424"/>
        <item x="414"/>
        <item x="530"/>
        <item x="407"/>
        <item x="430"/>
        <item x="525"/>
        <item x="465"/>
        <item x="246"/>
        <item x="162"/>
        <item x="109"/>
        <item x="197"/>
        <item x="584"/>
        <item x="477"/>
        <item x="485"/>
        <item x="21"/>
        <item x="240"/>
        <item x="68"/>
        <item x="277"/>
        <item x="107"/>
        <item x="445"/>
        <item x="106"/>
        <item x="110"/>
        <item x="364"/>
        <item x="348"/>
        <item x="299"/>
        <item x="327"/>
        <item x="204"/>
        <item x="140"/>
        <item x="436"/>
        <item x="429"/>
        <item x="247"/>
        <item x="378"/>
        <item x="243"/>
        <item x="5"/>
        <item x="115"/>
        <item x="15"/>
        <item x="56"/>
        <item x="380"/>
        <item x="30"/>
        <item x="113"/>
        <item x="78"/>
        <item x="233"/>
        <item x="315"/>
        <item x="513"/>
        <item x="336"/>
        <item x="514"/>
        <item x="492"/>
        <item x="10"/>
        <item x="418"/>
        <item x="62"/>
        <item x="561"/>
        <item x="91"/>
        <item x="51"/>
        <item x="400"/>
        <item x="374"/>
        <item x="26"/>
        <item x="151"/>
        <item x="148"/>
        <item x="483"/>
        <item x="393"/>
        <item x="399"/>
        <item x="524"/>
        <item x="123"/>
        <item x="60"/>
        <item x="385"/>
        <item x="518"/>
        <item x="478"/>
        <item x="244"/>
        <item x="460"/>
        <item x="493"/>
        <item x="153"/>
        <item x="353"/>
        <item x="576"/>
        <item x="192"/>
        <item x="346"/>
        <item x="89"/>
        <item x="415"/>
        <item x="441"/>
        <item x="143"/>
        <item x="76"/>
        <item x="548"/>
        <item x="359"/>
        <item x="93"/>
        <item x="443"/>
        <item x="517"/>
        <item x="551"/>
        <item x="182"/>
        <item x="88"/>
        <item x="471"/>
        <item x="313"/>
        <item x="458"/>
        <item x="300"/>
        <item x="156"/>
        <item x="278"/>
        <item x="420"/>
        <item x="262"/>
        <item x="329"/>
        <item x="570"/>
        <item x="168"/>
        <item x="555"/>
        <item x="301"/>
        <item x="484"/>
        <item x="241"/>
        <item x="323"/>
        <item x="302"/>
        <item x="453"/>
        <item x="1"/>
        <item x="31"/>
        <item x="225"/>
        <item x="303"/>
        <item x="120"/>
        <item x="48"/>
        <item x="35"/>
        <item x="328"/>
        <item x="129"/>
        <item x="463"/>
        <item x="53"/>
        <item x="75"/>
        <item x="14"/>
        <item x="90"/>
        <item x="118"/>
        <item x="560"/>
        <item x="79"/>
        <item x="100"/>
        <item x="61"/>
        <item x="549"/>
        <item x="134"/>
        <item x="579"/>
        <item x="316"/>
        <item x="28"/>
        <item x="85"/>
        <item x="188"/>
        <item x="523"/>
        <item x="515"/>
        <item x="272"/>
        <item x="154"/>
        <item x="319"/>
        <item x="304"/>
        <item x="305"/>
        <item x="318"/>
        <item x="201"/>
        <item x="285"/>
        <item x="366"/>
        <item x="446"/>
        <item x="475"/>
        <item x="11"/>
        <item x="181"/>
        <item x="52"/>
        <item x="409"/>
        <item x="49"/>
        <item x="389"/>
        <item x="111"/>
        <item x="306"/>
        <item x="41"/>
        <item x="286"/>
        <item x="190"/>
        <item x="437"/>
        <item x="38"/>
        <item x="29"/>
        <item x="237"/>
        <item x="57"/>
        <item x="383"/>
        <item x="540"/>
        <item x="206"/>
        <item x="124"/>
        <item x="532"/>
        <item x="528"/>
        <item x="282"/>
        <item x="338"/>
        <item x="4"/>
        <item x="213"/>
        <item x="371"/>
        <item x="54"/>
        <item x="149"/>
        <item x="147"/>
        <item x="505"/>
        <item x="455"/>
        <item x="117"/>
        <item x="112"/>
        <item x="43"/>
        <item x="144"/>
        <item x="250"/>
        <item x="42"/>
        <item x="307"/>
        <item x="375"/>
        <item x="340"/>
        <item x="9"/>
        <item x="337"/>
        <item x="426"/>
        <item x="317"/>
        <item x="94"/>
        <item x="133"/>
        <item x="273"/>
        <item x="308"/>
        <item x="438"/>
        <item x="226"/>
        <item x="390"/>
        <item x="270"/>
        <item x="502"/>
        <item x="419"/>
        <item x="108"/>
        <item x="351"/>
        <item x="16"/>
        <item x="503"/>
        <item x="248"/>
        <item x="227"/>
        <item x="228"/>
        <item x="500"/>
        <item x="519"/>
        <item x="469"/>
        <item x="195"/>
        <item x="47"/>
        <item x="102"/>
        <item x="563"/>
        <item x="322"/>
        <item x="413"/>
        <item x="309"/>
        <item x="218"/>
        <item x="395"/>
        <item x="255"/>
        <item x="545"/>
        <item x="96"/>
        <item x="497"/>
        <item x="529"/>
        <item x="259"/>
        <item x="547"/>
        <item x="7"/>
        <item x="198"/>
        <item x="482"/>
        <item x="456"/>
        <item x="365"/>
        <item x="245"/>
        <item x="537"/>
        <item x="473"/>
        <item x="487"/>
        <item x="40"/>
        <item x="467"/>
        <item x="408"/>
        <item x="571"/>
        <item x="578"/>
        <item x="66"/>
        <item x="177"/>
        <item x="568"/>
        <item x="159"/>
        <item x="352"/>
        <item x="215"/>
        <item x="440"/>
        <item x="450"/>
        <item x="314"/>
        <item x="23"/>
        <item x="155"/>
        <item x="171"/>
        <item x="212"/>
        <item x="33"/>
        <item x="19"/>
        <item x="27"/>
        <item x="234"/>
        <item x="25"/>
        <item x="343"/>
        <item x="470"/>
        <item x="69"/>
        <item x="251"/>
        <item x="310"/>
        <item x="432"/>
        <item x="281"/>
        <item x="345"/>
        <item x="325"/>
        <item x="330"/>
        <item x="178"/>
        <item x="253"/>
        <item x="333"/>
        <item x="17"/>
        <item x="6"/>
        <item x="214"/>
        <item x="104"/>
        <item x="189"/>
        <item x="392"/>
        <item x="92"/>
        <item x="433"/>
        <item x="256"/>
        <item x="274"/>
        <item x="490"/>
        <item x="404"/>
        <item x="128"/>
        <item x="172"/>
        <item x="481"/>
        <item x="223"/>
        <item x="428"/>
        <item x="249"/>
        <item x="167"/>
        <item x="550"/>
        <item x="99"/>
        <item x="381"/>
        <item x="235"/>
        <item x="531"/>
        <item x="222"/>
        <item x="2"/>
        <item x="32"/>
        <item x="311"/>
        <item x="236"/>
        <item x="265"/>
        <item x="495"/>
        <item x="533"/>
        <item x="520"/>
        <item x="474"/>
        <item t="default"/>
      </items>
    </pivotField>
    <pivotField showAll="0"/>
    <pivotField dataField="1" showAll="0">
      <items count="590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>
      <items count="4">
        <item h="1" x="2"/>
        <item x="1"/>
        <item x="0"/>
        <item t="default"/>
      </items>
    </pivotField>
    <pivotField showAll="0"/>
    <pivotField showAll="0">
      <items count="23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  <item t="default"/>
      </items>
    </pivotField>
    <pivotField showAll="0"/>
    <pivotField numFmtId="164" showAll="0"/>
    <pivotField showAll="0"/>
    <pivotField showAll="0">
      <items count="29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ntal av Organisation name" fld="7" subtotal="count" baseField="0" baseItem="0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264C6-DC5F-4014-AC47-A0514967E6B7}" name="UnikaProjPerProg" cacheId="0" applyNumberFormats="0" applyBorderFormats="0" applyFontFormats="0" applyPatternFormats="0" applyAlignmentFormats="0" applyWidthHeightFormats="1" dataCaption="Värden" updatedVersion="8" minRefreshableVersion="3" useAutoFormatting="1" rowGrandTotals="0" colGrandTotals="0" itemPrintTitles="1" createdVersion="8" indent="0" compact="0" compactData="0" multipleFieldFilters="0" chartFormat="3">
  <location ref="A1:B94" firstHeaderRow="1" firstDataRow="1" firstDataCol="2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2"/>
        <item x="3"/>
        <item x="5"/>
        <item x="0"/>
        <item x="6"/>
        <item x="8"/>
        <item x="4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5">
        <item x="543"/>
        <item x="536"/>
        <item x="377"/>
        <item x="562"/>
        <item x="367"/>
        <item x="312"/>
        <item x="173"/>
        <item x="145"/>
        <item x="175"/>
        <item x="239"/>
        <item x="238"/>
        <item x="224"/>
        <item x="141"/>
        <item x="136"/>
        <item x="174"/>
        <item x="170"/>
        <item x="158"/>
        <item x="130"/>
        <item x="131"/>
        <item x="538"/>
        <item x="535"/>
        <item x="164"/>
        <item x="541"/>
        <item x="139"/>
        <item x="150"/>
        <item x="187"/>
        <item x="229"/>
        <item x="152"/>
        <item x="184"/>
        <item x="137"/>
        <item x="462"/>
        <item x="166"/>
        <item x="326"/>
        <item x="257"/>
        <item x="138"/>
        <item x="217"/>
        <item x="132"/>
        <item x="275"/>
        <item x="231"/>
        <item x="558"/>
        <item x="320"/>
        <item x="127"/>
        <item x="544"/>
        <item x="169"/>
        <item x="552"/>
        <item x="176"/>
        <item x="344"/>
        <item x="370"/>
        <item x="556"/>
        <item x="284"/>
        <item x="539"/>
        <item x="546"/>
        <item x="321"/>
        <item x="260"/>
        <item x="347"/>
        <item x="165"/>
        <item x="553"/>
        <item x="356"/>
        <item x="554"/>
        <item x="279"/>
        <item x="191"/>
        <item x="254"/>
        <item x="542"/>
        <item x="267"/>
        <item x="160"/>
        <item x="557"/>
        <item x="261"/>
        <item x="185"/>
        <item x="559"/>
        <item x="327"/>
        <item x="140"/>
        <item x="233"/>
        <item x="315"/>
        <item x="151"/>
        <item x="148"/>
        <item x="153"/>
        <item x="353"/>
        <item x="548"/>
        <item x="551"/>
        <item x="182"/>
        <item x="313"/>
        <item x="458"/>
        <item x="278"/>
        <item x="262"/>
        <item x="168"/>
        <item x="555"/>
        <item x="241"/>
        <item x="225"/>
        <item x="323"/>
        <item x="129"/>
        <item x="560"/>
        <item x="134"/>
        <item x="272"/>
        <item x="318"/>
        <item x="285"/>
        <item x="190"/>
        <item x="237"/>
        <item x="540"/>
        <item x="371"/>
        <item x="149"/>
        <item x="317"/>
        <item x="227"/>
        <item x="228"/>
        <item x="563"/>
        <item x="322"/>
        <item x="218"/>
        <item x="255"/>
        <item x="545"/>
        <item x="259"/>
        <item x="547"/>
        <item x="537"/>
        <item x="159"/>
        <item x="314"/>
        <item x="212"/>
        <item x="234"/>
        <item x="345"/>
        <item x="214"/>
        <item x="189"/>
        <item x="274"/>
        <item x="128"/>
        <item x="172"/>
        <item x="223"/>
        <item x="167"/>
        <item x="550"/>
        <item x="235"/>
        <item x="265"/>
        <item x="549"/>
        <item x="561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7"/>
        <item x="163"/>
        <item x="186"/>
        <item x="146"/>
        <item x="135"/>
        <item x="183"/>
        <item x="142"/>
        <item x="161"/>
        <item x="179"/>
        <item x="157"/>
        <item x="162"/>
        <item x="143"/>
        <item x="156"/>
        <item x="154"/>
        <item x="144"/>
        <item x="133"/>
        <item x="177"/>
        <item x="155"/>
        <item x="171"/>
        <item x="180"/>
        <item x="192"/>
        <item x="188"/>
        <item x="181"/>
        <item x="147"/>
        <item x="178"/>
        <item x="281"/>
        <item x="276"/>
        <item x="282"/>
        <item x="266"/>
        <item x="263"/>
        <item x="264"/>
        <item x="280"/>
        <item x="271"/>
        <item x="256"/>
        <item x="270"/>
        <item x="253"/>
        <item x="286"/>
        <item x="268"/>
        <item x="258"/>
        <item x="273"/>
        <item x="283"/>
        <item x="269"/>
        <item x="277"/>
        <item x="324"/>
        <item x="325"/>
        <item x="64"/>
        <item x="19"/>
        <item x="20"/>
        <item x="15"/>
        <item x="18"/>
        <item x="16"/>
        <item x="21"/>
        <item x="22"/>
        <item x="23"/>
        <item x="62"/>
        <item x="24"/>
        <item x="8"/>
        <item x="25"/>
        <item x="0"/>
        <item x="26"/>
        <item x="27"/>
        <item x="28"/>
        <item x="80"/>
        <item x="29"/>
        <item x="53"/>
        <item x="30"/>
        <item x="47"/>
        <item x="13"/>
        <item x="31"/>
        <item x="7"/>
        <item x="32"/>
        <item x="68"/>
        <item x="66"/>
        <item x="81"/>
        <item x="1"/>
        <item x="33"/>
        <item x="12"/>
        <item x="4"/>
        <item x="48"/>
        <item x="61"/>
        <item x="34"/>
        <item x="57"/>
        <item x="3"/>
        <item x="58"/>
        <item x="73"/>
        <item x="51"/>
        <item x="82"/>
        <item x="75"/>
        <item x="54"/>
        <item x="35"/>
        <item x="36"/>
        <item x="67"/>
        <item x="76"/>
        <item x="55"/>
        <item x="52"/>
        <item x="70"/>
        <item x="49"/>
        <item x="69"/>
        <item x="50"/>
        <item x="37"/>
        <item x="2"/>
        <item x="46"/>
        <item x="63"/>
        <item x="14"/>
        <item x="38"/>
        <item x="77"/>
        <item x="39"/>
        <item x="434"/>
        <item x="394"/>
        <item x="400"/>
        <item x="418"/>
        <item x="427"/>
        <item x="430"/>
        <item x="401"/>
        <item x="390"/>
        <item x="404"/>
        <item x="438"/>
        <item x="411"/>
        <item x="436"/>
        <item x="432"/>
        <item x="419"/>
        <item x="393"/>
        <item x="408"/>
        <item x="423"/>
        <item x="405"/>
        <item x="431"/>
        <item x="424"/>
        <item x="403"/>
        <item x="406"/>
        <item x="420"/>
        <item x="409"/>
        <item x="425"/>
        <item x="399"/>
        <item x="412"/>
        <item x="421"/>
        <item x="410"/>
        <item x="429"/>
        <item x="433"/>
        <item x="407"/>
        <item x="391"/>
        <item x="413"/>
        <item x="414"/>
        <item x="395"/>
        <item x="428"/>
        <item x="402"/>
        <item x="512"/>
        <item x="506"/>
        <item x="501"/>
        <item x="514"/>
        <item x="463"/>
        <item x="477"/>
        <item x="490"/>
        <item x="491"/>
        <item x="515"/>
        <item x="502"/>
        <item x="503"/>
        <item x="464"/>
        <item x="507"/>
        <item x="492"/>
        <item x="475"/>
        <item x="468"/>
        <item x="476"/>
        <item x="508"/>
        <item x="469"/>
        <item x="482"/>
        <item x="509"/>
        <item x="495"/>
        <item x="493"/>
        <item x="471"/>
        <item x="519"/>
        <item x="510"/>
        <item x="499"/>
        <item x="513"/>
        <item x="484"/>
        <item x="465"/>
        <item x="481"/>
        <item x="483"/>
        <item x="500"/>
        <item x="505"/>
        <item x="480"/>
        <item x="518"/>
        <item x="479"/>
        <item x="487"/>
        <item x="517"/>
        <item x="466"/>
        <item x="472"/>
        <item x="496"/>
        <item x="470"/>
        <item x="497"/>
        <item x="494"/>
        <item x="488"/>
        <item x="485"/>
        <item x="71"/>
        <item x="11"/>
        <item x="10"/>
        <item x="17"/>
        <item x="74"/>
        <item x="60"/>
        <item x="59"/>
        <item x="40"/>
        <item x="41"/>
        <item x="56"/>
        <item x="42"/>
        <item x="43"/>
        <item x="78"/>
        <item x="6"/>
        <item x="44"/>
        <item x="72"/>
        <item x="5"/>
        <item x="65"/>
        <item x="79"/>
        <item x="9"/>
        <item x="45"/>
        <item x="219"/>
        <item x="240"/>
        <item x="220"/>
        <item x="216"/>
        <item x="230"/>
        <item x="222"/>
        <item x="221"/>
        <item x="213"/>
        <item x="242"/>
        <item x="226"/>
        <item x="215"/>
        <item x="232"/>
        <item x="236"/>
        <item x="316"/>
        <item x="328"/>
        <item x="329"/>
        <item x="319"/>
        <item x="578"/>
        <item x="291"/>
        <item x="579"/>
        <item x="580"/>
        <item x="581"/>
        <item x="582"/>
        <item x="583"/>
        <item x="584"/>
        <item x="397"/>
        <item x="398"/>
        <item x="396"/>
        <item x="415"/>
        <item x="417"/>
        <item x="426"/>
        <item x="392"/>
        <item x="416"/>
        <item x="422"/>
        <item x="435"/>
        <item x="437"/>
        <item x="516"/>
        <item x="489"/>
        <item x="467"/>
        <item x="473"/>
        <item x="498"/>
        <item x="504"/>
        <item x="478"/>
        <item x="511"/>
        <item x="486"/>
        <item x="474"/>
        <item x="354"/>
        <item x="360"/>
        <item x="348"/>
        <item x="376"/>
        <item x="351"/>
        <item x="355"/>
        <item x="372"/>
        <item x="365"/>
        <item x="349"/>
        <item x="362"/>
        <item x="363"/>
        <item x="346"/>
        <item x="366"/>
        <item x="368"/>
        <item x="374"/>
        <item x="350"/>
        <item x="357"/>
        <item x="361"/>
        <item x="364"/>
        <item x="375"/>
        <item x="352"/>
        <item x="359"/>
        <item x="373"/>
        <item x="369"/>
        <item x="358"/>
        <item x="460"/>
        <item x="459"/>
        <item x="461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43"/>
        <item x="244"/>
        <item x="245"/>
        <item x="246"/>
        <item x="247"/>
        <item x="248"/>
        <item x="249"/>
        <item x="250"/>
        <item x="251"/>
        <item x="25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5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89">
        <item x="547"/>
        <item x="552"/>
        <item x="289"/>
        <item x="468"/>
        <item x="92"/>
        <item x="469"/>
        <item x="93"/>
        <item x="565"/>
        <item x="470"/>
        <item x="70"/>
        <item x="362"/>
        <item x="409"/>
        <item x="252"/>
        <item x="363"/>
        <item x="586"/>
        <item x="412"/>
        <item x="287"/>
        <item x="364"/>
        <item x="94"/>
        <item x="413"/>
        <item x="414"/>
        <item x="346"/>
        <item x="361"/>
        <item x="0"/>
        <item x="95"/>
        <item x="365"/>
        <item x="366"/>
        <item x="290"/>
        <item x="367"/>
        <item x="90"/>
        <item x="96"/>
        <item x="455"/>
        <item x="471"/>
        <item x="472"/>
        <item x="319"/>
        <item x="345"/>
        <item x="473"/>
        <item x="97"/>
        <item x="79"/>
        <item x="98"/>
        <item x="99"/>
        <item x="545"/>
        <item x="100"/>
        <item x="291"/>
        <item x="101"/>
        <item x="102"/>
        <item x="103"/>
        <item x="368"/>
        <item x="474"/>
        <item x="369"/>
        <item x="415"/>
        <item x="104"/>
        <item x="105"/>
        <item x="253"/>
        <item x="106"/>
        <item x="416"/>
        <item x="347"/>
        <item x="286"/>
        <item x="292"/>
        <item x="293"/>
        <item x="370"/>
        <item x="1"/>
        <item x="76"/>
        <item x="475"/>
        <item x="476"/>
        <item x="107"/>
        <item x="478"/>
        <item x="477"/>
        <item x="294"/>
        <item x="254"/>
        <item x="459"/>
        <item x="463"/>
        <item x="542"/>
        <item x="567"/>
        <item x="108"/>
        <item x="2"/>
        <item x="479"/>
        <item x="109"/>
        <item x="371"/>
        <item x="461"/>
        <item x="110"/>
        <item x="555"/>
        <item x="295"/>
        <item x="372"/>
        <item x="111"/>
        <item x="112"/>
        <item x="258"/>
        <item x="548"/>
        <item x="270"/>
        <item x="315"/>
        <item x="278"/>
        <item x="480"/>
        <item x="481"/>
        <item x="576"/>
        <item x="248"/>
        <item x="417"/>
        <item x="587"/>
        <item x="418"/>
        <item x="453"/>
        <item x="296"/>
        <item x="113"/>
        <item x="320"/>
        <item x="454"/>
        <item x="482"/>
        <item x="316"/>
        <item x="297"/>
        <item x="275"/>
        <item x="483"/>
        <item x="484"/>
        <item x="69"/>
        <item x="114"/>
        <item x="115"/>
        <item x="298"/>
        <item x="116"/>
        <item x="456"/>
        <item x="458"/>
        <item x="373"/>
        <item x="3"/>
        <item x="117"/>
        <item x="464"/>
        <item x="465"/>
        <item x="118"/>
        <item x="119"/>
        <item x="120"/>
        <item x="121"/>
        <item x="572"/>
        <item x="485"/>
        <item x="486"/>
        <item x="249"/>
        <item x="122"/>
        <item x="487"/>
        <item x="339"/>
        <item x="488"/>
        <item x="489"/>
        <item x="490"/>
        <item x="86"/>
        <item x="4"/>
        <item x="568"/>
        <item x="419"/>
        <item x="5"/>
        <item x="6"/>
        <item x="491"/>
        <item x="492"/>
        <item x="340"/>
        <item x="123"/>
        <item x="410"/>
        <item x="124"/>
        <item x="125"/>
        <item x="579"/>
        <item x="269"/>
        <item x="493"/>
        <item x="420"/>
        <item x="7"/>
        <item x="360"/>
        <item x="494"/>
        <item x="374"/>
        <item x="411"/>
        <item x="8"/>
        <item x="375"/>
        <item x="554"/>
        <item x="344"/>
        <item x="299"/>
        <item x="495"/>
        <item x="562"/>
        <item x="126"/>
        <item x="496"/>
        <item x="551"/>
        <item x="376"/>
        <item x="9"/>
        <item x="421"/>
        <item x="497"/>
        <item x="498"/>
        <item x="377"/>
        <item x="127"/>
        <item x="422"/>
        <item x="378"/>
        <item x="128"/>
        <item x="321"/>
        <item x="129"/>
        <item x="423"/>
        <item x="499"/>
        <item x="424"/>
        <item x="130"/>
        <item x="257"/>
        <item x="500"/>
        <item x="574"/>
        <item x="131"/>
        <item x="132"/>
        <item x="425"/>
        <item x="133"/>
        <item x="85"/>
        <item x="564"/>
        <item x="134"/>
        <item x="348"/>
        <item x="457"/>
        <item x="10"/>
        <item x="408"/>
        <item x="135"/>
        <item x="136"/>
        <item x="137"/>
        <item x="259"/>
        <item x="426"/>
        <item x="322"/>
        <item x="138"/>
        <item x="427"/>
        <item x="318"/>
        <item x="139"/>
        <item x="407"/>
        <item x="349"/>
        <item x="11"/>
        <item x="12"/>
        <item x="140"/>
        <item x="379"/>
        <item x="141"/>
        <item x="578"/>
        <item x="142"/>
        <item x="143"/>
        <item x="323"/>
        <item x="13"/>
        <item x="144"/>
        <item x="14"/>
        <item x="300"/>
        <item x="261"/>
        <item x="501"/>
        <item x="502"/>
        <item x="428"/>
        <item x="560"/>
        <item x="503"/>
        <item x="145"/>
        <item x="350"/>
        <item x="146"/>
        <item x="147"/>
        <item x="148"/>
        <item x="380"/>
        <item x="504"/>
        <item x="313"/>
        <item x="149"/>
        <item x="324"/>
        <item x="150"/>
        <item x="404"/>
        <item x="15"/>
        <item x="151"/>
        <item x="83"/>
        <item x="250"/>
        <item x="16"/>
        <item x="505"/>
        <item x="152"/>
        <item x="153"/>
        <item x="17"/>
        <item x="256"/>
        <item x="154"/>
        <item x="359"/>
        <item x="18"/>
        <item x="405"/>
        <item x="403"/>
        <item x="561"/>
        <item x="155"/>
        <item x="351"/>
        <item x="381"/>
        <item x="156"/>
        <item x="506"/>
        <item x="429"/>
        <item x="338"/>
        <item x="157"/>
        <item x="274"/>
        <item x="430"/>
        <item x="19"/>
        <item x="268"/>
        <item x="272"/>
        <item x="72"/>
        <item x="563"/>
        <item x="540"/>
        <item x="20"/>
        <item x="71"/>
        <item x="325"/>
        <item x="541"/>
        <item x="158"/>
        <item x="21"/>
        <item x="159"/>
        <item x="273"/>
        <item x="317"/>
        <item x="22"/>
        <item x="553"/>
        <item x="160"/>
        <item x="575"/>
        <item x="466"/>
        <item x="382"/>
        <item x="161"/>
        <item x="162"/>
        <item x="431"/>
        <item x="163"/>
        <item x="326"/>
        <item x="337"/>
        <item x="507"/>
        <item x="23"/>
        <item x="24"/>
        <item x="556"/>
        <item x="247"/>
        <item x="352"/>
        <item x="78"/>
        <item x="25"/>
        <item x="508"/>
        <item x="164"/>
        <item x="26"/>
        <item x="301"/>
        <item x="267"/>
        <item x="406"/>
        <item x="263"/>
        <item x="262"/>
        <item x="509"/>
        <item x="383"/>
        <item x="571"/>
        <item x="73"/>
        <item x="165"/>
        <item x="166"/>
        <item x="167"/>
        <item x="510"/>
        <item x="432"/>
        <item x="511"/>
        <item x="84"/>
        <item x="402"/>
        <item x="512"/>
        <item x="27"/>
        <item x="353"/>
        <item x="543"/>
        <item x="312"/>
        <item x="302"/>
        <item x="260"/>
        <item x="28"/>
        <item x="303"/>
        <item x="168"/>
        <item x="400"/>
        <item x="169"/>
        <item x="89"/>
        <item x="384"/>
        <item x="513"/>
        <item x="514"/>
        <item x="271"/>
        <item x="170"/>
        <item x="336"/>
        <item x="171"/>
        <item x="515"/>
        <item x="279"/>
        <item x="276"/>
        <item x="283"/>
        <item x="29"/>
        <item x="173"/>
        <item x="174"/>
        <item x="175"/>
        <item x="176"/>
        <item x="177"/>
        <item x="516"/>
        <item x="327"/>
        <item x="342"/>
        <item x="178"/>
        <item x="341"/>
        <item x="30"/>
        <item x="179"/>
        <item x="180"/>
        <item x="343"/>
        <item x="304"/>
        <item x="181"/>
        <item x="31"/>
        <item x="32"/>
        <item x="328"/>
        <item x="182"/>
        <item x="183"/>
        <item x="517"/>
        <item x="33"/>
        <item x="184"/>
        <item x="91"/>
        <item x="185"/>
        <item x="186"/>
        <item x="34"/>
        <item x="35"/>
        <item x="36"/>
        <item x="187"/>
        <item x="88"/>
        <item x="433"/>
        <item x="518"/>
        <item x="583"/>
        <item x="80"/>
        <item x="188"/>
        <item x="172"/>
        <item x="189"/>
        <item x="190"/>
        <item x="385"/>
        <item x="584"/>
        <item x="519"/>
        <item x="434"/>
        <item x="398"/>
        <item x="37"/>
        <item x="520"/>
        <item x="460"/>
        <item x="191"/>
        <item x="570"/>
        <item x="521"/>
        <item x="38"/>
        <item x="192"/>
        <item x="522"/>
        <item x="193"/>
        <item x="277"/>
        <item x="194"/>
        <item x="195"/>
        <item x="569"/>
        <item x="196"/>
        <item x="39"/>
        <item x="197"/>
        <item x="523"/>
        <item x="198"/>
        <item x="40"/>
        <item x="41"/>
        <item x="42"/>
        <item x="199"/>
        <item x="386"/>
        <item x="43"/>
        <item x="524"/>
        <item x="200"/>
        <item x="525"/>
        <item x="526"/>
        <item x="435"/>
        <item x="354"/>
        <item x="527"/>
        <item x="577"/>
        <item x="549"/>
        <item x="305"/>
        <item x="559"/>
        <item x="306"/>
        <item x="77"/>
        <item x="44"/>
        <item x="201"/>
        <item x="436"/>
        <item x="202"/>
        <item x="528"/>
        <item x="82"/>
        <item x="203"/>
        <item x="355"/>
        <item x="45"/>
        <item x="46"/>
        <item x="329"/>
        <item x="47"/>
        <item x="204"/>
        <item x="265"/>
        <item x="205"/>
        <item x="206"/>
        <item x="307"/>
        <item x="207"/>
        <item x="48"/>
        <item x="335"/>
        <item x="356"/>
        <item x="557"/>
        <item x="437"/>
        <item x="438"/>
        <item x="49"/>
        <item x="439"/>
        <item x="208"/>
        <item x="209"/>
        <item x="50"/>
        <item x="308"/>
        <item x="210"/>
        <item x="255"/>
        <item x="387"/>
        <item x="585"/>
        <item x="388"/>
        <item x="280"/>
        <item x="529"/>
        <item x="211"/>
        <item x="212"/>
        <item x="75"/>
        <item x="51"/>
        <item x="213"/>
        <item x="74"/>
        <item x="530"/>
        <item x="52"/>
        <item x="214"/>
        <item x="53"/>
        <item x="215"/>
        <item x="216"/>
        <item x="440"/>
        <item x="309"/>
        <item x="217"/>
        <item x="218"/>
        <item x="580"/>
        <item x="544"/>
        <item x="310"/>
        <item x="54"/>
        <item x="219"/>
        <item x="399"/>
        <item x="531"/>
        <item x="550"/>
        <item x="532"/>
        <item x="441"/>
        <item x="220"/>
        <item x="221"/>
        <item x="314"/>
        <item x="281"/>
        <item x="285"/>
        <item x="389"/>
        <item x="222"/>
        <item x="223"/>
        <item x="330"/>
        <item x="224"/>
        <item x="55"/>
        <item x="442"/>
        <item x="443"/>
        <item x="87"/>
        <item x="225"/>
        <item x="311"/>
        <item x="226"/>
        <item x="284"/>
        <item x="533"/>
        <item x="444"/>
        <item x="573"/>
        <item x="357"/>
        <item x="227"/>
        <item x="228"/>
        <item x="56"/>
        <item x="282"/>
        <item x="57"/>
        <item x="358"/>
        <item x="58"/>
        <item x="445"/>
        <item x="59"/>
        <item x="229"/>
        <item x="582"/>
        <item x="581"/>
        <item x="60"/>
        <item x="266"/>
        <item x="230"/>
        <item x="231"/>
        <item x="566"/>
        <item x="534"/>
        <item x="467"/>
        <item x="331"/>
        <item x="446"/>
        <item x="232"/>
        <item x="233"/>
        <item x="61"/>
        <item x="390"/>
        <item x="234"/>
        <item x="62"/>
        <item x="447"/>
        <item x="63"/>
        <item x="558"/>
        <item x="535"/>
        <item x="588"/>
        <item x="536"/>
        <item x="448"/>
        <item x="391"/>
        <item x="392"/>
        <item x="235"/>
        <item x="236"/>
        <item x="237"/>
        <item x="238"/>
        <item x="332"/>
        <item x="546"/>
        <item x="239"/>
        <item x="240"/>
        <item x="241"/>
        <item x="537"/>
        <item x="242"/>
        <item x="243"/>
        <item x="393"/>
        <item x="449"/>
        <item x="394"/>
        <item x="395"/>
        <item x="64"/>
        <item x="450"/>
        <item x="333"/>
        <item x="451"/>
        <item x="462"/>
        <item x="452"/>
        <item x="65"/>
        <item x="66"/>
        <item x="67"/>
        <item x="244"/>
        <item x="396"/>
        <item x="538"/>
        <item x="264"/>
        <item x="539"/>
        <item x="397"/>
        <item x="288"/>
        <item x="81"/>
        <item x="401"/>
        <item x="245"/>
        <item x="246"/>
        <item x="334"/>
        <item x="68"/>
        <item x="2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h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2">
        <item x="11"/>
        <item x="16"/>
        <item x="14"/>
        <item x="15"/>
        <item x="9"/>
        <item x="5"/>
        <item x="18"/>
        <item x="4"/>
        <item x="8"/>
        <item x="21"/>
        <item x="1"/>
        <item x="12"/>
        <item x="3"/>
        <item x="20"/>
        <item x="7"/>
        <item x="17"/>
        <item x="0"/>
        <item x="2"/>
        <item x="19"/>
        <item x="6"/>
        <item x="1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h="1" x="25"/>
        <item h="1" x="4"/>
        <item h="1" x="24"/>
        <item x="0"/>
        <item h="1" x="22"/>
        <item h="1" x="1"/>
        <item h="1" x="8"/>
        <item h="1" x="18"/>
        <item h="1" x="10"/>
        <item h="1" x="14"/>
        <item h="1" x="27"/>
        <item h="1" x="5"/>
        <item h="1" x="9"/>
        <item h="1" x="7"/>
        <item h="1" x="2"/>
        <item h="1" x="11"/>
        <item h="1" x="13"/>
        <item h="1" x="17"/>
        <item h="1" x="12"/>
        <item h="1" x="6"/>
        <item h="1" x="15"/>
        <item h="1" x="16"/>
        <item h="1" x="20"/>
        <item h="1" x="3"/>
        <item h="1" x="19"/>
        <item h="1" x="21"/>
        <item h="1" x="26"/>
        <item h="1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5"/>
  </rowFields>
  <rowItems count="93">
    <i>
      <x/>
      <x v="6"/>
    </i>
    <i r="1">
      <x v="84"/>
    </i>
    <i r="1">
      <x v="111"/>
    </i>
    <i r="1">
      <x v="154"/>
    </i>
    <i r="1">
      <x v="444"/>
    </i>
    <i r="1">
      <x v="449"/>
    </i>
    <i r="1">
      <x v="452"/>
    </i>
    <i r="1">
      <x v="453"/>
    </i>
    <i r="1">
      <x v="456"/>
    </i>
    <i>
      <x v="2"/>
      <x v="166"/>
    </i>
    <i r="1">
      <x v="182"/>
    </i>
    <i>
      <x v="4"/>
      <x v="185"/>
    </i>
    <i r="1">
      <x v="186"/>
    </i>
    <i r="1">
      <x v="187"/>
    </i>
    <i r="1">
      <x v="191"/>
    </i>
    <i r="1">
      <x v="193"/>
    </i>
    <i r="1">
      <x v="195"/>
    </i>
    <i r="1">
      <x v="197"/>
    </i>
    <i r="1">
      <x v="198"/>
    </i>
    <i r="1">
      <x v="200"/>
    </i>
    <i r="1">
      <x v="201"/>
    </i>
    <i r="1">
      <x v="205"/>
    </i>
    <i r="1">
      <x v="208"/>
    </i>
    <i r="1">
      <x v="214"/>
    </i>
    <i r="1">
      <x v="215"/>
    </i>
    <i r="1">
      <x v="228"/>
    </i>
    <i r="1">
      <x v="229"/>
    </i>
    <i r="1">
      <x v="246"/>
    </i>
    <i r="1">
      <x v="335"/>
    </i>
    <i r="1">
      <x v="339"/>
    </i>
    <i r="1">
      <x v="340"/>
    </i>
    <i r="1">
      <x v="341"/>
    </i>
    <i r="1">
      <x v="343"/>
    </i>
    <i r="1">
      <x v="346"/>
    </i>
    <i r="1">
      <x v="349"/>
    </i>
    <i r="1">
      <x v="352"/>
    </i>
    <i r="1">
      <x v="471"/>
    </i>
    <i r="1">
      <x v="472"/>
    </i>
    <i r="1">
      <x v="473"/>
    </i>
    <i r="1">
      <x v="482"/>
    </i>
    <i r="1">
      <x v="484"/>
    </i>
    <i r="1">
      <x v="486"/>
    </i>
    <i r="1">
      <x v="489"/>
    </i>
    <i r="1">
      <x v="494"/>
    </i>
    <i r="1">
      <x v="497"/>
    </i>
    <i r="1">
      <x v="498"/>
    </i>
    <i r="1">
      <x v="499"/>
    </i>
    <i r="1">
      <x v="506"/>
    </i>
    <i r="1">
      <x v="511"/>
    </i>
    <i>
      <x v="5"/>
      <x v="250"/>
    </i>
    <i r="1">
      <x v="258"/>
    </i>
    <i r="1">
      <x v="261"/>
    </i>
    <i r="1">
      <x v="268"/>
    </i>
    <i r="1">
      <x v="270"/>
    </i>
    <i r="1">
      <x v="280"/>
    </i>
    <i r="1">
      <x v="284"/>
    </i>
    <i r="1">
      <x v="544"/>
    </i>
    <i r="1">
      <x v="553"/>
    </i>
    <i>
      <x v="6"/>
      <x v="285"/>
    </i>
    <i r="1">
      <x v="286"/>
    </i>
    <i r="1">
      <x v="288"/>
    </i>
    <i r="1">
      <x v="290"/>
    </i>
    <i r="1">
      <x v="291"/>
    </i>
    <i r="1">
      <x v="293"/>
    </i>
    <i r="1">
      <x v="297"/>
    </i>
    <i r="1">
      <x v="298"/>
    </i>
    <i r="1">
      <x v="302"/>
    </i>
    <i r="1">
      <x v="304"/>
    </i>
    <i r="1">
      <x v="306"/>
    </i>
    <i r="1">
      <x v="307"/>
    </i>
    <i r="1">
      <x v="308"/>
    </i>
    <i r="1">
      <x v="310"/>
    </i>
    <i r="1">
      <x v="317"/>
    </i>
    <i r="1">
      <x v="318"/>
    </i>
    <i>
      <x v="7"/>
      <x v="93"/>
    </i>
    <i r="1">
      <x v="100"/>
    </i>
    <i r="1">
      <x v="366"/>
    </i>
    <i r="1">
      <x v="368"/>
    </i>
    <i r="1">
      <x v="575"/>
    </i>
    <i r="1">
      <x v="579"/>
    </i>
    <i r="1">
      <x v="581"/>
    </i>
    <i>
      <x v="9"/>
      <x/>
    </i>
    <i r="1">
      <x v="50"/>
    </i>
    <i r="1">
      <x v="51"/>
    </i>
    <i r="1">
      <x v="107"/>
    </i>
    <i r="1">
      <x v="132"/>
    </i>
    <i r="1">
      <x v="370"/>
    </i>
    <i r="1">
      <x v="371"/>
    </i>
    <i r="1">
      <x v="373"/>
    </i>
    <i r="1">
      <x v="374"/>
    </i>
    <i r="1">
      <x v="375"/>
    </i>
    <i r="1">
      <x v="376"/>
    </i>
    <i r="1">
      <x v="377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NUTS_3" xr10:uid="{D6040972-7811-4DEF-B6A5-A8304B90C05C}" sourceName="NUTS 3">
  <pivotTables>
    <pivotTable tabId="5" name="ProjektPerLän"/>
    <pivotTable tabId="9" name="AntalOrg"/>
    <pivotTable tabId="7" name="AntalProjekt"/>
    <pivotTable tabId="6" name="Budget"/>
    <pivotTable tabId="11" name="Program"/>
    <pivotTable tabId="8" name="ProjektPerPartnerOrgtyp"/>
    <pivotTable tabId="10" name="SpecifiktMål"/>
    <pivotTable tabId="4" name="Organisation_dashboard"/>
    <pivotTable tabId="4" name="Projekt_dashboard"/>
    <pivotTable tabId="4" name="Stad_dashboard"/>
    <pivotTable tabId="14" name="Organisation"/>
    <pivotTable tabId="13" name="Projekt"/>
    <pivotTable tabId="12" name="Stad"/>
    <pivotTable tabId="18" name="Top3Organisation"/>
    <pivotTable tabId="15" name="Top3Projekt"/>
    <pivotTable tabId="20" name="ProjektPerLän"/>
    <pivotTable tabId="21" name="ProjektPerLän"/>
    <pivotTable tabId="27" name="UnikaProjekt"/>
    <pivotTable tabId="28" name="Projekttabell"/>
    <pivotTable tabId="31" name="UnikaProjPerProg"/>
    <pivotTable tabId="33" name="Partnerutsnitt"/>
  </pivotTables>
  <data>
    <tabular pivotCacheId="1107317164">
      <items count="22">
        <i x="16" s="1"/>
        <i x="9" s="1"/>
        <i x="5" s="1"/>
        <i x="8" s="1"/>
        <i x="1" s="1"/>
        <i x="12" s="1"/>
        <i x="3" s="1"/>
        <i x="17" s="1"/>
        <i x="0" s="1"/>
        <i x="2" s="1"/>
        <i x="6" s="1"/>
        <i x="11" s="1" nd="1"/>
        <i x="14" s="1" nd="1"/>
        <i x="15" s="1" nd="1"/>
        <i x="18" s="1" nd="1"/>
        <i x="4" s="1" nd="1"/>
        <i x="21" s="1" nd="1"/>
        <i x="20" s="1" nd="1"/>
        <i x="7" s="1" nd="1"/>
        <i x="19" s="1" nd="1"/>
        <i x="1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Programme" xr10:uid="{D80C3AE5-2D36-4B3A-9302-4CEC3A9B5D3E}" sourceName="Programme">
  <pivotTables>
    <pivotTable tabId="11" name="Program"/>
    <pivotTable tabId="9" name="AntalOrg"/>
    <pivotTable tabId="7" name="AntalProjekt"/>
    <pivotTable tabId="6" name="Budget"/>
    <pivotTable tabId="5" name="ProjektPerLän"/>
    <pivotTable tabId="8" name="ProjektPerPartnerOrgtyp"/>
    <pivotTable tabId="10" name="SpecifiktMål"/>
    <pivotTable tabId="4" name="Organisation_dashboard"/>
    <pivotTable tabId="4" name="Projekt_dashboard"/>
    <pivotTable tabId="4" name="Stad_dashboard"/>
    <pivotTable tabId="14" name="Organisation"/>
    <pivotTable tabId="13" name="Projekt"/>
    <pivotTable tabId="12" name="Stad"/>
    <pivotTable tabId="18" name="Top3Organisation"/>
    <pivotTable tabId="15" name="Top3Projekt"/>
    <pivotTable tabId="20" name="ProjektPerLän"/>
    <pivotTable tabId="21" name="ProjektPerLän"/>
    <pivotTable tabId="27" name="UnikaProjekt"/>
    <pivotTable tabId="28" name="Projekttabell"/>
    <pivotTable tabId="31" name="UnikaProjPerProg"/>
    <pivotTable tabId="33" name="Partnerutsnitt"/>
  </pivotTables>
  <data>
    <tabular pivotCacheId="1107317164">
      <items count="10">
        <i x="0" s="1"/>
        <i x="1" s="1"/>
        <i x="3" s="1"/>
        <i x="9" s="1"/>
        <i x="4" s="1"/>
        <i x="6" s="1"/>
        <i x="8" s="1"/>
        <i x="2" s="1" nd="1"/>
        <i x="5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Project_name" xr10:uid="{29554D96-2FA6-4C5F-AC6D-99A9A7892FD8}" sourceName="Project name">
  <pivotTables>
    <pivotTable tabId="13" name="Projekt"/>
    <pivotTable tabId="9" name="AntalOrg"/>
    <pivotTable tabId="7" name="AntalProjekt"/>
    <pivotTable tabId="6" name="Budget"/>
    <pivotTable tabId="11" name="Program"/>
    <pivotTable tabId="5" name="ProjektPerLän"/>
    <pivotTable tabId="8" name="ProjektPerPartnerOrgtyp"/>
    <pivotTable tabId="10" name="SpecifiktMål"/>
    <pivotTable tabId="12" name="Stad"/>
    <pivotTable tabId="4" name="Stad_dashboard"/>
    <pivotTable tabId="4" name="Projekt_dashboard"/>
    <pivotTable tabId="4" name="Organisation_dashboard"/>
    <pivotTable tabId="14" name="Organisation"/>
    <pivotTable tabId="18" name="Top3Organisation"/>
    <pivotTable tabId="15" name="Top3Projekt"/>
    <pivotTable tabId="20" name="ProjektPerLän"/>
    <pivotTable tabId="21" name="ProjektPerLän"/>
    <pivotTable tabId="27" name="UnikaProjekt"/>
    <pivotTable tabId="28" name="Projekttabell"/>
    <pivotTable tabId="31" name="UnikaProjPerProg"/>
  </pivotTables>
  <data>
    <tabular pivotCacheId="1107317164">
      <items count="585">
        <i x="543" s="1"/>
        <i x="20" s="1"/>
        <i x="335" s="1"/>
        <i x="173" s="1"/>
        <i x="101" s="1"/>
        <i x="341" s="1"/>
        <i x="126" s="1"/>
        <i x="0" s="1"/>
        <i x="581" s="1"/>
        <i x="510" s="1"/>
        <i x="512" s="1"/>
        <i x="582" s="1"/>
        <i x="121" s="1"/>
        <i x="203" s="1"/>
        <i x="539" s="1"/>
        <i x="207" s="1"/>
        <i x="406" s="1"/>
        <i x="39" s="1"/>
        <i x="339" s="1"/>
        <i x="546" s="1"/>
        <i x="276" s="1"/>
        <i x="87" s="1"/>
        <i x="44" s="1"/>
        <i x="507" s="1"/>
        <i x="580" s="1"/>
        <i x="583" s="1"/>
        <i x="291" s="1"/>
        <i x="210" s="1"/>
        <i x="97" s="1"/>
        <i x="24" s="1"/>
        <i x="508" s="1"/>
        <i x="86" s="1"/>
        <i x="45" s="1"/>
        <i x="506" s="1"/>
        <i x="65" s="1"/>
        <i x="402" s="1"/>
        <i x="64" s="1"/>
        <i x="114" s="1"/>
        <i x="447" s="1"/>
        <i x="109" s="1"/>
        <i x="584" s="1"/>
        <i x="477" s="1"/>
        <i x="21" s="1"/>
        <i x="277" s="1"/>
        <i x="436" s="1"/>
        <i x="56" s="1"/>
        <i x="30" s="1"/>
        <i x="113" s="1"/>
        <i x="514" s="1"/>
        <i x="492" s="1"/>
        <i x="418" s="1"/>
        <i x="393" s="1"/>
        <i x="493" s="1"/>
        <i x="88" s="1"/>
        <i x="471" s="1"/>
        <i x="329" s="1"/>
        <i x="168" s="1"/>
        <i x="1" s="1"/>
        <i x="31" s="1"/>
        <i x="35" s="1"/>
        <i x="316" s="1"/>
        <i x="28" s="1"/>
        <i x="515" s="1"/>
        <i x="318" s="1"/>
        <i x="409" s="1"/>
        <i x="41" s="1"/>
        <i x="206" s="1"/>
        <i x="54" s="1"/>
        <i x="505" s="1"/>
        <i x="112" s="1"/>
        <i x="43" s="1"/>
        <i x="144" s="1"/>
        <i x="317" s="1"/>
        <i x="500" s="1"/>
        <i x="413" s="1"/>
        <i x="545" s="1"/>
        <i x="198" s="1"/>
        <i x="482" s="1"/>
        <i x="456" s="1"/>
        <i x="40" s="1"/>
        <i x="578" s="1"/>
        <i x="568" s="1"/>
        <i x="159" s="1"/>
        <i x="23" s="1"/>
        <i x="33" s="1"/>
        <i x="19" s="1"/>
        <i x="27" s="1"/>
        <i x="25" s="1"/>
        <i x="17" s="1"/>
        <i x="104" s="1"/>
        <i x="490" s="1"/>
        <i x="99" s="1"/>
        <i x="495" s="1"/>
        <i x="509" s="1" nd="1"/>
        <i x="565" s="1" nd="1"/>
        <i x="83" s="1" nd="1"/>
        <i x="488" s="1" nd="1"/>
        <i x="431" s="1" nd="1"/>
        <i x="522" s="1" nd="1"/>
        <i x="103" s="1" nd="1"/>
        <i x="232" s="1" nd="1"/>
        <i x="287" s="1" nd="1"/>
        <i x="536" s="1" nd="1"/>
        <i x="271" s="1" nd="1"/>
        <i x="386" s="1" nd="1"/>
        <i x="55" s="1" nd="1"/>
        <i x="377" s="1" nd="1"/>
        <i x="562" s="1" nd="1"/>
        <i x="63" s="1" nd="1"/>
        <i x="163" s="1" nd="1"/>
        <i x="355" s="1" nd="1"/>
        <i x="367" s="1" nd="1"/>
        <i x="72" s="1" nd="1"/>
        <i x="312" s="1" nd="1"/>
        <i x="73" s="1" nd="1"/>
        <i x="58" s="1" nd="1"/>
        <i x="332" s="1" nd="1"/>
        <i x="84" s="1" nd="1"/>
        <i x="511" s="1" nd="1"/>
        <i x="125" s="1" nd="1"/>
        <i x="334" s="1" nd="1"/>
        <i x="80" s="1" nd="1"/>
        <i x="220" s="1" nd="1"/>
        <i x="145" s="1" nd="1"/>
        <i x="384" s="1" nd="1"/>
        <i x="387" s="1" nd="1"/>
        <i x="175" s="1" nd="1"/>
        <i x="230" s="1" nd="1"/>
        <i x="211" s="1" nd="1"/>
        <i x="239" s="1" nd="1"/>
        <i x="373" s="1" nd="1"/>
        <i x="186" s="1" nd="1"/>
        <i x="238" s="1" nd="1"/>
        <i x="362" s="1" nd="1"/>
        <i x="382" s="1" nd="1"/>
        <i x="252" s="1" nd="1"/>
        <i x="224" s="1" nd="1"/>
        <i x="141" s="1" nd="1"/>
        <i x="136" s="1" nd="1"/>
        <i x="350" s="1" nd="1"/>
        <i x="174" s="1" nd="1"/>
        <i x="170" s="1" nd="1"/>
        <i x="146" s="1" nd="1"/>
        <i x="95" s="1" nd="1"/>
        <i x="354" s="1" nd="1"/>
        <i x="158" s="1" nd="1"/>
        <i x="379" s="1" nd="1"/>
        <i x="130" s="1" nd="1"/>
        <i x="3" s="1" nd="1"/>
        <i x="401" s="1" nd="1"/>
        <i x="288" s="1" nd="1"/>
        <i x="331" s="1" nd="1"/>
        <i x="342" s="1" nd="1"/>
        <i x="131" s="1" nd="1"/>
        <i x="538" s="1" nd="1"/>
        <i x="289" s="1" nd="1"/>
        <i x="535" s="1" nd="1"/>
        <i x="376" s="1" nd="1"/>
        <i x="164" s="1" nd="1"/>
        <i x="541" s="1" nd="1"/>
        <i x="139" s="1" nd="1"/>
        <i x="369" s="1" nd="1"/>
        <i x="36" s="1" nd="1"/>
        <i x="82" s="1" nd="1"/>
        <i x="74" s="1" nd="1"/>
        <i x="22" s="1" nd="1"/>
        <i x="13" s="1" nd="1"/>
        <i x="18" s="1" nd="1"/>
        <i x="105" s="1" nd="1"/>
        <i x="150" s="1" nd="1"/>
        <i x="187" s="1" nd="1"/>
        <i x="388" s="1" nd="1"/>
        <i x="229" s="1" nd="1"/>
        <i x="516" s="1" nd="1"/>
        <i x="152" s="1" nd="1"/>
        <i x="184" s="1" nd="1"/>
        <i x="137" s="1" nd="1"/>
        <i x="135" s="1" nd="1"/>
        <i x="183" s="1" nd="1"/>
        <i x="462" s="1" nd="1"/>
        <i x="166" s="1" nd="1"/>
        <i x="326" s="1" nd="1"/>
        <i x="257" s="1" nd="1"/>
        <i x="491" s="1" nd="1"/>
        <i x="504" s="1" nd="1"/>
        <i x="138" s="1" nd="1"/>
        <i x="216" s="1" nd="1"/>
        <i x="217" s="1" nd="1"/>
        <i x="132" s="1" nd="1"/>
        <i x="275" s="1" nd="1"/>
        <i x="231" s="1" nd="1"/>
        <i x="558" s="1" nd="1"/>
        <i x="320" s="1" nd="1"/>
        <i x="142" s="1" nd="1"/>
        <i x="127" s="1" nd="1"/>
        <i x="193" s="1" nd="1"/>
        <i x="290" s="1" nd="1"/>
        <i x="544" s="1" nd="1"/>
        <i x="161" s="1" nd="1"/>
        <i x="194" s="1" nd="1"/>
        <i x="209" s="1" nd="1"/>
        <i x="324" s="1" nd="1"/>
        <i x="403" s="1" nd="1"/>
        <i x="263" s="1" nd="1"/>
        <i x="361" s="1" nd="1"/>
        <i x="202" s="1" nd="1"/>
        <i x="372" s="1" nd="1"/>
        <i x="444" s="1" nd="1"/>
        <i x="416" s="1" nd="1"/>
        <i x="422" s="1" nd="1"/>
        <i x="179" s="1" nd="1"/>
        <i x="169" s="1" nd="1"/>
        <i x="552" s="1" nd="1"/>
        <i x="50" s="1" nd="1"/>
        <i x="476" s="1" nd="1"/>
        <i x="258" s="1" nd="1"/>
        <i x="205" s="1" nd="1"/>
        <i x="37" s="1" nd="1"/>
        <i x="157" s="1" nd="1"/>
        <i x="8" s="1" nd="1"/>
        <i x="567" s="1" nd="1"/>
        <i x="116" s="1" nd="1"/>
        <i x="176" s="1" nd="1"/>
        <i x="405" s="1" nd="1"/>
        <i x="200" s="1" nd="1"/>
        <i x="344" s="1" nd="1"/>
        <i x="575" s="1" nd="1"/>
        <i x="466" s="1" nd="1"/>
        <i x="370" s="1" nd="1"/>
        <i x="556" s="1" nd="1"/>
        <i x="284" s="1" nd="1"/>
        <i x="122" s="1" nd="1"/>
        <i x="435" s="1" nd="1"/>
        <i x="98" s="1" nd="1"/>
        <i x="119" s="1" nd="1"/>
        <i x="498" s="1" nd="1"/>
        <i x="77" s="1" nd="1"/>
        <i x="573" s="1" nd="1"/>
        <i x="221" s="1" nd="1"/>
        <i x="264" s="1" nd="1"/>
        <i x="358" s="1" nd="1"/>
        <i x="321" s="1" nd="1"/>
        <i x="280" s="1" nd="1"/>
        <i x="208" s="1" nd="1"/>
        <i x="260" s="1" nd="1"/>
        <i x="266" s="1" nd="1"/>
        <i x="363" s="1" nd="1"/>
        <i x="349" s="1" nd="1"/>
        <i x="564" s="1" nd="1"/>
        <i x="434" s="1" nd="1"/>
        <i x="81" s="1" nd="1"/>
        <i x="489" s="1" nd="1"/>
        <i x="360" s="1" nd="1"/>
        <i x="67" s="1" nd="1"/>
        <i x="347" s="1" nd="1"/>
        <i x="165" s="1" nd="1"/>
        <i x="553" s="1" nd="1"/>
        <i x="527" s="1" nd="1"/>
        <i x="534" s="1" nd="1"/>
        <i x="368" s="1" nd="1"/>
        <i x="356" s="1" nd="1"/>
        <i x="219" s="1" nd="1"/>
        <i x="554" s="1" nd="1"/>
        <i x="180" s="1" nd="1"/>
        <i x="292" s="1" nd="1"/>
        <i x="411" s="1" nd="1"/>
        <i x="279" s="1" nd="1"/>
        <i x="199" s="1" nd="1"/>
        <i x="196" s="1" nd="1"/>
        <i x="191" s="1" nd="1"/>
        <i x="242" s="1" nd="1"/>
        <i x="293" s="1" nd="1"/>
        <i x="294" s="1" nd="1"/>
        <i x="295" s="1" nd="1"/>
        <i x="296" s="1" nd="1"/>
        <i x="297" s="1" nd="1"/>
        <i x="394" s="1" nd="1"/>
        <i x="569" s="1" nd="1"/>
        <i x="59" s="1" nd="1"/>
        <i x="521" s="1" nd="1"/>
        <i x="268" s="1" nd="1"/>
        <i x="448" s="1" nd="1"/>
        <i x="439" s="1" nd="1"/>
        <i x="449" s="1" nd="1"/>
        <i x="454" s="1" nd="1"/>
        <i x="254" s="1" nd="1"/>
        <i x="46" s="1" nd="1"/>
        <i x="459" s="1" nd="1"/>
        <i x="566" s="1" nd="1"/>
        <i x="12" s="1" nd="1"/>
        <i x="71" s="1" nd="1"/>
        <i x="298" s="1" nd="1"/>
        <i x="391" s="1" nd="1"/>
        <i x="542" s="1" nd="1"/>
        <i x="451" s="1" nd="1"/>
        <i x="457" s="1" nd="1"/>
        <i x="357" s="1" nd="1"/>
        <i x="427" s="1" nd="1"/>
        <i x="397" s="1" nd="1"/>
        <i x="421" s="1" nd="1"/>
        <i x="423" s="1" nd="1"/>
        <i x="410" s="1" nd="1"/>
        <i x="526" s="1" nd="1"/>
        <i x="412" s="1" nd="1"/>
        <i x="425" s="1" nd="1"/>
        <i x="398" s="1" nd="1"/>
        <i x="396" s="1" nd="1"/>
        <i x="496" s="1" nd="1"/>
        <i x="479" s="1" nd="1"/>
        <i x="34" s="1" nd="1"/>
        <i x="461" s="1" nd="1"/>
        <i x="442" s="1" nd="1"/>
        <i x="283" s="1" nd="1"/>
        <i x="267" s="1" nd="1"/>
        <i x="70" s="1" nd="1"/>
        <i x="160" s="1" nd="1"/>
        <i x="572" s="1" nd="1"/>
        <i x="468" s="1" nd="1"/>
        <i x="269" s="1" nd="1"/>
        <i x="557" s="1" nd="1"/>
        <i x="486" s="1" nd="1"/>
        <i x="494" s="1" nd="1"/>
        <i x="499" s="1" nd="1"/>
        <i x="501" s="1" nd="1"/>
        <i x="577" s="1" nd="1"/>
        <i x="574" s="1" nd="1"/>
        <i x="464" s="1" nd="1"/>
        <i x="480" s="1" nd="1"/>
        <i x="472" s="1" nd="1"/>
        <i x="261" s="1" nd="1"/>
        <i x="185" s="1" nd="1"/>
        <i x="452" s="1" nd="1"/>
        <i x="559" s="1" nd="1"/>
        <i x="417" s="1" nd="1"/>
        <i x="424" s="1" nd="1"/>
        <i x="414" s="1" nd="1"/>
        <i x="530" s="1" nd="1"/>
        <i x="407" s="1" nd="1"/>
        <i x="430" s="1" nd="1"/>
        <i x="525" s="1" nd="1"/>
        <i x="465" s="1" nd="1"/>
        <i x="246" s="1" nd="1"/>
        <i x="162" s="1" nd="1"/>
        <i x="197" s="1" nd="1"/>
        <i x="485" s="1" nd="1"/>
        <i x="240" s="1" nd="1"/>
        <i x="68" s="1" nd="1"/>
        <i x="107" s="1" nd="1"/>
        <i x="445" s="1" nd="1"/>
        <i x="106" s="1" nd="1"/>
        <i x="110" s="1" nd="1"/>
        <i x="364" s="1" nd="1"/>
        <i x="348" s="1" nd="1"/>
        <i x="299" s="1" nd="1"/>
        <i x="327" s="1" nd="1"/>
        <i x="204" s="1" nd="1"/>
        <i x="140" s="1" nd="1"/>
        <i x="429" s="1" nd="1"/>
        <i x="247" s="1" nd="1"/>
        <i x="378" s="1" nd="1"/>
        <i x="243" s="1" nd="1"/>
        <i x="5" s="1" nd="1"/>
        <i x="115" s="1" nd="1"/>
        <i x="15" s="1" nd="1"/>
        <i x="380" s="1" nd="1"/>
        <i x="78" s="1" nd="1"/>
        <i x="233" s="1" nd="1"/>
        <i x="315" s="1" nd="1"/>
        <i x="513" s="1" nd="1"/>
        <i x="336" s="1" nd="1"/>
        <i x="10" s="1" nd="1"/>
        <i x="62" s="1" nd="1"/>
        <i x="561" s="1" nd="1"/>
        <i x="91" s="1" nd="1"/>
        <i x="51" s="1" nd="1"/>
        <i x="400" s="1" nd="1"/>
        <i x="374" s="1" nd="1"/>
        <i x="26" s="1" nd="1"/>
        <i x="151" s="1" nd="1"/>
        <i x="148" s="1" nd="1"/>
        <i x="483" s="1" nd="1"/>
        <i x="399" s="1" nd="1"/>
        <i x="524" s="1" nd="1"/>
        <i x="123" s="1" nd="1"/>
        <i x="60" s="1" nd="1"/>
        <i x="385" s="1" nd="1"/>
        <i x="518" s="1" nd="1"/>
        <i x="478" s="1" nd="1"/>
        <i x="244" s="1" nd="1"/>
        <i x="460" s="1" nd="1"/>
        <i x="153" s="1" nd="1"/>
        <i x="353" s="1" nd="1"/>
        <i x="576" s="1" nd="1"/>
        <i x="192" s="1" nd="1"/>
        <i x="346" s="1" nd="1"/>
        <i x="89" s="1" nd="1"/>
        <i x="415" s="1" nd="1"/>
        <i x="441" s="1" nd="1"/>
        <i x="143" s="1" nd="1"/>
        <i x="76" s="1" nd="1"/>
        <i x="548" s="1" nd="1"/>
        <i x="359" s="1" nd="1"/>
        <i x="93" s="1" nd="1"/>
        <i x="443" s="1" nd="1"/>
        <i x="517" s="1" nd="1"/>
        <i x="551" s="1" nd="1"/>
        <i x="182" s="1" nd="1"/>
        <i x="313" s="1" nd="1"/>
        <i x="458" s="1" nd="1"/>
        <i x="300" s="1" nd="1"/>
        <i x="156" s="1" nd="1"/>
        <i x="278" s="1" nd="1"/>
        <i x="420" s="1" nd="1"/>
        <i x="262" s="1" nd="1"/>
        <i x="570" s="1" nd="1"/>
        <i x="555" s="1" nd="1"/>
        <i x="301" s="1" nd="1"/>
        <i x="484" s="1" nd="1"/>
        <i x="241" s="1" nd="1"/>
        <i x="323" s="1" nd="1"/>
        <i x="302" s="1" nd="1"/>
        <i x="453" s="1" nd="1"/>
        <i x="225" s="1" nd="1"/>
        <i x="303" s="1" nd="1"/>
        <i x="120" s="1" nd="1"/>
        <i x="48" s="1" nd="1"/>
        <i x="328" s="1" nd="1"/>
        <i x="129" s="1" nd="1"/>
        <i x="463" s="1" nd="1"/>
        <i x="53" s="1" nd="1"/>
        <i x="75" s="1" nd="1"/>
        <i x="14" s="1" nd="1"/>
        <i x="90" s="1" nd="1"/>
        <i x="118" s="1" nd="1"/>
        <i x="560" s="1" nd="1"/>
        <i x="79" s="1" nd="1"/>
        <i x="100" s="1" nd="1"/>
        <i x="61" s="1" nd="1"/>
        <i x="549" s="1" nd="1"/>
        <i x="134" s="1" nd="1"/>
        <i x="579" s="1" nd="1"/>
        <i x="85" s="1" nd="1"/>
        <i x="188" s="1" nd="1"/>
        <i x="523" s="1" nd="1"/>
        <i x="272" s="1" nd="1"/>
        <i x="154" s="1" nd="1"/>
        <i x="319" s="1" nd="1"/>
        <i x="304" s="1" nd="1"/>
        <i x="305" s="1" nd="1"/>
        <i x="201" s="1" nd="1"/>
        <i x="285" s="1" nd="1"/>
        <i x="366" s="1" nd="1"/>
        <i x="446" s="1" nd="1"/>
        <i x="475" s="1" nd="1"/>
        <i x="11" s="1" nd="1"/>
        <i x="181" s="1" nd="1"/>
        <i x="52" s="1" nd="1"/>
        <i x="49" s="1" nd="1"/>
        <i x="389" s="1" nd="1"/>
        <i x="111" s="1" nd="1"/>
        <i x="306" s="1" nd="1"/>
        <i x="286" s="1" nd="1"/>
        <i x="190" s="1" nd="1"/>
        <i x="437" s="1" nd="1"/>
        <i x="38" s="1" nd="1"/>
        <i x="29" s="1" nd="1"/>
        <i x="237" s="1" nd="1"/>
        <i x="57" s="1" nd="1"/>
        <i x="383" s="1" nd="1"/>
        <i x="540" s="1" nd="1"/>
        <i x="124" s="1" nd="1"/>
        <i x="532" s="1" nd="1"/>
        <i x="528" s="1" nd="1"/>
        <i x="282" s="1" nd="1"/>
        <i x="338" s="1" nd="1"/>
        <i x="4" s="1" nd="1"/>
        <i x="213" s="1" nd="1"/>
        <i x="371" s="1" nd="1"/>
        <i x="149" s="1" nd="1"/>
        <i x="147" s="1" nd="1"/>
        <i x="455" s="1" nd="1"/>
        <i x="117" s="1" nd="1"/>
        <i x="250" s="1" nd="1"/>
        <i x="42" s="1" nd="1"/>
        <i x="307" s="1" nd="1"/>
        <i x="375" s="1" nd="1"/>
        <i x="340" s="1" nd="1"/>
        <i x="9" s="1" nd="1"/>
        <i x="337" s="1" nd="1"/>
        <i x="426" s="1" nd="1"/>
        <i x="94" s="1" nd="1"/>
        <i x="133" s="1" nd="1"/>
        <i x="273" s="1" nd="1"/>
        <i x="308" s="1" nd="1"/>
        <i x="438" s="1" nd="1"/>
        <i x="226" s="1" nd="1"/>
        <i x="390" s="1" nd="1"/>
        <i x="270" s="1" nd="1"/>
        <i x="502" s="1" nd="1"/>
        <i x="419" s="1" nd="1"/>
        <i x="108" s="1" nd="1"/>
        <i x="351" s="1" nd="1"/>
        <i x="16" s="1" nd="1"/>
        <i x="503" s="1" nd="1"/>
        <i x="248" s="1" nd="1"/>
        <i x="227" s="1" nd="1"/>
        <i x="228" s="1" nd="1"/>
        <i x="519" s="1" nd="1"/>
        <i x="469" s="1" nd="1"/>
        <i x="195" s="1" nd="1"/>
        <i x="47" s="1" nd="1"/>
        <i x="102" s="1" nd="1"/>
        <i x="563" s="1" nd="1"/>
        <i x="322" s="1" nd="1"/>
        <i x="309" s="1" nd="1"/>
        <i x="218" s="1" nd="1"/>
        <i x="395" s="1" nd="1"/>
        <i x="255" s="1" nd="1"/>
        <i x="96" s="1" nd="1"/>
        <i x="497" s="1" nd="1"/>
        <i x="529" s="1" nd="1"/>
        <i x="259" s="1" nd="1"/>
        <i x="547" s="1" nd="1"/>
        <i x="7" s="1" nd="1"/>
        <i x="365" s="1" nd="1"/>
        <i x="245" s="1" nd="1"/>
        <i x="537" s="1" nd="1"/>
        <i x="473" s="1" nd="1"/>
        <i x="487" s="1" nd="1"/>
        <i x="467" s="1" nd="1"/>
        <i x="408" s="1" nd="1"/>
        <i x="571" s="1" nd="1"/>
        <i x="66" s="1" nd="1"/>
        <i x="177" s="1" nd="1"/>
        <i x="352" s="1" nd="1"/>
        <i x="215" s="1" nd="1"/>
        <i x="440" s="1" nd="1"/>
        <i x="450" s="1" nd="1"/>
        <i x="314" s="1" nd="1"/>
        <i x="155" s="1" nd="1"/>
        <i x="171" s="1" nd="1"/>
        <i x="212" s="1" nd="1"/>
        <i x="234" s="1" nd="1"/>
        <i x="343" s="1" nd="1"/>
        <i x="470" s="1" nd="1"/>
        <i x="69" s="1" nd="1"/>
        <i x="251" s="1" nd="1"/>
        <i x="310" s="1" nd="1"/>
        <i x="432" s="1" nd="1"/>
        <i x="281" s="1" nd="1"/>
        <i x="345" s="1" nd="1"/>
        <i x="325" s="1" nd="1"/>
        <i x="330" s="1" nd="1"/>
        <i x="178" s="1" nd="1"/>
        <i x="253" s="1" nd="1"/>
        <i x="333" s="1" nd="1"/>
        <i x="6" s="1" nd="1"/>
        <i x="214" s="1" nd="1"/>
        <i x="189" s="1" nd="1"/>
        <i x="392" s="1" nd="1"/>
        <i x="92" s="1" nd="1"/>
        <i x="433" s="1" nd="1"/>
        <i x="256" s="1" nd="1"/>
        <i x="274" s="1" nd="1"/>
        <i x="404" s="1" nd="1"/>
        <i x="128" s="1" nd="1"/>
        <i x="172" s="1" nd="1"/>
        <i x="481" s="1" nd="1"/>
        <i x="223" s="1" nd="1"/>
        <i x="428" s="1" nd="1"/>
        <i x="249" s="1" nd="1"/>
        <i x="167" s="1" nd="1"/>
        <i x="550" s="1" nd="1"/>
        <i x="381" s="1" nd="1"/>
        <i x="235" s="1" nd="1"/>
        <i x="531" s="1" nd="1"/>
        <i x="222" s="1" nd="1"/>
        <i x="2" s="1" nd="1"/>
        <i x="32" s="1" nd="1"/>
        <i x="311" s="1" nd="1"/>
        <i x="236" s="1" nd="1"/>
        <i x="265" s="1" nd="1"/>
        <i x="533" s="1" nd="1"/>
        <i x="520" s="1" nd="1"/>
        <i x="474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Organisation_name" xr10:uid="{13BDF40E-D412-4BA1-8E4A-D748521BA0BE}" sourceName="Organisation name">
  <pivotTables>
    <pivotTable tabId="14" name="Organisation"/>
    <pivotTable tabId="4" name="Organisation_dashboard"/>
    <pivotTable tabId="9" name="AntalOrg"/>
    <pivotTable tabId="7" name="AntalProjekt"/>
    <pivotTable tabId="6" name="Budget"/>
    <pivotTable tabId="4" name="Projekt_dashboard"/>
    <pivotTable tabId="4" name="Stad_dashboard"/>
    <pivotTable tabId="11" name="Program"/>
    <pivotTable tabId="13" name="Projekt"/>
    <pivotTable tabId="5" name="ProjektPerLän"/>
    <pivotTable tabId="8" name="ProjektPerPartnerOrgtyp"/>
    <pivotTable tabId="10" name="SpecifiktMål"/>
    <pivotTable tabId="12" name="Stad"/>
    <pivotTable tabId="18" name="Top3Organisation"/>
    <pivotTable tabId="15" name="Top3Projekt"/>
    <pivotTable tabId="20" name="ProjektPerLän"/>
    <pivotTable tabId="21" name="ProjektPerLän"/>
    <pivotTable tabId="27" name="UnikaProjekt"/>
    <pivotTable tabId="28" name="Projekttabell"/>
    <pivotTable tabId="31" name="UnikaProjPerProg"/>
  </pivotTables>
  <data>
    <tabular pivotCacheId="1107317164">
      <items count="589">
        <i x="586" s="1"/>
        <i x="0" s="1"/>
        <i x="101" s="1"/>
        <i x="103" s="1"/>
        <i x="475" s="1"/>
        <i x="109" s="1"/>
        <i x="480" s="1"/>
        <i x="587" s="1"/>
        <i x="482" s="1"/>
        <i x="458" s="1"/>
        <i x="486" s="1"/>
        <i x="122" s="1"/>
        <i x="579" s="1"/>
        <i x="360" s="1"/>
        <i x="554" s="1"/>
        <i x="344" s="1"/>
        <i x="495" s="1"/>
        <i x="126" s="1"/>
        <i x="551" s="1"/>
        <i x="498" s="1"/>
        <i x="422" s="1"/>
        <i x="129" s="1"/>
        <i x="257" s="1"/>
        <i x="426" s="1"/>
        <i x="322" s="1"/>
        <i x="138" s="1"/>
        <i x="427" s="1"/>
        <i x="261" s="1"/>
        <i x="501" s="1"/>
        <i x="350" s="1"/>
        <i x="149" s="1"/>
        <i x="16" s="1"/>
        <i x="505" s="1"/>
        <i x="18" s="1"/>
        <i x="155" s="1"/>
        <i x="351" s="1"/>
        <i x="429" s="1"/>
        <i x="161" s="1"/>
        <i x="162" s="1"/>
        <i x="507" s="1"/>
        <i x="556" s="1"/>
        <i x="78" s="1"/>
        <i x="25" s="1"/>
        <i x="166" s="1"/>
        <i x="512" s="1"/>
        <i x="279" s="1"/>
        <i x="516" s="1"/>
        <i x="327" s="1"/>
        <i x="30" s="1"/>
        <i x="179" s="1"/>
        <i x="31" s="1"/>
        <i x="32" s="1"/>
        <i x="35" s="1"/>
        <i x="36" s="1"/>
        <i x="433" s="1"/>
        <i x="583" s="1"/>
        <i x="584" s="1"/>
        <i x="43" s="1"/>
        <i x="524" s="1"/>
        <i x="354" s="1"/>
        <i x="436" s="1"/>
        <i x="202" s="1"/>
        <i x="557" s="1"/>
        <i x="209" s="1"/>
        <i x="53" s="1"/>
        <i x="217" s="1"/>
        <i x="580" s="1"/>
        <i x="532" s="1"/>
        <i x="221" s="1"/>
        <i x="224" s="1"/>
        <i x="357" s="1"/>
        <i x="57" s="1"/>
        <i x="588" s="1"/>
        <i x="238" s="1"/>
        <i x="64" s="1"/>
        <i x="65" s="1"/>
        <i x="67" s="1"/>
        <i x="538" s="1"/>
        <i x="245" s="1"/>
        <i x="246" s="1"/>
        <i x="251" s="1"/>
        <i x="547" s="1" nd="1"/>
        <i x="552" s="1" nd="1"/>
        <i x="289" s="1" nd="1"/>
        <i x="468" s="1" nd="1"/>
        <i x="92" s="1" nd="1"/>
        <i x="469" s="1" nd="1"/>
        <i x="93" s="1" nd="1"/>
        <i x="565" s="1" nd="1"/>
        <i x="470" s="1" nd="1"/>
        <i x="70" s="1" nd="1"/>
        <i x="362" s="1" nd="1"/>
        <i x="409" s="1" nd="1"/>
        <i x="252" s="1" nd="1"/>
        <i x="363" s="1" nd="1"/>
        <i x="412" s="1" nd="1"/>
        <i x="287" s="1" nd="1"/>
        <i x="364" s="1" nd="1"/>
        <i x="94" s="1" nd="1"/>
        <i x="413" s="1" nd="1"/>
        <i x="414" s="1" nd="1"/>
        <i x="346" s="1" nd="1"/>
        <i x="361" s="1" nd="1"/>
        <i x="95" s="1" nd="1"/>
        <i x="365" s="1" nd="1"/>
        <i x="366" s="1" nd="1"/>
        <i x="290" s="1" nd="1"/>
        <i x="367" s="1" nd="1"/>
        <i x="90" s="1" nd="1"/>
        <i x="96" s="1" nd="1"/>
        <i x="455" s="1" nd="1"/>
        <i x="471" s="1" nd="1"/>
        <i x="472" s="1" nd="1"/>
        <i x="319" s="1" nd="1"/>
        <i x="345" s="1" nd="1"/>
        <i x="473" s="1" nd="1"/>
        <i x="97" s="1" nd="1"/>
        <i x="79" s="1" nd="1"/>
        <i x="98" s="1" nd="1"/>
        <i x="99" s="1" nd="1"/>
        <i x="545" s="1" nd="1"/>
        <i x="100" s="1" nd="1"/>
        <i x="291" s="1" nd="1"/>
        <i x="102" s="1" nd="1"/>
        <i x="368" s="1" nd="1"/>
        <i x="474" s="1" nd="1"/>
        <i x="369" s="1" nd="1"/>
        <i x="415" s="1" nd="1"/>
        <i x="104" s="1" nd="1"/>
        <i x="105" s="1" nd="1"/>
        <i x="253" s="1" nd="1"/>
        <i x="106" s="1" nd="1"/>
        <i x="416" s="1" nd="1"/>
        <i x="347" s="1" nd="1"/>
        <i x="286" s="1" nd="1"/>
        <i x="292" s="1" nd="1"/>
        <i x="293" s="1" nd="1"/>
        <i x="370" s="1" nd="1"/>
        <i x="1" s="1" nd="1"/>
        <i x="76" s="1" nd="1"/>
        <i x="476" s="1" nd="1"/>
        <i x="107" s="1" nd="1"/>
        <i x="478" s="1" nd="1"/>
        <i x="477" s="1" nd="1"/>
        <i x="294" s="1" nd="1"/>
        <i x="254" s="1" nd="1"/>
        <i x="459" s="1" nd="1"/>
        <i x="463" s="1" nd="1"/>
        <i x="542" s="1" nd="1"/>
        <i x="567" s="1" nd="1"/>
        <i x="108" s="1" nd="1"/>
        <i x="2" s="1" nd="1"/>
        <i x="479" s="1" nd="1"/>
        <i x="371" s="1" nd="1"/>
        <i x="461" s="1" nd="1"/>
        <i x="110" s="1" nd="1"/>
        <i x="555" s="1" nd="1"/>
        <i x="295" s="1" nd="1"/>
        <i x="372" s="1" nd="1"/>
        <i x="111" s="1" nd="1"/>
        <i x="112" s="1" nd="1"/>
        <i x="258" s="1" nd="1"/>
        <i x="548" s="1" nd="1"/>
        <i x="270" s="1" nd="1"/>
        <i x="315" s="1" nd="1"/>
        <i x="278" s="1" nd="1"/>
        <i x="481" s="1" nd="1"/>
        <i x="576" s="1" nd="1"/>
        <i x="248" s="1" nd="1"/>
        <i x="417" s="1" nd="1"/>
        <i x="418" s="1" nd="1"/>
        <i x="453" s="1" nd="1"/>
        <i x="296" s="1" nd="1"/>
        <i x="113" s="1" nd="1"/>
        <i x="320" s="1" nd="1"/>
        <i x="454" s="1" nd="1"/>
        <i x="316" s="1" nd="1"/>
        <i x="297" s="1" nd="1"/>
        <i x="275" s="1" nd="1"/>
        <i x="483" s="1" nd="1"/>
        <i x="484" s="1" nd="1"/>
        <i x="69" s="1" nd="1"/>
        <i x="114" s="1" nd="1"/>
        <i x="115" s="1" nd="1"/>
        <i x="298" s="1" nd="1"/>
        <i x="116" s="1" nd="1"/>
        <i x="456" s="1" nd="1"/>
        <i x="373" s="1" nd="1"/>
        <i x="3" s="1" nd="1"/>
        <i x="117" s="1" nd="1"/>
        <i x="464" s="1" nd="1"/>
        <i x="465" s="1" nd="1"/>
        <i x="118" s="1" nd="1"/>
        <i x="119" s="1" nd="1"/>
        <i x="120" s="1" nd="1"/>
        <i x="121" s="1" nd="1"/>
        <i x="572" s="1" nd="1"/>
        <i x="485" s="1" nd="1"/>
        <i x="249" s="1" nd="1"/>
        <i x="487" s="1" nd="1"/>
        <i x="339" s="1" nd="1"/>
        <i x="488" s="1" nd="1"/>
        <i x="489" s="1" nd="1"/>
        <i x="490" s="1" nd="1"/>
        <i x="86" s="1" nd="1"/>
        <i x="4" s="1" nd="1"/>
        <i x="568" s="1" nd="1"/>
        <i x="419" s="1" nd="1"/>
        <i x="5" s="1" nd="1"/>
        <i x="6" s="1" nd="1"/>
        <i x="491" s="1" nd="1"/>
        <i x="492" s="1" nd="1"/>
        <i x="340" s="1" nd="1"/>
        <i x="123" s="1" nd="1"/>
        <i x="410" s="1" nd="1"/>
        <i x="124" s="1" nd="1"/>
        <i x="125" s="1" nd="1"/>
        <i x="269" s="1" nd="1"/>
        <i x="493" s="1" nd="1"/>
        <i x="420" s="1" nd="1"/>
        <i x="7" s="1" nd="1"/>
        <i x="494" s="1" nd="1"/>
        <i x="374" s="1" nd="1"/>
        <i x="411" s="1" nd="1"/>
        <i x="8" s="1" nd="1"/>
        <i x="375" s="1" nd="1"/>
        <i x="299" s="1" nd="1"/>
        <i x="562" s="1" nd="1"/>
        <i x="496" s="1" nd="1"/>
        <i x="376" s="1" nd="1"/>
        <i x="9" s="1" nd="1"/>
        <i x="421" s="1" nd="1"/>
        <i x="497" s="1" nd="1"/>
        <i x="377" s="1" nd="1"/>
        <i x="127" s="1" nd="1"/>
        <i x="378" s="1" nd="1"/>
        <i x="128" s="1" nd="1"/>
        <i x="321" s="1" nd="1"/>
        <i x="423" s="1" nd="1"/>
        <i x="499" s="1" nd="1"/>
        <i x="424" s="1" nd="1"/>
        <i x="130" s="1" nd="1"/>
        <i x="500" s="1" nd="1"/>
        <i x="574" s="1" nd="1"/>
        <i x="131" s="1" nd="1"/>
        <i x="132" s="1" nd="1"/>
        <i x="425" s="1" nd="1"/>
        <i x="133" s="1" nd="1"/>
        <i x="85" s="1" nd="1"/>
        <i x="564" s="1" nd="1"/>
        <i x="134" s="1" nd="1"/>
        <i x="348" s="1" nd="1"/>
        <i x="457" s="1" nd="1"/>
        <i x="10" s="1" nd="1"/>
        <i x="408" s="1" nd="1"/>
        <i x="135" s="1" nd="1"/>
        <i x="136" s="1" nd="1"/>
        <i x="137" s="1" nd="1"/>
        <i x="259" s="1" nd="1"/>
        <i x="318" s="1" nd="1"/>
        <i x="139" s="1" nd="1"/>
        <i x="407" s="1" nd="1"/>
        <i x="349" s="1" nd="1"/>
        <i x="11" s="1" nd="1"/>
        <i x="12" s="1" nd="1"/>
        <i x="140" s="1" nd="1"/>
        <i x="379" s="1" nd="1"/>
        <i x="141" s="1" nd="1"/>
        <i x="578" s="1" nd="1"/>
        <i x="142" s="1" nd="1"/>
        <i x="143" s="1" nd="1"/>
        <i x="323" s="1" nd="1"/>
        <i x="13" s="1" nd="1"/>
        <i x="144" s="1" nd="1"/>
        <i x="14" s="1" nd="1"/>
        <i x="300" s="1" nd="1"/>
        <i x="502" s="1" nd="1"/>
        <i x="428" s="1" nd="1"/>
        <i x="560" s="1" nd="1"/>
        <i x="503" s="1" nd="1"/>
        <i x="145" s="1" nd="1"/>
        <i x="146" s="1" nd="1"/>
        <i x="147" s="1" nd="1"/>
        <i x="148" s="1" nd="1"/>
        <i x="380" s="1" nd="1"/>
        <i x="504" s="1" nd="1"/>
        <i x="313" s="1" nd="1"/>
        <i x="324" s="1" nd="1"/>
        <i x="150" s="1" nd="1"/>
        <i x="404" s="1" nd="1"/>
        <i x="15" s="1" nd="1"/>
        <i x="151" s="1" nd="1"/>
        <i x="83" s="1" nd="1"/>
        <i x="250" s="1" nd="1"/>
        <i x="152" s="1" nd="1"/>
        <i x="153" s="1" nd="1"/>
        <i x="17" s="1" nd="1"/>
        <i x="256" s="1" nd="1"/>
        <i x="154" s="1" nd="1"/>
        <i x="359" s="1" nd="1"/>
        <i x="405" s="1" nd="1"/>
        <i x="403" s="1" nd="1"/>
        <i x="561" s="1" nd="1"/>
        <i x="381" s="1" nd="1"/>
        <i x="156" s="1" nd="1"/>
        <i x="506" s="1" nd="1"/>
        <i x="338" s="1" nd="1"/>
        <i x="157" s="1" nd="1"/>
        <i x="274" s="1" nd="1"/>
        <i x="430" s="1" nd="1"/>
        <i x="19" s="1" nd="1"/>
        <i x="268" s="1" nd="1"/>
        <i x="272" s="1" nd="1"/>
        <i x="72" s="1" nd="1"/>
        <i x="563" s="1" nd="1"/>
        <i x="540" s="1" nd="1"/>
        <i x="20" s="1" nd="1"/>
        <i x="71" s="1" nd="1"/>
        <i x="325" s="1" nd="1"/>
        <i x="541" s="1" nd="1"/>
        <i x="158" s="1" nd="1"/>
        <i x="21" s="1" nd="1"/>
        <i x="159" s="1" nd="1"/>
        <i x="273" s="1" nd="1"/>
        <i x="317" s="1" nd="1"/>
        <i x="22" s="1" nd="1"/>
        <i x="553" s="1" nd="1"/>
        <i x="160" s="1" nd="1"/>
        <i x="575" s="1" nd="1"/>
        <i x="466" s="1" nd="1"/>
        <i x="382" s="1" nd="1"/>
        <i x="431" s="1" nd="1"/>
        <i x="163" s="1" nd="1"/>
        <i x="326" s="1" nd="1"/>
        <i x="337" s="1" nd="1"/>
        <i x="23" s="1" nd="1"/>
        <i x="24" s="1" nd="1"/>
        <i x="247" s="1" nd="1"/>
        <i x="352" s="1" nd="1"/>
        <i x="508" s="1" nd="1"/>
        <i x="164" s="1" nd="1"/>
        <i x="26" s="1" nd="1"/>
        <i x="301" s="1" nd="1"/>
        <i x="267" s="1" nd="1"/>
        <i x="406" s="1" nd="1"/>
        <i x="263" s="1" nd="1"/>
        <i x="262" s="1" nd="1"/>
        <i x="509" s="1" nd="1"/>
        <i x="383" s="1" nd="1"/>
        <i x="571" s="1" nd="1"/>
        <i x="73" s="1" nd="1"/>
        <i x="165" s="1" nd="1"/>
        <i x="167" s="1" nd="1"/>
        <i x="510" s="1" nd="1"/>
        <i x="432" s="1" nd="1"/>
        <i x="511" s="1" nd="1"/>
        <i x="84" s="1" nd="1"/>
        <i x="402" s="1" nd="1"/>
        <i x="27" s="1" nd="1"/>
        <i x="353" s="1" nd="1"/>
        <i x="543" s="1" nd="1"/>
        <i x="312" s="1" nd="1"/>
        <i x="302" s="1" nd="1"/>
        <i x="260" s="1" nd="1"/>
        <i x="28" s="1" nd="1"/>
        <i x="303" s="1" nd="1"/>
        <i x="168" s="1" nd="1"/>
        <i x="400" s="1" nd="1"/>
        <i x="169" s="1" nd="1"/>
        <i x="89" s="1" nd="1"/>
        <i x="384" s="1" nd="1"/>
        <i x="513" s="1" nd="1"/>
        <i x="514" s="1" nd="1"/>
        <i x="271" s="1" nd="1"/>
        <i x="170" s="1" nd="1"/>
        <i x="336" s="1" nd="1"/>
        <i x="171" s="1" nd="1"/>
        <i x="515" s="1" nd="1"/>
        <i x="276" s="1" nd="1"/>
        <i x="283" s="1" nd="1"/>
        <i x="29" s="1" nd="1"/>
        <i x="173" s="1" nd="1"/>
        <i x="174" s="1" nd="1"/>
        <i x="175" s="1" nd="1"/>
        <i x="176" s="1" nd="1"/>
        <i x="177" s="1" nd="1"/>
        <i x="342" s="1" nd="1"/>
        <i x="178" s="1" nd="1"/>
        <i x="341" s="1" nd="1"/>
        <i x="180" s="1" nd="1"/>
        <i x="343" s="1" nd="1"/>
        <i x="304" s="1" nd="1"/>
        <i x="181" s="1" nd="1"/>
        <i x="328" s="1" nd="1"/>
        <i x="182" s="1" nd="1"/>
        <i x="183" s="1" nd="1"/>
        <i x="517" s="1" nd="1"/>
        <i x="33" s="1" nd="1"/>
        <i x="184" s="1" nd="1"/>
        <i x="91" s="1" nd="1"/>
        <i x="185" s="1" nd="1"/>
        <i x="186" s="1" nd="1"/>
        <i x="34" s="1" nd="1"/>
        <i x="187" s="1" nd="1"/>
        <i x="88" s="1" nd="1"/>
        <i x="518" s="1" nd="1"/>
        <i x="80" s="1" nd="1"/>
        <i x="188" s="1" nd="1"/>
        <i x="172" s="1" nd="1"/>
        <i x="189" s="1" nd="1"/>
        <i x="190" s="1" nd="1"/>
        <i x="385" s="1" nd="1"/>
        <i x="519" s="1" nd="1"/>
        <i x="434" s="1" nd="1"/>
        <i x="398" s="1" nd="1"/>
        <i x="37" s="1" nd="1"/>
        <i x="520" s="1" nd="1"/>
        <i x="460" s="1" nd="1"/>
        <i x="191" s="1" nd="1"/>
        <i x="570" s="1" nd="1"/>
        <i x="521" s="1" nd="1"/>
        <i x="38" s="1" nd="1"/>
        <i x="192" s="1" nd="1"/>
        <i x="522" s="1" nd="1"/>
        <i x="193" s="1" nd="1"/>
        <i x="277" s="1" nd="1"/>
        <i x="194" s="1" nd="1"/>
        <i x="195" s="1" nd="1"/>
        <i x="569" s="1" nd="1"/>
        <i x="196" s="1" nd="1"/>
        <i x="39" s="1" nd="1"/>
        <i x="197" s="1" nd="1"/>
        <i x="523" s="1" nd="1"/>
        <i x="198" s="1" nd="1"/>
        <i x="40" s="1" nd="1"/>
        <i x="41" s="1" nd="1"/>
        <i x="42" s="1" nd="1"/>
        <i x="199" s="1" nd="1"/>
        <i x="386" s="1" nd="1"/>
        <i x="200" s="1" nd="1"/>
        <i x="525" s="1" nd="1"/>
        <i x="526" s="1" nd="1"/>
        <i x="435" s="1" nd="1"/>
        <i x="527" s="1" nd="1"/>
        <i x="577" s="1" nd="1"/>
        <i x="549" s="1" nd="1"/>
        <i x="305" s="1" nd="1"/>
        <i x="559" s="1" nd="1"/>
        <i x="306" s="1" nd="1"/>
        <i x="77" s="1" nd="1"/>
        <i x="44" s="1" nd="1"/>
        <i x="201" s="1" nd="1"/>
        <i x="528" s="1" nd="1"/>
        <i x="82" s="1" nd="1"/>
        <i x="203" s="1" nd="1"/>
        <i x="355" s="1" nd="1"/>
        <i x="45" s="1" nd="1"/>
        <i x="46" s="1" nd="1"/>
        <i x="329" s="1" nd="1"/>
        <i x="47" s="1" nd="1"/>
        <i x="204" s="1" nd="1"/>
        <i x="265" s="1" nd="1"/>
        <i x="205" s="1" nd="1"/>
        <i x="206" s="1" nd="1"/>
        <i x="307" s="1" nd="1"/>
        <i x="207" s="1" nd="1"/>
        <i x="48" s="1" nd="1"/>
        <i x="335" s="1" nd="1"/>
        <i x="356" s="1" nd="1"/>
        <i x="437" s="1" nd="1"/>
        <i x="438" s="1" nd="1"/>
        <i x="49" s="1" nd="1"/>
        <i x="439" s="1" nd="1"/>
        <i x="208" s="1" nd="1"/>
        <i x="50" s="1" nd="1"/>
        <i x="308" s="1" nd="1"/>
        <i x="210" s="1" nd="1"/>
        <i x="255" s="1" nd="1"/>
        <i x="387" s="1" nd="1"/>
        <i x="585" s="1" nd="1"/>
        <i x="388" s="1" nd="1"/>
        <i x="280" s="1" nd="1"/>
        <i x="529" s="1" nd="1"/>
        <i x="211" s="1" nd="1"/>
        <i x="212" s="1" nd="1"/>
        <i x="75" s="1" nd="1"/>
        <i x="51" s="1" nd="1"/>
        <i x="213" s="1" nd="1"/>
        <i x="74" s="1" nd="1"/>
        <i x="530" s="1" nd="1"/>
        <i x="52" s="1" nd="1"/>
        <i x="214" s="1" nd="1"/>
        <i x="215" s="1" nd="1"/>
        <i x="216" s="1" nd="1"/>
        <i x="440" s="1" nd="1"/>
        <i x="309" s="1" nd="1"/>
        <i x="218" s="1" nd="1"/>
        <i x="544" s="1" nd="1"/>
        <i x="310" s="1" nd="1"/>
        <i x="54" s="1" nd="1"/>
        <i x="219" s="1" nd="1"/>
        <i x="399" s="1" nd="1"/>
        <i x="531" s="1" nd="1"/>
        <i x="550" s="1" nd="1"/>
        <i x="441" s="1" nd="1"/>
        <i x="220" s="1" nd="1"/>
        <i x="314" s="1" nd="1"/>
        <i x="281" s="1" nd="1"/>
        <i x="285" s="1" nd="1"/>
        <i x="389" s="1" nd="1"/>
        <i x="222" s="1" nd="1"/>
        <i x="223" s="1" nd="1"/>
        <i x="330" s="1" nd="1"/>
        <i x="55" s="1" nd="1"/>
        <i x="442" s="1" nd="1"/>
        <i x="443" s="1" nd="1"/>
        <i x="87" s="1" nd="1"/>
        <i x="225" s="1" nd="1"/>
        <i x="311" s="1" nd="1"/>
        <i x="226" s="1" nd="1"/>
        <i x="284" s="1" nd="1"/>
        <i x="533" s="1" nd="1"/>
        <i x="444" s="1" nd="1"/>
        <i x="573" s="1" nd="1"/>
        <i x="227" s="1" nd="1"/>
        <i x="228" s="1" nd="1"/>
        <i x="56" s="1" nd="1"/>
        <i x="282" s="1" nd="1"/>
        <i x="358" s="1" nd="1"/>
        <i x="58" s="1" nd="1"/>
        <i x="445" s="1" nd="1"/>
        <i x="59" s="1" nd="1"/>
        <i x="229" s="1" nd="1"/>
        <i x="582" s="1" nd="1"/>
        <i x="581" s="1" nd="1"/>
        <i x="60" s="1" nd="1"/>
        <i x="266" s="1" nd="1"/>
        <i x="230" s="1" nd="1"/>
        <i x="231" s="1" nd="1"/>
        <i x="566" s="1" nd="1"/>
        <i x="534" s="1" nd="1"/>
        <i x="467" s="1" nd="1"/>
        <i x="331" s="1" nd="1"/>
        <i x="446" s="1" nd="1"/>
        <i x="232" s="1" nd="1"/>
        <i x="233" s="1" nd="1"/>
        <i x="61" s="1" nd="1"/>
        <i x="390" s="1" nd="1"/>
        <i x="234" s="1" nd="1"/>
        <i x="62" s="1" nd="1"/>
        <i x="447" s="1" nd="1"/>
        <i x="63" s="1" nd="1"/>
        <i x="558" s="1" nd="1"/>
        <i x="535" s="1" nd="1"/>
        <i x="536" s="1" nd="1"/>
        <i x="448" s="1" nd="1"/>
        <i x="391" s="1" nd="1"/>
        <i x="392" s="1" nd="1"/>
        <i x="235" s="1" nd="1"/>
        <i x="236" s="1" nd="1"/>
        <i x="237" s="1" nd="1"/>
        <i x="332" s="1" nd="1"/>
        <i x="546" s="1" nd="1"/>
        <i x="239" s="1" nd="1"/>
        <i x="240" s="1" nd="1"/>
        <i x="241" s="1" nd="1"/>
        <i x="537" s="1" nd="1"/>
        <i x="242" s="1" nd="1"/>
        <i x="243" s="1" nd="1"/>
        <i x="393" s="1" nd="1"/>
        <i x="449" s="1" nd="1"/>
        <i x="394" s="1" nd="1"/>
        <i x="395" s="1" nd="1"/>
        <i x="450" s="1" nd="1"/>
        <i x="333" s="1" nd="1"/>
        <i x="451" s="1" nd="1"/>
        <i x="462" s="1" nd="1"/>
        <i x="452" s="1" nd="1"/>
        <i x="66" s="1" nd="1"/>
        <i x="244" s="1" nd="1"/>
        <i x="396" s="1" nd="1"/>
        <i x="264" s="1" nd="1"/>
        <i x="539" s="1" nd="1"/>
        <i x="397" s="1" nd="1"/>
        <i x="288" s="1" nd="1"/>
        <i x="81" s="1" nd="1"/>
        <i x="401" s="1" nd="1"/>
        <i x="334" s="1" nd="1"/>
        <i x="68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Datum_formel" xr10:uid="{9D67245A-56A7-4AE0-B221-D40808F4E99C}" sourceName="Datum_formel">
  <pivotTables>
    <pivotTable tabId="20" name="ProjektPerLän"/>
    <pivotTable tabId="9" name="AntalOrg"/>
    <pivotTable tabId="7" name="AntalProjekt"/>
    <pivotTable tabId="6" name="Budget"/>
    <pivotTable tabId="4" name="Organisation_dashboard"/>
    <pivotTable tabId="4" name="Projekt_dashboard"/>
    <pivotTable tabId="4" name="Stad_dashboard"/>
    <pivotTable tabId="14" name="Organisation"/>
    <pivotTable tabId="11" name="Program"/>
    <pivotTable tabId="13" name="Projekt"/>
    <pivotTable tabId="5" name="ProjektPerLän"/>
    <pivotTable tabId="8" name="ProjektPerPartnerOrgtyp"/>
    <pivotTable tabId="21" name="ProjektPerLän"/>
    <pivotTable tabId="10" name="SpecifiktMål"/>
    <pivotTable tabId="12" name="Stad"/>
    <pivotTable tabId="18" name="Top3Organisation"/>
    <pivotTable tabId="15" name="Top3Projekt"/>
    <pivotTable tabId="27" name="UnikaProjekt"/>
    <pivotTable tabId="28" name="Projekttabell"/>
    <pivotTable tabId="31" name="UnikaProjPerProg"/>
    <pivotTable tabId="33" name="Partnerutsnitt"/>
  </pivotTables>
  <data>
    <tabular pivotCacheId="1107317164">
      <items count="5">
        <i x="2" s="1"/>
        <i x="0" s="1"/>
        <i x="1" s="1"/>
        <i x="3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pecific_objective" xr10:uid="{81EB5CD8-94B3-4C2D-8209-56388683833E}" sourceName="Specific objective">
  <pivotTables>
    <pivotTable tabId="10" name="SpecifiktMål"/>
    <pivotTable tabId="9" name="AntalOrg"/>
    <pivotTable tabId="7" name="AntalProjekt"/>
    <pivotTable tabId="6" name="Budget"/>
    <pivotTable tabId="4" name="Organisation_dashboard"/>
    <pivotTable tabId="4" name="Projekt_dashboard"/>
    <pivotTable tabId="4" name="Stad_dashboard"/>
    <pivotTable tabId="14" name="Organisation"/>
    <pivotTable tabId="11" name="Program"/>
    <pivotTable tabId="13" name="Projekt"/>
    <pivotTable tabId="5" name="ProjektPerLän"/>
    <pivotTable tabId="8" name="ProjektPerPartnerOrgtyp"/>
    <pivotTable tabId="21" name="ProjektPerLän"/>
    <pivotTable tabId="12" name="Stad"/>
    <pivotTable tabId="20" name="ProjektPerLän"/>
    <pivotTable tabId="18" name="Top3Organisation"/>
    <pivotTable tabId="15" name="Top3Projekt"/>
    <pivotTable tabId="27" name="UnikaProjekt"/>
    <pivotTable tabId="28" name="Projekttabell"/>
    <pivotTable tabId="31" name="UnikaProjPerProg"/>
    <pivotTable tabId="33" name="Partnerutsnitt"/>
  </pivotTables>
  <data>
    <tabular pivotCacheId="1107317164">
      <items count="28">
        <i x="25"/>
        <i x="4"/>
        <i x="0" s="1"/>
        <i x="22"/>
        <i x="1"/>
        <i x="8"/>
        <i x="18"/>
        <i x="10"/>
        <i x="14"/>
        <i x="27"/>
        <i x="5"/>
        <i x="9"/>
        <i x="7"/>
        <i x="2"/>
        <i x="11"/>
        <i x="13"/>
        <i x="17"/>
        <i x="12"/>
        <i x="6"/>
        <i x="15"/>
        <i x="16"/>
        <i x="20"/>
        <i x="3"/>
        <i x="19"/>
        <i x="21"/>
        <i x="26"/>
        <i x="23"/>
        <i x="2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Type_of_partner" xr10:uid="{35A3BE5A-DDE9-4416-933C-56FB67A92C47}" sourceName="Type of partner">
  <pivotTables>
    <pivotTable tabId="33" name="Partnerutsnitt"/>
    <pivotTable tabId="9" name="AntalOrg"/>
    <pivotTable tabId="7" name="AntalProjekt"/>
    <pivotTable tabId="6" name="Budget"/>
    <pivotTable tabId="4" name="Organisation_dashboard"/>
    <pivotTable tabId="4" name="Projekt_dashboard"/>
    <pivotTable tabId="4" name="Stad_dashboard"/>
    <pivotTable tabId="14" name="Organisation"/>
    <pivotTable tabId="11" name="Program"/>
    <pivotTable tabId="13" name="Projekt"/>
    <pivotTable tabId="5" name="ProjektPerLän"/>
    <pivotTable tabId="8" name="ProjektPerPartnerOrgtyp"/>
    <pivotTable tabId="21" name="ProjektPerLän"/>
    <pivotTable tabId="10" name="SpecifiktMål"/>
    <pivotTable tabId="12" name="Stad"/>
    <pivotTable tabId="28" name="Projekttabell"/>
    <pivotTable tabId="20" name="ProjektPerLän"/>
    <pivotTable tabId="18" name="Top3Organisation"/>
    <pivotTable tabId="15" name="Top3Projekt"/>
    <pivotTable tabId="27" name="UnikaProjekt"/>
    <pivotTable tabId="31" name="UnikaProjPerProg"/>
  </pivotTables>
  <data>
    <tabular pivotCacheId="1107317164">
      <items count="3">
        <i x="2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TS 3" xr10:uid="{3F4EE324-4349-44A0-B167-ED03FDCD8AF5}" cache="Utsnitt_NUTS_3" caption="NUTS 3" startItem="3" rowHeight="360000"/>
  <slicer name="Programme" xr10:uid="{6F2C0036-1273-4C95-9EFC-6D427DCFC37C}" cache="Utsnitt_Programme" caption="Programme" rowHeight="360000"/>
  <slicer name="Datum_formel" xr10:uid="{E3ADF51D-D20C-496F-A1B6-4F537DC067FA}" cache="Utsnitt_Datum_formel" caption="År (Start date)" rowHeight="241300"/>
  <slicer name="Specific objective" xr10:uid="{46B07CE0-711D-429C-B9CA-CCA83845C594}" cache="Utsnitt_Specific_objective" caption="Specific objective" rowHeight="241300"/>
  <slicer name="Type of partner" xr10:uid="{986E49FF-0B71-463C-A196-0C2D1A29D400}" cache="Utsnitt_Type_of_partner" caption="Type of partner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ject name" xr10:uid="{3CE50B21-61DE-42C3-A8BB-085705E8251D}" cache="Utsnitt_Project_name" caption="Project name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ganisation name" xr10:uid="{EBC21790-8716-4047-946D-C10372CF5D55}" cache="Utsnitt_Organisation_name" caption="Organisation nam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0A3AE-3A48-4475-A35B-2F6320E2324C}" name="Tabell1" displayName="Tabell1" ref="A3:S1199" totalsRowShown="0" headerRowDxfId="26" dataDxfId="25" headerRowCellStyle="Normal 2" dataCellStyle="Normal 2">
  <autoFilter ref="A3:S1199" xr:uid="{EF70A3AE-3A48-4475-A35B-2F6320E2324C}">
    <filterColumn colId="12">
      <filters>
        <filter val="Blekinge län"/>
        <filter val="Dalarnas län"/>
        <filter val="Gävleborgs län"/>
        <filter val="Hallands län"/>
        <filter val="Jämtlands län"/>
        <filter val="Jönköpings län"/>
        <filter val="Kalmar län"/>
        <filter val="Kronobergs län"/>
        <filter val="N/A"/>
        <filter val="Norrbottens län"/>
        <filter val="Skåne län"/>
        <filter val="Stockholms län"/>
        <filter val="Södermanlands län"/>
        <filter val="Uppsala län"/>
        <filter val="Värmlands län"/>
        <filter val="Västerbottens län"/>
        <filter val="Västernorrlands län"/>
        <filter val="Västmanlands län"/>
        <filter val="Västra Götalands län"/>
        <filter val="Örebro län"/>
        <filter val="Östergötlands län"/>
      </filters>
    </filterColumn>
  </autoFilter>
  <sortState xmlns:xlrd2="http://schemas.microsoft.com/office/spreadsheetml/2017/richdata2" ref="A217:S523">
    <sortCondition ref="B3:B1199"/>
  </sortState>
  <tableColumns count="19">
    <tableColumn id="1" xr3:uid="{0D8C111F-6A7B-4CA2-91A1-D2533F169980}" name="#" dataDxfId="24" dataCellStyle="Normal 2"/>
    <tableColumn id="2" xr3:uid="{19CC981E-5652-4AC8-B86E-C80EBDA255A4}" name="Programme" dataDxfId="23" dataCellStyle="Normal 2"/>
    <tableColumn id="3" xr3:uid="{AD572505-39B9-4276-9ED7-3A339EF36436}" name="Type of project" dataDxfId="22" dataCellStyle="Normal 2"/>
    <tableColumn id="4" xr3:uid="{BD5AC826-1753-44DC-9BF8-933CD8F0923A}" name="Start date" dataDxfId="21" dataCellStyle="Normal 2"/>
    <tableColumn id="5" xr3:uid="{2D04028F-6E46-4CC5-981A-1B0616F7D851}" name="End date" dataDxfId="20" dataCellStyle="Normal 2"/>
    <tableColumn id="6" xr3:uid="{2FDB4406-70C8-402D-9B3F-12652E40AFBA}" name="Project name" dataDxfId="19" dataCellStyle="Normal 2"/>
    <tableColumn id="7" xr3:uid="{84F52A7E-DD0A-4E7D-931E-E5180F29F3AF}" name="VAT number" dataDxfId="18" dataCellStyle="Normal 2"/>
    <tableColumn id="8" xr3:uid="{8A844278-E83C-41FC-B0C7-F74C2730F56E}" name="Organisation name" dataDxfId="17" dataCellStyle="Normal 2"/>
    <tableColumn id="9" xr3:uid="{3ABFCDCA-01A8-4CA9-B95E-0D64CEAD33E9}" name="Organisation ownership" dataDxfId="16" dataCellStyle="Normal 2"/>
    <tableColumn id="10" xr3:uid="{E347E5B2-811C-4627-B9ED-8729D6F9ACE4}" name="Type of organisation" dataDxfId="15" dataCellStyle="Normal 2"/>
    <tableColumn id="11" xr3:uid="{1B5C6E74-DA91-4524-9AF7-CC5DF1119E2B}" name="Type of partner" dataDxfId="14" dataCellStyle="Normal 2"/>
    <tableColumn id="12" xr3:uid="{2EFFED7D-7F73-44F6-8745-B6251671607D}" name="Kolumn1" dataDxfId="13" dataCellStyle="Normal 2"/>
    <tableColumn id="13" xr3:uid="{7A5016B2-A93D-4248-B2ED-16F973EA61DC}" name="NUTS 3" dataDxfId="12" dataCellStyle="Normal 2"/>
    <tableColumn id="14" xr3:uid="{46C34F2D-D3A7-4D05-98D2-7AB72DA8B46B}" name="NUTS 2" dataDxfId="11" dataCellStyle="Normal 2"/>
    <tableColumn id="15" xr3:uid="{56BBB900-99AA-46EA-8EF0-F91A5C3E2072}" name="ERDF per partner" dataDxfId="10" dataCellStyle="Normal 2"/>
    <tableColumn id="16" xr3:uid="{18A164EF-E6E7-4550-AECD-AA1002E3D132}" name="Policy objective" dataDxfId="9" dataCellStyle="Normal 2"/>
    <tableColumn id="17" xr3:uid="{77B9C2BC-5450-40FC-B75C-CC84B789B2EF}" name="Specific objective" dataDxfId="8" dataCellStyle="Normal 2"/>
    <tableColumn id="18" xr3:uid="{7E8118B4-E803-4563-AA68-A1B3200D22F7}" name="Datum_formel" dataDxfId="7" dataCellStyle="Normal 2">
      <calculatedColumnFormula>IF(D4="0. Inget datum inlagt",Tabell1[[#This Row],[Start date]],YEAR(D4))</calculatedColumnFormula>
    </tableColumn>
    <tableColumn id="19" xr3:uid="{4BF42D2E-0AD7-4365-9626-8588AFD86A77}" name="Land" dataDxfId="6" dataCellStyle="Normal 2"/>
  </tableColumns>
  <tableStyleInfo name="Tabellformat 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Tillvaxtverket">
      <a:dk1>
        <a:sysClr val="windowText" lastClr="000000"/>
      </a:dk1>
      <a:lt1>
        <a:sysClr val="window" lastClr="FFFFFF"/>
      </a:lt1>
      <a:dk2>
        <a:srgbClr val="004376"/>
      </a:dk2>
      <a:lt2>
        <a:srgbClr val="0076CF"/>
      </a:lt2>
      <a:accent1>
        <a:srgbClr val="492069"/>
      </a:accent1>
      <a:accent2>
        <a:srgbClr val="6F4B99"/>
      </a:accent2>
      <a:accent3>
        <a:srgbClr val="006D71"/>
      </a:accent3>
      <a:accent4>
        <a:srgbClr val="02A6A4"/>
      </a:accent4>
      <a:accent5>
        <a:srgbClr val="92C8EF"/>
      </a:accent5>
      <a:accent6>
        <a:srgbClr val="C9B8E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98ADB8-6544-4B30-B24C-8166CBBDD698}">
  <we:reference id="b140c5b2-a01b-4b34-99db-bcbaa712ea06" version="1.0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9330-26A1-48D9-8C40-3B8A50FAE4FE}">
  <sheetPr>
    <tabColor theme="5"/>
  </sheetPr>
  <dimension ref="A1:AC42"/>
  <sheetViews>
    <sheetView showGridLines="0" zoomScale="90" zoomScaleNormal="90" workbookViewId="0">
      <selection activeCell="B3" sqref="B3"/>
    </sheetView>
  </sheetViews>
  <sheetFormatPr baseColWidth="10" defaultColWidth="0" defaultRowHeight="15" zeroHeight="1" x14ac:dyDescent="0.2"/>
  <cols>
    <col min="1" max="1" width="1.5" customWidth="1"/>
    <col min="2" max="2" width="19.5" customWidth="1"/>
    <col min="3" max="3" width="7" customWidth="1"/>
    <col min="4" max="4" width="3.1640625" customWidth="1"/>
    <col min="5" max="5" width="20.5" customWidth="1"/>
    <col min="6" max="6" width="34.1640625" style="43" customWidth="1"/>
    <col min="7" max="7" width="1.5" style="43" customWidth="1"/>
    <col min="8" max="8" width="1.5" customWidth="1"/>
    <col min="9" max="9" width="29.5" customWidth="1"/>
    <col min="10" max="10" width="28.5" customWidth="1"/>
    <col min="11" max="11" width="1.5" customWidth="1"/>
    <col min="12" max="12" width="2" customWidth="1"/>
    <col min="13" max="17" width="9.1640625" customWidth="1"/>
    <col min="18" max="18" width="8.5" customWidth="1"/>
    <col min="19" max="19" width="2.83203125" customWidth="1"/>
    <col min="20" max="20" width="5.5" customWidth="1"/>
    <col min="21" max="21" width="6" customWidth="1"/>
    <col min="22" max="22" width="10" customWidth="1"/>
    <col min="23" max="27" width="9.1640625" customWidth="1"/>
    <col min="28" max="29" width="9.1640625" hidden="1" customWidth="1"/>
    <col min="30" max="30" width="0" hidden="1" customWidth="1"/>
  </cols>
  <sheetData>
    <row r="1" spans="1:29" ht="39" customHeight="1" x14ac:dyDescent="0.2">
      <c r="A1" s="14"/>
      <c r="B1" s="14" t="s">
        <v>947</v>
      </c>
      <c r="C1" s="14"/>
      <c r="D1" s="14"/>
      <c r="E1" s="14"/>
      <c r="F1" s="14"/>
      <c r="G1" s="14"/>
      <c r="H1" s="14"/>
      <c r="I1" s="14"/>
      <c r="J1" s="14"/>
      <c r="K1" s="45"/>
      <c r="L1" s="14"/>
      <c r="M1" s="14"/>
      <c r="N1" s="45" t="str">
        <f>HYPERLINK("#Ordlista!A5","Ordlista")</f>
        <v>Ordlista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9" customHeight="1" x14ac:dyDescent="0.2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spans="1:29" x14ac:dyDescent="0.2">
      <c r="E3" s="15" t="s">
        <v>1</v>
      </c>
      <c r="F3" t="s">
        <v>0</v>
      </c>
      <c r="G3"/>
      <c r="H3" s="49"/>
      <c r="I3" s="15" t="s">
        <v>2</v>
      </c>
      <c r="J3" t="s">
        <v>0</v>
      </c>
    </row>
    <row r="4" spans="1:29" x14ac:dyDescent="0.2">
      <c r="F4"/>
      <c r="G4"/>
    </row>
    <row r="5" spans="1:29" x14ac:dyDescent="0.2">
      <c r="B5" s="87"/>
      <c r="C5" s="88"/>
      <c r="D5" s="89"/>
      <c r="F5"/>
      <c r="G5"/>
    </row>
    <row r="6" spans="1:29" x14ac:dyDescent="0.2">
      <c r="B6" s="90"/>
      <c r="C6" s="86"/>
      <c r="D6" s="91"/>
      <c r="F6"/>
      <c r="G6"/>
    </row>
    <row r="7" spans="1:29" x14ac:dyDescent="0.2">
      <c r="B7" s="90"/>
      <c r="C7" s="86"/>
      <c r="D7" s="91"/>
      <c r="F7"/>
      <c r="G7"/>
    </row>
    <row r="8" spans="1:29" x14ac:dyDescent="0.2">
      <c r="B8" s="90"/>
      <c r="C8" s="86"/>
      <c r="D8" s="91"/>
      <c r="F8"/>
      <c r="G8"/>
    </row>
    <row r="9" spans="1:29" x14ac:dyDescent="0.2">
      <c r="B9" s="90"/>
      <c r="C9" s="86"/>
      <c r="D9" s="91"/>
      <c r="F9"/>
      <c r="G9"/>
    </row>
    <row r="10" spans="1:29" x14ac:dyDescent="0.2">
      <c r="B10" s="90"/>
      <c r="C10" s="86"/>
      <c r="D10" s="91"/>
      <c r="F10"/>
      <c r="G10"/>
      <c r="I10" s="24" t="str">
        <f>Top3Projekt!A1</f>
        <v>Tre största projekten</v>
      </c>
      <c r="J10" s="24" t="str">
        <f>Top3Projekt!B1</f>
        <v>Summa Partnerbudget</v>
      </c>
      <c r="K10" s="26"/>
    </row>
    <row r="11" spans="1:29" x14ac:dyDescent="0.2">
      <c r="B11" s="90"/>
      <c r="C11" s="86"/>
      <c r="D11" s="91"/>
      <c r="F11"/>
      <c r="G11"/>
      <c r="I11" t="str">
        <f>IF(OR(Top3Projekt!A2="Totalsumma",Top3Projekt!A2=0),"-",Top3Projekt!A2)</f>
        <v>HALRIC - Hanseatic Life Science Research Infrastructure Consortium for triple-helix innovation</v>
      </c>
      <c r="J11" s="30">
        <f>IF(I11="-","-",Top3Projekt!B2)</f>
        <v>2096250</v>
      </c>
      <c r="K11" s="30"/>
    </row>
    <row r="12" spans="1:29" x14ac:dyDescent="0.2">
      <c r="B12" s="90"/>
      <c r="C12" s="86"/>
      <c r="D12" s="91"/>
      <c r="F12"/>
      <c r="G12"/>
      <c r="I12" t="str">
        <f>IF(OR(Top3Projekt!A3="Totalsumma",Top3Projekt!A3=0),"-",Top3Projekt!A3)</f>
        <v>SIRR</v>
      </c>
      <c r="J12" s="30">
        <f>IF(I12="-","-",Top3Projekt!B3)</f>
        <v>2077318</v>
      </c>
      <c r="K12" s="30"/>
    </row>
    <row r="13" spans="1:29" x14ac:dyDescent="0.2">
      <c r="B13" s="90"/>
      <c r="C13" s="86"/>
      <c r="D13" s="91"/>
      <c r="F13"/>
      <c r="G13"/>
      <c r="I13" s="28" t="str">
        <f>IF(OR(Top3Projekt!A4="Totalsumma",Top3Projekt!A4=0),"-",Top3Projekt!A4)</f>
        <v>DigiH4A</v>
      </c>
      <c r="J13" s="31">
        <f>IF(I13="-","-",Top3Projekt!B4)</f>
        <v>1631524</v>
      </c>
      <c r="K13" s="48"/>
    </row>
    <row r="14" spans="1:29" x14ac:dyDescent="0.2">
      <c r="B14" s="90"/>
      <c r="C14" s="86"/>
      <c r="D14" s="91"/>
      <c r="F14"/>
      <c r="G14"/>
      <c r="I14" s="26" t="s">
        <v>3</v>
      </c>
      <c r="J14" s="27">
        <f>SUM(J11:J13)</f>
        <v>5805092</v>
      </c>
      <c r="K14" s="27"/>
    </row>
    <row r="15" spans="1:29" x14ac:dyDescent="0.2">
      <c r="B15" s="90"/>
      <c r="C15" s="86"/>
      <c r="D15" s="91"/>
      <c r="F15"/>
      <c r="G15"/>
    </row>
    <row r="16" spans="1:29" x14ac:dyDescent="0.2">
      <c r="B16" s="90"/>
      <c r="C16" s="86"/>
      <c r="D16" s="91"/>
      <c r="F16"/>
      <c r="G16"/>
      <c r="I16" s="24" t="str">
        <f>Top3Org!A1</f>
        <v>Tre största organisationerna</v>
      </c>
      <c r="J16" s="24" t="str">
        <f>Top3Org!B1</f>
        <v>Summa Partnerbudget</v>
      </c>
      <c r="K16" s="26"/>
    </row>
    <row r="17" spans="2:11" x14ac:dyDescent="0.2">
      <c r="B17" s="90"/>
      <c r="C17" s="86"/>
      <c r="D17" s="91"/>
      <c r="F17"/>
      <c r="G17"/>
      <c r="I17" t="str">
        <f>IF(OR(Top3Org!A2="Totalsumma",Top3Org!A2=0),"-",Top3Org!A2)</f>
        <v>Luleå Tekniska Universitet</v>
      </c>
      <c r="J17" s="30">
        <f>IF(I11="-","-",Top3Org!B2)</f>
        <v>6775308.6399999997</v>
      </c>
      <c r="K17" s="30"/>
    </row>
    <row r="18" spans="2:11" x14ac:dyDescent="0.2">
      <c r="B18" s="90"/>
      <c r="C18" s="86"/>
      <c r="D18" s="91"/>
      <c r="F18"/>
      <c r="G18"/>
      <c r="I18" t="str">
        <f>IF(OR(Top3Org!A3="Totalsumma",Top3Org!A3=0),"-",Top3Org!A3)</f>
        <v>Lunds Universitet</v>
      </c>
      <c r="J18" s="30">
        <f>IF(I12="-","-",Top3Org!B3)</f>
        <v>3656246.96</v>
      </c>
      <c r="K18" s="30"/>
    </row>
    <row r="19" spans="2:11" x14ac:dyDescent="0.2">
      <c r="B19" s="90"/>
      <c r="C19" s="86"/>
      <c r="D19" s="91"/>
      <c r="F19"/>
      <c r="G19"/>
      <c r="I19" s="28" t="str">
        <f>IF(OR(Top3Org!A4="Totalsumma",Top3Org!A4=0),"-",Top3Org!A4)</f>
        <v>Mittuniversitetet</v>
      </c>
      <c r="J19" s="31">
        <f>IF(I13="-","-",Top3Org!B4)</f>
        <v>2933275</v>
      </c>
      <c r="K19" s="48"/>
    </row>
    <row r="20" spans="2:11" x14ac:dyDescent="0.2">
      <c r="B20" s="90"/>
      <c r="C20" s="86"/>
      <c r="D20" s="91"/>
      <c r="E20" s="47" t="s">
        <v>4</v>
      </c>
      <c r="F20" s="44">
        <f>GETPIVOTDATA("ERDF per partner",Budget!$A$3)</f>
        <v>43327491.570000008</v>
      </c>
      <c r="G20" s="44"/>
      <c r="I20" s="26" t="s">
        <v>3</v>
      </c>
      <c r="J20" s="27">
        <f>SUM(J17:J19)</f>
        <v>13364830.6</v>
      </c>
      <c r="K20" s="27"/>
    </row>
    <row r="21" spans="2:11" x14ac:dyDescent="0.2">
      <c r="B21" s="90"/>
      <c r="C21" s="86"/>
      <c r="D21" s="91"/>
      <c r="F21"/>
      <c r="G21"/>
    </row>
    <row r="22" spans="2:11" x14ac:dyDescent="0.2">
      <c r="B22" s="92"/>
      <c r="C22" s="93"/>
      <c r="D22" s="94"/>
      <c r="F22"/>
      <c r="G22"/>
    </row>
    <row r="23" spans="2:11" x14ac:dyDescent="0.2">
      <c r="F23"/>
      <c r="G23"/>
    </row>
    <row r="24" spans="2:11" x14ac:dyDescent="0.2">
      <c r="F24"/>
      <c r="G24"/>
    </row>
    <row r="25" spans="2:11" x14ac:dyDescent="0.2">
      <c r="F25"/>
      <c r="G25"/>
    </row>
    <row r="26" spans="2:11" x14ac:dyDescent="0.2">
      <c r="F26"/>
      <c r="G26"/>
    </row>
    <row r="27" spans="2:11" x14ac:dyDescent="0.2">
      <c r="F27"/>
      <c r="G27"/>
    </row>
    <row r="28" spans="2:11" x14ac:dyDescent="0.2">
      <c r="F28"/>
      <c r="G28"/>
    </row>
    <row r="29" spans="2:11" x14ac:dyDescent="0.2">
      <c r="F29"/>
      <c r="G29"/>
    </row>
    <row r="30" spans="2:11" x14ac:dyDescent="0.2">
      <c r="F30"/>
      <c r="G30"/>
    </row>
    <row r="31" spans="2:11" x14ac:dyDescent="0.2">
      <c r="F31"/>
      <c r="G31"/>
    </row>
    <row r="32" spans="2:11" x14ac:dyDescent="0.2">
      <c r="F32"/>
      <c r="G32"/>
    </row>
    <row r="33" spans="1:7" x14ac:dyDescent="0.2">
      <c r="F33"/>
      <c r="G33"/>
    </row>
    <row r="34" spans="1:7" x14ac:dyDescent="0.2">
      <c r="F34"/>
      <c r="G34"/>
    </row>
    <row r="35" spans="1:7" x14ac:dyDescent="0.2">
      <c r="F35"/>
      <c r="G35"/>
    </row>
    <row r="36" spans="1:7" x14ac:dyDescent="0.2">
      <c r="F36"/>
      <c r="G36"/>
    </row>
    <row r="37" spans="1:7" x14ac:dyDescent="0.2">
      <c r="F37"/>
      <c r="G37"/>
    </row>
    <row r="38" spans="1:7" x14ac:dyDescent="0.2">
      <c r="F38"/>
      <c r="G38"/>
    </row>
    <row r="39" spans="1:7" x14ac:dyDescent="0.2"/>
    <row r="40" spans="1:7" x14ac:dyDescent="0.2"/>
    <row r="41" spans="1:7" x14ac:dyDescent="0.2">
      <c r="B41" s="51"/>
    </row>
    <row r="42" spans="1:7" x14ac:dyDescent="0.2">
      <c r="A42" t="s">
        <v>1968</v>
      </c>
    </row>
  </sheetData>
  <sheetProtection selectLockedCells="1" autoFilter="0" pivotTables="0" selectUnlockedCells="1"/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D736-6CE4-4D3C-908A-8100ABFEBA2D}">
  <sheetPr>
    <tabColor theme="5"/>
  </sheetPr>
  <dimension ref="A1:Y80"/>
  <sheetViews>
    <sheetView showGridLines="0" topLeftCell="B2" workbookViewId="0">
      <selection activeCell="E8" sqref="E8:H38"/>
    </sheetView>
  </sheetViews>
  <sheetFormatPr baseColWidth="10" defaultColWidth="0" defaultRowHeight="15" zeroHeight="1" x14ac:dyDescent="0.2"/>
  <cols>
    <col min="1" max="1" width="2.33203125" customWidth="1"/>
    <col min="2" max="2" width="4" customWidth="1"/>
    <col min="3" max="3" width="1.33203125" customWidth="1"/>
    <col min="4" max="4" width="2.83203125" customWidth="1"/>
    <col min="5" max="5" width="28" bestFit="1" customWidth="1"/>
    <col min="6" max="7" width="17" customWidth="1"/>
    <col min="8" max="8" width="30.6640625" style="58" customWidth="1"/>
    <col min="9" max="9" width="2.83203125" customWidth="1"/>
    <col min="10" max="10" width="1.33203125" customWidth="1"/>
    <col min="11" max="25" width="9.1640625" customWidth="1"/>
    <col min="26" max="16384" width="9.1640625" hidden="1"/>
  </cols>
  <sheetData>
    <row r="1" spans="2:18" s="78" customFormat="1" ht="29" x14ac:dyDescent="0.35">
      <c r="B1" s="77" t="s">
        <v>1562</v>
      </c>
      <c r="H1" s="79"/>
    </row>
    <row r="2" spans="2:18" x14ac:dyDescent="0.2">
      <c r="F2" s="75"/>
    </row>
    <row r="3" spans="2:18" ht="51" customHeight="1" x14ac:dyDescent="0.2">
      <c r="F3" s="74" t="s">
        <v>1558</v>
      </c>
    </row>
    <row r="4" spans="2:18" x14ac:dyDescent="0.2">
      <c r="F4" s="73" t="s">
        <v>1557</v>
      </c>
    </row>
    <row r="5" spans="2:18" ht="6" customHeight="1" x14ac:dyDescent="0.2">
      <c r="C5" s="71"/>
      <c r="D5" s="71"/>
      <c r="E5" s="71"/>
      <c r="F5" s="71"/>
      <c r="G5" s="71"/>
      <c r="H5" s="72"/>
      <c r="I5" s="71"/>
      <c r="J5" s="71"/>
    </row>
    <row r="6" spans="2:18" x14ac:dyDescent="0.2">
      <c r="C6" s="71"/>
      <c r="J6" s="71"/>
    </row>
    <row r="7" spans="2:18" x14ac:dyDescent="0.2">
      <c r="C7" s="71"/>
      <c r="E7" s="26"/>
      <c r="F7" s="66"/>
      <c r="J7" s="71"/>
    </row>
    <row r="8" spans="2:18" ht="58.75" customHeight="1" x14ac:dyDescent="0.2">
      <c r="C8" s="71"/>
      <c r="E8" s="68" t="s">
        <v>1563</v>
      </c>
      <c r="F8" s="69" t="s">
        <v>1565</v>
      </c>
      <c r="G8" s="69" t="s">
        <v>1567</v>
      </c>
      <c r="H8" s="70" t="s">
        <v>1556</v>
      </c>
      <c r="J8" s="71"/>
    </row>
    <row r="9" spans="2:18" x14ac:dyDescent="0.2">
      <c r="C9" s="71"/>
      <c r="E9" s="59" t="s">
        <v>416</v>
      </c>
      <c r="F9" s="63"/>
      <c r="G9" s="59"/>
      <c r="H9" s="59"/>
      <c r="J9" s="71"/>
      <c r="M9" t="s">
        <v>5</v>
      </c>
      <c r="N9" t="s">
        <v>13</v>
      </c>
      <c r="O9" t="str">
        <f>F8</f>
        <v>Antal deltagande aktörer, totalt</v>
      </c>
      <c r="P9" t="s">
        <v>1566</v>
      </c>
      <c r="Q9" t="str">
        <f>G8</f>
        <v>Antal deltagande aktörer, svenska</v>
      </c>
      <c r="R9" s="83" t="str">
        <f>H8</f>
        <v>Andel svenska projekt av totalt antal projekt, per program och typ av partner (%)</v>
      </c>
    </row>
    <row r="10" spans="2:18" x14ac:dyDescent="0.2">
      <c r="C10" s="71"/>
      <c r="E10" s="60" t="s">
        <v>29</v>
      </c>
      <c r="F10" s="81">
        <v>98</v>
      </c>
      <c r="G10" s="84" cm="1">
        <f t="array" ref="G10">_xlfn.LET(
    _xlpm.data, Rådata!A:Q,
    _xlpm.Programme, INDEX(_xlpm.data,,$G$49),
    _xlpm.TypeOfPartner, INDEX(_xlpm.data,,$G$58),
    _xlpm.ProjektNamn, INDEX(_xlpm.data,,$G$53),
    _xlpm.kriterier, ((_xlpm.Programme = E$9)*(_xlpm.TypeOfPartner=E10)),
    _xlpm.antal, SUM(_xlpm.kriterier),
    _xlpm.filtrerat, _xlfn._xlws.FILTER(_xlpm.ProjektNamn, _xlpm.kriterier),
    IF(_xlpm.antal=0, 0, COUNTA(_xlpm.filtrerat))
)</f>
        <v>41</v>
      </c>
      <c r="H10" s="61">
        <f>G10/F10</f>
        <v>0.41836734693877553</v>
      </c>
      <c r="J10" s="71"/>
      <c r="M10" t="str">
        <f>E9</f>
        <v>AURORA</v>
      </c>
      <c r="N10" t="str">
        <f>E10</f>
        <v>LP</v>
      </c>
      <c r="O10">
        <f>F10</f>
        <v>98</v>
      </c>
      <c r="P10">
        <f>O10-Q10</f>
        <v>57</v>
      </c>
      <c r="Q10">
        <f>G10</f>
        <v>41</v>
      </c>
      <c r="R10" s="83">
        <f>H10</f>
        <v>0.41836734693877553</v>
      </c>
    </row>
    <row r="11" spans="2:18" x14ac:dyDescent="0.2">
      <c r="C11" s="71"/>
      <c r="E11" s="60" t="s">
        <v>22</v>
      </c>
      <c r="F11" s="81">
        <v>298</v>
      </c>
      <c r="G11" s="84" cm="1">
        <f t="array" ref="G11">_xlfn.LET(
    _xlpm.data, Rådata!A:Q,
    _xlpm.Programme, INDEX(_xlpm.data,,$G$49),
    _xlpm.TypeOfPartner, INDEX(_xlpm.data,,$G$58),
    _xlpm.ProjektNamn, INDEX(_xlpm.data,,$G$53),
    _xlpm.kriterier, ((_xlpm.Programme = E$9)*(_xlpm.TypeOfPartner=E11)),
    _xlpm.antal, SUM(_xlpm.kriterier),
    _xlpm.filtrerat, _xlfn._xlws.FILTER(_xlpm.ProjektNamn, _xlpm.kriterier),
    IF(_xlpm.antal=0, 0, COUNTA(_xlpm.filtrerat))
)</f>
        <v>172</v>
      </c>
      <c r="H11" s="61">
        <f>G11/F11</f>
        <v>0.57718120805369133</v>
      </c>
      <c r="J11" s="71"/>
      <c r="N11" t="str">
        <f>E11</f>
        <v>PP</v>
      </c>
      <c r="O11">
        <f>F11</f>
        <v>298</v>
      </c>
      <c r="P11">
        <f>O11-Q11</f>
        <v>126</v>
      </c>
      <c r="Q11">
        <f>G11</f>
        <v>172</v>
      </c>
      <c r="R11" s="83">
        <f>H11</f>
        <v>0.57718120805369133</v>
      </c>
    </row>
    <row r="12" spans="2:18" x14ac:dyDescent="0.2">
      <c r="C12" s="71"/>
      <c r="E12" s="57" t="s">
        <v>1194</v>
      </c>
      <c r="F12" s="64"/>
      <c r="G12" s="57"/>
      <c r="H12" s="57"/>
      <c r="J12" s="71"/>
    </row>
    <row r="13" spans="2:18" x14ac:dyDescent="0.2">
      <c r="C13" s="71"/>
      <c r="E13" s="56" t="s">
        <v>29</v>
      </c>
      <c r="F13" s="82">
        <v>107</v>
      </c>
      <c r="G13" cm="1">
        <f t="array" ref="G13">_xlfn.LET(
    _xlpm.data, Rådata!A:Q,
    _xlpm.Programme, INDEX(_xlpm.data,,$G$49),
    _xlpm.TypeOfPartner, INDEX(_xlpm.data,,$G$58),
    _xlpm.ProjektNamn, INDEX(_xlpm.data,,$G$53),
    _xlpm.kriterier, ((_xlpm.Programme = E$12)*(_xlpm.TypeOfPartner=E13)),
    _xlpm.antal, SUM(_xlpm.kriterier),
    _xlpm.filtrerat, _xlfn._xlws.FILTER(_xlpm.ProjektNamn, _xlpm.kriterier),
    IF(_xlpm.antal=0, 0, COUNTA(_xlpm.filtrerat))
)</f>
        <v>14</v>
      </c>
      <c r="H13" s="65">
        <f>G13/F13</f>
        <v>0.13084112149532709</v>
      </c>
      <c r="J13" s="71"/>
      <c r="M13" t="str">
        <f>E12</f>
        <v>Baltic Sea Region</v>
      </c>
      <c r="N13" t="str">
        <f>E13</f>
        <v>LP</v>
      </c>
      <c r="O13">
        <f>F13</f>
        <v>107</v>
      </c>
      <c r="P13">
        <f>O13-Q13</f>
        <v>93</v>
      </c>
      <c r="Q13">
        <f>G13</f>
        <v>14</v>
      </c>
      <c r="R13" s="83">
        <f>H13</f>
        <v>0.13084112149532709</v>
      </c>
    </row>
    <row r="14" spans="2:18" x14ac:dyDescent="0.2">
      <c r="C14" s="71"/>
      <c r="E14" s="56" t="s">
        <v>22</v>
      </c>
      <c r="F14" s="82">
        <v>1122</v>
      </c>
      <c r="G14" cm="1">
        <f t="array" ref="G14">_xlfn.LET(
    _xlpm.data, Rådata!A:Q,
    _xlpm.Programme, INDEX(_xlpm.data,,$G$49),
    _xlpm.TypeOfPartner, INDEX(_xlpm.data,,$G$58),
    _xlpm.ProjektNamn, INDEX(_xlpm.data,,$G$53),
    _xlpm.kriterier, ((_xlpm.Programme = E$12)*(_xlpm.TypeOfPartner=E14)),
    _xlpm.antal, SUM(_xlpm.kriterier),
    _xlpm.filtrerat, _xlfn._xlws.FILTER(_xlpm.ProjektNamn, _xlpm.kriterier),
    IF(_xlpm.antal=0, 0, COUNTA(_xlpm.filtrerat))
)</f>
        <v>148</v>
      </c>
      <c r="H14" s="65">
        <f>G14/F14</f>
        <v>0.1319073083778966</v>
      </c>
      <c r="J14" s="71"/>
      <c r="N14" t="str">
        <f>E14</f>
        <v>PP</v>
      </c>
      <c r="O14">
        <f>F14</f>
        <v>1122</v>
      </c>
      <c r="P14">
        <f>O14-Q14</f>
        <v>974</v>
      </c>
      <c r="Q14">
        <f>G14</f>
        <v>148</v>
      </c>
      <c r="R14" s="83">
        <f>H14</f>
        <v>0.1319073083778966</v>
      </c>
    </row>
    <row r="15" spans="2:18" x14ac:dyDescent="0.2">
      <c r="C15" s="71"/>
      <c r="E15" s="59" t="s">
        <v>270</v>
      </c>
      <c r="F15" s="63"/>
      <c r="G15" s="59"/>
      <c r="H15" s="59"/>
      <c r="J15" s="71"/>
    </row>
    <row r="16" spans="2:18" x14ac:dyDescent="0.2">
      <c r="C16" s="71"/>
      <c r="E16" s="60" t="s">
        <v>29</v>
      </c>
      <c r="F16" s="81">
        <v>63</v>
      </c>
      <c r="G16" s="84" cm="1">
        <f t="array" ref="G16">_xlfn.LET(
    _xlpm.data, Rådata!A:Q,
    _xlpm.Programme, INDEX(_xlpm.data,,$G$49),
    _xlpm.TypeOfPartner, INDEX(_xlpm.data,,$G$58),
    _xlpm.ProjektNamn, INDEX(_xlpm.data,,$G$53),
    _xlpm.kriterier, ((_xlpm.Programme = E$15)*(_xlpm.TypeOfPartner=E16)),
    _xlpm.antal, SUM(_xlpm.kriterier),
    _xlpm.filtrerat, _xlfn._xlws.FILTER(_xlpm.ProjektNamn, _xlpm.kriterier),
    IF(_xlpm.antal=0, 0, COUNTA(_xlpm.filtrerat))
)</f>
        <v>8</v>
      </c>
      <c r="H16" s="61">
        <f>G16/F16</f>
        <v>0.12698412698412698</v>
      </c>
      <c r="J16" s="71"/>
      <c r="M16" t="str">
        <f>E15</f>
        <v>Central Baltic</v>
      </c>
      <c r="N16" t="str">
        <f>E16</f>
        <v>LP</v>
      </c>
      <c r="O16">
        <f>F16</f>
        <v>63</v>
      </c>
      <c r="P16">
        <f>O16-Q16</f>
        <v>55</v>
      </c>
      <c r="Q16">
        <f>G16</f>
        <v>8</v>
      </c>
      <c r="R16" s="83">
        <f>H16</f>
        <v>0.12698412698412698</v>
      </c>
    </row>
    <row r="17" spans="3:18" x14ac:dyDescent="0.2">
      <c r="C17" s="71"/>
      <c r="E17" s="60" t="s">
        <v>22</v>
      </c>
      <c r="F17" s="81">
        <v>185</v>
      </c>
      <c r="G17" s="84" cm="1">
        <f t="array" ref="G17">_xlfn.LET(
    _xlpm.data, Rådata!A:Q,
    _xlpm.Programme, INDEX(_xlpm.data,,$G$49),
    _xlpm.TypeOfPartner, INDEX(_xlpm.data,,$G$58),
    _xlpm.ProjektNamn, INDEX(_xlpm.data,,$G$53),
    _xlpm.kriterier, ((_xlpm.Programme = E$15)*(_xlpm.TypeOfPartner=E17)),
    _xlpm.antal, SUM(_xlpm.kriterier),
    _xlpm.filtrerat, _xlfn._xlws.FILTER(_xlpm.ProjektNamn, _xlpm.kriterier),
    IF(_xlpm.antal=0, 0, COUNTA(_xlpm.filtrerat))
)</f>
        <v>53</v>
      </c>
      <c r="H17" s="61">
        <f>G17/F17</f>
        <v>0.2864864864864865</v>
      </c>
      <c r="J17" s="71"/>
      <c r="N17" t="str">
        <f>E17</f>
        <v>PP</v>
      </c>
      <c r="O17">
        <f>F17</f>
        <v>185</v>
      </c>
      <c r="P17">
        <f>O17-Q17</f>
        <v>132</v>
      </c>
      <c r="Q17">
        <f>G17</f>
        <v>53</v>
      </c>
      <c r="R17" s="83">
        <f>H17</f>
        <v>0.2864864864864865</v>
      </c>
    </row>
    <row r="18" spans="3:18" x14ac:dyDescent="0.2">
      <c r="C18" s="71"/>
      <c r="E18" s="57" t="s">
        <v>309</v>
      </c>
      <c r="F18" s="64"/>
      <c r="G18" s="57"/>
      <c r="H18" s="57"/>
      <c r="J18" s="71"/>
    </row>
    <row r="19" spans="3:18" x14ac:dyDescent="0.2">
      <c r="C19" s="71"/>
      <c r="E19" s="56" t="s">
        <v>29</v>
      </c>
      <c r="F19" s="82">
        <v>263</v>
      </c>
      <c r="G19" cm="1">
        <f t="array" ref="G19">_xlfn.LET(
    _xlpm.data, Rådata!A:Q,
    _xlpm.Programme, INDEX(_xlpm.data,,$G$49),
    _xlpm.TypeOfPartner, INDEX(_xlpm.data,,$G$58),
    _xlpm.ProjektNamn, INDEX(_xlpm.data,,$G$53),
    _xlpm.kriterier, ((_xlpm.Programme = E$18)*(_xlpm.TypeOfPartner=E19)),
    _xlpm.antal, SUM(_xlpm.kriterier),
    _xlpm.filtrerat, _xlfn._xlws.FILTER(_xlpm.ProjektNamn, _xlpm.kriterier),
    IF(_xlpm.antal=0, 0, COUNTA(_xlpm.filtrerat))
)</f>
        <v>7</v>
      </c>
      <c r="H19" s="65">
        <f>G19/F19</f>
        <v>2.6615969581749048E-2</v>
      </c>
      <c r="J19" s="71"/>
      <c r="M19" t="str">
        <f>E18</f>
        <v>Interreg europe</v>
      </c>
      <c r="N19" t="str">
        <f>E19</f>
        <v>LP</v>
      </c>
      <c r="O19">
        <f>F19</f>
        <v>263</v>
      </c>
      <c r="P19">
        <f>O19-Q19</f>
        <v>256</v>
      </c>
      <c r="Q19">
        <f>G19</f>
        <v>7</v>
      </c>
      <c r="R19" s="83">
        <f>H19</f>
        <v>2.6615969581749048E-2</v>
      </c>
    </row>
    <row r="20" spans="3:18" x14ac:dyDescent="0.2">
      <c r="C20" s="71"/>
      <c r="E20" s="56" t="s">
        <v>22</v>
      </c>
      <c r="F20" s="82">
        <v>1874</v>
      </c>
      <c r="G20" cm="1">
        <f t="array" ref="G20">_xlfn.LET(
    _xlpm.data, Rådata!A:Q,
    _xlpm.Programme, INDEX(_xlpm.data,,$G$49),
    _xlpm.TypeOfPartner, INDEX(_xlpm.data,,$G$58),
    _xlpm.ProjektNamn, INDEX(_xlpm.data,,$G$53),
    _xlpm.kriterier, ((_xlpm.Programme = E$18)*(_xlpm.TypeOfPartner=E20)),
    _xlpm.antal, SUM(_xlpm.kriterier),
    _xlpm.filtrerat, _xlfn._xlws.FILTER(_xlpm.ProjektNamn, _xlpm.kriterier),
    IF(_xlpm.antal=0, 0, COUNTA(_xlpm.filtrerat))
)</f>
        <v>58</v>
      </c>
      <c r="H20" s="65">
        <f>G20/F20</f>
        <v>3.0949839914621132E-2</v>
      </c>
      <c r="J20" s="71"/>
      <c r="N20" t="str">
        <f>E20</f>
        <v>PP</v>
      </c>
      <c r="O20">
        <f>F20</f>
        <v>1874</v>
      </c>
      <c r="P20">
        <f>O20-Q20</f>
        <v>1816</v>
      </c>
      <c r="Q20">
        <f>G20</f>
        <v>58</v>
      </c>
      <c r="R20" s="83">
        <f>H20</f>
        <v>3.0949839914621132E-2</v>
      </c>
    </row>
    <row r="21" spans="3:18" x14ac:dyDescent="0.2">
      <c r="C21" s="71"/>
      <c r="E21" s="59" t="s">
        <v>572</v>
      </c>
      <c r="F21" s="63"/>
      <c r="G21" s="59"/>
      <c r="H21" s="59"/>
      <c r="J21" s="71"/>
    </row>
    <row r="22" spans="3:18" x14ac:dyDescent="0.2">
      <c r="C22" s="71"/>
      <c r="E22" s="60" t="s">
        <v>29</v>
      </c>
      <c r="F22" s="81">
        <v>65</v>
      </c>
      <c r="G22" s="84" cm="1">
        <f t="array" ref="G22">_xlfn.LET(
    _xlpm.data, Rådata!A:Q,
    _xlpm.Programme, INDEX(_xlpm.data,,$G$49),
    _xlpm.TypeOfPartner, INDEX(_xlpm.data,,$G$58),
    _xlpm.ProjektNamn, INDEX(_xlpm.data,,$G$53),
    _xlpm.kriterier, ((_xlpm.Programme = E$21)*(_xlpm.TypeOfPartner=E22)),
    _xlpm.antal, SUM(_xlpm.kriterier),
    _xlpm.filtrerat, _xlfn._xlws.FILTER(_xlpm.ProjektNamn, _xlpm.kriterier),
    IF(_xlpm.antal=0, 0, COUNTA(_xlpm.filtrerat))
)</f>
        <v>7</v>
      </c>
      <c r="H22" s="61">
        <f>G22/F22</f>
        <v>0.1076923076923077</v>
      </c>
      <c r="J22" s="71"/>
      <c r="M22" t="str">
        <f>E21</f>
        <v>Interreg North Sea</v>
      </c>
      <c r="N22" t="str">
        <f>E22</f>
        <v>LP</v>
      </c>
      <c r="O22">
        <f>F22</f>
        <v>65</v>
      </c>
      <c r="P22">
        <f>O22-Q22</f>
        <v>58</v>
      </c>
      <c r="Q22">
        <f>G22</f>
        <v>7</v>
      </c>
      <c r="R22" s="83">
        <f>H22</f>
        <v>0.1076923076923077</v>
      </c>
    </row>
    <row r="23" spans="3:18" x14ac:dyDescent="0.2">
      <c r="C23" s="71"/>
      <c r="E23" s="60" t="s">
        <v>22</v>
      </c>
      <c r="F23" s="81">
        <v>791</v>
      </c>
      <c r="G23" s="84" cm="1">
        <f t="array" ref="G23">_xlfn.LET(
    _xlpm.data, Rådata!A:Q,
    _xlpm.Programme, INDEX(_xlpm.data,,$G$49),
    _xlpm.TypeOfPartner, INDEX(_xlpm.data,,$G$58),
    _xlpm.ProjektNamn, INDEX(_xlpm.data,,$G$53),
    _xlpm.kriterier, ((_xlpm.Programme = E$21)*(_xlpm.TypeOfPartner=E23)),
    _xlpm.antal, SUM(_xlpm.kriterier),
    _xlpm.filtrerat, _xlfn._xlws.FILTER(_xlpm.ProjektNamn, _xlpm.kriterier),
    IF(_xlpm.antal=0, 0, COUNTA(_xlpm.filtrerat))
)</f>
        <v>78</v>
      </c>
      <c r="H23" s="61">
        <f>G23/F23</f>
        <v>9.8609355246523395E-2</v>
      </c>
      <c r="J23" s="71"/>
      <c r="N23" t="str">
        <f>E23</f>
        <v>PP</v>
      </c>
      <c r="O23">
        <f>F23</f>
        <v>791</v>
      </c>
      <c r="P23">
        <f>O23-Q23</f>
        <v>713</v>
      </c>
      <c r="Q23">
        <f>G23</f>
        <v>78</v>
      </c>
      <c r="R23" s="83">
        <f>H23</f>
        <v>9.8609355246523395E-2</v>
      </c>
    </row>
    <row r="24" spans="3:18" x14ac:dyDescent="0.2">
      <c r="C24" s="71"/>
      <c r="E24" s="57" t="s">
        <v>948</v>
      </c>
      <c r="F24" s="64"/>
      <c r="G24" s="57"/>
      <c r="H24" s="57"/>
      <c r="J24" s="71"/>
    </row>
    <row r="25" spans="3:18" x14ac:dyDescent="0.2">
      <c r="C25" s="71"/>
      <c r="E25" s="56" t="s">
        <v>29</v>
      </c>
      <c r="F25" s="82">
        <v>43</v>
      </c>
      <c r="G25" cm="1">
        <f t="array" ref="G25">_xlfn.LET(
    _xlpm.data, Rådata!A:Q,
    _xlpm.Programme, INDEX(_xlpm.data,,$G$49),
    _xlpm.TypeOfPartner, INDEX(_xlpm.data,,$G$58),
    _xlpm.ProjektNamn, INDEX(_xlpm.data,,$G$53),
    _xlpm.kriterier, ((_xlpm.Programme = E$24)*(_xlpm.TypeOfPartner=E25)),
    _xlpm.antal, SUM(_xlpm.kriterier),
    _xlpm.filtrerat, _xlfn._xlws.FILTER(_xlpm.ProjektNamn, _xlpm.kriterier),
    IF(_xlpm.antal=0, 0, COUNTA(_xlpm.filtrerat))
)</f>
        <v>7</v>
      </c>
      <c r="H25" s="65">
        <f>G25/F25</f>
        <v>0.16279069767441862</v>
      </c>
      <c r="J25" s="71"/>
      <c r="M25" t="str">
        <f>E24</f>
        <v>Northern Periphery and Arctic</v>
      </c>
      <c r="N25" t="str">
        <f>E25</f>
        <v>LP</v>
      </c>
      <c r="O25">
        <f>F25</f>
        <v>43</v>
      </c>
      <c r="P25">
        <f>O25-Q25</f>
        <v>36</v>
      </c>
      <c r="Q25">
        <f>G25</f>
        <v>7</v>
      </c>
      <c r="R25" s="83">
        <f>H25</f>
        <v>0.16279069767441862</v>
      </c>
    </row>
    <row r="26" spans="3:18" x14ac:dyDescent="0.2">
      <c r="C26" s="71"/>
      <c r="E26" s="56" t="s">
        <v>22</v>
      </c>
      <c r="F26" s="82">
        <v>202</v>
      </c>
      <c r="G26" cm="1">
        <f t="array" ref="G26">_xlfn.LET(
    _xlpm.data, Rådata!A:Q,
    _xlpm.Programme, INDEX(_xlpm.data,,$G$49),
    _xlpm.TypeOfPartner, INDEX(_xlpm.data,,$G$58),
    _xlpm.ProjektNamn, INDEX(_xlpm.data,,$G$53),
    _xlpm.kriterier, ((_xlpm.Programme = E$24)*(_xlpm.TypeOfPartner=E26)),
    _xlpm.antal, SUM(_xlpm.kriterier),
    _xlpm.filtrerat, _xlfn._xlws.FILTER(_xlpm.ProjektNamn, _xlpm.kriterier),
    IF(_xlpm.antal=0, 0, COUNTA(_xlpm.filtrerat))
)</f>
        <v>40</v>
      </c>
      <c r="H26" s="65">
        <f>G26/F26</f>
        <v>0.19801980198019803</v>
      </c>
      <c r="J26" s="71"/>
      <c r="N26" t="str">
        <f>E26</f>
        <v>PP</v>
      </c>
      <c r="O26">
        <f>F26</f>
        <v>202</v>
      </c>
      <c r="P26">
        <f>O26-Q26</f>
        <v>162</v>
      </c>
      <c r="Q26">
        <f>G26</f>
        <v>40</v>
      </c>
      <c r="R26" s="83">
        <f>H26</f>
        <v>0.19801980198019803</v>
      </c>
    </row>
    <row r="27" spans="3:18" x14ac:dyDescent="0.2">
      <c r="C27" s="71"/>
      <c r="E27" s="59" t="s">
        <v>1099</v>
      </c>
      <c r="F27" s="63"/>
      <c r="G27" s="59"/>
      <c r="H27" s="59"/>
      <c r="J27" s="71"/>
    </row>
    <row r="28" spans="3:18" x14ac:dyDescent="0.2">
      <c r="C28" s="71"/>
      <c r="E28" s="60" t="s">
        <v>29</v>
      </c>
      <c r="F28" s="81">
        <v>40</v>
      </c>
      <c r="G28" s="84" cm="1">
        <f t="array" ref="G28">_xlfn.LET(
    _xlpm.data, Rådata!A:Q,
    _xlpm.Programme, INDEX(_xlpm.data,,$G$49),
    _xlpm.TypeOfPartner, INDEX(_xlpm.data,,$G$58),
    _xlpm.ProjektNamn, INDEX(_xlpm.data,,$G$53),
    _xlpm.kriterier, ((_xlpm.Programme = E$27)*(_xlpm.TypeOfPartner=E28)),
    _xlpm.antal, SUM(_xlpm.kriterier),
    _xlpm.filtrerat, _xlfn._xlws.FILTER(_xlpm.ProjektNamn, _xlpm.kriterier),
    IF(_xlpm.antal=0, 0, COUNTA(_xlpm.filtrerat))
)</f>
        <v>8</v>
      </c>
      <c r="H28" s="61">
        <f>G28/F28</f>
        <v>0.2</v>
      </c>
      <c r="J28" s="71"/>
      <c r="M28" t="str">
        <f>E27</f>
        <v>South Baltic Programme</v>
      </c>
      <c r="N28" t="str">
        <f>E28</f>
        <v>LP</v>
      </c>
      <c r="O28">
        <f>F28</f>
        <v>40</v>
      </c>
      <c r="P28">
        <f>O28-Q28</f>
        <v>32</v>
      </c>
      <c r="Q28">
        <f>G28</f>
        <v>8</v>
      </c>
      <c r="R28" s="83">
        <f>H28</f>
        <v>0.2</v>
      </c>
    </row>
    <row r="29" spans="3:18" x14ac:dyDescent="0.2">
      <c r="C29" s="71"/>
      <c r="E29" s="60" t="s">
        <v>22</v>
      </c>
      <c r="F29" s="81">
        <v>284</v>
      </c>
      <c r="G29" s="84" cm="1">
        <f t="array" ref="G29">_xlfn.LET(
    _xlpm.data, Rådata!A:Q,
    _xlpm.Programme, INDEX(_xlpm.data,,$G$49),
    _xlpm.TypeOfPartner, INDEX(_xlpm.data,,$G$58),
    _xlpm.ProjektNamn, INDEX(_xlpm.data,,$G$53),
    _xlpm.kriterier, ((_xlpm.Programme = E$27)*(_xlpm.TypeOfPartner=E29)),
    _xlpm.antal, SUM(_xlpm.kriterier),
    _xlpm.filtrerat, _xlfn._xlws.FILTER(_xlpm.ProjektNamn, _xlpm.kriterier),
    IF(_xlpm.antal=0, 0, COUNTA(_xlpm.filtrerat))
)</f>
        <v>59</v>
      </c>
      <c r="H29" s="61">
        <f>G29/F29</f>
        <v>0.20774647887323944</v>
      </c>
      <c r="J29" s="71"/>
      <c r="N29" t="str">
        <f>E29</f>
        <v>PP</v>
      </c>
      <c r="O29">
        <f>F29</f>
        <v>284</v>
      </c>
      <c r="P29">
        <f>O29-Q29</f>
        <v>225</v>
      </c>
      <c r="Q29">
        <f>G29</f>
        <v>59</v>
      </c>
      <c r="R29" s="83">
        <f>H29</f>
        <v>0.20774647887323944</v>
      </c>
    </row>
    <row r="30" spans="3:18" x14ac:dyDescent="0.2">
      <c r="C30" s="71"/>
      <c r="E30" s="57" t="s">
        <v>665</v>
      </c>
      <c r="F30" s="64"/>
      <c r="G30" s="57"/>
      <c r="H30" s="57"/>
      <c r="J30" s="71"/>
    </row>
    <row r="31" spans="3:18" x14ac:dyDescent="0.2">
      <c r="C31" s="71"/>
      <c r="E31" s="56" t="s">
        <v>29</v>
      </c>
      <c r="F31" s="82">
        <v>60</v>
      </c>
      <c r="G31" cm="1">
        <f t="array" ref="G31">_xlfn.LET(
    _xlpm.data, Rådata!A:Q,
    _xlpm.Programme, INDEX(_xlpm.data,,$G$49),
    _xlpm.TypeOfPartner, INDEX(_xlpm.data,,$G$58),
    _xlpm.ProjektNamn, INDEX(_xlpm.data,,$G$53),
    _xlpm.kriterier, ((_xlpm.Programme = E$30)*(_xlpm.TypeOfPartner=E31)),
    _xlpm.antal, SUM(_xlpm.kriterier),
    _xlpm.filtrerat, _xlfn._xlws.FILTER(_xlpm.ProjektNamn, _xlpm.kriterier),
    IF(_xlpm.antal=0, 0, COUNTA(_xlpm.filtrerat))
)</f>
        <v>68</v>
      </c>
      <c r="H31" s="65">
        <f>G31/F31</f>
        <v>1.1333333333333333</v>
      </c>
      <c r="J31" s="71"/>
      <c r="M31" t="str">
        <f>E30</f>
        <v>Sverige-Norge</v>
      </c>
      <c r="N31" t="str">
        <f>E31</f>
        <v>LP</v>
      </c>
      <c r="O31">
        <f>F31</f>
        <v>60</v>
      </c>
      <c r="P31">
        <f>O31-Q31</f>
        <v>-8</v>
      </c>
      <c r="Q31">
        <f>G31</f>
        <v>68</v>
      </c>
      <c r="R31" s="83">
        <f>H31</f>
        <v>1.1333333333333333</v>
      </c>
    </row>
    <row r="32" spans="3:18" x14ac:dyDescent="0.2">
      <c r="C32" s="71"/>
      <c r="E32" s="56" t="s">
        <v>22</v>
      </c>
      <c r="F32" s="82">
        <v>152</v>
      </c>
      <c r="G32" cm="1">
        <f t="array" ref="G32">_xlfn.LET(
    _xlpm.data, Rådata!A:Q,
    _xlpm.Programme, INDEX(_xlpm.data,,$G$49),
    _xlpm.TypeOfPartner, INDEX(_xlpm.data,,$G$58),
    _xlpm.ProjektNamn, INDEX(_xlpm.data,,$G$53),
    _xlpm.kriterier, ((_xlpm.Programme = E$30)*(_xlpm.TypeOfPartner=E32)),
    _xlpm.antal, SUM(_xlpm.kriterier),
    _xlpm.filtrerat, _xlfn._xlws.FILTER(_xlpm.ProjektNamn, _xlpm.kriterier),
    IF(_xlpm.antal=0, 0, COUNTA(_xlpm.filtrerat))
)</f>
        <v>49</v>
      </c>
      <c r="H32" s="65">
        <f>G32/F32</f>
        <v>0.32236842105263158</v>
      </c>
      <c r="J32" s="71"/>
      <c r="N32" t="str">
        <f>E32</f>
        <v>PP</v>
      </c>
      <c r="O32">
        <f>F32</f>
        <v>152</v>
      </c>
      <c r="P32">
        <f>O32-Q32</f>
        <v>103</v>
      </c>
      <c r="Q32">
        <f>G32</f>
        <v>49</v>
      </c>
      <c r="R32" s="83">
        <f>H32</f>
        <v>0.32236842105263158</v>
      </c>
    </row>
    <row r="33" spans="3:18" x14ac:dyDescent="0.2">
      <c r="C33" s="71"/>
      <c r="E33" s="59" t="s">
        <v>1463</v>
      </c>
      <c r="F33" s="63"/>
      <c r="G33" s="59"/>
      <c r="H33" s="59"/>
      <c r="J33" s="71"/>
    </row>
    <row r="34" spans="3:18" x14ac:dyDescent="0.2">
      <c r="C34" s="71"/>
      <c r="E34" s="60" t="s">
        <v>29</v>
      </c>
      <c r="F34" s="81">
        <v>45</v>
      </c>
      <c r="G34" s="84" cm="1">
        <f t="array" ref="G34">_xlfn.LET(
    _xlpm.data, Rådata!A:Q,
    _xlpm.Programme, INDEX(_xlpm.data,,$G$49),
    _xlpm.TypeOfPartner, INDEX(_xlpm.data,,$G$58),
    _xlpm.ProjektNamn, INDEX(_xlpm.data,,$G$53),
    _xlpm.kriterier, ((_xlpm.Programme = E$33)*(_xlpm.TypeOfPartner=E34)),
    _xlpm.antal, SUM(_xlpm.kriterier),
    _xlpm.filtrerat, _xlfn._xlws.FILTER(_xlpm.ProjektNamn, _xlpm.kriterier),
    IF(_xlpm.antal=0, 0, COUNTA(_xlpm.filtrerat))
)</f>
        <v>0</v>
      </c>
      <c r="H34" s="61">
        <f>G34/F34</f>
        <v>0</v>
      </c>
      <c r="J34" s="71"/>
      <c r="M34" t="str">
        <f>E33</f>
        <v>URBACT IV</v>
      </c>
      <c r="N34" t="str">
        <f>E34</f>
        <v>LP</v>
      </c>
      <c r="O34">
        <f>F34</f>
        <v>45</v>
      </c>
      <c r="P34">
        <f>O34-Q34</f>
        <v>45</v>
      </c>
      <c r="Q34">
        <f>G34</f>
        <v>0</v>
      </c>
      <c r="R34" s="83">
        <f>H34</f>
        <v>0</v>
      </c>
    </row>
    <row r="35" spans="3:18" x14ac:dyDescent="0.2">
      <c r="C35" s="71"/>
      <c r="E35" s="60" t="s">
        <v>22</v>
      </c>
      <c r="F35" s="81">
        <v>345</v>
      </c>
      <c r="G35" s="84" cm="1">
        <f t="array" ref="G35">_xlfn.LET(
    _xlpm.data, Rådata!A:Q,
    _xlpm.Programme, INDEX(_xlpm.data,,$G$49),
    _xlpm.TypeOfPartner, INDEX(_xlpm.data,,$G$58),
    _xlpm.ProjektNamn, INDEX(_xlpm.data,,$G$53),
    _xlpm.kriterier, ((_xlpm.Programme = E$33)*(_xlpm.TypeOfPartner=E35)),
    _xlpm.antal, SUM(_xlpm.kriterier),
    _xlpm.filtrerat, _xlfn._xlws.FILTER(_xlpm.ProjektNamn, _xlpm.kriterier),
    IF(_xlpm.antal=0, 0, COUNTA(_xlpm.filtrerat))
)</f>
        <v>5</v>
      </c>
      <c r="H35" s="61">
        <f>G35/F35</f>
        <v>1.4492753623188406E-2</v>
      </c>
      <c r="J35" s="71"/>
      <c r="N35" t="str">
        <f>E35</f>
        <v>PP</v>
      </c>
      <c r="O35">
        <f>F35</f>
        <v>345</v>
      </c>
      <c r="P35">
        <f>O35-Q35</f>
        <v>340</v>
      </c>
      <c r="Q35">
        <f>G35</f>
        <v>5</v>
      </c>
      <c r="R35" s="83">
        <f>H35</f>
        <v>1.4492753623188406E-2</v>
      </c>
    </row>
    <row r="36" spans="3:18" x14ac:dyDescent="0.2">
      <c r="C36" s="71"/>
      <c r="E36" s="57" t="s">
        <v>773</v>
      </c>
      <c r="F36" s="64"/>
      <c r="G36" s="57"/>
      <c r="H36" s="57"/>
      <c r="J36" s="71"/>
    </row>
    <row r="37" spans="3:18" x14ac:dyDescent="0.2">
      <c r="C37" s="71"/>
      <c r="E37" s="56" t="s">
        <v>29</v>
      </c>
      <c r="F37" s="82">
        <v>64</v>
      </c>
      <c r="G37" cm="1">
        <f t="array" ref="G37">_xlfn.LET(
    _xlpm.data, Rådata!A:Q,
    _xlpm.Programme, INDEX(_xlpm.data,,$G$49),
    _xlpm.TypeOfPartner, INDEX(_xlpm.data,,$G$58),
    _xlpm.ProjektNamn, INDEX(_xlpm.data,,$G$53),
    _xlpm.kriterier, ((_xlpm.Programme = E$36)*(_xlpm.TypeOfPartner=E37)),
    _xlpm.antal, SUM(_xlpm.kriterier),
    _xlpm.filtrerat, _xlfn._xlws.FILTER(_xlpm.ProjektNamn, _xlpm.kriterier),
    IF(_xlpm.antal=0, 0, COUNTA(_xlpm.filtrerat))
)</f>
        <v>28</v>
      </c>
      <c r="H37" s="65">
        <f>G37/F37</f>
        <v>0.4375</v>
      </c>
      <c r="J37" s="71"/>
      <c r="M37" t="str">
        <f>E36</f>
        <v>Öresund-Kattegat-Skagerrak</v>
      </c>
      <c r="N37" t="str">
        <f>E37</f>
        <v>LP</v>
      </c>
      <c r="O37">
        <f>F37</f>
        <v>64</v>
      </c>
      <c r="P37">
        <f>O37-Q37</f>
        <v>36</v>
      </c>
      <c r="Q37">
        <f>G37</f>
        <v>28</v>
      </c>
      <c r="R37" s="83">
        <f>H37</f>
        <v>0.4375</v>
      </c>
    </row>
    <row r="38" spans="3:18" x14ac:dyDescent="0.2">
      <c r="C38" s="71"/>
      <c r="E38" s="56" t="s">
        <v>22</v>
      </c>
      <c r="F38" s="82">
        <v>471</v>
      </c>
      <c r="G38" cm="1">
        <f t="array" ref="G38">_xlfn.LET(
    _xlpm.data, Rådata!A:Q,
    _xlpm.Programme, INDEX(_xlpm.data,,$G$49),
    _xlpm.TypeOfPartner, INDEX(_xlpm.data,,$G$58),
    _xlpm.ProjektNamn, INDEX(_xlpm.data,,$G$53),
    _xlpm.kriterier, ((_xlpm.Programme = E$36)*(_xlpm.TypeOfPartner=E38)),
    _xlpm.antal, SUM(_xlpm.kriterier),
    _xlpm.filtrerat, _xlfn._xlws.FILTER(_xlpm.ProjektNamn, _xlpm.kriterier),
    IF(_xlpm.antal=0, 0, COUNTA(_xlpm.filtrerat))
)</f>
        <v>176</v>
      </c>
      <c r="H38" s="65">
        <f>G38/F38</f>
        <v>0.37367303609341823</v>
      </c>
      <c r="J38" s="71"/>
      <c r="N38" t="str">
        <f>E38</f>
        <v>PP</v>
      </c>
      <c r="O38">
        <f>F38</f>
        <v>471</v>
      </c>
      <c r="P38">
        <f>O38-Q38</f>
        <v>295</v>
      </c>
      <c r="Q38">
        <f>G38</f>
        <v>176</v>
      </c>
      <c r="R38" s="83">
        <f>H38</f>
        <v>0.37367303609341823</v>
      </c>
    </row>
    <row r="39" spans="3:18" x14ac:dyDescent="0.2">
      <c r="C39" s="71"/>
      <c r="F39" s="67"/>
      <c r="H39" s="62"/>
      <c r="J39" s="71"/>
    </row>
    <row r="40" spans="3:18" x14ac:dyDescent="0.2">
      <c r="C40" s="71"/>
      <c r="E40" s="26"/>
      <c r="J40" s="71"/>
    </row>
    <row r="41" spans="3:18" ht="5.25" customHeight="1" x14ac:dyDescent="0.2">
      <c r="C41" s="71"/>
      <c r="D41" s="71"/>
      <c r="E41" s="71"/>
      <c r="F41" s="71"/>
      <c r="G41" s="71"/>
      <c r="H41" s="72"/>
      <c r="I41" s="71"/>
      <c r="J41" s="71"/>
    </row>
    <row r="42" spans="3:18" x14ac:dyDescent="0.2"/>
    <row r="43" spans="3:18" x14ac:dyDescent="0.2"/>
    <row r="44" spans="3:18" x14ac:dyDescent="0.2"/>
    <row r="45" spans="3:18" ht="48.75" customHeight="1" x14ac:dyDescent="0.2">
      <c r="F45" s="95" t="s">
        <v>1564</v>
      </c>
      <c r="G45" s="95"/>
    </row>
    <row r="46" spans="3:18" x14ac:dyDescent="0.2">
      <c r="F46" s="96" t="s">
        <v>1561</v>
      </c>
      <c r="G46" s="96"/>
    </row>
    <row r="47" spans="3:18" x14ac:dyDescent="0.2">
      <c r="F47" s="80" t="s">
        <v>1559</v>
      </c>
      <c r="G47" s="46" t="s">
        <v>1560</v>
      </c>
    </row>
    <row r="48" spans="3:18" x14ac:dyDescent="0.2">
      <c r="F48" s="76" t="s">
        <v>119</v>
      </c>
      <c r="G48">
        <v>1</v>
      </c>
    </row>
    <row r="49" spans="6:7" x14ac:dyDescent="0.2">
      <c r="F49" s="76" t="s">
        <v>5</v>
      </c>
      <c r="G49">
        <v>2</v>
      </c>
    </row>
    <row r="50" spans="6:7" x14ac:dyDescent="0.2">
      <c r="F50" s="76" t="s">
        <v>8</v>
      </c>
      <c r="G50">
        <v>3</v>
      </c>
    </row>
    <row r="51" spans="6:7" x14ac:dyDescent="0.2">
      <c r="F51" s="76" t="s">
        <v>120</v>
      </c>
      <c r="G51">
        <v>4</v>
      </c>
    </row>
    <row r="52" spans="6:7" x14ac:dyDescent="0.2">
      <c r="F52" s="76" t="s">
        <v>121</v>
      </c>
      <c r="G52">
        <v>5</v>
      </c>
    </row>
    <row r="53" spans="6:7" x14ac:dyDescent="0.2">
      <c r="F53" s="76" t="s">
        <v>9</v>
      </c>
      <c r="G53">
        <v>6</v>
      </c>
    </row>
    <row r="54" spans="6:7" x14ac:dyDescent="0.2">
      <c r="F54" s="76" t="s">
        <v>122</v>
      </c>
      <c r="G54">
        <v>7</v>
      </c>
    </row>
    <row r="55" spans="6:7" x14ac:dyDescent="0.2">
      <c r="F55" s="76" t="s">
        <v>10</v>
      </c>
      <c r="G55">
        <v>8</v>
      </c>
    </row>
    <row r="56" spans="6:7" x14ac:dyDescent="0.2">
      <c r="F56" s="76" t="s">
        <v>11</v>
      </c>
      <c r="G56">
        <v>9</v>
      </c>
    </row>
    <row r="57" spans="6:7" x14ac:dyDescent="0.2">
      <c r="F57" s="76" t="s">
        <v>12</v>
      </c>
      <c r="G57">
        <v>10</v>
      </c>
    </row>
    <row r="58" spans="6:7" x14ac:dyDescent="0.2">
      <c r="F58" s="76" t="s">
        <v>13</v>
      </c>
      <c r="G58">
        <v>11</v>
      </c>
    </row>
    <row r="59" spans="6:7" x14ac:dyDescent="0.2">
      <c r="F59" s="76" t="s">
        <v>123</v>
      </c>
      <c r="G59">
        <v>12</v>
      </c>
    </row>
    <row r="60" spans="6:7" x14ac:dyDescent="0.2">
      <c r="F60" s="76" t="s">
        <v>14</v>
      </c>
      <c r="G60">
        <v>13</v>
      </c>
    </row>
    <row r="61" spans="6:7" x14ac:dyDescent="0.2">
      <c r="F61" s="76" t="s">
        <v>124</v>
      </c>
      <c r="G61">
        <v>14</v>
      </c>
    </row>
    <row r="62" spans="6:7" x14ac:dyDescent="0.2">
      <c r="F62" s="76" t="s">
        <v>125</v>
      </c>
      <c r="G62">
        <v>15</v>
      </c>
    </row>
    <row r="63" spans="6:7" x14ac:dyDescent="0.2">
      <c r="F63" s="76" t="s">
        <v>6</v>
      </c>
      <c r="G63">
        <v>16</v>
      </c>
    </row>
    <row r="64" spans="6:7" x14ac:dyDescent="0.2">
      <c r="F64" s="76" t="s">
        <v>7</v>
      </c>
      <c r="G64">
        <v>17</v>
      </c>
    </row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</sheetData>
  <sheetProtection sheet="1" objects="1" scenarios="1"/>
  <protectedRanges>
    <protectedRange sqref="F10:F38" name="Område1"/>
  </protectedRanges>
  <mergeCells count="2">
    <mergeCell ref="F45:G45"/>
    <mergeCell ref="F46:G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5D8A-CEA0-44EB-A916-DF8236EE7780}">
  <sheetPr>
    <tabColor theme="5"/>
  </sheetPr>
  <dimension ref="A1:K1192"/>
  <sheetViews>
    <sheetView tabSelected="1" zoomScaleNormal="100" workbookViewId="0">
      <selection activeCell="G1" sqref="G1"/>
    </sheetView>
  </sheetViews>
  <sheetFormatPr baseColWidth="10" defaultColWidth="8.83203125" defaultRowHeight="15" x14ac:dyDescent="0.2"/>
  <cols>
    <col min="1" max="1" width="24.83203125" bestFit="1" customWidth="1"/>
    <col min="3" max="3" width="18.1640625" bestFit="1" customWidth="1"/>
    <col min="4" max="4" width="25.5" bestFit="1" customWidth="1"/>
    <col min="5" max="5" width="24.83203125" bestFit="1" customWidth="1"/>
    <col min="6" max="6" width="33.33203125" customWidth="1"/>
    <col min="7" max="7" width="21.5" customWidth="1"/>
    <col min="8" max="9" width="17" bestFit="1" customWidth="1"/>
    <col min="10" max="10" width="16.6640625" style="42" bestFit="1" customWidth="1"/>
    <col min="11" max="11" width="23.5" bestFit="1" customWidth="1"/>
  </cols>
  <sheetData>
    <row r="1" spans="1:11" x14ac:dyDescent="0.2">
      <c r="A1" s="15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23" t="s">
        <v>15</v>
      </c>
    </row>
    <row r="2" spans="1:11" x14ac:dyDescent="0.2">
      <c r="A2" t="s">
        <v>1194</v>
      </c>
      <c r="B2" t="s">
        <v>138</v>
      </c>
      <c r="C2" t="s">
        <v>51</v>
      </c>
      <c r="D2" t="s">
        <v>17</v>
      </c>
      <c r="E2" t="s">
        <v>1196</v>
      </c>
      <c r="F2" t="s">
        <v>1198</v>
      </c>
      <c r="G2" t="s">
        <v>20</v>
      </c>
      <c r="H2" t="s">
        <v>54</v>
      </c>
      <c r="I2" t="s">
        <v>22</v>
      </c>
      <c r="J2" t="s">
        <v>47</v>
      </c>
      <c r="K2" s="23">
        <v>196588.21</v>
      </c>
    </row>
    <row r="3" spans="1:11" x14ac:dyDescent="0.2">
      <c r="A3" t="s">
        <v>1194</v>
      </c>
      <c r="B3" t="s">
        <v>138</v>
      </c>
      <c r="C3" t="s">
        <v>51</v>
      </c>
      <c r="D3" t="s">
        <v>17</v>
      </c>
      <c r="E3" t="s">
        <v>1196</v>
      </c>
      <c r="F3" t="s">
        <v>141</v>
      </c>
      <c r="G3" t="s">
        <v>20</v>
      </c>
      <c r="H3" t="s">
        <v>62</v>
      </c>
      <c r="I3" t="s">
        <v>22</v>
      </c>
      <c r="J3" t="s">
        <v>47</v>
      </c>
      <c r="K3" s="23">
        <v>223552</v>
      </c>
    </row>
    <row r="4" spans="1:11" x14ac:dyDescent="0.2">
      <c r="A4" t="s">
        <v>1194</v>
      </c>
      <c r="B4" t="s">
        <v>138</v>
      </c>
      <c r="C4" t="s">
        <v>51</v>
      </c>
      <c r="D4" t="s">
        <v>17</v>
      </c>
      <c r="E4" t="s">
        <v>1196</v>
      </c>
      <c r="F4" t="s">
        <v>1434</v>
      </c>
      <c r="G4" t="s">
        <v>20</v>
      </c>
      <c r="H4" t="s">
        <v>136</v>
      </c>
      <c r="I4" t="s">
        <v>22</v>
      </c>
      <c r="J4" t="s">
        <v>46</v>
      </c>
      <c r="K4" s="23">
        <v>304039.98</v>
      </c>
    </row>
    <row r="5" spans="1:11" x14ac:dyDescent="0.2">
      <c r="A5" t="s">
        <v>1194</v>
      </c>
      <c r="B5" t="s">
        <v>138</v>
      </c>
      <c r="C5" t="s">
        <v>51</v>
      </c>
      <c r="D5" t="s">
        <v>17</v>
      </c>
      <c r="E5" t="s">
        <v>1324</v>
      </c>
      <c r="F5" t="s">
        <v>61</v>
      </c>
      <c r="G5" t="s">
        <v>20</v>
      </c>
      <c r="H5" t="s">
        <v>62</v>
      </c>
      <c r="I5" t="s">
        <v>22</v>
      </c>
      <c r="J5" t="s">
        <v>23</v>
      </c>
      <c r="K5" s="23">
        <v>351912</v>
      </c>
    </row>
    <row r="6" spans="1:11" x14ac:dyDescent="0.2">
      <c r="A6" t="s">
        <v>1194</v>
      </c>
      <c r="B6" t="s">
        <v>138</v>
      </c>
      <c r="C6" t="s">
        <v>51</v>
      </c>
      <c r="D6" t="s">
        <v>17</v>
      </c>
      <c r="E6" t="s">
        <v>1324</v>
      </c>
      <c r="F6" t="s">
        <v>241</v>
      </c>
      <c r="G6" t="s">
        <v>20</v>
      </c>
      <c r="H6" t="s">
        <v>25</v>
      </c>
      <c r="I6" t="s">
        <v>22</v>
      </c>
      <c r="J6" t="s">
        <v>131</v>
      </c>
      <c r="K6" s="23">
        <v>233283.6</v>
      </c>
    </row>
    <row r="7" spans="1:11" x14ac:dyDescent="0.2">
      <c r="A7" t="s">
        <v>1194</v>
      </c>
      <c r="B7" t="s">
        <v>138</v>
      </c>
      <c r="C7" t="s">
        <v>51</v>
      </c>
      <c r="D7" t="s">
        <v>17</v>
      </c>
      <c r="E7" t="s">
        <v>1601</v>
      </c>
      <c r="F7" t="s">
        <v>1873</v>
      </c>
      <c r="G7" t="s">
        <v>34</v>
      </c>
      <c r="H7" t="s">
        <v>35</v>
      </c>
      <c r="I7" t="s">
        <v>22</v>
      </c>
      <c r="J7" t="s">
        <v>46</v>
      </c>
      <c r="K7" s="23">
        <v>109200</v>
      </c>
    </row>
    <row r="8" spans="1:11" x14ac:dyDescent="0.2">
      <c r="A8" t="s">
        <v>1194</v>
      </c>
      <c r="B8" t="s">
        <v>138</v>
      </c>
      <c r="C8" t="s">
        <v>51</v>
      </c>
      <c r="D8" t="s">
        <v>17</v>
      </c>
      <c r="E8" t="s">
        <v>1610</v>
      </c>
      <c r="F8" t="s">
        <v>1876</v>
      </c>
      <c r="G8" t="s">
        <v>34</v>
      </c>
      <c r="H8" t="s">
        <v>66</v>
      </c>
      <c r="I8" t="s">
        <v>22</v>
      </c>
      <c r="J8" t="s">
        <v>46</v>
      </c>
      <c r="K8" s="23">
        <v>284003.28000000003</v>
      </c>
    </row>
    <row r="9" spans="1:11" x14ac:dyDescent="0.2">
      <c r="A9" t="s">
        <v>1194</v>
      </c>
      <c r="B9" t="s">
        <v>138</v>
      </c>
      <c r="C9" t="s">
        <v>51</v>
      </c>
      <c r="D9" t="s">
        <v>17</v>
      </c>
      <c r="E9" t="s">
        <v>1615</v>
      </c>
      <c r="F9" t="s">
        <v>256</v>
      </c>
      <c r="G9" t="s">
        <v>20</v>
      </c>
      <c r="H9" t="s">
        <v>21</v>
      </c>
      <c r="I9" t="s">
        <v>22</v>
      </c>
      <c r="J9" t="s">
        <v>131</v>
      </c>
      <c r="K9" s="23">
        <v>225092.8</v>
      </c>
    </row>
    <row r="10" spans="1:11" x14ac:dyDescent="0.2">
      <c r="A10" t="s">
        <v>1194</v>
      </c>
      <c r="B10" t="s">
        <v>138</v>
      </c>
      <c r="C10" t="s">
        <v>51</v>
      </c>
      <c r="D10" t="s">
        <v>17</v>
      </c>
      <c r="E10" t="s">
        <v>1616</v>
      </c>
      <c r="F10" t="s">
        <v>1215</v>
      </c>
      <c r="G10" t="s">
        <v>20</v>
      </c>
      <c r="H10" t="s">
        <v>136</v>
      </c>
      <c r="I10" t="s">
        <v>22</v>
      </c>
      <c r="J10" t="s">
        <v>46</v>
      </c>
      <c r="K10" s="23">
        <v>277568.48</v>
      </c>
    </row>
    <row r="11" spans="1:11" x14ac:dyDescent="0.2">
      <c r="A11" t="s">
        <v>1194</v>
      </c>
      <c r="B11" t="s">
        <v>138</v>
      </c>
      <c r="C11" t="s">
        <v>51</v>
      </c>
      <c r="D11" t="s">
        <v>17</v>
      </c>
      <c r="E11" t="s">
        <v>1620</v>
      </c>
      <c r="F11" t="s">
        <v>1967</v>
      </c>
      <c r="J11"/>
      <c r="K11" s="23">
        <v>151030.29999999999</v>
      </c>
    </row>
    <row r="12" spans="1:11" x14ac:dyDescent="0.2">
      <c r="A12" t="s">
        <v>1194</v>
      </c>
      <c r="B12" t="s">
        <v>138</v>
      </c>
      <c r="C12" t="s">
        <v>51</v>
      </c>
      <c r="D12" t="s">
        <v>143</v>
      </c>
      <c r="E12" t="s">
        <v>1312</v>
      </c>
      <c r="F12" t="s">
        <v>1314</v>
      </c>
      <c r="G12" t="s">
        <v>20</v>
      </c>
      <c r="H12" t="s">
        <v>62</v>
      </c>
      <c r="I12" t="s">
        <v>22</v>
      </c>
      <c r="J12" t="s">
        <v>46</v>
      </c>
      <c r="K12" s="23">
        <v>97198.080000000002</v>
      </c>
    </row>
    <row r="13" spans="1:11" x14ac:dyDescent="0.2">
      <c r="A13" t="s">
        <v>1194</v>
      </c>
      <c r="B13" t="s">
        <v>138</v>
      </c>
      <c r="C13" t="s">
        <v>51</v>
      </c>
      <c r="D13" t="s">
        <v>143</v>
      </c>
      <c r="E13" t="s">
        <v>1344</v>
      </c>
      <c r="F13" t="s">
        <v>1299</v>
      </c>
      <c r="G13" t="s">
        <v>20</v>
      </c>
      <c r="H13" t="s">
        <v>21</v>
      </c>
      <c r="I13" t="s">
        <v>22</v>
      </c>
      <c r="J13" t="s">
        <v>46</v>
      </c>
      <c r="K13" s="23">
        <v>35106.480000000003</v>
      </c>
    </row>
    <row r="14" spans="1:11" x14ac:dyDescent="0.2">
      <c r="A14" t="s">
        <v>1194</v>
      </c>
      <c r="B14" t="s">
        <v>138</v>
      </c>
      <c r="C14" t="s">
        <v>51</v>
      </c>
      <c r="D14" t="s">
        <v>143</v>
      </c>
      <c r="E14" t="s">
        <v>1344</v>
      </c>
      <c r="F14" t="s">
        <v>167</v>
      </c>
      <c r="G14" t="s">
        <v>20</v>
      </c>
      <c r="H14" t="s">
        <v>25</v>
      </c>
      <c r="I14" t="s">
        <v>22</v>
      </c>
      <c r="J14" t="s">
        <v>50</v>
      </c>
      <c r="K14" s="23">
        <v>28876.91</v>
      </c>
    </row>
    <row r="15" spans="1:11" x14ac:dyDescent="0.2">
      <c r="A15" t="s">
        <v>309</v>
      </c>
      <c r="B15" t="s">
        <v>138</v>
      </c>
      <c r="C15" t="s">
        <v>51</v>
      </c>
      <c r="D15" t="s">
        <v>17</v>
      </c>
      <c r="E15" t="s">
        <v>363</v>
      </c>
      <c r="F15" t="s">
        <v>61</v>
      </c>
      <c r="G15" t="s">
        <v>20</v>
      </c>
      <c r="H15" t="s">
        <v>62</v>
      </c>
      <c r="I15" t="s">
        <v>22</v>
      </c>
      <c r="J15" t="s">
        <v>23</v>
      </c>
      <c r="K15" s="23">
        <v>206080</v>
      </c>
    </row>
    <row r="16" spans="1:11" x14ac:dyDescent="0.2">
      <c r="A16" t="s">
        <v>309</v>
      </c>
      <c r="B16" t="s">
        <v>138</v>
      </c>
      <c r="C16" t="s">
        <v>51</v>
      </c>
      <c r="D16" t="s">
        <v>17</v>
      </c>
      <c r="E16" t="s">
        <v>401</v>
      </c>
      <c r="F16" t="s">
        <v>61</v>
      </c>
      <c r="G16" t="s">
        <v>20</v>
      </c>
      <c r="H16" t="s">
        <v>62</v>
      </c>
      <c r="I16" t="s">
        <v>22</v>
      </c>
      <c r="J16" t="s">
        <v>23</v>
      </c>
      <c r="K16" s="23">
        <v>180976</v>
      </c>
    </row>
    <row r="17" spans="1:11" x14ac:dyDescent="0.2">
      <c r="A17" t="s">
        <v>416</v>
      </c>
      <c r="B17" t="s">
        <v>138</v>
      </c>
      <c r="C17" t="s">
        <v>51</v>
      </c>
      <c r="D17" t="s">
        <v>17</v>
      </c>
      <c r="E17" t="s">
        <v>417</v>
      </c>
      <c r="F17" t="s">
        <v>419</v>
      </c>
      <c r="G17" t="s">
        <v>20</v>
      </c>
      <c r="H17" t="s">
        <v>25</v>
      </c>
      <c r="I17" t="s">
        <v>22</v>
      </c>
      <c r="J17" t="s">
        <v>23</v>
      </c>
      <c r="K17" s="23">
        <v>162314</v>
      </c>
    </row>
    <row r="18" spans="1:11" x14ac:dyDescent="0.2">
      <c r="A18" t="s">
        <v>416</v>
      </c>
      <c r="B18" t="s">
        <v>138</v>
      </c>
      <c r="C18" t="s">
        <v>51</v>
      </c>
      <c r="D18" t="s">
        <v>17</v>
      </c>
      <c r="E18" t="s">
        <v>417</v>
      </c>
      <c r="F18" t="s">
        <v>258</v>
      </c>
      <c r="G18" t="s">
        <v>20</v>
      </c>
      <c r="H18" t="s">
        <v>25</v>
      </c>
      <c r="I18" t="s">
        <v>29</v>
      </c>
      <c r="J18" t="s">
        <v>30</v>
      </c>
      <c r="K18" s="23">
        <v>162475</v>
      </c>
    </row>
    <row r="19" spans="1:11" x14ac:dyDescent="0.2">
      <c r="A19" t="s">
        <v>416</v>
      </c>
      <c r="B19" t="s">
        <v>138</v>
      </c>
      <c r="C19" t="s">
        <v>51</v>
      </c>
      <c r="D19" t="s">
        <v>17</v>
      </c>
      <c r="E19" t="s">
        <v>421</v>
      </c>
      <c r="F19" t="s">
        <v>55</v>
      </c>
      <c r="G19" t="s">
        <v>20</v>
      </c>
      <c r="H19" t="s">
        <v>25</v>
      </c>
      <c r="I19" t="s">
        <v>22</v>
      </c>
      <c r="J19" t="s">
        <v>47</v>
      </c>
      <c r="K19" s="23">
        <v>285058</v>
      </c>
    </row>
    <row r="20" spans="1:11" x14ac:dyDescent="0.2">
      <c r="A20" t="s">
        <v>416</v>
      </c>
      <c r="B20" t="s">
        <v>138</v>
      </c>
      <c r="C20" t="s">
        <v>51</v>
      </c>
      <c r="D20" t="s">
        <v>17</v>
      </c>
      <c r="E20" t="s">
        <v>422</v>
      </c>
      <c r="F20" t="s">
        <v>55</v>
      </c>
      <c r="G20" t="s">
        <v>20</v>
      </c>
      <c r="H20" t="s">
        <v>25</v>
      </c>
      <c r="I20" t="s">
        <v>29</v>
      </c>
      <c r="J20" t="s">
        <v>47</v>
      </c>
      <c r="K20" s="23">
        <v>648941</v>
      </c>
    </row>
    <row r="21" spans="1:11" x14ac:dyDescent="0.2">
      <c r="A21" t="s">
        <v>416</v>
      </c>
      <c r="B21" t="s">
        <v>138</v>
      </c>
      <c r="C21" t="s">
        <v>51</v>
      </c>
      <c r="D21" t="s">
        <v>17</v>
      </c>
      <c r="E21" t="s">
        <v>439</v>
      </c>
      <c r="F21" t="s">
        <v>55</v>
      </c>
      <c r="G21" t="s">
        <v>20</v>
      </c>
      <c r="H21" t="s">
        <v>25</v>
      </c>
      <c r="I21" t="s">
        <v>22</v>
      </c>
      <c r="J21" t="s">
        <v>47</v>
      </c>
      <c r="K21" s="23">
        <v>388085</v>
      </c>
    </row>
    <row r="22" spans="1:11" x14ac:dyDescent="0.2">
      <c r="A22" t="s">
        <v>416</v>
      </c>
      <c r="B22" t="s">
        <v>138</v>
      </c>
      <c r="C22" t="s">
        <v>51</v>
      </c>
      <c r="D22" t="s">
        <v>17</v>
      </c>
      <c r="E22" t="s">
        <v>444</v>
      </c>
      <c r="F22" t="s">
        <v>55</v>
      </c>
      <c r="G22" t="s">
        <v>20</v>
      </c>
      <c r="H22" t="s">
        <v>25</v>
      </c>
      <c r="I22" t="s">
        <v>22</v>
      </c>
      <c r="J22" t="s">
        <v>47</v>
      </c>
      <c r="K22" s="23">
        <v>200000</v>
      </c>
    </row>
    <row r="23" spans="1:11" x14ac:dyDescent="0.2">
      <c r="A23" t="s">
        <v>416</v>
      </c>
      <c r="B23" t="s">
        <v>138</v>
      </c>
      <c r="C23" t="s">
        <v>51</v>
      </c>
      <c r="D23" t="s">
        <v>17</v>
      </c>
      <c r="E23" t="s">
        <v>449</v>
      </c>
      <c r="F23" t="s">
        <v>55</v>
      </c>
      <c r="G23" t="s">
        <v>20</v>
      </c>
      <c r="H23" t="s">
        <v>25</v>
      </c>
      <c r="I23" t="s">
        <v>22</v>
      </c>
      <c r="J23" t="s">
        <v>47</v>
      </c>
      <c r="K23" s="23">
        <v>225257</v>
      </c>
    </row>
    <row r="24" spans="1:11" x14ac:dyDescent="0.2">
      <c r="A24" t="s">
        <v>416</v>
      </c>
      <c r="B24" t="s">
        <v>138</v>
      </c>
      <c r="C24" t="s">
        <v>51</v>
      </c>
      <c r="D24" t="s">
        <v>17</v>
      </c>
      <c r="E24" t="s">
        <v>453</v>
      </c>
      <c r="F24" t="s">
        <v>55</v>
      </c>
      <c r="G24" t="s">
        <v>20</v>
      </c>
      <c r="H24" t="s">
        <v>25</v>
      </c>
      <c r="I24" t="s">
        <v>22</v>
      </c>
      <c r="J24" t="s">
        <v>47</v>
      </c>
      <c r="K24" s="23">
        <v>261891</v>
      </c>
    </row>
    <row r="25" spans="1:11" x14ac:dyDescent="0.2">
      <c r="A25" t="s">
        <v>416</v>
      </c>
      <c r="B25" t="s">
        <v>138</v>
      </c>
      <c r="C25" t="s">
        <v>51</v>
      </c>
      <c r="D25" t="s">
        <v>17</v>
      </c>
      <c r="E25" t="s">
        <v>455</v>
      </c>
      <c r="F25" t="s">
        <v>419</v>
      </c>
      <c r="G25" t="s">
        <v>20</v>
      </c>
      <c r="H25" t="s">
        <v>25</v>
      </c>
      <c r="I25" t="s">
        <v>22</v>
      </c>
      <c r="J25" t="s">
        <v>23</v>
      </c>
      <c r="K25" s="23">
        <v>170041</v>
      </c>
    </row>
    <row r="26" spans="1:11" x14ac:dyDescent="0.2">
      <c r="A26" t="s">
        <v>416</v>
      </c>
      <c r="B26" t="s">
        <v>138</v>
      </c>
      <c r="C26" t="s">
        <v>51</v>
      </c>
      <c r="D26" t="s">
        <v>17</v>
      </c>
      <c r="E26" t="s">
        <v>455</v>
      </c>
      <c r="F26" t="s">
        <v>172</v>
      </c>
      <c r="G26" t="s">
        <v>20</v>
      </c>
      <c r="H26" t="s">
        <v>62</v>
      </c>
      <c r="I26" t="s">
        <v>22</v>
      </c>
      <c r="J26" t="s">
        <v>23</v>
      </c>
      <c r="K26" s="23">
        <v>149355</v>
      </c>
    </row>
    <row r="27" spans="1:11" x14ac:dyDescent="0.2">
      <c r="A27" t="s">
        <v>416</v>
      </c>
      <c r="B27" t="s">
        <v>138</v>
      </c>
      <c r="C27" t="s">
        <v>51</v>
      </c>
      <c r="D27" t="s">
        <v>17</v>
      </c>
      <c r="E27" t="s">
        <v>457</v>
      </c>
      <c r="F27" t="s">
        <v>55</v>
      </c>
      <c r="G27" t="s">
        <v>20</v>
      </c>
      <c r="H27" t="s">
        <v>25</v>
      </c>
      <c r="I27" t="s">
        <v>29</v>
      </c>
      <c r="J27" t="s">
        <v>47</v>
      </c>
      <c r="K27" s="23">
        <v>273000</v>
      </c>
    </row>
    <row r="28" spans="1:11" x14ac:dyDescent="0.2">
      <c r="A28" t="s">
        <v>416</v>
      </c>
      <c r="B28" t="s">
        <v>138</v>
      </c>
      <c r="C28" t="s">
        <v>51</v>
      </c>
      <c r="D28" t="s">
        <v>17</v>
      </c>
      <c r="E28" t="s">
        <v>458</v>
      </c>
      <c r="F28" t="s">
        <v>55</v>
      </c>
      <c r="G28" t="s">
        <v>20</v>
      </c>
      <c r="H28" t="s">
        <v>25</v>
      </c>
      <c r="I28" t="s">
        <v>22</v>
      </c>
      <c r="J28" t="s">
        <v>47</v>
      </c>
      <c r="K28" s="23">
        <v>45500</v>
      </c>
    </row>
    <row r="29" spans="1:11" x14ac:dyDescent="0.2">
      <c r="A29" t="s">
        <v>416</v>
      </c>
      <c r="B29" t="s">
        <v>138</v>
      </c>
      <c r="C29" t="s">
        <v>51</v>
      </c>
      <c r="D29" t="s">
        <v>17</v>
      </c>
      <c r="E29" t="s">
        <v>467</v>
      </c>
      <c r="F29" t="s">
        <v>55</v>
      </c>
      <c r="G29" t="s">
        <v>20</v>
      </c>
      <c r="H29" t="s">
        <v>25</v>
      </c>
      <c r="I29" t="s">
        <v>22</v>
      </c>
      <c r="J29" t="s">
        <v>47</v>
      </c>
      <c r="K29" s="23">
        <v>454945</v>
      </c>
    </row>
    <row r="30" spans="1:11" x14ac:dyDescent="0.2">
      <c r="A30" t="s">
        <v>416</v>
      </c>
      <c r="B30" t="s">
        <v>138</v>
      </c>
      <c r="C30" t="s">
        <v>51</v>
      </c>
      <c r="D30" t="s">
        <v>17</v>
      </c>
      <c r="E30" t="s">
        <v>480</v>
      </c>
      <c r="F30" t="s">
        <v>208</v>
      </c>
      <c r="G30" t="s">
        <v>20</v>
      </c>
      <c r="H30" t="s">
        <v>25</v>
      </c>
      <c r="I30" t="s">
        <v>22</v>
      </c>
      <c r="J30" t="s">
        <v>23</v>
      </c>
      <c r="K30" s="23">
        <v>274368</v>
      </c>
    </row>
    <row r="31" spans="1:11" x14ac:dyDescent="0.2">
      <c r="A31" t="s">
        <v>416</v>
      </c>
      <c r="B31" t="s">
        <v>138</v>
      </c>
      <c r="C31" t="s">
        <v>51</v>
      </c>
      <c r="D31" t="s">
        <v>17</v>
      </c>
      <c r="E31" t="s">
        <v>480</v>
      </c>
      <c r="F31" t="s">
        <v>419</v>
      </c>
      <c r="G31" t="s">
        <v>20</v>
      </c>
      <c r="H31" t="s">
        <v>25</v>
      </c>
      <c r="I31" t="s">
        <v>22</v>
      </c>
      <c r="J31" t="s">
        <v>23</v>
      </c>
      <c r="K31" s="23">
        <v>136434</v>
      </c>
    </row>
    <row r="32" spans="1:11" x14ac:dyDescent="0.2">
      <c r="A32" t="s">
        <v>416</v>
      </c>
      <c r="B32" t="s">
        <v>138</v>
      </c>
      <c r="C32" t="s">
        <v>51</v>
      </c>
      <c r="D32" t="s">
        <v>17</v>
      </c>
      <c r="E32" t="s">
        <v>480</v>
      </c>
      <c r="F32" t="s">
        <v>318</v>
      </c>
      <c r="G32" t="s">
        <v>20</v>
      </c>
      <c r="H32" t="s">
        <v>62</v>
      </c>
      <c r="I32" t="s">
        <v>22</v>
      </c>
      <c r="J32" t="s">
        <v>30</v>
      </c>
      <c r="K32" s="23">
        <v>148092</v>
      </c>
    </row>
    <row r="33" spans="1:11" x14ac:dyDescent="0.2">
      <c r="A33" t="s">
        <v>416</v>
      </c>
      <c r="B33" t="s">
        <v>138</v>
      </c>
      <c r="C33" t="s">
        <v>51</v>
      </c>
      <c r="D33" t="s">
        <v>17</v>
      </c>
      <c r="E33" t="s">
        <v>480</v>
      </c>
      <c r="F33" t="s">
        <v>55</v>
      </c>
      <c r="G33" t="s">
        <v>20</v>
      </c>
      <c r="H33" t="s">
        <v>25</v>
      </c>
      <c r="I33" t="s">
        <v>22</v>
      </c>
      <c r="J33" t="s">
        <v>47</v>
      </c>
      <c r="K33" s="23">
        <v>121003</v>
      </c>
    </row>
    <row r="34" spans="1:11" x14ac:dyDescent="0.2">
      <c r="A34" t="s">
        <v>416</v>
      </c>
      <c r="B34" t="s">
        <v>138</v>
      </c>
      <c r="C34" t="s">
        <v>51</v>
      </c>
      <c r="D34" t="s">
        <v>17</v>
      </c>
      <c r="E34" t="s">
        <v>496</v>
      </c>
      <c r="F34" t="s">
        <v>419</v>
      </c>
      <c r="G34" t="s">
        <v>20</v>
      </c>
      <c r="H34" t="s">
        <v>25</v>
      </c>
      <c r="I34" t="s">
        <v>29</v>
      </c>
      <c r="J34" t="s">
        <v>23</v>
      </c>
      <c r="K34" s="23">
        <v>218495</v>
      </c>
    </row>
    <row r="35" spans="1:11" x14ac:dyDescent="0.2">
      <c r="A35" t="s">
        <v>416</v>
      </c>
      <c r="B35" t="s">
        <v>138</v>
      </c>
      <c r="C35" t="s">
        <v>51</v>
      </c>
      <c r="D35" t="s">
        <v>17</v>
      </c>
      <c r="E35" t="s">
        <v>496</v>
      </c>
      <c r="F35" t="s">
        <v>55</v>
      </c>
      <c r="G35" t="s">
        <v>20</v>
      </c>
      <c r="H35" t="s">
        <v>25</v>
      </c>
      <c r="I35" t="s">
        <v>22</v>
      </c>
      <c r="J35" t="s">
        <v>47</v>
      </c>
      <c r="K35" s="23">
        <v>103071</v>
      </c>
    </row>
    <row r="36" spans="1:11" x14ac:dyDescent="0.2">
      <c r="A36" t="s">
        <v>416</v>
      </c>
      <c r="B36" t="s">
        <v>138</v>
      </c>
      <c r="C36" t="s">
        <v>51</v>
      </c>
      <c r="D36" t="s">
        <v>17</v>
      </c>
      <c r="E36" t="s">
        <v>496</v>
      </c>
      <c r="F36" t="s">
        <v>172</v>
      </c>
      <c r="G36" t="s">
        <v>20</v>
      </c>
      <c r="H36" t="s">
        <v>62</v>
      </c>
      <c r="I36" t="s">
        <v>22</v>
      </c>
      <c r="J36" t="s">
        <v>23</v>
      </c>
      <c r="K36" s="23">
        <v>51870</v>
      </c>
    </row>
    <row r="37" spans="1:11" x14ac:dyDescent="0.2">
      <c r="A37" t="s">
        <v>416</v>
      </c>
      <c r="B37" t="s">
        <v>138</v>
      </c>
      <c r="C37" t="s">
        <v>51</v>
      </c>
      <c r="D37" t="s">
        <v>17</v>
      </c>
      <c r="E37" t="s">
        <v>497</v>
      </c>
      <c r="F37" t="s">
        <v>55</v>
      </c>
      <c r="G37" t="s">
        <v>20</v>
      </c>
      <c r="H37" t="s">
        <v>25</v>
      </c>
      <c r="I37" t="s">
        <v>22</v>
      </c>
      <c r="J37" t="s">
        <v>47</v>
      </c>
      <c r="K37" s="23">
        <v>255774</v>
      </c>
    </row>
    <row r="38" spans="1:11" x14ac:dyDescent="0.2">
      <c r="A38" t="s">
        <v>416</v>
      </c>
      <c r="B38" t="s">
        <v>138</v>
      </c>
      <c r="C38" t="s">
        <v>51</v>
      </c>
      <c r="D38" t="s">
        <v>17</v>
      </c>
      <c r="E38" t="s">
        <v>526</v>
      </c>
      <c r="F38" t="s">
        <v>28</v>
      </c>
      <c r="G38" t="s">
        <v>20</v>
      </c>
      <c r="H38" t="s">
        <v>25</v>
      </c>
      <c r="I38" t="s">
        <v>22</v>
      </c>
      <c r="J38" t="s">
        <v>30</v>
      </c>
      <c r="K38" s="23">
        <v>303713</v>
      </c>
    </row>
    <row r="39" spans="1:11" x14ac:dyDescent="0.2">
      <c r="A39" t="s">
        <v>416</v>
      </c>
      <c r="B39" t="s">
        <v>138</v>
      </c>
      <c r="C39" t="s">
        <v>51</v>
      </c>
      <c r="D39" t="s">
        <v>17</v>
      </c>
      <c r="E39" t="s">
        <v>527</v>
      </c>
      <c r="F39" t="s">
        <v>55</v>
      </c>
      <c r="G39" t="s">
        <v>20</v>
      </c>
      <c r="H39" t="s">
        <v>25</v>
      </c>
      <c r="I39" t="s">
        <v>29</v>
      </c>
      <c r="J39" t="s">
        <v>47</v>
      </c>
      <c r="K39" s="23">
        <v>271560</v>
      </c>
    </row>
    <row r="40" spans="1:11" x14ac:dyDescent="0.2">
      <c r="A40" t="s">
        <v>416</v>
      </c>
      <c r="B40" t="s">
        <v>138</v>
      </c>
      <c r="C40" t="s">
        <v>51</v>
      </c>
      <c r="D40" t="s">
        <v>143</v>
      </c>
      <c r="E40" t="s">
        <v>571</v>
      </c>
      <c r="F40" t="s">
        <v>55</v>
      </c>
      <c r="G40" t="s">
        <v>20</v>
      </c>
      <c r="H40" t="s">
        <v>25</v>
      </c>
      <c r="I40" t="s">
        <v>22</v>
      </c>
      <c r="J40" t="s">
        <v>47</v>
      </c>
      <c r="K40" s="23">
        <v>12999</v>
      </c>
    </row>
    <row r="41" spans="1:11" x14ac:dyDescent="0.2">
      <c r="A41" t="s">
        <v>416</v>
      </c>
      <c r="B41" t="s">
        <v>138</v>
      </c>
      <c r="C41" t="s">
        <v>51</v>
      </c>
      <c r="D41" t="s">
        <v>143</v>
      </c>
      <c r="E41" t="s">
        <v>955</v>
      </c>
      <c r="F41" t="s">
        <v>438</v>
      </c>
      <c r="G41" t="s">
        <v>20</v>
      </c>
      <c r="H41" t="s">
        <v>66</v>
      </c>
      <c r="I41" t="s">
        <v>22</v>
      </c>
      <c r="J41" t="s">
        <v>47</v>
      </c>
      <c r="K41" s="23">
        <v>12740</v>
      </c>
    </row>
    <row r="42" spans="1:11" x14ac:dyDescent="0.2">
      <c r="A42" t="s">
        <v>416</v>
      </c>
      <c r="B42" t="s">
        <v>138</v>
      </c>
      <c r="C42" t="s">
        <v>51</v>
      </c>
      <c r="D42" t="s">
        <v>962</v>
      </c>
      <c r="E42" t="s">
        <v>963</v>
      </c>
      <c r="F42" t="s">
        <v>55</v>
      </c>
      <c r="G42" t="s">
        <v>20</v>
      </c>
      <c r="H42" t="s">
        <v>25</v>
      </c>
      <c r="I42" t="s">
        <v>29</v>
      </c>
      <c r="J42" t="s">
        <v>47</v>
      </c>
      <c r="K42" s="23">
        <v>360055</v>
      </c>
    </row>
    <row r="43" spans="1:11" x14ac:dyDescent="0.2">
      <c r="A43" t="s">
        <v>416</v>
      </c>
      <c r="B43" t="s">
        <v>138</v>
      </c>
      <c r="C43" t="s">
        <v>51</v>
      </c>
      <c r="D43" t="s">
        <v>962</v>
      </c>
      <c r="E43" t="s">
        <v>964</v>
      </c>
      <c r="F43" t="s">
        <v>40</v>
      </c>
      <c r="G43" t="s">
        <v>20</v>
      </c>
      <c r="H43" t="s">
        <v>25</v>
      </c>
      <c r="I43" t="s">
        <v>22</v>
      </c>
      <c r="J43" t="s">
        <v>23</v>
      </c>
      <c r="K43" s="23">
        <v>135235</v>
      </c>
    </row>
    <row r="44" spans="1:11" x14ac:dyDescent="0.2">
      <c r="A44" t="s">
        <v>416</v>
      </c>
      <c r="B44" t="s">
        <v>138</v>
      </c>
      <c r="C44" t="s">
        <v>51</v>
      </c>
      <c r="D44" t="s">
        <v>962</v>
      </c>
      <c r="E44" t="s">
        <v>964</v>
      </c>
      <c r="F44" t="s">
        <v>55</v>
      </c>
      <c r="G44" t="s">
        <v>20</v>
      </c>
      <c r="H44" t="s">
        <v>25</v>
      </c>
      <c r="I44" t="s">
        <v>22</v>
      </c>
      <c r="J44" t="s">
        <v>47</v>
      </c>
      <c r="K44" s="23">
        <v>221954</v>
      </c>
    </row>
    <row r="45" spans="1:11" x14ac:dyDescent="0.2">
      <c r="A45" t="s">
        <v>416</v>
      </c>
      <c r="B45" t="s">
        <v>138</v>
      </c>
      <c r="C45" t="s">
        <v>51</v>
      </c>
      <c r="D45" t="s">
        <v>962</v>
      </c>
      <c r="E45" t="s">
        <v>965</v>
      </c>
      <c r="F45" t="s">
        <v>28</v>
      </c>
      <c r="G45" t="s">
        <v>20</v>
      </c>
      <c r="H45" t="s">
        <v>25</v>
      </c>
      <c r="I45" t="s">
        <v>29</v>
      </c>
      <c r="J45" t="s">
        <v>30</v>
      </c>
      <c r="K45" s="23">
        <v>426816</v>
      </c>
    </row>
    <row r="46" spans="1:11" x14ac:dyDescent="0.2">
      <c r="A46" t="s">
        <v>416</v>
      </c>
      <c r="B46" t="s">
        <v>138</v>
      </c>
      <c r="C46" t="s">
        <v>51</v>
      </c>
      <c r="D46" t="s">
        <v>962</v>
      </c>
      <c r="E46" t="s">
        <v>968</v>
      </c>
      <c r="F46" t="s">
        <v>1486</v>
      </c>
      <c r="G46" t="s">
        <v>38</v>
      </c>
      <c r="H46" t="s">
        <v>38</v>
      </c>
      <c r="I46" t="s">
        <v>22</v>
      </c>
      <c r="J46" t="s">
        <v>23</v>
      </c>
      <c r="K46" s="23">
        <v>8317</v>
      </c>
    </row>
    <row r="47" spans="1:11" x14ac:dyDescent="0.2">
      <c r="A47" t="s">
        <v>416</v>
      </c>
      <c r="B47" t="s">
        <v>138</v>
      </c>
      <c r="C47" t="s">
        <v>51</v>
      </c>
      <c r="D47" t="s">
        <v>962</v>
      </c>
      <c r="E47" t="s">
        <v>968</v>
      </c>
      <c r="F47" t="s">
        <v>1484</v>
      </c>
      <c r="G47" t="s">
        <v>20</v>
      </c>
      <c r="H47" t="s">
        <v>21</v>
      </c>
      <c r="I47" t="s">
        <v>22</v>
      </c>
      <c r="J47" t="s">
        <v>23</v>
      </c>
      <c r="K47" s="23">
        <v>10410</v>
      </c>
    </row>
    <row r="48" spans="1:11" x14ac:dyDescent="0.2">
      <c r="A48" t="s">
        <v>416</v>
      </c>
      <c r="B48" t="s">
        <v>138</v>
      </c>
      <c r="C48" t="s">
        <v>51</v>
      </c>
      <c r="D48" t="s">
        <v>962</v>
      </c>
      <c r="E48" t="s">
        <v>968</v>
      </c>
      <c r="F48" t="s">
        <v>1485</v>
      </c>
      <c r="G48" t="s">
        <v>34</v>
      </c>
      <c r="H48" t="s">
        <v>35</v>
      </c>
      <c r="I48" t="s">
        <v>22</v>
      </c>
      <c r="J48" t="s">
        <v>47</v>
      </c>
      <c r="K48" s="23">
        <v>49367</v>
      </c>
    </row>
    <row r="49" spans="1:11" x14ac:dyDescent="0.2">
      <c r="A49" t="s">
        <v>416</v>
      </c>
      <c r="B49" t="s">
        <v>138</v>
      </c>
      <c r="C49" t="s">
        <v>51</v>
      </c>
      <c r="D49" t="s">
        <v>962</v>
      </c>
      <c r="E49" t="s">
        <v>968</v>
      </c>
      <c r="F49" t="s">
        <v>61</v>
      </c>
      <c r="G49" t="s">
        <v>20</v>
      </c>
      <c r="H49" t="s">
        <v>62</v>
      </c>
      <c r="I49" t="s">
        <v>22</v>
      </c>
      <c r="J49" t="s">
        <v>23</v>
      </c>
      <c r="K49" s="23">
        <v>56284</v>
      </c>
    </row>
    <row r="50" spans="1:11" x14ac:dyDescent="0.2">
      <c r="A50" t="s">
        <v>416</v>
      </c>
      <c r="B50" t="s">
        <v>138</v>
      </c>
      <c r="C50" t="s">
        <v>51</v>
      </c>
      <c r="D50" t="s">
        <v>962</v>
      </c>
      <c r="E50" t="s">
        <v>968</v>
      </c>
      <c r="F50" t="s">
        <v>55</v>
      </c>
      <c r="G50" t="s">
        <v>20</v>
      </c>
      <c r="H50" t="s">
        <v>25</v>
      </c>
      <c r="I50" t="s">
        <v>29</v>
      </c>
      <c r="J50" t="s">
        <v>47</v>
      </c>
      <c r="K50" s="23">
        <v>278270</v>
      </c>
    </row>
    <row r="51" spans="1:11" x14ac:dyDescent="0.2">
      <c r="A51" t="s">
        <v>416</v>
      </c>
      <c r="B51" t="s">
        <v>138</v>
      </c>
      <c r="C51" t="s">
        <v>51</v>
      </c>
      <c r="D51" t="s">
        <v>962</v>
      </c>
      <c r="E51" t="s">
        <v>975</v>
      </c>
      <c r="F51" t="s">
        <v>55</v>
      </c>
      <c r="G51" t="s">
        <v>20</v>
      </c>
      <c r="H51" t="s">
        <v>25</v>
      </c>
      <c r="I51" t="s">
        <v>22</v>
      </c>
      <c r="J51" t="s">
        <v>23</v>
      </c>
      <c r="K51" s="23">
        <v>129991</v>
      </c>
    </row>
    <row r="52" spans="1:11" x14ac:dyDescent="0.2">
      <c r="A52" t="s">
        <v>416</v>
      </c>
      <c r="B52" t="s">
        <v>138</v>
      </c>
      <c r="C52" t="s">
        <v>51</v>
      </c>
      <c r="D52" t="s">
        <v>962</v>
      </c>
      <c r="E52" t="s">
        <v>980</v>
      </c>
      <c r="F52" t="s">
        <v>154</v>
      </c>
      <c r="G52" t="s">
        <v>20</v>
      </c>
      <c r="H52" t="s">
        <v>25</v>
      </c>
      <c r="I52" t="s">
        <v>22</v>
      </c>
      <c r="J52" t="s">
        <v>47</v>
      </c>
      <c r="K52" s="23">
        <v>102401</v>
      </c>
    </row>
    <row r="53" spans="1:11" x14ac:dyDescent="0.2">
      <c r="A53" t="s">
        <v>416</v>
      </c>
      <c r="B53" t="s">
        <v>138</v>
      </c>
      <c r="C53" t="s">
        <v>51</v>
      </c>
      <c r="D53" t="s">
        <v>962</v>
      </c>
      <c r="E53" t="s">
        <v>983</v>
      </c>
      <c r="F53" t="s">
        <v>28</v>
      </c>
      <c r="G53" t="s">
        <v>20</v>
      </c>
      <c r="H53" t="s">
        <v>25</v>
      </c>
      <c r="I53" t="s">
        <v>22</v>
      </c>
      <c r="J53" t="s">
        <v>36</v>
      </c>
      <c r="K53" s="23">
        <v>155993</v>
      </c>
    </row>
    <row r="54" spans="1:11" x14ac:dyDescent="0.2">
      <c r="A54" t="s">
        <v>416</v>
      </c>
      <c r="B54" t="s">
        <v>138</v>
      </c>
      <c r="C54" t="s">
        <v>51</v>
      </c>
      <c r="D54" t="s">
        <v>962</v>
      </c>
      <c r="E54" t="s">
        <v>983</v>
      </c>
      <c r="F54" t="s">
        <v>55</v>
      </c>
      <c r="G54" t="s">
        <v>20</v>
      </c>
      <c r="H54" t="s">
        <v>25</v>
      </c>
      <c r="I54" t="s">
        <v>22</v>
      </c>
      <c r="J54" t="s">
        <v>47</v>
      </c>
      <c r="K54" s="23">
        <v>155030</v>
      </c>
    </row>
    <row r="55" spans="1:11" x14ac:dyDescent="0.2">
      <c r="A55" t="s">
        <v>416</v>
      </c>
      <c r="B55" t="s">
        <v>138</v>
      </c>
      <c r="C55" t="s">
        <v>51</v>
      </c>
      <c r="D55" t="s">
        <v>962</v>
      </c>
      <c r="E55" t="s">
        <v>1636</v>
      </c>
      <c r="F55" t="s">
        <v>154</v>
      </c>
      <c r="G55" t="s">
        <v>20</v>
      </c>
      <c r="H55" t="s">
        <v>25</v>
      </c>
      <c r="I55" t="s">
        <v>22</v>
      </c>
      <c r="J55" t="s">
        <v>23</v>
      </c>
      <c r="K55" s="23">
        <v>172055</v>
      </c>
    </row>
    <row r="56" spans="1:11" x14ac:dyDescent="0.2">
      <c r="A56" t="s">
        <v>416</v>
      </c>
      <c r="B56" t="s">
        <v>138</v>
      </c>
      <c r="C56" t="s">
        <v>51</v>
      </c>
      <c r="D56" t="s">
        <v>962</v>
      </c>
      <c r="E56" t="s">
        <v>1637</v>
      </c>
      <c r="F56" t="s">
        <v>28</v>
      </c>
      <c r="G56" t="s">
        <v>20</v>
      </c>
      <c r="H56" t="s">
        <v>25</v>
      </c>
      <c r="I56" t="s">
        <v>22</v>
      </c>
      <c r="J56" t="s">
        <v>30</v>
      </c>
      <c r="K56" s="23">
        <v>329463</v>
      </c>
    </row>
    <row r="57" spans="1:11" x14ac:dyDescent="0.2">
      <c r="A57" t="s">
        <v>416</v>
      </c>
      <c r="B57" t="s">
        <v>138</v>
      </c>
      <c r="C57" t="s">
        <v>51</v>
      </c>
      <c r="D57" t="s">
        <v>962</v>
      </c>
      <c r="E57" t="s">
        <v>1638</v>
      </c>
      <c r="F57" t="s">
        <v>28</v>
      </c>
      <c r="G57" t="s">
        <v>20</v>
      </c>
      <c r="H57" t="s">
        <v>25</v>
      </c>
      <c r="I57" t="s">
        <v>29</v>
      </c>
      <c r="J57" t="s">
        <v>30</v>
      </c>
      <c r="K57" s="23">
        <v>324956</v>
      </c>
    </row>
    <row r="58" spans="1:11" x14ac:dyDescent="0.2">
      <c r="A58" t="s">
        <v>416</v>
      </c>
      <c r="B58" t="s">
        <v>138</v>
      </c>
      <c r="C58" t="s">
        <v>51</v>
      </c>
      <c r="D58" t="s">
        <v>962</v>
      </c>
      <c r="E58" t="s">
        <v>1651</v>
      </c>
      <c r="F58" t="s">
        <v>28</v>
      </c>
      <c r="G58" t="s">
        <v>20</v>
      </c>
      <c r="H58" t="s">
        <v>25</v>
      </c>
      <c r="I58" t="s">
        <v>22</v>
      </c>
      <c r="J58" t="s">
        <v>30</v>
      </c>
      <c r="K58" s="23">
        <v>286009</v>
      </c>
    </row>
    <row r="59" spans="1:11" x14ac:dyDescent="0.2">
      <c r="A59" t="s">
        <v>416</v>
      </c>
      <c r="B59" t="s">
        <v>138</v>
      </c>
      <c r="C59" t="s">
        <v>51</v>
      </c>
      <c r="D59" t="s">
        <v>962</v>
      </c>
      <c r="E59" t="s">
        <v>1653</v>
      </c>
      <c r="F59" t="s">
        <v>40</v>
      </c>
      <c r="G59" t="s">
        <v>20</v>
      </c>
      <c r="H59" t="s">
        <v>25</v>
      </c>
      <c r="I59" t="s">
        <v>22</v>
      </c>
      <c r="J59" t="s">
        <v>23</v>
      </c>
      <c r="K59" s="23">
        <v>194871</v>
      </c>
    </row>
    <row r="60" spans="1:11" x14ac:dyDescent="0.2">
      <c r="A60" t="s">
        <v>416</v>
      </c>
      <c r="B60" t="s">
        <v>138</v>
      </c>
      <c r="C60" t="s">
        <v>51</v>
      </c>
      <c r="D60" t="s">
        <v>962</v>
      </c>
      <c r="E60" t="s">
        <v>1656</v>
      </c>
      <c r="F60" t="s">
        <v>1851</v>
      </c>
      <c r="G60" t="s">
        <v>34</v>
      </c>
      <c r="H60" t="s">
        <v>211</v>
      </c>
      <c r="I60" t="s">
        <v>22</v>
      </c>
      <c r="J60" t="s">
        <v>47</v>
      </c>
      <c r="K60" s="23">
        <v>50614</v>
      </c>
    </row>
    <row r="61" spans="1:11" x14ac:dyDescent="0.2">
      <c r="A61" t="s">
        <v>416</v>
      </c>
      <c r="B61" t="s">
        <v>138</v>
      </c>
      <c r="C61" t="s">
        <v>51</v>
      </c>
      <c r="D61" t="s">
        <v>962</v>
      </c>
      <c r="E61" t="s">
        <v>1656</v>
      </c>
      <c r="F61" t="s">
        <v>55</v>
      </c>
      <c r="G61" t="s">
        <v>20</v>
      </c>
      <c r="H61" t="s">
        <v>25</v>
      </c>
      <c r="I61" t="s">
        <v>29</v>
      </c>
      <c r="J61" t="s">
        <v>47</v>
      </c>
      <c r="K61" s="23">
        <v>299102</v>
      </c>
    </row>
    <row r="62" spans="1:11" x14ac:dyDescent="0.2">
      <c r="A62" t="s">
        <v>416</v>
      </c>
      <c r="B62" t="s">
        <v>138</v>
      </c>
      <c r="C62" t="s">
        <v>51</v>
      </c>
      <c r="D62" t="s">
        <v>962</v>
      </c>
      <c r="E62" t="s">
        <v>1661</v>
      </c>
      <c r="F62" t="s">
        <v>28</v>
      </c>
      <c r="G62" t="s">
        <v>20</v>
      </c>
      <c r="H62" t="s">
        <v>25</v>
      </c>
      <c r="I62" t="s">
        <v>29</v>
      </c>
      <c r="J62" t="s">
        <v>30</v>
      </c>
      <c r="K62" s="23">
        <v>331331</v>
      </c>
    </row>
    <row r="63" spans="1:11" x14ac:dyDescent="0.2">
      <c r="A63" t="s">
        <v>416</v>
      </c>
      <c r="B63" t="s">
        <v>138</v>
      </c>
      <c r="C63" t="s">
        <v>51</v>
      </c>
      <c r="D63" t="s">
        <v>962</v>
      </c>
      <c r="E63" t="s">
        <v>1667</v>
      </c>
      <c r="F63" t="s">
        <v>55</v>
      </c>
      <c r="G63" t="s">
        <v>20</v>
      </c>
      <c r="H63" t="s">
        <v>25</v>
      </c>
      <c r="I63" t="s">
        <v>22</v>
      </c>
      <c r="J63" t="s">
        <v>47</v>
      </c>
      <c r="K63" s="23">
        <v>252737</v>
      </c>
    </row>
    <row r="64" spans="1:11" x14ac:dyDescent="0.2">
      <c r="A64" t="s">
        <v>416</v>
      </c>
      <c r="B64" t="s">
        <v>138</v>
      </c>
      <c r="C64" t="s">
        <v>51</v>
      </c>
      <c r="D64" t="s">
        <v>962</v>
      </c>
      <c r="E64" t="s">
        <v>1670</v>
      </c>
      <c r="F64" t="s">
        <v>28</v>
      </c>
      <c r="G64" t="s">
        <v>20</v>
      </c>
      <c r="H64" t="s">
        <v>25</v>
      </c>
      <c r="I64" t="s">
        <v>29</v>
      </c>
      <c r="J64" t="s">
        <v>30</v>
      </c>
      <c r="K64" s="23">
        <v>389998</v>
      </c>
    </row>
    <row r="65" spans="1:11" x14ac:dyDescent="0.2">
      <c r="A65" t="s">
        <v>416</v>
      </c>
      <c r="B65" t="s">
        <v>138</v>
      </c>
      <c r="C65" t="s">
        <v>51</v>
      </c>
      <c r="D65" t="s">
        <v>962</v>
      </c>
      <c r="E65" t="s">
        <v>1671</v>
      </c>
      <c r="F65" t="s">
        <v>55</v>
      </c>
      <c r="G65" t="s">
        <v>20</v>
      </c>
      <c r="H65" t="s">
        <v>25</v>
      </c>
      <c r="I65" t="s">
        <v>29</v>
      </c>
      <c r="J65" t="s">
        <v>47</v>
      </c>
      <c r="K65" s="23">
        <v>260000</v>
      </c>
    </row>
    <row r="66" spans="1:11" x14ac:dyDescent="0.2">
      <c r="A66" t="s">
        <v>416</v>
      </c>
      <c r="B66" t="s">
        <v>138</v>
      </c>
      <c r="C66" t="s">
        <v>51</v>
      </c>
      <c r="D66" t="s">
        <v>962</v>
      </c>
      <c r="E66" t="s">
        <v>1672</v>
      </c>
      <c r="F66" t="s">
        <v>55</v>
      </c>
      <c r="G66" t="s">
        <v>20</v>
      </c>
      <c r="H66" t="s">
        <v>25</v>
      </c>
      <c r="I66" t="s">
        <v>22</v>
      </c>
      <c r="J66" t="s">
        <v>47</v>
      </c>
      <c r="K66" s="23">
        <v>260000</v>
      </c>
    </row>
    <row r="67" spans="1:11" x14ac:dyDescent="0.2">
      <c r="A67" t="s">
        <v>416</v>
      </c>
      <c r="B67" t="s">
        <v>138</v>
      </c>
      <c r="C67" t="s">
        <v>51</v>
      </c>
      <c r="D67" t="s">
        <v>962</v>
      </c>
      <c r="E67" t="s">
        <v>1690</v>
      </c>
      <c r="F67" t="s">
        <v>55</v>
      </c>
      <c r="G67" t="s">
        <v>20</v>
      </c>
      <c r="H67" t="s">
        <v>25</v>
      </c>
      <c r="I67" t="s">
        <v>22</v>
      </c>
      <c r="J67" t="s">
        <v>47</v>
      </c>
      <c r="K67" s="23">
        <v>240488</v>
      </c>
    </row>
    <row r="68" spans="1:11" x14ac:dyDescent="0.2">
      <c r="A68" t="s">
        <v>416</v>
      </c>
      <c r="B68" t="s">
        <v>138</v>
      </c>
      <c r="C68" t="s">
        <v>51</v>
      </c>
      <c r="D68" t="s">
        <v>962</v>
      </c>
      <c r="E68" t="s">
        <v>1697</v>
      </c>
      <c r="F68" t="s">
        <v>40</v>
      </c>
      <c r="G68" t="s">
        <v>20</v>
      </c>
      <c r="H68" t="s">
        <v>1618</v>
      </c>
      <c r="I68" t="s">
        <v>22</v>
      </c>
      <c r="J68" t="s">
        <v>23</v>
      </c>
      <c r="K68" s="23">
        <v>300579</v>
      </c>
    </row>
    <row r="69" spans="1:11" x14ac:dyDescent="0.2">
      <c r="A69" t="s">
        <v>416</v>
      </c>
      <c r="B69" t="s">
        <v>138</v>
      </c>
      <c r="C69" t="s">
        <v>51</v>
      </c>
      <c r="D69" t="s">
        <v>962</v>
      </c>
      <c r="E69" t="s">
        <v>1697</v>
      </c>
      <c r="F69" t="s">
        <v>55</v>
      </c>
      <c r="G69" t="s">
        <v>20</v>
      </c>
      <c r="H69" t="s">
        <v>25</v>
      </c>
      <c r="I69" t="s">
        <v>22</v>
      </c>
      <c r="J69" t="s">
        <v>47</v>
      </c>
      <c r="K69" s="23">
        <v>213707</v>
      </c>
    </row>
    <row r="70" spans="1:11" x14ac:dyDescent="0.2">
      <c r="A70" t="s">
        <v>665</v>
      </c>
      <c r="B70" t="s">
        <v>138</v>
      </c>
      <c r="C70" t="s">
        <v>51</v>
      </c>
      <c r="D70" t="s">
        <v>17</v>
      </c>
      <c r="E70" t="s">
        <v>697</v>
      </c>
      <c r="F70" t="s">
        <v>188</v>
      </c>
      <c r="G70" t="s">
        <v>20</v>
      </c>
      <c r="H70" t="s">
        <v>62</v>
      </c>
      <c r="I70" t="s">
        <v>29</v>
      </c>
      <c r="J70" t="s">
        <v>50</v>
      </c>
      <c r="K70" s="23">
        <v>919885</v>
      </c>
    </row>
    <row r="71" spans="1:11" x14ac:dyDescent="0.2">
      <c r="A71" t="s">
        <v>665</v>
      </c>
      <c r="B71" t="s">
        <v>138</v>
      </c>
      <c r="C71" t="s">
        <v>51</v>
      </c>
      <c r="D71" t="s">
        <v>17</v>
      </c>
      <c r="E71" t="s">
        <v>703</v>
      </c>
      <c r="F71" t="s">
        <v>183</v>
      </c>
      <c r="G71" t="s">
        <v>20</v>
      </c>
      <c r="H71" t="s">
        <v>66</v>
      </c>
      <c r="I71" t="s">
        <v>22</v>
      </c>
      <c r="J71" t="s">
        <v>50</v>
      </c>
      <c r="K71" s="23">
        <v>229574</v>
      </c>
    </row>
    <row r="72" spans="1:11" x14ac:dyDescent="0.2">
      <c r="A72" t="s">
        <v>665</v>
      </c>
      <c r="B72" t="s">
        <v>138</v>
      </c>
      <c r="C72" t="s">
        <v>51</v>
      </c>
      <c r="D72" t="s">
        <v>17</v>
      </c>
      <c r="E72" t="s">
        <v>703</v>
      </c>
      <c r="F72" t="s">
        <v>705</v>
      </c>
      <c r="G72" t="s">
        <v>20</v>
      </c>
      <c r="H72" t="s">
        <v>25</v>
      </c>
      <c r="I72" t="s">
        <v>29</v>
      </c>
      <c r="J72" t="s">
        <v>50</v>
      </c>
      <c r="K72" s="23">
        <v>559506</v>
      </c>
    </row>
    <row r="73" spans="1:11" x14ac:dyDescent="0.2">
      <c r="A73" t="s">
        <v>665</v>
      </c>
      <c r="B73" t="s">
        <v>138</v>
      </c>
      <c r="C73" t="s">
        <v>51</v>
      </c>
      <c r="D73" t="s">
        <v>17</v>
      </c>
      <c r="E73" t="s">
        <v>703</v>
      </c>
      <c r="F73" t="s">
        <v>230</v>
      </c>
      <c r="G73" t="s">
        <v>20</v>
      </c>
      <c r="H73" t="s">
        <v>25</v>
      </c>
      <c r="I73" t="s">
        <v>22</v>
      </c>
      <c r="J73" t="s">
        <v>50</v>
      </c>
      <c r="K73" s="23">
        <v>313112</v>
      </c>
    </row>
    <row r="74" spans="1:11" x14ac:dyDescent="0.2">
      <c r="A74" t="s">
        <v>665</v>
      </c>
      <c r="B74" t="s">
        <v>138</v>
      </c>
      <c r="C74" t="s">
        <v>51</v>
      </c>
      <c r="D74" t="s">
        <v>17</v>
      </c>
      <c r="E74" t="s">
        <v>733</v>
      </c>
      <c r="F74" t="s">
        <v>737</v>
      </c>
      <c r="G74" t="s">
        <v>38</v>
      </c>
      <c r="H74" t="s">
        <v>38</v>
      </c>
      <c r="I74" t="s">
        <v>29</v>
      </c>
      <c r="J74" t="s">
        <v>176</v>
      </c>
      <c r="K74" s="23">
        <v>447113</v>
      </c>
    </row>
    <row r="75" spans="1:11" x14ac:dyDescent="0.2">
      <c r="A75" t="s">
        <v>665</v>
      </c>
      <c r="B75" t="s">
        <v>138</v>
      </c>
      <c r="C75" t="s">
        <v>51</v>
      </c>
      <c r="D75" t="s">
        <v>17</v>
      </c>
      <c r="E75" t="s">
        <v>733</v>
      </c>
      <c r="F75" t="s">
        <v>338</v>
      </c>
      <c r="G75" t="s">
        <v>20</v>
      </c>
      <c r="H75" t="s">
        <v>25</v>
      </c>
      <c r="I75" t="s">
        <v>22</v>
      </c>
      <c r="J75" t="s">
        <v>176</v>
      </c>
      <c r="K75" s="23">
        <v>352779</v>
      </c>
    </row>
    <row r="76" spans="1:11" x14ac:dyDescent="0.2">
      <c r="A76" t="s">
        <v>665</v>
      </c>
      <c r="B76" t="s">
        <v>138</v>
      </c>
      <c r="C76" t="s">
        <v>51</v>
      </c>
      <c r="D76" t="s">
        <v>17</v>
      </c>
      <c r="E76" t="s">
        <v>733</v>
      </c>
      <c r="F76" t="s">
        <v>735</v>
      </c>
      <c r="G76" t="s">
        <v>20</v>
      </c>
      <c r="H76" t="s">
        <v>21</v>
      </c>
      <c r="I76" t="s">
        <v>22</v>
      </c>
      <c r="J76" t="s">
        <v>176</v>
      </c>
      <c r="K76" s="23">
        <v>98175</v>
      </c>
    </row>
    <row r="77" spans="1:11" x14ac:dyDescent="0.2">
      <c r="A77" t="s">
        <v>665</v>
      </c>
      <c r="B77" t="s">
        <v>138</v>
      </c>
      <c r="C77" t="s">
        <v>51</v>
      </c>
      <c r="D77" t="s">
        <v>17</v>
      </c>
      <c r="E77" t="s">
        <v>741</v>
      </c>
      <c r="F77" t="s">
        <v>188</v>
      </c>
      <c r="G77" t="s">
        <v>20</v>
      </c>
      <c r="H77" t="s">
        <v>62</v>
      </c>
      <c r="I77" t="s">
        <v>22</v>
      </c>
      <c r="J77" t="s">
        <v>50</v>
      </c>
      <c r="K77" s="23">
        <v>306527</v>
      </c>
    </row>
    <row r="78" spans="1:11" x14ac:dyDescent="0.2">
      <c r="A78" t="s">
        <v>665</v>
      </c>
      <c r="B78" t="s">
        <v>138</v>
      </c>
      <c r="C78" t="s">
        <v>51</v>
      </c>
      <c r="D78" t="s">
        <v>17</v>
      </c>
      <c r="E78" t="s">
        <v>741</v>
      </c>
      <c r="F78" t="s">
        <v>183</v>
      </c>
      <c r="G78" t="s">
        <v>20</v>
      </c>
      <c r="H78" t="s">
        <v>66</v>
      </c>
      <c r="I78" t="s">
        <v>29</v>
      </c>
      <c r="J78" t="s">
        <v>50</v>
      </c>
      <c r="K78" s="23">
        <v>563986</v>
      </c>
    </row>
    <row r="79" spans="1:11" x14ac:dyDescent="0.2">
      <c r="A79" t="s">
        <v>665</v>
      </c>
      <c r="B79" t="s">
        <v>138</v>
      </c>
      <c r="C79" t="s">
        <v>51</v>
      </c>
      <c r="D79" t="s">
        <v>17</v>
      </c>
      <c r="E79" t="s">
        <v>761</v>
      </c>
      <c r="F79" t="s">
        <v>28</v>
      </c>
      <c r="G79" t="s">
        <v>20</v>
      </c>
      <c r="H79" t="s">
        <v>25</v>
      </c>
      <c r="I79" t="s">
        <v>29</v>
      </c>
      <c r="J79" t="s">
        <v>30</v>
      </c>
      <c r="K79" s="23">
        <v>342453</v>
      </c>
    </row>
    <row r="80" spans="1:11" x14ac:dyDescent="0.2">
      <c r="A80" t="s">
        <v>665</v>
      </c>
      <c r="B80" t="s">
        <v>138</v>
      </c>
      <c r="C80" t="s">
        <v>51</v>
      </c>
      <c r="D80" t="s">
        <v>17</v>
      </c>
      <c r="E80" t="s">
        <v>769</v>
      </c>
      <c r="F80" t="s">
        <v>219</v>
      </c>
      <c r="G80" t="s">
        <v>20</v>
      </c>
      <c r="H80" t="s">
        <v>21</v>
      </c>
      <c r="I80" t="s">
        <v>29</v>
      </c>
      <c r="J80" t="s">
        <v>36</v>
      </c>
      <c r="K80" s="23">
        <v>474986</v>
      </c>
    </row>
    <row r="81" spans="1:11" x14ac:dyDescent="0.2">
      <c r="A81" t="s">
        <v>665</v>
      </c>
      <c r="B81" t="s">
        <v>138</v>
      </c>
      <c r="C81" t="s">
        <v>51</v>
      </c>
      <c r="D81" t="s">
        <v>17</v>
      </c>
      <c r="E81" t="s">
        <v>769</v>
      </c>
      <c r="F81" t="s">
        <v>200</v>
      </c>
      <c r="G81" t="s">
        <v>20</v>
      </c>
      <c r="H81" t="s">
        <v>41</v>
      </c>
      <c r="I81" t="s">
        <v>22</v>
      </c>
      <c r="J81" t="s">
        <v>36</v>
      </c>
      <c r="K81" s="23">
        <v>206908</v>
      </c>
    </row>
    <row r="82" spans="1:11" x14ac:dyDescent="0.2">
      <c r="A82" t="s">
        <v>665</v>
      </c>
      <c r="B82" t="s">
        <v>138</v>
      </c>
      <c r="C82" t="s">
        <v>51</v>
      </c>
      <c r="D82" t="s">
        <v>17</v>
      </c>
      <c r="E82" t="s">
        <v>769</v>
      </c>
      <c r="F82" t="s">
        <v>312</v>
      </c>
      <c r="G82" t="s">
        <v>20</v>
      </c>
      <c r="H82" t="s">
        <v>62</v>
      </c>
      <c r="I82" t="s">
        <v>22</v>
      </c>
      <c r="J82" t="s">
        <v>36</v>
      </c>
      <c r="K82" s="23">
        <v>77635</v>
      </c>
    </row>
    <row r="83" spans="1:11" x14ac:dyDescent="0.2">
      <c r="A83" t="s">
        <v>665</v>
      </c>
      <c r="B83" t="s">
        <v>138</v>
      </c>
      <c r="C83" t="s">
        <v>51</v>
      </c>
      <c r="D83" t="s">
        <v>17</v>
      </c>
      <c r="E83" t="s">
        <v>769</v>
      </c>
      <c r="F83" t="s">
        <v>28</v>
      </c>
      <c r="G83" t="s">
        <v>20</v>
      </c>
      <c r="H83" t="s">
        <v>25</v>
      </c>
      <c r="I83" t="s">
        <v>22</v>
      </c>
      <c r="J83" t="s">
        <v>36</v>
      </c>
      <c r="K83" s="23">
        <v>42543</v>
      </c>
    </row>
    <row r="84" spans="1:11" x14ac:dyDescent="0.2">
      <c r="A84" t="s">
        <v>665</v>
      </c>
      <c r="B84" t="s">
        <v>138</v>
      </c>
      <c r="C84" t="s">
        <v>51</v>
      </c>
      <c r="D84" t="s">
        <v>17</v>
      </c>
      <c r="E84" t="s">
        <v>769</v>
      </c>
      <c r="F84" t="s">
        <v>772</v>
      </c>
      <c r="G84" t="s">
        <v>34</v>
      </c>
      <c r="H84" t="s">
        <v>35</v>
      </c>
      <c r="I84" t="s">
        <v>22</v>
      </c>
      <c r="J84" t="s">
        <v>46</v>
      </c>
      <c r="K84" s="23">
        <v>328828</v>
      </c>
    </row>
    <row r="85" spans="1:11" x14ac:dyDescent="0.2">
      <c r="A85" t="s">
        <v>665</v>
      </c>
      <c r="B85" t="s">
        <v>138</v>
      </c>
      <c r="C85" t="s">
        <v>51</v>
      </c>
      <c r="D85" t="s">
        <v>17</v>
      </c>
      <c r="E85" t="s">
        <v>769</v>
      </c>
      <c r="F85" t="s">
        <v>771</v>
      </c>
      <c r="G85" t="s">
        <v>34</v>
      </c>
      <c r="H85" t="s">
        <v>66</v>
      </c>
      <c r="I85" t="s">
        <v>22</v>
      </c>
      <c r="J85" t="s">
        <v>46</v>
      </c>
      <c r="K85" s="23">
        <v>139347</v>
      </c>
    </row>
    <row r="86" spans="1:11" x14ac:dyDescent="0.2">
      <c r="A86" t="s">
        <v>665</v>
      </c>
      <c r="B86" t="s">
        <v>138</v>
      </c>
      <c r="C86" t="s">
        <v>51</v>
      </c>
      <c r="D86" t="s">
        <v>17</v>
      </c>
      <c r="E86" t="s">
        <v>1753</v>
      </c>
      <c r="F86" t="s">
        <v>195</v>
      </c>
      <c r="G86" t="s">
        <v>38</v>
      </c>
      <c r="H86" t="s">
        <v>38</v>
      </c>
      <c r="I86" t="s">
        <v>22</v>
      </c>
      <c r="J86" t="s">
        <v>197</v>
      </c>
      <c r="K86" s="23">
        <v>199284</v>
      </c>
    </row>
    <row r="87" spans="1:11" x14ac:dyDescent="0.2">
      <c r="A87" t="s">
        <v>665</v>
      </c>
      <c r="B87" t="s">
        <v>138</v>
      </c>
      <c r="C87" t="s">
        <v>51</v>
      </c>
      <c r="D87" t="s">
        <v>17</v>
      </c>
      <c r="E87" t="s">
        <v>1753</v>
      </c>
      <c r="F87" t="s">
        <v>338</v>
      </c>
      <c r="G87" t="s">
        <v>20</v>
      </c>
      <c r="H87" t="s">
        <v>25</v>
      </c>
      <c r="I87" t="s">
        <v>22</v>
      </c>
      <c r="J87" t="s">
        <v>176</v>
      </c>
      <c r="K87" s="23">
        <v>349268</v>
      </c>
    </row>
    <row r="88" spans="1:11" x14ac:dyDescent="0.2">
      <c r="A88" t="s">
        <v>665</v>
      </c>
      <c r="B88" t="s">
        <v>138</v>
      </c>
      <c r="C88" t="s">
        <v>51</v>
      </c>
      <c r="D88" t="s">
        <v>17</v>
      </c>
      <c r="E88" t="s">
        <v>1753</v>
      </c>
      <c r="F88" t="s">
        <v>1939</v>
      </c>
      <c r="G88" t="s">
        <v>34</v>
      </c>
      <c r="H88" t="s">
        <v>66</v>
      </c>
      <c r="I88" t="s">
        <v>29</v>
      </c>
      <c r="J88" t="s">
        <v>176</v>
      </c>
      <c r="K88" s="23">
        <v>423179</v>
      </c>
    </row>
    <row r="89" spans="1:11" x14ac:dyDescent="0.2">
      <c r="A89" t="s">
        <v>665</v>
      </c>
      <c r="B89" t="s">
        <v>138</v>
      </c>
      <c r="C89" t="s">
        <v>51</v>
      </c>
      <c r="D89" t="s">
        <v>17</v>
      </c>
      <c r="E89" t="s">
        <v>1771</v>
      </c>
      <c r="F89" t="s">
        <v>711</v>
      </c>
      <c r="G89" t="s">
        <v>20</v>
      </c>
      <c r="H89" t="s">
        <v>21</v>
      </c>
      <c r="I89" t="s">
        <v>29</v>
      </c>
      <c r="J89" t="s">
        <v>197</v>
      </c>
      <c r="K89" s="23">
        <v>264827</v>
      </c>
    </row>
    <row r="90" spans="1:11" x14ac:dyDescent="0.2">
      <c r="A90" t="s">
        <v>665</v>
      </c>
      <c r="B90" t="s">
        <v>138</v>
      </c>
      <c r="C90" t="s">
        <v>51</v>
      </c>
      <c r="D90" t="s">
        <v>143</v>
      </c>
      <c r="E90" t="s">
        <v>676</v>
      </c>
      <c r="F90" t="s">
        <v>678</v>
      </c>
      <c r="G90" t="s">
        <v>20</v>
      </c>
      <c r="H90" t="s">
        <v>66</v>
      </c>
      <c r="I90" t="s">
        <v>29</v>
      </c>
      <c r="J90" t="s">
        <v>36</v>
      </c>
      <c r="K90" s="23">
        <v>59034</v>
      </c>
    </row>
    <row r="91" spans="1:11" x14ac:dyDescent="0.2">
      <c r="A91" t="s">
        <v>773</v>
      </c>
      <c r="B91" t="s">
        <v>138</v>
      </c>
      <c r="C91" t="s">
        <v>51</v>
      </c>
      <c r="D91" t="s">
        <v>17</v>
      </c>
      <c r="E91" t="s">
        <v>775</v>
      </c>
      <c r="F91" t="s">
        <v>580</v>
      </c>
      <c r="G91" t="s">
        <v>20</v>
      </c>
      <c r="H91" t="s">
        <v>25</v>
      </c>
      <c r="I91" t="s">
        <v>22</v>
      </c>
      <c r="J91" t="s">
        <v>131</v>
      </c>
      <c r="K91" s="23">
        <v>256843</v>
      </c>
    </row>
    <row r="92" spans="1:11" x14ac:dyDescent="0.2">
      <c r="A92" t="s">
        <v>773</v>
      </c>
      <c r="B92" t="s">
        <v>138</v>
      </c>
      <c r="C92" t="s">
        <v>51</v>
      </c>
      <c r="D92" t="s">
        <v>17</v>
      </c>
      <c r="E92" t="s">
        <v>779</v>
      </c>
      <c r="F92" t="s">
        <v>188</v>
      </c>
      <c r="G92" t="s">
        <v>20</v>
      </c>
      <c r="H92" t="s">
        <v>62</v>
      </c>
      <c r="I92" t="s">
        <v>22</v>
      </c>
      <c r="J92" t="s">
        <v>50</v>
      </c>
      <c r="K92" s="23">
        <v>438920</v>
      </c>
    </row>
    <row r="93" spans="1:11" x14ac:dyDescent="0.2">
      <c r="A93" t="s">
        <v>773</v>
      </c>
      <c r="B93" t="s">
        <v>138</v>
      </c>
      <c r="C93" t="s">
        <v>51</v>
      </c>
      <c r="D93" t="s">
        <v>17</v>
      </c>
      <c r="E93" t="s">
        <v>779</v>
      </c>
      <c r="F93" t="s">
        <v>208</v>
      </c>
      <c r="G93" t="s">
        <v>20</v>
      </c>
      <c r="H93" t="s">
        <v>25</v>
      </c>
      <c r="I93" t="s">
        <v>22</v>
      </c>
      <c r="J93" t="s">
        <v>23</v>
      </c>
      <c r="K93" s="23">
        <v>223340</v>
      </c>
    </row>
    <row r="94" spans="1:11" x14ac:dyDescent="0.2">
      <c r="A94" t="s">
        <v>773</v>
      </c>
      <c r="B94" t="s">
        <v>138</v>
      </c>
      <c r="C94" t="s">
        <v>51</v>
      </c>
      <c r="D94" t="s">
        <v>17</v>
      </c>
      <c r="E94" t="s">
        <v>779</v>
      </c>
      <c r="F94" t="s">
        <v>202</v>
      </c>
      <c r="G94" t="s">
        <v>20</v>
      </c>
      <c r="H94" t="s">
        <v>62</v>
      </c>
      <c r="I94" t="s">
        <v>22</v>
      </c>
      <c r="J94" t="s">
        <v>131</v>
      </c>
      <c r="K94" s="23">
        <v>17365</v>
      </c>
    </row>
    <row r="95" spans="1:11" x14ac:dyDescent="0.2">
      <c r="A95" t="s">
        <v>773</v>
      </c>
      <c r="B95" t="s">
        <v>138</v>
      </c>
      <c r="C95" t="s">
        <v>51</v>
      </c>
      <c r="D95" t="s">
        <v>17</v>
      </c>
      <c r="E95" t="s">
        <v>790</v>
      </c>
      <c r="F95" t="s">
        <v>202</v>
      </c>
      <c r="G95" t="s">
        <v>20</v>
      </c>
      <c r="H95" t="s">
        <v>62</v>
      </c>
      <c r="I95" t="s">
        <v>22</v>
      </c>
      <c r="J95" t="s">
        <v>131</v>
      </c>
      <c r="K95" s="23">
        <v>288884</v>
      </c>
    </row>
    <row r="96" spans="1:11" x14ac:dyDescent="0.2">
      <c r="A96" t="s">
        <v>773</v>
      </c>
      <c r="B96" t="s">
        <v>138</v>
      </c>
      <c r="C96" t="s">
        <v>51</v>
      </c>
      <c r="D96" t="s">
        <v>17</v>
      </c>
      <c r="E96" t="s">
        <v>790</v>
      </c>
      <c r="F96" t="s">
        <v>792</v>
      </c>
      <c r="G96" t="s">
        <v>34</v>
      </c>
      <c r="H96" t="s">
        <v>66</v>
      </c>
      <c r="I96" t="s">
        <v>22</v>
      </c>
      <c r="J96" t="s">
        <v>131</v>
      </c>
      <c r="K96" s="23">
        <v>174262</v>
      </c>
    </row>
    <row r="97" spans="1:11" x14ac:dyDescent="0.2">
      <c r="A97" t="s">
        <v>773</v>
      </c>
      <c r="B97" t="s">
        <v>138</v>
      </c>
      <c r="C97" t="s">
        <v>51</v>
      </c>
      <c r="D97" t="s">
        <v>17</v>
      </c>
      <c r="E97" t="s">
        <v>790</v>
      </c>
      <c r="F97" t="s">
        <v>241</v>
      </c>
      <c r="G97" t="s">
        <v>20</v>
      </c>
      <c r="H97" t="s">
        <v>25</v>
      </c>
      <c r="I97" t="s">
        <v>22</v>
      </c>
      <c r="J97" t="s">
        <v>131</v>
      </c>
      <c r="K97" s="23">
        <v>181210</v>
      </c>
    </row>
    <row r="98" spans="1:11" x14ac:dyDescent="0.2">
      <c r="A98" t="s">
        <v>773</v>
      </c>
      <c r="B98" t="s">
        <v>138</v>
      </c>
      <c r="C98" t="s">
        <v>51</v>
      </c>
      <c r="D98" t="s">
        <v>17</v>
      </c>
      <c r="E98" t="s">
        <v>790</v>
      </c>
      <c r="F98" t="s">
        <v>580</v>
      </c>
      <c r="G98" t="s">
        <v>20</v>
      </c>
      <c r="H98" t="s">
        <v>25</v>
      </c>
      <c r="I98" t="s">
        <v>29</v>
      </c>
      <c r="J98" t="s">
        <v>131</v>
      </c>
      <c r="K98" s="23">
        <v>1375882</v>
      </c>
    </row>
    <row r="99" spans="1:11" x14ac:dyDescent="0.2">
      <c r="A99" t="s">
        <v>773</v>
      </c>
      <c r="B99" t="s">
        <v>138</v>
      </c>
      <c r="C99" t="s">
        <v>51</v>
      </c>
      <c r="D99" t="s">
        <v>17</v>
      </c>
      <c r="E99" t="s">
        <v>790</v>
      </c>
      <c r="F99" t="s">
        <v>794</v>
      </c>
      <c r="G99" t="s">
        <v>20</v>
      </c>
      <c r="H99" t="s">
        <v>795</v>
      </c>
      <c r="I99" t="s">
        <v>22</v>
      </c>
      <c r="J99" t="s">
        <v>131</v>
      </c>
      <c r="K99" s="23">
        <v>76012</v>
      </c>
    </row>
    <row r="100" spans="1:11" x14ac:dyDescent="0.2">
      <c r="A100" t="s">
        <v>773</v>
      </c>
      <c r="B100" t="s">
        <v>138</v>
      </c>
      <c r="C100" t="s">
        <v>51</v>
      </c>
      <c r="D100" t="s">
        <v>17</v>
      </c>
      <c r="E100" t="s">
        <v>796</v>
      </c>
      <c r="F100" t="s">
        <v>802</v>
      </c>
      <c r="G100" t="s">
        <v>34</v>
      </c>
      <c r="H100" t="s">
        <v>211</v>
      </c>
      <c r="I100" t="s">
        <v>22</v>
      </c>
      <c r="J100" t="s">
        <v>46</v>
      </c>
      <c r="K100" s="23">
        <v>30926</v>
      </c>
    </row>
    <row r="101" spans="1:11" x14ac:dyDescent="0.2">
      <c r="A101" t="s">
        <v>773</v>
      </c>
      <c r="B101" t="s">
        <v>138</v>
      </c>
      <c r="C101" t="s">
        <v>51</v>
      </c>
      <c r="D101" t="s">
        <v>17</v>
      </c>
      <c r="E101" t="s">
        <v>796</v>
      </c>
      <c r="F101" t="s">
        <v>800</v>
      </c>
      <c r="G101" t="s">
        <v>34</v>
      </c>
      <c r="H101" t="s">
        <v>66</v>
      </c>
      <c r="I101" t="s">
        <v>22</v>
      </c>
      <c r="J101" t="s">
        <v>131</v>
      </c>
      <c r="K101" s="23">
        <v>36595</v>
      </c>
    </row>
    <row r="102" spans="1:11" x14ac:dyDescent="0.2">
      <c r="A102" t="s">
        <v>773</v>
      </c>
      <c r="B102" t="s">
        <v>138</v>
      </c>
      <c r="C102" t="s">
        <v>51</v>
      </c>
      <c r="D102" t="s">
        <v>17</v>
      </c>
      <c r="E102" t="s">
        <v>796</v>
      </c>
      <c r="F102" t="s">
        <v>798</v>
      </c>
      <c r="G102" t="s">
        <v>20</v>
      </c>
      <c r="H102" t="s">
        <v>25</v>
      </c>
      <c r="I102" t="s">
        <v>22</v>
      </c>
      <c r="J102" t="s">
        <v>389</v>
      </c>
      <c r="K102" s="23">
        <v>347507</v>
      </c>
    </row>
    <row r="103" spans="1:11" x14ac:dyDescent="0.2">
      <c r="A103" t="s">
        <v>773</v>
      </c>
      <c r="B103" t="s">
        <v>138</v>
      </c>
      <c r="C103" t="s">
        <v>51</v>
      </c>
      <c r="D103" t="s">
        <v>17</v>
      </c>
      <c r="E103" t="s">
        <v>807</v>
      </c>
      <c r="F103" t="s">
        <v>188</v>
      </c>
      <c r="G103" t="s">
        <v>20</v>
      </c>
      <c r="H103" t="s">
        <v>62</v>
      </c>
      <c r="I103" t="s">
        <v>22</v>
      </c>
      <c r="J103" t="s">
        <v>50</v>
      </c>
      <c r="K103" s="23">
        <v>746212</v>
      </c>
    </row>
    <row r="104" spans="1:11" x14ac:dyDescent="0.2">
      <c r="A104" t="s">
        <v>773</v>
      </c>
      <c r="B104" t="s">
        <v>138</v>
      </c>
      <c r="C104" t="s">
        <v>51</v>
      </c>
      <c r="D104" t="s">
        <v>17</v>
      </c>
      <c r="E104" t="s">
        <v>807</v>
      </c>
      <c r="F104" t="s">
        <v>202</v>
      </c>
      <c r="G104" t="s">
        <v>20</v>
      </c>
      <c r="H104" t="s">
        <v>62</v>
      </c>
      <c r="I104" t="s">
        <v>22</v>
      </c>
      <c r="J104" t="s">
        <v>131</v>
      </c>
      <c r="K104" s="23">
        <v>393838</v>
      </c>
    </row>
    <row r="105" spans="1:11" x14ac:dyDescent="0.2">
      <c r="A105" t="s">
        <v>773</v>
      </c>
      <c r="B105" t="s">
        <v>138</v>
      </c>
      <c r="C105" t="s">
        <v>51</v>
      </c>
      <c r="D105" t="s">
        <v>17</v>
      </c>
      <c r="E105" t="s">
        <v>814</v>
      </c>
      <c r="F105" t="s">
        <v>202</v>
      </c>
      <c r="G105" t="s">
        <v>20</v>
      </c>
      <c r="H105" t="s">
        <v>62</v>
      </c>
      <c r="I105" t="s">
        <v>22</v>
      </c>
      <c r="J105" t="s">
        <v>131</v>
      </c>
      <c r="K105" s="23">
        <v>94659</v>
      </c>
    </row>
    <row r="106" spans="1:11" x14ac:dyDescent="0.2">
      <c r="A106" t="s">
        <v>773</v>
      </c>
      <c r="B106" t="s">
        <v>138</v>
      </c>
      <c r="C106" t="s">
        <v>51</v>
      </c>
      <c r="D106" t="s">
        <v>17</v>
      </c>
      <c r="E106" t="s">
        <v>814</v>
      </c>
      <c r="F106" t="s">
        <v>580</v>
      </c>
      <c r="G106" t="s">
        <v>20</v>
      </c>
      <c r="H106" t="s">
        <v>25</v>
      </c>
      <c r="I106" t="s">
        <v>22</v>
      </c>
      <c r="J106" t="s">
        <v>131</v>
      </c>
      <c r="K106" s="23">
        <v>251410</v>
      </c>
    </row>
    <row r="107" spans="1:11" x14ac:dyDescent="0.2">
      <c r="A107" t="s">
        <v>773</v>
      </c>
      <c r="B107" t="s">
        <v>138</v>
      </c>
      <c r="C107" t="s">
        <v>51</v>
      </c>
      <c r="D107" t="s">
        <v>17</v>
      </c>
      <c r="E107" t="s">
        <v>815</v>
      </c>
      <c r="F107" t="s">
        <v>816</v>
      </c>
      <c r="G107" t="s">
        <v>20</v>
      </c>
      <c r="H107" t="s">
        <v>21</v>
      </c>
      <c r="I107" t="s">
        <v>22</v>
      </c>
      <c r="J107" t="s">
        <v>131</v>
      </c>
      <c r="K107" s="23">
        <v>80060</v>
      </c>
    </row>
    <row r="108" spans="1:11" x14ac:dyDescent="0.2">
      <c r="A108" t="s">
        <v>773</v>
      </c>
      <c r="B108" t="s">
        <v>138</v>
      </c>
      <c r="C108" t="s">
        <v>51</v>
      </c>
      <c r="D108" t="s">
        <v>17</v>
      </c>
      <c r="E108" t="s">
        <v>815</v>
      </c>
      <c r="F108" t="s">
        <v>225</v>
      </c>
      <c r="G108" t="s">
        <v>20</v>
      </c>
      <c r="H108" t="s">
        <v>21</v>
      </c>
      <c r="I108" t="s">
        <v>22</v>
      </c>
      <c r="J108" t="s">
        <v>131</v>
      </c>
      <c r="K108" s="23">
        <v>255090</v>
      </c>
    </row>
    <row r="109" spans="1:11" x14ac:dyDescent="0.2">
      <c r="A109" t="s">
        <v>773</v>
      </c>
      <c r="B109" t="s">
        <v>138</v>
      </c>
      <c r="C109" t="s">
        <v>51</v>
      </c>
      <c r="D109" t="s">
        <v>17</v>
      </c>
      <c r="E109" t="s">
        <v>815</v>
      </c>
      <c r="F109" t="s">
        <v>154</v>
      </c>
      <c r="G109" t="s">
        <v>20</v>
      </c>
      <c r="H109" t="s">
        <v>25</v>
      </c>
      <c r="I109" t="s">
        <v>22</v>
      </c>
      <c r="J109" t="s">
        <v>50</v>
      </c>
      <c r="K109" s="23">
        <v>101132</v>
      </c>
    </row>
    <row r="110" spans="1:11" x14ac:dyDescent="0.2">
      <c r="A110" t="s">
        <v>773</v>
      </c>
      <c r="B110" t="s">
        <v>138</v>
      </c>
      <c r="C110" t="s">
        <v>51</v>
      </c>
      <c r="D110" t="s">
        <v>17</v>
      </c>
      <c r="E110" t="s">
        <v>815</v>
      </c>
      <c r="F110" t="s">
        <v>204</v>
      </c>
      <c r="G110" t="s">
        <v>20</v>
      </c>
      <c r="H110" t="s">
        <v>66</v>
      </c>
      <c r="I110" t="s">
        <v>22</v>
      </c>
      <c r="J110" t="s">
        <v>131</v>
      </c>
      <c r="K110" s="23">
        <v>472108</v>
      </c>
    </row>
    <row r="111" spans="1:11" x14ac:dyDescent="0.2">
      <c r="A111" t="s">
        <v>773</v>
      </c>
      <c r="B111" t="s">
        <v>138</v>
      </c>
      <c r="C111" t="s">
        <v>51</v>
      </c>
      <c r="D111" t="s">
        <v>17</v>
      </c>
      <c r="E111" t="s">
        <v>815</v>
      </c>
      <c r="F111" t="s">
        <v>798</v>
      </c>
      <c r="G111" t="s">
        <v>20</v>
      </c>
      <c r="H111" t="s">
        <v>25</v>
      </c>
      <c r="I111" t="s">
        <v>22</v>
      </c>
      <c r="J111" t="s">
        <v>389</v>
      </c>
      <c r="K111" s="23">
        <v>185745</v>
      </c>
    </row>
    <row r="112" spans="1:11" x14ac:dyDescent="0.2">
      <c r="A112" t="s">
        <v>773</v>
      </c>
      <c r="B112" t="s">
        <v>138</v>
      </c>
      <c r="C112" t="s">
        <v>51</v>
      </c>
      <c r="D112" t="s">
        <v>17</v>
      </c>
      <c r="E112" t="s">
        <v>845</v>
      </c>
      <c r="F112" t="s">
        <v>202</v>
      </c>
      <c r="G112" t="s">
        <v>20</v>
      </c>
      <c r="H112" t="s">
        <v>62</v>
      </c>
      <c r="I112" t="s">
        <v>22</v>
      </c>
      <c r="J112" t="s">
        <v>131</v>
      </c>
      <c r="K112" s="23">
        <v>242920</v>
      </c>
    </row>
    <row r="113" spans="1:11" x14ac:dyDescent="0.2">
      <c r="A113" t="s">
        <v>773</v>
      </c>
      <c r="B113" t="s">
        <v>138</v>
      </c>
      <c r="C113" t="s">
        <v>51</v>
      </c>
      <c r="D113" t="s">
        <v>17</v>
      </c>
      <c r="E113" t="s">
        <v>845</v>
      </c>
      <c r="F113" t="s">
        <v>580</v>
      </c>
      <c r="G113" t="s">
        <v>20</v>
      </c>
      <c r="H113" t="s">
        <v>25</v>
      </c>
      <c r="I113" t="s">
        <v>22</v>
      </c>
      <c r="J113" t="s">
        <v>131</v>
      </c>
      <c r="K113" s="23">
        <v>202808</v>
      </c>
    </row>
    <row r="114" spans="1:11" x14ac:dyDescent="0.2">
      <c r="A114" t="s">
        <v>773</v>
      </c>
      <c r="B114" t="s">
        <v>138</v>
      </c>
      <c r="C114" t="s">
        <v>51</v>
      </c>
      <c r="D114" t="s">
        <v>17</v>
      </c>
      <c r="E114" t="s">
        <v>848</v>
      </c>
      <c r="F114" t="s">
        <v>202</v>
      </c>
      <c r="G114" t="s">
        <v>20</v>
      </c>
      <c r="H114" t="s">
        <v>62</v>
      </c>
      <c r="I114" t="s">
        <v>22</v>
      </c>
      <c r="J114" t="s">
        <v>131</v>
      </c>
      <c r="K114" s="23">
        <v>317924</v>
      </c>
    </row>
    <row r="115" spans="1:11" x14ac:dyDescent="0.2">
      <c r="A115" t="s">
        <v>773</v>
      </c>
      <c r="B115" t="s">
        <v>138</v>
      </c>
      <c r="C115" t="s">
        <v>51</v>
      </c>
      <c r="D115" t="s">
        <v>17</v>
      </c>
      <c r="E115" t="s">
        <v>848</v>
      </c>
      <c r="F115" t="s">
        <v>167</v>
      </c>
      <c r="G115" t="s">
        <v>20</v>
      </c>
      <c r="H115" t="s">
        <v>25</v>
      </c>
      <c r="I115" t="s">
        <v>22</v>
      </c>
      <c r="J115" t="s">
        <v>50</v>
      </c>
      <c r="K115" s="23">
        <v>30636</v>
      </c>
    </row>
    <row r="116" spans="1:11" x14ac:dyDescent="0.2">
      <c r="A116" t="s">
        <v>773</v>
      </c>
      <c r="B116" t="s">
        <v>138</v>
      </c>
      <c r="C116" t="s">
        <v>51</v>
      </c>
      <c r="D116" t="s">
        <v>17</v>
      </c>
      <c r="E116" t="s">
        <v>852</v>
      </c>
      <c r="F116" t="s">
        <v>188</v>
      </c>
      <c r="G116" t="s">
        <v>20</v>
      </c>
      <c r="H116" t="s">
        <v>62</v>
      </c>
      <c r="I116" t="s">
        <v>22</v>
      </c>
      <c r="J116" t="s">
        <v>50</v>
      </c>
      <c r="K116" s="23">
        <v>70255</v>
      </c>
    </row>
    <row r="117" spans="1:11" x14ac:dyDescent="0.2">
      <c r="A117" t="s">
        <v>773</v>
      </c>
      <c r="B117" t="s">
        <v>138</v>
      </c>
      <c r="C117" t="s">
        <v>51</v>
      </c>
      <c r="D117" t="s">
        <v>17</v>
      </c>
      <c r="E117" t="s">
        <v>852</v>
      </c>
      <c r="F117" t="s">
        <v>202</v>
      </c>
      <c r="G117" t="s">
        <v>20</v>
      </c>
      <c r="H117" t="s">
        <v>62</v>
      </c>
      <c r="I117" t="s">
        <v>22</v>
      </c>
      <c r="J117" t="s">
        <v>131</v>
      </c>
      <c r="K117" s="23">
        <v>840604</v>
      </c>
    </row>
    <row r="118" spans="1:11" x14ac:dyDescent="0.2">
      <c r="A118" t="s">
        <v>773</v>
      </c>
      <c r="B118" t="s">
        <v>138</v>
      </c>
      <c r="C118" t="s">
        <v>51</v>
      </c>
      <c r="D118" t="s">
        <v>17</v>
      </c>
      <c r="E118" t="s">
        <v>852</v>
      </c>
      <c r="F118" t="s">
        <v>580</v>
      </c>
      <c r="G118" t="s">
        <v>20</v>
      </c>
      <c r="H118" t="s">
        <v>25</v>
      </c>
      <c r="I118" t="s">
        <v>22</v>
      </c>
      <c r="J118" t="s">
        <v>131</v>
      </c>
      <c r="K118" s="23">
        <v>112558</v>
      </c>
    </row>
    <row r="119" spans="1:11" x14ac:dyDescent="0.2">
      <c r="A119" t="s">
        <v>773</v>
      </c>
      <c r="B119" t="s">
        <v>138</v>
      </c>
      <c r="C119" t="s">
        <v>51</v>
      </c>
      <c r="D119" t="s">
        <v>17</v>
      </c>
      <c r="E119" t="s">
        <v>852</v>
      </c>
      <c r="F119" t="s">
        <v>129</v>
      </c>
      <c r="G119" t="s">
        <v>20</v>
      </c>
      <c r="H119" t="s">
        <v>25</v>
      </c>
      <c r="I119" t="s">
        <v>22</v>
      </c>
      <c r="J119" t="s">
        <v>131</v>
      </c>
      <c r="K119" s="23">
        <v>44290</v>
      </c>
    </row>
    <row r="120" spans="1:11" x14ac:dyDescent="0.2">
      <c r="A120" t="s">
        <v>773</v>
      </c>
      <c r="B120" t="s">
        <v>138</v>
      </c>
      <c r="C120" t="s">
        <v>51</v>
      </c>
      <c r="D120" t="s">
        <v>17</v>
      </c>
      <c r="E120" t="s">
        <v>853</v>
      </c>
      <c r="F120" t="s">
        <v>855</v>
      </c>
      <c r="G120" t="s">
        <v>20</v>
      </c>
      <c r="H120" t="s">
        <v>66</v>
      </c>
      <c r="I120" t="s">
        <v>22</v>
      </c>
      <c r="J120" t="s">
        <v>131</v>
      </c>
      <c r="K120" s="23">
        <v>386400</v>
      </c>
    </row>
    <row r="121" spans="1:11" x14ac:dyDescent="0.2">
      <c r="A121" t="s">
        <v>773</v>
      </c>
      <c r="B121" t="s">
        <v>138</v>
      </c>
      <c r="C121" t="s">
        <v>51</v>
      </c>
      <c r="D121" t="s">
        <v>17</v>
      </c>
      <c r="E121" t="s">
        <v>853</v>
      </c>
      <c r="F121" t="s">
        <v>798</v>
      </c>
      <c r="G121" t="s">
        <v>20</v>
      </c>
      <c r="H121" t="s">
        <v>25</v>
      </c>
      <c r="I121" t="s">
        <v>22</v>
      </c>
      <c r="J121" t="s">
        <v>389</v>
      </c>
      <c r="K121" s="23">
        <v>122514</v>
      </c>
    </row>
    <row r="122" spans="1:11" x14ac:dyDescent="0.2">
      <c r="A122" t="s">
        <v>773</v>
      </c>
      <c r="B122" t="s">
        <v>138</v>
      </c>
      <c r="C122" t="s">
        <v>51</v>
      </c>
      <c r="D122" t="s">
        <v>17</v>
      </c>
      <c r="E122" t="s">
        <v>856</v>
      </c>
      <c r="F122" t="s">
        <v>860</v>
      </c>
      <c r="G122" t="s">
        <v>34</v>
      </c>
      <c r="H122" t="s">
        <v>35</v>
      </c>
      <c r="I122" t="s">
        <v>22</v>
      </c>
      <c r="J122" t="s">
        <v>50</v>
      </c>
      <c r="K122" s="23">
        <v>79632</v>
      </c>
    </row>
    <row r="123" spans="1:11" x14ac:dyDescent="0.2">
      <c r="A123" t="s">
        <v>773</v>
      </c>
      <c r="B123" t="s">
        <v>138</v>
      </c>
      <c r="C123" t="s">
        <v>51</v>
      </c>
      <c r="D123" t="s">
        <v>17</v>
      </c>
      <c r="E123" t="s">
        <v>856</v>
      </c>
      <c r="F123" t="s">
        <v>167</v>
      </c>
      <c r="G123" t="s">
        <v>20</v>
      </c>
      <c r="H123" t="s">
        <v>25</v>
      </c>
      <c r="I123" t="s">
        <v>29</v>
      </c>
      <c r="J123" t="s">
        <v>50</v>
      </c>
      <c r="K123" s="23">
        <v>980224</v>
      </c>
    </row>
    <row r="124" spans="1:11" x14ac:dyDescent="0.2">
      <c r="A124" t="s">
        <v>773</v>
      </c>
      <c r="B124" t="s">
        <v>138</v>
      </c>
      <c r="C124" t="s">
        <v>51</v>
      </c>
      <c r="D124" t="s">
        <v>17</v>
      </c>
      <c r="E124" t="s">
        <v>856</v>
      </c>
      <c r="F124" t="s">
        <v>858</v>
      </c>
      <c r="G124" t="s">
        <v>34</v>
      </c>
      <c r="H124" t="s">
        <v>35</v>
      </c>
      <c r="I124" t="s">
        <v>22</v>
      </c>
      <c r="J124" t="s">
        <v>46</v>
      </c>
      <c r="K124" s="23">
        <v>79632</v>
      </c>
    </row>
    <row r="125" spans="1:11" x14ac:dyDescent="0.2">
      <c r="A125" t="s">
        <v>773</v>
      </c>
      <c r="B125" t="s">
        <v>138</v>
      </c>
      <c r="C125" t="s">
        <v>51</v>
      </c>
      <c r="D125" t="s">
        <v>17</v>
      </c>
      <c r="E125" t="s">
        <v>856</v>
      </c>
      <c r="F125" t="s">
        <v>862</v>
      </c>
      <c r="G125" t="s">
        <v>34</v>
      </c>
      <c r="H125" t="s">
        <v>35</v>
      </c>
      <c r="I125" t="s">
        <v>22</v>
      </c>
      <c r="J125" t="s">
        <v>50</v>
      </c>
      <c r="K125" s="23">
        <v>61846</v>
      </c>
    </row>
    <row r="126" spans="1:11" x14ac:dyDescent="0.2">
      <c r="A126" t="s">
        <v>773</v>
      </c>
      <c r="B126" t="s">
        <v>138</v>
      </c>
      <c r="C126" t="s">
        <v>51</v>
      </c>
      <c r="D126" t="s">
        <v>17</v>
      </c>
      <c r="E126" t="s">
        <v>864</v>
      </c>
      <c r="F126" t="s">
        <v>202</v>
      </c>
      <c r="G126" t="s">
        <v>20</v>
      </c>
      <c r="H126" t="s">
        <v>62</v>
      </c>
      <c r="I126" t="s">
        <v>22</v>
      </c>
      <c r="J126" t="s">
        <v>131</v>
      </c>
      <c r="K126" s="23">
        <v>412401</v>
      </c>
    </row>
    <row r="127" spans="1:11" x14ac:dyDescent="0.2">
      <c r="A127" t="s">
        <v>773</v>
      </c>
      <c r="B127" t="s">
        <v>138</v>
      </c>
      <c r="C127" t="s">
        <v>51</v>
      </c>
      <c r="D127" t="s">
        <v>17</v>
      </c>
      <c r="E127" t="s">
        <v>864</v>
      </c>
      <c r="F127" t="s">
        <v>580</v>
      </c>
      <c r="G127" t="s">
        <v>20</v>
      </c>
      <c r="H127" t="s">
        <v>25</v>
      </c>
      <c r="I127" t="s">
        <v>22</v>
      </c>
      <c r="J127" t="s">
        <v>131</v>
      </c>
      <c r="K127" s="23">
        <v>78235</v>
      </c>
    </row>
    <row r="128" spans="1:11" x14ac:dyDescent="0.2">
      <c r="A128" t="s">
        <v>773</v>
      </c>
      <c r="B128" t="s">
        <v>138</v>
      </c>
      <c r="C128" t="s">
        <v>51</v>
      </c>
      <c r="D128" t="s">
        <v>17</v>
      </c>
      <c r="E128" t="s">
        <v>899</v>
      </c>
      <c r="F128" t="s">
        <v>188</v>
      </c>
      <c r="G128" t="s">
        <v>20</v>
      </c>
      <c r="H128" t="s">
        <v>62</v>
      </c>
      <c r="I128" t="s">
        <v>22</v>
      </c>
      <c r="J128" t="s">
        <v>50</v>
      </c>
      <c r="K128" s="23">
        <v>277899</v>
      </c>
    </row>
    <row r="129" spans="1:11" x14ac:dyDescent="0.2">
      <c r="A129" t="s">
        <v>773</v>
      </c>
      <c r="B129" t="s">
        <v>138</v>
      </c>
      <c r="C129" t="s">
        <v>51</v>
      </c>
      <c r="D129" t="s">
        <v>17</v>
      </c>
      <c r="E129" t="s">
        <v>899</v>
      </c>
      <c r="F129" t="s">
        <v>202</v>
      </c>
      <c r="G129" t="s">
        <v>20</v>
      </c>
      <c r="H129" t="s">
        <v>62</v>
      </c>
      <c r="I129" t="s">
        <v>22</v>
      </c>
      <c r="J129" t="s">
        <v>131</v>
      </c>
      <c r="K129" s="23">
        <v>17025</v>
      </c>
    </row>
    <row r="130" spans="1:11" x14ac:dyDescent="0.2">
      <c r="A130" t="s">
        <v>773</v>
      </c>
      <c r="B130" t="s">
        <v>138</v>
      </c>
      <c r="C130" t="s">
        <v>51</v>
      </c>
      <c r="D130" t="s">
        <v>17</v>
      </c>
      <c r="E130" t="s">
        <v>899</v>
      </c>
      <c r="F130" t="s">
        <v>805</v>
      </c>
      <c r="G130" t="s">
        <v>20</v>
      </c>
      <c r="H130" t="s">
        <v>62</v>
      </c>
      <c r="I130" t="s">
        <v>22</v>
      </c>
      <c r="J130" t="s">
        <v>389</v>
      </c>
      <c r="K130" s="23">
        <v>65812</v>
      </c>
    </row>
    <row r="131" spans="1:11" x14ac:dyDescent="0.2">
      <c r="A131" t="s">
        <v>773</v>
      </c>
      <c r="B131" t="s">
        <v>138</v>
      </c>
      <c r="C131" t="s">
        <v>51</v>
      </c>
      <c r="D131" t="s">
        <v>17</v>
      </c>
      <c r="E131" t="s">
        <v>899</v>
      </c>
      <c r="F131" t="s">
        <v>204</v>
      </c>
      <c r="G131" t="s">
        <v>20</v>
      </c>
      <c r="H131" t="s">
        <v>66</v>
      </c>
      <c r="I131" t="s">
        <v>22</v>
      </c>
      <c r="J131" t="s">
        <v>131</v>
      </c>
      <c r="K131" s="23">
        <v>41818</v>
      </c>
    </row>
    <row r="132" spans="1:11" x14ac:dyDescent="0.2">
      <c r="A132" t="s">
        <v>773</v>
      </c>
      <c r="B132" t="s">
        <v>138</v>
      </c>
      <c r="C132" t="s">
        <v>51</v>
      </c>
      <c r="D132" t="s">
        <v>17</v>
      </c>
      <c r="E132" t="s">
        <v>900</v>
      </c>
      <c r="F132" t="s">
        <v>241</v>
      </c>
      <c r="G132" t="s">
        <v>20</v>
      </c>
      <c r="H132" t="s">
        <v>25</v>
      </c>
      <c r="I132" t="s">
        <v>22</v>
      </c>
      <c r="J132" t="s">
        <v>131</v>
      </c>
      <c r="K132" s="23">
        <v>96243</v>
      </c>
    </row>
    <row r="133" spans="1:11" x14ac:dyDescent="0.2">
      <c r="A133" t="s">
        <v>773</v>
      </c>
      <c r="B133" t="s">
        <v>138</v>
      </c>
      <c r="C133" t="s">
        <v>51</v>
      </c>
      <c r="D133" t="s">
        <v>17</v>
      </c>
      <c r="E133" t="s">
        <v>900</v>
      </c>
      <c r="F133" t="s">
        <v>580</v>
      </c>
      <c r="G133" t="s">
        <v>20</v>
      </c>
      <c r="H133" t="s">
        <v>25</v>
      </c>
      <c r="I133" t="s">
        <v>29</v>
      </c>
      <c r="J133" t="s">
        <v>131</v>
      </c>
      <c r="K133" s="23">
        <v>908284</v>
      </c>
    </row>
    <row r="134" spans="1:11" x14ac:dyDescent="0.2">
      <c r="A134" t="s">
        <v>773</v>
      </c>
      <c r="B134" t="s">
        <v>138</v>
      </c>
      <c r="C134" t="s">
        <v>51</v>
      </c>
      <c r="D134" t="s">
        <v>17</v>
      </c>
      <c r="E134" t="s">
        <v>900</v>
      </c>
      <c r="F134" t="s">
        <v>901</v>
      </c>
      <c r="G134" t="s">
        <v>20</v>
      </c>
      <c r="H134" t="s">
        <v>66</v>
      </c>
      <c r="I134" t="s">
        <v>22</v>
      </c>
      <c r="J134" t="s">
        <v>131</v>
      </c>
      <c r="K134" s="23">
        <v>22000</v>
      </c>
    </row>
    <row r="135" spans="1:11" x14ac:dyDescent="0.2">
      <c r="A135" t="s">
        <v>773</v>
      </c>
      <c r="B135" t="s">
        <v>138</v>
      </c>
      <c r="C135" t="s">
        <v>51</v>
      </c>
      <c r="D135" t="s">
        <v>26</v>
      </c>
      <c r="E135" t="s">
        <v>774</v>
      </c>
      <c r="F135" t="s">
        <v>241</v>
      </c>
      <c r="G135" t="s">
        <v>20</v>
      </c>
      <c r="H135" t="s">
        <v>25</v>
      </c>
      <c r="I135" t="s">
        <v>22</v>
      </c>
      <c r="J135" t="s">
        <v>131</v>
      </c>
      <c r="K135" s="23">
        <v>43270</v>
      </c>
    </row>
    <row r="136" spans="1:11" x14ac:dyDescent="0.2">
      <c r="A136" t="s">
        <v>948</v>
      </c>
      <c r="B136" t="s">
        <v>138</v>
      </c>
      <c r="C136" t="s">
        <v>51</v>
      </c>
      <c r="D136" t="s">
        <v>17</v>
      </c>
      <c r="E136" t="s">
        <v>52</v>
      </c>
      <c r="F136" t="s">
        <v>53</v>
      </c>
      <c r="G136" t="s">
        <v>20</v>
      </c>
      <c r="H136" t="s">
        <v>54</v>
      </c>
      <c r="I136" t="s">
        <v>22</v>
      </c>
      <c r="J136" t="s">
        <v>23</v>
      </c>
      <c r="K136" s="23">
        <v>70299.87</v>
      </c>
    </row>
    <row r="137" spans="1:11" x14ac:dyDescent="0.2">
      <c r="A137" t="s">
        <v>948</v>
      </c>
      <c r="B137" t="s">
        <v>138</v>
      </c>
      <c r="C137" t="s">
        <v>51</v>
      </c>
      <c r="D137" t="s">
        <v>17</v>
      </c>
      <c r="E137" t="s">
        <v>52</v>
      </c>
      <c r="F137" t="s">
        <v>55</v>
      </c>
      <c r="G137" t="s">
        <v>20</v>
      </c>
      <c r="H137" t="s">
        <v>25</v>
      </c>
      <c r="I137" t="s">
        <v>22</v>
      </c>
      <c r="J137" t="s">
        <v>47</v>
      </c>
      <c r="K137" s="23">
        <v>130000.04</v>
      </c>
    </row>
    <row r="138" spans="1:11" x14ac:dyDescent="0.2">
      <c r="A138" t="s">
        <v>948</v>
      </c>
      <c r="B138" t="s">
        <v>138</v>
      </c>
      <c r="C138" t="s">
        <v>51</v>
      </c>
      <c r="D138" t="s">
        <v>17</v>
      </c>
      <c r="E138" t="s">
        <v>999</v>
      </c>
      <c r="F138" t="s">
        <v>580</v>
      </c>
      <c r="G138" t="s">
        <v>20</v>
      </c>
      <c r="H138" t="s">
        <v>25</v>
      </c>
      <c r="I138" t="s">
        <v>22</v>
      </c>
      <c r="J138" t="s">
        <v>131</v>
      </c>
      <c r="K138" s="23">
        <v>65037.96</v>
      </c>
    </row>
    <row r="139" spans="1:11" x14ac:dyDescent="0.2">
      <c r="A139" t="s">
        <v>948</v>
      </c>
      <c r="B139" t="s">
        <v>138</v>
      </c>
      <c r="C139" t="s">
        <v>51</v>
      </c>
      <c r="D139" t="s">
        <v>17</v>
      </c>
      <c r="E139" t="s">
        <v>999</v>
      </c>
      <c r="F139" t="s">
        <v>1500</v>
      </c>
      <c r="G139" t="s">
        <v>34</v>
      </c>
      <c r="H139" t="s">
        <v>38</v>
      </c>
      <c r="I139" t="s">
        <v>22</v>
      </c>
      <c r="J139" t="s">
        <v>46</v>
      </c>
      <c r="K139" s="23">
        <v>117100.12</v>
      </c>
    </row>
    <row r="140" spans="1:11" x14ac:dyDescent="0.2">
      <c r="A140" t="s">
        <v>948</v>
      </c>
      <c r="B140" t="s">
        <v>138</v>
      </c>
      <c r="C140" t="s">
        <v>51</v>
      </c>
      <c r="D140" t="s">
        <v>17</v>
      </c>
      <c r="E140" t="s">
        <v>1002</v>
      </c>
      <c r="F140" t="s">
        <v>1378</v>
      </c>
      <c r="G140" t="s">
        <v>20</v>
      </c>
      <c r="H140" t="s">
        <v>21</v>
      </c>
      <c r="I140" t="s">
        <v>22</v>
      </c>
      <c r="J140" t="s">
        <v>30</v>
      </c>
      <c r="K140" s="23">
        <v>159770</v>
      </c>
    </row>
    <row r="141" spans="1:11" x14ac:dyDescent="0.2">
      <c r="A141" t="s">
        <v>948</v>
      </c>
      <c r="B141" t="s">
        <v>138</v>
      </c>
      <c r="C141" t="s">
        <v>51</v>
      </c>
      <c r="D141" t="s">
        <v>17</v>
      </c>
      <c r="E141" t="s">
        <v>1002</v>
      </c>
      <c r="F141" t="s">
        <v>208</v>
      </c>
      <c r="G141" t="s">
        <v>20</v>
      </c>
      <c r="H141" t="s">
        <v>25</v>
      </c>
      <c r="I141" t="s">
        <v>22</v>
      </c>
      <c r="J141" t="s">
        <v>23</v>
      </c>
      <c r="K141" s="23">
        <v>163159.88</v>
      </c>
    </row>
    <row r="142" spans="1:11" x14ac:dyDescent="0.2">
      <c r="A142" t="s">
        <v>948</v>
      </c>
      <c r="B142" t="s">
        <v>138</v>
      </c>
      <c r="C142" t="s">
        <v>51</v>
      </c>
      <c r="D142" t="s">
        <v>17</v>
      </c>
      <c r="E142" t="s">
        <v>1805</v>
      </c>
      <c r="F142" t="s">
        <v>55</v>
      </c>
      <c r="G142" t="s">
        <v>20</v>
      </c>
      <c r="H142" t="s">
        <v>25</v>
      </c>
      <c r="I142" t="s">
        <v>22</v>
      </c>
      <c r="J142" t="s">
        <v>47</v>
      </c>
      <c r="K142" s="23">
        <v>216744.91</v>
      </c>
    </row>
    <row r="143" spans="1:11" x14ac:dyDescent="0.2">
      <c r="A143" t="s">
        <v>948</v>
      </c>
      <c r="B143" t="s">
        <v>138</v>
      </c>
      <c r="C143" t="s">
        <v>51</v>
      </c>
      <c r="D143" t="s">
        <v>17</v>
      </c>
      <c r="E143" t="s">
        <v>1810</v>
      </c>
      <c r="F143" t="s">
        <v>40</v>
      </c>
      <c r="G143" t="s">
        <v>20</v>
      </c>
      <c r="H143" t="s">
        <v>25</v>
      </c>
      <c r="I143" t="s">
        <v>29</v>
      </c>
      <c r="J143" t="s">
        <v>23</v>
      </c>
      <c r="K143" s="23">
        <v>240174.42</v>
      </c>
    </row>
    <row r="144" spans="1:11" x14ac:dyDescent="0.2">
      <c r="A144" t="s">
        <v>948</v>
      </c>
      <c r="B144" t="s">
        <v>138</v>
      </c>
      <c r="C144" t="s">
        <v>51</v>
      </c>
      <c r="D144" t="s">
        <v>17</v>
      </c>
      <c r="E144" t="s">
        <v>1812</v>
      </c>
      <c r="F144" t="s">
        <v>55</v>
      </c>
      <c r="G144" t="s">
        <v>20</v>
      </c>
      <c r="H144" t="s">
        <v>25</v>
      </c>
      <c r="I144" t="s">
        <v>22</v>
      </c>
      <c r="J144" t="s">
        <v>47</v>
      </c>
      <c r="K144" s="23">
        <v>198301.06</v>
      </c>
    </row>
    <row r="145" spans="1:11" x14ac:dyDescent="0.2">
      <c r="A145" t="s">
        <v>948</v>
      </c>
      <c r="B145" t="s">
        <v>138</v>
      </c>
      <c r="C145" t="s">
        <v>51</v>
      </c>
      <c r="D145" t="s">
        <v>143</v>
      </c>
      <c r="E145" t="s">
        <v>1810</v>
      </c>
      <c r="F145" t="s">
        <v>1915</v>
      </c>
      <c r="G145" t="s">
        <v>34</v>
      </c>
      <c r="H145" t="s">
        <v>66</v>
      </c>
      <c r="I145" t="s">
        <v>22</v>
      </c>
      <c r="J145" t="s">
        <v>23</v>
      </c>
      <c r="K145" s="23">
        <v>32666.06</v>
      </c>
    </row>
    <row r="146" spans="1:11" x14ac:dyDescent="0.2">
      <c r="A146" t="s">
        <v>948</v>
      </c>
      <c r="B146" t="s">
        <v>138</v>
      </c>
      <c r="C146" t="s">
        <v>51</v>
      </c>
      <c r="D146" t="s">
        <v>26</v>
      </c>
      <c r="E146" t="s">
        <v>56</v>
      </c>
      <c r="F146" t="s">
        <v>55</v>
      </c>
      <c r="G146" t="s">
        <v>20</v>
      </c>
      <c r="H146" t="s">
        <v>25</v>
      </c>
      <c r="I146" t="s">
        <v>22</v>
      </c>
      <c r="J146" t="s">
        <v>47</v>
      </c>
      <c r="K146" s="23">
        <v>11844.63</v>
      </c>
    </row>
    <row r="147" spans="1:11" x14ac:dyDescent="0.2">
      <c r="A147" t="s">
        <v>948</v>
      </c>
      <c r="B147" t="s">
        <v>138</v>
      </c>
      <c r="C147" t="s">
        <v>51</v>
      </c>
      <c r="D147" t="s">
        <v>26</v>
      </c>
      <c r="E147" t="s">
        <v>1002</v>
      </c>
      <c r="F147" t="s">
        <v>208</v>
      </c>
      <c r="G147" t="s">
        <v>20</v>
      </c>
      <c r="H147" t="s">
        <v>25</v>
      </c>
      <c r="I147" t="s">
        <v>22</v>
      </c>
      <c r="J147" t="s">
        <v>23</v>
      </c>
      <c r="K147" s="23">
        <v>19519.5</v>
      </c>
    </row>
    <row r="148" spans="1:11" x14ac:dyDescent="0.2">
      <c r="A148" t="s">
        <v>572</v>
      </c>
      <c r="B148" t="s">
        <v>138</v>
      </c>
      <c r="C148" t="s">
        <v>51</v>
      </c>
      <c r="D148" t="s">
        <v>1817</v>
      </c>
      <c r="E148" t="s">
        <v>593</v>
      </c>
      <c r="F148" t="s">
        <v>154</v>
      </c>
      <c r="G148" t="s">
        <v>20</v>
      </c>
      <c r="H148" t="s">
        <v>25</v>
      </c>
      <c r="I148" t="s">
        <v>29</v>
      </c>
      <c r="J148" t="s">
        <v>50</v>
      </c>
      <c r="K148" s="23">
        <v>970000</v>
      </c>
    </row>
    <row r="149" spans="1:11" x14ac:dyDescent="0.2">
      <c r="A149" t="s">
        <v>572</v>
      </c>
      <c r="B149" t="s">
        <v>138</v>
      </c>
      <c r="C149" t="s">
        <v>51</v>
      </c>
      <c r="D149" t="s">
        <v>1817</v>
      </c>
      <c r="E149" t="s">
        <v>593</v>
      </c>
      <c r="F149" t="s">
        <v>204</v>
      </c>
      <c r="G149" t="s">
        <v>34</v>
      </c>
      <c r="H149" t="s">
        <v>66</v>
      </c>
      <c r="I149" t="s">
        <v>22</v>
      </c>
      <c r="J149" t="s">
        <v>131</v>
      </c>
      <c r="K149" s="23">
        <v>280500</v>
      </c>
    </row>
    <row r="150" spans="1:11" x14ac:dyDescent="0.2">
      <c r="A150" t="s">
        <v>572</v>
      </c>
      <c r="B150" t="s">
        <v>138</v>
      </c>
      <c r="C150" t="s">
        <v>51</v>
      </c>
      <c r="D150" t="s">
        <v>1817</v>
      </c>
      <c r="E150" t="s">
        <v>593</v>
      </c>
      <c r="F150" t="s">
        <v>594</v>
      </c>
      <c r="G150" t="s">
        <v>20</v>
      </c>
      <c r="H150" t="s">
        <v>21</v>
      </c>
      <c r="I150" t="s">
        <v>22</v>
      </c>
      <c r="J150" t="s">
        <v>131</v>
      </c>
      <c r="K150" s="23">
        <v>128750</v>
      </c>
    </row>
    <row r="151" spans="1:11" x14ac:dyDescent="0.2">
      <c r="A151" t="s">
        <v>572</v>
      </c>
      <c r="B151" t="s">
        <v>138</v>
      </c>
      <c r="C151" t="s">
        <v>51</v>
      </c>
      <c r="D151" t="s">
        <v>1817</v>
      </c>
      <c r="E151" t="s">
        <v>583</v>
      </c>
      <c r="F151" t="s">
        <v>268</v>
      </c>
      <c r="G151" t="s">
        <v>20</v>
      </c>
      <c r="H151" t="s">
        <v>35</v>
      </c>
      <c r="I151" t="s">
        <v>22</v>
      </c>
      <c r="J151" t="s">
        <v>46</v>
      </c>
      <c r="K151" s="23">
        <v>163000</v>
      </c>
    </row>
    <row r="152" spans="1:11" x14ac:dyDescent="0.2">
      <c r="A152" t="s">
        <v>572</v>
      </c>
      <c r="B152" t="s">
        <v>138</v>
      </c>
      <c r="C152" t="s">
        <v>51</v>
      </c>
      <c r="D152" t="s">
        <v>1817</v>
      </c>
      <c r="E152" t="s">
        <v>601</v>
      </c>
      <c r="F152" t="s">
        <v>603</v>
      </c>
      <c r="G152" t="s">
        <v>20</v>
      </c>
      <c r="H152" t="s">
        <v>21</v>
      </c>
      <c r="I152" t="s">
        <v>22</v>
      </c>
      <c r="J152" t="s">
        <v>389</v>
      </c>
      <c r="K152" s="23">
        <v>283200</v>
      </c>
    </row>
    <row r="153" spans="1:11" x14ac:dyDescent="0.2">
      <c r="A153" t="s">
        <v>572</v>
      </c>
      <c r="B153" t="s">
        <v>138</v>
      </c>
      <c r="C153" t="s">
        <v>51</v>
      </c>
      <c r="D153" t="s">
        <v>1817</v>
      </c>
      <c r="E153" t="s">
        <v>601</v>
      </c>
      <c r="F153" t="s">
        <v>167</v>
      </c>
      <c r="G153" t="s">
        <v>20</v>
      </c>
      <c r="H153" t="s">
        <v>25</v>
      </c>
      <c r="I153" t="s">
        <v>22</v>
      </c>
      <c r="J153" t="s">
        <v>50</v>
      </c>
      <c r="K153" s="23">
        <v>469450</v>
      </c>
    </row>
    <row r="154" spans="1:11" x14ac:dyDescent="0.2">
      <c r="A154" t="s">
        <v>572</v>
      </c>
      <c r="B154" t="s">
        <v>138</v>
      </c>
      <c r="C154" t="s">
        <v>51</v>
      </c>
      <c r="D154" t="s">
        <v>1817</v>
      </c>
      <c r="E154" t="s">
        <v>598</v>
      </c>
      <c r="F154" t="s">
        <v>1956</v>
      </c>
      <c r="G154" t="s">
        <v>20</v>
      </c>
      <c r="H154" t="s">
        <v>21</v>
      </c>
      <c r="I154" t="s">
        <v>22</v>
      </c>
      <c r="J154" t="s">
        <v>50</v>
      </c>
      <c r="K154" s="23">
        <v>0</v>
      </c>
    </row>
    <row r="155" spans="1:11" x14ac:dyDescent="0.2">
      <c r="A155" t="s">
        <v>572</v>
      </c>
      <c r="B155" t="s">
        <v>138</v>
      </c>
      <c r="C155" t="s">
        <v>51</v>
      </c>
      <c r="D155" t="s">
        <v>1817</v>
      </c>
      <c r="E155" t="s">
        <v>598</v>
      </c>
      <c r="F155" t="s">
        <v>49</v>
      </c>
      <c r="G155" t="s">
        <v>20</v>
      </c>
      <c r="H155" t="s">
        <v>21</v>
      </c>
      <c r="I155" t="s">
        <v>29</v>
      </c>
      <c r="J155" t="s">
        <v>50</v>
      </c>
      <c r="K155" s="23">
        <v>1149491</v>
      </c>
    </row>
    <row r="156" spans="1:11" x14ac:dyDescent="0.2">
      <c r="A156" t="s">
        <v>572</v>
      </c>
      <c r="B156" t="s">
        <v>138</v>
      </c>
      <c r="C156" t="s">
        <v>51</v>
      </c>
      <c r="D156" t="s">
        <v>1817</v>
      </c>
      <c r="E156" t="s">
        <v>598</v>
      </c>
      <c r="F156" t="s">
        <v>599</v>
      </c>
      <c r="G156" t="s">
        <v>34</v>
      </c>
      <c r="H156" t="s">
        <v>66</v>
      </c>
      <c r="I156" t="s">
        <v>22</v>
      </c>
      <c r="J156" t="s">
        <v>50</v>
      </c>
      <c r="K156" s="23">
        <v>316103</v>
      </c>
    </row>
    <row r="157" spans="1:11" x14ac:dyDescent="0.2">
      <c r="A157" t="s">
        <v>572</v>
      </c>
      <c r="B157" t="s">
        <v>138</v>
      </c>
      <c r="C157" t="s">
        <v>51</v>
      </c>
      <c r="D157" t="s">
        <v>1817</v>
      </c>
      <c r="E157" t="s">
        <v>598</v>
      </c>
      <c r="F157" t="s">
        <v>600</v>
      </c>
      <c r="G157" t="s">
        <v>20</v>
      </c>
      <c r="H157" t="s">
        <v>21</v>
      </c>
      <c r="I157" t="s">
        <v>22</v>
      </c>
      <c r="J157" t="s">
        <v>50</v>
      </c>
      <c r="K157" s="23">
        <v>312562</v>
      </c>
    </row>
    <row r="158" spans="1:11" x14ac:dyDescent="0.2">
      <c r="A158" t="s">
        <v>572</v>
      </c>
      <c r="B158" t="s">
        <v>138</v>
      </c>
      <c r="C158" t="s">
        <v>51</v>
      </c>
      <c r="D158" t="s">
        <v>1817</v>
      </c>
      <c r="E158" t="s">
        <v>598</v>
      </c>
      <c r="F158" t="s">
        <v>589</v>
      </c>
      <c r="G158" t="s">
        <v>20</v>
      </c>
      <c r="H158" t="s">
        <v>25</v>
      </c>
      <c r="I158" t="s">
        <v>22</v>
      </c>
      <c r="J158" t="s">
        <v>50</v>
      </c>
      <c r="K158" s="23">
        <v>299162</v>
      </c>
    </row>
    <row r="159" spans="1:11" x14ac:dyDescent="0.2">
      <c r="A159" t="s">
        <v>572</v>
      </c>
      <c r="B159" t="s">
        <v>138</v>
      </c>
      <c r="C159" t="s">
        <v>51</v>
      </c>
      <c r="D159" t="s">
        <v>1817</v>
      </c>
      <c r="E159" t="s">
        <v>646</v>
      </c>
      <c r="F159" t="s">
        <v>580</v>
      </c>
      <c r="G159" t="s">
        <v>20</v>
      </c>
      <c r="H159" t="s">
        <v>25</v>
      </c>
      <c r="I159" t="s">
        <v>22</v>
      </c>
      <c r="J159" t="s">
        <v>131</v>
      </c>
      <c r="K159" s="23">
        <v>405189</v>
      </c>
    </row>
    <row r="160" spans="1:11" x14ac:dyDescent="0.2">
      <c r="A160" t="s">
        <v>572</v>
      </c>
      <c r="B160" t="s">
        <v>138</v>
      </c>
      <c r="C160" t="s">
        <v>51</v>
      </c>
      <c r="D160" t="s">
        <v>1817</v>
      </c>
      <c r="E160" t="s">
        <v>646</v>
      </c>
      <c r="F160" t="s">
        <v>647</v>
      </c>
      <c r="G160" t="s">
        <v>20</v>
      </c>
      <c r="H160" t="s">
        <v>21</v>
      </c>
      <c r="I160" t="s">
        <v>22</v>
      </c>
      <c r="J160" t="s">
        <v>50</v>
      </c>
      <c r="K160" s="23">
        <v>361197</v>
      </c>
    </row>
    <row r="161" spans="1:11" x14ac:dyDescent="0.2">
      <c r="A161" t="s">
        <v>572</v>
      </c>
      <c r="B161" t="s">
        <v>138</v>
      </c>
      <c r="C161" t="s">
        <v>51</v>
      </c>
      <c r="D161" t="s">
        <v>1817</v>
      </c>
      <c r="E161" t="s">
        <v>1005</v>
      </c>
      <c r="F161" t="s">
        <v>1503</v>
      </c>
      <c r="G161" t="s">
        <v>34</v>
      </c>
      <c r="H161" t="s">
        <v>1816</v>
      </c>
      <c r="I161" t="s">
        <v>22</v>
      </c>
      <c r="J161" t="s">
        <v>131</v>
      </c>
      <c r="K161" s="23">
        <v>491266</v>
      </c>
    </row>
    <row r="162" spans="1:11" x14ac:dyDescent="0.2">
      <c r="A162" t="s">
        <v>572</v>
      </c>
      <c r="B162" t="s">
        <v>138</v>
      </c>
      <c r="C162" t="s">
        <v>51</v>
      </c>
      <c r="D162" t="s">
        <v>1817</v>
      </c>
      <c r="E162" t="s">
        <v>1006</v>
      </c>
      <c r="F162" t="s">
        <v>1504</v>
      </c>
      <c r="G162" t="s">
        <v>20</v>
      </c>
      <c r="H162" t="s">
        <v>1600</v>
      </c>
      <c r="I162" t="s">
        <v>22</v>
      </c>
      <c r="J162" t="s">
        <v>131</v>
      </c>
      <c r="K162" s="23">
        <v>271925</v>
      </c>
    </row>
    <row r="163" spans="1:11" x14ac:dyDescent="0.2">
      <c r="A163" t="s">
        <v>572</v>
      </c>
      <c r="B163" t="s">
        <v>138</v>
      </c>
      <c r="C163" t="s">
        <v>51</v>
      </c>
      <c r="D163" t="s">
        <v>1817</v>
      </c>
      <c r="E163" t="s">
        <v>1006</v>
      </c>
      <c r="F163" t="s">
        <v>216</v>
      </c>
      <c r="G163" t="s">
        <v>20</v>
      </c>
      <c r="H163" t="s">
        <v>21</v>
      </c>
      <c r="I163" t="s">
        <v>22</v>
      </c>
      <c r="J163" t="s">
        <v>131</v>
      </c>
      <c r="K163" s="23">
        <v>516000</v>
      </c>
    </row>
    <row r="164" spans="1:11" x14ac:dyDescent="0.2">
      <c r="A164" t="s">
        <v>572</v>
      </c>
      <c r="B164" t="s">
        <v>138</v>
      </c>
      <c r="C164" t="s">
        <v>51</v>
      </c>
      <c r="D164" t="s">
        <v>1817</v>
      </c>
      <c r="E164" t="s">
        <v>1009</v>
      </c>
      <c r="F164" t="s">
        <v>1506</v>
      </c>
      <c r="G164" t="s">
        <v>20</v>
      </c>
      <c r="H164" t="s">
        <v>66</v>
      </c>
      <c r="I164" t="s">
        <v>22</v>
      </c>
      <c r="J164" t="s">
        <v>50</v>
      </c>
      <c r="K164" s="23">
        <v>207207</v>
      </c>
    </row>
    <row r="165" spans="1:11" x14ac:dyDescent="0.2">
      <c r="A165" t="s">
        <v>572</v>
      </c>
      <c r="B165" t="s">
        <v>138</v>
      </c>
      <c r="C165" t="s">
        <v>51</v>
      </c>
      <c r="D165" t="s">
        <v>1817</v>
      </c>
      <c r="E165" t="s">
        <v>1009</v>
      </c>
      <c r="F165" t="s">
        <v>338</v>
      </c>
      <c r="G165" t="s">
        <v>20</v>
      </c>
      <c r="H165" t="s">
        <v>25</v>
      </c>
      <c r="I165" t="s">
        <v>22</v>
      </c>
      <c r="J165" t="s">
        <v>176</v>
      </c>
      <c r="K165" s="23">
        <v>493072</v>
      </c>
    </row>
    <row r="166" spans="1:11" x14ac:dyDescent="0.2">
      <c r="A166" t="s">
        <v>572</v>
      </c>
      <c r="B166" t="s">
        <v>138</v>
      </c>
      <c r="C166" t="s">
        <v>51</v>
      </c>
      <c r="D166" t="s">
        <v>1817</v>
      </c>
      <c r="E166" t="s">
        <v>1009</v>
      </c>
      <c r="F166" t="s">
        <v>204</v>
      </c>
      <c r="G166" t="s">
        <v>20</v>
      </c>
      <c r="H166" t="s">
        <v>145</v>
      </c>
      <c r="I166" t="s">
        <v>29</v>
      </c>
      <c r="J166" t="s">
        <v>131</v>
      </c>
      <c r="K166" s="23">
        <v>931245</v>
      </c>
    </row>
    <row r="167" spans="1:11" x14ac:dyDescent="0.2">
      <c r="A167" t="s">
        <v>572</v>
      </c>
      <c r="B167" t="s">
        <v>138</v>
      </c>
      <c r="C167" t="s">
        <v>51</v>
      </c>
      <c r="D167" t="s">
        <v>1817</v>
      </c>
      <c r="E167" t="s">
        <v>1010</v>
      </c>
      <c r="F167" t="s">
        <v>1507</v>
      </c>
      <c r="G167" t="s">
        <v>34</v>
      </c>
      <c r="H167" t="s">
        <v>66</v>
      </c>
      <c r="I167" t="s">
        <v>22</v>
      </c>
      <c r="J167" t="s">
        <v>131</v>
      </c>
      <c r="K167" s="23">
        <v>202500</v>
      </c>
    </row>
    <row r="168" spans="1:11" x14ac:dyDescent="0.2">
      <c r="A168" t="s">
        <v>572</v>
      </c>
      <c r="B168" t="s">
        <v>138</v>
      </c>
      <c r="C168" t="s">
        <v>51</v>
      </c>
      <c r="D168" t="s">
        <v>1817</v>
      </c>
      <c r="E168" t="s">
        <v>1010</v>
      </c>
      <c r="F168" t="s">
        <v>216</v>
      </c>
      <c r="G168" t="s">
        <v>20</v>
      </c>
      <c r="H168" t="s">
        <v>21</v>
      </c>
      <c r="I168" t="s">
        <v>22</v>
      </c>
      <c r="J168" t="s">
        <v>131</v>
      </c>
      <c r="K168" s="23">
        <v>388040</v>
      </c>
    </row>
    <row r="169" spans="1:11" x14ac:dyDescent="0.2">
      <c r="A169" t="s">
        <v>572</v>
      </c>
      <c r="B169" t="s">
        <v>138</v>
      </c>
      <c r="C169" t="s">
        <v>51</v>
      </c>
      <c r="D169" t="s">
        <v>1817</v>
      </c>
      <c r="E169" t="s">
        <v>1011</v>
      </c>
      <c r="F169" t="s">
        <v>1965</v>
      </c>
      <c r="G169" t="s">
        <v>20</v>
      </c>
      <c r="H169" t="s">
        <v>21</v>
      </c>
      <c r="I169" t="s">
        <v>22</v>
      </c>
      <c r="J169" t="s">
        <v>176</v>
      </c>
      <c r="K169" s="23">
        <v>243457</v>
      </c>
    </row>
    <row r="170" spans="1:11" x14ac:dyDescent="0.2">
      <c r="A170" t="s">
        <v>572</v>
      </c>
      <c r="B170" t="s">
        <v>138</v>
      </c>
      <c r="C170" t="s">
        <v>51</v>
      </c>
      <c r="D170" t="s">
        <v>1817</v>
      </c>
      <c r="E170" t="s">
        <v>1012</v>
      </c>
      <c r="F170" t="s">
        <v>1509</v>
      </c>
      <c r="G170" t="s">
        <v>20</v>
      </c>
      <c r="H170" t="s">
        <v>21</v>
      </c>
      <c r="I170" t="s">
        <v>22</v>
      </c>
      <c r="J170" t="s">
        <v>50</v>
      </c>
      <c r="K170" s="23">
        <v>205065</v>
      </c>
    </row>
    <row r="171" spans="1:11" x14ac:dyDescent="0.2">
      <c r="A171" t="s">
        <v>572</v>
      </c>
      <c r="B171" t="s">
        <v>138</v>
      </c>
      <c r="C171" t="s">
        <v>51</v>
      </c>
      <c r="D171" t="s">
        <v>1817</v>
      </c>
      <c r="E171" t="s">
        <v>1013</v>
      </c>
      <c r="F171" t="s">
        <v>1510</v>
      </c>
      <c r="G171" t="s">
        <v>34</v>
      </c>
      <c r="H171" t="s">
        <v>1816</v>
      </c>
      <c r="I171" t="s">
        <v>22</v>
      </c>
      <c r="J171" t="s">
        <v>50</v>
      </c>
      <c r="K171" s="23">
        <v>98933</v>
      </c>
    </row>
    <row r="172" spans="1:11" x14ac:dyDescent="0.2">
      <c r="A172" t="s">
        <v>572</v>
      </c>
      <c r="B172" t="s">
        <v>138</v>
      </c>
      <c r="C172" t="s">
        <v>51</v>
      </c>
      <c r="D172" t="s">
        <v>1817</v>
      </c>
      <c r="E172" t="s">
        <v>1013</v>
      </c>
      <c r="F172" t="s">
        <v>183</v>
      </c>
      <c r="G172" t="s">
        <v>20</v>
      </c>
      <c r="H172" t="s">
        <v>25</v>
      </c>
      <c r="I172" t="s">
        <v>22</v>
      </c>
      <c r="J172" t="s">
        <v>50</v>
      </c>
      <c r="K172" s="23">
        <v>215858</v>
      </c>
    </row>
    <row r="173" spans="1:11" x14ac:dyDescent="0.2">
      <c r="J173"/>
    </row>
    <row r="174" spans="1:11" x14ac:dyDescent="0.2">
      <c r="J174"/>
    </row>
    <row r="175" spans="1:11" x14ac:dyDescent="0.2">
      <c r="J175"/>
    </row>
    <row r="176" spans="1:11" x14ac:dyDescent="0.2">
      <c r="J176"/>
    </row>
    <row r="177" spans="10:10" x14ac:dyDescent="0.2">
      <c r="J177"/>
    </row>
    <row r="178" spans="10:10" x14ac:dyDescent="0.2">
      <c r="J178"/>
    </row>
    <row r="179" spans="10:10" x14ac:dyDescent="0.2">
      <c r="J179"/>
    </row>
    <row r="180" spans="10:10" x14ac:dyDescent="0.2">
      <c r="J180"/>
    </row>
    <row r="181" spans="10:10" x14ac:dyDescent="0.2">
      <c r="J181"/>
    </row>
    <row r="182" spans="10:10" x14ac:dyDescent="0.2">
      <c r="J182"/>
    </row>
    <row r="183" spans="10:10" x14ac:dyDescent="0.2">
      <c r="J183"/>
    </row>
    <row r="184" spans="10:10" x14ac:dyDescent="0.2">
      <c r="J184"/>
    </row>
    <row r="185" spans="10:10" x14ac:dyDescent="0.2">
      <c r="J185"/>
    </row>
    <row r="186" spans="10:10" x14ac:dyDescent="0.2">
      <c r="J186"/>
    </row>
    <row r="187" spans="10:10" x14ac:dyDescent="0.2">
      <c r="J187"/>
    </row>
    <row r="188" spans="10:10" x14ac:dyDescent="0.2">
      <c r="J188"/>
    </row>
    <row r="189" spans="10:10" x14ac:dyDescent="0.2">
      <c r="J189"/>
    </row>
    <row r="190" spans="10:10" x14ac:dyDescent="0.2">
      <c r="J190"/>
    </row>
    <row r="191" spans="10:10" x14ac:dyDescent="0.2">
      <c r="J191"/>
    </row>
    <row r="192" spans="10:10" x14ac:dyDescent="0.2">
      <c r="J192"/>
    </row>
    <row r="193" spans="10:10" x14ac:dyDescent="0.2">
      <c r="J193"/>
    </row>
    <row r="194" spans="10:10" x14ac:dyDescent="0.2">
      <c r="J194"/>
    </row>
    <row r="195" spans="10:10" x14ac:dyDescent="0.2">
      <c r="J195"/>
    </row>
    <row r="196" spans="10:10" x14ac:dyDescent="0.2">
      <c r="J196"/>
    </row>
    <row r="197" spans="10:10" x14ac:dyDescent="0.2">
      <c r="J197"/>
    </row>
    <row r="198" spans="10:10" x14ac:dyDescent="0.2">
      <c r="J198"/>
    </row>
    <row r="199" spans="10:10" x14ac:dyDescent="0.2">
      <c r="J199"/>
    </row>
    <row r="200" spans="10:10" x14ac:dyDescent="0.2">
      <c r="J200"/>
    </row>
    <row r="201" spans="10:10" x14ac:dyDescent="0.2">
      <c r="J201"/>
    </row>
    <row r="202" spans="10:10" x14ac:dyDescent="0.2">
      <c r="J202"/>
    </row>
    <row r="203" spans="10:10" x14ac:dyDescent="0.2">
      <c r="J203"/>
    </row>
    <row r="204" spans="10:10" x14ac:dyDescent="0.2">
      <c r="J204"/>
    </row>
    <row r="205" spans="10:10" x14ac:dyDescent="0.2">
      <c r="J205"/>
    </row>
    <row r="206" spans="10:10" x14ac:dyDescent="0.2">
      <c r="J206"/>
    </row>
    <row r="207" spans="10:10" x14ac:dyDescent="0.2">
      <c r="J207"/>
    </row>
    <row r="208" spans="10:10" x14ac:dyDescent="0.2">
      <c r="J208"/>
    </row>
    <row r="209" spans="10:10" x14ac:dyDescent="0.2">
      <c r="J209"/>
    </row>
    <row r="210" spans="10:10" x14ac:dyDescent="0.2">
      <c r="J210"/>
    </row>
    <row r="211" spans="10:10" x14ac:dyDescent="0.2">
      <c r="J211"/>
    </row>
    <row r="212" spans="10:10" x14ac:dyDescent="0.2">
      <c r="J212"/>
    </row>
    <row r="213" spans="10:10" x14ac:dyDescent="0.2">
      <c r="J213"/>
    </row>
    <row r="214" spans="10:10" x14ac:dyDescent="0.2">
      <c r="J214"/>
    </row>
    <row r="215" spans="10:10" x14ac:dyDescent="0.2">
      <c r="J215"/>
    </row>
    <row r="216" spans="10:10" x14ac:dyDescent="0.2">
      <c r="J216"/>
    </row>
    <row r="217" spans="10:10" x14ac:dyDescent="0.2">
      <c r="J217"/>
    </row>
    <row r="218" spans="10:10" x14ac:dyDescent="0.2">
      <c r="J218"/>
    </row>
    <row r="219" spans="10:10" x14ac:dyDescent="0.2">
      <c r="J219"/>
    </row>
    <row r="220" spans="10:10" x14ac:dyDescent="0.2">
      <c r="J220"/>
    </row>
    <row r="221" spans="10:10" x14ac:dyDescent="0.2">
      <c r="J221"/>
    </row>
    <row r="222" spans="10:10" x14ac:dyDescent="0.2">
      <c r="J222"/>
    </row>
    <row r="223" spans="10:10" x14ac:dyDescent="0.2">
      <c r="J223"/>
    </row>
    <row r="224" spans="10:10" x14ac:dyDescent="0.2">
      <c r="J224"/>
    </row>
    <row r="225" spans="10:10" x14ac:dyDescent="0.2">
      <c r="J225"/>
    </row>
    <row r="226" spans="10:10" x14ac:dyDescent="0.2">
      <c r="J226"/>
    </row>
    <row r="227" spans="10:10" x14ac:dyDescent="0.2">
      <c r="J227"/>
    </row>
    <row r="228" spans="10:10" x14ac:dyDescent="0.2">
      <c r="J228"/>
    </row>
    <row r="229" spans="10:10" x14ac:dyDescent="0.2">
      <c r="J229"/>
    </row>
    <row r="230" spans="10:10" x14ac:dyDescent="0.2">
      <c r="J230"/>
    </row>
    <row r="231" spans="10:10" x14ac:dyDescent="0.2">
      <c r="J231"/>
    </row>
    <row r="232" spans="10:10" x14ac:dyDescent="0.2">
      <c r="J232"/>
    </row>
    <row r="233" spans="10:10" x14ac:dyDescent="0.2">
      <c r="J233"/>
    </row>
    <row r="234" spans="10:10" x14ac:dyDescent="0.2">
      <c r="J234"/>
    </row>
    <row r="235" spans="10:10" x14ac:dyDescent="0.2">
      <c r="J235"/>
    </row>
    <row r="236" spans="10:10" x14ac:dyDescent="0.2">
      <c r="J236"/>
    </row>
    <row r="237" spans="10:10" x14ac:dyDescent="0.2">
      <c r="J237"/>
    </row>
    <row r="238" spans="10:10" x14ac:dyDescent="0.2">
      <c r="J238"/>
    </row>
    <row r="239" spans="10:10" x14ac:dyDescent="0.2">
      <c r="J239"/>
    </row>
    <row r="240" spans="10:10" x14ac:dyDescent="0.2">
      <c r="J240"/>
    </row>
    <row r="241" spans="10:10" x14ac:dyDescent="0.2">
      <c r="J241"/>
    </row>
    <row r="242" spans="10:10" x14ac:dyDescent="0.2">
      <c r="J242"/>
    </row>
    <row r="243" spans="10:10" x14ac:dyDescent="0.2">
      <c r="J243"/>
    </row>
    <row r="244" spans="10:10" x14ac:dyDescent="0.2">
      <c r="J244"/>
    </row>
    <row r="245" spans="10:10" x14ac:dyDescent="0.2">
      <c r="J245"/>
    </row>
    <row r="246" spans="10:10" x14ac:dyDescent="0.2">
      <c r="J246"/>
    </row>
    <row r="247" spans="10:10" x14ac:dyDescent="0.2">
      <c r="J247"/>
    </row>
    <row r="248" spans="10:10" x14ac:dyDescent="0.2">
      <c r="J248"/>
    </row>
    <row r="249" spans="10:10" x14ac:dyDescent="0.2">
      <c r="J249"/>
    </row>
    <row r="250" spans="10:10" x14ac:dyDescent="0.2">
      <c r="J250"/>
    </row>
    <row r="251" spans="10:10" x14ac:dyDescent="0.2">
      <c r="J251"/>
    </row>
    <row r="252" spans="10:10" x14ac:dyDescent="0.2">
      <c r="J252"/>
    </row>
    <row r="253" spans="10:10" x14ac:dyDescent="0.2">
      <c r="J253"/>
    </row>
    <row r="254" spans="10:10" x14ac:dyDescent="0.2">
      <c r="J254"/>
    </row>
    <row r="255" spans="10:10" x14ac:dyDescent="0.2">
      <c r="J255"/>
    </row>
    <row r="256" spans="10:10" x14ac:dyDescent="0.2">
      <c r="J256"/>
    </row>
    <row r="257" spans="10:10" x14ac:dyDescent="0.2">
      <c r="J257"/>
    </row>
    <row r="258" spans="10:10" x14ac:dyDescent="0.2">
      <c r="J258"/>
    </row>
    <row r="259" spans="10:10" x14ac:dyDescent="0.2">
      <c r="J259"/>
    </row>
    <row r="260" spans="10:10" x14ac:dyDescent="0.2">
      <c r="J260"/>
    </row>
    <row r="261" spans="10:10" x14ac:dyDescent="0.2">
      <c r="J261"/>
    </row>
    <row r="262" spans="10:10" x14ac:dyDescent="0.2">
      <c r="J262"/>
    </row>
    <row r="263" spans="10:10" x14ac:dyDescent="0.2">
      <c r="J263"/>
    </row>
    <row r="264" spans="10:10" x14ac:dyDescent="0.2">
      <c r="J264"/>
    </row>
    <row r="265" spans="10:10" x14ac:dyDescent="0.2">
      <c r="J265"/>
    </row>
    <row r="266" spans="10:10" x14ac:dyDescent="0.2">
      <c r="J266"/>
    </row>
    <row r="267" spans="10:10" x14ac:dyDescent="0.2">
      <c r="J267"/>
    </row>
    <row r="268" spans="10:10" x14ac:dyDescent="0.2">
      <c r="J268"/>
    </row>
    <row r="269" spans="10:10" x14ac:dyDescent="0.2">
      <c r="J269"/>
    </row>
    <row r="270" spans="10:10" x14ac:dyDescent="0.2">
      <c r="J270"/>
    </row>
    <row r="271" spans="10:10" x14ac:dyDescent="0.2">
      <c r="J271"/>
    </row>
    <row r="272" spans="10:10" x14ac:dyDescent="0.2">
      <c r="J272"/>
    </row>
    <row r="273" spans="10:10" x14ac:dyDescent="0.2">
      <c r="J273"/>
    </row>
    <row r="274" spans="10:10" x14ac:dyDescent="0.2">
      <c r="J274"/>
    </row>
    <row r="275" spans="10:10" x14ac:dyDescent="0.2">
      <c r="J275"/>
    </row>
    <row r="276" spans="10:10" x14ac:dyDescent="0.2">
      <c r="J276"/>
    </row>
    <row r="277" spans="10:10" x14ac:dyDescent="0.2">
      <c r="J277"/>
    </row>
    <row r="278" spans="10:10" x14ac:dyDescent="0.2">
      <c r="J278"/>
    </row>
    <row r="279" spans="10:10" x14ac:dyDescent="0.2">
      <c r="J279"/>
    </row>
    <row r="280" spans="10:10" x14ac:dyDescent="0.2">
      <c r="J280"/>
    </row>
    <row r="281" spans="10:10" x14ac:dyDescent="0.2">
      <c r="J281"/>
    </row>
    <row r="282" spans="10:10" x14ac:dyDescent="0.2">
      <c r="J282"/>
    </row>
    <row r="283" spans="10:10" x14ac:dyDescent="0.2">
      <c r="J283"/>
    </row>
    <row r="284" spans="10:10" x14ac:dyDescent="0.2">
      <c r="J284"/>
    </row>
    <row r="285" spans="10:10" x14ac:dyDescent="0.2">
      <c r="J285"/>
    </row>
    <row r="286" spans="10:10" x14ac:dyDescent="0.2">
      <c r="J286"/>
    </row>
    <row r="287" spans="10:10" x14ac:dyDescent="0.2">
      <c r="J287"/>
    </row>
    <row r="288" spans="10:10" x14ac:dyDescent="0.2">
      <c r="J288"/>
    </row>
    <row r="289" spans="10:10" x14ac:dyDescent="0.2">
      <c r="J289"/>
    </row>
    <row r="290" spans="10:10" x14ac:dyDescent="0.2">
      <c r="J290"/>
    </row>
    <row r="291" spans="10:10" x14ac:dyDescent="0.2">
      <c r="J291"/>
    </row>
    <row r="292" spans="10:10" x14ac:dyDescent="0.2">
      <c r="J292"/>
    </row>
    <row r="293" spans="10:10" x14ac:dyDescent="0.2">
      <c r="J293"/>
    </row>
    <row r="294" spans="10:10" x14ac:dyDescent="0.2">
      <c r="J294"/>
    </row>
    <row r="295" spans="10:10" x14ac:dyDescent="0.2">
      <c r="J295"/>
    </row>
    <row r="296" spans="10:10" x14ac:dyDescent="0.2">
      <c r="J296"/>
    </row>
    <row r="297" spans="10:10" x14ac:dyDescent="0.2">
      <c r="J297"/>
    </row>
    <row r="298" spans="10:10" x14ac:dyDescent="0.2">
      <c r="J298"/>
    </row>
    <row r="299" spans="10:10" x14ac:dyDescent="0.2">
      <c r="J299"/>
    </row>
    <row r="300" spans="10:10" x14ac:dyDescent="0.2">
      <c r="J300"/>
    </row>
    <row r="301" spans="10:10" x14ac:dyDescent="0.2">
      <c r="J301"/>
    </row>
    <row r="302" spans="10:10" x14ac:dyDescent="0.2">
      <c r="J302"/>
    </row>
    <row r="303" spans="10:10" x14ac:dyDescent="0.2">
      <c r="J303"/>
    </row>
    <row r="304" spans="10:10" x14ac:dyDescent="0.2">
      <c r="J304"/>
    </row>
    <row r="305" spans="10:10" x14ac:dyDescent="0.2">
      <c r="J305"/>
    </row>
    <row r="306" spans="10:10" x14ac:dyDescent="0.2">
      <c r="J306"/>
    </row>
    <row r="307" spans="10:10" x14ac:dyDescent="0.2">
      <c r="J307"/>
    </row>
    <row r="308" spans="10:10" x14ac:dyDescent="0.2">
      <c r="J308"/>
    </row>
    <row r="309" spans="10:10" x14ac:dyDescent="0.2">
      <c r="J309"/>
    </row>
    <row r="310" spans="10:10" x14ac:dyDescent="0.2">
      <c r="J310"/>
    </row>
    <row r="311" spans="10:10" x14ac:dyDescent="0.2">
      <c r="J311"/>
    </row>
    <row r="312" spans="10:10" x14ac:dyDescent="0.2">
      <c r="J312"/>
    </row>
    <row r="313" spans="10:10" x14ac:dyDescent="0.2">
      <c r="J313"/>
    </row>
    <row r="314" spans="10:10" x14ac:dyDescent="0.2">
      <c r="J314"/>
    </row>
    <row r="315" spans="10:10" x14ac:dyDescent="0.2">
      <c r="J315"/>
    </row>
    <row r="316" spans="10:10" x14ac:dyDescent="0.2">
      <c r="J316"/>
    </row>
    <row r="317" spans="10:10" x14ac:dyDescent="0.2">
      <c r="J317"/>
    </row>
    <row r="318" spans="10:10" x14ac:dyDescent="0.2">
      <c r="J318"/>
    </row>
    <row r="319" spans="10:10" x14ac:dyDescent="0.2">
      <c r="J319"/>
    </row>
    <row r="320" spans="10:10" x14ac:dyDescent="0.2">
      <c r="J320"/>
    </row>
    <row r="321" spans="10:10" x14ac:dyDescent="0.2">
      <c r="J321"/>
    </row>
    <row r="322" spans="10:10" x14ac:dyDescent="0.2">
      <c r="J322"/>
    </row>
    <row r="323" spans="10:10" x14ac:dyDescent="0.2">
      <c r="J323"/>
    </row>
    <row r="324" spans="10:10" x14ac:dyDescent="0.2">
      <c r="J324"/>
    </row>
    <row r="325" spans="10:10" x14ac:dyDescent="0.2">
      <c r="J325"/>
    </row>
    <row r="326" spans="10:10" x14ac:dyDescent="0.2">
      <c r="J326"/>
    </row>
    <row r="327" spans="10:10" x14ac:dyDescent="0.2">
      <c r="J327"/>
    </row>
    <row r="328" spans="10:10" x14ac:dyDescent="0.2">
      <c r="J328"/>
    </row>
    <row r="329" spans="10:10" x14ac:dyDescent="0.2">
      <c r="J329"/>
    </row>
    <row r="330" spans="10:10" x14ac:dyDescent="0.2">
      <c r="J330"/>
    </row>
    <row r="331" spans="10:10" x14ac:dyDescent="0.2">
      <c r="J331"/>
    </row>
    <row r="332" spans="10:10" x14ac:dyDescent="0.2">
      <c r="J332"/>
    </row>
    <row r="333" spans="10:10" x14ac:dyDescent="0.2">
      <c r="J333"/>
    </row>
    <row r="334" spans="10:10" x14ac:dyDescent="0.2">
      <c r="J334"/>
    </row>
    <row r="335" spans="10:10" x14ac:dyDescent="0.2">
      <c r="J335"/>
    </row>
    <row r="336" spans="10:10" x14ac:dyDescent="0.2">
      <c r="J336"/>
    </row>
    <row r="337" spans="10:10" x14ac:dyDescent="0.2">
      <c r="J337"/>
    </row>
    <row r="338" spans="10:10" x14ac:dyDescent="0.2">
      <c r="J338"/>
    </row>
    <row r="339" spans="10:10" x14ac:dyDescent="0.2">
      <c r="J339"/>
    </row>
    <row r="340" spans="10:10" x14ac:dyDescent="0.2">
      <c r="J340"/>
    </row>
    <row r="341" spans="10:10" x14ac:dyDescent="0.2">
      <c r="J341"/>
    </row>
    <row r="342" spans="10:10" x14ac:dyDescent="0.2">
      <c r="J342"/>
    </row>
    <row r="343" spans="10:10" x14ac:dyDescent="0.2">
      <c r="J343"/>
    </row>
    <row r="344" spans="10:10" x14ac:dyDescent="0.2">
      <c r="J344"/>
    </row>
    <row r="345" spans="10:10" x14ac:dyDescent="0.2">
      <c r="J345"/>
    </row>
    <row r="346" spans="10:10" x14ac:dyDescent="0.2">
      <c r="J346"/>
    </row>
    <row r="347" spans="10:10" x14ac:dyDescent="0.2">
      <c r="J347"/>
    </row>
    <row r="348" spans="10:10" x14ac:dyDescent="0.2">
      <c r="J348"/>
    </row>
    <row r="349" spans="10:10" x14ac:dyDescent="0.2">
      <c r="J349"/>
    </row>
    <row r="350" spans="10:10" x14ac:dyDescent="0.2">
      <c r="J350"/>
    </row>
    <row r="351" spans="10:10" x14ac:dyDescent="0.2">
      <c r="J351"/>
    </row>
    <row r="352" spans="10:10" x14ac:dyDescent="0.2">
      <c r="J352"/>
    </row>
    <row r="353" spans="10:10" x14ac:dyDescent="0.2">
      <c r="J353"/>
    </row>
    <row r="354" spans="10:10" x14ac:dyDescent="0.2">
      <c r="J354"/>
    </row>
    <row r="355" spans="10:10" x14ac:dyDescent="0.2">
      <c r="J355"/>
    </row>
    <row r="356" spans="10:10" x14ac:dyDescent="0.2">
      <c r="J356"/>
    </row>
    <row r="357" spans="10:10" x14ac:dyDescent="0.2">
      <c r="J357"/>
    </row>
    <row r="358" spans="10:10" x14ac:dyDescent="0.2">
      <c r="J358"/>
    </row>
    <row r="359" spans="10:10" x14ac:dyDescent="0.2">
      <c r="J359"/>
    </row>
    <row r="360" spans="10:10" x14ac:dyDescent="0.2">
      <c r="J360"/>
    </row>
    <row r="361" spans="10:10" x14ac:dyDescent="0.2">
      <c r="J361"/>
    </row>
    <row r="362" spans="10:10" x14ac:dyDescent="0.2">
      <c r="J362"/>
    </row>
    <row r="363" spans="10:10" x14ac:dyDescent="0.2">
      <c r="J363"/>
    </row>
    <row r="364" spans="10:10" x14ac:dyDescent="0.2">
      <c r="J364"/>
    </row>
    <row r="365" spans="10:10" x14ac:dyDescent="0.2">
      <c r="J365"/>
    </row>
    <row r="366" spans="10:10" x14ac:dyDescent="0.2">
      <c r="J366"/>
    </row>
    <row r="367" spans="10:10" x14ac:dyDescent="0.2">
      <c r="J367"/>
    </row>
    <row r="368" spans="10:10" x14ac:dyDescent="0.2">
      <c r="J368"/>
    </row>
    <row r="369" spans="10:10" x14ac:dyDescent="0.2">
      <c r="J369"/>
    </row>
    <row r="370" spans="10:10" x14ac:dyDescent="0.2">
      <c r="J370"/>
    </row>
    <row r="371" spans="10:10" x14ac:dyDescent="0.2">
      <c r="J371"/>
    </row>
    <row r="372" spans="10:10" x14ac:dyDescent="0.2">
      <c r="J372"/>
    </row>
    <row r="373" spans="10:10" x14ac:dyDescent="0.2">
      <c r="J373"/>
    </row>
    <row r="374" spans="10:10" x14ac:dyDescent="0.2">
      <c r="J374"/>
    </row>
    <row r="375" spans="10:10" x14ac:dyDescent="0.2">
      <c r="J375"/>
    </row>
    <row r="376" spans="10:10" x14ac:dyDescent="0.2">
      <c r="J376"/>
    </row>
    <row r="377" spans="10:10" x14ac:dyDescent="0.2">
      <c r="J377"/>
    </row>
    <row r="378" spans="10:10" x14ac:dyDescent="0.2">
      <c r="J378"/>
    </row>
    <row r="379" spans="10:10" x14ac:dyDescent="0.2">
      <c r="J379"/>
    </row>
    <row r="380" spans="10:10" x14ac:dyDescent="0.2">
      <c r="J380"/>
    </row>
    <row r="381" spans="10:10" x14ac:dyDescent="0.2">
      <c r="J381"/>
    </row>
    <row r="382" spans="10:10" x14ac:dyDescent="0.2">
      <c r="J382"/>
    </row>
    <row r="383" spans="10:10" x14ac:dyDescent="0.2">
      <c r="J383"/>
    </row>
    <row r="384" spans="10:10" x14ac:dyDescent="0.2">
      <c r="J384"/>
    </row>
    <row r="385" spans="10:10" x14ac:dyDescent="0.2">
      <c r="J385"/>
    </row>
    <row r="386" spans="10:10" x14ac:dyDescent="0.2">
      <c r="J386"/>
    </row>
    <row r="387" spans="10:10" x14ac:dyDescent="0.2">
      <c r="J387"/>
    </row>
    <row r="388" spans="10:10" x14ac:dyDescent="0.2">
      <c r="J388"/>
    </row>
    <row r="389" spans="10:10" x14ac:dyDescent="0.2">
      <c r="J389"/>
    </row>
    <row r="390" spans="10:10" x14ac:dyDescent="0.2">
      <c r="J390"/>
    </row>
    <row r="391" spans="10:10" x14ac:dyDescent="0.2">
      <c r="J391"/>
    </row>
    <row r="392" spans="10:10" x14ac:dyDescent="0.2">
      <c r="J392"/>
    </row>
    <row r="393" spans="10:10" x14ac:dyDescent="0.2">
      <c r="J393"/>
    </row>
    <row r="394" spans="10:10" x14ac:dyDescent="0.2">
      <c r="J394"/>
    </row>
    <row r="395" spans="10:10" x14ac:dyDescent="0.2">
      <c r="J395"/>
    </row>
    <row r="396" spans="10:10" x14ac:dyDescent="0.2">
      <c r="J396"/>
    </row>
    <row r="397" spans="10:10" x14ac:dyDescent="0.2">
      <c r="J397"/>
    </row>
    <row r="398" spans="10:10" x14ac:dyDescent="0.2">
      <c r="J398"/>
    </row>
    <row r="399" spans="10:10" x14ac:dyDescent="0.2">
      <c r="J399"/>
    </row>
    <row r="400" spans="10:10" x14ac:dyDescent="0.2">
      <c r="J400"/>
    </row>
    <row r="401" spans="10:10" x14ac:dyDescent="0.2">
      <c r="J401"/>
    </row>
    <row r="402" spans="10:10" x14ac:dyDescent="0.2">
      <c r="J402"/>
    </row>
    <row r="403" spans="10:10" x14ac:dyDescent="0.2">
      <c r="J403"/>
    </row>
    <row r="404" spans="10:10" x14ac:dyDescent="0.2">
      <c r="J404"/>
    </row>
    <row r="405" spans="10:10" x14ac:dyDescent="0.2">
      <c r="J405"/>
    </row>
    <row r="406" spans="10:10" x14ac:dyDescent="0.2">
      <c r="J406"/>
    </row>
    <row r="407" spans="10:10" x14ac:dyDescent="0.2">
      <c r="J407"/>
    </row>
    <row r="408" spans="10:10" x14ac:dyDescent="0.2">
      <c r="J408"/>
    </row>
    <row r="409" spans="10:10" x14ac:dyDescent="0.2">
      <c r="J409"/>
    </row>
    <row r="410" spans="10:10" x14ac:dyDescent="0.2">
      <c r="J410"/>
    </row>
    <row r="411" spans="10:10" x14ac:dyDescent="0.2">
      <c r="J411"/>
    </row>
    <row r="412" spans="10:10" x14ac:dyDescent="0.2">
      <c r="J412"/>
    </row>
    <row r="413" spans="10:10" x14ac:dyDescent="0.2">
      <c r="J413"/>
    </row>
    <row r="414" spans="10:10" x14ac:dyDescent="0.2">
      <c r="J414"/>
    </row>
    <row r="415" spans="10:10" x14ac:dyDescent="0.2">
      <c r="J415"/>
    </row>
    <row r="416" spans="10:10" x14ac:dyDescent="0.2">
      <c r="J416"/>
    </row>
    <row r="417" spans="10:10" x14ac:dyDescent="0.2">
      <c r="J417"/>
    </row>
    <row r="418" spans="10:10" x14ac:dyDescent="0.2">
      <c r="J418"/>
    </row>
    <row r="419" spans="10:10" x14ac:dyDescent="0.2">
      <c r="J419"/>
    </row>
    <row r="420" spans="10:10" x14ac:dyDescent="0.2">
      <c r="J420"/>
    </row>
    <row r="421" spans="10:10" x14ac:dyDescent="0.2">
      <c r="J421"/>
    </row>
    <row r="422" spans="10:10" x14ac:dyDescent="0.2">
      <c r="J422"/>
    </row>
    <row r="423" spans="10:10" x14ac:dyDescent="0.2">
      <c r="J423"/>
    </row>
    <row r="424" spans="10:10" x14ac:dyDescent="0.2">
      <c r="J424"/>
    </row>
    <row r="425" spans="10:10" x14ac:dyDescent="0.2">
      <c r="J425"/>
    </row>
    <row r="426" spans="10:10" x14ac:dyDescent="0.2">
      <c r="J426"/>
    </row>
    <row r="427" spans="10:10" x14ac:dyDescent="0.2">
      <c r="J427"/>
    </row>
    <row r="428" spans="10:10" x14ac:dyDescent="0.2">
      <c r="J428"/>
    </row>
    <row r="429" spans="10:10" x14ac:dyDescent="0.2">
      <c r="J429"/>
    </row>
    <row r="430" spans="10:10" x14ac:dyDescent="0.2">
      <c r="J430"/>
    </row>
    <row r="431" spans="10:10" x14ac:dyDescent="0.2">
      <c r="J431"/>
    </row>
    <row r="432" spans="10:10" x14ac:dyDescent="0.2">
      <c r="J432"/>
    </row>
    <row r="433" spans="10:10" x14ac:dyDescent="0.2">
      <c r="J433"/>
    </row>
    <row r="434" spans="10:10" x14ac:dyDescent="0.2">
      <c r="J434"/>
    </row>
    <row r="435" spans="10:10" x14ac:dyDescent="0.2">
      <c r="J435"/>
    </row>
    <row r="436" spans="10:10" x14ac:dyDescent="0.2">
      <c r="J436"/>
    </row>
    <row r="437" spans="10:10" x14ac:dyDescent="0.2">
      <c r="J437"/>
    </row>
    <row r="438" spans="10:10" x14ac:dyDescent="0.2">
      <c r="J438"/>
    </row>
    <row r="439" spans="10:10" x14ac:dyDescent="0.2">
      <c r="J439"/>
    </row>
    <row r="440" spans="10:10" x14ac:dyDescent="0.2">
      <c r="J440"/>
    </row>
    <row r="441" spans="10:10" x14ac:dyDescent="0.2">
      <c r="J441"/>
    </row>
    <row r="442" spans="10:10" x14ac:dyDescent="0.2">
      <c r="J442"/>
    </row>
    <row r="443" spans="10:10" x14ac:dyDescent="0.2">
      <c r="J443"/>
    </row>
    <row r="444" spans="10:10" x14ac:dyDescent="0.2">
      <c r="J444"/>
    </row>
    <row r="445" spans="10:10" x14ac:dyDescent="0.2">
      <c r="J445"/>
    </row>
    <row r="446" spans="10:10" x14ac:dyDescent="0.2">
      <c r="J446"/>
    </row>
    <row r="447" spans="10:10" x14ac:dyDescent="0.2">
      <c r="J447"/>
    </row>
    <row r="448" spans="10:10" x14ac:dyDescent="0.2">
      <c r="J448"/>
    </row>
    <row r="449" spans="10:10" x14ac:dyDescent="0.2">
      <c r="J449"/>
    </row>
    <row r="450" spans="10:10" x14ac:dyDescent="0.2">
      <c r="J450"/>
    </row>
    <row r="451" spans="10:10" x14ac:dyDescent="0.2">
      <c r="J451"/>
    </row>
    <row r="452" spans="10:10" x14ac:dyDescent="0.2">
      <c r="J452"/>
    </row>
    <row r="453" spans="10:10" x14ac:dyDescent="0.2">
      <c r="J453"/>
    </row>
    <row r="454" spans="10:10" x14ac:dyDescent="0.2">
      <c r="J454"/>
    </row>
    <row r="455" spans="10:10" x14ac:dyDescent="0.2">
      <c r="J455"/>
    </row>
    <row r="456" spans="10:10" x14ac:dyDescent="0.2">
      <c r="J456"/>
    </row>
    <row r="457" spans="10:10" x14ac:dyDescent="0.2">
      <c r="J457"/>
    </row>
    <row r="458" spans="10:10" x14ac:dyDescent="0.2">
      <c r="J458"/>
    </row>
    <row r="459" spans="10:10" x14ac:dyDescent="0.2">
      <c r="J459"/>
    </row>
    <row r="460" spans="10:10" x14ac:dyDescent="0.2">
      <c r="J460"/>
    </row>
    <row r="461" spans="10:10" x14ac:dyDescent="0.2">
      <c r="J461"/>
    </row>
    <row r="462" spans="10:10" x14ac:dyDescent="0.2">
      <c r="J462"/>
    </row>
    <row r="463" spans="10:10" x14ac:dyDescent="0.2">
      <c r="J463"/>
    </row>
    <row r="464" spans="10:10" x14ac:dyDescent="0.2">
      <c r="J464"/>
    </row>
    <row r="465" spans="10:10" x14ac:dyDescent="0.2">
      <c r="J465"/>
    </row>
    <row r="466" spans="10:10" x14ac:dyDescent="0.2">
      <c r="J466"/>
    </row>
    <row r="467" spans="10:10" x14ac:dyDescent="0.2">
      <c r="J467"/>
    </row>
    <row r="468" spans="10:10" x14ac:dyDescent="0.2">
      <c r="J468"/>
    </row>
    <row r="469" spans="10:10" x14ac:dyDescent="0.2">
      <c r="J469"/>
    </row>
    <row r="470" spans="10:10" x14ac:dyDescent="0.2">
      <c r="J470"/>
    </row>
    <row r="471" spans="10:10" x14ac:dyDescent="0.2">
      <c r="J471"/>
    </row>
    <row r="472" spans="10:10" x14ac:dyDescent="0.2">
      <c r="J472"/>
    </row>
    <row r="473" spans="10:10" x14ac:dyDescent="0.2">
      <c r="J473"/>
    </row>
    <row r="474" spans="10:10" x14ac:dyDescent="0.2">
      <c r="J474"/>
    </row>
    <row r="475" spans="10:10" x14ac:dyDescent="0.2">
      <c r="J475"/>
    </row>
    <row r="476" spans="10:10" x14ac:dyDescent="0.2">
      <c r="J476"/>
    </row>
    <row r="477" spans="10:10" x14ac:dyDescent="0.2">
      <c r="J477"/>
    </row>
    <row r="478" spans="10:10" x14ac:dyDescent="0.2">
      <c r="J478"/>
    </row>
    <row r="479" spans="10:10" x14ac:dyDescent="0.2">
      <c r="J479"/>
    </row>
    <row r="480" spans="10:10" x14ac:dyDescent="0.2">
      <c r="J480"/>
    </row>
    <row r="481" spans="10:10" x14ac:dyDescent="0.2">
      <c r="J481"/>
    </row>
    <row r="482" spans="10:10" x14ac:dyDescent="0.2">
      <c r="J482"/>
    </row>
    <row r="483" spans="10:10" x14ac:dyDescent="0.2">
      <c r="J483"/>
    </row>
    <row r="484" spans="10:10" x14ac:dyDescent="0.2">
      <c r="J484"/>
    </row>
    <row r="485" spans="10:10" x14ac:dyDescent="0.2">
      <c r="J485"/>
    </row>
    <row r="486" spans="10:10" x14ac:dyDescent="0.2">
      <c r="J486"/>
    </row>
    <row r="487" spans="10:10" x14ac:dyDescent="0.2">
      <c r="J487"/>
    </row>
    <row r="488" spans="10:10" x14ac:dyDescent="0.2">
      <c r="J488"/>
    </row>
    <row r="489" spans="10:10" x14ac:dyDescent="0.2">
      <c r="J489"/>
    </row>
    <row r="490" spans="10:10" x14ac:dyDescent="0.2">
      <c r="J490"/>
    </row>
    <row r="491" spans="10:10" x14ac:dyDescent="0.2">
      <c r="J491"/>
    </row>
    <row r="492" spans="10:10" x14ac:dyDescent="0.2">
      <c r="J492"/>
    </row>
    <row r="493" spans="10:10" x14ac:dyDescent="0.2">
      <c r="J493"/>
    </row>
    <row r="494" spans="10:10" x14ac:dyDescent="0.2">
      <c r="J494"/>
    </row>
    <row r="495" spans="10:10" x14ac:dyDescent="0.2">
      <c r="J495"/>
    </row>
    <row r="496" spans="10:10" x14ac:dyDescent="0.2">
      <c r="J496"/>
    </row>
    <row r="497" spans="10:10" x14ac:dyDescent="0.2">
      <c r="J497"/>
    </row>
    <row r="498" spans="10:10" x14ac:dyDescent="0.2">
      <c r="J498"/>
    </row>
    <row r="499" spans="10:10" x14ac:dyDescent="0.2">
      <c r="J499"/>
    </row>
    <row r="500" spans="10:10" x14ac:dyDescent="0.2">
      <c r="J500"/>
    </row>
    <row r="501" spans="10:10" x14ac:dyDescent="0.2">
      <c r="J501"/>
    </row>
    <row r="502" spans="10:10" x14ac:dyDescent="0.2">
      <c r="J502"/>
    </row>
    <row r="503" spans="10:10" x14ac:dyDescent="0.2">
      <c r="J503"/>
    </row>
    <row r="504" spans="10:10" x14ac:dyDescent="0.2">
      <c r="J504"/>
    </row>
    <row r="505" spans="10:10" x14ac:dyDescent="0.2">
      <c r="J505"/>
    </row>
    <row r="506" spans="10:10" x14ac:dyDescent="0.2">
      <c r="J506"/>
    </row>
    <row r="507" spans="10:10" x14ac:dyDescent="0.2">
      <c r="J507"/>
    </row>
    <row r="508" spans="10:10" x14ac:dyDescent="0.2">
      <c r="J508"/>
    </row>
    <row r="509" spans="10:10" x14ac:dyDescent="0.2">
      <c r="J509"/>
    </row>
    <row r="510" spans="10:10" x14ac:dyDescent="0.2">
      <c r="J510"/>
    </row>
    <row r="511" spans="10:10" x14ac:dyDescent="0.2">
      <c r="J511"/>
    </row>
    <row r="512" spans="10:10" x14ac:dyDescent="0.2">
      <c r="J512"/>
    </row>
    <row r="513" spans="10:10" x14ac:dyDescent="0.2">
      <c r="J513"/>
    </row>
    <row r="514" spans="10:10" x14ac:dyDescent="0.2">
      <c r="J514"/>
    </row>
    <row r="515" spans="10:10" x14ac:dyDescent="0.2">
      <c r="J515"/>
    </row>
    <row r="516" spans="10:10" x14ac:dyDescent="0.2">
      <c r="J516"/>
    </row>
    <row r="517" spans="10:10" x14ac:dyDescent="0.2">
      <c r="J517"/>
    </row>
    <row r="518" spans="10:10" x14ac:dyDescent="0.2">
      <c r="J518"/>
    </row>
    <row r="519" spans="10:10" x14ac:dyDescent="0.2">
      <c r="J519"/>
    </row>
    <row r="520" spans="10:10" x14ac:dyDescent="0.2">
      <c r="J520"/>
    </row>
    <row r="521" spans="10:10" x14ac:dyDescent="0.2">
      <c r="J521"/>
    </row>
    <row r="522" spans="10:10" x14ac:dyDescent="0.2">
      <c r="J522"/>
    </row>
    <row r="523" spans="10:10" x14ac:dyDescent="0.2">
      <c r="J523"/>
    </row>
    <row r="524" spans="10:10" x14ac:dyDescent="0.2">
      <c r="J524"/>
    </row>
    <row r="525" spans="10:10" x14ac:dyDescent="0.2">
      <c r="J525"/>
    </row>
    <row r="526" spans="10:10" x14ac:dyDescent="0.2">
      <c r="J526"/>
    </row>
    <row r="527" spans="10:10" x14ac:dyDescent="0.2">
      <c r="J527"/>
    </row>
    <row r="528" spans="10:10" x14ac:dyDescent="0.2">
      <c r="J528"/>
    </row>
    <row r="529" spans="10:10" x14ac:dyDescent="0.2">
      <c r="J529"/>
    </row>
    <row r="530" spans="10:10" x14ac:dyDescent="0.2">
      <c r="J530"/>
    </row>
    <row r="531" spans="10:10" x14ac:dyDescent="0.2">
      <c r="J531"/>
    </row>
    <row r="532" spans="10:10" x14ac:dyDescent="0.2">
      <c r="J532"/>
    </row>
    <row r="533" spans="10:10" x14ac:dyDescent="0.2">
      <c r="J533"/>
    </row>
    <row r="534" spans="10:10" x14ac:dyDescent="0.2">
      <c r="J534"/>
    </row>
    <row r="535" spans="10:10" x14ac:dyDescent="0.2">
      <c r="J535"/>
    </row>
    <row r="536" spans="10:10" x14ac:dyDescent="0.2">
      <c r="J536"/>
    </row>
    <row r="537" spans="10:10" x14ac:dyDescent="0.2">
      <c r="J537"/>
    </row>
    <row r="538" spans="10:10" x14ac:dyDescent="0.2">
      <c r="J538"/>
    </row>
    <row r="539" spans="10:10" x14ac:dyDescent="0.2">
      <c r="J539"/>
    </row>
    <row r="540" spans="10:10" x14ac:dyDescent="0.2">
      <c r="J540"/>
    </row>
    <row r="541" spans="10:10" x14ac:dyDescent="0.2">
      <c r="J541"/>
    </row>
    <row r="542" spans="10:10" x14ac:dyDescent="0.2">
      <c r="J542"/>
    </row>
    <row r="543" spans="10:10" x14ac:dyDescent="0.2">
      <c r="J543"/>
    </row>
    <row r="544" spans="10:10" x14ac:dyDescent="0.2">
      <c r="J544"/>
    </row>
    <row r="545" spans="10:10" x14ac:dyDescent="0.2">
      <c r="J545"/>
    </row>
    <row r="546" spans="10:10" x14ac:dyDescent="0.2">
      <c r="J546"/>
    </row>
    <row r="547" spans="10:10" x14ac:dyDescent="0.2">
      <c r="J547"/>
    </row>
    <row r="548" spans="10:10" x14ac:dyDescent="0.2">
      <c r="J548"/>
    </row>
    <row r="549" spans="10:10" x14ac:dyDescent="0.2">
      <c r="J549"/>
    </row>
    <row r="550" spans="10:10" x14ac:dyDescent="0.2">
      <c r="J550"/>
    </row>
    <row r="551" spans="10:10" x14ac:dyDescent="0.2">
      <c r="J551"/>
    </row>
    <row r="552" spans="10:10" x14ac:dyDescent="0.2">
      <c r="J552"/>
    </row>
    <row r="553" spans="10:10" x14ac:dyDescent="0.2">
      <c r="J553"/>
    </row>
    <row r="554" spans="10:10" x14ac:dyDescent="0.2">
      <c r="J554"/>
    </row>
    <row r="555" spans="10:10" x14ac:dyDescent="0.2">
      <c r="J555"/>
    </row>
    <row r="556" spans="10:10" x14ac:dyDescent="0.2">
      <c r="J556"/>
    </row>
    <row r="557" spans="10:10" x14ac:dyDescent="0.2">
      <c r="J557"/>
    </row>
    <row r="558" spans="10:10" x14ac:dyDescent="0.2">
      <c r="J558"/>
    </row>
    <row r="559" spans="10:10" x14ac:dyDescent="0.2">
      <c r="J559"/>
    </row>
    <row r="560" spans="10:10" x14ac:dyDescent="0.2">
      <c r="J560"/>
    </row>
    <row r="561" spans="10:10" x14ac:dyDescent="0.2">
      <c r="J561"/>
    </row>
    <row r="562" spans="10:10" x14ac:dyDescent="0.2">
      <c r="J562"/>
    </row>
    <row r="563" spans="10:10" x14ac:dyDescent="0.2">
      <c r="J563"/>
    </row>
    <row r="564" spans="10:10" x14ac:dyDescent="0.2">
      <c r="J564"/>
    </row>
    <row r="565" spans="10:10" x14ac:dyDescent="0.2">
      <c r="J565"/>
    </row>
    <row r="566" spans="10:10" x14ac:dyDescent="0.2">
      <c r="J566"/>
    </row>
    <row r="567" spans="10:10" x14ac:dyDescent="0.2">
      <c r="J567"/>
    </row>
    <row r="568" spans="10:10" x14ac:dyDescent="0.2">
      <c r="J568"/>
    </row>
    <row r="569" spans="10:10" x14ac:dyDescent="0.2">
      <c r="J569"/>
    </row>
    <row r="570" spans="10:10" x14ac:dyDescent="0.2">
      <c r="J570"/>
    </row>
    <row r="571" spans="10:10" x14ac:dyDescent="0.2">
      <c r="J571"/>
    </row>
    <row r="572" spans="10:10" x14ac:dyDescent="0.2">
      <c r="J572"/>
    </row>
    <row r="573" spans="10:10" x14ac:dyDescent="0.2">
      <c r="J573"/>
    </row>
    <row r="574" spans="10:10" x14ac:dyDescent="0.2">
      <c r="J574"/>
    </row>
    <row r="575" spans="10:10" x14ac:dyDescent="0.2">
      <c r="J575"/>
    </row>
    <row r="576" spans="10:10" x14ac:dyDescent="0.2">
      <c r="J576"/>
    </row>
    <row r="577" spans="10:10" x14ac:dyDescent="0.2">
      <c r="J577"/>
    </row>
    <row r="578" spans="10:10" x14ac:dyDescent="0.2">
      <c r="J578"/>
    </row>
    <row r="579" spans="10:10" x14ac:dyDescent="0.2">
      <c r="J579"/>
    </row>
    <row r="580" spans="10:10" x14ac:dyDescent="0.2">
      <c r="J580"/>
    </row>
    <row r="581" spans="10:10" x14ac:dyDescent="0.2">
      <c r="J581"/>
    </row>
    <row r="582" spans="10:10" x14ac:dyDescent="0.2">
      <c r="J582"/>
    </row>
    <row r="583" spans="10:10" x14ac:dyDescent="0.2">
      <c r="J583"/>
    </row>
    <row r="584" spans="10:10" x14ac:dyDescent="0.2">
      <c r="J584"/>
    </row>
    <row r="585" spans="10:10" x14ac:dyDescent="0.2">
      <c r="J585"/>
    </row>
    <row r="586" spans="10:10" x14ac:dyDescent="0.2">
      <c r="J586"/>
    </row>
    <row r="587" spans="10:10" x14ac:dyDescent="0.2">
      <c r="J587"/>
    </row>
    <row r="588" spans="10:10" x14ac:dyDescent="0.2">
      <c r="J588"/>
    </row>
    <row r="589" spans="10:10" x14ac:dyDescent="0.2">
      <c r="J589"/>
    </row>
    <row r="590" spans="10:10" x14ac:dyDescent="0.2">
      <c r="J590"/>
    </row>
    <row r="591" spans="10:10" x14ac:dyDescent="0.2">
      <c r="J591"/>
    </row>
    <row r="592" spans="10:10" x14ac:dyDescent="0.2">
      <c r="J592"/>
    </row>
    <row r="593" spans="10:10" x14ac:dyDescent="0.2">
      <c r="J593"/>
    </row>
    <row r="594" spans="10:10" x14ac:dyDescent="0.2">
      <c r="J594"/>
    </row>
    <row r="595" spans="10:10" x14ac:dyDescent="0.2">
      <c r="J595"/>
    </row>
    <row r="596" spans="10:10" x14ac:dyDescent="0.2">
      <c r="J596"/>
    </row>
    <row r="597" spans="10:10" x14ac:dyDescent="0.2">
      <c r="J597"/>
    </row>
    <row r="598" spans="10:10" x14ac:dyDescent="0.2">
      <c r="J598"/>
    </row>
    <row r="599" spans="10:10" x14ac:dyDescent="0.2">
      <c r="J599"/>
    </row>
    <row r="600" spans="10:10" x14ac:dyDescent="0.2">
      <c r="J600"/>
    </row>
    <row r="601" spans="10:10" x14ac:dyDescent="0.2">
      <c r="J601"/>
    </row>
    <row r="602" spans="10:10" x14ac:dyDescent="0.2">
      <c r="J602"/>
    </row>
    <row r="603" spans="10:10" x14ac:dyDescent="0.2">
      <c r="J603"/>
    </row>
    <row r="604" spans="10:10" x14ac:dyDescent="0.2">
      <c r="J604"/>
    </row>
    <row r="605" spans="10:10" x14ac:dyDescent="0.2">
      <c r="J605"/>
    </row>
    <row r="606" spans="10:10" x14ac:dyDescent="0.2">
      <c r="J606"/>
    </row>
    <row r="607" spans="10:10" x14ac:dyDescent="0.2">
      <c r="J607"/>
    </row>
    <row r="608" spans="10:10" x14ac:dyDescent="0.2">
      <c r="J608"/>
    </row>
    <row r="609" spans="10:10" x14ac:dyDescent="0.2">
      <c r="J609"/>
    </row>
    <row r="610" spans="10:10" x14ac:dyDescent="0.2">
      <c r="J610"/>
    </row>
    <row r="611" spans="10:10" x14ac:dyDescent="0.2">
      <c r="J611"/>
    </row>
    <row r="612" spans="10:10" x14ac:dyDescent="0.2">
      <c r="J612"/>
    </row>
    <row r="613" spans="10:10" x14ac:dyDescent="0.2">
      <c r="J613"/>
    </row>
    <row r="614" spans="10:10" x14ac:dyDescent="0.2">
      <c r="J614"/>
    </row>
    <row r="615" spans="10:10" x14ac:dyDescent="0.2">
      <c r="J615"/>
    </row>
    <row r="616" spans="10:10" x14ac:dyDescent="0.2">
      <c r="J616"/>
    </row>
    <row r="617" spans="10:10" x14ac:dyDescent="0.2">
      <c r="J617"/>
    </row>
    <row r="618" spans="10:10" x14ac:dyDescent="0.2">
      <c r="J618"/>
    </row>
    <row r="619" spans="10:10" x14ac:dyDescent="0.2">
      <c r="J619"/>
    </row>
    <row r="620" spans="10:10" x14ac:dyDescent="0.2">
      <c r="J620"/>
    </row>
    <row r="621" spans="10:10" x14ac:dyDescent="0.2">
      <c r="J621"/>
    </row>
    <row r="622" spans="10:10" x14ac:dyDescent="0.2">
      <c r="J622"/>
    </row>
    <row r="623" spans="10:10" x14ac:dyDescent="0.2">
      <c r="J623"/>
    </row>
    <row r="624" spans="10:10" x14ac:dyDescent="0.2">
      <c r="J624"/>
    </row>
    <row r="625" spans="10:10" x14ac:dyDescent="0.2">
      <c r="J625"/>
    </row>
    <row r="626" spans="10:10" x14ac:dyDescent="0.2">
      <c r="J626"/>
    </row>
    <row r="627" spans="10:10" x14ac:dyDescent="0.2">
      <c r="J627"/>
    </row>
    <row r="628" spans="10:10" x14ac:dyDescent="0.2">
      <c r="J628"/>
    </row>
    <row r="629" spans="10:10" x14ac:dyDescent="0.2">
      <c r="J629"/>
    </row>
    <row r="630" spans="10:10" x14ac:dyDescent="0.2">
      <c r="J630"/>
    </row>
    <row r="631" spans="10:10" x14ac:dyDescent="0.2">
      <c r="J631"/>
    </row>
    <row r="632" spans="10:10" x14ac:dyDescent="0.2">
      <c r="J632"/>
    </row>
    <row r="633" spans="10:10" x14ac:dyDescent="0.2">
      <c r="J633"/>
    </row>
    <row r="634" spans="10:10" x14ac:dyDescent="0.2">
      <c r="J634"/>
    </row>
    <row r="635" spans="10:10" x14ac:dyDescent="0.2">
      <c r="J635"/>
    </row>
    <row r="636" spans="10:10" x14ac:dyDescent="0.2">
      <c r="J636"/>
    </row>
    <row r="637" spans="10:10" x14ac:dyDescent="0.2">
      <c r="J637"/>
    </row>
    <row r="638" spans="10:10" x14ac:dyDescent="0.2">
      <c r="J638"/>
    </row>
    <row r="639" spans="10:10" x14ac:dyDescent="0.2">
      <c r="J639"/>
    </row>
    <row r="640" spans="10:10" x14ac:dyDescent="0.2">
      <c r="J640"/>
    </row>
    <row r="641" spans="10:10" x14ac:dyDescent="0.2">
      <c r="J641"/>
    </row>
    <row r="642" spans="10:10" x14ac:dyDescent="0.2">
      <c r="J642"/>
    </row>
    <row r="643" spans="10:10" x14ac:dyDescent="0.2">
      <c r="J643"/>
    </row>
    <row r="644" spans="10:10" x14ac:dyDescent="0.2">
      <c r="J644"/>
    </row>
    <row r="645" spans="10:10" x14ac:dyDescent="0.2">
      <c r="J645"/>
    </row>
    <row r="646" spans="10:10" x14ac:dyDescent="0.2">
      <c r="J646"/>
    </row>
    <row r="647" spans="10:10" x14ac:dyDescent="0.2">
      <c r="J647"/>
    </row>
    <row r="648" spans="10:10" x14ac:dyDescent="0.2">
      <c r="J648"/>
    </row>
    <row r="649" spans="10:10" x14ac:dyDescent="0.2">
      <c r="J649"/>
    </row>
    <row r="650" spans="10:10" x14ac:dyDescent="0.2">
      <c r="J650"/>
    </row>
    <row r="651" spans="10:10" x14ac:dyDescent="0.2">
      <c r="J651"/>
    </row>
    <row r="652" spans="10:10" x14ac:dyDescent="0.2">
      <c r="J652"/>
    </row>
    <row r="653" spans="10:10" x14ac:dyDescent="0.2">
      <c r="J653"/>
    </row>
    <row r="654" spans="10:10" x14ac:dyDescent="0.2">
      <c r="J654"/>
    </row>
    <row r="655" spans="10:10" x14ac:dyDescent="0.2">
      <c r="J655"/>
    </row>
    <row r="656" spans="10:10" x14ac:dyDescent="0.2">
      <c r="J656"/>
    </row>
    <row r="657" spans="10:10" x14ac:dyDescent="0.2">
      <c r="J657"/>
    </row>
    <row r="658" spans="10:10" x14ac:dyDescent="0.2">
      <c r="J658"/>
    </row>
    <row r="659" spans="10:10" x14ac:dyDescent="0.2">
      <c r="J659"/>
    </row>
    <row r="660" spans="10:10" x14ac:dyDescent="0.2">
      <c r="J660"/>
    </row>
    <row r="661" spans="10:10" x14ac:dyDescent="0.2">
      <c r="J661"/>
    </row>
    <row r="662" spans="10:10" x14ac:dyDescent="0.2">
      <c r="J662"/>
    </row>
    <row r="663" spans="10:10" x14ac:dyDescent="0.2">
      <c r="J663"/>
    </row>
    <row r="664" spans="10:10" x14ac:dyDescent="0.2">
      <c r="J664"/>
    </row>
    <row r="665" spans="10:10" x14ac:dyDescent="0.2">
      <c r="J665"/>
    </row>
    <row r="666" spans="10:10" x14ac:dyDescent="0.2">
      <c r="J666"/>
    </row>
    <row r="667" spans="10:10" x14ac:dyDescent="0.2">
      <c r="J667"/>
    </row>
    <row r="668" spans="10:10" x14ac:dyDescent="0.2">
      <c r="J668"/>
    </row>
    <row r="669" spans="10:10" x14ac:dyDescent="0.2">
      <c r="J669"/>
    </row>
    <row r="670" spans="10:10" x14ac:dyDescent="0.2">
      <c r="J670"/>
    </row>
    <row r="671" spans="10:10" x14ac:dyDescent="0.2">
      <c r="J671"/>
    </row>
    <row r="672" spans="10:10" x14ac:dyDescent="0.2">
      <c r="J672"/>
    </row>
    <row r="673" spans="10:10" x14ac:dyDescent="0.2">
      <c r="J673"/>
    </row>
    <row r="674" spans="10:10" x14ac:dyDescent="0.2">
      <c r="J674"/>
    </row>
    <row r="675" spans="10:10" x14ac:dyDescent="0.2">
      <c r="J675"/>
    </row>
    <row r="676" spans="10:10" x14ac:dyDescent="0.2">
      <c r="J676"/>
    </row>
    <row r="677" spans="10:10" x14ac:dyDescent="0.2">
      <c r="J677"/>
    </row>
    <row r="678" spans="10:10" x14ac:dyDescent="0.2">
      <c r="J678"/>
    </row>
    <row r="679" spans="10:10" x14ac:dyDescent="0.2">
      <c r="J679"/>
    </row>
    <row r="680" spans="10:10" x14ac:dyDescent="0.2">
      <c r="J680"/>
    </row>
    <row r="681" spans="10:10" x14ac:dyDescent="0.2">
      <c r="J681"/>
    </row>
    <row r="682" spans="10:10" x14ac:dyDescent="0.2">
      <c r="J682"/>
    </row>
    <row r="683" spans="10:10" x14ac:dyDescent="0.2">
      <c r="J683"/>
    </row>
    <row r="684" spans="10:10" x14ac:dyDescent="0.2">
      <c r="J684"/>
    </row>
    <row r="685" spans="10:10" x14ac:dyDescent="0.2">
      <c r="J685"/>
    </row>
    <row r="686" spans="10:10" x14ac:dyDescent="0.2">
      <c r="J686"/>
    </row>
    <row r="687" spans="10:10" x14ac:dyDescent="0.2">
      <c r="J687"/>
    </row>
    <row r="688" spans="10:10" x14ac:dyDescent="0.2">
      <c r="J688"/>
    </row>
    <row r="689" spans="10:10" x14ac:dyDescent="0.2">
      <c r="J689"/>
    </row>
    <row r="690" spans="10:10" x14ac:dyDescent="0.2">
      <c r="J690"/>
    </row>
    <row r="691" spans="10:10" x14ac:dyDescent="0.2">
      <c r="J691"/>
    </row>
    <row r="692" spans="10:10" x14ac:dyDescent="0.2">
      <c r="J692"/>
    </row>
    <row r="693" spans="10:10" x14ac:dyDescent="0.2">
      <c r="J693"/>
    </row>
    <row r="694" spans="10:10" x14ac:dyDescent="0.2">
      <c r="J694"/>
    </row>
    <row r="695" spans="10:10" x14ac:dyDescent="0.2">
      <c r="J695"/>
    </row>
    <row r="696" spans="10:10" x14ac:dyDescent="0.2">
      <c r="J696"/>
    </row>
    <row r="697" spans="10:10" x14ac:dyDescent="0.2">
      <c r="J697"/>
    </row>
    <row r="698" spans="10:10" x14ac:dyDescent="0.2">
      <c r="J698"/>
    </row>
    <row r="699" spans="10:10" x14ac:dyDescent="0.2">
      <c r="J699"/>
    </row>
    <row r="700" spans="10:10" x14ac:dyDescent="0.2">
      <c r="J700"/>
    </row>
    <row r="701" spans="10:10" x14ac:dyDescent="0.2">
      <c r="J701"/>
    </row>
    <row r="702" spans="10:10" x14ac:dyDescent="0.2">
      <c r="J702"/>
    </row>
    <row r="703" spans="10:10" x14ac:dyDescent="0.2">
      <c r="J703"/>
    </row>
    <row r="704" spans="10:10" x14ac:dyDescent="0.2">
      <c r="J704"/>
    </row>
    <row r="705" spans="10:10" x14ac:dyDescent="0.2">
      <c r="J705"/>
    </row>
    <row r="706" spans="10:10" x14ac:dyDescent="0.2">
      <c r="J706"/>
    </row>
    <row r="707" spans="10:10" x14ac:dyDescent="0.2">
      <c r="J707"/>
    </row>
    <row r="708" spans="10:10" x14ac:dyDescent="0.2">
      <c r="J708"/>
    </row>
    <row r="709" spans="10:10" x14ac:dyDescent="0.2">
      <c r="J709"/>
    </row>
    <row r="710" spans="10:10" x14ac:dyDescent="0.2">
      <c r="J710"/>
    </row>
    <row r="711" spans="10:10" x14ac:dyDescent="0.2">
      <c r="J711"/>
    </row>
    <row r="712" spans="10:10" x14ac:dyDescent="0.2">
      <c r="J712"/>
    </row>
    <row r="713" spans="10:10" x14ac:dyDescent="0.2">
      <c r="J713"/>
    </row>
    <row r="714" spans="10:10" x14ac:dyDescent="0.2">
      <c r="J714"/>
    </row>
    <row r="715" spans="10:10" x14ac:dyDescent="0.2">
      <c r="J715"/>
    </row>
    <row r="716" spans="10:10" x14ac:dyDescent="0.2">
      <c r="J716"/>
    </row>
    <row r="717" spans="10:10" x14ac:dyDescent="0.2">
      <c r="J717"/>
    </row>
    <row r="718" spans="10:10" x14ac:dyDescent="0.2">
      <c r="J718"/>
    </row>
    <row r="719" spans="10:10" x14ac:dyDescent="0.2">
      <c r="J719"/>
    </row>
    <row r="720" spans="10:10" x14ac:dyDescent="0.2">
      <c r="J720"/>
    </row>
    <row r="721" spans="10:10" x14ac:dyDescent="0.2">
      <c r="J721"/>
    </row>
    <row r="722" spans="10:10" x14ac:dyDescent="0.2">
      <c r="J722"/>
    </row>
    <row r="723" spans="10:10" x14ac:dyDescent="0.2">
      <c r="J723"/>
    </row>
    <row r="724" spans="10:10" x14ac:dyDescent="0.2">
      <c r="J724"/>
    </row>
    <row r="725" spans="10:10" x14ac:dyDescent="0.2">
      <c r="J725"/>
    </row>
    <row r="726" spans="10:10" x14ac:dyDescent="0.2">
      <c r="J726"/>
    </row>
    <row r="727" spans="10:10" x14ac:dyDescent="0.2">
      <c r="J727"/>
    </row>
    <row r="728" spans="10:10" x14ac:dyDescent="0.2">
      <c r="J728"/>
    </row>
    <row r="729" spans="10:10" x14ac:dyDescent="0.2">
      <c r="J729"/>
    </row>
    <row r="730" spans="10:10" x14ac:dyDescent="0.2">
      <c r="J730"/>
    </row>
    <row r="731" spans="10:10" x14ac:dyDescent="0.2">
      <c r="J731"/>
    </row>
    <row r="732" spans="10:10" x14ac:dyDescent="0.2">
      <c r="J732"/>
    </row>
    <row r="733" spans="10:10" x14ac:dyDescent="0.2">
      <c r="J733"/>
    </row>
    <row r="734" spans="10:10" x14ac:dyDescent="0.2">
      <c r="J734"/>
    </row>
    <row r="735" spans="10:10" x14ac:dyDescent="0.2">
      <c r="J735"/>
    </row>
    <row r="736" spans="10:10" x14ac:dyDescent="0.2">
      <c r="J736"/>
    </row>
    <row r="737" spans="10:10" x14ac:dyDescent="0.2">
      <c r="J737"/>
    </row>
    <row r="738" spans="10:10" x14ac:dyDescent="0.2">
      <c r="J738"/>
    </row>
    <row r="739" spans="10:10" x14ac:dyDescent="0.2">
      <c r="J739"/>
    </row>
    <row r="740" spans="10:10" x14ac:dyDescent="0.2">
      <c r="J740"/>
    </row>
    <row r="741" spans="10:10" x14ac:dyDescent="0.2">
      <c r="J741"/>
    </row>
    <row r="742" spans="10:10" x14ac:dyDescent="0.2">
      <c r="J742"/>
    </row>
    <row r="743" spans="10:10" x14ac:dyDescent="0.2">
      <c r="J743"/>
    </row>
    <row r="744" spans="10:10" x14ac:dyDescent="0.2">
      <c r="J744"/>
    </row>
    <row r="745" spans="10:10" x14ac:dyDescent="0.2">
      <c r="J745"/>
    </row>
    <row r="746" spans="10:10" x14ac:dyDescent="0.2">
      <c r="J746"/>
    </row>
    <row r="747" spans="10:10" x14ac:dyDescent="0.2">
      <c r="J747"/>
    </row>
    <row r="748" spans="10:10" x14ac:dyDescent="0.2">
      <c r="J748"/>
    </row>
    <row r="749" spans="10:10" x14ac:dyDescent="0.2">
      <c r="J749"/>
    </row>
    <row r="750" spans="10:10" x14ac:dyDescent="0.2">
      <c r="J750"/>
    </row>
    <row r="751" spans="10:10" x14ac:dyDescent="0.2">
      <c r="J751"/>
    </row>
    <row r="752" spans="10:10" x14ac:dyDescent="0.2">
      <c r="J752"/>
    </row>
    <row r="753" spans="10:10" x14ac:dyDescent="0.2">
      <c r="J753"/>
    </row>
    <row r="754" spans="10:10" x14ac:dyDescent="0.2">
      <c r="J754"/>
    </row>
    <row r="755" spans="10:10" x14ac:dyDescent="0.2">
      <c r="J755"/>
    </row>
    <row r="756" spans="10:10" x14ac:dyDescent="0.2">
      <c r="J756"/>
    </row>
    <row r="757" spans="10:10" x14ac:dyDescent="0.2">
      <c r="J757"/>
    </row>
    <row r="758" spans="10:10" x14ac:dyDescent="0.2">
      <c r="J758"/>
    </row>
    <row r="759" spans="10:10" x14ac:dyDescent="0.2">
      <c r="J759"/>
    </row>
    <row r="760" spans="10:10" x14ac:dyDescent="0.2">
      <c r="J760"/>
    </row>
    <row r="761" spans="10:10" x14ac:dyDescent="0.2">
      <c r="J761"/>
    </row>
    <row r="762" spans="10:10" x14ac:dyDescent="0.2">
      <c r="J762"/>
    </row>
    <row r="763" spans="10:10" x14ac:dyDescent="0.2">
      <c r="J763"/>
    </row>
    <row r="764" spans="10:10" x14ac:dyDescent="0.2">
      <c r="J764"/>
    </row>
    <row r="765" spans="10:10" x14ac:dyDescent="0.2">
      <c r="J765"/>
    </row>
    <row r="766" spans="10:10" x14ac:dyDescent="0.2">
      <c r="J766"/>
    </row>
    <row r="767" spans="10:10" x14ac:dyDescent="0.2">
      <c r="J767"/>
    </row>
    <row r="768" spans="10:10" x14ac:dyDescent="0.2">
      <c r="J768"/>
    </row>
    <row r="769" spans="10:10" x14ac:dyDescent="0.2">
      <c r="J769"/>
    </row>
    <row r="770" spans="10:10" x14ac:dyDescent="0.2">
      <c r="J770"/>
    </row>
    <row r="771" spans="10:10" x14ac:dyDescent="0.2">
      <c r="J771"/>
    </row>
    <row r="772" spans="10:10" x14ac:dyDescent="0.2">
      <c r="J772"/>
    </row>
    <row r="773" spans="10:10" x14ac:dyDescent="0.2">
      <c r="J773"/>
    </row>
    <row r="774" spans="10:10" x14ac:dyDescent="0.2">
      <c r="J774"/>
    </row>
    <row r="775" spans="10:10" x14ac:dyDescent="0.2">
      <c r="J775"/>
    </row>
    <row r="776" spans="10:10" x14ac:dyDescent="0.2">
      <c r="J776"/>
    </row>
    <row r="777" spans="10:10" x14ac:dyDescent="0.2">
      <c r="J777"/>
    </row>
    <row r="778" spans="10:10" x14ac:dyDescent="0.2">
      <c r="J778"/>
    </row>
    <row r="779" spans="10:10" x14ac:dyDescent="0.2">
      <c r="J779"/>
    </row>
    <row r="780" spans="10:10" x14ac:dyDescent="0.2">
      <c r="J780"/>
    </row>
    <row r="781" spans="10:10" x14ac:dyDescent="0.2">
      <c r="J781"/>
    </row>
    <row r="782" spans="10:10" x14ac:dyDescent="0.2">
      <c r="J782"/>
    </row>
    <row r="783" spans="10:10" x14ac:dyDescent="0.2">
      <c r="J783"/>
    </row>
    <row r="784" spans="10:10" x14ac:dyDescent="0.2">
      <c r="J784"/>
    </row>
    <row r="785" spans="10:10" x14ac:dyDescent="0.2">
      <c r="J785"/>
    </row>
    <row r="786" spans="10:10" x14ac:dyDescent="0.2">
      <c r="J786"/>
    </row>
    <row r="787" spans="10:10" x14ac:dyDescent="0.2">
      <c r="J787"/>
    </row>
    <row r="788" spans="10:10" x14ac:dyDescent="0.2">
      <c r="J788"/>
    </row>
    <row r="789" spans="10:10" x14ac:dyDescent="0.2">
      <c r="J789"/>
    </row>
    <row r="790" spans="10:10" x14ac:dyDescent="0.2">
      <c r="J790"/>
    </row>
    <row r="791" spans="10:10" x14ac:dyDescent="0.2">
      <c r="J791"/>
    </row>
    <row r="792" spans="10:10" x14ac:dyDescent="0.2">
      <c r="J792"/>
    </row>
    <row r="793" spans="10:10" x14ac:dyDescent="0.2">
      <c r="J793"/>
    </row>
    <row r="794" spans="10:10" x14ac:dyDescent="0.2">
      <c r="J794"/>
    </row>
    <row r="795" spans="10:10" x14ac:dyDescent="0.2">
      <c r="J795"/>
    </row>
    <row r="796" spans="10:10" x14ac:dyDescent="0.2">
      <c r="J796"/>
    </row>
    <row r="797" spans="10:10" x14ac:dyDescent="0.2">
      <c r="J797"/>
    </row>
    <row r="798" spans="10:10" x14ac:dyDescent="0.2">
      <c r="J798"/>
    </row>
    <row r="799" spans="10:10" x14ac:dyDescent="0.2">
      <c r="J799"/>
    </row>
    <row r="800" spans="10:10" x14ac:dyDescent="0.2">
      <c r="J800"/>
    </row>
    <row r="801" spans="10:10" x14ac:dyDescent="0.2">
      <c r="J801"/>
    </row>
    <row r="802" spans="10:10" x14ac:dyDescent="0.2">
      <c r="J802"/>
    </row>
    <row r="803" spans="10:10" x14ac:dyDescent="0.2">
      <c r="J803"/>
    </row>
    <row r="804" spans="10:10" x14ac:dyDescent="0.2">
      <c r="J804"/>
    </row>
    <row r="805" spans="10:10" x14ac:dyDescent="0.2">
      <c r="J805"/>
    </row>
    <row r="806" spans="10:10" x14ac:dyDescent="0.2">
      <c r="J806"/>
    </row>
    <row r="807" spans="10:10" x14ac:dyDescent="0.2">
      <c r="J807"/>
    </row>
    <row r="808" spans="10:10" x14ac:dyDescent="0.2">
      <c r="J808"/>
    </row>
    <row r="809" spans="10:10" x14ac:dyDescent="0.2">
      <c r="J809"/>
    </row>
    <row r="810" spans="10:10" x14ac:dyDescent="0.2">
      <c r="J810"/>
    </row>
    <row r="811" spans="10:10" x14ac:dyDescent="0.2">
      <c r="J811"/>
    </row>
    <row r="812" spans="10:10" x14ac:dyDescent="0.2">
      <c r="J812"/>
    </row>
    <row r="813" spans="10:10" x14ac:dyDescent="0.2">
      <c r="J813"/>
    </row>
    <row r="814" spans="10:10" x14ac:dyDescent="0.2">
      <c r="J814"/>
    </row>
    <row r="815" spans="10:10" x14ac:dyDescent="0.2">
      <c r="J815"/>
    </row>
    <row r="816" spans="10:10" x14ac:dyDescent="0.2">
      <c r="J816"/>
    </row>
    <row r="817" spans="10:10" x14ac:dyDescent="0.2">
      <c r="J817"/>
    </row>
    <row r="818" spans="10:10" x14ac:dyDescent="0.2">
      <c r="J818"/>
    </row>
    <row r="819" spans="10:10" x14ac:dyDescent="0.2">
      <c r="J819"/>
    </row>
    <row r="820" spans="10:10" x14ac:dyDescent="0.2">
      <c r="J820"/>
    </row>
    <row r="821" spans="10:10" x14ac:dyDescent="0.2">
      <c r="J821"/>
    </row>
    <row r="822" spans="10:10" x14ac:dyDescent="0.2">
      <c r="J822"/>
    </row>
    <row r="823" spans="10:10" x14ac:dyDescent="0.2">
      <c r="J823"/>
    </row>
    <row r="824" spans="10:10" x14ac:dyDescent="0.2">
      <c r="J824"/>
    </row>
    <row r="825" spans="10:10" x14ac:dyDescent="0.2">
      <c r="J825"/>
    </row>
    <row r="826" spans="10:10" x14ac:dyDescent="0.2">
      <c r="J826"/>
    </row>
    <row r="827" spans="10:10" x14ac:dyDescent="0.2">
      <c r="J827"/>
    </row>
    <row r="828" spans="10:10" x14ac:dyDescent="0.2">
      <c r="J828"/>
    </row>
    <row r="829" spans="10:10" x14ac:dyDescent="0.2">
      <c r="J829"/>
    </row>
    <row r="830" spans="10:10" x14ac:dyDescent="0.2">
      <c r="J830"/>
    </row>
    <row r="831" spans="10:10" x14ac:dyDescent="0.2">
      <c r="J831"/>
    </row>
    <row r="832" spans="10:10" x14ac:dyDescent="0.2">
      <c r="J832"/>
    </row>
    <row r="833" spans="10:10" x14ac:dyDescent="0.2">
      <c r="J833"/>
    </row>
    <row r="834" spans="10:10" x14ac:dyDescent="0.2">
      <c r="J834"/>
    </row>
    <row r="835" spans="10:10" x14ac:dyDescent="0.2">
      <c r="J835"/>
    </row>
    <row r="836" spans="10:10" x14ac:dyDescent="0.2">
      <c r="J836"/>
    </row>
    <row r="837" spans="10:10" x14ac:dyDescent="0.2">
      <c r="J837"/>
    </row>
    <row r="838" spans="10:10" x14ac:dyDescent="0.2">
      <c r="J838"/>
    </row>
    <row r="839" spans="10:10" x14ac:dyDescent="0.2">
      <c r="J839"/>
    </row>
    <row r="840" spans="10:10" x14ac:dyDescent="0.2">
      <c r="J840"/>
    </row>
    <row r="841" spans="10:10" x14ac:dyDescent="0.2">
      <c r="J841"/>
    </row>
    <row r="842" spans="10:10" x14ac:dyDescent="0.2">
      <c r="J842"/>
    </row>
    <row r="843" spans="10:10" x14ac:dyDescent="0.2">
      <c r="J843"/>
    </row>
    <row r="844" spans="10:10" x14ac:dyDescent="0.2">
      <c r="J844"/>
    </row>
    <row r="845" spans="10:10" x14ac:dyDescent="0.2">
      <c r="J845"/>
    </row>
    <row r="846" spans="10:10" x14ac:dyDescent="0.2">
      <c r="J846"/>
    </row>
    <row r="847" spans="10:10" x14ac:dyDescent="0.2">
      <c r="J847"/>
    </row>
    <row r="848" spans="10:10" x14ac:dyDescent="0.2">
      <c r="J848"/>
    </row>
    <row r="849" spans="10:10" x14ac:dyDescent="0.2">
      <c r="J849"/>
    </row>
    <row r="850" spans="10:10" x14ac:dyDescent="0.2">
      <c r="J850"/>
    </row>
    <row r="851" spans="10:10" x14ac:dyDescent="0.2">
      <c r="J851"/>
    </row>
    <row r="852" spans="10:10" x14ac:dyDescent="0.2">
      <c r="J852"/>
    </row>
    <row r="853" spans="10:10" x14ac:dyDescent="0.2">
      <c r="J853"/>
    </row>
    <row r="854" spans="10:10" x14ac:dyDescent="0.2">
      <c r="J854"/>
    </row>
    <row r="855" spans="10:10" x14ac:dyDescent="0.2">
      <c r="J855"/>
    </row>
    <row r="856" spans="10:10" x14ac:dyDescent="0.2">
      <c r="J856"/>
    </row>
    <row r="857" spans="10:10" x14ac:dyDescent="0.2">
      <c r="J857"/>
    </row>
    <row r="858" spans="10:10" x14ac:dyDescent="0.2">
      <c r="J858"/>
    </row>
    <row r="859" spans="10:10" x14ac:dyDescent="0.2">
      <c r="J859"/>
    </row>
    <row r="860" spans="10:10" x14ac:dyDescent="0.2">
      <c r="J860"/>
    </row>
    <row r="861" spans="10:10" x14ac:dyDescent="0.2">
      <c r="J861"/>
    </row>
    <row r="862" spans="10:10" x14ac:dyDescent="0.2">
      <c r="J862"/>
    </row>
    <row r="863" spans="10:10" x14ac:dyDescent="0.2">
      <c r="J863"/>
    </row>
    <row r="864" spans="10:10" x14ac:dyDescent="0.2">
      <c r="J864"/>
    </row>
    <row r="865" spans="10:10" x14ac:dyDescent="0.2">
      <c r="J865"/>
    </row>
    <row r="866" spans="10:10" x14ac:dyDescent="0.2">
      <c r="J866"/>
    </row>
    <row r="867" spans="10:10" x14ac:dyDescent="0.2">
      <c r="J867"/>
    </row>
    <row r="868" spans="10:10" x14ac:dyDescent="0.2">
      <c r="J868"/>
    </row>
    <row r="869" spans="10:10" x14ac:dyDescent="0.2">
      <c r="J869"/>
    </row>
    <row r="870" spans="10:10" x14ac:dyDescent="0.2">
      <c r="J870"/>
    </row>
    <row r="871" spans="10:10" x14ac:dyDescent="0.2">
      <c r="J871"/>
    </row>
    <row r="872" spans="10:10" x14ac:dyDescent="0.2">
      <c r="J872"/>
    </row>
    <row r="873" spans="10:10" x14ac:dyDescent="0.2">
      <c r="J873"/>
    </row>
    <row r="874" spans="10:10" x14ac:dyDescent="0.2">
      <c r="J874"/>
    </row>
    <row r="875" spans="10:10" x14ac:dyDescent="0.2">
      <c r="J875"/>
    </row>
    <row r="876" spans="10:10" x14ac:dyDescent="0.2">
      <c r="J876"/>
    </row>
    <row r="877" spans="10:10" x14ac:dyDescent="0.2">
      <c r="J877"/>
    </row>
    <row r="878" spans="10:10" x14ac:dyDescent="0.2">
      <c r="J878"/>
    </row>
    <row r="879" spans="10:10" x14ac:dyDescent="0.2">
      <c r="J879"/>
    </row>
    <row r="880" spans="10:10" x14ac:dyDescent="0.2">
      <c r="J880"/>
    </row>
    <row r="881" spans="10:10" x14ac:dyDescent="0.2">
      <c r="J881"/>
    </row>
    <row r="882" spans="10:10" x14ac:dyDescent="0.2">
      <c r="J882"/>
    </row>
    <row r="883" spans="10:10" x14ac:dyDescent="0.2">
      <c r="J883"/>
    </row>
    <row r="884" spans="10:10" x14ac:dyDescent="0.2">
      <c r="J884"/>
    </row>
    <row r="885" spans="10:10" x14ac:dyDescent="0.2">
      <c r="J885"/>
    </row>
    <row r="886" spans="10:10" x14ac:dyDescent="0.2">
      <c r="J886"/>
    </row>
    <row r="887" spans="10:10" x14ac:dyDescent="0.2">
      <c r="J887"/>
    </row>
    <row r="888" spans="10:10" x14ac:dyDescent="0.2">
      <c r="J888"/>
    </row>
    <row r="889" spans="10:10" x14ac:dyDescent="0.2">
      <c r="J889"/>
    </row>
    <row r="890" spans="10:10" x14ac:dyDescent="0.2">
      <c r="J890"/>
    </row>
    <row r="891" spans="10:10" x14ac:dyDescent="0.2">
      <c r="J891"/>
    </row>
    <row r="892" spans="10:10" x14ac:dyDescent="0.2">
      <c r="J892"/>
    </row>
    <row r="893" spans="10:10" x14ac:dyDescent="0.2">
      <c r="J893"/>
    </row>
    <row r="894" spans="10:10" x14ac:dyDescent="0.2">
      <c r="J894"/>
    </row>
    <row r="895" spans="10:10" x14ac:dyDescent="0.2">
      <c r="J895"/>
    </row>
    <row r="896" spans="10:10" x14ac:dyDescent="0.2">
      <c r="J896"/>
    </row>
    <row r="897" spans="10:10" x14ac:dyDescent="0.2">
      <c r="J897"/>
    </row>
    <row r="898" spans="10:10" x14ac:dyDescent="0.2">
      <c r="J898"/>
    </row>
    <row r="899" spans="10:10" x14ac:dyDescent="0.2">
      <c r="J899"/>
    </row>
    <row r="900" spans="10:10" x14ac:dyDescent="0.2">
      <c r="J900"/>
    </row>
    <row r="901" spans="10:10" x14ac:dyDescent="0.2">
      <c r="J901"/>
    </row>
    <row r="902" spans="10:10" x14ac:dyDescent="0.2">
      <c r="J902"/>
    </row>
    <row r="903" spans="10:10" x14ac:dyDescent="0.2">
      <c r="J903"/>
    </row>
    <row r="904" spans="10:10" x14ac:dyDescent="0.2">
      <c r="J904"/>
    </row>
    <row r="905" spans="10:10" x14ac:dyDescent="0.2">
      <c r="J905"/>
    </row>
    <row r="906" spans="10:10" x14ac:dyDescent="0.2">
      <c r="J906"/>
    </row>
    <row r="907" spans="10:10" x14ac:dyDescent="0.2">
      <c r="J907"/>
    </row>
    <row r="908" spans="10:10" x14ac:dyDescent="0.2">
      <c r="J908"/>
    </row>
    <row r="909" spans="10:10" x14ac:dyDescent="0.2">
      <c r="J909"/>
    </row>
    <row r="910" spans="10:10" x14ac:dyDescent="0.2">
      <c r="J910"/>
    </row>
    <row r="911" spans="10:10" x14ac:dyDescent="0.2">
      <c r="J911"/>
    </row>
    <row r="912" spans="10:10" x14ac:dyDescent="0.2">
      <c r="J912"/>
    </row>
    <row r="913" spans="10:10" x14ac:dyDescent="0.2">
      <c r="J913"/>
    </row>
    <row r="914" spans="10:10" x14ac:dyDescent="0.2">
      <c r="J914"/>
    </row>
    <row r="915" spans="10:10" x14ac:dyDescent="0.2">
      <c r="J915"/>
    </row>
    <row r="916" spans="10:10" x14ac:dyDescent="0.2">
      <c r="J916"/>
    </row>
    <row r="917" spans="10:10" x14ac:dyDescent="0.2">
      <c r="J917"/>
    </row>
    <row r="918" spans="10:10" x14ac:dyDescent="0.2">
      <c r="J918"/>
    </row>
    <row r="919" spans="10:10" x14ac:dyDescent="0.2">
      <c r="J919"/>
    </row>
    <row r="920" spans="10:10" x14ac:dyDescent="0.2">
      <c r="J920"/>
    </row>
    <row r="921" spans="10:10" x14ac:dyDescent="0.2">
      <c r="J921"/>
    </row>
    <row r="922" spans="10:10" x14ac:dyDescent="0.2">
      <c r="J922"/>
    </row>
    <row r="923" spans="10:10" x14ac:dyDescent="0.2">
      <c r="J923"/>
    </row>
    <row r="924" spans="10:10" x14ac:dyDescent="0.2">
      <c r="J924"/>
    </row>
    <row r="925" spans="10:10" x14ac:dyDescent="0.2">
      <c r="J925"/>
    </row>
    <row r="926" spans="10:10" x14ac:dyDescent="0.2">
      <c r="J926"/>
    </row>
    <row r="927" spans="10:10" x14ac:dyDescent="0.2">
      <c r="J927"/>
    </row>
    <row r="928" spans="10:10" x14ac:dyDescent="0.2">
      <c r="J928"/>
    </row>
    <row r="929" spans="10:10" x14ac:dyDescent="0.2">
      <c r="J929"/>
    </row>
    <row r="930" spans="10:10" x14ac:dyDescent="0.2">
      <c r="J930"/>
    </row>
    <row r="931" spans="10:10" x14ac:dyDescent="0.2">
      <c r="J931"/>
    </row>
    <row r="932" spans="10:10" x14ac:dyDescent="0.2">
      <c r="J932"/>
    </row>
    <row r="933" spans="10:10" x14ac:dyDescent="0.2">
      <c r="J933"/>
    </row>
    <row r="934" spans="10:10" x14ac:dyDescent="0.2">
      <c r="J934"/>
    </row>
    <row r="935" spans="10:10" x14ac:dyDescent="0.2">
      <c r="J935"/>
    </row>
    <row r="936" spans="10:10" x14ac:dyDescent="0.2">
      <c r="J936"/>
    </row>
    <row r="937" spans="10:10" x14ac:dyDescent="0.2">
      <c r="J937"/>
    </row>
    <row r="938" spans="10:10" x14ac:dyDescent="0.2">
      <c r="J938"/>
    </row>
    <row r="939" spans="10:10" x14ac:dyDescent="0.2">
      <c r="J939"/>
    </row>
    <row r="940" spans="10:10" x14ac:dyDescent="0.2">
      <c r="J940"/>
    </row>
    <row r="941" spans="10:10" x14ac:dyDescent="0.2">
      <c r="J941"/>
    </row>
    <row r="942" spans="10:10" x14ac:dyDescent="0.2">
      <c r="J942"/>
    </row>
    <row r="943" spans="10:10" x14ac:dyDescent="0.2">
      <c r="J943"/>
    </row>
    <row r="944" spans="10:10" x14ac:dyDescent="0.2">
      <c r="J944"/>
    </row>
    <row r="945" spans="10:10" x14ac:dyDescent="0.2">
      <c r="J945"/>
    </row>
    <row r="946" spans="10:10" x14ac:dyDescent="0.2">
      <c r="J946"/>
    </row>
    <row r="947" spans="10:10" x14ac:dyDescent="0.2">
      <c r="J947"/>
    </row>
    <row r="948" spans="10:10" x14ac:dyDescent="0.2">
      <c r="J948"/>
    </row>
    <row r="949" spans="10:10" x14ac:dyDescent="0.2">
      <c r="J949"/>
    </row>
    <row r="950" spans="10:10" x14ac:dyDescent="0.2">
      <c r="J950"/>
    </row>
    <row r="951" spans="10:10" x14ac:dyDescent="0.2">
      <c r="J951"/>
    </row>
    <row r="952" spans="10:10" x14ac:dyDescent="0.2">
      <c r="J952"/>
    </row>
    <row r="953" spans="10:10" x14ac:dyDescent="0.2">
      <c r="J953"/>
    </row>
    <row r="954" spans="10:10" x14ac:dyDescent="0.2">
      <c r="J954"/>
    </row>
    <row r="955" spans="10:10" x14ac:dyDescent="0.2">
      <c r="J955"/>
    </row>
    <row r="956" spans="10:10" x14ac:dyDescent="0.2">
      <c r="J956"/>
    </row>
    <row r="957" spans="10:10" x14ac:dyDescent="0.2">
      <c r="J957"/>
    </row>
    <row r="958" spans="10:10" x14ac:dyDescent="0.2">
      <c r="J958"/>
    </row>
    <row r="959" spans="10:10" x14ac:dyDescent="0.2">
      <c r="J959"/>
    </row>
    <row r="960" spans="10:10" x14ac:dyDescent="0.2">
      <c r="J960"/>
    </row>
    <row r="961" spans="10:10" x14ac:dyDescent="0.2">
      <c r="J961"/>
    </row>
    <row r="962" spans="10:10" x14ac:dyDescent="0.2">
      <c r="J962"/>
    </row>
    <row r="963" spans="10:10" x14ac:dyDescent="0.2">
      <c r="J963"/>
    </row>
    <row r="964" spans="10:10" x14ac:dyDescent="0.2">
      <c r="J964"/>
    </row>
    <row r="965" spans="10:10" x14ac:dyDescent="0.2">
      <c r="J965"/>
    </row>
    <row r="966" spans="10:10" x14ac:dyDescent="0.2">
      <c r="J966"/>
    </row>
    <row r="967" spans="10:10" x14ac:dyDescent="0.2">
      <c r="J967"/>
    </row>
    <row r="968" spans="10:10" x14ac:dyDescent="0.2">
      <c r="J968"/>
    </row>
    <row r="969" spans="10:10" x14ac:dyDescent="0.2">
      <c r="J969"/>
    </row>
    <row r="970" spans="10:10" x14ac:dyDescent="0.2">
      <c r="J970"/>
    </row>
    <row r="971" spans="10:10" x14ac:dyDescent="0.2">
      <c r="J971"/>
    </row>
    <row r="972" spans="10:10" x14ac:dyDescent="0.2">
      <c r="J972"/>
    </row>
    <row r="973" spans="10:10" x14ac:dyDescent="0.2">
      <c r="J973"/>
    </row>
    <row r="974" spans="10:10" x14ac:dyDescent="0.2">
      <c r="J974"/>
    </row>
    <row r="975" spans="10:10" x14ac:dyDescent="0.2">
      <c r="J975"/>
    </row>
    <row r="976" spans="10:10" x14ac:dyDescent="0.2">
      <c r="J976"/>
    </row>
    <row r="977" spans="10:10" x14ac:dyDescent="0.2">
      <c r="J977"/>
    </row>
    <row r="978" spans="10:10" x14ac:dyDescent="0.2">
      <c r="J978"/>
    </row>
    <row r="979" spans="10:10" x14ac:dyDescent="0.2">
      <c r="J979"/>
    </row>
    <row r="980" spans="10:10" x14ac:dyDescent="0.2">
      <c r="J980"/>
    </row>
    <row r="981" spans="10:10" x14ac:dyDescent="0.2">
      <c r="J981"/>
    </row>
    <row r="982" spans="10:10" x14ac:dyDescent="0.2">
      <c r="J982"/>
    </row>
    <row r="983" spans="10:10" x14ac:dyDescent="0.2">
      <c r="J983"/>
    </row>
    <row r="984" spans="10:10" x14ac:dyDescent="0.2">
      <c r="J984"/>
    </row>
    <row r="985" spans="10:10" x14ac:dyDescent="0.2">
      <c r="J985"/>
    </row>
    <row r="986" spans="10:10" x14ac:dyDescent="0.2">
      <c r="J986"/>
    </row>
    <row r="987" spans="10:10" x14ac:dyDescent="0.2">
      <c r="J987"/>
    </row>
    <row r="988" spans="10:10" x14ac:dyDescent="0.2">
      <c r="J988"/>
    </row>
    <row r="989" spans="10:10" x14ac:dyDescent="0.2">
      <c r="J989"/>
    </row>
    <row r="990" spans="10:10" x14ac:dyDescent="0.2">
      <c r="J990"/>
    </row>
    <row r="991" spans="10:10" x14ac:dyDescent="0.2">
      <c r="J991"/>
    </row>
    <row r="992" spans="10:10" x14ac:dyDescent="0.2">
      <c r="J992"/>
    </row>
    <row r="993" spans="10:10" x14ac:dyDescent="0.2">
      <c r="J993"/>
    </row>
    <row r="994" spans="10:10" x14ac:dyDescent="0.2">
      <c r="J994"/>
    </row>
    <row r="995" spans="10:10" x14ac:dyDescent="0.2">
      <c r="J995"/>
    </row>
    <row r="996" spans="10:10" x14ac:dyDescent="0.2">
      <c r="J996"/>
    </row>
    <row r="997" spans="10:10" x14ac:dyDescent="0.2">
      <c r="J997"/>
    </row>
    <row r="998" spans="10:10" x14ac:dyDescent="0.2">
      <c r="J998"/>
    </row>
    <row r="999" spans="10:10" x14ac:dyDescent="0.2">
      <c r="J999"/>
    </row>
    <row r="1000" spans="10:10" x14ac:dyDescent="0.2">
      <c r="J1000"/>
    </row>
    <row r="1001" spans="10:10" x14ac:dyDescent="0.2">
      <c r="J1001"/>
    </row>
    <row r="1002" spans="10:10" x14ac:dyDescent="0.2">
      <c r="J1002"/>
    </row>
    <row r="1003" spans="10:10" x14ac:dyDescent="0.2">
      <c r="J1003"/>
    </row>
    <row r="1004" spans="10:10" x14ac:dyDescent="0.2">
      <c r="J1004"/>
    </row>
    <row r="1005" spans="10:10" x14ac:dyDescent="0.2">
      <c r="J1005"/>
    </row>
    <row r="1006" spans="10:10" x14ac:dyDescent="0.2">
      <c r="J1006"/>
    </row>
    <row r="1007" spans="10:10" x14ac:dyDescent="0.2">
      <c r="J1007"/>
    </row>
    <row r="1008" spans="10:10" x14ac:dyDescent="0.2">
      <c r="J1008"/>
    </row>
    <row r="1009" spans="10:10" x14ac:dyDescent="0.2">
      <c r="J1009"/>
    </row>
    <row r="1010" spans="10:10" x14ac:dyDescent="0.2">
      <c r="J1010"/>
    </row>
    <row r="1011" spans="10:10" x14ac:dyDescent="0.2">
      <c r="J1011"/>
    </row>
    <row r="1012" spans="10:10" x14ac:dyDescent="0.2">
      <c r="J1012"/>
    </row>
    <row r="1013" spans="10:10" x14ac:dyDescent="0.2">
      <c r="J1013"/>
    </row>
    <row r="1014" spans="10:10" x14ac:dyDescent="0.2">
      <c r="J1014"/>
    </row>
    <row r="1015" spans="10:10" x14ac:dyDescent="0.2">
      <c r="J1015"/>
    </row>
    <row r="1016" spans="10:10" x14ac:dyDescent="0.2">
      <c r="J1016"/>
    </row>
    <row r="1017" spans="10:10" x14ac:dyDescent="0.2">
      <c r="J1017"/>
    </row>
    <row r="1018" spans="10:10" x14ac:dyDescent="0.2">
      <c r="J1018"/>
    </row>
    <row r="1019" spans="10:10" x14ac:dyDescent="0.2">
      <c r="J1019"/>
    </row>
    <row r="1020" spans="10:10" x14ac:dyDescent="0.2">
      <c r="J1020"/>
    </row>
    <row r="1021" spans="10:10" x14ac:dyDescent="0.2">
      <c r="J1021"/>
    </row>
    <row r="1022" spans="10:10" x14ac:dyDescent="0.2">
      <c r="J1022"/>
    </row>
    <row r="1023" spans="10:10" x14ac:dyDescent="0.2">
      <c r="J1023"/>
    </row>
    <row r="1024" spans="10:10" x14ac:dyDescent="0.2">
      <c r="J1024"/>
    </row>
    <row r="1025" spans="10:10" x14ac:dyDescent="0.2">
      <c r="J1025"/>
    </row>
    <row r="1026" spans="10:10" x14ac:dyDescent="0.2">
      <c r="J1026"/>
    </row>
    <row r="1027" spans="10:10" x14ac:dyDescent="0.2">
      <c r="J1027"/>
    </row>
    <row r="1028" spans="10:10" x14ac:dyDescent="0.2">
      <c r="J1028"/>
    </row>
    <row r="1029" spans="10:10" x14ac:dyDescent="0.2">
      <c r="J1029"/>
    </row>
    <row r="1030" spans="10:10" x14ac:dyDescent="0.2">
      <c r="J1030"/>
    </row>
    <row r="1031" spans="10:10" x14ac:dyDescent="0.2">
      <c r="J1031"/>
    </row>
    <row r="1032" spans="10:10" x14ac:dyDescent="0.2">
      <c r="J1032"/>
    </row>
    <row r="1033" spans="10:10" x14ac:dyDescent="0.2">
      <c r="J1033"/>
    </row>
    <row r="1034" spans="10:10" x14ac:dyDescent="0.2">
      <c r="J1034"/>
    </row>
    <row r="1035" spans="10:10" x14ac:dyDescent="0.2">
      <c r="J1035"/>
    </row>
    <row r="1036" spans="10:10" x14ac:dyDescent="0.2">
      <c r="J1036"/>
    </row>
    <row r="1037" spans="10:10" x14ac:dyDescent="0.2">
      <c r="J1037"/>
    </row>
    <row r="1038" spans="10:10" x14ac:dyDescent="0.2">
      <c r="J1038"/>
    </row>
    <row r="1039" spans="10:10" x14ac:dyDescent="0.2">
      <c r="J1039"/>
    </row>
    <row r="1040" spans="10:10" x14ac:dyDescent="0.2">
      <c r="J1040"/>
    </row>
    <row r="1041" spans="10:10" x14ac:dyDescent="0.2">
      <c r="J1041"/>
    </row>
    <row r="1042" spans="10:10" x14ac:dyDescent="0.2">
      <c r="J1042"/>
    </row>
    <row r="1043" spans="10:10" x14ac:dyDescent="0.2">
      <c r="J1043"/>
    </row>
    <row r="1044" spans="10:10" x14ac:dyDescent="0.2">
      <c r="J1044"/>
    </row>
    <row r="1045" spans="10:10" x14ac:dyDescent="0.2">
      <c r="J1045"/>
    </row>
    <row r="1046" spans="10:10" x14ac:dyDescent="0.2">
      <c r="J1046"/>
    </row>
    <row r="1047" spans="10:10" x14ac:dyDescent="0.2">
      <c r="J1047"/>
    </row>
    <row r="1048" spans="10:10" x14ac:dyDescent="0.2">
      <c r="J1048"/>
    </row>
    <row r="1049" spans="10:10" x14ac:dyDescent="0.2">
      <c r="J1049"/>
    </row>
    <row r="1050" spans="10:10" x14ac:dyDescent="0.2">
      <c r="J1050"/>
    </row>
    <row r="1051" spans="10:10" x14ac:dyDescent="0.2">
      <c r="J1051"/>
    </row>
    <row r="1052" spans="10:10" x14ac:dyDescent="0.2">
      <c r="J1052"/>
    </row>
    <row r="1053" spans="10:10" x14ac:dyDescent="0.2">
      <c r="J1053"/>
    </row>
    <row r="1054" spans="10:10" x14ac:dyDescent="0.2">
      <c r="J1054"/>
    </row>
    <row r="1055" spans="10:10" x14ac:dyDescent="0.2">
      <c r="J1055"/>
    </row>
    <row r="1056" spans="10:10" x14ac:dyDescent="0.2">
      <c r="J1056"/>
    </row>
    <row r="1057" spans="10:10" x14ac:dyDescent="0.2">
      <c r="J1057"/>
    </row>
    <row r="1058" spans="10:10" x14ac:dyDescent="0.2">
      <c r="J1058"/>
    </row>
    <row r="1059" spans="10:10" x14ac:dyDescent="0.2">
      <c r="J1059"/>
    </row>
    <row r="1060" spans="10:10" x14ac:dyDescent="0.2">
      <c r="J1060"/>
    </row>
    <row r="1061" spans="10:10" x14ac:dyDescent="0.2">
      <c r="J1061"/>
    </row>
    <row r="1062" spans="10:10" x14ac:dyDescent="0.2">
      <c r="J1062"/>
    </row>
    <row r="1063" spans="10:10" x14ac:dyDescent="0.2">
      <c r="J1063"/>
    </row>
    <row r="1064" spans="10:10" x14ac:dyDescent="0.2">
      <c r="J1064"/>
    </row>
    <row r="1065" spans="10:10" x14ac:dyDescent="0.2">
      <c r="J1065"/>
    </row>
    <row r="1066" spans="10:10" x14ac:dyDescent="0.2">
      <c r="J1066"/>
    </row>
    <row r="1067" spans="10:10" x14ac:dyDescent="0.2">
      <c r="J1067"/>
    </row>
    <row r="1068" spans="10:10" x14ac:dyDescent="0.2">
      <c r="J1068"/>
    </row>
    <row r="1069" spans="10:10" x14ac:dyDescent="0.2">
      <c r="J1069"/>
    </row>
    <row r="1070" spans="10:10" x14ac:dyDescent="0.2">
      <c r="J1070"/>
    </row>
    <row r="1071" spans="10:10" x14ac:dyDescent="0.2">
      <c r="J1071"/>
    </row>
    <row r="1072" spans="10:10" x14ac:dyDescent="0.2">
      <c r="J1072"/>
    </row>
    <row r="1073" spans="10:10" x14ac:dyDescent="0.2">
      <c r="J1073"/>
    </row>
    <row r="1074" spans="10:10" x14ac:dyDescent="0.2">
      <c r="J1074"/>
    </row>
    <row r="1075" spans="10:10" x14ac:dyDescent="0.2">
      <c r="J1075"/>
    </row>
    <row r="1076" spans="10:10" x14ac:dyDescent="0.2">
      <c r="J1076"/>
    </row>
    <row r="1077" spans="10:10" x14ac:dyDescent="0.2">
      <c r="J1077"/>
    </row>
    <row r="1078" spans="10:10" x14ac:dyDescent="0.2">
      <c r="J1078"/>
    </row>
    <row r="1079" spans="10:10" x14ac:dyDescent="0.2">
      <c r="J1079"/>
    </row>
    <row r="1080" spans="10:10" x14ac:dyDescent="0.2">
      <c r="J1080"/>
    </row>
    <row r="1081" spans="10:10" x14ac:dyDescent="0.2">
      <c r="J1081"/>
    </row>
    <row r="1082" spans="10:10" x14ac:dyDescent="0.2">
      <c r="J1082"/>
    </row>
    <row r="1083" spans="10:10" x14ac:dyDescent="0.2">
      <c r="J1083"/>
    </row>
    <row r="1084" spans="10:10" x14ac:dyDescent="0.2">
      <c r="J1084"/>
    </row>
    <row r="1085" spans="10:10" x14ac:dyDescent="0.2">
      <c r="J1085"/>
    </row>
    <row r="1086" spans="10:10" x14ac:dyDescent="0.2">
      <c r="J1086"/>
    </row>
    <row r="1087" spans="10:10" x14ac:dyDescent="0.2">
      <c r="J1087"/>
    </row>
    <row r="1088" spans="10:10" x14ac:dyDescent="0.2">
      <c r="J1088"/>
    </row>
    <row r="1089" spans="10:10" x14ac:dyDescent="0.2">
      <c r="J1089"/>
    </row>
    <row r="1090" spans="10:10" x14ac:dyDescent="0.2">
      <c r="J1090"/>
    </row>
    <row r="1091" spans="10:10" x14ac:dyDescent="0.2">
      <c r="J1091"/>
    </row>
    <row r="1092" spans="10:10" x14ac:dyDescent="0.2">
      <c r="J1092"/>
    </row>
    <row r="1093" spans="10:10" x14ac:dyDescent="0.2">
      <c r="J1093"/>
    </row>
    <row r="1094" spans="10:10" x14ac:dyDescent="0.2">
      <c r="J1094"/>
    </row>
    <row r="1095" spans="10:10" x14ac:dyDescent="0.2">
      <c r="J1095"/>
    </row>
    <row r="1096" spans="10:10" x14ac:dyDescent="0.2">
      <c r="J1096"/>
    </row>
    <row r="1097" spans="10:10" x14ac:dyDescent="0.2">
      <c r="J1097"/>
    </row>
    <row r="1098" spans="10:10" x14ac:dyDescent="0.2">
      <c r="J1098"/>
    </row>
    <row r="1099" spans="10:10" x14ac:dyDescent="0.2">
      <c r="J1099"/>
    </row>
    <row r="1100" spans="10:10" x14ac:dyDescent="0.2">
      <c r="J1100"/>
    </row>
    <row r="1101" spans="10:10" x14ac:dyDescent="0.2">
      <c r="J1101"/>
    </row>
    <row r="1102" spans="10:10" x14ac:dyDescent="0.2">
      <c r="J1102"/>
    </row>
    <row r="1103" spans="10:10" x14ac:dyDescent="0.2">
      <c r="J1103"/>
    </row>
    <row r="1104" spans="10:10" x14ac:dyDescent="0.2">
      <c r="J1104"/>
    </row>
    <row r="1105" spans="10:10" x14ac:dyDescent="0.2">
      <c r="J1105"/>
    </row>
    <row r="1106" spans="10:10" x14ac:dyDescent="0.2">
      <c r="J1106"/>
    </row>
    <row r="1107" spans="10:10" x14ac:dyDescent="0.2">
      <c r="J1107"/>
    </row>
    <row r="1108" spans="10:10" x14ac:dyDescent="0.2">
      <c r="J1108"/>
    </row>
    <row r="1109" spans="10:10" x14ac:dyDescent="0.2">
      <c r="J1109"/>
    </row>
    <row r="1110" spans="10:10" x14ac:dyDescent="0.2">
      <c r="J1110"/>
    </row>
    <row r="1111" spans="10:10" x14ac:dyDescent="0.2">
      <c r="J1111"/>
    </row>
    <row r="1112" spans="10:10" x14ac:dyDescent="0.2">
      <c r="J1112"/>
    </row>
    <row r="1113" spans="10:10" x14ac:dyDescent="0.2">
      <c r="J1113"/>
    </row>
    <row r="1114" spans="10:10" x14ac:dyDescent="0.2">
      <c r="J1114"/>
    </row>
    <row r="1115" spans="10:10" x14ac:dyDescent="0.2">
      <c r="J1115"/>
    </row>
    <row r="1116" spans="10:10" x14ac:dyDescent="0.2">
      <c r="J1116"/>
    </row>
    <row r="1117" spans="10:10" x14ac:dyDescent="0.2">
      <c r="J1117"/>
    </row>
    <row r="1118" spans="10:10" x14ac:dyDescent="0.2">
      <c r="J1118"/>
    </row>
    <row r="1119" spans="10:10" x14ac:dyDescent="0.2">
      <c r="J1119"/>
    </row>
    <row r="1120" spans="10:10" x14ac:dyDescent="0.2">
      <c r="J1120"/>
    </row>
    <row r="1121" spans="10:10" x14ac:dyDescent="0.2">
      <c r="J1121"/>
    </row>
    <row r="1122" spans="10:10" x14ac:dyDescent="0.2">
      <c r="J1122"/>
    </row>
    <row r="1123" spans="10:10" x14ac:dyDescent="0.2">
      <c r="J1123"/>
    </row>
    <row r="1124" spans="10:10" x14ac:dyDescent="0.2">
      <c r="J1124"/>
    </row>
    <row r="1125" spans="10:10" x14ac:dyDescent="0.2">
      <c r="J1125"/>
    </row>
    <row r="1126" spans="10:10" x14ac:dyDescent="0.2">
      <c r="J1126"/>
    </row>
    <row r="1127" spans="10:10" x14ac:dyDescent="0.2">
      <c r="J1127"/>
    </row>
    <row r="1128" spans="10:10" x14ac:dyDescent="0.2">
      <c r="J1128"/>
    </row>
    <row r="1129" spans="10:10" x14ac:dyDescent="0.2">
      <c r="J1129"/>
    </row>
    <row r="1130" spans="10:10" x14ac:dyDescent="0.2">
      <c r="J1130"/>
    </row>
    <row r="1131" spans="10:10" x14ac:dyDescent="0.2">
      <c r="J1131"/>
    </row>
    <row r="1132" spans="10:10" x14ac:dyDescent="0.2">
      <c r="J1132"/>
    </row>
    <row r="1133" spans="10:10" x14ac:dyDescent="0.2">
      <c r="J1133"/>
    </row>
    <row r="1134" spans="10:10" x14ac:dyDescent="0.2">
      <c r="J1134"/>
    </row>
    <row r="1135" spans="10:10" x14ac:dyDescent="0.2">
      <c r="J1135"/>
    </row>
    <row r="1136" spans="10:10" x14ac:dyDescent="0.2">
      <c r="J1136"/>
    </row>
    <row r="1137" spans="10:10" x14ac:dyDescent="0.2">
      <c r="J1137"/>
    </row>
    <row r="1138" spans="10:10" x14ac:dyDescent="0.2">
      <c r="J1138"/>
    </row>
    <row r="1139" spans="10:10" x14ac:dyDescent="0.2">
      <c r="J1139"/>
    </row>
    <row r="1140" spans="10:10" x14ac:dyDescent="0.2">
      <c r="J1140"/>
    </row>
    <row r="1141" spans="10:10" x14ac:dyDescent="0.2">
      <c r="J1141"/>
    </row>
    <row r="1142" spans="10:10" x14ac:dyDescent="0.2">
      <c r="J1142"/>
    </row>
    <row r="1143" spans="10:10" x14ac:dyDescent="0.2">
      <c r="J1143"/>
    </row>
    <row r="1144" spans="10:10" x14ac:dyDescent="0.2">
      <c r="J1144"/>
    </row>
    <row r="1145" spans="10:10" x14ac:dyDescent="0.2">
      <c r="J1145"/>
    </row>
    <row r="1146" spans="10:10" x14ac:dyDescent="0.2">
      <c r="J1146"/>
    </row>
    <row r="1147" spans="10:10" x14ac:dyDescent="0.2">
      <c r="J1147"/>
    </row>
    <row r="1148" spans="10:10" x14ac:dyDescent="0.2">
      <c r="J1148"/>
    </row>
    <row r="1149" spans="10:10" x14ac:dyDescent="0.2">
      <c r="J1149"/>
    </row>
    <row r="1150" spans="10:10" x14ac:dyDescent="0.2">
      <c r="J1150"/>
    </row>
    <row r="1151" spans="10:10" x14ac:dyDescent="0.2">
      <c r="J1151"/>
    </row>
    <row r="1152" spans="10:10" x14ac:dyDescent="0.2">
      <c r="J1152"/>
    </row>
    <row r="1153" spans="10:10" x14ac:dyDescent="0.2">
      <c r="J1153"/>
    </row>
    <row r="1154" spans="10:10" x14ac:dyDescent="0.2">
      <c r="J1154"/>
    </row>
    <row r="1155" spans="10:10" x14ac:dyDescent="0.2">
      <c r="J1155"/>
    </row>
    <row r="1156" spans="10:10" x14ac:dyDescent="0.2">
      <c r="J1156"/>
    </row>
    <row r="1157" spans="10:10" x14ac:dyDescent="0.2">
      <c r="J1157"/>
    </row>
    <row r="1158" spans="10:10" x14ac:dyDescent="0.2">
      <c r="J1158"/>
    </row>
    <row r="1159" spans="10:10" x14ac:dyDescent="0.2">
      <c r="J1159"/>
    </row>
    <row r="1160" spans="10:10" x14ac:dyDescent="0.2">
      <c r="J1160"/>
    </row>
    <row r="1161" spans="10:10" x14ac:dyDescent="0.2">
      <c r="J1161"/>
    </row>
    <row r="1162" spans="10:10" x14ac:dyDescent="0.2">
      <c r="J1162"/>
    </row>
    <row r="1163" spans="10:10" x14ac:dyDescent="0.2">
      <c r="J1163"/>
    </row>
    <row r="1164" spans="10:10" x14ac:dyDescent="0.2">
      <c r="J1164"/>
    </row>
    <row r="1165" spans="10:10" x14ac:dyDescent="0.2">
      <c r="J1165"/>
    </row>
    <row r="1166" spans="10:10" x14ac:dyDescent="0.2">
      <c r="J1166"/>
    </row>
    <row r="1167" spans="10:10" x14ac:dyDescent="0.2">
      <c r="J1167"/>
    </row>
    <row r="1168" spans="10:10" x14ac:dyDescent="0.2">
      <c r="J1168"/>
    </row>
    <row r="1169" spans="10:10" x14ac:dyDescent="0.2">
      <c r="J1169"/>
    </row>
    <row r="1170" spans="10:10" x14ac:dyDescent="0.2">
      <c r="J1170"/>
    </row>
    <row r="1171" spans="10:10" x14ac:dyDescent="0.2">
      <c r="J1171"/>
    </row>
    <row r="1172" spans="10:10" x14ac:dyDescent="0.2">
      <c r="J1172"/>
    </row>
    <row r="1173" spans="10:10" x14ac:dyDescent="0.2">
      <c r="J1173"/>
    </row>
    <row r="1174" spans="10:10" x14ac:dyDescent="0.2">
      <c r="J1174"/>
    </row>
    <row r="1175" spans="10:10" x14ac:dyDescent="0.2">
      <c r="J1175"/>
    </row>
    <row r="1176" spans="10:10" x14ac:dyDescent="0.2">
      <c r="J1176"/>
    </row>
    <row r="1177" spans="10:10" x14ac:dyDescent="0.2">
      <c r="J1177"/>
    </row>
    <row r="1178" spans="10:10" x14ac:dyDescent="0.2">
      <c r="J1178"/>
    </row>
    <row r="1179" spans="10:10" x14ac:dyDescent="0.2">
      <c r="J1179"/>
    </row>
    <row r="1180" spans="10:10" x14ac:dyDescent="0.2">
      <c r="J1180"/>
    </row>
    <row r="1181" spans="10:10" x14ac:dyDescent="0.2">
      <c r="J1181"/>
    </row>
    <row r="1182" spans="10:10" x14ac:dyDescent="0.2">
      <c r="J1182"/>
    </row>
    <row r="1183" spans="10:10" x14ac:dyDescent="0.2">
      <c r="J1183"/>
    </row>
    <row r="1184" spans="10:10" x14ac:dyDescent="0.2">
      <c r="J1184"/>
    </row>
    <row r="1185" spans="10:10" x14ac:dyDescent="0.2">
      <c r="J1185"/>
    </row>
    <row r="1186" spans="10:10" x14ac:dyDescent="0.2">
      <c r="J1186"/>
    </row>
    <row r="1187" spans="10:10" x14ac:dyDescent="0.2">
      <c r="J1187"/>
    </row>
    <row r="1188" spans="10:10" x14ac:dyDescent="0.2">
      <c r="J1188"/>
    </row>
    <row r="1189" spans="10:10" x14ac:dyDescent="0.2">
      <c r="J1189"/>
    </row>
    <row r="1190" spans="10:10" x14ac:dyDescent="0.2">
      <c r="J1190"/>
    </row>
    <row r="1191" spans="10:10" x14ac:dyDescent="0.2">
      <c r="J1191"/>
    </row>
    <row r="1192" spans="10:10" x14ac:dyDescent="0.2">
      <c r="J11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9B69-E4E7-4D6F-B06F-B45E92F49F92}">
  <sheetPr>
    <tabColor theme="0" tint="-0.249977111117893"/>
  </sheetPr>
  <dimension ref="A1:E23"/>
  <sheetViews>
    <sheetView showGridLines="0" zoomScale="200" workbookViewId="0">
      <selection activeCell="B1" sqref="B1:C23"/>
    </sheetView>
  </sheetViews>
  <sheetFormatPr baseColWidth="10" defaultColWidth="0" defaultRowHeight="15" x14ac:dyDescent="0.2"/>
  <cols>
    <col min="1" max="1" width="5.1640625" customWidth="1"/>
    <col min="2" max="2" width="16.5" bestFit="1" customWidth="1"/>
    <col min="3" max="3" width="58.5" customWidth="1"/>
    <col min="4" max="4" width="4.5" customWidth="1"/>
    <col min="5" max="5" width="0" hidden="1" customWidth="1"/>
    <col min="6" max="16384" width="9.1640625" hidden="1"/>
  </cols>
  <sheetData>
    <row r="1" spans="2:3" x14ac:dyDescent="0.2">
      <c r="B1" s="46" t="s">
        <v>72</v>
      </c>
      <c r="C1" s="46" t="s">
        <v>73</v>
      </c>
    </row>
    <row r="2" spans="2:3" x14ac:dyDescent="0.2">
      <c r="B2" t="s">
        <v>51</v>
      </c>
      <c r="C2" t="s">
        <v>74</v>
      </c>
    </row>
    <row r="3" spans="2:3" x14ac:dyDescent="0.2">
      <c r="B3" t="s">
        <v>57</v>
      </c>
      <c r="C3" t="s">
        <v>75</v>
      </c>
    </row>
    <row r="4" spans="2:3" x14ac:dyDescent="0.2">
      <c r="B4" t="s">
        <v>63</v>
      </c>
      <c r="C4" t="s">
        <v>76</v>
      </c>
    </row>
    <row r="5" spans="2:3" x14ac:dyDescent="0.2">
      <c r="B5" t="s">
        <v>77</v>
      </c>
      <c r="C5" t="s">
        <v>78</v>
      </c>
    </row>
    <row r="6" spans="2:3" x14ac:dyDescent="0.2">
      <c r="B6" t="s">
        <v>79</v>
      </c>
      <c r="C6" t="s">
        <v>80</v>
      </c>
    </row>
    <row r="7" spans="2:3" x14ac:dyDescent="0.2">
      <c r="B7" t="s">
        <v>16</v>
      </c>
      <c r="C7" t="s">
        <v>81</v>
      </c>
    </row>
    <row r="8" spans="2:3" x14ac:dyDescent="0.2">
      <c r="B8" t="s">
        <v>31</v>
      </c>
      <c r="C8" t="s">
        <v>82</v>
      </c>
    </row>
    <row r="9" spans="2:3" x14ac:dyDescent="0.2">
      <c r="B9" t="s">
        <v>43</v>
      </c>
      <c r="C9" t="s">
        <v>83</v>
      </c>
    </row>
    <row r="10" spans="2:3" x14ac:dyDescent="0.2">
      <c r="B10" t="s">
        <v>84</v>
      </c>
      <c r="C10" t="s">
        <v>85</v>
      </c>
    </row>
    <row r="11" spans="2:3" x14ac:dyDescent="0.2">
      <c r="B11" t="s">
        <v>86</v>
      </c>
      <c r="C11" t="s">
        <v>87</v>
      </c>
    </row>
    <row r="12" spans="2:3" x14ac:dyDescent="0.2">
      <c r="B12" t="s">
        <v>88</v>
      </c>
      <c r="C12" t="s">
        <v>89</v>
      </c>
    </row>
    <row r="13" spans="2:3" x14ac:dyDescent="0.2">
      <c r="B13" t="s">
        <v>278</v>
      </c>
      <c r="C13" t="s">
        <v>1974</v>
      </c>
    </row>
    <row r="14" spans="2:3" x14ac:dyDescent="0.2">
      <c r="B14" t="s">
        <v>90</v>
      </c>
      <c r="C14" t="s">
        <v>91</v>
      </c>
    </row>
    <row r="15" spans="2:3" x14ac:dyDescent="0.2">
      <c r="B15" t="s">
        <v>92</v>
      </c>
      <c r="C15" t="s">
        <v>93</v>
      </c>
    </row>
    <row r="16" spans="2:3" x14ac:dyDescent="0.2">
      <c r="B16" t="s">
        <v>94</v>
      </c>
      <c r="C16" t="s">
        <v>95</v>
      </c>
    </row>
    <row r="17" spans="2:3" x14ac:dyDescent="0.2">
      <c r="B17" t="s">
        <v>96</v>
      </c>
      <c r="C17" t="s">
        <v>97</v>
      </c>
    </row>
    <row r="18" spans="2:3" x14ac:dyDescent="0.2">
      <c r="B18" t="s">
        <v>461</v>
      </c>
      <c r="C18" t="s">
        <v>1970</v>
      </c>
    </row>
    <row r="19" spans="2:3" x14ac:dyDescent="0.2">
      <c r="B19" t="s">
        <v>323</v>
      </c>
      <c r="C19" t="s">
        <v>1096</v>
      </c>
    </row>
    <row r="20" spans="2:3" x14ac:dyDescent="0.2">
      <c r="B20" t="s">
        <v>426</v>
      </c>
      <c r="C20" t="s">
        <v>1969</v>
      </c>
    </row>
    <row r="21" spans="2:3" x14ac:dyDescent="0.2">
      <c r="B21" t="s">
        <v>391</v>
      </c>
      <c r="C21" t="s">
        <v>1097</v>
      </c>
    </row>
    <row r="22" spans="2:3" x14ac:dyDescent="0.2">
      <c r="B22" t="s">
        <v>1015</v>
      </c>
      <c r="C22" t="s">
        <v>1098</v>
      </c>
    </row>
    <row r="23" spans="2:3" x14ac:dyDescent="0.2">
      <c r="B23" t="s">
        <v>98</v>
      </c>
      <c r="C23" t="s">
        <v>99</v>
      </c>
    </row>
  </sheetData>
  <sortState xmlns:xlrd2="http://schemas.microsoft.com/office/spreadsheetml/2017/richdata2" ref="B22:B42">
    <sortCondition ref="B22:B4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007A-5481-4A96-92CC-FAEB0F3E7BE0}">
  <sheetPr>
    <tabColor theme="0" tint="-0.249977111117893"/>
  </sheetPr>
  <dimension ref="A1:W10603"/>
  <sheetViews>
    <sheetView zoomScale="167" zoomScaleNormal="90" workbookViewId="0">
      <selection activeCell="B4" sqref="B4"/>
    </sheetView>
  </sheetViews>
  <sheetFormatPr baseColWidth="10" defaultColWidth="9.1640625" defaultRowHeight="15" x14ac:dyDescent="0.2"/>
  <cols>
    <col min="1" max="1" width="9.1640625" style="1" bestFit="1"/>
    <col min="2" max="2" width="22.5" style="1" bestFit="1" customWidth="1"/>
    <col min="3" max="3" width="17.83203125" style="1" bestFit="1" customWidth="1"/>
    <col min="4" max="4" width="23.5" style="1" bestFit="1" customWidth="1"/>
    <col min="5" max="5" width="16" style="1" bestFit="1" customWidth="1"/>
    <col min="6" max="6" width="23.5" style="1" bestFit="1" customWidth="1"/>
    <col min="7" max="7" width="29.1640625" style="1" bestFit="1" customWidth="1"/>
    <col min="8" max="8" width="30.5" style="1" bestFit="1" customWidth="1"/>
    <col min="9" max="9" width="26.5" style="1" bestFit="1" customWidth="1"/>
    <col min="10" max="10" width="30.5" style="1" customWidth="1"/>
    <col min="11" max="11" width="18.5" style="1" bestFit="1" customWidth="1"/>
    <col min="12" max="12" width="20.1640625" style="1" bestFit="1" customWidth="1"/>
    <col min="13" max="13" width="21.5" style="1" bestFit="1" customWidth="1"/>
    <col min="14" max="14" width="26.5" style="1" bestFit="1" customWidth="1"/>
    <col min="15" max="15" width="22.5" style="1" bestFit="1" customWidth="1"/>
    <col min="16" max="16" width="30.5" style="1" customWidth="1"/>
    <col min="17" max="17" width="22.83203125" style="1" bestFit="1" customWidth="1"/>
    <col min="18" max="18" width="29.5" style="1" bestFit="1" customWidth="1"/>
    <col min="19" max="19" width="12.5" style="1" bestFit="1" customWidth="1"/>
    <col min="20" max="22" width="9.1640625" style="1"/>
    <col min="23" max="23" width="12.5" style="1" bestFit="1" customWidth="1"/>
    <col min="24" max="16384" width="9.1640625" style="1"/>
  </cols>
  <sheetData>
    <row r="1" spans="1:20" ht="21" x14ac:dyDescent="0.25">
      <c r="A1" s="97" t="s">
        <v>100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20" ht="48" x14ac:dyDescent="0.2">
      <c r="A2" s="2" t="s">
        <v>101</v>
      </c>
      <c r="B2" s="2" t="s">
        <v>102</v>
      </c>
      <c r="C2" s="2" t="s">
        <v>103</v>
      </c>
      <c r="D2" s="3" t="s">
        <v>104</v>
      </c>
      <c r="E2" s="3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  <c r="K2" s="2" t="s">
        <v>110</v>
      </c>
      <c r="L2" s="2" t="s">
        <v>111</v>
      </c>
      <c r="M2" s="2" t="s">
        <v>112</v>
      </c>
      <c r="N2" s="2" t="s">
        <v>113</v>
      </c>
      <c r="O2" s="4" t="s">
        <v>114</v>
      </c>
      <c r="P2" s="2" t="s">
        <v>115</v>
      </c>
      <c r="Q2" s="2" t="s">
        <v>116</v>
      </c>
      <c r="R2" s="39" t="s">
        <v>117</v>
      </c>
      <c r="S2" s="39" t="s">
        <v>118</v>
      </c>
    </row>
    <row r="3" spans="1:20" ht="16" x14ac:dyDescent="0.2">
      <c r="A3" s="5" t="s">
        <v>119</v>
      </c>
      <c r="B3" s="5" t="s">
        <v>5</v>
      </c>
      <c r="C3" s="5" t="s">
        <v>8</v>
      </c>
      <c r="D3" s="6" t="s">
        <v>120</v>
      </c>
      <c r="E3" s="6" t="s">
        <v>121</v>
      </c>
      <c r="F3" s="5" t="s">
        <v>9</v>
      </c>
      <c r="G3" s="5" t="s">
        <v>122</v>
      </c>
      <c r="H3" s="5" t="s">
        <v>10</v>
      </c>
      <c r="I3" s="7" t="s">
        <v>11</v>
      </c>
      <c r="J3" s="7" t="s">
        <v>12</v>
      </c>
      <c r="K3" s="5" t="s">
        <v>13</v>
      </c>
      <c r="L3" s="5" t="s">
        <v>1966</v>
      </c>
      <c r="M3" s="5" t="s">
        <v>14</v>
      </c>
      <c r="N3" s="5" t="s">
        <v>124</v>
      </c>
      <c r="O3" s="8" t="s">
        <v>125</v>
      </c>
      <c r="P3" s="5" t="s">
        <v>6</v>
      </c>
      <c r="Q3" s="5" t="s">
        <v>7</v>
      </c>
      <c r="R3" s="38" t="s">
        <v>126</v>
      </c>
      <c r="S3" s="38" t="s">
        <v>127</v>
      </c>
      <c r="T3" s="41"/>
    </row>
    <row r="4" spans="1:20" x14ac:dyDescent="0.2">
      <c r="A4" s="53">
        <v>23</v>
      </c>
      <c r="B4" s="53" t="s">
        <v>416</v>
      </c>
      <c r="C4" s="53" t="s">
        <v>17</v>
      </c>
      <c r="D4" s="54">
        <v>44927</v>
      </c>
      <c r="E4" s="85">
        <v>46022</v>
      </c>
      <c r="F4" s="53" t="s">
        <v>455</v>
      </c>
      <c r="G4" s="53" t="s">
        <v>171</v>
      </c>
      <c r="H4" s="53" t="s">
        <v>172</v>
      </c>
      <c r="I4" s="53" t="s">
        <v>20</v>
      </c>
      <c r="J4" s="53" t="s">
        <v>62</v>
      </c>
      <c r="K4" s="53" t="s">
        <v>22</v>
      </c>
      <c r="L4" s="53" t="s">
        <v>164</v>
      </c>
      <c r="M4" s="53" t="s">
        <v>23</v>
      </c>
      <c r="N4" s="53" t="s">
        <v>139</v>
      </c>
      <c r="O4" s="55">
        <v>149355</v>
      </c>
      <c r="P4" s="53" t="s">
        <v>138</v>
      </c>
      <c r="Q4" s="53" t="s">
        <v>51</v>
      </c>
      <c r="R4" s="40">
        <f>IF(D4="0. Inget datum inlagt",Tabell1[[#This Row],[Start date]],YEAR(D4))</f>
        <v>2023</v>
      </c>
      <c r="S4" s="13" t="s">
        <v>134</v>
      </c>
      <c r="T4" s="26"/>
    </row>
    <row r="5" spans="1:20" x14ac:dyDescent="0.2">
      <c r="A5" s="53">
        <v>51</v>
      </c>
      <c r="B5" s="53" t="s">
        <v>416</v>
      </c>
      <c r="C5" s="53" t="s">
        <v>17</v>
      </c>
      <c r="D5" s="54">
        <v>45170</v>
      </c>
      <c r="E5" s="85">
        <v>46265</v>
      </c>
      <c r="F5" s="53" t="s">
        <v>496</v>
      </c>
      <c r="G5" s="53" t="s">
        <v>171</v>
      </c>
      <c r="H5" s="53" t="s">
        <v>172</v>
      </c>
      <c r="I5" s="53" t="s">
        <v>20</v>
      </c>
      <c r="J5" s="53" t="s">
        <v>62</v>
      </c>
      <c r="K5" s="53" t="s">
        <v>22</v>
      </c>
      <c r="L5" s="53" t="s">
        <v>164</v>
      </c>
      <c r="M5" s="53" t="s">
        <v>23</v>
      </c>
      <c r="N5" s="53" t="s">
        <v>139</v>
      </c>
      <c r="O5" s="55">
        <v>51870</v>
      </c>
      <c r="P5" s="53" t="s">
        <v>138</v>
      </c>
      <c r="Q5" s="53" t="s">
        <v>51</v>
      </c>
      <c r="R5" s="40">
        <f>IF(D5="0. Inget datum inlagt",Tabell1[[#This Row],[Start date]],YEAR(D5))</f>
        <v>2023</v>
      </c>
      <c r="S5" s="13" t="s">
        <v>134</v>
      </c>
      <c r="T5"/>
    </row>
    <row r="6" spans="1:20" x14ac:dyDescent="0.2">
      <c r="A6" s="53">
        <v>92</v>
      </c>
      <c r="B6" s="53" t="s">
        <v>416</v>
      </c>
      <c r="C6" s="53" t="s">
        <v>17</v>
      </c>
      <c r="D6" s="54">
        <v>45292</v>
      </c>
      <c r="E6" s="85">
        <v>46387</v>
      </c>
      <c r="F6" s="53" t="s">
        <v>549</v>
      </c>
      <c r="G6" s="53" t="s">
        <v>550</v>
      </c>
      <c r="H6" s="53" t="s">
        <v>551</v>
      </c>
      <c r="I6" s="53" t="s">
        <v>34</v>
      </c>
      <c r="J6" s="53" t="s">
        <v>35</v>
      </c>
      <c r="K6" s="53" t="s">
        <v>22</v>
      </c>
      <c r="L6" s="53" t="s">
        <v>192</v>
      </c>
      <c r="M6" s="53" t="s">
        <v>23</v>
      </c>
      <c r="N6" s="53" t="s">
        <v>139</v>
      </c>
      <c r="O6" s="55">
        <v>350352</v>
      </c>
      <c r="P6" s="53" t="s">
        <v>138</v>
      </c>
      <c r="Q6" s="53" t="s">
        <v>63</v>
      </c>
      <c r="R6" s="40">
        <f>IF(D6="0. Inget datum inlagt",Tabell1[[#This Row],[Start date]],YEAR(D6))</f>
        <v>2024</v>
      </c>
      <c r="S6" s="13" t="s">
        <v>134</v>
      </c>
      <c r="T6"/>
    </row>
    <row r="7" spans="1:20" x14ac:dyDescent="0.2">
      <c r="A7" s="53">
        <v>66</v>
      </c>
      <c r="B7" s="53" t="s">
        <v>416</v>
      </c>
      <c r="C7" s="53" t="s">
        <v>17</v>
      </c>
      <c r="D7" s="54">
        <v>45200</v>
      </c>
      <c r="E7" s="85">
        <v>46295</v>
      </c>
      <c r="F7" s="53" t="s">
        <v>512</v>
      </c>
      <c r="G7" s="53" t="s">
        <v>513</v>
      </c>
      <c r="H7" s="53" t="s">
        <v>514</v>
      </c>
      <c r="I7" s="53" t="s">
        <v>20</v>
      </c>
      <c r="J7" s="53" t="s">
        <v>21</v>
      </c>
      <c r="K7" s="53" t="s">
        <v>22</v>
      </c>
      <c r="L7" s="53" t="s">
        <v>164</v>
      </c>
      <c r="M7" s="53" t="s">
        <v>23</v>
      </c>
      <c r="N7" s="53" t="s">
        <v>139</v>
      </c>
      <c r="O7" s="55">
        <v>100287</v>
      </c>
      <c r="P7" s="53" t="s">
        <v>133</v>
      </c>
      <c r="Q7" s="53" t="s">
        <v>278</v>
      </c>
      <c r="R7" s="40">
        <f>IF(D7="0. Inget datum inlagt",Tabell1[[#This Row],[Start date]],YEAR(D7))</f>
        <v>2023</v>
      </c>
      <c r="S7" s="13" t="s">
        <v>134</v>
      </c>
      <c r="T7"/>
    </row>
    <row r="8" spans="1:20" x14ac:dyDescent="0.2">
      <c r="A8" s="53">
        <v>58</v>
      </c>
      <c r="B8" s="53" t="s">
        <v>416</v>
      </c>
      <c r="C8" s="53" t="s">
        <v>17</v>
      </c>
      <c r="D8" s="54">
        <v>45170</v>
      </c>
      <c r="E8" s="85">
        <v>46265</v>
      </c>
      <c r="F8" s="53" t="s">
        <v>502</v>
      </c>
      <c r="G8" s="53" t="s">
        <v>503</v>
      </c>
      <c r="H8" s="53" t="s">
        <v>504</v>
      </c>
      <c r="I8" s="53" t="s">
        <v>34</v>
      </c>
      <c r="J8" s="53" t="s">
        <v>159</v>
      </c>
      <c r="K8" s="53" t="s">
        <v>22</v>
      </c>
      <c r="L8" s="53" t="s">
        <v>487</v>
      </c>
      <c r="M8" s="53" t="s">
        <v>23</v>
      </c>
      <c r="N8" s="53" t="s">
        <v>139</v>
      </c>
      <c r="O8" s="55">
        <v>100737</v>
      </c>
      <c r="P8" s="53" t="s">
        <v>285</v>
      </c>
      <c r="Q8" s="53" t="s">
        <v>426</v>
      </c>
      <c r="R8" s="40">
        <f>IF(D8="0. Inget datum inlagt",Tabell1[[#This Row],[Start date]],YEAR(D8))</f>
        <v>2023</v>
      </c>
      <c r="S8" s="13" t="s">
        <v>134</v>
      </c>
      <c r="T8"/>
    </row>
    <row r="9" spans="1:20" x14ac:dyDescent="0.2">
      <c r="A9" s="53">
        <v>136</v>
      </c>
      <c r="B9" s="53" t="s">
        <v>416</v>
      </c>
      <c r="C9" s="53" t="s">
        <v>962</v>
      </c>
      <c r="D9" s="54">
        <v>45597</v>
      </c>
      <c r="E9" s="85">
        <v>46387</v>
      </c>
      <c r="F9" s="53" t="s">
        <v>977</v>
      </c>
      <c r="G9" s="53" t="s">
        <v>503</v>
      </c>
      <c r="H9" s="53" t="s">
        <v>504</v>
      </c>
      <c r="I9" s="53" t="s">
        <v>34</v>
      </c>
      <c r="J9" s="53" t="s">
        <v>159</v>
      </c>
      <c r="K9" s="53" t="s">
        <v>22</v>
      </c>
      <c r="L9" s="53" t="s">
        <v>487</v>
      </c>
      <c r="M9" s="53" t="s">
        <v>23</v>
      </c>
      <c r="N9" s="53" t="s">
        <v>139</v>
      </c>
      <c r="O9" s="55">
        <v>19305</v>
      </c>
      <c r="P9" s="53" t="s">
        <v>285</v>
      </c>
      <c r="Q9" s="53" t="s">
        <v>426</v>
      </c>
      <c r="R9" s="40">
        <f>IF(D9="0. Inget datum inlagt",Tabell1[[#This Row],[Start date]],YEAR(D9))</f>
        <v>2024</v>
      </c>
      <c r="S9" s="13" t="s">
        <v>134</v>
      </c>
      <c r="T9"/>
    </row>
    <row r="10" spans="1:20" x14ac:dyDescent="0.2">
      <c r="A10" s="53">
        <v>129</v>
      </c>
      <c r="B10" s="53" t="s">
        <v>416</v>
      </c>
      <c r="C10" s="53" t="s">
        <v>962</v>
      </c>
      <c r="D10" s="54">
        <v>45505</v>
      </c>
      <c r="E10" s="85">
        <v>46387</v>
      </c>
      <c r="F10" s="53" t="s">
        <v>974</v>
      </c>
      <c r="G10" s="53" t="s">
        <v>967</v>
      </c>
      <c r="H10" s="53" t="s">
        <v>1487</v>
      </c>
      <c r="I10" s="53" t="s">
        <v>20</v>
      </c>
      <c r="J10" s="53" t="s">
        <v>21</v>
      </c>
      <c r="K10" s="53" t="s">
        <v>22</v>
      </c>
      <c r="L10" s="53" t="s">
        <v>1547</v>
      </c>
      <c r="M10" s="53" t="s">
        <v>47</v>
      </c>
      <c r="N10" s="53" t="s">
        <v>139</v>
      </c>
      <c r="O10" s="55">
        <v>128082</v>
      </c>
      <c r="P10" s="53" t="s">
        <v>285</v>
      </c>
      <c r="Q10" s="53" t="s">
        <v>426</v>
      </c>
      <c r="R10" s="40">
        <f>IF(D10="0. Inget datum inlagt",Tabell1[[#This Row],[Start date]],YEAR(D10))</f>
        <v>2024</v>
      </c>
      <c r="S10" s="13" t="s">
        <v>134</v>
      </c>
      <c r="T10"/>
    </row>
    <row r="11" spans="1:20" x14ac:dyDescent="0.2">
      <c r="A11" s="53">
        <v>43</v>
      </c>
      <c r="B11" s="53" t="s">
        <v>416</v>
      </c>
      <c r="C11" s="53" t="s">
        <v>143</v>
      </c>
      <c r="D11" s="54">
        <v>44896</v>
      </c>
      <c r="E11" s="85">
        <v>45260</v>
      </c>
      <c r="F11" s="53" t="s">
        <v>483</v>
      </c>
      <c r="G11" s="53" t="s">
        <v>135</v>
      </c>
      <c r="H11" s="53" t="s">
        <v>484</v>
      </c>
      <c r="I11" s="53" t="s">
        <v>38</v>
      </c>
      <c r="J11" s="53" t="s">
        <v>159</v>
      </c>
      <c r="K11" s="53" t="s">
        <v>22</v>
      </c>
      <c r="L11" s="53" t="s">
        <v>485</v>
      </c>
      <c r="M11" s="53" t="s">
        <v>47</v>
      </c>
      <c r="N11" s="53" t="s">
        <v>139</v>
      </c>
      <c r="O11" s="55">
        <v>6370</v>
      </c>
      <c r="P11" s="53" t="s">
        <v>282</v>
      </c>
      <c r="Q11" s="53" t="s">
        <v>1015</v>
      </c>
      <c r="R11" s="40">
        <f>IF(D11="0. Inget datum inlagt",Tabell1[[#This Row],[Start date]],YEAR(D11))</f>
        <v>2022</v>
      </c>
      <c r="S11" s="13" t="s">
        <v>134</v>
      </c>
      <c r="T11"/>
    </row>
    <row r="12" spans="1:20" x14ac:dyDescent="0.2">
      <c r="A12" s="53">
        <v>44</v>
      </c>
      <c r="B12" s="53" t="s">
        <v>416</v>
      </c>
      <c r="C12" s="53" t="s">
        <v>143</v>
      </c>
      <c r="D12" s="54">
        <v>44896</v>
      </c>
      <c r="E12" s="85">
        <v>45260</v>
      </c>
      <c r="F12" s="53" t="s">
        <v>483</v>
      </c>
      <c r="G12" s="53" t="s">
        <v>135</v>
      </c>
      <c r="H12" s="53" t="s">
        <v>486</v>
      </c>
      <c r="I12" s="53" t="s">
        <v>38</v>
      </c>
      <c r="J12" s="53" t="s">
        <v>159</v>
      </c>
      <c r="K12" s="53" t="s">
        <v>22</v>
      </c>
      <c r="L12" s="53" t="s">
        <v>487</v>
      </c>
      <c r="M12" s="53" t="s">
        <v>23</v>
      </c>
      <c r="N12" s="53" t="s">
        <v>139</v>
      </c>
      <c r="O12" s="55">
        <v>6370</v>
      </c>
      <c r="P12" s="53" t="s">
        <v>282</v>
      </c>
      <c r="Q12" s="53" t="s">
        <v>1015</v>
      </c>
      <c r="R12" s="40">
        <f>IF(D12="0. Inget datum inlagt",Tabell1[[#This Row],[Start date]],YEAR(D12))</f>
        <v>2022</v>
      </c>
      <c r="S12" s="13" t="s">
        <v>134</v>
      </c>
      <c r="T12"/>
    </row>
    <row r="13" spans="1:20" x14ac:dyDescent="0.2">
      <c r="A13" s="53">
        <v>20</v>
      </c>
      <c r="B13" s="53" t="s">
        <v>416</v>
      </c>
      <c r="C13" s="53" t="s">
        <v>17</v>
      </c>
      <c r="D13" s="54">
        <v>44927</v>
      </c>
      <c r="E13" s="85">
        <v>46022</v>
      </c>
      <c r="F13" s="53" t="s">
        <v>450</v>
      </c>
      <c r="G13" s="53" t="s">
        <v>451</v>
      </c>
      <c r="H13" s="53" t="s">
        <v>452</v>
      </c>
      <c r="I13" s="53" t="s">
        <v>20</v>
      </c>
      <c r="J13" s="53" t="s">
        <v>66</v>
      </c>
      <c r="K13" s="53" t="s">
        <v>22</v>
      </c>
      <c r="L13" s="53" t="s">
        <v>142</v>
      </c>
      <c r="M13" s="53" t="s">
        <v>47</v>
      </c>
      <c r="N13" s="53" t="s">
        <v>139</v>
      </c>
      <c r="O13" s="55">
        <v>69135</v>
      </c>
      <c r="P13" s="53" t="s">
        <v>138</v>
      </c>
      <c r="Q13" s="53" t="s">
        <v>63</v>
      </c>
      <c r="R13" s="40">
        <f>IF(D13="0. Inget datum inlagt",Tabell1[[#This Row],[Start date]],YEAR(D13))</f>
        <v>2023</v>
      </c>
      <c r="S13" s="13" t="s">
        <v>134</v>
      </c>
      <c r="T13"/>
    </row>
    <row r="14" spans="1:20" x14ac:dyDescent="0.2">
      <c r="A14" s="53">
        <v>140</v>
      </c>
      <c r="B14" s="53" t="s">
        <v>416</v>
      </c>
      <c r="C14" s="53" t="s">
        <v>962</v>
      </c>
      <c r="D14" s="54">
        <v>45536</v>
      </c>
      <c r="E14" s="85">
        <v>46630</v>
      </c>
      <c r="F14" s="53" t="s">
        <v>982</v>
      </c>
      <c r="G14" s="53" t="s">
        <v>451</v>
      </c>
      <c r="H14" s="53" t="s">
        <v>452</v>
      </c>
      <c r="I14" s="53" t="s">
        <v>20</v>
      </c>
      <c r="J14" s="53" t="s">
        <v>66</v>
      </c>
      <c r="K14" s="53" t="s">
        <v>22</v>
      </c>
      <c r="L14" s="53" t="s">
        <v>263</v>
      </c>
      <c r="M14" s="53" t="s">
        <v>47</v>
      </c>
      <c r="N14" s="53" t="s">
        <v>139</v>
      </c>
      <c r="O14" s="55">
        <v>124331</v>
      </c>
      <c r="P14" s="53" t="s">
        <v>133</v>
      </c>
      <c r="Q14" s="53" t="s">
        <v>84</v>
      </c>
      <c r="R14" s="40">
        <f>IF(D14="0. Inget datum inlagt",Tabell1[[#This Row],[Start date]],YEAR(D14))</f>
        <v>2024</v>
      </c>
      <c r="S14" s="13" t="s">
        <v>134</v>
      </c>
      <c r="T14"/>
    </row>
    <row r="15" spans="1:20" x14ac:dyDescent="0.2">
      <c r="A15" s="53">
        <v>112</v>
      </c>
      <c r="B15" s="53" t="s">
        <v>416</v>
      </c>
      <c r="C15" s="53" t="s">
        <v>143</v>
      </c>
      <c r="D15" s="54">
        <v>45413</v>
      </c>
      <c r="E15" s="85">
        <v>45657</v>
      </c>
      <c r="F15" s="53" t="s">
        <v>953</v>
      </c>
      <c r="G15" s="53" t="s">
        <v>954</v>
      </c>
      <c r="H15" s="53" t="s">
        <v>935</v>
      </c>
      <c r="I15" s="53" t="s">
        <v>20</v>
      </c>
      <c r="J15" s="53" t="s">
        <v>21</v>
      </c>
      <c r="K15" s="53" t="s">
        <v>29</v>
      </c>
      <c r="L15" s="53" t="s">
        <v>319</v>
      </c>
      <c r="M15" s="53" t="s">
        <v>30</v>
      </c>
      <c r="N15" s="53" t="s">
        <v>221</v>
      </c>
      <c r="O15" s="55">
        <v>12999</v>
      </c>
      <c r="P15" s="53" t="s">
        <v>282</v>
      </c>
      <c r="Q15" s="53" t="s">
        <v>1015</v>
      </c>
      <c r="R15" s="40">
        <f>IF(D15="0. Inget datum inlagt",Tabell1[[#This Row],[Start date]],YEAR(D15))</f>
        <v>2024</v>
      </c>
      <c r="S15" s="13" t="s">
        <v>134</v>
      </c>
      <c r="T15"/>
    </row>
    <row r="16" spans="1:20" x14ac:dyDescent="0.2">
      <c r="A16" s="53">
        <v>111</v>
      </c>
      <c r="B16" s="53" t="s">
        <v>416</v>
      </c>
      <c r="C16" s="53" t="s">
        <v>143</v>
      </c>
      <c r="D16" s="54">
        <v>45383</v>
      </c>
      <c r="E16" s="85">
        <v>45657</v>
      </c>
      <c r="F16" s="53" t="s">
        <v>950</v>
      </c>
      <c r="G16" s="53" t="s">
        <v>952</v>
      </c>
      <c r="H16" s="53" t="s">
        <v>1480</v>
      </c>
      <c r="I16" s="53" t="s">
        <v>34</v>
      </c>
      <c r="J16" s="53" t="s">
        <v>35</v>
      </c>
      <c r="K16" s="53" t="s">
        <v>22</v>
      </c>
      <c r="L16" s="53" t="s">
        <v>137</v>
      </c>
      <c r="M16" s="53" t="s">
        <v>46</v>
      </c>
      <c r="N16" s="53" t="s">
        <v>137</v>
      </c>
      <c r="O16" s="55">
        <v>1365</v>
      </c>
      <c r="P16" s="53" t="s">
        <v>133</v>
      </c>
      <c r="Q16" s="53" t="s">
        <v>84</v>
      </c>
      <c r="R16" s="40">
        <f>IF(D16="0. Inget datum inlagt",Tabell1[[#This Row],[Start date]],YEAR(D16))</f>
        <v>2024</v>
      </c>
      <c r="S16" s="13" t="s">
        <v>134</v>
      </c>
      <c r="T16"/>
    </row>
    <row r="17" spans="1:20" x14ac:dyDescent="0.2">
      <c r="A17" s="53">
        <v>55</v>
      </c>
      <c r="B17" s="53" t="s">
        <v>416</v>
      </c>
      <c r="C17" s="53" t="s">
        <v>17</v>
      </c>
      <c r="D17" s="54">
        <v>45170</v>
      </c>
      <c r="E17" s="85">
        <v>46265</v>
      </c>
      <c r="F17" s="53" t="s">
        <v>498</v>
      </c>
      <c r="G17" s="53" t="s">
        <v>499</v>
      </c>
      <c r="H17" s="53" t="s">
        <v>500</v>
      </c>
      <c r="I17" s="53" t="s">
        <v>20</v>
      </c>
      <c r="J17" s="53" t="s">
        <v>21</v>
      </c>
      <c r="K17" s="53" t="s">
        <v>22</v>
      </c>
      <c r="L17" s="53" t="s">
        <v>501</v>
      </c>
      <c r="M17" s="53" t="s">
        <v>47</v>
      </c>
      <c r="N17" s="53" t="s">
        <v>139</v>
      </c>
      <c r="O17" s="55">
        <v>32486</v>
      </c>
      <c r="P17" s="53" t="s">
        <v>133</v>
      </c>
      <c r="Q17" s="53" t="s">
        <v>84</v>
      </c>
      <c r="R17" s="40">
        <f>IF(D17="0. Inget datum inlagt",Tabell1[[#This Row],[Start date]],YEAR(D17))</f>
        <v>2023</v>
      </c>
      <c r="S17" s="13" t="s">
        <v>134</v>
      </c>
      <c r="T17"/>
    </row>
    <row r="18" spans="1:20" x14ac:dyDescent="0.2">
      <c r="A18" s="53">
        <v>37</v>
      </c>
      <c r="B18" s="53" t="s">
        <v>416</v>
      </c>
      <c r="C18" s="53" t="s">
        <v>17</v>
      </c>
      <c r="D18" s="54">
        <v>44927</v>
      </c>
      <c r="E18" s="85">
        <v>46022</v>
      </c>
      <c r="F18" s="53" t="s">
        <v>475</v>
      </c>
      <c r="G18" s="53" t="s">
        <v>478</v>
      </c>
      <c r="H18" s="53" t="s">
        <v>479</v>
      </c>
      <c r="I18" s="53" t="s">
        <v>34</v>
      </c>
      <c r="J18" s="53" t="s">
        <v>54</v>
      </c>
      <c r="K18" s="53" t="s">
        <v>22</v>
      </c>
      <c r="L18" s="53" t="s">
        <v>164</v>
      </c>
      <c r="M18" s="53" t="s">
        <v>23</v>
      </c>
      <c r="N18" s="53" t="s">
        <v>139</v>
      </c>
      <c r="O18" s="55">
        <v>21664</v>
      </c>
      <c r="P18" s="53" t="s">
        <v>138</v>
      </c>
      <c r="Q18" s="53" t="s">
        <v>63</v>
      </c>
      <c r="R18" s="40">
        <f>IF(D18="0. Inget datum inlagt",Tabell1[[#This Row],[Start date]],YEAR(D18))</f>
        <v>2023</v>
      </c>
      <c r="S18" s="13" t="s">
        <v>134</v>
      </c>
      <c r="T18"/>
    </row>
    <row r="19" spans="1:20" x14ac:dyDescent="0.2">
      <c r="A19" s="53">
        <v>134</v>
      </c>
      <c r="B19" s="53" t="s">
        <v>416</v>
      </c>
      <c r="C19" s="53" t="s">
        <v>962</v>
      </c>
      <c r="D19" s="54">
        <v>45597</v>
      </c>
      <c r="E19" s="85">
        <v>46387</v>
      </c>
      <c r="F19" s="53" t="s">
        <v>977</v>
      </c>
      <c r="G19" s="53" t="s">
        <v>978</v>
      </c>
      <c r="H19" s="53" t="s">
        <v>1488</v>
      </c>
      <c r="I19" s="53" t="s">
        <v>20</v>
      </c>
      <c r="J19" s="53" t="s">
        <v>21</v>
      </c>
      <c r="K19" s="53" t="s">
        <v>22</v>
      </c>
      <c r="L19" s="53" t="s">
        <v>223</v>
      </c>
      <c r="M19" s="53" t="s">
        <v>47</v>
      </c>
      <c r="N19" s="53" t="s">
        <v>139</v>
      </c>
      <c r="O19" s="55">
        <v>89846</v>
      </c>
      <c r="P19" s="53" t="s">
        <v>285</v>
      </c>
      <c r="Q19" s="53" t="s">
        <v>426</v>
      </c>
      <c r="R19" s="40">
        <f>IF(D19="0. Inget datum inlagt",Tabell1[[#This Row],[Start date]],YEAR(D19))</f>
        <v>2024</v>
      </c>
      <c r="S19" s="13" t="s">
        <v>134</v>
      </c>
      <c r="T19"/>
    </row>
    <row r="20" spans="1:20" x14ac:dyDescent="0.2">
      <c r="A20" s="53">
        <v>101</v>
      </c>
      <c r="B20" s="53" t="s">
        <v>416</v>
      </c>
      <c r="C20" s="53" t="s">
        <v>17</v>
      </c>
      <c r="D20" s="54">
        <v>45323</v>
      </c>
      <c r="E20" s="85">
        <v>46418</v>
      </c>
      <c r="F20" s="53" t="s">
        <v>562</v>
      </c>
      <c r="G20" s="53" t="s">
        <v>565</v>
      </c>
      <c r="H20" s="53" t="s">
        <v>566</v>
      </c>
      <c r="I20" s="53" t="s">
        <v>34</v>
      </c>
      <c r="J20" s="53" t="s">
        <v>144</v>
      </c>
      <c r="K20" s="53" t="s">
        <v>22</v>
      </c>
      <c r="L20" s="53" t="s">
        <v>466</v>
      </c>
      <c r="M20" s="53" t="s">
        <v>23</v>
      </c>
      <c r="N20" s="53" t="s">
        <v>139</v>
      </c>
      <c r="O20" s="55">
        <v>83645</v>
      </c>
      <c r="P20" s="53" t="s">
        <v>285</v>
      </c>
      <c r="Q20" s="53" t="s">
        <v>426</v>
      </c>
      <c r="R20" s="40">
        <f>IF(D20="0. Inget datum inlagt",Tabell1[[#This Row],[Start date]],YEAR(D20))</f>
        <v>2024</v>
      </c>
      <c r="S20" s="13" t="s">
        <v>134</v>
      </c>
      <c r="T20"/>
    </row>
    <row r="21" spans="1:20" x14ac:dyDescent="0.2">
      <c r="A21" s="53">
        <v>5</v>
      </c>
      <c r="B21" s="53" t="s">
        <v>416</v>
      </c>
      <c r="C21" s="53" t="s">
        <v>17</v>
      </c>
      <c r="D21" s="54">
        <v>44958</v>
      </c>
      <c r="E21" s="85">
        <v>46022</v>
      </c>
      <c r="F21" s="53" t="s">
        <v>423</v>
      </c>
      <c r="G21" s="53" t="s">
        <v>424</v>
      </c>
      <c r="H21" s="53" t="s">
        <v>425</v>
      </c>
      <c r="I21" s="53" t="s">
        <v>34</v>
      </c>
      <c r="J21" s="53" t="s">
        <v>144</v>
      </c>
      <c r="K21" s="53" t="s">
        <v>22</v>
      </c>
      <c r="L21" s="53" t="s">
        <v>231</v>
      </c>
      <c r="M21" s="53" t="s">
        <v>46</v>
      </c>
      <c r="N21" s="53" t="s">
        <v>137</v>
      </c>
      <c r="O21" s="55">
        <v>10000</v>
      </c>
      <c r="P21" s="53" t="s">
        <v>285</v>
      </c>
      <c r="Q21" s="53" t="s">
        <v>426</v>
      </c>
      <c r="R21" s="40">
        <f>IF(D21="0. Inget datum inlagt",Tabell1[[#This Row],[Start date]],YEAR(D21))</f>
        <v>2023</v>
      </c>
      <c r="S21" s="13" t="s">
        <v>134</v>
      </c>
      <c r="T21"/>
    </row>
    <row r="22" spans="1:20" x14ac:dyDescent="0.2">
      <c r="A22" s="53">
        <v>65</v>
      </c>
      <c r="B22" s="53" t="s">
        <v>416</v>
      </c>
      <c r="C22" s="53" t="s">
        <v>17</v>
      </c>
      <c r="D22" s="54">
        <v>45200</v>
      </c>
      <c r="E22" s="85">
        <v>46295</v>
      </c>
      <c r="F22" s="53" t="s">
        <v>512</v>
      </c>
      <c r="G22" s="53" t="s">
        <v>213</v>
      </c>
      <c r="H22" s="53" t="s">
        <v>214</v>
      </c>
      <c r="I22" s="53" t="s">
        <v>20</v>
      </c>
      <c r="J22" s="53" t="s">
        <v>25</v>
      </c>
      <c r="K22" s="53" t="s">
        <v>22</v>
      </c>
      <c r="L22" s="53" t="s">
        <v>242</v>
      </c>
      <c r="M22" s="53" t="s">
        <v>161</v>
      </c>
      <c r="N22" s="53" t="s">
        <v>162</v>
      </c>
      <c r="O22" s="55">
        <v>163723</v>
      </c>
      <c r="P22" s="53" t="s">
        <v>133</v>
      </c>
      <c r="Q22" s="53" t="s">
        <v>278</v>
      </c>
      <c r="R22" s="40">
        <f>IF(D22="0. Inget datum inlagt",Tabell1[[#This Row],[Start date]],YEAR(D22))</f>
        <v>2023</v>
      </c>
      <c r="S22" s="13" t="s">
        <v>134</v>
      </c>
      <c r="T22"/>
    </row>
    <row r="23" spans="1:20" x14ac:dyDescent="0.2">
      <c r="A23" s="53">
        <v>11</v>
      </c>
      <c r="B23" s="53" t="s">
        <v>416</v>
      </c>
      <c r="C23" s="53" t="s">
        <v>17</v>
      </c>
      <c r="D23" s="54">
        <v>44896</v>
      </c>
      <c r="E23" s="85">
        <v>45991</v>
      </c>
      <c r="F23" s="53" t="s">
        <v>436</v>
      </c>
      <c r="G23" s="53" t="s">
        <v>437</v>
      </c>
      <c r="H23" s="53" t="s">
        <v>438</v>
      </c>
      <c r="I23" s="53" t="s">
        <v>20</v>
      </c>
      <c r="J23" s="53" t="s">
        <v>25</v>
      </c>
      <c r="K23" s="53" t="s">
        <v>29</v>
      </c>
      <c r="L23" s="53" t="s">
        <v>142</v>
      </c>
      <c r="M23" s="53" t="s">
        <v>47</v>
      </c>
      <c r="N23" s="53" t="s">
        <v>139</v>
      </c>
      <c r="O23" s="55">
        <v>191550</v>
      </c>
      <c r="P23" s="53" t="s">
        <v>138</v>
      </c>
      <c r="Q23" s="53" t="s">
        <v>63</v>
      </c>
      <c r="R23" s="40">
        <f>IF(D23="0. Inget datum inlagt",Tabell1[[#This Row],[Start date]],YEAR(D23))</f>
        <v>2022</v>
      </c>
      <c r="S23" s="13" t="s">
        <v>134</v>
      </c>
      <c r="T23"/>
    </row>
    <row r="24" spans="1:20" x14ac:dyDescent="0.2">
      <c r="A24" s="53">
        <v>113</v>
      </c>
      <c r="B24" s="53" t="s">
        <v>416</v>
      </c>
      <c r="C24" s="53" t="s">
        <v>143</v>
      </c>
      <c r="D24" s="54">
        <v>45383</v>
      </c>
      <c r="E24" s="85">
        <v>45565</v>
      </c>
      <c r="F24" s="53" t="s">
        <v>955</v>
      </c>
      <c r="G24" s="53" t="s">
        <v>437</v>
      </c>
      <c r="H24" s="53" t="s">
        <v>438</v>
      </c>
      <c r="I24" s="53" t="s">
        <v>20</v>
      </c>
      <c r="J24" s="53" t="s">
        <v>66</v>
      </c>
      <c r="K24" s="53" t="s">
        <v>22</v>
      </c>
      <c r="L24" s="53" t="s">
        <v>142</v>
      </c>
      <c r="M24" s="53" t="s">
        <v>47</v>
      </c>
      <c r="N24" s="53" t="s">
        <v>139</v>
      </c>
      <c r="O24" s="55">
        <v>12740</v>
      </c>
      <c r="P24" s="53" t="s">
        <v>138</v>
      </c>
      <c r="Q24" s="53" t="s">
        <v>51</v>
      </c>
      <c r="R24" s="40">
        <f>IF(D24="0. Inget datum inlagt",Tabell1[[#This Row],[Start date]],YEAR(D24))</f>
        <v>2024</v>
      </c>
      <c r="S24" s="13" t="s">
        <v>134</v>
      </c>
      <c r="T24"/>
    </row>
    <row r="25" spans="1:20" x14ac:dyDescent="0.2">
      <c r="A25" s="53">
        <v>7</v>
      </c>
      <c r="B25" s="53" t="s">
        <v>416</v>
      </c>
      <c r="C25" s="53" t="s">
        <v>17</v>
      </c>
      <c r="D25" s="54">
        <v>44927</v>
      </c>
      <c r="E25" s="85">
        <v>46022</v>
      </c>
      <c r="F25" s="53" t="s">
        <v>429</v>
      </c>
      <c r="G25" s="53" t="s">
        <v>430</v>
      </c>
      <c r="H25" s="53" t="s">
        <v>431</v>
      </c>
      <c r="I25" s="53" t="s">
        <v>34</v>
      </c>
      <c r="J25" s="53" t="s">
        <v>66</v>
      </c>
      <c r="K25" s="53" t="s">
        <v>22</v>
      </c>
      <c r="L25" s="53" t="s">
        <v>142</v>
      </c>
      <c r="M25" s="53" t="s">
        <v>47</v>
      </c>
      <c r="N25" s="53" t="s">
        <v>139</v>
      </c>
      <c r="O25" s="55">
        <v>231795</v>
      </c>
      <c r="P25" s="53" t="s">
        <v>285</v>
      </c>
      <c r="Q25" s="53" t="s">
        <v>426</v>
      </c>
      <c r="R25" s="40">
        <f>IF(D25="0. Inget datum inlagt",Tabell1[[#This Row],[Start date]],YEAR(D25))</f>
        <v>2023</v>
      </c>
      <c r="S25" s="13" t="s">
        <v>134</v>
      </c>
    </row>
    <row r="26" spans="1:20" x14ac:dyDescent="0.2">
      <c r="A26" s="53">
        <v>3</v>
      </c>
      <c r="B26" s="53" t="s">
        <v>416</v>
      </c>
      <c r="C26" s="53" t="s">
        <v>17</v>
      </c>
      <c r="D26" s="54">
        <v>44927</v>
      </c>
      <c r="E26" s="85">
        <v>46022</v>
      </c>
      <c r="F26" s="53" t="s">
        <v>421</v>
      </c>
      <c r="G26" s="53" t="s">
        <v>227</v>
      </c>
      <c r="H26" s="53" t="s">
        <v>55</v>
      </c>
      <c r="I26" s="53" t="s">
        <v>20</v>
      </c>
      <c r="J26" s="53" t="s">
        <v>25</v>
      </c>
      <c r="K26" s="53" t="s">
        <v>22</v>
      </c>
      <c r="L26" s="53" t="s">
        <v>142</v>
      </c>
      <c r="M26" s="53" t="s">
        <v>47</v>
      </c>
      <c r="N26" s="53" t="s">
        <v>139</v>
      </c>
      <c r="O26" s="55">
        <v>285058</v>
      </c>
      <c r="P26" s="53" t="s">
        <v>138</v>
      </c>
      <c r="Q26" s="53" t="s">
        <v>51</v>
      </c>
      <c r="R26" s="40">
        <f>IF(D26="0. Inget datum inlagt",Tabell1[[#This Row],[Start date]],YEAR(D26))</f>
        <v>2023</v>
      </c>
      <c r="S26" s="13" t="s">
        <v>134</v>
      </c>
    </row>
    <row r="27" spans="1:20" x14ac:dyDescent="0.2">
      <c r="A27" s="53">
        <v>4</v>
      </c>
      <c r="B27" s="53" t="s">
        <v>416</v>
      </c>
      <c r="C27" s="53" t="s">
        <v>17</v>
      </c>
      <c r="D27" s="54">
        <v>44896</v>
      </c>
      <c r="E27" s="85">
        <v>45991</v>
      </c>
      <c r="F27" s="53" t="s">
        <v>422</v>
      </c>
      <c r="G27" s="53" t="s">
        <v>227</v>
      </c>
      <c r="H27" s="53" t="s">
        <v>55</v>
      </c>
      <c r="I27" s="53" t="s">
        <v>20</v>
      </c>
      <c r="J27" s="53" t="s">
        <v>25</v>
      </c>
      <c r="K27" s="53" t="s">
        <v>29</v>
      </c>
      <c r="L27" s="53" t="s">
        <v>142</v>
      </c>
      <c r="M27" s="53" t="s">
        <v>47</v>
      </c>
      <c r="N27" s="53" t="s">
        <v>139</v>
      </c>
      <c r="O27" s="55">
        <v>648941</v>
      </c>
      <c r="P27" s="53" t="s">
        <v>138</v>
      </c>
      <c r="Q27" s="53" t="s">
        <v>51</v>
      </c>
      <c r="R27" s="40">
        <f>IF(D27="0. Inget datum inlagt",Tabell1[[#This Row],[Start date]],YEAR(D27))</f>
        <v>2022</v>
      </c>
      <c r="S27" s="13" t="s">
        <v>134</v>
      </c>
    </row>
    <row r="28" spans="1:20" x14ac:dyDescent="0.2">
      <c r="A28" s="53">
        <v>10</v>
      </c>
      <c r="B28" s="53" t="s">
        <v>416</v>
      </c>
      <c r="C28" s="53" t="s">
        <v>17</v>
      </c>
      <c r="D28" s="54">
        <v>44896</v>
      </c>
      <c r="E28" s="85">
        <v>45991</v>
      </c>
      <c r="F28" s="53" t="s">
        <v>436</v>
      </c>
      <c r="G28" s="53" t="s">
        <v>227</v>
      </c>
      <c r="H28" s="53" t="s">
        <v>55</v>
      </c>
      <c r="I28" s="53" t="s">
        <v>20</v>
      </c>
      <c r="J28" s="53" t="s">
        <v>25</v>
      </c>
      <c r="K28" s="53" t="s">
        <v>22</v>
      </c>
      <c r="L28" s="53" t="s">
        <v>142</v>
      </c>
      <c r="M28" s="53" t="s">
        <v>47</v>
      </c>
      <c r="N28" s="53" t="s">
        <v>139</v>
      </c>
      <c r="O28" s="55">
        <v>178400</v>
      </c>
      <c r="P28" s="53" t="s">
        <v>138</v>
      </c>
      <c r="Q28" s="53" t="s">
        <v>63</v>
      </c>
      <c r="R28" s="40">
        <f>IF(D28="0. Inget datum inlagt",Tabell1[[#This Row],[Start date]],YEAR(D28))</f>
        <v>2022</v>
      </c>
      <c r="S28" s="13" t="s">
        <v>134</v>
      </c>
    </row>
    <row r="29" spans="1:20" x14ac:dyDescent="0.2">
      <c r="A29" s="53">
        <v>12</v>
      </c>
      <c r="B29" s="53" t="s">
        <v>416</v>
      </c>
      <c r="C29" s="53" t="s">
        <v>17</v>
      </c>
      <c r="D29" s="54">
        <v>44927</v>
      </c>
      <c r="E29" s="85">
        <v>46022</v>
      </c>
      <c r="F29" s="53" t="s">
        <v>439</v>
      </c>
      <c r="G29" s="53" t="s">
        <v>227</v>
      </c>
      <c r="H29" s="53" t="s">
        <v>55</v>
      </c>
      <c r="I29" s="53" t="s">
        <v>20</v>
      </c>
      <c r="J29" s="53" t="s">
        <v>25</v>
      </c>
      <c r="K29" s="53" t="s">
        <v>22</v>
      </c>
      <c r="L29" s="53" t="s">
        <v>142</v>
      </c>
      <c r="M29" s="53" t="s">
        <v>47</v>
      </c>
      <c r="N29" s="53" t="s">
        <v>139</v>
      </c>
      <c r="O29" s="55">
        <v>388085</v>
      </c>
      <c r="P29" s="53" t="s">
        <v>138</v>
      </c>
      <c r="Q29" s="53" t="s">
        <v>51</v>
      </c>
      <c r="R29" s="40">
        <f>IF(D29="0. Inget datum inlagt",Tabell1[[#This Row],[Start date]],YEAR(D29))</f>
        <v>2023</v>
      </c>
      <c r="S29" s="13" t="s">
        <v>134</v>
      </c>
    </row>
    <row r="30" spans="1:20" x14ac:dyDescent="0.2">
      <c r="A30" s="53">
        <v>13</v>
      </c>
      <c r="B30" s="53" t="s">
        <v>416</v>
      </c>
      <c r="C30" s="53" t="s">
        <v>17</v>
      </c>
      <c r="D30" s="54">
        <v>44927</v>
      </c>
      <c r="E30" s="85">
        <v>45900</v>
      </c>
      <c r="F30" s="53" t="s">
        <v>440</v>
      </c>
      <c r="G30" s="53" t="s">
        <v>441</v>
      </c>
      <c r="H30" s="53" t="s">
        <v>55</v>
      </c>
      <c r="I30" s="53" t="s">
        <v>20</v>
      </c>
      <c r="J30" s="53" t="s">
        <v>25</v>
      </c>
      <c r="K30" s="53" t="s">
        <v>22</v>
      </c>
      <c r="L30" s="53" t="s">
        <v>142</v>
      </c>
      <c r="M30" s="53" t="s">
        <v>47</v>
      </c>
      <c r="N30" s="53" t="s">
        <v>139</v>
      </c>
      <c r="O30" s="55">
        <v>92803</v>
      </c>
      <c r="P30" s="53" t="s">
        <v>285</v>
      </c>
      <c r="Q30" s="53" t="s">
        <v>426</v>
      </c>
      <c r="R30" s="40">
        <f>IF(D30="0. Inget datum inlagt",Tabell1[[#This Row],[Start date]],YEAR(D30))</f>
        <v>2023</v>
      </c>
      <c r="S30" s="13" t="s">
        <v>134</v>
      </c>
    </row>
    <row r="31" spans="1:20" x14ac:dyDescent="0.2">
      <c r="A31" s="53">
        <v>16</v>
      </c>
      <c r="B31" s="53" t="s">
        <v>416</v>
      </c>
      <c r="C31" s="53" t="s">
        <v>17</v>
      </c>
      <c r="D31" s="54">
        <v>44927</v>
      </c>
      <c r="E31" s="85">
        <v>46022</v>
      </c>
      <c r="F31" s="53" t="s">
        <v>444</v>
      </c>
      <c r="G31" s="53" t="s">
        <v>227</v>
      </c>
      <c r="H31" s="53" t="s">
        <v>55</v>
      </c>
      <c r="I31" s="53" t="s">
        <v>20</v>
      </c>
      <c r="J31" s="53" t="s">
        <v>25</v>
      </c>
      <c r="K31" s="53" t="s">
        <v>22</v>
      </c>
      <c r="L31" s="53" t="s">
        <v>142</v>
      </c>
      <c r="M31" s="53" t="s">
        <v>47</v>
      </c>
      <c r="N31" s="53" t="s">
        <v>139</v>
      </c>
      <c r="O31" s="55">
        <v>200000</v>
      </c>
      <c r="P31" s="53" t="s">
        <v>138</v>
      </c>
      <c r="Q31" s="53" t="s">
        <v>51</v>
      </c>
      <c r="R31" s="40">
        <f>IF(D31="0. Inget datum inlagt",Tabell1[[#This Row],[Start date]],YEAR(D31))</f>
        <v>2023</v>
      </c>
      <c r="S31" s="13" t="s">
        <v>134</v>
      </c>
    </row>
    <row r="32" spans="1:20" x14ac:dyDescent="0.2">
      <c r="A32" s="53">
        <v>18</v>
      </c>
      <c r="B32" s="53" t="s">
        <v>416</v>
      </c>
      <c r="C32" s="53" t="s">
        <v>17</v>
      </c>
      <c r="D32" s="54">
        <v>44927</v>
      </c>
      <c r="E32" s="85">
        <v>46022</v>
      </c>
      <c r="F32" s="53" t="s">
        <v>449</v>
      </c>
      <c r="G32" s="53" t="s">
        <v>227</v>
      </c>
      <c r="H32" s="53" t="s">
        <v>55</v>
      </c>
      <c r="I32" s="53" t="s">
        <v>20</v>
      </c>
      <c r="J32" s="53" t="s">
        <v>25</v>
      </c>
      <c r="K32" s="53" t="s">
        <v>22</v>
      </c>
      <c r="L32" s="53" t="s">
        <v>142</v>
      </c>
      <c r="M32" s="53" t="s">
        <v>47</v>
      </c>
      <c r="N32" s="53" t="s">
        <v>139</v>
      </c>
      <c r="O32" s="55">
        <v>225257</v>
      </c>
      <c r="P32" s="53" t="s">
        <v>138</v>
      </c>
      <c r="Q32" s="53" t="s">
        <v>51</v>
      </c>
      <c r="R32" s="40">
        <f>IF(D32="0. Inget datum inlagt",Tabell1[[#This Row],[Start date]],YEAR(D32))</f>
        <v>2023</v>
      </c>
      <c r="S32" s="13" t="s">
        <v>134</v>
      </c>
    </row>
    <row r="33" spans="1:19" x14ac:dyDescent="0.2">
      <c r="A33" s="53">
        <v>19</v>
      </c>
      <c r="B33" s="53" t="s">
        <v>416</v>
      </c>
      <c r="C33" s="53" t="s">
        <v>17</v>
      </c>
      <c r="D33" s="54">
        <v>44927</v>
      </c>
      <c r="E33" s="85">
        <v>46022</v>
      </c>
      <c r="F33" s="53" t="s">
        <v>450</v>
      </c>
      <c r="G33" s="53" t="s">
        <v>227</v>
      </c>
      <c r="H33" s="53" t="s">
        <v>55</v>
      </c>
      <c r="I33" s="53" t="s">
        <v>20</v>
      </c>
      <c r="J33" s="53" t="s">
        <v>25</v>
      </c>
      <c r="K33" s="53" t="s">
        <v>22</v>
      </c>
      <c r="L33" s="53" t="s">
        <v>142</v>
      </c>
      <c r="M33" s="53" t="s">
        <v>47</v>
      </c>
      <c r="N33" s="53" t="s">
        <v>139</v>
      </c>
      <c r="O33" s="55">
        <v>130460</v>
      </c>
      <c r="P33" s="53" t="s">
        <v>138</v>
      </c>
      <c r="Q33" s="53" t="s">
        <v>63</v>
      </c>
      <c r="R33" s="40">
        <f>IF(D33="0. Inget datum inlagt",Tabell1[[#This Row],[Start date]],YEAR(D33))</f>
        <v>2023</v>
      </c>
      <c r="S33" s="13" t="s">
        <v>134</v>
      </c>
    </row>
    <row r="34" spans="1:19" x14ac:dyDescent="0.2">
      <c r="A34" s="53">
        <v>21</v>
      </c>
      <c r="B34" s="53" t="s">
        <v>416</v>
      </c>
      <c r="C34" s="53" t="s">
        <v>17</v>
      </c>
      <c r="D34" s="54">
        <v>44927</v>
      </c>
      <c r="E34" s="85">
        <v>46022</v>
      </c>
      <c r="F34" s="53" t="s">
        <v>453</v>
      </c>
      <c r="G34" s="53" t="s">
        <v>454</v>
      </c>
      <c r="H34" s="53" t="s">
        <v>55</v>
      </c>
      <c r="I34" s="53" t="s">
        <v>20</v>
      </c>
      <c r="J34" s="53" t="s">
        <v>25</v>
      </c>
      <c r="K34" s="53" t="s">
        <v>22</v>
      </c>
      <c r="L34" s="53" t="s">
        <v>142</v>
      </c>
      <c r="M34" s="53" t="s">
        <v>47</v>
      </c>
      <c r="N34" s="53" t="s">
        <v>139</v>
      </c>
      <c r="O34" s="55">
        <v>261891</v>
      </c>
      <c r="P34" s="53" t="s">
        <v>138</v>
      </c>
      <c r="Q34" s="53" t="s">
        <v>51</v>
      </c>
      <c r="R34" s="40">
        <f>IF(D34="0. Inget datum inlagt",Tabell1[[#This Row],[Start date]],YEAR(D34))</f>
        <v>2023</v>
      </c>
      <c r="S34" s="13" t="s">
        <v>134</v>
      </c>
    </row>
    <row r="35" spans="1:19" x14ac:dyDescent="0.2">
      <c r="A35" s="53">
        <v>24</v>
      </c>
      <c r="B35" s="53" t="s">
        <v>416</v>
      </c>
      <c r="C35" s="53" t="s">
        <v>17</v>
      </c>
      <c r="D35" s="54">
        <v>44927</v>
      </c>
      <c r="E35" s="85">
        <v>46022</v>
      </c>
      <c r="F35" s="53" t="s">
        <v>456</v>
      </c>
      <c r="G35" s="53" t="s">
        <v>227</v>
      </c>
      <c r="H35" s="53" t="s">
        <v>55</v>
      </c>
      <c r="I35" s="53" t="s">
        <v>20</v>
      </c>
      <c r="J35" s="53" t="s">
        <v>25</v>
      </c>
      <c r="K35" s="53" t="s">
        <v>29</v>
      </c>
      <c r="L35" s="53" t="s">
        <v>142</v>
      </c>
      <c r="M35" s="53" t="s">
        <v>47</v>
      </c>
      <c r="N35" s="53" t="s">
        <v>139</v>
      </c>
      <c r="O35" s="55">
        <v>231140</v>
      </c>
      <c r="P35" s="53" t="s">
        <v>138</v>
      </c>
      <c r="Q35" s="53" t="s">
        <v>63</v>
      </c>
      <c r="R35" s="40">
        <f>IF(D35="0. Inget datum inlagt",Tabell1[[#This Row],[Start date]],YEAR(D35))</f>
        <v>2023</v>
      </c>
      <c r="S35" s="13" t="s">
        <v>134</v>
      </c>
    </row>
    <row r="36" spans="1:19" x14ac:dyDescent="0.2">
      <c r="A36" s="53">
        <v>25</v>
      </c>
      <c r="B36" s="53" t="s">
        <v>416</v>
      </c>
      <c r="C36" s="53" t="s">
        <v>17</v>
      </c>
      <c r="D36" s="54">
        <v>44927</v>
      </c>
      <c r="E36" s="85">
        <v>46022</v>
      </c>
      <c r="F36" s="53" t="s">
        <v>457</v>
      </c>
      <c r="G36" s="53" t="s">
        <v>227</v>
      </c>
      <c r="H36" s="53" t="s">
        <v>55</v>
      </c>
      <c r="I36" s="53" t="s">
        <v>20</v>
      </c>
      <c r="J36" s="53" t="s">
        <v>25</v>
      </c>
      <c r="K36" s="53" t="s">
        <v>29</v>
      </c>
      <c r="L36" s="53" t="s">
        <v>142</v>
      </c>
      <c r="M36" s="53" t="s">
        <v>47</v>
      </c>
      <c r="N36" s="53" t="s">
        <v>139</v>
      </c>
      <c r="O36" s="55">
        <v>273000</v>
      </c>
      <c r="P36" s="53" t="s">
        <v>138</v>
      </c>
      <c r="Q36" s="53" t="s">
        <v>51</v>
      </c>
      <c r="R36" s="40">
        <f>IF(D36="0. Inget datum inlagt",Tabell1[[#This Row],[Start date]],YEAR(D36))</f>
        <v>2023</v>
      </c>
      <c r="S36" s="13" t="s">
        <v>134</v>
      </c>
    </row>
    <row r="37" spans="1:19" x14ac:dyDescent="0.2">
      <c r="A37" s="53">
        <v>26</v>
      </c>
      <c r="B37" s="53" t="s">
        <v>416</v>
      </c>
      <c r="C37" s="53" t="s">
        <v>17</v>
      </c>
      <c r="D37" s="54">
        <v>44866</v>
      </c>
      <c r="E37" s="85">
        <v>45961</v>
      </c>
      <c r="F37" s="53" t="s">
        <v>458</v>
      </c>
      <c r="G37" s="53" t="s">
        <v>227</v>
      </c>
      <c r="H37" s="53" t="s">
        <v>55</v>
      </c>
      <c r="I37" s="53" t="s">
        <v>20</v>
      </c>
      <c r="J37" s="53" t="s">
        <v>25</v>
      </c>
      <c r="K37" s="53" t="s">
        <v>22</v>
      </c>
      <c r="L37" s="53" t="s">
        <v>142</v>
      </c>
      <c r="M37" s="53" t="s">
        <v>47</v>
      </c>
      <c r="N37" s="53" t="s">
        <v>139</v>
      </c>
      <c r="O37" s="55">
        <v>45500</v>
      </c>
      <c r="P37" s="53" t="s">
        <v>138</v>
      </c>
      <c r="Q37" s="53" t="s">
        <v>51</v>
      </c>
      <c r="R37" s="40">
        <f>IF(D37="0. Inget datum inlagt",Tabell1[[#This Row],[Start date]],YEAR(D37))</f>
        <v>2022</v>
      </c>
      <c r="S37" s="13" t="s">
        <v>134</v>
      </c>
    </row>
    <row r="38" spans="1:19" x14ac:dyDescent="0.2">
      <c r="A38" s="53">
        <v>29</v>
      </c>
      <c r="B38" s="53" t="s">
        <v>416</v>
      </c>
      <c r="C38" s="53" t="s">
        <v>17</v>
      </c>
      <c r="D38" s="54">
        <v>44958</v>
      </c>
      <c r="E38" s="85">
        <v>46053</v>
      </c>
      <c r="F38" s="53" t="s">
        <v>462</v>
      </c>
      <c r="G38" s="53" t="s">
        <v>227</v>
      </c>
      <c r="H38" s="53" t="s">
        <v>55</v>
      </c>
      <c r="I38" s="53" t="s">
        <v>20</v>
      </c>
      <c r="J38" s="53" t="s">
        <v>25</v>
      </c>
      <c r="K38" s="53" t="s">
        <v>22</v>
      </c>
      <c r="L38" s="53" t="s">
        <v>142</v>
      </c>
      <c r="M38" s="53" t="s">
        <v>47</v>
      </c>
      <c r="N38" s="53" t="s">
        <v>139</v>
      </c>
      <c r="O38" s="55">
        <v>180166</v>
      </c>
      <c r="P38" s="53" t="s">
        <v>133</v>
      </c>
      <c r="Q38" s="53" t="s">
        <v>278</v>
      </c>
      <c r="R38" s="40">
        <f>IF(D38="0. Inget datum inlagt",Tabell1[[#This Row],[Start date]],YEAR(D38))</f>
        <v>2023</v>
      </c>
      <c r="S38" s="13" t="s">
        <v>134</v>
      </c>
    </row>
    <row r="39" spans="1:19" x14ac:dyDescent="0.2">
      <c r="A39" s="53">
        <v>31</v>
      </c>
      <c r="B39" s="53" t="s">
        <v>416</v>
      </c>
      <c r="C39" s="53" t="s">
        <v>17</v>
      </c>
      <c r="D39" s="54">
        <v>44927</v>
      </c>
      <c r="E39" s="85">
        <v>46022</v>
      </c>
      <c r="F39" s="53" t="s">
        <v>467</v>
      </c>
      <c r="G39" s="53" t="s">
        <v>227</v>
      </c>
      <c r="H39" s="53" t="s">
        <v>55</v>
      </c>
      <c r="I39" s="53" t="s">
        <v>20</v>
      </c>
      <c r="J39" s="53" t="s">
        <v>25</v>
      </c>
      <c r="K39" s="53" t="s">
        <v>22</v>
      </c>
      <c r="L39" s="53" t="s">
        <v>142</v>
      </c>
      <c r="M39" s="53" t="s">
        <v>47</v>
      </c>
      <c r="N39" s="53" t="s">
        <v>139</v>
      </c>
      <c r="O39" s="55">
        <v>454945</v>
      </c>
      <c r="P39" s="53" t="s">
        <v>138</v>
      </c>
      <c r="Q39" s="53" t="s">
        <v>51</v>
      </c>
      <c r="R39" s="40">
        <f>IF(D39="0. Inget datum inlagt",Tabell1[[#This Row],[Start date]],YEAR(D39))</f>
        <v>2023</v>
      </c>
      <c r="S39" s="13" t="s">
        <v>134</v>
      </c>
    </row>
    <row r="40" spans="1:19" x14ac:dyDescent="0.2">
      <c r="A40" s="53">
        <v>39</v>
      </c>
      <c r="B40" s="53" t="s">
        <v>416</v>
      </c>
      <c r="C40" s="53" t="s">
        <v>17</v>
      </c>
      <c r="D40" s="54">
        <v>44927</v>
      </c>
      <c r="E40" s="85">
        <v>46022</v>
      </c>
      <c r="F40" s="53" t="s">
        <v>480</v>
      </c>
      <c r="G40" s="53" t="s">
        <v>454</v>
      </c>
      <c r="H40" s="53" t="s">
        <v>55</v>
      </c>
      <c r="I40" s="53" t="s">
        <v>20</v>
      </c>
      <c r="J40" s="53" t="s">
        <v>25</v>
      </c>
      <c r="K40" s="53" t="s">
        <v>22</v>
      </c>
      <c r="L40" s="53" t="s">
        <v>142</v>
      </c>
      <c r="M40" s="53" t="s">
        <v>47</v>
      </c>
      <c r="N40" s="53" t="s">
        <v>139</v>
      </c>
      <c r="O40" s="55">
        <v>121003</v>
      </c>
      <c r="P40" s="53" t="s">
        <v>138</v>
      </c>
      <c r="Q40" s="53" t="s">
        <v>51</v>
      </c>
      <c r="R40" s="40">
        <f>IF(D40="0. Inget datum inlagt",Tabell1[[#This Row],[Start date]],YEAR(D40))</f>
        <v>2023</v>
      </c>
      <c r="S40" s="13" t="s">
        <v>134</v>
      </c>
    </row>
    <row r="41" spans="1:19" x14ac:dyDescent="0.2">
      <c r="A41" s="53">
        <v>45</v>
      </c>
      <c r="B41" s="53" t="s">
        <v>416</v>
      </c>
      <c r="C41" s="53" t="s">
        <v>143</v>
      </c>
      <c r="D41" s="54">
        <v>44927</v>
      </c>
      <c r="E41" s="85">
        <v>45322</v>
      </c>
      <c r="F41" s="53" t="s">
        <v>488</v>
      </c>
      <c r="G41" s="53" t="s">
        <v>227</v>
      </c>
      <c r="H41" s="53" t="s">
        <v>55</v>
      </c>
      <c r="I41" s="53" t="s">
        <v>20</v>
      </c>
      <c r="J41" s="53" t="s">
        <v>25</v>
      </c>
      <c r="K41" s="53" t="s">
        <v>22</v>
      </c>
      <c r="L41" s="53" t="s">
        <v>142</v>
      </c>
      <c r="M41" s="53" t="s">
        <v>47</v>
      </c>
      <c r="N41" s="53" t="s">
        <v>139</v>
      </c>
      <c r="O41" s="55">
        <v>13000</v>
      </c>
      <c r="P41" s="53" t="s">
        <v>282</v>
      </c>
      <c r="Q41" s="53" t="s">
        <v>1015</v>
      </c>
      <c r="R41" s="40">
        <f>IF(D41="0. Inget datum inlagt",Tabell1[[#This Row],[Start date]],YEAR(D41))</f>
        <v>2023</v>
      </c>
      <c r="S41" s="13" t="s">
        <v>134</v>
      </c>
    </row>
    <row r="42" spans="1:19" x14ac:dyDescent="0.2">
      <c r="A42" s="53">
        <v>50</v>
      </c>
      <c r="B42" s="53" t="s">
        <v>416</v>
      </c>
      <c r="C42" s="53" t="s">
        <v>17</v>
      </c>
      <c r="D42" s="54">
        <v>45170</v>
      </c>
      <c r="E42" s="85">
        <v>46265</v>
      </c>
      <c r="F42" s="53" t="s">
        <v>496</v>
      </c>
      <c r="G42" s="53" t="s">
        <v>227</v>
      </c>
      <c r="H42" s="53" t="s">
        <v>55</v>
      </c>
      <c r="I42" s="53" t="s">
        <v>20</v>
      </c>
      <c r="J42" s="53" t="s">
        <v>25</v>
      </c>
      <c r="K42" s="53" t="s">
        <v>22</v>
      </c>
      <c r="L42" s="53" t="s">
        <v>142</v>
      </c>
      <c r="M42" s="53" t="s">
        <v>47</v>
      </c>
      <c r="N42" s="53" t="s">
        <v>139</v>
      </c>
      <c r="O42" s="55">
        <v>103071</v>
      </c>
      <c r="P42" s="53" t="s">
        <v>138</v>
      </c>
      <c r="Q42" s="53" t="s">
        <v>51</v>
      </c>
      <c r="R42" s="40">
        <f>IF(D42="0. Inget datum inlagt",Tabell1[[#This Row],[Start date]],YEAR(D42))</f>
        <v>2023</v>
      </c>
      <c r="S42" s="13" t="s">
        <v>134</v>
      </c>
    </row>
    <row r="43" spans="1:19" x14ac:dyDescent="0.2">
      <c r="A43" s="53">
        <v>52</v>
      </c>
      <c r="B43" s="53" t="s">
        <v>416</v>
      </c>
      <c r="C43" s="53" t="s">
        <v>17</v>
      </c>
      <c r="D43" s="54">
        <v>45292</v>
      </c>
      <c r="E43" s="85">
        <v>46387</v>
      </c>
      <c r="F43" s="53" t="s">
        <v>497</v>
      </c>
      <c r="G43" s="53" t="s">
        <v>227</v>
      </c>
      <c r="H43" s="53" t="s">
        <v>55</v>
      </c>
      <c r="I43" s="53" t="s">
        <v>20</v>
      </c>
      <c r="J43" s="53" t="s">
        <v>25</v>
      </c>
      <c r="K43" s="53" t="s">
        <v>22</v>
      </c>
      <c r="L43" s="53" t="s">
        <v>142</v>
      </c>
      <c r="M43" s="53" t="s">
        <v>47</v>
      </c>
      <c r="N43" s="53" t="s">
        <v>139</v>
      </c>
      <c r="O43" s="55">
        <v>255774</v>
      </c>
      <c r="P43" s="53" t="s">
        <v>138</v>
      </c>
      <c r="Q43" s="53" t="s">
        <v>51</v>
      </c>
      <c r="R43" s="40">
        <f>IF(D43="0. Inget datum inlagt",Tabell1[[#This Row],[Start date]],YEAR(D43))</f>
        <v>2024</v>
      </c>
      <c r="S43" s="13" t="s">
        <v>134</v>
      </c>
    </row>
    <row r="44" spans="1:19" x14ac:dyDescent="0.2">
      <c r="A44" s="53">
        <v>54</v>
      </c>
      <c r="B44" s="53" t="s">
        <v>416</v>
      </c>
      <c r="C44" s="53" t="s">
        <v>17</v>
      </c>
      <c r="D44" s="54">
        <v>45170</v>
      </c>
      <c r="E44" s="85">
        <v>46265</v>
      </c>
      <c r="F44" s="53" t="s">
        <v>498</v>
      </c>
      <c r="G44" s="53" t="s">
        <v>227</v>
      </c>
      <c r="H44" s="53" t="s">
        <v>55</v>
      </c>
      <c r="I44" s="53" t="s">
        <v>20</v>
      </c>
      <c r="J44" s="53" t="s">
        <v>25</v>
      </c>
      <c r="K44" s="53" t="s">
        <v>22</v>
      </c>
      <c r="L44" s="53" t="s">
        <v>142</v>
      </c>
      <c r="M44" s="53" t="s">
        <v>47</v>
      </c>
      <c r="N44" s="53" t="s">
        <v>139</v>
      </c>
      <c r="O44" s="55">
        <v>292110</v>
      </c>
      <c r="P44" s="53" t="s">
        <v>133</v>
      </c>
      <c r="Q44" s="53" t="s">
        <v>84</v>
      </c>
      <c r="R44" s="40">
        <f>IF(D44="0. Inget datum inlagt",Tabell1[[#This Row],[Start date]],YEAR(D44))</f>
        <v>2023</v>
      </c>
      <c r="S44" s="13" t="s">
        <v>134</v>
      </c>
    </row>
    <row r="45" spans="1:19" x14ac:dyDescent="0.2">
      <c r="A45" s="53">
        <v>62</v>
      </c>
      <c r="B45" s="53" t="s">
        <v>416</v>
      </c>
      <c r="C45" s="53" t="s">
        <v>17</v>
      </c>
      <c r="D45" s="54">
        <v>45292</v>
      </c>
      <c r="E45" s="85">
        <v>46387</v>
      </c>
      <c r="F45" s="53" t="s">
        <v>509</v>
      </c>
      <c r="G45" s="53" t="s">
        <v>227</v>
      </c>
      <c r="H45" s="53" t="s">
        <v>55</v>
      </c>
      <c r="I45" s="53" t="s">
        <v>20</v>
      </c>
      <c r="J45" s="53" t="s">
        <v>25</v>
      </c>
      <c r="K45" s="53" t="s">
        <v>22</v>
      </c>
      <c r="L45" s="53" t="s">
        <v>142</v>
      </c>
      <c r="M45" s="53" t="s">
        <v>47</v>
      </c>
      <c r="N45" s="53" t="s">
        <v>139</v>
      </c>
      <c r="O45" s="55">
        <v>144920</v>
      </c>
      <c r="P45" s="53" t="s">
        <v>285</v>
      </c>
      <c r="Q45" s="53" t="s">
        <v>461</v>
      </c>
      <c r="R45" s="40">
        <f>IF(D45="0. Inget datum inlagt",Tabell1[[#This Row],[Start date]],YEAR(D45))</f>
        <v>2024</v>
      </c>
      <c r="S45" s="13" t="s">
        <v>134</v>
      </c>
    </row>
    <row r="46" spans="1:19" x14ac:dyDescent="0.2">
      <c r="A46" s="53">
        <v>64</v>
      </c>
      <c r="B46" s="53" t="s">
        <v>416</v>
      </c>
      <c r="C46" s="53" t="s">
        <v>17</v>
      </c>
      <c r="D46" s="54">
        <v>45200</v>
      </c>
      <c r="E46" s="85">
        <v>46295</v>
      </c>
      <c r="F46" s="53" t="s">
        <v>512</v>
      </c>
      <c r="G46" s="53" t="s">
        <v>227</v>
      </c>
      <c r="H46" s="53" t="s">
        <v>55</v>
      </c>
      <c r="I46" s="53" t="s">
        <v>20</v>
      </c>
      <c r="J46" s="53" t="s">
        <v>25</v>
      </c>
      <c r="K46" s="53" t="s">
        <v>22</v>
      </c>
      <c r="L46" s="53" t="s">
        <v>142</v>
      </c>
      <c r="M46" s="53" t="s">
        <v>47</v>
      </c>
      <c r="N46" s="53" t="s">
        <v>139</v>
      </c>
      <c r="O46" s="55">
        <v>166552</v>
      </c>
      <c r="P46" s="53" t="s">
        <v>133</v>
      </c>
      <c r="Q46" s="53" t="s">
        <v>278</v>
      </c>
      <c r="R46" s="40">
        <f>IF(D46="0. Inget datum inlagt",Tabell1[[#This Row],[Start date]],YEAR(D46))</f>
        <v>2023</v>
      </c>
      <c r="S46" s="13" t="s">
        <v>134</v>
      </c>
    </row>
    <row r="47" spans="1:19" x14ac:dyDescent="0.2">
      <c r="A47" s="53">
        <v>75</v>
      </c>
      <c r="B47" s="53" t="s">
        <v>416</v>
      </c>
      <c r="C47" s="53" t="s">
        <v>17</v>
      </c>
      <c r="D47" s="54">
        <v>45292</v>
      </c>
      <c r="E47" s="85">
        <v>46387</v>
      </c>
      <c r="F47" s="53" t="s">
        <v>527</v>
      </c>
      <c r="G47" s="53" t="s">
        <v>227</v>
      </c>
      <c r="H47" s="53" t="s">
        <v>55</v>
      </c>
      <c r="I47" s="53" t="s">
        <v>20</v>
      </c>
      <c r="J47" s="53" t="s">
        <v>25</v>
      </c>
      <c r="K47" s="53" t="s">
        <v>29</v>
      </c>
      <c r="L47" s="53" t="s">
        <v>142</v>
      </c>
      <c r="M47" s="53" t="s">
        <v>47</v>
      </c>
      <c r="N47" s="53" t="s">
        <v>139</v>
      </c>
      <c r="O47" s="55">
        <v>271560</v>
      </c>
      <c r="P47" s="53" t="s">
        <v>138</v>
      </c>
      <c r="Q47" s="53" t="s">
        <v>51</v>
      </c>
      <c r="R47" s="40">
        <f>IF(D47="0. Inget datum inlagt",Tabell1[[#This Row],[Start date]],YEAR(D47))</f>
        <v>2024</v>
      </c>
      <c r="S47" s="13" t="s">
        <v>134</v>
      </c>
    </row>
    <row r="48" spans="1:19" x14ac:dyDescent="0.2">
      <c r="A48" s="53">
        <v>77</v>
      </c>
      <c r="B48" s="53" t="s">
        <v>416</v>
      </c>
      <c r="C48" s="53" t="s">
        <v>17</v>
      </c>
      <c r="D48" s="54">
        <v>45200</v>
      </c>
      <c r="E48" s="85">
        <v>46295</v>
      </c>
      <c r="F48" s="53" t="s">
        <v>528</v>
      </c>
      <c r="G48" s="53" t="s">
        <v>227</v>
      </c>
      <c r="H48" s="53" t="s">
        <v>55</v>
      </c>
      <c r="I48" s="53" t="s">
        <v>20</v>
      </c>
      <c r="J48" s="53" t="s">
        <v>25</v>
      </c>
      <c r="K48" s="53" t="s">
        <v>22</v>
      </c>
      <c r="L48" s="53" t="s">
        <v>223</v>
      </c>
      <c r="M48" s="53" t="s">
        <v>47</v>
      </c>
      <c r="N48" s="53" t="s">
        <v>139</v>
      </c>
      <c r="O48" s="55">
        <v>149465</v>
      </c>
      <c r="P48" s="53" t="s">
        <v>138</v>
      </c>
      <c r="Q48" s="53" t="s">
        <v>63</v>
      </c>
      <c r="R48" s="40">
        <f>IF(D48="0. Inget datum inlagt",Tabell1[[#This Row],[Start date]],YEAR(D48))</f>
        <v>2023</v>
      </c>
      <c r="S48" s="13" t="s">
        <v>134</v>
      </c>
    </row>
    <row r="49" spans="1:19" x14ac:dyDescent="0.2">
      <c r="A49" s="53">
        <v>90</v>
      </c>
      <c r="B49" s="53" t="s">
        <v>416</v>
      </c>
      <c r="C49" s="53" t="s">
        <v>17</v>
      </c>
      <c r="D49" s="54">
        <v>45352</v>
      </c>
      <c r="E49" s="85">
        <v>46446</v>
      </c>
      <c r="F49" s="53" t="s">
        <v>545</v>
      </c>
      <c r="G49" s="53" t="s">
        <v>227</v>
      </c>
      <c r="H49" s="53" t="s">
        <v>55</v>
      </c>
      <c r="I49" s="53" t="s">
        <v>20</v>
      </c>
      <c r="J49" s="53" t="s">
        <v>25</v>
      </c>
      <c r="K49" s="53" t="s">
        <v>22</v>
      </c>
      <c r="L49" s="53" t="s">
        <v>192</v>
      </c>
      <c r="M49" s="53" t="s">
        <v>23</v>
      </c>
      <c r="N49" s="53" t="s">
        <v>139</v>
      </c>
      <c r="O49" s="55">
        <v>195001</v>
      </c>
      <c r="P49" s="53" t="s">
        <v>133</v>
      </c>
      <c r="Q49" s="53" t="s">
        <v>84</v>
      </c>
      <c r="R49" s="40">
        <f>IF(D49="0. Inget datum inlagt",Tabell1[[#This Row],[Start date]],YEAR(D49))</f>
        <v>2024</v>
      </c>
      <c r="S49" s="13" t="s">
        <v>134</v>
      </c>
    </row>
    <row r="50" spans="1:19" x14ac:dyDescent="0.2">
      <c r="A50" s="53">
        <v>103</v>
      </c>
      <c r="B50" s="53" t="s">
        <v>416</v>
      </c>
      <c r="C50" s="53" t="s">
        <v>17</v>
      </c>
      <c r="D50" s="54">
        <v>45536</v>
      </c>
      <c r="E50" s="85">
        <v>46630</v>
      </c>
      <c r="F50" s="53" t="s">
        <v>567</v>
      </c>
      <c r="G50" s="53" t="s">
        <v>227</v>
      </c>
      <c r="H50" s="53" t="s">
        <v>55</v>
      </c>
      <c r="I50" s="53" t="s">
        <v>20</v>
      </c>
      <c r="J50" s="53" t="s">
        <v>25</v>
      </c>
      <c r="K50" s="53" t="s">
        <v>29</v>
      </c>
      <c r="L50" s="53" t="s">
        <v>142</v>
      </c>
      <c r="M50" s="53" t="s">
        <v>47</v>
      </c>
      <c r="N50" s="53" t="s">
        <v>139</v>
      </c>
      <c r="O50" s="55">
        <v>204687</v>
      </c>
      <c r="P50" s="53" t="s">
        <v>285</v>
      </c>
      <c r="Q50" s="53" t="s">
        <v>426</v>
      </c>
      <c r="R50" s="40">
        <f>IF(D50="0. Inget datum inlagt",Tabell1[[#This Row],[Start date]],YEAR(D50))</f>
        <v>2024</v>
      </c>
      <c r="S50" s="13" t="s">
        <v>134</v>
      </c>
    </row>
    <row r="51" spans="1:19" x14ac:dyDescent="0.2">
      <c r="A51" s="53">
        <v>105</v>
      </c>
      <c r="B51" s="53" t="s">
        <v>416</v>
      </c>
      <c r="C51" s="53" t="s">
        <v>143</v>
      </c>
      <c r="D51" s="54">
        <v>45292</v>
      </c>
      <c r="E51" s="85">
        <v>45596</v>
      </c>
      <c r="F51" s="53" t="s">
        <v>571</v>
      </c>
      <c r="G51" s="53" t="s">
        <v>227</v>
      </c>
      <c r="H51" s="53" t="s">
        <v>55</v>
      </c>
      <c r="I51" s="53" t="s">
        <v>20</v>
      </c>
      <c r="J51" s="53" t="s">
        <v>25</v>
      </c>
      <c r="K51" s="53" t="s">
        <v>22</v>
      </c>
      <c r="L51" s="53" t="s">
        <v>142</v>
      </c>
      <c r="M51" s="53" t="s">
        <v>47</v>
      </c>
      <c r="N51" s="53" t="s">
        <v>139</v>
      </c>
      <c r="O51" s="55">
        <v>12999</v>
      </c>
      <c r="P51" s="53" t="s">
        <v>138</v>
      </c>
      <c r="Q51" s="53" t="s">
        <v>51</v>
      </c>
      <c r="R51" s="40">
        <f>IF(D51="0. Inget datum inlagt",Tabell1[[#This Row],[Start date]],YEAR(D51))</f>
        <v>2024</v>
      </c>
      <c r="S51" s="13" t="s">
        <v>134</v>
      </c>
    </row>
    <row r="52" spans="1:19" x14ac:dyDescent="0.2">
      <c r="A52" s="53">
        <v>108</v>
      </c>
      <c r="B52" s="53" t="s">
        <v>416</v>
      </c>
      <c r="C52" s="53" t="s">
        <v>143</v>
      </c>
      <c r="D52" s="54">
        <v>45383</v>
      </c>
      <c r="E52" s="85">
        <v>45657</v>
      </c>
      <c r="F52" s="53" t="s">
        <v>950</v>
      </c>
      <c r="G52" s="53" t="s">
        <v>227</v>
      </c>
      <c r="H52" s="53" t="s">
        <v>55</v>
      </c>
      <c r="I52" s="53" t="s">
        <v>20</v>
      </c>
      <c r="J52" s="53" t="s">
        <v>25</v>
      </c>
      <c r="K52" s="53" t="s">
        <v>29</v>
      </c>
      <c r="L52" s="53" t="s">
        <v>142</v>
      </c>
      <c r="M52" s="53" t="s">
        <v>47</v>
      </c>
      <c r="N52" s="53" t="s">
        <v>139</v>
      </c>
      <c r="O52" s="55">
        <v>6006</v>
      </c>
      <c r="P52" s="53" t="s">
        <v>133</v>
      </c>
      <c r="Q52" s="53" t="s">
        <v>84</v>
      </c>
      <c r="R52" s="40">
        <f>IF(D52="0. Inget datum inlagt",Tabell1[[#This Row],[Start date]],YEAR(D52))</f>
        <v>2024</v>
      </c>
      <c r="S52" s="13" t="s">
        <v>134</v>
      </c>
    </row>
    <row r="53" spans="1:19" x14ac:dyDescent="0.2">
      <c r="A53" s="53">
        <v>118</v>
      </c>
      <c r="B53" s="53" t="s">
        <v>416</v>
      </c>
      <c r="C53" s="53" t="s">
        <v>962</v>
      </c>
      <c r="D53" s="54">
        <v>45597</v>
      </c>
      <c r="E53" s="85">
        <v>46691</v>
      </c>
      <c r="F53" s="53" t="s">
        <v>963</v>
      </c>
      <c r="G53" s="53" t="s">
        <v>227</v>
      </c>
      <c r="H53" s="53" t="s">
        <v>55</v>
      </c>
      <c r="I53" s="53" t="s">
        <v>20</v>
      </c>
      <c r="J53" s="53" t="s">
        <v>25</v>
      </c>
      <c r="K53" s="53" t="s">
        <v>29</v>
      </c>
      <c r="L53" s="53" t="s">
        <v>142</v>
      </c>
      <c r="M53" s="53" t="s">
        <v>47</v>
      </c>
      <c r="N53" s="53" t="s">
        <v>139</v>
      </c>
      <c r="O53" s="55">
        <v>360055</v>
      </c>
      <c r="P53" s="53" t="s">
        <v>138</v>
      </c>
      <c r="Q53" s="53" t="s">
        <v>51</v>
      </c>
      <c r="R53" s="40">
        <f>IF(D53="0. Inget datum inlagt",Tabell1[[#This Row],[Start date]],YEAR(D53))</f>
        <v>2024</v>
      </c>
      <c r="S53" s="13" t="s">
        <v>134</v>
      </c>
    </row>
    <row r="54" spans="1:19" x14ac:dyDescent="0.2">
      <c r="A54" s="53">
        <v>120</v>
      </c>
      <c r="B54" s="53" t="s">
        <v>416</v>
      </c>
      <c r="C54" s="53" t="s">
        <v>962</v>
      </c>
      <c r="D54" s="54">
        <v>45597</v>
      </c>
      <c r="E54" s="85">
        <v>46691</v>
      </c>
      <c r="F54" s="53" t="s">
        <v>964</v>
      </c>
      <c r="G54" s="53" t="s">
        <v>227</v>
      </c>
      <c r="H54" s="53" t="s">
        <v>55</v>
      </c>
      <c r="I54" s="53" t="s">
        <v>20</v>
      </c>
      <c r="J54" s="53" t="s">
        <v>25</v>
      </c>
      <c r="K54" s="53" t="s">
        <v>22</v>
      </c>
      <c r="L54" s="53" t="s">
        <v>142</v>
      </c>
      <c r="M54" s="53" t="s">
        <v>47</v>
      </c>
      <c r="N54" s="53" t="s">
        <v>139</v>
      </c>
      <c r="O54" s="55">
        <v>221954</v>
      </c>
      <c r="P54" s="53" t="s">
        <v>138</v>
      </c>
      <c r="Q54" s="53" t="s">
        <v>51</v>
      </c>
      <c r="R54" s="40">
        <f>IF(D54="0. Inget datum inlagt",Tabell1[[#This Row],[Start date]],YEAR(D54))</f>
        <v>2024</v>
      </c>
      <c r="S54" s="13" t="s">
        <v>134</v>
      </c>
    </row>
    <row r="55" spans="1:19" x14ac:dyDescent="0.2">
      <c r="A55" s="53">
        <v>122</v>
      </c>
      <c r="B55" s="53" t="s">
        <v>416</v>
      </c>
      <c r="C55" s="53" t="s">
        <v>962</v>
      </c>
      <c r="D55" s="54">
        <v>45658</v>
      </c>
      <c r="E55" s="85">
        <v>46752</v>
      </c>
      <c r="F55" s="53" t="s">
        <v>966</v>
      </c>
      <c r="G55" s="53" t="s">
        <v>967</v>
      </c>
      <c r="H55" s="53" t="s">
        <v>55</v>
      </c>
      <c r="I55" s="53" t="s">
        <v>20</v>
      </c>
      <c r="J55" s="53" t="s">
        <v>25</v>
      </c>
      <c r="K55" s="53" t="s">
        <v>22</v>
      </c>
      <c r="L55" s="53" t="s">
        <v>192</v>
      </c>
      <c r="M55" s="53" t="s">
        <v>23</v>
      </c>
      <c r="N55" s="53" t="s">
        <v>139</v>
      </c>
      <c r="O55" s="55">
        <v>230807</v>
      </c>
      <c r="P55" s="53" t="s">
        <v>133</v>
      </c>
      <c r="Q55" s="53" t="s">
        <v>84</v>
      </c>
      <c r="R55" s="40">
        <f>IF(D55="0. Inget datum inlagt",Tabell1[[#This Row],[Start date]],YEAR(D55))</f>
        <v>2025</v>
      </c>
      <c r="S55" s="13" t="s">
        <v>134</v>
      </c>
    </row>
    <row r="56" spans="1:19" x14ac:dyDescent="0.2">
      <c r="A56" s="53">
        <v>124</v>
      </c>
      <c r="B56" s="53" t="s">
        <v>416</v>
      </c>
      <c r="C56" s="53" t="s">
        <v>962</v>
      </c>
      <c r="D56" s="54">
        <v>45505</v>
      </c>
      <c r="E56" s="85">
        <v>46599</v>
      </c>
      <c r="F56" s="53" t="s">
        <v>968</v>
      </c>
      <c r="G56" s="53" t="s">
        <v>227</v>
      </c>
      <c r="H56" s="53" t="s">
        <v>55</v>
      </c>
      <c r="I56" s="53" t="s">
        <v>20</v>
      </c>
      <c r="J56" s="53" t="s">
        <v>25</v>
      </c>
      <c r="K56" s="53" t="s">
        <v>29</v>
      </c>
      <c r="L56" s="53" t="s">
        <v>142</v>
      </c>
      <c r="M56" s="53" t="s">
        <v>47</v>
      </c>
      <c r="N56" s="53" t="s">
        <v>139</v>
      </c>
      <c r="O56" s="55">
        <v>278270</v>
      </c>
      <c r="P56" s="53" t="s">
        <v>138</v>
      </c>
      <c r="Q56" s="53" t="s">
        <v>51</v>
      </c>
      <c r="R56" s="40">
        <f>IF(D56="0. Inget datum inlagt",Tabell1[[#This Row],[Start date]],YEAR(D56))</f>
        <v>2024</v>
      </c>
      <c r="S56" s="13" t="s">
        <v>134</v>
      </c>
    </row>
    <row r="57" spans="1:19" x14ac:dyDescent="0.2">
      <c r="A57" s="53">
        <v>131</v>
      </c>
      <c r="B57" s="53" t="s">
        <v>416</v>
      </c>
      <c r="C57" s="53" t="s">
        <v>962</v>
      </c>
      <c r="D57" s="54">
        <v>45444</v>
      </c>
      <c r="E57" s="85">
        <v>46538</v>
      </c>
      <c r="F57" s="53" t="s">
        <v>975</v>
      </c>
      <c r="G57" s="53" t="s">
        <v>227</v>
      </c>
      <c r="H57" s="53" t="s">
        <v>55</v>
      </c>
      <c r="I57" s="53" t="s">
        <v>20</v>
      </c>
      <c r="J57" s="53" t="s">
        <v>25</v>
      </c>
      <c r="K57" s="53" t="s">
        <v>22</v>
      </c>
      <c r="L57" s="53" t="s">
        <v>192</v>
      </c>
      <c r="M57" s="53" t="s">
        <v>23</v>
      </c>
      <c r="N57" s="53" t="s">
        <v>139</v>
      </c>
      <c r="O57" s="55">
        <v>129991</v>
      </c>
      <c r="P57" s="53" t="s">
        <v>138</v>
      </c>
      <c r="Q57" s="53" t="s">
        <v>51</v>
      </c>
      <c r="R57" s="40">
        <f>IF(D57="0. Inget datum inlagt",Tabell1[[#This Row],[Start date]],YEAR(D57))</f>
        <v>2024</v>
      </c>
      <c r="S57" s="13" t="s">
        <v>134</v>
      </c>
    </row>
    <row r="58" spans="1:19" x14ac:dyDescent="0.2">
      <c r="A58" s="53">
        <v>141</v>
      </c>
      <c r="B58" s="53" t="s">
        <v>416</v>
      </c>
      <c r="C58" s="53" t="s">
        <v>962</v>
      </c>
      <c r="D58" s="54">
        <v>45536</v>
      </c>
      <c r="E58" s="85">
        <v>46630</v>
      </c>
      <c r="F58" s="53" t="s">
        <v>983</v>
      </c>
      <c r="G58" s="53" t="s">
        <v>227</v>
      </c>
      <c r="H58" s="53" t="s">
        <v>55</v>
      </c>
      <c r="I58" s="53" t="s">
        <v>20</v>
      </c>
      <c r="J58" s="53" t="s">
        <v>25</v>
      </c>
      <c r="K58" s="53" t="s">
        <v>22</v>
      </c>
      <c r="L58" s="53" t="s">
        <v>142</v>
      </c>
      <c r="M58" s="53" t="s">
        <v>47</v>
      </c>
      <c r="N58" s="53" t="s">
        <v>139</v>
      </c>
      <c r="O58" s="55">
        <v>155030</v>
      </c>
      <c r="P58" s="53" t="s">
        <v>138</v>
      </c>
      <c r="Q58" s="53" t="s">
        <v>51</v>
      </c>
      <c r="R58" s="40">
        <f>IF(D58="0. Inget datum inlagt",Tabell1[[#This Row],[Start date]],YEAR(D58))</f>
        <v>2024</v>
      </c>
      <c r="S58" s="13" t="s">
        <v>134</v>
      </c>
    </row>
    <row r="59" spans="1:19" x14ac:dyDescent="0.2">
      <c r="A59" s="53">
        <v>95</v>
      </c>
      <c r="B59" s="53" t="s">
        <v>416</v>
      </c>
      <c r="C59" s="53" t="s">
        <v>17</v>
      </c>
      <c r="D59" s="54">
        <v>45231</v>
      </c>
      <c r="E59" s="85">
        <v>46326</v>
      </c>
      <c r="F59" s="53" t="s">
        <v>552</v>
      </c>
      <c r="G59" s="53" t="s">
        <v>556</v>
      </c>
      <c r="H59" s="53" t="s">
        <v>557</v>
      </c>
      <c r="I59" s="53" t="s">
        <v>20</v>
      </c>
      <c r="J59" s="53" t="s">
        <v>41</v>
      </c>
      <c r="K59" s="53" t="s">
        <v>22</v>
      </c>
      <c r="L59" s="53" t="s">
        <v>220</v>
      </c>
      <c r="M59" s="53" t="s">
        <v>36</v>
      </c>
      <c r="N59" s="53" t="s">
        <v>221</v>
      </c>
      <c r="O59" s="55">
        <v>79434</v>
      </c>
      <c r="P59" s="53" t="s">
        <v>133</v>
      </c>
      <c r="Q59" s="53" t="s">
        <v>278</v>
      </c>
      <c r="R59" s="40">
        <f>IF(D59="0. Inget datum inlagt",Tabell1[[#This Row],[Start date]],YEAR(D59))</f>
        <v>2023</v>
      </c>
      <c r="S59" s="13" t="s">
        <v>134</v>
      </c>
    </row>
    <row r="60" spans="1:19" x14ac:dyDescent="0.2">
      <c r="A60" s="53">
        <v>107</v>
      </c>
      <c r="B60" s="53" t="s">
        <v>416</v>
      </c>
      <c r="C60" s="53" t="s">
        <v>143</v>
      </c>
      <c r="D60" s="54">
        <v>45383</v>
      </c>
      <c r="E60" s="85">
        <v>45657</v>
      </c>
      <c r="F60" s="53" t="s">
        <v>950</v>
      </c>
      <c r="G60" s="53" t="s">
        <v>469</v>
      </c>
      <c r="H60" s="53" t="s">
        <v>1478</v>
      </c>
      <c r="I60" s="53" t="s">
        <v>20</v>
      </c>
      <c r="J60" s="53" t="s">
        <v>41</v>
      </c>
      <c r="K60" s="53" t="s">
        <v>22</v>
      </c>
      <c r="L60" s="53" t="s">
        <v>164</v>
      </c>
      <c r="M60" s="53" t="s">
        <v>23</v>
      </c>
      <c r="N60" s="53" t="s">
        <v>139</v>
      </c>
      <c r="O60" s="55">
        <v>1638</v>
      </c>
      <c r="P60" s="53" t="s">
        <v>133</v>
      </c>
      <c r="Q60" s="53" t="s">
        <v>84</v>
      </c>
      <c r="R60" s="40">
        <f>IF(D60="0. Inget datum inlagt",Tabell1[[#This Row],[Start date]],YEAR(D60))</f>
        <v>2024</v>
      </c>
      <c r="S60" s="13" t="s">
        <v>134</v>
      </c>
    </row>
    <row r="61" spans="1:19" x14ac:dyDescent="0.2">
      <c r="A61" s="53">
        <v>33</v>
      </c>
      <c r="B61" s="53" t="s">
        <v>416</v>
      </c>
      <c r="C61" s="53" t="s">
        <v>17</v>
      </c>
      <c r="D61" s="54">
        <v>44927</v>
      </c>
      <c r="E61" s="85">
        <v>46022</v>
      </c>
      <c r="F61" s="53" t="s">
        <v>468</v>
      </c>
      <c r="G61" s="53" t="s">
        <v>471</v>
      </c>
      <c r="H61" s="53" t="s">
        <v>472</v>
      </c>
      <c r="I61" s="53" t="s">
        <v>20</v>
      </c>
      <c r="J61" s="53" t="s">
        <v>41</v>
      </c>
      <c r="K61" s="53" t="s">
        <v>29</v>
      </c>
      <c r="L61" s="53" t="s">
        <v>142</v>
      </c>
      <c r="M61" s="53" t="s">
        <v>47</v>
      </c>
      <c r="N61" s="53" t="s">
        <v>139</v>
      </c>
      <c r="O61" s="55">
        <v>418350</v>
      </c>
      <c r="P61" s="53" t="s">
        <v>133</v>
      </c>
      <c r="Q61" s="53" t="s">
        <v>278</v>
      </c>
      <c r="R61" s="40">
        <f>IF(D61="0. Inget datum inlagt",Tabell1[[#This Row],[Start date]],YEAR(D61))</f>
        <v>2023</v>
      </c>
      <c r="S61" s="13" t="s">
        <v>134</v>
      </c>
    </row>
    <row r="62" spans="1:19" x14ac:dyDescent="0.2">
      <c r="A62" s="53">
        <v>53</v>
      </c>
      <c r="B62" s="53" t="s">
        <v>416</v>
      </c>
      <c r="C62" s="53" t="s">
        <v>17</v>
      </c>
      <c r="D62" s="54">
        <v>45170</v>
      </c>
      <c r="E62" s="85">
        <v>46265</v>
      </c>
      <c r="F62" s="53" t="s">
        <v>498</v>
      </c>
      <c r="G62" s="53" t="s">
        <v>471</v>
      </c>
      <c r="H62" s="53" t="s">
        <v>472</v>
      </c>
      <c r="I62" s="53" t="s">
        <v>20</v>
      </c>
      <c r="J62" s="53" t="s">
        <v>41</v>
      </c>
      <c r="K62" s="53" t="s">
        <v>22</v>
      </c>
      <c r="L62" s="53" t="s">
        <v>142</v>
      </c>
      <c r="M62" s="53" t="s">
        <v>47</v>
      </c>
      <c r="N62" s="53" t="s">
        <v>139</v>
      </c>
      <c r="O62" s="55">
        <v>64610</v>
      </c>
      <c r="P62" s="53" t="s">
        <v>133</v>
      </c>
      <c r="Q62" s="53" t="s">
        <v>84</v>
      </c>
      <c r="R62" s="40">
        <f>IF(D62="0. Inget datum inlagt",Tabell1[[#This Row],[Start date]],YEAR(D62))</f>
        <v>2023</v>
      </c>
      <c r="S62" s="13" t="s">
        <v>134</v>
      </c>
    </row>
    <row r="63" spans="1:19" x14ac:dyDescent="0.2">
      <c r="A63" s="53">
        <v>60</v>
      </c>
      <c r="B63" s="53" t="s">
        <v>416</v>
      </c>
      <c r="C63" s="53" t="s">
        <v>17</v>
      </c>
      <c r="D63" s="54">
        <v>45170</v>
      </c>
      <c r="E63" s="85">
        <v>46265</v>
      </c>
      <c r="F63" s="53" t="s">
        <v>505</v>
      </c>
      <c r="G63" s="53" t="s">
        <v>471</v>
      </c>
      <c r="H63" s="53" t="s">
        <v>472</v>
      </c>
      <c r="I63" s="53" t="s">
        <v>20</v>
      </c>
      <c r="J63" s="53" t="s">
        <v>41</v>
      </c>
      <c r="K63" s="53" t="s">
        <v>22</v>
      </c>
      <c r="L63" s="53" t="s">
        <v>142</v>
      </c>
      <c r="M63" s="53" t="s">
        <v>47</v>
      </c>
      <c r="N63" s="53" t="s">
        <v>139</v>
      </c>
      <c r="O63" s="55">
        <v>110012</v>
      </c>
      <c r="P63" s="53" t="s">
        <v>282</v>
      </c>
      <c r="Q63" s="53" t="s">
        <v>1015</v>
      </c>
      <c r="R63" s="40">
        <f>IF(D63="0. Inget datum inlagt",Tabell1[[#This Row],[Start date]],YEAR(D63))</f>
        <v>2023</v>
      </c>
      <c r="S63" s="13" t="s">
        <v>134</v>
      </c>
    </row>
    <row r="64" spans="1:19" x14ac:dyDescent="0.2">
      <c r="A64" s="53">
        <v>85</v>
      </c>
      <c r="B64" s="53" t="s">
        <v>416</v>
      </c>
      <c r="C64" s="53" t="s">
        <v>143</v>
      </c>
      <c r="D64" s="54">
        <v>45231</v>
      </c>
      <c r="E64" s="85">
        <v>45504</v>
      </c>
      <c r="F64" s="53" t="s">
        <v>540</v>
      </c>
      <c r="G64" s="53" t="s">
        <v>471</v>
      </c>
      <c r="H64" s="53" t="s">
        <v>472</v>
      </c>
      <c r="I64" s="53" t="s">
        <v>20</v>
      </c>
      <c r="J64" s="53" t="s">
        <v>41</v>
      </c>
      <c r="K64" s="53" t="s">
        <v>29</v>
      </c>
      <c r="L64" s="53" t="s">
        <v>405</v>
      </c>
      <c r="M64" s="53" t="s">
        <v>47</v>
      </c>
      <c r="N64" s="53" t="s">
        <v>139</v>
      </c>
      <c r="O64" s="55">
        <v>9100</v>
      </c>
      <c r="P64" s="53" t="s">
        <v>285</v>
      </c>
      <c r="Q64" s="53" t="s">
        <v>426</v>
      </c>
      <c r="R64" s="40">
        <f>IF(D64="0. Inget datum inlagt",Tabell1[[#This Row],[Start date]],YEAR(D64))</f>
        <v>2023</v>
      </c>
      <c r="S64" s="13" t="s">
        <v>134</v>
      </c>
    </row>
    <row r="65" spans="1:23" x14ac:dyDescent="0.2">
      <c r="A65" s="53">
        <v>88</v>
      </c>
      <c r="B65" s="53" t="s">
        <v>416</v>
      </c>
      <c r="C65" s="53" t="s">
        <v>17</v>
      </c>
      <c r="D65" s="54">
        <v>45352</v>
      </c>
      <c r="E65" s="85">
        <v>46387</v>
      </c>
      <c r="F65" s="53" t="s">
        <v>543</v>
      </c>
      <c r="G65" s="53" t="s">
        <v>544</v>
      </c>
      <c r="H65" s="53" t="s">
        <v>472</v>
      </c>
      <c r="I65" s="53" t="s">
        <v>20</v>
      </c>
      <c r="J65" s="53" t="s">
        <v>41</v>
      </c>
      <c r="K65" s="53" t="s">
        <v>29</v>
      </c>
      <c r="L65" s="53" t="s">
        <v>142</v>
      </c>
      <c r="M65" s="53" t="s">
        <v>47</v>
      </c>
      <c r="N65" s="53" t="s">
        <v>139</v>
      </c>
      <c r="O65" s="55">
        <v>540179</v>
      </c>
      <c r="P65" s="53" t="s">
        <v>133</v>
      </c>
      <c r="Q65" s="53" t="s">
        <v>84</v>
      </c>
      <c r="R65" s="40">
        <f>IF(D65="0. Inget datum inlagt",Tabell1[[#This Row],[Start date]],YEAR(D65))</f>
        <v>2024</v>
      </c>
      <c r="S65" s="13" t="s">
        <v>134</v>
      </c>
    </row>
    <row r="66" spans="1:23" x14ac:dyDescent="0.2">
      <c r="A66" s="53">
        <v>97</v>
      </c>
      <c r="B66" s="53" t="s">
        <v>416</v>
      </c>
      <c r="C66" s="53" t="s">
        <v>17</v>
      </c>
      <c r="D66" s="54">
        <v>45231</v>
      </c>
      <c r="E66" s="85">
        <v>46326</v>
      </c>
      <c r="F66" s="53" t="s">
        <v>552</v>
      </c>
      <c r="G66" s="53" t="s">
        <v>471</v>
      </c>
      <c r="H66" s="53" t="s">
        <v>472</v>
      </c>
      <c r="I66" s="53" t="s">
        <v>20</v>
      </c>
      <c r="J66" s="53" t="s">
        <v>41</v>
      </c>
      <c r="K66" s="53" t="s">
        <v>29</v>
      </c>
      <c r="L66" s="53" t="s">
        <v>142</v>
      </c>
      <c r="M66" s="53" t="s">
        <v>47</v>
      </c>
      <c r="N66" s="53" t="s">
        <v>139</v>
      </c>
      <c r="O66" s="55">
        <v>345808</v>
      </c>
      <c r="P66" s="53" t="s">
        <v>133</v>
      </c>
      <c r="Q66" s="53" t="s">
        <v>278</v>
      </c>
      <c r="R66" s="40">
        <f>IF(D66="0. Inget datum inlagt",Tabell1[[#This Row],[Start date]],YEAR(D66))</f>
        <v>2023</v>
      </c>
      <c r="S66" s="13" t="s">
        <v>134</v>
      </c>
    </row>
    <row r="67" spans="1:23" x14ac:dyDescent="0.2">
      <c r="A67" s="53">
        <v>32</v>
      </c>
      <c r="B67" s="53" t="s">
        <v>416</v>
      </c>
      <c r="C67" s="53" t="s">
        <v>17</v>
      </c>
      <c r="D67" s="54">
        <v>44927</v>
      </c>
      <c r="E67" s="85">
        <v>46022</v>
      </c>
      <c r="F67" s="53" t="s">
        <v>468</v>
      </c>
      <c r="G67" s="53" t="s">
        <v>469</v>
      </c>
      <c r="H67" s="53" t="s">
        <v>470</v>
      </c>
      <c r="I67" s="53" t="s">
        <v>20</v>
      </c>
      <c r="J67" s="53" t="s">
        <v>41</v>
      </c>
      <c r="K67" s="53" t="s">
        <v>22</v>
      </c>
      <c r="L67" s="53" t="s">
        <v>164</v>
      </c>
      <c r="M67" s="53" t="s">
        <v>23</v>
      </c>
      <c r="N67" s="53" t="s">
        <v>139</v>
      </c>
      <c r="O67" s="55">
        <v>278062</v>
      </c>
      <c r="P67" s="53" t="s">
        <v>133</v>
      </c>
      <c r="Q67" s="53" t="s">
        <v>278</v>
      </c>
      <c r="R67" s="40">
        <f>IF(D67="0. Inget datum inlagt",Tabell1[[#This Row],[Start date]],YEAR(D67))</f>
        <v>2023</v>
      </c>
      <c r="S67" s="13" t="s">
        <v>134</v>
      </c>
    </row>
    <row r="68" spans="1:23" x14ac:dyDescent="0.2">
      <c r="A68" s="53">
        <v>59</v>
      </c>
      <c r="B68" s="53" t="s">
        <v>416</v>
      </c>
      <c r="C68" s="53" t="s">
        <v>17</v>
      </c>
      <c r="D68" s="54">
        <v>45170</v>
      </c>
      <c r="E68" s="85">
        <v>46265</v>
      </c>
      <c r="F68" s="53" t="s">
        <v>505</v>
      </c>
      <c r="G68" s="53" t="s">
        <v>469</v>
      </c>
      <c r="H68" s="53" t="s">
        <v>470</v>
      </c>
      <c r="I68" s="53" t="s">
        <v>20</v>
      </c>
      <c r="J68" s="53" t="s">
        <v>41</v>
      </c>
      <c r="K68" s="53" t="s">
        <v>22</v>
      </c>
      <c r="L68" s="53" t="s">
        <v>192</v>
      </c>
      <c r="M68" s="53" t="s">
        <v>23</v>
      </c>
      <c r="N68" s="53" t="s">
        <v>139</v>
      </c>
      <c r="O68" s="55">
        <v>110012</v>
      </c>
      <c r="P68" s="53" t="s">
        <v>282</v>
      </c>
      <c r="Q68" s="53" t="s">
        <v>1015</v>
      </c>
      <c r="R68" s="40">
        <f>IF(D68="0. Inget datum inlagt",Tabell1[[#This Row],[Start date]],YEAR(D68))</f>
        <v>2023</v>
      </c>
      <c r="S68" s="13" t="s">
        <v>134</v>
      </c>
    </row>
    <row r="69" spans="1:23" x14ac:dyDescent="0.2">
      <c r="A69" s="53">
        <v>70</v>
      </c>
      <c r="B69" s="53" t="s">
        <v>416</v>
      </c>
      <c r="C69" s="53" t="s">
        <v>17</v>
      </c>
      <c r="D69" s="54">
        <v>45200</v>
      </c>
      <c r="E69" s="85">
        <v>46295</v>
      </c>
      <c r="F69" s="53" t="s">
        <v>521</v>
      </c>
      <c r="G69" s="53" t="s">
        <v>469</v>
      </c>
      <c r="H69" s="53" t="s">
        <v>470</v>
      </c>
      <c r="I69" s="53" t="s">
        <v>20</v>
      </c>
      <c r="J69" s="53" t="s">
        <v>41</v>
      </c>
      <c r="K69" s="53" t="s">
        <v>22</v>
      </c>
      <c r="L69" s="53" t="s">
        <v>164</v>
      </c>
      <c r="M69" s="53" t="s">
        <v>23</v>
      </c>
      <c r="N69" s="53" t="s">
        <v>139</v>
      </c>
      <c r="O69" s="55">
        <v>206758</v>
      </c>
      <c r="P69" s="53" t="s">
        <v>133</v>
      </c>
      <c r="Q69" s="53" t="s">
        <v>278</v>
      </c>
      <c r="R69" s="40">
        <f>IF(D69="0. Inget datum inlagt",Tabell1[[#This Row],[Start date]],YEAR(D69))</f>
        <v>2023</v>
      </c>
      <c r="S69" s="13" t="s">
        <v>134</v>
      </c>
    </row>
    <row r="70" spans="1:23" x14ac:dyDescent="0.2">
      <c r="A70" s="53">
        <v>96</v>
      </c>
      <c r="B70" s="53" t="s">
        <v>416</v>
      </c>
      <c r="C70" s="53" t="s">
        <v>17</v>
      </c>
      <c r="D70" s="54">
        <v>45231</v>
      </c>
      <c r="E70" s="85">
        <v>46326</v>
      </c>
      <c r="F70" s="53" t="s">
        <v>552</v>
      </c>
      <c r="G70" s="53" t="s">
        <v>469</v>
      </c>
      <c r="H70" s="53" t="s">
        <v>470</v>
      </c>
      <c r="I70" s="53" t="s">
        <v>20</v>
      </c>
      <c r="J70" s="53" t="s">
        <v>41</v>
      </c>
      <c r="K70" s="53" t="s">
        <v>22</v>
      </c>
      <c r="L70" s="53" t="s">
        <v>164</v>
      </c>
      <c r="M70" s="53" t="s">
        <v>23</v>
      </c>
      <c r="N70" s="53" t="s">
        <v>139</v>
      </c>
      <c r="O70" s="55">
        <v>217184</v>
      </c>
      <c r="P70" s="53" t="s">
        <v>133</v>
      </c>
      <c r="Q70" s="53" t="s">
        <v>278</v>
      </c>
      <c r="R70" s="40">
        <f>IF(D70="0. Inget datum inlagt",Tabell1[[#This Row],[Start date]],YEAR(D70))</f>
        <v>2023</v>
      </c>
      <c r="S70" s="13" t="s">
        <v>134</v>
      </c>
    </row>
    <row r="71" spans="1:23" x14ac:dyDescent="0.2">
      <c r="A71" s="53">
        <v>83</v>
      </c>
      <c r="B71" s="53" t="s">
        <v>416</v>
      </c>
      <c r="C71" s="53" t="s">
        <v>143</v>
      </c>
      <c r="D71" s="54">
        <v>45139</v>
      </c>
      <c r="E71" s="85">
        <v>45322</v>
      </c>
      <c r="F71" s="53" t="s">
        <v>536</v>
      </c>
      <c r="G71" s="53" t="s">
        <v>135</v>
      </c>
      <c r="H71" s="53" t="s">
        <v>537</v>
      </c>
      <c r="I71" s="53" t="s">
        <v>38</v>
      </c>
      <c r="J71" s="53" t="s">
        <v>38</v>
      </c>
      <c r="K71" s="53" t="s">
        <v>22</v>
      </c>
      <c r="L71" s="53" t="s">
        <v>223</v>
      </c>
      <c r="M71" s="53" t="s">
        <v>47</v>
      </c>
      <c r="N71" s="53" t="s">
        <v>139</v>
      </c>
      <c r="O71" s="55">
        <v>9100</v>
      </c>
      <c r="P71" s="53" t="s">
        <v>282</v>
      </c>
      <c r="Q71" s="53" t="s">
        <v>1015</v>
      </c>
      <c r="R71" s="40">
        <f>IF(D71="0. Inget datum inlagt",Tabell1[[#This Row],[Start date]],YEAR(D71))</f>
        <v>2023</v>
      </c>
      <c r="S71" s="13" t="s">
        <v>134</v>
      </c>
    </row>
    <row r="72" spans="1:23" x14ac:dyDescent="0.2">
      <c r="A72" s="53">
        <v>30</v>
      </c>
      <c r="B72" s="53" t="s">
        <v>416</v>
      </c>
      <c r="C72" s="53" t="s">
        <v>143</v>
      </c>
      <c r="D72" s="54">
        <v>44866</v>
      </c>
      <c r="E72" s="85">
        <v>45138</v>
      </c>
      <c r="F72" s="53" t="s">
        <v>463</v>
      </c>
      <c r="G72" s="53" t="s">
        <v>464</v>
      </c>
      <c r="H72" s="53" t="s">
        <v>465</v>
      </c>
      <c r="I72" s="53" t="s">
        <v>38</v>
      </c>
      <c r="J72" s="53" t="s">
        <v>38</v>
      </c>
      <c r="K72" s="53" t="s">
        <v>22</v>
      </c>
      <c r="L72" s="53" t="s">
        <v>466</v>
      </c>
      <c r="M72" s="53" t="s">
        <v>23</v>
      </c>
      <c r="N72" s="53" t="s">
        <v>139</v>
      </c>
      <c r="O72" s="55">
        <v>1740</v>
      </c>
      <c r="P72" s="53" t="s">
        <v>282</v>
      </c>
      <c r="Q72" s="53" t="s">
        <v>1015</v>
      </c>
      <c r="R72" s="40">
        <f>IF(D72="0. Inget datum inlagt",Tabell1[[#This Row],[Start date]],YEAR(D72))</f>
        <v>2022</v>
      </c>
      <c r="S72" s="13" t="s">
        <v>134</v>
      </c>
    </row>
    <row r="73" spans="1:23" x14ac:dyDescent="0.2">
      <c r="A73" s="53">
        <v>57</v>
      </c>
      <c r="B73" s="53" t="s">
        <v>416</v>
      </c>
      <c r="C73" s="53" t="s">
        <v>17</v>
      </c>
      <c r="D73" s="54">
        <v>45170</v>
      </c>
      <c r="E73" s="85">
        <v>46265</v>
      </c>
      <c r="F73" s="53" t="s">
        <v>502</v>
      </c>
      <c r="G73" s="53" t="s">
        <v>411</v>
      </c>
      <c r="H73" s="53" t="s">
        <v>28</v>
      </c>
      <c r="I73" s="53" t="s">
        <v>20</v>
      </c>
      <c r="J73" s="53" t="s">
        <v>25</v>
      </c>
      <c r="K73" s="53" t="s">
        <v>22</v>
      </c>
      <c r="L73" s="53" t="s">
        <v>220</v>
      </c>
      <c r="M73" s="53" t="s">
        <v>36</v>
      </c>
      <c r="N73" s="53" t="s">
        <v>221</v>
      </c>
      <c r="O73" s="55">
        <v>181490</v>
      </c>
      <c r="P73" s="53" t="s">
        <v>285</v>
      </c>
      <c r="Q73" s="53" t="s">
        <v>426</v>
      </c>
      <c r="R73" s="40">
        <f>IF(D73="0. Inget datum inlagt",Tabell1[[#This Row],[Start date]],YEAR(D73))</f>
        <v>2023</v>
      </c>
      <c r="S73" s="13" t="s">
        <v>134</v>
      </c>
    </row>
    <row r="74" spans="1:23" x14ac:dyDescent="0.2">
      <c r="A74" s="53">
        <v>74</v>
      </c>
      <c r="B74" s="53" t="s">
        <v>416</v>
      </c>
      <c r="C74" s="53" t="s">
        <v>17</v>
      </c>
      <c r="D74" s="54">
        <v>45170</v>
      </c>
      <c r="E74" s="85">
        <v>46265</v>
      </c>
      <c r="F74" s="53" t="s">
        <v>526</v>
      </c>
      <c r="G74" s="53" t="s">
        <v>411</v>
      </c>
      <c r="H74" s="53" t="s">
        <v>28</v>
      </c>
      <c r="I74" s="53" t="s">
        <v>20</v>
      </c>
      <c r="J74" s="53" t="s">
        <v>25</v>
      </c>
      <c r="K74" s="53" t="s">
        <v>22</v>
      </c>
      <c r="L74" s="53" t="s">
        <v>412</v>
      </c>
      <c r="M74" s="53" t="s">
        <v>30</v>
      </c>
      <c r="N74" s="53" t="s">
        <v>221</v>
      </c>
      <c r="O74" s="55">
        <v>303713</v>
      </c>
      <c r="P74" s="53" t="s">
        <v>138</v>
      </c>
      <c r="Q74" s="53" t="s">
        <v>51</v>
      </c>
      <c r="R74" s="40">
        <f>IF(D74="0. Inget datum inlagt",Tabell1[[#This Row],[Start date]],YEAR(D74))</f>
        <v>2023</v>
      </c>
      <c r="S74" s="13" t="s">
        <v>134</v>
      </c>
    </row>
    <row r="75" spans="1:23" x14ac:dyDescent="0.2">
      <c r="A75" s="53">
        <v>82</v>
      </c>
      <c r="B75" s="53" t="s">
        <v>416</v>
      </c>
      <c r="C75" s="53" t="s">
        <v>143</v>
      </c>
      <c r="D75" s="54">
        <v>45152</v>
      </c>
      <c r="E75" s="85">
        <v>45354</v>
      </c>
      <c r="F75" s="53" t="s">
        <v>535</v>
      </c>
      <c r="G75" s="53" t="s">
        <v>411</v>
      </c>
      <c r="H75" s="53" t="s">
        <v>28</v>
      </c>
      <c r="I75" s="53" t="s">
        <v>20</v>
      </c>
      <c r="J75" s="53" t="s">
        <v>25</v>
      </c>
      <c r="K75" s="53" t="s">
        <v>29</v>
      </c>
      <c r="L75" s="53" t="s">
        <v>412</v>
      </c>
      <c r="M75" s="53" t="s">
        <v>30</v>
      </c>
      <c r="N75" s="53" t="s">
        <v>221</v>
      </c>
      <c r="O75" s="55">
        <v>12985</v>
      </c>
      <c r="P75" s="53" t="s">
        <v>282</v>
      </c>
      <c r="Q75" s="53" t="s">
        <v>1015</v>
      </c>
      <c r="R75" s="40">
        <f>IF(D75="0. Inget datum inlagt",Tabell1[[#This Row],[Start date]],YEAR(D75))</f>
        <v>2023</v>
      </c>
      <c r="S75" s="13" t="s">
        <v>134</v>
      </c>
      <c r="W75" s="50"/>
    </row>
    <row r="76" spans="1:23" x14ac:dyDescent="0.2">
      <c r="A76" s="53">
        <v>121</v>
      </c>
      <c r="B76" s="53" t="s">
        <v>416</v>
      </c>
      <c r="C76" s="53" t="s">
        <v>962</v>
      </c>
      <c r="D76" s="54">
        <v>45505</v>
      </c>
      <c r="E76" s="85">
        <v>46599</v>
      </c>
      <c r="F76" s="53" t="s">
        <v>965</v>
      </c>
      <c r="G76" s="53" t="s">
        <v>411</v>
      </c>
      <c r="H76" s="53" t="s">
        <v>28</v>
      </c>
      <c r="I76" s="53" t="s">
        <v>20</v>
      </c>
      <c r="J76" s="53" t="s">
        <v>25</v>
      </c>
      <c r="K76" s="53" t="s">
        <v>29</v>
      </c>
      <c r="L76" s="53" t="s">
        <v>412</v>
      </c>
      <c r="M76" s="53" t="s">
        <v>30</v>
      </c>
      <c r="N76" s="53" t="s">
        <v>221</v>
      </c>
      <c r="O76" s="55">
        <v>426816</v>
      </c>
      <c r="P76" s="53" t="s">
        <v>138</v>
      </c>
      <c r="Q76" s="53" t="s">
        <v>51</v>
      </c>
      <c r="R76" s="40">
        <f>IF(D76="0. Inget datum inlagt",Tabell1[[#This Row],[Start date]],YEAR(D76))</f>
        <v>2024</v>
      </c>
      <c r="S76" s="13" t="s">
        <v>134</v>
      </c>
      <c r="W76" s="50"/>
    </row>
    <row r="77" spans="1:23" x14ac:dyDescent="0.2">
      <c r="A77" s="53">
        <v>142</v>
      </c>
      <c r="B77" s="53" t="s">
        <v>416</v>
      </c>
      <c r="C77" s="53" t="s">
        <v>962</v>
      </c>
      <c r="D77" s="54">
        <v>45536</v>
      </c>
      <c r="E77" s="85">
        <v>46630</v>
      </c>
      <c r="F77" s="53" t="s">
        <v>983</v>
      </c>
      <c r="G77" s="53" t="s">
        <v>411</v>
      </c>
      <c r="H77" s="53" t="s">
        <v>28</v>
      </c>
      <c r="I77" s="53" t="s">
        <v>20</v>
      </c>
      <c r="J77" s="53" t="s">
        <v>25</v>
      </c>
      <c r="K77" s="53" t="s">
        <v>22</v>
      </c>
      <c r="L77" s="53" t="s">
        <v>220</v>
      </c>
      <c r="M77" s="53" t="s">
        <v>36</v>
      </c>
      <c r="N77" s="53" t="s">
        <v>221</v>
      </c>
      <c r="O77" s="55">
        <v>155993</v>
      </c>
      <c r="P77" s="53" t="s">
        <v>138</v>
      </c>
      <c r="Q77" s="53" t="s">
        <v>51</v>
      </c>
      <c r="R77" s="40">
        <f>IF(D77="0. Inget datum inlagt",Tabell1[[#This Row],[Start date]],YEAR(D77))</f>
        <v>2024</v>
      </c>
      <c r="S77" s="13" t="s">
        <v>134</v>
      </c>
      <c r="W77" s="50"/>
    </row>
    <row r="78" spans="1:23" x14ac:dyDescent="0.2">
      <c r="A78" s="53">
        <v>102</v>
      </c>
      <c r="B78" s="53" t="s">
        <v>416</v>
      </c>
      <c r="C78" s="53" t="s">
        <v>17</v>
      </c>
      <c r="D78" s="54">
        <v>45536</v>
      </c>
      <c r="E78" s="85">
        <v>46630</v>
      </c>
      <c r="F78" s="53" t="s">
        <v>567</v>
      </c>
      <c r="G78" s="53" t="s">
        <v>135</v>
      </c>
      <c r="H78" s="53" t="s">
        <v>568</v>
      </c>
      <c r="I78" s="53" t="s">
        <v>34</v>
      </c>
      <c r="J78" s="53" t="s">
        <v>144</v>
      </c>
      <c r="K78" s="53" t="s">
        <v>22</v>
      </c>
      <c r="L78" s="53" t="s">
        <v>569</v>
      </c>
      <c r="M78" s="53" t="s">
        <v>47</v>
      </c>
      <c r="N78" s="53" t="s">
        <v>139</v>
      </c>
      <c r="O78" s="55">
        <v>50261</v>
      </c>
      <c r="P78" s="53" t="s">
        <v>285</v>
      </c>
      <c r="Q78" s="53" t="s">
        <v>426</v>
      </c>
      <c r="R78" s="40">
        <f>IF(D78="0. Inget datum inlagt",Tabell1[[#This Row],[Start date]],YEAR(D78))</f>
        <v>2024</v>
      </c>
      <c r="S78" s="13" t="s">
        <v>134</v>
      </c>
      <c r="W78" s="50"/>
    </row>
    <row r="79" spans="1:23" x14ac:dyDescent="0.2">
      <c r="A79" s="53">
        <v>63</v>
      </c>
      <c r="B79" s="53" t="s">
        <v>416</v>
      </c>
      <c r="C79" s="53" t="s">
        <v>17</v>
      </c>
      <c r="D79" s="54">
        <v>45170</v>
      </c>
      <c r="E79" s="85">
        <v>46265</v>
      </c>
      <c r="F79" s="53" t="s">
        <v>510</v>
      </c>
      <c r="G79" s="53" t="s">
        <v>135</v>
      </c>
      <c r="H79" s="53" t="s">
        <v>511</v>
      </c>
      <c r="I79" s="53" t="s">
        <v>20</v>
      </c>
      <c r="J79" s="53" t="s">
        <v>41</v>
      </c>
      <c r="K79" s="53" t="s">
        <v>29</v>
      </c>
      <c r="L79" s="53" t="s">
        <v>405</v>
      </c>
      <c r="M79" s="53" t="s">
        <v>47</v>
      </c>
      <c r="N79" s="53" t="s">
        <v>139</v>
      </c>
      <c r="O79" s="55">
        <v>568589</v>
      </c>
      <c r="P79" s="53" t="s">
        <v>282</v>
      </c>
      <c r="Q79" s="53" t="s">
        <v>1015</v>
      </c>
      <c r="R79" s="40">
        <f>IF(D79="0. Inget datum inlagt",Tabell1[[#This Row],[Start date]],YEAR(D79))</f>
        <v>2023</v>
      </c>
      <c r="S79" s="13" t="s">
        <v>134</v>
      </c>
      <c r="W79" s="50"/>
    </row>
    <row r="80" spans="1:23" x14ac:dyDescent="0.2">
      <c r="A80" s="53">
        <v>67</v>
      </c>
      <c r="B80" s="53" t="s">
        <v>416</v>
      </c>
      <c r="C80" s="53" t="s">
        <v>17</v>
      </c>
      <c r="D80" s="54">
        <v>45170</v>
      </c>
      <c r="E80" s="85">
        <v>46265</v>
      </c>
      <c r="F80" s="53" t="s">
        <v>515</v>
      </c>
      <c r="G80" s="53" t="s">
        <v>516</v>
      </c>
      <c r="H80" s="53" t="s">
        <v>517</v>
      </c>
      <c r="I80" s="53" t="s">
        <v>34</v>
      </c>
      <c r="J80" s="53" t="s">
        <v>21</v>
      </c>
      <c r="K80" s="53" t="s">
        <v>22</v>
      </c>
      <c r="L80" s="53" t="s">
        <v>164</v>
      </c>
      <c r="M80" s="53" t="s">
        <v>23</v>
      </c>
      <c r="N80" s="53" t="s">
        <v>139</v>
      </c>
      <c r="O80" s="55">
        <v>200850</v>
      </c>
      <c r="P80" s="53" t="s">
        <v>285</v>
      </c>
      <c r="Q80" s="53" t="s">
        <v>426</v>
      </c>
      <c r="R80" s="40">
        <f>IF(D80="0. Inget datum inlagt",Tabell1[[#This Row],[Start date]],YEAR(D80))</f>
        <v>2023</v>
      </c>
      <c r="S80" s="13" t="s">
        <v>134</v>
      </c>
      <c r="W80" s="50"/>
    </row>
    <row r="81" spans="1:23" x14ac:dyDescent="0.2">
      <c r="A81" s="53">
        <v>116</v>
      </c>
      <c r="B81" s="53" t="s">
        <v>416</v>
      </c>
      <c r="C81" s="53" t="s">
        <v>143</v>
      </c>
      <c r="D81" s="54">
        <v>45413</v>
      </c>
      <c r="E81" s="85">
        <v>45657</v>
      </c>
      <c r="F81" s="53" t="s">
        <v>959</v>
      </c>
      <c r="G81" s="53" t="s">
        <v>960</v>
      </c>
      <c r="H81" s="53" t="s">
        <v>1482</v>
      </c>
      <c r="I81" s="53" t="s">
        <v>20</v>
      </c>
      <c r="J81" s="53" t="s">
        <v>66</v>
      </c>
      <c r="K81" s="53" t="s">
        <v>22</v>
      </c>
      <c r="L81" s="53" t="s">
        <v>263</v>
      </c>
      <c r="M81" s="53" t="s">
        <v>47</v>
      </c>
      <c r="N81" s="53" t="s">
        <v>139</v>
      </c>
      <c r="O81" s="55">
        <v>5200</v>
      </c>
      <c r="P81" s="53" t="s">
        <v>138</v>
      </c>
      <c r="Q81" s="53" t="s">
        <v>63</v>
      </c>
      <c r="R81" s="40">
        <f>IF(D81="0. Inget datum inlagt",Tabell1[[#This Row],[Start date]],YEAR(D81))</f>
        <v>2024</v>
      </c>
      <c r="S81" s="13" t="s">
        <v>134</v>
      </c>
      <c r="W81" s="50"/>
    </row>
    <row r="82" spans="1:23" x14ac:dyDescent="0.2">
      <c r="A82" s="53">
        <v>68</v>
      </c>
      <c r="B82" s="53" t="s">
        <v>416</v>
      </c>
      <c r="C82" s="53" t="s">
        <v>17</v>
      </c>
      <c r="D82" s="54">
        <v>45170</v>
      </c>
      <c r="E82" s="85">
        <v>46265</v>
      </c>
      <c r="F82" s="53" t="s">
        <v>515</v>
      </c>
      <c r="G82" s="53" t="s">
        <v>140</v>
      </c>
      <c r="H82" s="53" t="s">
        <v>141</v>
      </c>
      <c r="I82" s="53" t="s">
        <v>20</v>
      </c>
      <c r="J82" s="53" t="s">
        <v>62</v>
      </c>
      <c r="K82" s="53" t="s">
        <v>29</v>
      </c>
      <c r="L82" s="53" t="s">
        <v>142</v>
      </c>
      <c r="M82" s="53" t="s">
        <v>47</v>
      </c>
      <c r="N82" s="53" t="s">
        <v>139</v>
      </c>
      <c r="O82" s="55">
        <v>313300</v>
      </c>
      <c r="P82" s="53" t="s">
        <v>285</v>
      </c>
      <c r="Q82" s="53" t="s">
        <v>426</v>
      </c>
      <c r="R82" s="40">
        <f>IF(D82="0. Inget datum inlagt",Tabell1[[#This Row],[Start date]],YEAR(D82))</f>
        <v>2023</v>
      </c>
      <c r="S82" s="13" t="s">
        <v>134</v>
      </c>
      <c r="W82" s="50"/>
    </row>
    <row r="83" spans="1:23" x14ac:dyDescent="0.2">
      <c r="A83" s="53">
        <v>130</v>
      </c>
      <c r="B83" s="53" t="s">
        <v>416</v>
      </c>
      <c r="C83" s="53" t="s">
        <v>962</v>
      </c>
      <c r="D83" s="54">
        <v>45505</v>
      </c>
      <c r="E83" s="85">
        <v>46387</v>
      </c>
      <c r="F83" s="53" t="s">
        <v>974</v>
      </c>
      <c r="G83" s="53" t="s">
        <v>140</v>
      </c>
      <c r="H83" s="53" t="s">
        <v>141</v>
      </c>
      <c r="I83" s="53" t="s">
        <v>20</v>
      </c>
      <c r="J83" s="53" t="s">
        <v>62</v>
      </c>
      <c r="K83" s="53" t="s">
        <v>22</v>
      </c>
      <c r="L83" s="53" t="s">
        <v>142</v>
      </c>
      <c r="M83" s="53" t="s">
        <v>47</v>
      </c>
      <c r="N83" s="53" t="s">
        <v>139</v>
      </c>
      <c r="O83" s="55">
        <v>47175</v>
      </c>
      <c r="P83" s="53" t="s">
        <v>285</v>
      </c>
      <c r="Q83" s="53" t="s">
        <v>426</v>
      </c>
      <c r="R83" s="40">
        <f>IF(D83="0. Inget datum inlagt",Tabell1[[#This Row],[Start date]],YEAR(D83))</f>
        <v>2024</v>
      </c>
      <c r="S83" s="13" t="s">
        <v>134</v>
      </c>
      <c r="W83" s="50"/>
    </row>
    <row r="84" spans="1:23" x14ac:dyDescent="0.2">
      <c r="A84" s="53">
        <v>109</v>
      </c>
      <c r="B84" s="53" t="s">
        <v>416</v>
      </c>
      <c r="C84" s="53" t="s">
        <v>143</v>
      </c>
      <c r="D84" s="54">
        <v>45383</v>
      </c>
      <c r="E84" s="85">
        <v>45657</v>
      </c>
      <c r="F84" s="53" t="s">
        <v>950</v>
      </c>
      <c r="G84" s="53" t="s">
        <v>239</v>
      </c>
      <c r="H84" s="53" t="s">
        <v>61</v>
      </c>
      <c r="I84" s="53" t="s">
        <v>20</v>
      </c>
      <c r="J84" s="53" t="s">
        <v>62</v>
      </c>
      <c r="K84" s="53" t="s">
        <v>22</v>
      </c>
      <c r="L84" s="53" t="s">
        <v>164</v>
      </c>
      <c r="M84" s="53" t="s">
        <v>23</v>
      </c>
      <c r="N84" s="53" t="s">
        <v>139</v>
      </c>
      <c r="O84" s="55">
        <v>1638</v>
      </c>
      <c r="P84" s="53" t="s">
        <v>133</v>
      </c>
      <c r="Q84" s="53" t="s">
        <v>84</v>
      </c>
      <c r="R84" s="40">
        <f>IF(D84="0. Inget datum inlagt",Tabell1[[#This Row],[Start date]],YEAR(D84))</f>
        <v>2024</v>
      </c>
      <c r="S84" s="13" t="s">
        <v>134</v>
      </c>
      <c r="W84" s="50"/>
    </row>
    <row r="85" spans="1:23" x14ac:dyDescent="0.2">
      <c r="A85" s="53">
        <v>115</v>
      </c>
      <c r="B85" s="53" t="s">
        <v>416</v>
      </c>
      <c r="C85" s="53" t="s">
        <v>143</v>
      </c>
      <c r="D85" s="54">
        <v>45383</v>
      </c>
      <c r="E85" s="85">
        <v>45657</v>
      </c>
      <c r="F85" s="53" t="s">
        <v>958</v>
      </c>
      <c r="G85" s="53" t="s">
        <v>239</v>
      </c>
      <c r="H85" s="53" t="s">
        <v>61</v>
      </c>
      <c r="I85" s="53" t="s">
        <v>20</v>
      </c>
      <c r="J85" s="53" t="s">
        <v>62</v>
      </c>
      <c r="K85" s="53" t="s">
        <v>22</v>
      </c>
      <c r="L85" s="53" t="s">
        <v>164</v>
      </c>
      <c r="M85" s="53" t="s">
        <v>23</v>
      </c>
      <c r="N85" s="53" t="s">
        <v>139</v>
      </c>
      <c r="O85" s="55">
        <v>13000</v>
      </c>
      <c r="P85" s="53" t="s">
        <v>285</v>
      </c>
      <c r="Q85" s="53" t="s">
        <v>426</v>
      </c>
      <c r="R85" s="40">
        <f>IF(D85="0. Inget datum inlagt",Tabell1[[#This Row],[Start date]],YEAR(D85))</f>
        <v>2024</v>
      </c>
      <c r="S85" s="13" t="s">
        <v>134</v>
      </c>
      <c r="W85" s="50"/>
    </row>
    <row r="86" spans="1:23" x14ac:dyDescent="0.2">
      <c r="A86" s="53">
        <v>123</v>
      </c>
      <c r="B86" s="53" t="s">
        <v>416</v>
      </c>
      <c r="C86" s="53" t="s">
        <v>962</v>
      </c>
      <c r="D86" s="54">
        <v>45505</v>
      </c>
      <c r="E86" s="85">
        <v>46599</v>
      </c>
      <c r="F86" s="53" t="s">
        <v>968</v>
      </c>
      <c r="G86" s="53" t="s">
        <v>969</v>
      </c>
      <c r="H86" s="53" t="s">
        <v>61</v>
      </c>
      <c r="I86" s="53" t="s">
        <v>20</v>
      </c>
      <c r="J86" s="53" t="s">
        <v>62</v>
      </c>
      <c r="K86" s="53" t="s">
        <v>22</v>
      </c>
      <c r="L86" s="53" t="s">
        <v>164</v>
      </c>
      <c r="M86" s="53" t="s">
        <v>23</v>
      </c>
      <c r="N86" s="53" t="s">
        <v>139</v>
      </c>
      <c r="O86" s="55">
        <v>56284</v>
      </c>
      <c r="P86" s="53" t="s">
        <v>138</v>
      </c>
      <c r="Q86" s="53" t="s">
        <v>51</v>
      </c>
      <c r="R86" s="40">
        <f>IF(D86="0. Inget datum inlagt",Tabell1[[#This Row],[Start date]],YEAR(D86))</f>
        <v>2024</v>
      </c>
      <c r="S86" s="13" t="s">
        <v>134</v>
      </c>
      <c r="W86" s="50"/>
    </row>
    <row r="87" spans="1:23" x14ac:dyDescent="0.2">
      <c r="A87" s="53">
        <v>42</v>
      </c>
      <c r="B87" s="53" t="s">
        <v>416</v>
      </c>
      <c r="C87" s="53" t="s">
        <v>17</v>
      </c>
      <c r="D87" s="54">
        <v>44927</v>
      </c>
      <c r="E87" s="85">
        <v>46022</v>
      </c>
      <c r="F87" s="53" t="s">
        <v>480</v>
      </c>
      <c r="G87" s="53" t="s">
        <v>481</v>
      </c>
      <c r="H87" s="53" t="s">
        <v>318</v>
      </c>
      <c r="I87" s="53" t="s">
        <v>20</v>
      </c>
      <c r="J87" s="53" t="s">
        <v>62</v>
      </c>
      <c r="K87" s="53" t="s">
        <v>22</v>
      </c>
      <c r="L87" s="53" t="s">
        <v>482</v>
      </c>
      <c r="M87" s="53" t="s">
        <v>30</v>
      </c>
      <c r="N87" s="53" t="s">
        <v>221</v>
      </c>
      <c r="O87" s="55">
        <v>148092</v>
      </c>
      <c r="P87" s="53" t="s">
        <v>138</v>
      </c>
      <c r="Q87" s="53" t="s">
        <v>51</v>
      </c>
      <c r="R87" s="40">
        <f>IF(D87="0. Inget datum inlagt",Tabell1[[#This Row],[Start date]],YEAR(D87))</f>
        <v>2023</v>
      </c>
      <c r="S87" s="13" t="s">
        <v>134</v>
      </c>
      <c r="W87" s="50"/>
    </row>
    <row r="88" spans="1:23" x14ac:dyDescent="0.2">
      <c r="A88" s="53">
        <v>61</v>
      </c>
      <c r="B88" s="53" t="s">
        <v>416</v>
      </c>
      <c r="C88" s="53" t="s">
        <v>17</v>
      </c>
      <c r="D88" s="54">
        <v>45170</v>
      </c>
      <c r="E88" s="85">
        <v>46022</v>
      </c>
      <c r="F88" s="53" t="s">
        <v>506</v>
      </c>
      <c r="G88" s="53" t="s">
        <v>507</v>
      </c>
      <c r="H88" s="53" t="s">
        <v>508</v>
      </c>
      <c r="I88" s="53" t="s">
        <v>34</v>
      </c>
      <c r="J88" s="53" t="s">
        <v>35</v>
      </c>
      <c r="K88" s="53" t="s">
        <v>22</v>
      </c>
      <c r="L88" s="53" t="s">
        <v>485</v>
      </c>
      <c r="M88" s="53" t="s">
        <v>47</v>
      </c>
      <c r="N88" s="53" t="s">
        <v>139</v>
      </c>
      <c r="O88" s="55">
        <v>34882</v>
      </c>
      <c r="P88" s="53" t="s">
        <v>282</v>
      </c>
      <c r="Q88" s="53" t="s">
        <v>1015</v>
      </c>
      <c r="R88" s="40">
        <f>IF(D88="0. Inget datum inlagt",Tabell1[[#This Row],[Start date]],YEAR(D88))</f>
        <v>2023</v>
      </c>
      <c r="S88" s="13" t="s">
        <v>134</v>
      </c>
      <c r="W88" s="50"/>
    </row>
    <row r="89" spans="1:23" x14ac:dyDescent="0.2">
      <c r="A89" s="53">
        <v>17</v>
      </c>
      <c r="B89" s="53" t="s">
        <v>416</v>
      </c>
      <c r="C89" s="53" t="s">
        <v>17</v>
      </c>
      <c r="D89" s="54">
        <v>44895</v>
      </c>
      <c r="E89" s="85">
        <v>45107</v>
      </c>
      <c r="F89" s="53" t="s">
        <v>445</v>
      </c>
      <c r="G89" s="53" t="s">
        <v>446</v>
      </c>
      <c r="H89" s="53" t="s">
        <v>447</v>
      </c>
      <c r="I89" s="53" t="s">
        <v>20</v>
      </c>
      <c r="J89" s="53" t="s">
        <v>41</v>
      </c>
      <c r="K89" s="53" t="s">
        <v>22</v>
      </c>
      <c r="L89" s="53" t="s">
        <v>448</v>
      </c>
      <c r="M89" s="53" t="s">
        <v>46</v>
      </c>
      <c r="N89" s="53" t="s">
        <v>137</v>
      </c>
      <c r="O89" s="55">
        <v>45500</v>
      </c>
      <c r="P89" s="53" t="s">
        <v>285</v>
      </c>
      <c r="Q89" s="53" t="s">
        <v>426</v>
      </c>
      <c r="R89" s="40">
        <f>IF(D89="0. Inget datum inlagt",Tabell1[[#This Row],[Start date]],YEAR(D89))</f>
        <v>2022</v>
      </c>
      <c r="S89" s="13" t="s">
        <v>134</v>
      </c>
      <c r="W89" s="50"/>
    </row>
    <row r="90" spans="1:23" x14ac:dyDescent="0.2">
      <c r="A90" s="53">
        <v>99</v>
      </c>
      <c r="B90" s="53" t="s">
        <v>416</v>
      </c>
      <c r="C90" s="53" t="s">
        <v>17</v>
      </c>
      <c r="D90" s="54">
        <v>45209</v>
      </c>
      <c r="E90" s="85">
        <v>46304</v>
      </c>
      <c r="F90" s="53" t="s">
        <v>558</v>
      </c>
      <c r="G90" s="53" t="s">
        <v>561</v>
      </c>
      <c r="H90" s="53" t="s">
        <v>447</v>
      </c>
      <c r="I90" s="53" t="s">
        <v>20</v>
      </c>
      <c r="J90" s="53" t="s">
        <v>41</v>
      </c>
      <c r="K90" s="53" t="s">
        <v>22</v>
      </c>
      <c r="L90" s="53" t="s">
        <v>448</v>
      </c>
      <c r="M90" s="53" t="s">
        <v>46</v>
      </c>
      <c r="N90" s="53" t="s">
        <v>137</v>
      </c>
      <c r="O90" s="55">
        <v>156780</v>
      </c>
      <c r="P90" s="53" t="s">
        <v>285</v>
      </c>
      <c r="Q90" s="53" t="s">
        <v>426</v>
      </c>
      <c r="R90" s="40">
        <f>IF(D90="0. Inget datum inlagt",Tabell1[[#This Row],[Start date]],YEAR(D90))</f>
        <v>2023</v>
      </c>
      <c r="S90" s="13" t="s">
        <v>134</v>
      </c>
      <c r="W90" s="50"/>
    </row>
    <row r="91" spans="1:23" x14ac:dyDescent="0.2">
      <c r="A91" s="53">
        <v>2</v>
      </c>
      <c r="B91" s="53" t="s">
        <v>416</v>
      </c>
      <c r="C91" s="53" t="s">
        <v>17</v>
      </c>
      <c r="D91" s="54">
        <v>44927</v>
      </c>
      <c r="E91" s="85">
        <v>46022</v>
      </c>
      <c r="F91" s="53" t="s">
        <v>417</v>
      </c>
      <c r="G91" s="53" t="s">
        <v>420</v>
      </c>
      <c r="H91" s="53" t="s">
        <v>258</v>
      </c>
      <c r="I91" s="53" t="s">
        <v>20</v>
      </c>
      <c r="J91" s="53" t="s">
        <v>25</v>
      </c>
      <c r="K91" s="53" t="s">
        <v>29</v>
      </c>
      <c r="L91" s="53" t="s">
        <v>254</v>
      </c>
      <c r="M91" s="53" t="s">
        <v>30</v>
      </c>
      <c r="N91" s="53" t="s">
        <v>221</v>
      </c>
      <c r="O91" s="55">
        <v>162475</v>
      </c>
      <c r="P91" s="53" t="s">
        <v>138</v>
      </c>
      <c r="Q91" s="53" t="s">
        <v>51</v>
      </c>
      <c r="R91" s="40">
        <f>IF(D91="0. Inget datum inlagt",Tabell1[[#This Row],[Start date]],YEAR(D91))</f>
        <v>2023</v>
      </c>
      <c r="S91" s="13" t="s">
        <v>134</v>
      </c>
      <c r="W91" s="50"/>
    </row>
    <row r="92" spans="1:23" x14ac:dyDescent="0.2">
      <c r="A92" s="53">
        <v>137</v>
      </c>
      <c r="B92" s="53" t="s">
        <v>416</v>
      </c>
      <c r="C92" s="53" t="s">
        <v>962</v>
      </c>
      <c r="D92" s="54">
        <v>45566</v>
      </c>
      <c r="E92" s="85">
        <v>46660</v>
      </c>
      <c r="F92" s="53" t="s">
        <v>980</v>
      </c>
      <c r="G92" s="53" t="s">
        <v>153</v>
      </c>
      <c r="H92" s="53" t="s">
        <v>154</v>
      </c>
      <c r="I92" s="53" t="s">
        <v>20</v>
      </c>
      <c r="J92" s="53" t="s">
        <v>25</v>
      </c>
      <c r="K92" s="53" t="s">
        <v>22</v>
      </c>
      <c r="L92" s="53" t="s">
        <v>263</v>
      </c>
      <c r="M92" s="53" t="s">
        <v>47</v>
      </c>
      <c r="N92" s="53" t="s">
        <v>139</v>
      </c>
      <c r="O92" s="55">
        <v>102401</v>
      </c>
      <c r="P92" s="53" t="s">
        <v>138</v>
      </c>
      <c r="Q92" s="53" t="s">
        <v>51</v>
      </c>
      <c r="R92" s="40">
        <f>IF(D92="0. Inget datum inlagt",Tabell1[[#This Row],[Start date]],YEAR(D92))</f>
        <v>2024</v>
      </c>
      <c r="S92" s="13" t="s">
        <v>134</v>
      </c>
      <c r="W92" s="50"/>
    </row>
    <row r="93" spans="1:23" x14ac:dyDescent="0.2">
      <c r="A93" s="53">
        <v>38</v>
      </c>
      <c r="B93" s="53" t="s">
        <v>416</v>
      </c>
      <c r="C93" s="53" t="s">
        <v>17</v>
      </c>
      <c r="D93" s="54">
        <v>44927</v>
      </c>
      <c r="E93" s="85">
        <v>46022</v>
      </c>
      <c r="F93" s="53" t="s">
        <v>475</v>
      </c>
      <c r="G93" s="53" t="s">
        <v>190</v>
      </c>
      <c r="H93" s="53" t="s">
        <v>191</v>
      </c>
      <c r="I93" s="53" t="s">
        <v>20</v>
      </c>
      <c r="J93" s="53" t="s">
        <v>66</v>
      </c>
      <c r="K93" s="53" t="s">
        <v>22</v>
      </c>
      <c r="L93" s="53" t="s">
        <v>192</v>
      </c>
      <c r="M93" s="53" t="s">
        <v>23</v>
      </c>
      <c r="N93" s="53" t="s">
        <v>139</v>
      </c>
      <c r="O93" s="55">
        <v>140136</v>
      </c>
      <c r="P93" s="53" t="s">
        <v>138</v>
      </c>
      <c r="Q93" s="53" t="s">
        <v>63</v>
      </c>
      <c r="R93" s="40">
        <f>IF(D93="0. Inget datum inlagt",Tabell1[[#This Row],[Start date]],YEAR(D93))</f>
        <v>2023</v>
      </c>
      <c r="S93" s="13" t="s">
        <v>134</v>
      </c>
      <c r="W93" s="50"/>
    </row>
    <row r="94" spans="1:23" x14ac:dyDescent="0.2">
      <c r="A94" s="53">
        <v>47</v>
      </c>
      <c r="B94" s="53" t="s">
        <v>416</v>
      </c>
      <c r="C94" s="53" t="s">
        <v>143</v>
      </c>
      <c r="D94" s="54">
        <v>45139</v>
      </c>
      <c r="E94" s="85">
        <v>45322</v>
      </c>
      <c r="F94" s="53" t="s">
        <v>490</v>
      </c>
      <c r="G94" s="53" t="s">
        <v>135</v>
      </c>
      <c r="H94" s="53" t="s">
        <v>491</v>
      </c>
      <c r="I94" s="53" t="s">
        <v>34</v>
      </c>
      <c r="J94" s="53" t="s">
        <v>38</v>
      </c>
      <c r="K94" s="53" t="s">
        <v>22</v>
      </c>
      <c r="L94" s="53" t="s">
        <v>412</v>
      </c>
      <c r="M94" s="53" t="s">
        <v>30</v>
      </c>
      <c r="N94" s="53" t="s">
        <v>221</v>
      </c>
      <c r="O94" s="55">
        <v>11827</v>
      </c>
      <c r="P94" s="53" t="s">
        <v>285</v>
      </c>
      <c r="Q94" s="53" t="s">
        <v>426</v>
      </c>
      <c r="R94" s="40">
        <f>IF(D94="0. Inget datum inlagt",Tabell1[[#This Row],[Start date]],YEAR(D94))</f>
        <v>2023</v>
      </c>
      <c r="S94" s="13" t="s">
        <v>134</v>
      </c>
      <c r="W94" s="50"/>
    </row>
    <row r="95" spans="1:23" x14ac:dyDescent="0.2">
      <c r="A95" s="53">
        <v>14</v>
      </c>
      <c r="B95" s="53" t="s">
        <v>416</v>
      </c>
      <c r="C95" s="53" t="s">
        <v>17</v>
      </c>
      <c r="D95" s="54">
        <v>44927</v>
      </c>
      <c r="E95" s="85">
        <v>45900</v>
      </c>
      <c r="F95" s="53" t="s">
        <v>440</v>
      </c>
      <c r="G95" s="53" t="s">
        <v>441</v>
      </c>
      <c r="H95" s="53" t="s">
        <v>442</v>
      </c>
      <c r="I95" s="53" t="s">
        <v>34</v>
      </c>
      <c r="J95" s="53" t="s">
        <v>38</v>
      </c>
      <c r="K95" s="53" t="s">
        <v>22</v>
      </c>
      <c r="L95" s="53" t="s">
        <v>192</v>
      </c>
      <c r="M95" s="53" t="s">
        <v>23</v>
      </c>
      <c r="N95" s="53" t="s">
        <v>139</v>
      </c>
      <c r="O95" s="55">
        <v>78079</v>
      </c>
      <c r="P95" s="53" t="s">
        <v>285</v>
      </c>
      <c r="Q95" s="53" t="s">
        <v>426</v>
      </c>
      <c r="R95" s="40">
        <f>IF(D95="0. Inget datum inlagt",Tabell1[[#This Row],[Start date]],YEAR(D95))</f>
        <v>2023</v>
      </c>
      <c r="S95" s="13" t="s">
        <v>134</v>
      </c>
      <c r="W95" s="50"/>
    </row>
    <row r="96" spans="1:23" x14ac:dyDescent="0.2">
      <c r="A96" s="53">
        <v>135</v>
      </c>
      <c r="B96" s="53" t="s">
        <v>416</v>
      </c>
      <c r="C96" s="53" t="s">
        <v>962</v>
      </c>
      <c r="D96" s="54">
        <v>45597</v>
      </c>
      <c r="E96" s="85">
        <v>46387</v>
      </c>
      <c r="F96" s="53" t="s">
        <v>977</v>
      </c>
      <c r="G96" s="53" t="s">
        <v>979</v>
      </c>
      <c r="H96" s="53" t="s">
        <v>1489</v>
      </c>
      <c r="I96" s="53" t="s">
        <v>34</v>
      </c>
      <c r="J96" s="53" t="s">
        <v>38</v>
      </c>
      <c r="K96" s="53" t="s">
        <v>22</v>
      </c>
      <c r="L96" s="53" t="s">
        <v>1548</v>
      </c>
      <c r="M96" s="53" t="s">
        <v>23</v>
      </c>
      <c r="N96" s="53" t="s">
        <v>139</v>
      </c>
      <c r="O96" s="55">
        <v>45728</v>
      </c>
      <c r="P96" s="53" t="s">
        <v>285</v>
      </c>
      <c r="Q96" s="53" t="s">
        <v>426</v>
      </c>
      <c r="R96" s="40">
        <f>IF(D96="0. Inget datum inlagt",Tabell1[[#This Row],[Start date]],YEAR(D96))</f>
        <v>2024</v>
      </c>
      <c r="S96" s="13" t="s">
        <v>134</v>
      </c>
      <c r="W96" s="50"/>
    </row>
    <row r="97" spans="1:23" x14ac:dyDescent="0.2">
      <c r="A97" s="53">
        <v>91</v>
      </c>
      <c r="B97" s="53" t="s">
        <v>416</v>
      </c>
      <c r="C97" s="53" t="s">
        <v>17</v>
      </c>
      <c r="D97" s="54">
        <v>45352</v>
      </c>
      <c r="E97" s="85">
        <v>46446</v>
      </c>
      <c r="F97" s="53" t="s">
        <v>545</v>
      </c>
      <c r="G97" s="53" t="s">
        <v>546</v>
      </c>
      <c r="H97" s="53" t="s">
        <v>547</v>
      </c>
      <c r="I97" s="53" t="s">
        <v>20</v>
      </c>
      <c r="J97" s="53" t="s">
        <v>41</v>
      </c>
      <c r="K97" s="53" t="s">
        <v>22</v>
      </c>
      <c r="L97" s="53" t="s">
        <v>548</v>
      </c>
      <c r="M97" s="53" t="s">
        <v>47</v>
      </c>
      <c r="N97" s="53" t="s">
        <v>139</v>
      </c>
      <c r="O97" s="55">
        <v>166551</v>
      </c>
      <c r="P97" s="53" t="s">
        <v>133</v>
      </c>
      <c r="Q97" s="53" t="s">
        <v>84</v>
      </c>
      <c r="R97" s="40">
        <f>IF(D97="0. Inget datum inlagt",Tabell1[[#This Row],[Start date]],YEAR(D97))</f>
        <v>2024</v>
      </c>
      <c r="S97" s="13" t="s">
        <v>134</v>
      </c>
      <c r="W97" s="50"/>
    </row>
    <row r="98" spans="1:23" x14ac:dyDescent="0.2">
      <c r="A98" s="53">
        <v>79</v>
      </c>
      <c r="B98" s="53" t="s">
        <v>416</v>
      </c>
      <c r="C98" s="53" t="s">
        <v>17</v>
      </c>
      <c r="D98" s="54">
        <v>45200</v>
      </c>
      <c r="E98" s="85">
        <v>46295</v>
      </c>
      <c r="F98" s="53" t="s">
        <v>529</v>
      </c>
      <c r="G98" s="53" t="s">
        <v>530</v>
      </c>
      <c r="H98" s="53" t="s">
        <v>531</v>
      </c>
      <c r="I98" s="53" t="s">
        <v>34</v>
      </c>
      <c r="J98" s="53" t="s">
        <v>159</v>
      </c>
      <c r="K98" s="53" t="s">
        <v>29</v>
      </c>
      <c r="L98" s="53" t="s">
        <v>164</v>
      </c>
      <c r="M98" s="53" t="s">
        <v>23</v>
      </c>
      <c r="N98" s="53" t="s">
        <v>139</v>
      </c>
      <c r="O98" s="55">
        <v>231028</v>
      </c>
      <c r="P98" s="53" t="s">
        <v>138</v>
      </c>
      <c r="Q98" s="53" t="s">
        <v>63</v>
      </c>
      <c r="R98" s="40">
        <f>IF(D98="0. Inget datum inlagt",Tabell1[[#This Row],[Start date]],YEAR(D98))</f>
        <v>2023</v>
      </c>
      <c r="S98" s="13" t="s">
        <v>134</v>
      </c>
      <c r="W98" s="50"/>
    </row>
    <row r="99" spans="1:23" x14ac:dyDescent="0.2">
      <c r="A99" s="53">
        <v>1</v>
      </c>
      <c r="B99" s="53" t="s">
        <v>416</v>
      </c>
      <c r="C99" s="53" t="s">
        <v>17</v>
      </c>
      <c r="D99" s="54">
        <v>44927</v>
      </c>
      <c r="E99" s="85">
        <v>46022</v>
      </c>
      <c r="F99" s="53" t="s">
        <v>417</v>
      </c>
      <c r="G99" s="53" t="s">
        <v>418</v>
      </c>
      <c r="H99" s="53" t="s">
        <v>419</v>
      </c>
      <c r="I99" s="53" t="s">
        <v>20</v>
      </c>
      <c r="J99" s="53" t="s">
        <v>25</v>
      </c>
      <c r="K99" s="53" t="s">
        <v>22</v>
      </c>
      <c r="L99" s="53" t="s">
        <v>164</v>
      </c>
      <c r="M99" s="53" t="s">
        <v>23</v>
      </c>
      <c r="N99" s="53" t="s">
        <v>139</v>
      </c>
      <c r="O99" s="55">
        <v>162314</v>
      </c>
      <c r="P99" s="53" t="s">
        <v>138</v>
      </c>
      <c r="Q99" s="53" t="s">
        <v>51</v>
      </c>
      <c r="R99" s="40">
        <f>IF(D99="0. Inget datum inlagt",Tabell1[[#This Row],[Start date]],YEAR(D99))</f>
        <v>2023</v>
      </c>
      <c r="S99" s="13" t="s">
        <v>134</v>
      </c>
      <c r="W99" s="50"/>
    </row>
    <row r="100" spans="1:23" x14ac:dyDescent="0.2">
      <c r="A100" s="53">
        <v>22</v>
      </c>
      <c r="B100" s="53" t="s">
        <v>416</v>
      </c>
      <c r="C100" s="53" t="s">
        <v>17</v>
      </c>
      <c r="D100" s="54">
        <v>44927</v>
      </c>
      <c r="E100" s="85">
        <v>46022</v>
      </c>
      <c r="F100" s="53" t="s">
        <v>455</v>
      </c>
      <c r="G100" s="53" t="s">
        <v>418</v>
      </c>
      <c r="H100" s="53" t="s">
        <v>419</v>
      </c>
      <c r="I100" s="53" t="s">
        <v>20</v>
      </c>
      <c r="J100" s="53" t="s">
        <v>25</v>
      </c>
      <c r="K100" s="53" t="s">
        <v>22</v>
      </c>
      <c r="L100" s="53" t="s">
        <v>164</v>
      </c>
      <c r="M100" s="53" t="s">
        <v>23</v>
      </c>
      <c r="N100" s="53" t="s">
        <v>139</v>
      </c>
      <c r="O100" s="55">
        <v>170041</v>
      </c>
      <c r="P100" s="53" t="s">
        <v>138</v>
      </c>
      <c r="Q100" s="53" t="s">
        <v>51</v>
      </c>
      <c r="R100" s="40">
        <f>IF(D100="0. Inget datum inlagt",Tabell1[[#This Row],[Start date]],YEAR(D100))</f>
        <v>2023</v>
      </c>
      <c r="S100" s="13" t="s">
        <v>134</v>
      </c>
      <c r="W100" s="50"/>
    </row>
    <row r="101" spans="1:23" x14ac:dyDescent="0.2">
      <c r="A101" s="53">
        <v>28</v>
      </c>
      <c r="B101" s="53" t="s">
        <v>416</v>
      </c>
      <c r="C101" s="53" t="s">
        <v>17</v>
      </c>
      <c r="D101" s="54">
        <v>44958</v>
      </c>
      <c r="E101" s="85">
        <v>46053</v>
      </c>
      <c r="F101" s="53" t="s">
        <v>462</v>
      </c>
      <c r="G101" s="53" t="s">
        <v>206</v>
      </c>
      <c r="H101" s="53" t="s">
        <v>419</v>
      </c>
      <c r="I101" s="53" t="s">
        <v>20</v>
      </c>
      <c r="J101" s="53" t="s">
        <v>25</v>
      </c>
      <c r="K101" s="53" t="s">
        <v>22</v>
      </c>
      <c r="L101" s="53" t="s">
        <v>164</v>
      </c>
      <c r="M101" s="53" t="s">
        <v>23</v>
      </c>
      <c r="N101" s="53" t="s">
        <v>139</v>
      </c>
      <c r="O101" s="55">
        <v>213351</v>
      </c>
      <c r="P101" s="53" t="s">
        <v>133</v>
      </c>
      <c r="Q101" s="53" t="s">
        <v>278</v>
      </c>
      <c r="R101" s="40">
        <f>IF(D101="0. Inget datum inlagt",Tabell1[[#This Row],[Start date]],YEAR(D101))</f>
        <v>2023</v>
      </c>
      <c r="S101" s="13" t="s">
        <v>134</v>
      </c>
      <c r="W101" s="50"/>
    </row>
    <row r="102" spans="1:23" x14ac:dyDescent="0.2">
      <c r="A102" s="53">
        <v>41</v>
      </c>
      <c r="B102" s="53" t="s">
        <v>416</v>
      </c>
      <c r="C102" s="53" t="s">
        <v>17</v>
      </c>
      <c r="D102" s="54">
        <v>44927</v>
      </c>
      <c r="E102" s="85">
        <v>46022</v>
      </c>
      <c r="F102" s="53" t="s">
        <v>480</v>
      </c>
      <c r="G102" s="53" t="s">
        <v>206</v>
      </c>
      <c r="H102" s="53" t="s">
        <v>419</v>
      </c>
      <c r="I102" s="53" t="s">
        <v>20</v>
      </c>
      <c r="J102" s="53" t="s">
        <v>25</v>
      </c>
      <c r="K102" s="53" t="s">
        <v>22</v>
      </c>
      <c r="L102" s="53" t="s">
        <v>164</v>
      </c>
      <c r="M102" s="53" t="s">
        <v>23</v>
      </c>
      <c r="N102" s="53" t="s">
        <v>139</v>
      </c>
      <c r="O102" s="55">
        <v>136434</v>
      </c>
      <c r="P102" s="53" t="s">
        <v>138</v>
      </c>
      <c r="Q102" s="53" t="s">
        <v>51</v>
      </c>
      <c r="R102" s="40">
        <f>IF(D102="0. Inget datum inlagt",Tabell1[[#This Row],[Start date]],YEAR(D102))</f>
        <v>2023</v>
      </c>
      <c r="S102" s="13" t="s">
        <v>134</v>
      </c>
      <c r="W102" s="50"/>
    </row>
    <row r="103" spans="1:23" x14ac:dyDescent="0.2">
      <c r="A103" s="53">
        <v>46</v>
      </c>
      <c r="B103" s="53" t="s">
        <v>416</v>
      </c>
      <c r="C103" s="53" t="s">
        <v>143</v>
      </c>
      <c r="D103" s="54">
        <v>44956</v>
      </c>
      <c r="E103" s="85">
        <v>45137</v>
      </c>
      <c r="F103" s="53" t="s">
        <v>489</v>
      </c>
      <c r="G103" s="53" t="s">
        <v>135</v>
      </c>
      <c r="H103" s="53" t="s">
        <v>419</v>
      </c>
      <c r="I103" s="53" t="s">
        <v>20</v>
      </c>
      <c r="J103" s="53" t="s">
        <v>25</v>
      </c>
      <c r="K103" s="53" t="s">
        <v>22</v>
      </c>
      <c r="L103" s="53" t="s">
        <v>164</v>
      </c>
      <c r="M103" s="53" t="s">
        <v>23</v>
      </c>
      <c r="N103" s="53" t="s">
        <v>139</v>
      </c>
      <c r="O103" s="55">
        <v>9801</v>
      </c>
      <c r="P103" s="53" t="s">
        <v>138</v>
      </c>
      <c r="Q103" s="53" t="s">
        <v>63</v>
      </c>
      <c r="R103" s="40">
        <f>IF(D103="0. Inget datum inlagt",Tabell1[[#This Row],[Start date]],YEAR(D103))</f>
        <v>2023</v>
      </c>
      <c r="S103" s="13" t="s">
        <v>134</v>
      </c>
      <c r="W103" s="50"/>
    </row>
    <row r="104" spans="1:23" x14ac:dyDescent="0.2">
      <c r="A104" s="53">
        <v>49</v>
      </c>
      <c r="B104" s="53" t="s">
        <v>416</v>
      </c>
      <c r="C104" s="53" t="s">
        <v>17</v>
      </c>
      <c r="D104" s="54">
        <v>45170</v>
      </c>
      <c r="E104" s="85">
        <v>46265</v>
      </c>
      <c r="F104" s="53" t="s">
        <v>496</v>
      </c>
      <c r="G104" s="53" t="s">
        <v>206</v>
      </c>
      <c r="H104" s="53" t="s">
        <v>419</v>
      </c>
      <c r="I104" s="53" t="s">
        <v>20</v>
      </c>
      <c r="J104" s="53" t="s">
        <v>25</v>
      </c>
      <c r="K104" s="53" t="s">
        <v>29</v>
      </c>
      <c r="L104" s="53" t="s">
        <v>164</v>
      </c>
      <c r="M104" s="53" t="s">
        <v>23</v>
      </c>
      <c r="N104" s="53" t="s">
        <v>139</v>
      </c>
      <c r="O104" s="55">
        <v>218495</v>
      </c>
      <c r="P104" s="53" t="s">
        <v>138</v>
      </c>
      <c r="Q104" s="53" t="s">
        <v>51</v>
      </c>
      <c r="R104" s="40">
        <f>IF(D104="0. Inget datum inlagt",Tabell1[[#This Row],[Start date]],YEAR(D104))</f>
        <v>2023</v>
      </c>
      <c r="S104" s="13" t="s">
        <v>134</v>
      </c>
      <c r="W104" s="50"/>
    </row>
    <row r="105" spans="1:23" x14ac:dyDescent="0.2">
      <c r="A105" s="53">
        <v>56</v>
      </c>
      <c r="B105" s="53" t="s">
        <v>416</v>
      </c>
      <c r="C105" s="53" t="s">
        <v>17</v>
      </c>
      <c r="D105" s="54">
        <v>45170</v>
      </c>
      <c r="E105" s="85">
        <v>46265</v>
      </c>
      <c r="F105" s="53" t="s">
        <v>502</v>
      </c>
      <c r="G105" s="53" t="s">
        <v>206</v>
      </c>
      <c r="H105" s="53" t="s">
        <v>419</v>
      </c>
      <c r="I105" s="53" t="s">
        <v>20</v>
      </c>
      <c r="J105" s="53" t="s">
        <v>25</v>
      </c>
      <c r="K105" s="53" t="s">
        <v>22</v>
      </c>
      <c r="L105" s="53" t="s">
        <v>164</v>
      </c>
      <c r="M105" s="53" t="s">
        <v>23</v>
      </c>
      <c r="N105" s="53" t="s">
        <v>139</v>
      </c>
      <c r="O105" s="55">
        <v>159195</v>
      </c>
      <c r="P105" s="53" t="s">
        <v>285</v>
      </c>
      <c r="Q105" s="53" t="s">
        <v>426</v>
      </c>
      <c r="R105" s="40">
        <f>IF(D105="0. Inget datum inlagt",Tabell1[[#This Row],[Start date]],YEAR(D105))</f>
        <v>2023</v>
      </c>
      <c r="S105" s="13" t="s">
        <v>134</v>
      </c>
      <c r="W105" s="50"/>
    </row>
    <row r="106" spans="1:23" x14ac:dyDescent="0.2">
      <c r="A106" s="53">
        <v>76</v>
      </c>
      <c r="B106" s="53" t="s">
        <v>416</v>
      </c>
      <c r="C106" s="53" t="s">
        <v>17</v>
      </c>
      <c r="D106" s="54">
        <v>45200</v>
      </c>
      <c r="E106" s="85">
        <v>46295</v>
      </c>
      <c r="F106" s="53" t="s">
        <v>528</v>
      </c>
      <c r="G106" s="53" t="s">
        <v>206</v>
      </c>
      <c r="H106" s="53" t="s">
        <v>419</v>
      </c>
      <c r="I106" s="53" t="s">
        <v>20</v>
      </c>
      <c r="J106" s="53" t="s">
        <v>25</v>
      </c>
      <c r="K106" s="53" t="s">
        <v>22</v>
      </c>
      <c r="L106" s="53" t="s">
        <v>164</v>
      </c>
      <c r="M106" s="53" t="s">
        <v>23</v>
      </c>
      <c r="N106" s="53" t="s">
        <v>139</v>
      </c>
      <c r="O106" s="55">
        <v>74845</v>
      </c>
      <c r="P106" s="53" t="s">
        <v>138</v>
      </c>
      <c r="Q106" s="53" t="s">
        <v>63</v>
      </c>
      <c r="R106" s="40">
        <f>IF(D106="0. Inget datum inlagt",Tabell1[[#This Row],[Start date]],YEAR(D106))</f>
        <v>2023</v>
      </c>
      <c r="S106" s="13" t="s">
        <v>134</v>
      </c>
      <c r="W106" s="50"/>
    </row>
    <row r="107" spans="1:23" x14ac:dyDescent="0.2">
      <c r="A107" s="53">
        <v>87</v>
      </c>
      <c r="B107" s="53" t="s">
        <v>416</v>
      </c>
      <c r="C107" s="53" t="s">
        <v>17</v>
      </c>
      <c r="D107" s="54">
        <v>45292</v>
      </c>
      <c r="E107" s="85">
        <v>46387</v>
      </c>
      <c r="F107" s="53" t="s">
        <v>542</v>
      </c>
      <c r="G107" s="53" t="s">
        <v>206</v>
      </c>
      <c r="H107" s="53" t="s">
        <v>419</v>
      </c>
      <c r="I107" s="53" t="s">
        <v>20</v>
      </c>
      <c r="J107" s="53" t="s">
        <v>25</v>
      </c>
      <c r="K107" s="53" t="s">
        <v>22</v>
      </c>
      <c r="L107" s="53" t="s">
        <v>164</v>
      </c>
      <c r="M107" s="53" t="s">
        <v>23</v>
      </c>
      <c r="N107" s="53" t="s">
        <v>139</v>
      </c>
      <c r="O107" s="55">
        <v>185703</v>
      </c>
      <c r="P107" s="53" t="s">
        <v>133</v>
      </c>
      <c r="Q107" s="53" t="s">
        <v>278</v>
      </c>
      <c r="R107" s="40">
        <f>IF(D107="0. Inget datum inlagt",Tabell1[[#This Row],[Start date]],YEAR(D107))</f>
        <v>2024</v>
      </c>
      <c r="S107" s="13" t="s">
        <v>134</v>
      </c>
      <c r="W107" s="50"/>
    </row>
    <row r="108" spans="1:23" x14ac:dyDescent="0.2">
      <c r="A108" s="53">
        <v>89</v>
      </c>
      <c r="B108" s="53" t="s">
        <v>416</v>
      </c>
      <c r="C108" s="53" t="s">
        <v>17</v>
      </c>
      <c r="D108" s="54">
        <v>45352</v>
      </c>
      <c r="E108" s="85">
        <v>46446</v>
      </c>
      <c r="F108" s="53" t="s">
        <v>545</v>
      </c>
      <c r="G108" s="53" t="s">
        <v>206</v>
      </c>
      <c r="H108" s="53" t="s">
        <v>419</v>
      </c>
      <c r="I108" s="53" t="s">
        <v>20</v>
      </c>
      <c r="J108" s="53" t="s">
        <v>25</v>
      </c>
      <c r="K108" s="53" t="s">
        <v>22</v>
      </c>
      <c r="L108" s="53" t="s">
        <v>164</v>
      </c>
      <c r="M108" s="53" t="s">
        <v>23</v>
      </c>
      <c r="N108" s="53" t="s">
        <v>139</v>
      </c>
      <c r="O108" s="55">
        <v>87841</v>
      </c>
      <c r="P108" s="53" t="s">
        <v>133</v>
      </c>
      <c r="Q108" s="53" t="s">
        <v>84</v>
      </c>
      <c r="R108" s="40">
        <f>IF(D108="0. Inget datum inlagt",Tabell1[[#This Row],[Start date]],YEAR(D108))</f>
        <v>2024</v>
      </c>
      <c r="S108" s="13" t="s">
        <v>134</v>
      </c>
      <c r="W108" s="50"/>
    </row>
    <row r="109" spans="1:23" x14ac:dyDescent="0.2">
      <c r="A109" s="53">
        <v>80</v>
      </c>
      <c r="B109" s="53" t="s">
        <v>416</v>
      </c>
      <c r="C109" s="53" t="s">
        <v>17</v>
      </c>
      <c r="D109" s="54">
        <v>45200</v>
      </c>
      <c r="E109" s="85">
        <v>46295</v>
      </c>
      <c r="F109" s="53" t="s">
        <v>529</v>
      </c>
      <c r="G109" s="53" t="s">
        <v>532</v>
      </c>
      <c r="H109" s="53" t="s">
        <v>533</v>
      </c>
      <c r="I109" s="53" t="s">
        <v>38</v>
      </c>
      <c r="J109" s="53" t="s">
        <v>38</v>
      </c>
      <c r="K109" s="53" t="s">
        <v>22</v>
      </c>
      <c r="L109" s="53" t="s">
        <v>192</v>
      </c>
      <c r="M109" s="53" t="s">
        <v>23</v>
      </c>
      <c r="N109" s="53" t="s">
        <v>139</v>
      </c>
      <c r="O109" s="55">
        <v>135691</v>
      </c>
      <c r="P109" s="53" t="s">
        <v>138</v>
      </c>
      <c r="Q109" s="53" t="s">
        <v>63</v>
      </c>
      <c r="R109" s="40">
        <f>IF(D109="0. Inget datum inlagt",Tabell1[[#This Row],[Start date]],YEAR(D109))</f>
        <v>2023</v>
      </c>
      <c r="S109" s="13" t="s">
        <v>134</v>
      </c>
      <c r="W109" s="50"/>
    </row>
    <row r="110" spans="1:23" x14ac:dyDescent="0.2">
      <c r="A110" s="53">
        <v>84</v>
      </c>
      <c r="B110" s="53" t="s">
        <v>416</v>
      </c>
      <c r="C110" s="53" t="s">
        <v>17</v>
      </c>
      <c r="D110" s="54">
        <v>45017</v>
      </c>
      <c r="E110" s="85">
        <v>45748</v>
      </c>
      <c r="F110" s="53" t="s">
        <v>538</v>
      </c>
      <c r="G110" s="53" t="s">
        <v>135</v>
      </c>
      <c r="H110" s="53" t="s">
        <v>539</v>
      </c>
      <c r="I110" s="53" t="s">
        <v>38</v>
      </c>
      <c r="J110" s="53" t="s">
        <v>38</v>
      </c>
      <c r="K110" s="53" t="s">
        <v>29</v>
      </c>
      <c r="L110" s="53" t="s">
        <v>168</v>
      </c>
      <c r="M110" s="53" t="s">
        <v>50</v>
      </c>
      <c r="N110" s="53" t="s">
        <v>156</v>
      </c>
      <c r="O110" s="55">
        <v>70560</v>
      </c>
      <c r="P110" s="53" t="s">
        <v>282</v>
      </c>
      <c r="Q110" s="53" t="s">
        <v>1015</v>
      </c>
      <c r="R110" s="40">
        <f>IF(D110="0. Inget datum inlagt",Tabell1[[#This Row],[Start date]],YEAR(D110))</f>
        <v>2023</v>
      </c>
      <c r="S110" s="13" t="s">
        <v>134</v>
      </c>
      <c r="W110" s="50"/>
    </row>
    <row r="111" spans="1:23" x14ac:dyDescent="0.2">
      <c r="A111" s="53">
        <v>6</v>
      </c>
      <c r="B111" s="53" t="s">
        <v>416</v>
      </c>
      <c r="C111" s="53" t="s">
        <v>17</v>
      </c>
      <c r="D111" s="54">
        <v>44958</v>
      </c>
      <c r="E111" s="85">
        <v>46022</v>
      </c>
      <c r="F111" s="53" t="s">
        <v>423</v>
      </c>
      <c r="G111" s="53" t="s">
        <v>427</v>
      </c>
      <c r="H111" s="53" t="s">
        <v>428</v>
      </c>
      <c r="I111" s="53" t="s">
        <v>38</v>
      </c>
      <c r="J111" s="53" t="s">
        <v>38</v>
      </c>
      <c r="K111" s="53" t="s">
        <v>22</v>
      </c>
      <c r="L111" s="53" t="s">
        <v>319</v>
      </c>
      <c r="M111" s="53" t="s">
        <v>30</v>
      </c>
      <c r="N111" s="53" t="s">
        <v>221</v>
      </c>
      <c r="O111" s="55">
        <v>227394</v>
      </c>
      <c r="P111" s="53" t="s">
        <v>285</v>
      </c>
      <c r="Q111" s="53" t="s">
        <v>426</v>
      </c>
      <c r="R111" s="40">
        <f>IF(D111="0. Inget datum inlagt",Tabell1[[#This Row],[Start date]],YEAR(D111))</f>
        <v>2023</v>
      </c>
      <c r="S111" s="13" t="s">
        <v>134</v>
      </c>
      <c r="W111" s="50"/>
    </row>
    <row r="112" spans="1:23" x14ac:dyDescent="0.2">
      <c r="A112" s="53">
        <v>15</v>
      </c>
      <c r="B112" s="53" t="s">
        <v>416</v>
      </c>
      <c r="C112" s="53" t="s">
        <v>17</v>
      </c>
      <c r="D112" s="54">
        <v>44927</v>
      </c>
      <c r="E112" s="85">
        <v>45900</v>
      </c>
      <c r="F112" s="53" t="s">
        <v>440</v>
      </c>
      <c r="G112" s="53" t="s">
        <v>443</v>
      </c>
      <c r="H112" s="53" t="s">
        <v>428</v>
      </c>
      <c r="I112" s="53" t="s">
        <v>38</v>
      </c>
      <c r="J112" s="53" t="s">
        <v>38</v>
      </c>
      <c r="K112" s="53" t="s">
        <v>22</v>
      </c>
      <c r="L112" s="53" t="s">
        <v>319</v>
      </c>
      <c r="M112" s="53" t="s">
        <v>30</v>
      </c>
      <c r="N112" s="53" t="s">
        <v>221</v>
      </c>
      <c r="O112" s="55">
        <v>95035</v>
      </c>
      <c r="P112" s="53" t="s">
        <v>285</v>
      </c>
      <c r="Q112" s="53" t="s">
        <v>426</v>
      </c>
      <c r="R112" s="40">
        <f>IF(D112="0. Inget datum inlagt",Tabell1[[#This Row],[Start date]],YEAR(D112))</f>
        <v>2023</v>
      </c>
      <c r="S112" s="13" t="s">
        <v>134</v>
      </c>
      <c r="W112" s="50"/>
    </row>
    <row r="113" spans="1:23" x14ac:dyDescent="0.2">
      <c r="A113" s="53">
        <v>93</v>
      </c>
      <c r="B113" s="53" t="s">
        <v>416</v>
      </c>
      <c r="C113" s="53" t="s">
        <v>17</v>
      </c>
      <c r="D113" s="54">
        <v>45231</v>
      </c>
      <c r="E113" s="85">
        <v>46326</v>
      </c>
      <c r="F113" s="53" t="s">
        <v>552</v>
      </c>
      <c r="G113" s="53" t="s">
        <v>553</v>
      </c>
      <c r="H113" s="53" t="s">
        <v>554</v>
      </c>
      <c r="I113" s="53" t="s">
        <v>38</v>
      </c>
      <c r="J113" s="53" t="s">
        <v>38</v>
      </c>
      <c r="K113" s="53" t="s">
        <v>22</v>
      </c>
      <c r="L113" s="53" t="s">
        <v>212</v>
      </c>
      <c r="M113" s="53" t="s">
        <v>46</v>
      </c>
      <c r="N113" s="53" t="s">
        <v>137</v>
      </c>
      <c r="O113" s="55">
        <v>148110</v>
      </c>
      <c r="P113" s="53" t="s">
        <v>133</v>
      </c>
      <c r="Q113" s="53" t="s">
        <v>278</v>
      </c>
      <c r="R113" s="40">
        <f>IF(D113="0. Inget datum inlagt",Tabell1[[#This Row],[Start date]],YEAR(D113))</f>
        <v>2023</v>
      </c>
      <c r="S113" s="13" t="s">
        <v>134</v>
      </c>
      <c r="W113" s="50"/>
    </row>
    <row r="114" spans="1:23" x14ac:dyDescent="0.2">
      <c r="A114" s="53">
        <v>94</v>
      </c>
      <c r="B114" s="53" t="s">
        <v>416</v>
      </c>
      <c r="C114" s="53" t="s">
        <v>17</v>
      </c>
      <c r="D114" s="54">
        <v>45231</v>
      </c>
      <c r="E114" s="85">
        <v>46326</v>
      </c>
      <c r="F114" s="53" t="s">
        <v>552</v>
      </c>
      <c r="G114" s="53" t="s">
        <v>555</v>
      </c>
      <c r="H114" s="53" t="s">
        <v>165</v>
      </c>
      <c r="I114" s="53" t="s">
        <v>20</v>
      </c>
      <c r="J114" s="53" t="s">
        <v>25</v>
      </c>
      <c r="K114" s="53" t="s">
        <v>22</v>
      </c>
      <c r="L114" s="53" t="s">
        <v>137</v>
      </c>
      <c r="M114" s="53" t="s">
        <v>46</v>
      </c>
      <c r="N114" s="53" t="s">
        <v>137</v>
      </c>
      <c r="O114" s="55">
        <v>268133</v>
      </c>
      <c r="P114" s="53" t="s">
        <v>133</v>
      </c>
      <c r="Q114" s="53" t="s">
        <v>278</v>
      </c>
      <c r="R114" s="40">
        <f>IF(D114="0. Inget datum inlagt",Tabell1[[#This Row],[Start date]],YEAR(D114))</f>
        <v>2023</v>
      </c>
      <c r="S114" s="13" t="s">
        <v>134</v>
      </c>
      <c r="W114" s="50"/>
    </row>
    <row r="115" spans="1:23" x14ac:dyDescent="0.2">
      <c r="A115" s="53">
        <v>100</v>
      </c>
      <c r="B115" s="53" t="s">
        <v>416</v>
      </c>
      <c r="C115" s="53" t="s">
        <v>17</v>
      </c>
      <c r="D115" s="54">
        <v>45323</v>
      </c>
      <c r="E115" s="85">
        <v>46418</v>
      </c>
      <c r="F115" s="53" t="s">
        <v>562</v>
      </c>
      <c r="G115" s="53" t="s">
        <v>563</v>
      </c>
      <c r="H115" s="53" t="s">
        <v>564</v>
      </c>
      <c r="I115" s="53" t="s">
        <v>38</v>
      </c>
      <c r="J115" s="53" t="s">
        <v>38</v>
      </c>
      <c r="K115" s="53" t="s">
        <v>22</v>
      </c>
      <c r="L115" s="53" t="s">
        <v>254</v>
      </c>
      <c r="M115" s="53" t="s">
        <v>30</v>
      </c>
      <c r="N115" s="53" t="s">
        <v>221</v>
      </c>
      <c r="O115" s="55">
        <v>235551</v>
      </c>
      <c r="P115" s="53" t="s">
        <v>285</v>
      </c>
      <c r="Q115" s="53" t="s">
        <v>426</v>
      </c>
      <c r="R115" s="40">
        <f>IF(D115="0. Inget datum inlagt",Tabell1[[#This Row],[Start date]],YEAR(D115))</f>
        <v>2024</v>
      </c>
      <c r="S115" s="13" t="s">
        <v>134</v>
      </c>
      <c r="W115" s="50"/>
    </row>
    <row r="116" spans="1:23" x14ac:dyDescent="0.2">
      <c r="A116" s="53">
        <v>98</v>
      </c>
      <c r="B116" s="53" t="s">
        <v>416</v>
      </c>
      <c r="C116" s="53" t="s">
        <v>17</v>
      </c>
      <c r="D116" s="54">
        <v>45209</v>
      </c>
      <c r="E116" s="85">
        <v>46304</v>
      </c>
      <c r="F116" s="53" t="s">
        <v>558</v>
      </c>
      <c r="G116" s="53" t="s">
        <v>559</v>
      </c>
      <c r="H116" s="53" t="s">
        <v>560</v>
      </c>
      <c r="I116" s="53" t="s">
        <v>20</v>
      </c>
      <c r="J116" s="53" t="s">
        <v>21</v>
      </c>
      <c r="K116" s="53" t="s">
        <v>22</v>
      </c>
      <c r="L116" s="53" t="s">
        <v>412</v>
      </c>
      <c r="M116" s="53" t="s">
        <v>30</v>
      </c>
      <c r="N116" s="53" t="s">
        <v>221</v>
      </c>
      <c r="O116" s="55">
        <v>261638</v>
      </c>
      <c r="P116" s="53" t="s">
        <v>285</v>
      </c>
      <c r="Q116" s="53" t="s">
        <v>426</v>
      </c>
      <c r="R116" s="40">
        <f>IF(D116="0. Inget datum inlagt",Tabell1[[#This Row],[Start date]],YEAR(D116))</f>
        <v>2023</v>
      </c>
      <c r="S116" s="13" t="s">
        <v>134</v>
      </c>
      <c r="W116" s="50"/>
    </row>
    <row r="117" spans="1:23" x14ac:dyDescent="0.2">
      <c r="A117" s="53">
        <v>86</v>
      </c>
      <c r="B117" s="53" t="s">
        <v>416</v>
      </c>
      <c r="C117" s="53" t="s">
        <v>143</v>
      </c>
      <c r="D117" s="54">
        <v>45231</v>
      </c>
      <c r="E117" s="85">
        <v>45504</v>
      </c>
      <c r="F117" s="53" t="s">
        <v>540</v>
      </c>
      <c r="G117" s="53" t="s">
        <v>135</v>
      </c>
      <c r="H117" s="53" t="s">
        <v>541</v>
      </c>
      <c r="I117" s="53" t="s">
        <v>38</v>
      </c>
      <c r="J117" s="53" t="s">
        <v>159</v>
      </c>
      <c r="K117" s="53" t="s">
        <v>22</v>
      </c>
      <c r="L117" s="53" t="s">
        <v>137</v>
      </c>
      <c r="M117" s="53" t="s">
        <v>46</v>
      </c>
      <c r="N117" s="53" t="s">
        <v>137</v>
      </c>
      <c r="O117" s="55">
        <v>3822</v>
      </c>
      <c r="P117" s="53" t="s">
        <v>285</v>
      </c>
      <c r="Q117" s="53" t="s">
        <v>426</v>
      </c>
      <c r="R117" s="40">
        <f>IF(D117="0. Inget datum inlagt",Tabell1[[#This Row],[Start date]],YEAR(D117))</f>
        <v>2023</v>
      </c>
      <c r="S117" s="13" t="s">
        <v>134</v>
      </c>
      <c r="W117" s="50"/>
    </row>
    <row r="118" spans="1:23" x14ac:dyDescent="0.2">
      <c r="A118" s="53">
        <v>34</v>
      </c>
      <c r="B118" s="53" t="s">
        <v>416</v>
      </c>
      <c r="C118" s="53" t="s">
        <v>17</v>
      </c>
      <c r="D118" s="54">
        <v>44927</v>
      </c>
      <c r="E118" s="85">
        <v>46022</v>
      </c>
      <c r="F118" s="53" t="s">
        <v>468</v>
      </c>
      <c r="G118" s="53" t="s">
        <v>473</v>
      </c>
      <c r="H118" s="53" t="s">
        <v>474</v>
      </c>
      <c r="I118" s="53" t="s">
        <v>20</v>
      </c>
      <c r="J118" s="53" t="s">
        <v>41</v>
      </c>
      <c r="K118" s="53" t="s">
        <v>22</v>
      </c>
      <c r="L118" s="53" t="s">
        <v>158</v>
      </c>
      <c r="M118" s="53" t="s">
        <v>42</v>
      </c>
      <c r="N118" s="53" t="s">
        <v>152</v>
      </c>
      <c r="O118" s="55">
        <v>278591</v>
      </c>
      <c r="P118" s="53" t="s">
        <v>133</v>
      </c>
      <c r="Q118" s="53" t="s">
        <v>278</v>
      </c>
      <c r="R118" s="40">
        <f>IF(D118="0. Inget datum inlagt",Tabell1[[#This Row],[Start date]],YEAR(D118))</f>
        <v>2023</v>
      </c>
      <c r="S118" s="13" t="s">
        <v>134</v>
      </c>
      <c r="W118" s="50"/>
    </row>
    <row r="119" spans="1:23" x14ac:dyDescent="0.2">
      <c r="A119" s="53">
        <v>106</v>
      </c>
      <c r="B119" s="53" t="s">
        <v>416</v>
      </c>
      <c r="C119" s="53" t="s">
        <v>143</v>
      </c>
      <c r="D119" s="54">
        <v>45352</v>
      </c>
      <c r="E119" s="85">
        <v>45565</v>
      </c>
      <c r="F119" s="53" t="s">
        <v>949</v>
      </c>
      <c r="G119" s="53" t="s">
        <v>135</v>
      </c>
      <c r="H119" s="53" t="s">
        <v>40</v>
      </c>
      <c r="I119" s="53" t="s">
        <v>20</v>
      </c>
      <c r="J119" s="53" t="s">
        <v>25</v>
      </c>
      <c r="K119" s="53" t="s">
        <v>22</v>
      </c>
      <c r="L119" s="53" t="s">
        <v>164</v>
      </c>
      <c r="M119" s="53" t="s">
        <v>23</v>
      </c>
      <c r="N119" s="53" t="s">
        <v>139</v>
      </c>
      <c r="O119" s="55">
        <v>13000</v>
      </c>
      <c r="P119" s="53" t="s">
        <v>133</v>
      </c>
      <c r="Q119" s="53" t="s">
        <v>84</v>
      </c>
      <c r="R119" s="40">
        <f>IF(D119="0. Inget datum inlagt",Tabell1[[#This Row],[Start date]],YEAR(D119))</f>
        <v>2024</v>
      </c>
      <c r="S119" s="13" t="s">
        <v>134</v>
      </c>
      <c r="W119" s="50"/>
    </row>
    <row r="120" spans="1:23" x14ac:dyDescent="0.2">
      <c r="A120" s="53">
        <v>119</v>
      </c>
      <c r="B120" s="53" t="s">
        <v>416</v>
      </c>
      <c r="C120" s="53" t="s">
        <v>962</v>
      </c>
      <c r="D120" s="54">
        <v>45597</v>
      </c>
      <c r="E120" s="85">
        <v>46691</v>
      </c>
      <c r="F120" s="53" t="s">
        <v>964</v>
      </c>
      <c r="G120" s="53" t="s">
        <v>206</v>
      </c>
      <c r="H120" s="53" t="s">
        <v>40</v>
      </c>
      <c r="I120" s="53" t="s">
        <v>20</v>
      </c>
      <c r="J120" s="53" t="s">
        <v>25</v>
      </c>
      <c r="K120" s="53" t="s">
        <v>22</v>
      </c>
      <c r="L120" s="53" t="s">
        <v>164</v>
      </c>
      <c r="M120" s="53" t="s">
        <v>23</v>
      </c>
      <c r="N120" s="53" t="s">
        <v>139</v>
      </c>
      <c r="O120" s="55">
        <v>135235</v>
      </c>
      <c r="P120" s="53" t="s">
        <v>138</v>
      </c>
      <c r="Q120" s="53" t="s">
        <v>51</v>
      </c>
      <c r="R120" s="40">
        <f>IF(D120="0. Inget datum inlagt",Tabell1[[#This Row],[Start date]],YEAR(D120))</f>
        <v>2024</v>
      </c>
      <c r="S120" s="13" t="s">
        <v>134</v>
      </c>
      <c r="W120" s="50"/>
    </row>
    <row r="121" spans="1:23" x14ac:dyDescent="0.2">
      <c r="A121" s="53">
        <v>132</v>
      </c>
      <c r="B121" s="53" t="s">
        <v>416</v>
      </c>
      <c r="C121" s="53" t="s">
        <v>962</v>
      </c>
      <c r="D121" s="54">
        <v>45474</v>
      </c>
      <c r="E121" s="85">
        <v>46568</v>
      </c>
      <c r="F121" s="53" t="s">
        <v>976</v>
      </c>
      <c r="G121" s="53" t="s">
        <v>206</v>
      </c>
      <c r="H121" s="53" t="s">
        <v>40</v>
      </c>
      <c r="I121" s="53" t="s">
        <v>20</v>
      </c>
      <c r="J121" s="53" t="s">
        <v>25</v>
      </c>
      <c r="K121" s="53" t="s">
        <v>29</v>
      </c>
      <c r="L121" s="53" t="s">
        <v>164</v>
      </c>
      <c r="M121" s="53" t="s">
        <v>23</v>
      </c>
      <c r="N121" s="53" t="s">
        <v>139</v>
      </c>
      <c r="O121" s="55">
        <v>200000</v>
      </c>
      <c r="P121" s="53" t="s">
        <v>133</v>
      </c>
      <c r="Q121" s="53" t="s">
        <v>278</v>
      </c>
      <c r="R121" s="40">
        <f>IF(D121="0. Inget datum inlagt",Tabell1[[#This Row],[Start date]],YEAR(D121))</f>
        <v>2024</v>
      </c>
      <c r="S121" s="13" t="s">
        <v>134</v>
      </c>
      <c r="W121" s="50"/>
    </row>
    <row r="122" spans="1:23" x14ac:dyDescent="0.2">
      <c r="A122" s="53">
        <v>139</v>
      </c>
      <c r="B122" s="53" t="s">
        <v>416</v>
      </c>
      <c r="C122" s="53" t="s">
        <v>962</v>
      </c>
      <c r="D122" s="54">
        <v>45536</v>
      </c>
      <c r="E122" s="85">
        <v>46630</v>
      </c>
      <c r="F122" s="53" t="s">
        <v>982</v>
      </c>
      <c r="G122" s="53" t="s">
        <v>206</v>
      </c>
      <c r="H122" s="53" t="s">
        <v>40</v>
      </c>
      <c r="I122" s="53" t="s">
        <v>20</v>
      </c>
      <c r="J122" s="53" t="s">
        <v>25</v>
      </c>
      <c r="K122" s="53" t="s">
        <v>22</v>
      </c>
      <c r="L122" s="53" t="s">
        <v>158</v>
      </c>
      <c r="M122" s="53" t="s">
        <v>42</v>
      </c>
      <c r="N122" s="53" t="s">
        <v>152</v>
      </c>
      <c r="O122" s="55">
        <v>83027</v>
      </c>
      <c r="P122" s="53" t="s">
        <v>133</v>
      </c>
      <c r="Q122" s="53" t="s">
        <v>84</v>
      </c>
      <c r="R122" s="40">
        <f>IF(D122="0. Inget datum inlagt",Tabell1[[#This Row],[Start date]],YEAR(D122))</f>
        <v>2024</v>
      </c>
      <c r="S122" s="13" t="s">
        <v>134</v>
      </c>
      <c r="W122" s="50"/>
    </row>
    <row r="123" spans="1:23" x14ac:dyDescent="0.2">
      <c r="A123" s="53">
        <v>69</v>
      </c>
      <c r="B123" s="53" t="s">
        <v>416</v>
      </c>
      <c r="C123" s="53" t="s">
        <v>17</v>
      </c>
      <c r="D123" s="54">
        <v>45139</v>
      </c>
      <c r="E123" s="85">
        <v>46234</v>
      </c>
      <c r="F123" s="53" t="s">
        <v>518</v>
      </c>
      <c r="G123" s="53" t="s">
        <v>519</v>
      </c>
      <c r="H123" s="53" t="s">
        <v>520</v>
      </c>
      <c r="I123" s="53" t="s">
        <v>20</v>
      </c>
      <c r="J123" s="53" t="s">
        <v>62</v>
      </c>
      <c r="K123" s="53" t="s">
        <v>22</v>
      </c>
      <c r="L123" s="53" t="s">
        <v>142</v>
      </c>
      <c r="M123" s="53" t="s">
        <v>47</v>
      </c>
      <c r="N123" s="53" t="s">
        <v>139</v>
      </c>
      <c r="O123" s="55">
        <v>899374</v>
      </c>
      <c r="P123" s="53" t="s">
        <v>285</v>
      </c>
      <c r="Q123" s="53" t="s">
        <v>426</v>
      </c>
      <c r="R123" s="40">
        <f>IF(D123="0. Inget datum inlagt",Tabell1[[#This Row],[Start date]],YEAR(D123))</f>
        <v>2023</v>
      </c>
      <c r="S123" s="13" t="s">
        <v>134</v>
      </c>
      <c r="W123" s="50"/>
    </row>
    <row r="124" spans="1:23" x14ac:dyDescent="0.2">
      <c r="A124" s="53">
        <v>114</v>
      </c>
      <c r="B124" s="53" t="s">
        <v>416</v>
      </c>
      <c r="C124" s="53" t="s">
        <v>143</v>
      </c>
      <c r="D124" s="54">
        <v>45352</v>
      </c>
      <c r="E124" s="85">
        <v>45657</v>
      </c>
      <c r="F124" s="53" t="s">
        <v>956</v>
      </c>
      <c r="G124" s="53" t="s">
        <v>957</v>
      </c>
      <c r="H124" s="53" t="s">
        <v>1481</v>
      </c>
      <c r="I124" s="53" t="s">
        <v>20</v>
      </c>
      <c r="J124" s="53" t="s">
        <v>21</v>
      </c>
      <c r="K124" s="53" t="s">
        <v>29</v>
      </c>
      <c r="L124" s="53" t="s">
        <v>1547</v>
      </c>
      <c r="M124" s="53" t="s">
        <v>47</v>
      </c>
      <c r="N124" s="53" t="s">
        <v>139</v>
      </c>
      <c r="O124" s="55">
        <v>12859</v>
      </c>
      <c r="P124" s="53" t="s">
        <v>282</v>
      </c>
      <c r="Q124" s="53" t="s">
        <v>1015</v>
      </c>
      <c r="R124" s="40">
        <f>IF(D124="0. Inget datum inlagt",Tabell1[[#This Row],[Start date]],YEAR(D124))</f>
        <v>2024</v>
      </c>
      <c r="S124" s="13" t="s">
        <v>134</v>
      </c>
      <c r="W124" s="50"/>
    </row>
    <row r="125" spans="1:23" x14ac:dyDescent="0.2">
      <c r="A125" s="53">
        <v>35</v>
      </c>
      <c r="B125" s="53" t="s">
        <v>416</v>
      </c>
      <c r="C125" s="53" t="s">
        <v>17</v>
      </c>
      <c r="D125" s="54">
        <v>44927</v>
      </c>
      <c r="E125" s="85">
        <v>46022</v>
      </c>
      <c r="F125" s="53" t="s">
        <v>475</v>
      </c>
      <c r="G125" s="53" t="s">
        <v>163</v>
      </c>
      <c r="H125" s="53" t="s">
        <v>19</v>
      </c>
      <c r="I125" s="53" t="s">
        <v>20</v>
      </c>
      <c r="J125" s="53" t="s">
        <v>21</v>
      </c>
      <c r="K125" s="53" t="s">
        <v>22</v>
      </c>
      <c r="L125" s="53" t="s">
        <v>164</v>
      </c>
      <c r="M125" s="53" t="s">
        <v>23</v>
      </c>
      <c r="N125" s="53" t="s">
        <v>139</v>
      </c>
      <c r="O125" s="55">
        <v>137571</v>
      </c>
      <c r="P125" s="53" t="s">
        <v>138</v>
      </c>
      <c r="Q125" s="53" t="s">
        <v>63</v>
      </c>
      <c r="R125" s="40">
        <f>IF(D125="0. Inget datum inlagt",Tabell1[[#This Row],[Start date]],YEAR(D125))</f>
        <v>2023</v>
      </c>
      <c r="S125" s="13" t="s">
        <v>134</v>
      </c>
      <c r="W125" s="50"/>
    </row>
    <row r="126" spans="1:23" x14ac:dyDescent="0.2">
      <c r="A126" s="53">
        <v>71</v>
      </c>
      <c r="B126" s="53" t="s">
        <v>416</v>
      </c>
      <c r="C126" s="53" t="s">
        <v>17</v>
      </c>
      <c r="D126" s="54">
        <v>45200</v>
      </c>
      <c r="E126" s="85">
        <v>46295</v>
      </c>
      <c r="F126" s="53" t="s">
        <v>521</v>
      </c>
      <c r="G126" s="53" t="s">
        <v>163</v>
      </c>
      <c r="H126" s="53" t="s">
        <v>19</v>
      </c>
      <c r="I126" s="53" t="s">
        <v>20</v>
      </c>
      <c r="J126" s="53" t="s">
        <v>21</v>
      </c>
      <c r="K126" s="53" t="s">
        <v>22</v>
      </c>
      <c r="L126" s="53" t="s">
        <v>164</v>
      </c>
      <c r="M126" s="53" t="s">
        <v>23</v>
      </c>
      <c r="N126" s="53" t="s">
        <v>139</v>
      </c>
      <c r="O126" s="55">
        <v>70742</v>
      </c>
      <c r="P126" s="53" t="s">
        <v>133</v>
      </c>
      <c r="Q126" s="53" t="s">
        <v>278</v>
      </c>
      <c r="R126" s="40">
        <f>IF(D126="0. Inget datum inlagt",Tabell1[[#This Row],[Start date]],YEAR(D126))</f>
        <v>2023</v>
      </c>
      <c r="S126" s="13" t="s">
        <v>134</v>
      </c>
      <c r="W126" s="50"/>
    </row>
    <row r="127" spans="1:23" x14ac:dyDescent="0.2">
      <c r="A127" s="53">
        <v>40</v>
      </c>
      <c r="B127" s="53" t="s">
        <v>416</v>
      </c>
      <c r="C127" s="53" t="s">
        <v>17</v>
      </c>
      <c r="D127" s="54">
        <v>44927</v>
      </c>
      <c r="E127" s="85">
        <v>46022</v>
      </c>
      <c r="F127" s="53" t="s">
        <v>480</v>
      </c>
      <c r="G127" s="53" t="s">
        <v>207</v>
      </c>
      <c r="H127" s="53" t="s">
        <v>208</v>
      </c>
      <c r="I127" s="53" t="s">
        <v>20</v>
      </c>
      <c r="J127" s="53" t="s">
        <v>25</v>
      </c>
      <c r="K127" s="53" t="s">
        <v>22</v>
      </c>
      <c r="L127" s="53" t="s">
        <v>164</v>
      </c>
      <c r="M127" s="53" t="s">
        <v>23</v>
      </c>
      <c r="N127" s="53" t="s">
        <v>139</v>
      </c>
      <c r="O127" s="55">
        <v>274368</v>
      </c>
      <c r="P127" s="53" t="s">
        <v>138</v>
      </c>
      <c r="Q127" s="53" t="s">
        <v>51</v>
      </c>
      <c r="R127" s="40">
        <f>IF(D127="0. Inget datum inlagt",Tabell1[[#This Row],[Start date]],YEAR(D127))</f>
        <v>2023</v>
      </c>
      <c r="S127" s="13" t="s">
        <v>134</v>
      </c>
      <c r="W127" s="50"/>
    </row>
    <row r="128" spans="1:23" x14ac:dyDescent="0.2">
      <c r="A128" s="53">
        <v>73</v>
      </c>
      <c r="B128" s="53" t="s">
        <v>416</v>
      </c>
      <c r="C128" s="53" t="s">
        <v>17</v>
      </c>
      <c r="D128" s="54">
        <v>45170</v>
      </c>
      <c r="E128" s="85">
        <v>45900</v>
      </c>
      <c r="F128" s="53" t="s">
        <v>525</v>
      </c>
      <c r="G128" s="53" t="s">
        <v>207</v>
      </c>
      <c r="H128" s="53" t="s">
        <v>208</v>
      </c>
      <c r="I128" s="53" t="s">
        <v>20</v>
      </c>
      <c r="J128" s="53" t="s">
        <v>25</v>
      </c>
      <c r="K128" s="53" t="s">
        <v>22</v>
      </c>
      <c r="L128" s="53" t="s">
        <v>164</v>
      </c>
      <c r="M128" s="53" t="s">
        <v>23</v>
      </c>
      <c r="N128" s="53" t="s">
        <v>139</v>
      </c>
      <c r="O128" s="55">
        <v>53657</v>
      </c>
      <c r="P128" s="53" t="s">
        <v>282</v>
      </c>
      <c r="Q128" s="53" t="s">
        <v>1015</v>
      </c>
      <c r="R128" s="40">
        <f>IF(D128="0. Inget datum inlagt",Tabell1[[#This Row],[Start date]],YEAR(D128))</f>
        <v>2023</v>
      </c>
      <c r="S128" s="13" t="s">
        <v>134</v>
      </c>
      <c r="W128" s="50"/>
    </row>
    <row r="129" spans="1:23" x14ac:dyDescent="0.2">
      <c r="A129" s="53">
        <v>78</v>
      </c>
      <c r="B129" s="53" t="s">
        <v>416</v>
      </c>
      <c r="C129" s="53" t="s">
        <v>17</v>
      </c>
      <c r="D129" s="54">
        <v>45200</v>
      </c>
      <c r="E129" s="85">
        <v>46295</v>
      </c>
      <c r="F129" s="53" t="s">
        <v>528</v>
      </c>
      <c r="G129" s="53" t="s">
        <v>207</v>
      </c>
      <c r="H129" s="53" t="s">
        <v>208</v>
      </c>
      <c r="I129" s="53" t="s">
        <v>20</v>
      </c>
      <c r="J129" s="53" t="s">
        <v>25</v>
      </c>
      <c r="K129" s="53" t="s">
        <v>22</v>
      </c>
      <c r="L129" s="53" t="s">
        <v>164</v>
      </c>
      <c r="M129" s="53" t="s">
        <v>23</v>
      </c>
      <c r="N129" s="53" t="s">
        <v>139</v>
      </c>
      <c r="O129" s="55">
        <v>32241</v>
      </c>
      <c r="P129" s="53" t="s">
        <v>138</v>
      </c>
      <c r="Q129" s="53" t="s">
        <v>63</v>
      </c>
      <c r="R129" s="40">
        <f>IF(D129="0. Inget datum inlagt",Tabell1[[#This Row],[Start date]],YEAR(D129))</f>
        <v>2023</v>
      </c>
      <c r="S129" s="13" t="s">
        <v>134</v>
      </c>
      <c r="W129" s="50"/>
    </row>
    <row r="130" spans="1:23" x14ac:dyDescent="0.2">
      <c r="A130" s="53">
        <v>81</v>
      </c>
      <c r="B130" s="53" t="s">
        <v>416</v>
      </c>
      <c r="C130" s="53" t="s">
        <v>17</v>
      </c>
      <c r="D130" s="54">
        <v>45170</v>
      </c>
      <c r="E130" s="85">
        <v>46264</v>
      </c>
      <c r="F130" s="53" t="s">
        <v>534</v>
      </c>
      <c r="G130" s="53" t="s">
        <v>207</v>
      </c>
      <c r="H130" s="53" t="s">
        <v>208</v>
      </c>
      <c r="I130" s="53" t="s">
        <v>20</v>
      </c>
      <c r="J130" s="53" t="s">
        <v>25</v>
      </c>
      <c r="K130" s="53" t="s">
        <v>22</v>
      </c>
      <c r="L130" s="53" t="s">
        <v>164</v>
      </c>
      <c r="M130" s="53" t="s">
        <v>23</v>
      </c>
      <c r="N130" s="53" t="s">
        <v>139</v>
      </c>
      <c r="O130" s="55">
        <v>120738</v>
      </c>
      <c r="P130" s="53" t="s">
        <v>133</v>
      </c>
      <c r="Q130" s="53" t="s">
        <v>84</v>
      </c>
      <c r="R130" s="40">
        <f>IF(D130="0. Inget datum inlagt",Tabell1[[#This Row],[Start date]],YEAR(D130))</f>
        <v>2023</v>
      </c>
      <c r="S130" s="13" t="s">
        <v>134</v>
      </c>
      <c r="W130" s="50"/>
    </row>
    <row r="131" spans="1:23" x14ac:dyDescent="0.2">
      <c r="A131" s="53">
        <v>104</v>
      </c>
      <c r="B131" s="53" t="s">
        <v>416</v>
      </c>
      <c r="C131" s="53" t="s">
        <v>143</v>
      </c>
      <c r="D131" s="54">
        <v>45292</v>
      </c>
      <c r="E131" s="85">
        <v>45657</v>
      </c>
      <c r="F131" s="53" t="s">
        <v>570</v>
      </c>
      <c r="G131" s="53" t="s">
        <v>207</v>
      </c>
      <c r="H131" s="53" t="s">
        <v>208</v>
      </c>
      <c r="I131" s="53" t="s">
        <v>20</v>
      </c>
      <c r="J131" s="53" t="s">
        <v>25</v>
      </c>
      <c r="K131" s="53" t="s">
        <v>22</v>
      </c>
      <c r="L131" s="53" t="s">
        <v>164</v>
      </c>
      <c r="M131" s="53" t="s">
        <v>23</v>
      </c>
      <c r="N131" s="53" t="s">
        <v>139</v>
      </c>
      <c r="O131" s="55">
        <v>13000</v>
      </c>
      <c r="P131" s="53" t="s">
        <v>285</v>
      </c>
      <c r="Q131" s="53" t="s">
        <v>461</v>
      </c>
      <c r="R131" s="40">
        <f>IF(D131="0. Inget datum inlagt",Tabell1[[#This Row],[Start date]],YEAR(D131))</f>
        <v>2024</v>
      </c>
      <c r="S131" s="13" t="s">
        <v>134</v>
      </c>
      <c r="W131" s="50"/>
    </row>
    <row r="132" spans="1:23" x14ac:dyDescent="0.2">
      <c r="A132" s="53">
        <v>128</v>
      </c>
      <c r="B132" s="53" t="s">
        <v>416</v>
      </c>
      <c r="C132" s="53" t="s">
        <v>962</v>
      </c>
      <c r="D132" s="54">
        <v>45536</v>
      </c>
      <c r="E132" s="85">
        <v>46630</v>
      </c>
      <c r="F132" s="53" t="s">
        <v>973</v>
      </c>
      <c r="G132" s="53" t="s">
        <v>207</v>
      </c>
      <c r="H132" s="53" t="s">
        <v>208</v>
      </c>
      <c r="I132" s="53" t="s">
        <v>20</v>
      </c>
      <c r="J132" s="53" t="s">
        <v>25</v>
      </c>
      <c r="K132" s="53" t="s">
        <v>22</v>
      </c>
      <c r="L132" s="53" t="s">
        <v>164</v>
      </c>
      <c r="M132" s="53" t="s">
        <v>23</v>
      </c>
      <c r="N132" s="53" t="s">
        <v>139</v>
      </c>
      <c r="O132" s="55">
        <v>259551</v>
      </c>
      <c r="P132" s="53" t="s">
        <v>285</v>
      </c>
      <c r="Q132" s="53" t="s">
        <v>461</v>
      </c>
      <c r="R132" s="40">
        <f>IF(D132="0. Inget datum inlagt",Tabell1[[#This Row],[Start date]],YEAR(D132))</f>
        <v>2024</v>
      </c>
      <c r="S132" s="13" t="s">
        <v>134</v>
      </c>
      <c r="W132" s="50"/>
    </row>
    <row r="133" spans="1:23" x14ac:dyDescent="0.2">
      <c r="A133" s="53">
        <v>133</v>
      </c>
      <c r="B133" s="53" t="s">
        <v>416</v>
      </c>
      <c r="C133" s="53" t="s">
        <v>962</v>
      </c>
      <c r="D133" s="54">
        <v>45597</v>
      </c>
      <c r="E133" s="85">
        <v>46387</v>
      </c>
      <c r="F133" s="53" t="s">
        <v>977</v>
      </c>
      <c r="G133" s="53" t="s">
        <v>207</v>
      </c>
      <c r="H133" s="53" t="s">
        <v>208</v>
      </c>
      <c r="I133" s="53" t="s">
        <v>20</v>
      </c>
      <c r="J133" s="53" t="s">
        <v>25</v>
      </c>
      <c r="K133" s="53" t="s">
        <v>22</v>
      </c>
      <c r="L133" s="53" t="s">
        <v>164</v>
      </c>
      <c r="M133" s="53" t="s">
        <v>23</v>
      </c>
      <c r="N133" s="53" t="s">
        <v>139</v>
      </c>
      <c r="O133" s="55">
        <v>104147</v>
      </c>
      <c r="P133" s="53" t="s">
        <v>285</v>
      </c>
      <c r="Q133" s="53" t="s">
        <v>426</v>
      </c>
      <c r="R133" s="40">
        <f>IF(D133="0. Inget datum inlagt",Tabell1[[#This Row],[Start date]],YEAR(D133))</f>
        <v>2024</v>
      </c>
      <c r="S133" s="13" t="s">
        <v>134</v>
      </c>
      <c r="W133" s="50"/>
    </row>
    <row r="134" spans="1:23" x14ac:dyDescent="0.2">
      <c r="A134" s="53">
        <v>138</v>
      </c>
      <c r="B134" s="53" t="s">
        <v>416</v>
      </c>
      <c r="C134" s="53" t="s">
        <v>962</v>
      </c>
      <c r="D134" s="54">
        <v>45474</v>
      </c>
      <c r="E134" s="85">
        <v>46568</v>
      </c>
      <c r="F134" s="53" t="s">
        <v>981</v>
      </c>
      <c r="G134" s="53" t="s">
        <v>207</v>
      </c>
      <c r="H134" s="53" t="s">
        <v>208</v>
      </c>
      <c r="I134" s="53" t="s">
        <v>20</v>
      </c>
      <c r="J134" s="53" t="s">
        <v>25</v>
      </c>
      <c r="K134" s="53" t="s">
        <v>22</v>
      </c>
      <c r="L134" s="53" t="s">
        <v>164</v>
      </c>
      <c r="M134" s="53" t="s">
        <v>23</v>
      </c>
      <c r="N134" s="53" t="s">
        <v>139</v>
      </c>
      <c r="O134" s="55">
        <v>389714</v>
      </c>
      <c r="P134" s="53" t="s">
        <v>133</v>
      </c>
      <c r="Q134" s="53" t="s">
        <v>278</v>
      </c>
      <c r="R134" s="40">
        <f>IF(D134="0. Inget datum inlagt",Tabell1[[#This Row],[Start date]],YEAR(D134))</f>
        <v>2024</v>
      </c>
      <c r="S134" s="13" t="s">
        <v>134</v>
      </c>
      <c r="W134" s="50"/>
    </row>
    <row r="135" spans="1:23" x14ac:dyDescent="0.2">
      <c r="A135" s="53">
        <v>117</v>
      </c>
      <c r="B135" s="53" t="s">
        <v>416</v>
      </c>
      <c r="C135" s="53" t="s">
        <v>143</v>
      </c>
      <c r="D135" s="54">
        <v>45413</v>
      </c>
      <c r="E135" s="85">
        <v>45657</v>
      </c>
      <c r="F135" s="53" t="s">
        <v>959</v>
      </c>
      <c r="G135" s="53" t="s">
        <v>961</v>
      </c>
      <c r="H135" s="53" t="s">
        <v>1483</v>
      </c>
      <c r="I135" s="53" t="s">
        <v>20</v>
      </c>
      <c r="J135" s="53" t="s">
        <v>35</v>
      </c>
      <c r="K135" s="53" t="s">
        <v>29</v>
      </c>
      <c r="L135" s="53" t="s">
        <v>164</v>
      </c>
      <c r="M135" s="53" t="s">
        <v>23</v>
      </c>
      <c r="N135" s="53" t="s">
        <v>139</v>
      </c>
      <c r="O135" s="55">
        <v>7800</v>
      </c>
      <c r="P135" s="53" t="s">
        <v>138</v>
      </c>
      <c r="Q135" s="53" t="s">
        <v>63</v>
      </c>
      <c r="R135" s="40">
        <f>IF(D135="0. Inget datum inlagt",Tabell1[[#This Row],[Start date]],YEAR(D135))</f>
        <v>2024</v>
      </c>
      <c r="S135" s="13" t="s">
        <v>134</v>
      </c>
      <c r="W135" s="50"/>
    </row>
    <row r="136" spans="1:23" x14ac:dyDescent="0.2">
      <c r="A136" s="53">
        <v>27</v>
      </c>
      <c r="B136" s="53" t="s">
        <v>416</v>
      </c>
      <c r="C136" s="53" t="s">
        <v>17</v>
      </c>
      <c r="D136" s="54">
        <v>44927</v>
      </c>
      <c r="E136" s="85">
        <v>46022</v>
      </c>
      <c r="F136" s="53" t="s">
        <v>459</v>
      </c>
      <c r="G136" s="53" t="s">
        <v>135</v>
      </c>
      <c r="H136" s="53" t="s">
        <v>460</v>
      </c>
      <c r="I136" s="53" t="s">
        <v>34</v>
      </c>
      <c r="J136" s="53" t="s">
        <v>144</v>
      </c>
      <c r="K136" s="53" t="s">
        <v>22</v>
      </c>
      <c r="L136" s="53" t="s">
        <v>142</v>
      </c>
      <c r="M136" s="53" t="s">
        <v>47</v>
      </c>
      <c r="N136" s="53" t="s">
        <v>139</v>
      </c>
      <c r="O136" s="55">
        <v>279888</v>
      </c>
      <c r="P136" s="53" t="s">
        <v>285</v>
      </c>
      <c r="Q136" s="53" t="s">
        <v>461</v>
      </c>
      <c r="R136" s="40">
        <f>IF(D136="0. Inget datum inlagt",Tabell1[[#This Row],[Start date]],YEAR(D136))</f>
        <v>2023</v>
      </c>
      <c r="S136" s="13" t="s">
        <v>134</v>
      </c>
      <c r="W136" s="50"/>
    </row>
    <row r="137" spans="1:23" x14ac:dyDescent="0.2">
      <c r="A137" s="53">
        <v>48</v>
      </c>
      <c r="B137" s="53" t="s">
        <v>416</v>
      </c>
      <c r="C137" s="53" t="s">
        <v>143</v>
      </c>
      <c r="D137" s="54">
        <v>44986</v>
      </c>
      <c r="E137" s="85">
        <v>45169</v>
      </c>
      <c r="F137" s="53" t="s">
        <v>492</v>
      </c>
      <c r="G137" s="53" t="s">
        <v>493</v>
      </c>
      <c r="H137" s="53" t="s">
        <v>494</v>
      </c>
      <c r="I137" s="53" t="s">
        <v>34</v>
      </c>
      <c r="J137" s="53" t="s">
        <v>54</v>
      </c>
      <c r="K137" s="53" t="s">
        <v>22</v>
      </c>
      <c r="L137" s="53" t="s">
        <v>495</v>
      </c>
      <c r="M137" s="53" t="s">
        <v>47</v>
      </c>
      <c r="N137" s="53" t="s">
        <v>139</v>
      </c>
      <c r="O137" s="55">
        <v>13000</v>
      </c>
      <c r="P137" s="53" t="s">
        <v>282</v>
      </c>
      <c r="Q137" s="53" t="s">
        <v>1015</v>
      </c>
      <c r="R137" s="40">
        <f>IF(D137="0. Inget datum inlagt",Tabell1[[#This Row],[Start date]],YEAR(D137))</f>
        <v>2023</v>
      </c>
      <c r="S137" s="13" t="s">
        <v>134</v>
      </c>
      <c r="W137" s="50"/>
    </row>
    <row r="138" spans="1:23" x14ac:dyDescent="0.2">
      <c r="A138" s="53">
        <v>8</v>
      </c>
      <c r="B138" s="53" t="s">
        <v>416</v>
      </c>
      <c r="C138" s="53" t="s">
        <v>17</v>
      </c>
      <c r="D138" s="54">
        <v>44927</v>
      </c>
      <c r="E138" s="85">
        <v>46022</v>
      </c>
      <c r="F138" s="53" t="s">
        <v>429</v>
      </c>
      <c r="G138" s="53" t="s">
        <v>432</v>
      </c>
      <c r="H138" s="53" t="s">
        <v>433</v>
      </c>
      <c r="I138" s="53" t="s">
        <v>20</v>
      </c>
      <c r="J138" s="53" t="s">
        <v>62</v>
      </c>
      <c r="K138" s="53" t="s">
        <v>22</v>
      </c>
      <c r="L138" s="53" t="s">
        <v>192</v>
      </c>
      <c r="M138" s="53" t="s">
        <v>23</v>
      </c>
      <c r="N138" s="53" t="s">
        <v>139</v>
      </c>
      <c r="O138" s="55">
        <v>231795</v>
      </c>
      <c r="P138" s="53" t="s">
        <v>285</v>
      </c>
      <c r="Q138" s="53" t="s">
        <v>426</v>
      </c>
      <c r="R138" s="40">
        <f>IF(D138="0. Inget datum inlagt",Tabell1[[#This Row],[Start date]],YEAR(D138))</f>
        <v>2023</v>
      </c>
      <c r="S138" s="13" t="s">
        <v>134</v>
      </c>
      <c r="W138" s="50"/>
    </row>
    <row r="139" spans="1:23" x14ac:dyDescent="0.2">
      <c r="A139" s="53">
        <v>9</v>
      </c>
      <c r="B139" s="53" t="s">
        <v>416</v>
      </c>
      <c r="C139" s="53" t="s">
        <v>17</v>
      </c>
      <c r="D139" s="54">
        <v>44927</v>
      </c>
      <c r="E139" s="85">
        <v>46022</v>
      </c>
      <c r="F139" s="53" t="s">
        <v>429</v>
      </c>
      <c r="G139" s="53" t="s">
        <v>434</v>
      </c>
      <c r="H139" s="53" t="s">
        <v>435</v>
      </c>
      <c r="I139" s="53" t="s">
        <v>20</v>
      </c>
      <c r="J139" s="53" t="s">
        <v>62</v>
      </c>
      <c r="K139" s="53" t="s">
        <v>22</v>
      </c>
      <c r="L139" s="53" t="s">
        <v>164</v>
      </c>
      <c r="M139" s="53" t="s">
        <v>23</v>
      </c>
      <c r="N139" s="53" t="s">
        <v>139</v>
      </c>
      <c r="O139" s="55">
        <v>231795</v>
      </c>
      <c r="P139" s="53" t="s">
        <v>285</v>
      </c>
      <c r="Q139" s="53" t="s">
        <v>426</v>
      </c>
      <c r="R139" s="40">
        <f>IF(D139="0. Inget datum inlagt",Tabell1[[#This Row],[Start date]],YEAR(D139))</f>
        <v>2023</v>
      </c>
      <c r="S139" s="13" t="s">
        <v>134</v>
      </c>
      <c r="W139" s="50"/>
    </row>
    <row r="140" spans="1:23" x14ac:dyDescent="0.2">
      <c r="A140" s="53">
        <v>72</v>
      </c>
      <c r="B140" s="53" t="s">
        <v>416</v>
      </c>
      <c r="C140" s="53" t="s">
        <v>17</v>
      </c>
      <c r="D140" s="54">
        <v>45170</v>
      </c>
      <c r="E140" s="85">
        <v>45900</v>
      </c>
      <c r="F140" s="53" t="s">
        <v>522</v>
      </c>
      <c r="G140" s="53" t="s">
        <v>523</v>
      </c>
      <c r="H140" s="53" t="s">
        <v>524</v>
      </c>
      <c r="I140" s="53" t="s">
        <v>34</v>
      </c>
      <c r="J140" s="53" t="s">
        <v>35</v>
      </c>
      <c r="K140" s="53" t="s">
        <v>22</v>
      </c>
      <c r="L140" s="53" t="s">
        <v>192</v>
      </c>
      <c r="M140" s="53" t="s">
        <v>23</v>
      </c>
      <c r="N140" s="53" t="s">
        <v>139</v>
      </c>
      <c r="O140" s="55">
        <v>185291</v>
      </c>
      <c r="P140" s="53" t="s">
        <v>285</v>
      </c>
      <c r="Q140" s="53" t="s">
        <v>461</v>
      </c>
      <c r="R140" s="40">
        <f>IF(D140="0. Inget datum inlagt",Tabell1[[#This Row],[Start date]],YEAR(D140))</f>
        <v>2023</v>
      </c>
      <c r="S140" s="13" t="s">
        <v>134</v>
      </c>
      <c r="W140" s="50"/>
    </row>
    <row r="141" spans="1:23" x14ac:dyDescent="0.2">
      <c r="A141" s="53">
        <v>126</v>
      </c>
      <c r="B141" s="53" t="s">
        <v>416</v>
      </c>
      <c r="C141" s="53" t="s">
        <v>962</v>
      </c>
      <c r="D141" s="54">
        <v>45505</v>
      </c>
      <c r="E141" s="85">
        <v>46599</v>
      </c>
      <c r="F141" s="53" t="s">
        <v>968</v>
      </c>
      <c r="G141" s="53" t="s">
        <v>971</v>
      </c>
      <c r="H141" s="53" t="s">
        <v>1485</v>
      </c>
      <c r="I141" s="53" t="s">
        <v>34</v>
      </c>
      <c r="J141" s="53" t="s">
        <v>35</v>
      </c>
      <c r="K141" s="53" t="s">
        <v>22</v>
      </c>
      <c r="L141" s="53" t="s">
        <v>142</v>
      </c>
      <c r="M141" s="53" t="s">
        <v>47</v>
      </c>
      <c r="N141" s="53" t="s">
        <v>139</v>
      </c>
      <c r="O141" s="55">
        <v>49367</v>
      </c>
      <c r="P141" s="53" t="s">
        <v>138</v>
      </c>
      <c r="Q141" s="53" t="s">
        <v>51</v>
      </c>
      <c r="R141" s="40">
        <f>IF(D141="0. Inget datum inlagt",Tabell1[[#This Row],[Start date]],YEAR(D141))</f>
        <v>2024</v>
      </c>
      <c r="S141" s="13" t="s">
        <v>134</v>
      </c>
      <c r="W141" s="50"/>
    </row>
    <row r="142" spans="1:23" x14ac:dyDescent="0.2">
      <c r="A142" s="53">
        <v>125</v>
      </c>
      <c r="B142" s="53" t="s">
        <v>416</v>
      </c>
      <c r="C142" s="53" t="s">
        <v>962</v>
      </c>
      <c r="D142" s="54">
        <v>45505</v>
      </c>
      <c r="E142" s="85">
        <v>46599</v>
      </c>
      <c r="F142" s="53" t="s">
        <v>968</v>
      </c>
      <c r="G142" s="53" t="s">
        <v>970</v>
      </c>
      <c r="H142" s="53" t="s">
        <v>1484</v>
      </c>
      <c r="I142" s="53" t="s">
        <v>20</v>
      </c>
      <c r="J142" s="53" t="s">
        <v>21</v>
      </c>
      <c r="K142" s="53" t="s">
        <v>22</v>
      </c>
      <c r="L142" s="53" t="s">
        <v>1546</v>
      </c>
      <c r="M142" s="53" t="s">
        <v>23</v>
      </c>
      <c r="N142" s="53" t="s">
        <v>139</v>
      </c>
      <c r="O142" s="55">
        <v>10410</v>
      </c>
      <c r="P142" s="53" t="s">
        <v>138</v>
      </c>
      <c r="Q142" s="53" t="s">
        <v>51</v>
      </c>
      <c r="R142" s="40">
        <f>IF(D142="0. Inget datum inlagt",Tabell1[[#This Row],[Start date]],YEAR(D142))</f>
        <v>2024</v>
      </c>
      <c r="S142" s="13" t="s">
        <v>134</v>
      </c>
      <c r="W142" s="50"/>
    </row>
    <row r="143" spans="1:23" x14ac:dyDescent="0.2">
      <c r="A143" s="53">
        <v>110</v>
      </c>
      <c r="B143" s="53" t="s">
        <v>416</v>
      </c>
      <c r="C143" s="53" t="s">
        <v>143</v>
      </c>
      <c r="D143" s="54">
        <v>45383</v>
      </c>
      <c r="E143" s="85">
        <v>45657</v>
      </c>
      <c r="F143" s="53" t="s">
        <v>950</v>
      </c>
      <c r="G143" s="53" t="s">
        <v>951</v>
      </c>
      <c r="H143" s="53" t="s">
        <v>1479</v>
      </c>
      <c r="I143" s="53" t="s">
        <v>20</v>
      </c>
      <c r="J143" s="53" t="s">
        <v>21</v>
      </c>
      <c r="K143" s="53" t="s">
        <v>22</v>
      </c>
      <c r="L143" s="53" t="s">
        <v>1546</v>
      </c>
      <c r="M143" s="53" t="s">
        <v>23</v>
      </c>
      <c r="N143" s="53" t="s">
        <v>139</v>
      </c>
      <c r="O143" s="55">
        <v>2275</v>
      </c>
      <c r="P143" s="53" t="s">
        <v>133</v>
      </c>
      <c r="Q143" s="53" t="s">
        <v>84</v>
      </c>
      <c r="R143" s="40">
        <f>IF(D143="0. Inget datum inlagt",Tabell1[[#This Row],[Start date]],YEAR(D143))</f>
        <v>2024</v>
      </c>
      <c r="S143" s="13" t="s">
        <v>134</v>
      </c>
    </row>
    <row r="144" spans="1:23" x14ac:dyDescent="0.2">
      <c r="A144" s="53">
        <v>127</v>
      </c>
      <c r="B144" s="53" t="s">
        <v>416</v>
      </c>
      <c r="C144" s="53" t="s">
        <v>962</v>
      </c>
      <c r="D144" s="54">
        <v>45505</v>
      </c>
      <c r="E144" s="85">
        <v>46599</v>
      </c>
      <c r="F144" s="53" t="s">
        <v>968</v>
      </c>
      <c r="G144" s="53" t="s">
        <v>972</v>
      </c>
      <c r="H144" s="53" t="s">
        <v>1486</v>
      </c>
      <c r="I144" s="53" t="s">
        <v>38</v>
      </c>
      <c r="J144" s="53" t="s">
        <v>38</v>
      </c>
      <c r="K144" s="53" t="s">
        <v>22</v>
      </c>
      <c r="L144" s="53" t="s">
        <v>1546</v>
      </c>
      <c r="M144" s="53" t="s">
        <v>23</v>
      </c>
      <c r="N144" s="53" t="s">
        <v>139</v>
      </c>
      <c r="O144" s="55">
        <v>8317</v>
      </c>
      <c r="P144" s="53" t="s">
        <v>138</v>
      </c>
      <c r="Q144" s="53" t="s">
        <v>51</v>
      </c>
      <c r="R144" s="40">
        <f>IF(D144="0. Inget datum inlagt",Tabell1[[#This Row],[Start date]],YEAR(D144))</f>
        <v>2024</v>
      </c>
      <c r="S144" s="13" t="s">
        <v>134</v>
      </c>
    </row>
    <row r="145" spans="1:19" x14ac:dyDescent="0.2">
      <c r="A145" s="53">
        <v>36</v>
      </c>
      <c r="B145" s="53" t="s">
        <v>416</v>
      </c>
      <c r="C145" s="53" t="s">
        <v>17</v>
      </c>
      <c r="D145" s="54">
        <v>44927</v>
      </c>
      <c r="E145" s="85">
        <v>46022</v>
      </c>
      <c r="F145" s="53" t="s">
        <v>475</v>
      </c>
      <c r="G145" s="53" t="s">
        <v>476</v>
      </c>
      <c r="H145" s="53" t="s">
        <v>477</v>
      </c>
      <c r="I145" s="53" t="s">
        <v>34</v>
      </c>
      <c r="J145" s="53" t="s">
        <v>35</v>
      </c>
      <c r="K145" s="53" t="s">
        <v>22</v>
      </c>
      <c r="L145" s="53" t="s">
        <v>254</v>
      </c>
      <c r="M145" s="53" t="s">
        <v>30</v>
      </c>
      <c r="N145" s="53" t="s">
        <v>221</v>
      </c>
      <c r="O145" s="55">
        <v>140136</v>
      </c>
      <c r="P145" s="53" t="s">
        <v>138</v>
      </c>
      <c r="Q145" s="53" t="s">
        <v>63</v>
      </c>
      <c r="R145" s="40">
        <f>IF(D145="0. Inget datum inlagt",Tabell1[[#This Row],[Start date]],YEAR(D145))</f>
        <v>2023</v>
      </c>
      <c r="S145" s="13" t="s">
        <v>134</v>
      </c>
    </row>
    <row r="146" spans="1:19" x14ac:dyDescent="0.2">
      <c r="A146" s="53">
        <v>1</v>
      </c>
      <c r="B146" s="53" t="s">
        <v>416</v>
      </c>
      <c r="C146" s="53" t="s">
        <v>1632</v>
      </c>
      <c r="D146" s="54">
        <v>45658</v>
      </c>
      <c r="E146" s="85">
        <v>46022</v>
      </c>
      <c r="F146" s="53" t="s">
        <v>1633</v>
      </c>
      <c r="G146" s="53" t="s">
        <v>227</v>
      </c>
      <c r="H146" s="53" t="s">
        <v>55</v>
      </c>
      <c r="I146" s="53" t="s">
        <v>20</v>
      </c>
      <c r="J146" s="53" t="s">
        <v>25</v>
      </c>
      <c r="K146" s="53" t="s">
        <v>22</v>
      </c>
      <c r="L146" s="53" t="s">
        <v>142</v>
      </c>
      <c r="M146" s="53" t="s">
        <v>47</v>
      </c>
      <c r="N146" s="53" t="s">
        <v>139</v>
      </c>
      <c r="O146" s="55">
        <v>13000</v>
      </c>
      <c r="P146" s="53" t="s">
        <v>282</v>
      </c>
      <c r="Q146" s="53" t="s">
        <v>1015</v>
      </c>
      <c r="R146" s="40">
        <f>IF(D146="0. Inget datum inlagt",Tabell1[[#This Row],[Start date]],YEAR(D146))</f>
        <v>2025</v>
      </c>
      <c r="S146" s="13" t="s">
        <v>134</v>
      </c>
    </row>
    <row r="147" spans="1:19" x14ac:dyDescent="0.2">
      <c r="A147" s="53">
        <v>2</v>
      </c>
      <c r="B147" s="53" t="s">
        <v>416</v>
      </c>
      <c r="C147" s="53" t="s">
        <v>1632</v>
      </c>
      <c r="D147" s="54">
        <v>45597</v>
      </c>
      <c r="E147" s="85">
        <v>45899</v>
      </c>
      <c r="F147" s="53" t="s">
        <v>1634</v>
      </c>
      <c r="G147" s="53" t="s">
        <v>135</v>
      </c>
      <c r="H147" s="53" t="s">
        <v>1843</v>
      </c>
      <c r="I147" s="53" t="s">
        <v>34</v>
      </c>
      <c r="J147" s="53" t="s">
        <v>66</v>
      </c>
      <c r="K147" s="53" t="s">
        <v>29</v>
      </c>
      <c r="L147" s="53" t="s">
        <v>142</v>
      </c>
      <c r="M147" s="53" t="s">
        <v>47</v>
      </c>
      <c r="N147" s="53" t="s">
        <v>139</v>
      </c>
      <c r="O147" s="55">
        <v>12691</v>
      </c>
      <c r="P147" s="53" t="s">
        <v>282</v>
      </c>
      <c r="Q147" s="53" t="s">
        <v>1015</v>
      </c>
      <c r="R147" s="40">
        <f>IF(D147="0. Inget datum inlagt",Tabell1[[#This Row],[Start date]],YEAR(D147))</f>
        <v>2024</v>
      </c>
      <c r="S147" s="13" t="s">
        <v>134</v>
      </c>
    </row>
    <row r="148" spans="1:19" x14ac:dyDescent="0.2">
      <c r="A148" s="53">
        <v>3</v>
      </c>
      <c r="B148" s="53" t="s">
        <v>416</v>
      </c>
      <c r="C148" s="53" t="s">
        <v>962</v>
      </c>
      <c r="D148" s="54">
        <v>45901</v>
      </c>
      <c r="E148" s="85">
        <v>46996</v>
      </c>
      <c r="F148" s="53" t="s">
        <v>1635</v>
      </c>
      <c r="G148" s="53" t="s">
        <v>135</v>
      </c>
      <c r="H148" s="53" t="s">
        <v>1844</v>
      </c>
      <c r="I148" s="53" t="s">
        <v>38</v>
      </c>
      <c r="J148" s="53" t="s">
        <v>38</v>
      </c>
      <c r="K148" s="53" t="s">
        <v>22</v>
      </c>
      <c r="L148" s="53" t="s">
        <v>1548</v>
      </c>
      <c r="M148" s="53" t="s">
        <v>23</v>
      </c>
      <c r="N148" s="53" t="s">
        <v>139</v>
      </c>
      <c r="O148" s="55">
        <v>229320</v>
      </c>
      <c r="P148" s="53" t="s">
        <v>285</v>
      </c>
      <c r="Q148" s="53" t="s">
        <v>461</v>
      </c>
      <c r="R148" s="40">
        <f>IF(D148="0. Inget datum inlagt",Tabell1[[#This Row],[Start date]],YEAR(D148))</f>
        <v>2025</v>
      </c>
      <c r="S148" s="13" t="s">
        <v>134</v>
      </c>
    </row>
    <row r="149" spans="1:19" x14ac:dyDescent="0.2">
      <c r="A149" s="53">
        <v>4</v>
      </c>
      <c r="B149" s="53" t="s">
        <v>416</v>
      </c>
      <c r="C149" s="53" t="s">
        <v>962</v>
      </c>
      <c r="D149" s="54">
        <v>45901</v>
      </c>
      <c r="E149" s="85">
        <v>46996</v>
      </c>
      <c r="F149" s="53" t="s">
        <v>1636</v>
      </c>
      <c r="G149" s="53" t="s">
        <v>153</v>
      </c>
      <c r="H149" s="53" t="s">
        <v>154</v>
      </c>
      <c r="I149" s="53" t="s">
        <v>20</v>
      </c>
      <c r="J149" s="53" t="s">
        <v>25</v>
      </c>
      <c r="K149" s="53" t="s">
        <v>22</v>
      </c>
      <c r="L149" s="53" t="s">
        <v>192</v>
      </c>
      <c r="M149" s="53" t="s">
        <v>23</v>
      </c>
      <c r="N149" s="53" t="s">
        <v>139</v>
      </c>
      <c r="O149" s="55">
        <v>172055</v>
      </c>
      <c r="P149" s="53" t="s">
        <v>138</v>
      </c>
      <c r="Q149" s="53" t="s">
        <v>51</v>
      </c>
      <c r="R149" s="40">
        <f>IF(D149="0. Inget datum inlagt",Tabell1[[#This Row],[Start date]],YEAR(D149))</f>
        <v>2025</v>
      </c>
      <c r="S149" s="13" t="s">
        <v>134</v>
      </c>
    </row>
    <row r="150" spans="1:19" x14ac:dyDescent="0.2">
      <c r="A150" s="53">
        <v>5</v>
      </c>
      <c r="B150" s="53" t="s">
        <v>416</v>
      </c>
      <c r="C150" s="53" t="s">
        <v>962</v>
      </c>
      <c r="D150" s="54">
        <v>45689</v>
      </c>
      <c r="E150" s="85">
        <v>46783</v>
      </c>
      <c r="F150" s="53" t="s">
        <v>1637</v>
      </c>
      <c r="G150" s="53" t="s">
        <v>411</v>
      </c>
      <c r="H150" s="53" t="s">
        <v>28</v>
      </c>
      <c r="I150" s="53" t="s">
        <v>20</v>
      </c>
      <c r="J150" s="53" t="s">
        <v>25</v>
      </c>
      <c r="K150" s="53" t="s">
        <v>22</v>
      </c>
      <c r="L150" s="53" t="s">
        <v>412</v>
      </c>
      <c r="M150" s="53" t="s">
        <v>30</v>
      </c>
      <c r="N150" s="53" t="s">
        <v>221</v>
      </c>
      <c r="O150" s="55">
        <v>329463</v>
      </c>
      <c r="P150" s="53" t="s">
        <v>138</v>
      </c>
      <c r="Q150" s="53" t="s">
        <v>51</v>
      </c>
      <c r="R150" s="40">
        <f>IF(D150="0. Inget datum inlagt",Tabell1[[#This Row],[Start date]],YEAR(D150))</f>
        <v>2025</v>
      </c>
      <c r="S150" s="13" t="s">
        <v>134</v>
      </c>
    </row>
    <row r="151" spans="1:19" x14ac:dyDescent="0.2">
      <c r="A151" s="53">
        <v>6</v>
      </c>
      <c r="B151" s="53" t="s">
        <v>416</v>
      </c>
      <c r="C151" s="53" t="s">
        <v>962</v>
      </c>
      <c r="D151" s="54">
        <v>45717</v>
      </c>
      <c r="E151" s="85">
        <v>46812</v>
      </c>
      <c r="F151" s="53" t="s">
        <v>1638</v>
      </c>
      <c r="G151" s="53" t="s">
        <v>411</v>
      </c>
      <c r="H151" s="53" t="s">
        <v>28</v>
      </c>
      <c r="I151" s="53" t="s">
        <v>20</v>
      </c>
      <c r="J151" s="53" t="s">
        <v>25</v>
      </c>
      <c r="K151" s="53" t="s">
        <v>29</v>
      </c>
      <c r="L151" s="53" t="s">
        <v>412</v>
      </c>
      <c r="M151" s="53" t="s">
        <v>30</v>
      </c>
      <c r="N151" s="53" t="s">
        <v>221</v>
      </c>
      <c r="O151" s="55">
        <v>324956</v>
      </c>
      <c r="P151" s="53" t="s">
        <v>138</v>
      </c>
      <c r="Q151" s="53" t="s">
        <v>51</v>
      </c>
      <c r="R151" s="40">
        <f>IF(D151="0. Inget datum inlagt",Tabell1[[#This Row],[Start date]],YEAR(D151))</f>
        <v>2025</v>
      </c>
      <c r="S151" s="13" t="s">
        <v>134</v>
      </c>
    </row>
    <row r="152" spans="1:19" x14ac:dyDescent="0.2">
      <c r="A152" s="53">
        <v>7</v>
      </c>
      <c r="B152" s="53" t="s">
        <v>416</v>
      </c>
      <c r="C152" s="53" t="s">
        <v>962</v>
      </c>
      <c r="D152" s="54">
        <v>45717</v>
      </c>
      <c r="E152" s="85">
        <v>46811</v>
      </c>
      <c r="F152" s="53" t="s">
        <v>1639</v>
      </c>
      <c r="G152" s="53" t="s">
        <v>207</v>
      </c>
      <c r="H152" s="53" t="s">
        <v>208</v>
      </c>
      <c r="I152" s="53" t="s">
        <v>20</v>
      </c>
      <c r="J152" s="53" t="s">
        <v>25</v>
      </c>
      <c r="K152" s="53" t="s">
        <v>22</v>
      </c>
      <c r="L152" s="53" t="s">
        <v>164</v>
      </c>
      <c r="M152" s="53" t="s">
        <v>23</v>
      </c>
      <c r="N152" s="53" t="s">
        <v>139</v>
      </c>
      <c r="O152" s="55">
        <v>203776</v>
      </c>
      <c r="P152" s="53" t="s">
        <v>285</v>
      </c>
      <c r="Q152" s="53" t="s">
        <v>461</v>
      </c>
      <c r="R152" s="40">
        <f>IF(D152="0. Inget datum inlagt",Tabell1[[#This Row],[Start date]],YEAR(D152))</f>
        <v>2025</v>
      </c>
      <c r="S152" s="13" t="s">
        <v>134</v>
      </c>
    </row>
    <row r="153" spans="1:19" x14ac:dyDescent="0.2">
      <c r="A153" s="53">
        <v>8</v>
      </c>
      <c r="B153" s="53" t="s">
        <v>416</v>
      </c>
      <c r="C153" s="53" t="s">
        <v>962</v>
      </c>
      <c r="D153" s="54">
        <v>45658</v>
      </c>
      <c r="E153" s="85">
        <v>46752</v>
      </c>
      <c r="F153" s="53" t="s">
        <v>1640</v>
      </c>
      <c r="G153" s="53" t="s">
        <v>135</v>
      </c>
      <c r="H153" s="53" t="s">
        <v>40</v>
      </c>
      <c r="I153" s="53" t="s">
        <v>20</v>
      </c>
      <c r="J153" s="53" t="s">
        <v>25</v>
      </c>
      <c r="K153" s="53" t="s">
        <v>22</v>
      </c>
      <c r="L153" s="53" t="s">
        <v>164</v>
      </c>
      <c r="M153" s="53" t="s">
        <v>23</v>
      </c>
      <c r="N153" s="53" t="s">
        <v>139</v>
      </c>
      <c r="O153" s="55">
        <v>276076</v>
      </c>
      <c r="P153" s="53" t="s">
        <v>133</v>
      </c>
      <c r="Q153" s="53" t="s">
        <v>84</v>
      </c>
      <c r="R153" s="40">
        <f>IF(D153="0. Inget datum inlagt",Tabell1[[#This Row],[Start date]],YEAR(D153))</f>
        <v>2025</v>
      </c>
      <c r="S153" s="13" t="s">
        <v>134</v>
      </c>
    </row>
    <row r="154" spans="1:19" x14ac:dyDescent="0.2">
      <c r="A154" s="53">
        <v>9</v>
      </c>
      <c r="B154" s="53" t="s">
        <v>416</v>
      </c>
      <c r="C154" s="53" t="s">
        <v>962</v>
      </c>
      <c r="D154" s="54">
        <v>45689</v>
      </c>
      <c r="E154" s="85">
        <v>46783</v>
      </c>
      <c r="F154" s="53" t="s">
        <v>1641</v>
      </c>
      <c r="G154" s="53" t="s">
        <v>135</v>
      </c>
      <c r="H154" s="53" t="s">
        <v>1478</v>
      </c>
      <c r="I154" s="53" t="s">
        <v>20</v>
      </c>
      <c r="J154" s="53" t="s">
        <v>41</v>
      </c>
      <c r="K154" s="53" t="s">
        <v>22</v>
      </c>
      <c r="L154" s="53" t="s">
        <v>164</v>
      </c>
      <c r="M154" s="53" t="s">
        <v>23</v>
      </c>
      <c r="N154" s="53" t="s">
        <v>139</v>
      </c>
      <c r="O154" s="55">
        <v>102675</v>
      </c>
      <c r="P154" s="53" t="s">
        <v>133</v>
      </c>
      <c r="Q154" s="53" t="s">
        <v>278</v>
      </c>
      <c r="R154" s="40">
        <f>IF(D154="0. Inget datum inlagt",Tabell1[[#This Row],[Start date]],YEAR(D154))</f>
        <v>2025</v>
      </c>
      <c r="S154" s="13" t="s">
        <v>134</v>
      </c>
    </row>
    <row r="155" spans="1:19" x14ac:dyDescent="0.2">
      <c r="A155" s="53">
        <v>10</v>
      </c>
      <c r="B155" s="53" t="s">
        <v>416</v>
      </c>
      <c r="C155" s="53" t="s">
        <v>962</v>
      </c>
      <c r="D155" s="54">
        <v>45689</v>
      </c>
      <c r="E155" s="85">
        <v>46783</v>
      </c>
      <c r="F155" s="53" t="s">
        <v>1641</v>
      </c>
      <c r="G155" s="53" t="s">
        <v>1642</v>
      </c>
      <c r="H155" s="53" t="s">
        <v>1845</v>
      </c>
      <c r="I155" s="53" t="s">
        <v>20</v>
      </c>
      <c r="J155" s="53" t="s">
        <v>41</v>
      </c>
      <c r="K155" s="53" t="s">
        <v>22</v>
      </c>
      <c r="L155" s="53" t="s">
        <v>319</v>
      </c>
      <c r="M155" s="53" t="s">
        <v>30</v>
      </c>
      <c r="N155" s="53" t="s">
        <v>221</v>
      </c>
      <c r="O155" s="55">
        <v>99172</v>
      </c>
      <c r="P155" s="53" t="s">
        <v>133</v>
      </c>
      <c r="Q155" s="53" t="s">
        <v>278</v>
      </c>
      <c r="R155" s="40">
        <f>IF(D155="0. Inget datum inlagt",Tabell1[[#This Row],[Start date]],YEAR(D155))</f>
        <v>2025</v>
      </c>
      <c r="S155" s="13" t="s">
        <v>134</v>
      </c>
    </row>
    <row r="156" spans="1:19" x14ac:dyDescent="0.2">
      <c r="A156" s="53">
        <v>11</v>
      </c>
      <c r="B156" s="53" t="s">
        <v>416</v>
      </c>
      <c r="C156" s="53" t="s">
        <v>962</v>
      </c>
      <c r="D156" s="54">
        <v>45689</v>
      </c>
      <c r="E156" s="85">
        <v>46783</v>
      </c>
      <c r="F156" s="53" t="s">
        <v>1641</v>
      </c>
      <c r="G156" s="53" t="s">
        <v>471</v>
      </c>
      <c r="H156" s="53" t="s">
        <v>1846</v>
      </c>
      <c r="I156" s="53" t="s">
        <v>20</v>
      </c>
      <c r="J156" s="53" t="s">
        <v>41</v>
      </c>
      <c r="K156" s="53" t="s">
        <v>29</v>
      </c>
      <c r="L156" s="53" t="s">
        <v>142</v>
      </c>
      <c r="M156" s="53" t="s">
        <v>47</v>
      </c>
      <c r="N156" s="53" t="s">
        <v>139</v>
      </c>
      <c r="O156" s="55">
        <v>205898</v>
      </c>
      <c r="P156" s="53" t="s">
        <v>133</v>
      </c>
      <c r="Q156" s="53" t="s">
        <v>278</v>
      </c>
      <c r="R156" s="40">
        <f>IF(D156="0. Inget datum inlagt",Tabell1[[#This Row],[Start date]],YEAR(D156))</f>
        <v>2025</v>
      </c>
      <c r="S156" s="13" t="s">
        <v>134</v>
      </c>
    </row>
    <row r="157" spans="1:19" x14ac:dyDescent="0.2">
      <c r="A157" s="53">
        <v>12</v>
      </c>
      <c r="B157" s="53" t="s">
        <v>416</v>
      </c>
      <c r="C157" s="53" t="s">
        <v>962</v>
      </c>
      <c r="D157" s="54">
        <v>45870</v>
      </c>
      <c r="E157" s="85">
        <v>46965</v>
      </c>
      <c r="F157" s="53" t="s">
        <v>1643</v>
      </c>
      <c r="G157" s="53" t="s">
        <v>1644</v>
      </c>
      <c r="H157" s="53" t="s">
        <v>1847</v>
      </c>
      <c r="I157" s="53" t="s">
        <v>20</v>
      </c>
      <c r="J157" s="53" t="s">
        <v>41</v>
      </c>
      <c r="K157" s="53" t="s">
        <v>22</v>
      </c>
      <c r="L157" s="53" t="s">
        <v>137</v>
      </c>
      <c r="M157" s="53" t="s">
        <v>46</v>
      </c>
      <c r="N157" s="53" t="s">
        <v>137</v>
      </c>
      <c r="O157" s="55">
        <v>391103</v>
      </c>
      <c r="P157" s="53" t="s">
        <v>133</v>
      </c>
      <c r="Q157" s="53" t="s">
        <v>278</v>
      </c>
      <c r="R157" s="40">
        <f>IF(D157="0. Inget datum inlagt",Tabell1[[#This Row],[Start date]],YEAR(D157))</f>
        <v>2025</v>
      </c>
      <c r="S157" s="13" t="s">
        <v>134</v>
      </c>
    </row>
    <row r="158" spans="1:19" x14ac:dyDescent="0.2">
      <c r="A158" s="53">
        <v>13</v>
      </c>
      <c r="B158" s="53" t="s">
        <v>416</v>
      </c>
      <c r="C158" s="53" t="s">
        <v>962</v>
      </c>
      <c r="D158" s="54">
        <v>45689</v>
      </c>
      <c r="E158" s="85">
        <v>46783</v>
      </c>
      <c r="F158" s="53" t="s">
        <v>1645</v>
      </c>
      <c r="G158" s="53" t="s">
        <v>469</v>
      </c>
      <c r="H158" s="53" t="s">
        <v>1478</v>
      </c>
      <c r="I158" s="53" t="s">
        <v>20</v>
      </c>
      <c r="J158" s="53" t="s">
        <v>41</v>
      </c>
      <c r="K158" s="53" t="s">
        <v>22</v>
      </c>
      <c r="L158" s="53" t="s">
        <v>164</v>
      </c>
      <c r="M158" s="53" t="s">
        <v>23</v>
      </c>
      <c r="N158" s="53" t="s">
        <v>139</v>
      </c>
      <c r="O158" s="55">
        <v>339690</v>
      </c>
      <c r="P158" s="53" t="s">
        <v>133</v>
      </c>
      <c r="Q158" s="53" t="s">
        <v>84</v>
      </c>
      <c r="R158" s="40">
        <f>IF(D158="0. Inget datum inlagt",Tabell1[[#This Row],[Start date]],YEAR(D158))</f>
        <v>2025</v>
      </c>
      <c r="S158" s="13" t="s">
        <v>134</v>
      </c>
    </row>
    <row r="159" spans="1:19" x14ac:dyDescent="0.2">
      <c r="A159" s="53">
        <v>14</v>
      </c>
      <c r="B159" s="53" t="s">
        <v>416</v>
      </c>
      <c r="C159" s="53" t="s">
        <v>962</v>
      </c>
      <c r="D159" s="54">
        <v>45689</v>
      </c>
      <c r="E159" s="85">
        <v>46783</v>
      </c>
      <c r="F159" s="53" t="s">
        <v>1645</v>
      </c>
      <c r="G159" s="53" t="s">
        <v>473</v>
      </c>
      <c r="H159" s="53" t="s">
        <v>474</v>
      </c>
      <c r="I159" s="53" t="s">
        <v>20</v>
      </c>
      <c r="J159" s="53" t="s">
        <v>41</v>
      </c>
      <c r="K159" s="53" t="s">
        <v>22</v>
      </c>
      <c r="L159" s="53" t="s">
        <v>158</v>
      </c>
      <c r="M159" s="53" t="s">
        <v>42</v>
      </c>
      <c r="N159" s="53" t="s">
        <v>152</v>
      </c>
      <c r="O159" s="55">
        <v>155180</v>
      </c>
      <c r="P159" s="53" t="s">
        <v>133</v>
      </c>
      <c r="Q159" s="53" t="s">
        <v>84</v>
      </c>
      <c r="R159" s="40">
        <f>IF(D159="0. Inget datum inlagt",Tabell1[[#This Row],[Start date]],YEAR(D159))</f>
        <v>2025</v>
      </c>
      <c r="S159" s="13" t="s">
        <v>134</v>
      </c>
    </row>
    <row r="160" spans="1:19" x14ac:dyDescent="0.2">
      <c r="A160" s="53">
        <v>15</v>
      </c>
      <c r="B160" s="53" t="s">
        <v>416</v>
      </c>
      <c r="C160" s="53" t="s">
        <v>962</v>
      </c>
      <c r="D160" s="54">
        <v>45689</v>
      </c>
      <c r="E160" s="85">
        <v>46783</v>
      </c>
      <c r="F160" s="53" t="s">
        <v>1645</v>
      </c>
      <c r="G160" s="53" t="s">
        <v>213</v>
      </c>
      <c r="H160" s="53" t="s">
        <v>214</v>
      </c>
      <c r="I160" s="53" t="s">
        <v>20</v>
      </c>
      <c r="J160" s="53" t="s">
        <v>25</v>
      </c>
      <c r="K160" s="53" t="s">
        <v>22</v>
      </c>
      <c r="L160" s="53" t="s">
        <v>242</v>
      </c>
      <c r="M160" s="53" t="s">
        <v>161</v>
      </c>
      <c r="N160" s="53" t="s">
        <v>162</v>
      </c>
      <c r="O160" s="55">
        <v>130111</v>
      </c>
      <c r="P160" s="53" t="s">
        <v>133</v>
      </c>
      <c r="Q160" s="53" t="s">
        <v>84</v>
      </c>
      <c r="R160" s="40">
        <f>IF(D160="0. Inget datum inlagt",Tabell1[[#This Row],[Start date]],YEAR(D160))</f>
        <v>2025</v>
      </c>
      <c r="S160" s="13" t="s">
        <v>134</v>
      </c>
    </row>
    <row r="161" spans="1:19" x14ac:dyDescent="0.2">
      <c r="A161" s="53">
        <v>16</v>
      </c>
      <c r="B161" s="53" t="s">
        <v>416</v>
      </c>
      <c r="C161" s="53" t="s">
        <v>962</v>
      </c>
      <c r="D161" s="54">
        <v>45689</v>
      </c>
      <c r="E161" s="85">
        <v>46418</v>
      </c>
      <c r="F161" s="53" t="s">
        <v>1646</v>
      </c>
      <c r="G161" s="53" t="s">
        <v>1647</v>
      </c>
      <c r="H161" s="53" t="s">
        <v>1848</v>
      </c>
      <c r="I161" s="53" t="s">
        <v>20</v>
      </c>
      <c r="J161" s="53" t="s">
        <v>54</v>
      </c>
      <c r="K161" s="53" t="s">
        <v>22</v>
      </c>
      <c r="L161" s="53" t="s">
        <v>1547</v>
      </c>
      <c r="M161" s="53" t="s">
        <v>47</v>
      </c>
      <c r="N161" s="53" t="s">
        <v>139</v>
      </c>
      <c r="O161" s="55">
        <v>67213</v>
      </c>
      <c r="P161" s="53" t="s">
        <v>285</v>
      </c>
      <c r="Q161" s="53" t="s">
        <v>461</v>
      </c>
      <c r="R161" s="40">
        <f>IF(D161="0. Inget datum inlagt",Tabell1[[#This Row],[Start date]],YEAR(D161))</f>
        <v>2025</v>
      </c>
      <c r="S161" s="13" t="s">
        <v>134</v>
      </c>
    </row>
    <row r="162" spans="1:19" x14ac:dyDescent="0.2">
      <c r="A162" s="53">
        <v>17</v>
      </c>
      <c r="B162" s="53" t="s">
        <v>416</v>
      </c>
      <c r="C162" s="53" t="s">
        <v>962</v>
      </c>
      <c r="D162" s="54">
        <v>45717</v>
      </c>
      <c r="E162" s="85">
        <v>46812</v>
      </c>
      <c r="F162" s="53" t="s">
        <v>1648</v>
      </c>
      <c r="G162" s="53" t="s">
        <v>1649</v>
      </c>
      <c r="H162" s="53" t="s">
        <v>1849</v>
      </c>
      <c r="I162" s="53" t="s">
        <v>34</v>
      </c>
      <c r="J162" s="53" t="s">
        <v>66</v>
      </c>
      <c r="K162" s="53" t="s">
        <v>22</v>
      </c>
      <c r="L162" s="53" t="s">
        <v>1821</v>
      </c>
      <c r="M162" s="53" t="s">
        <v>23</v>
      </c>
      <c r="N162" s="53" t="s">
        <v>139</v>
      </c>
      <c r="O162" s="55">
        <v>102223</v>
      </c>
      <c r="P162" s="53" t="s">
        <v>133</v>
      </c>
      <c r="Q162" s="53" t="s">
        <v>278</v>
      </c>
      <c r="R162" s="40">
        <f>IF(D162="0. Inget datum inlagt",Tabell1[[#This Row],[Start date]],YEAR(D162))</f>
        <v>2025</v>
      </c>
      <c r="S162" s="13" t="s">
        <v>134</v>
      </c>
    </row>
    <row r="163" spans="1:19" x14ac:dyDescent="0.2">
      <c r="A163" s="53">
        <v>18</v>
      </c>
      <c r="B163" s="53" t="s">
        <v>416</v>
      </c>
      <c r="C163" s="53" t="s">
        <v>962</v>
      </c>
      <c r="D163" s="54">
        <v>45717</v>
      </c>
      <c r="E163" s="85">
        <v>46812</v>
      </c>
      <c r="F163" s="53" t="s">
        <v>1648</v>
      </c>
      <c r="G163" s="53" t="s">
        <v>471</v>
      </c>
      <c r="H163" s="53" t="s">
        <v>1846</v>
      </c>
      <c r="I163" s="53" t="s">
        <v>20</v>
      </c>
      <c r="J163" s="53" t="s">
        <v>41</v>
      </c>
      <c r="K163" s="53" t="s">
        <v>29</v>
      </c>
      <c r="L163" s="53" t="s">
        <v>142</v>
      </c>
      <c r="M163" s="53" t="s">
        <v>47</v>
      </c>
      <c r="N163" s="53" t="s">
        <v>139</v>
      </c>
      <c r="O163" s="55">
        <v>357732</v>
      </c>
      <c r="P163" s="53" t="s">
        <v>133</v>
      </c>
      <c r="Q163" s="53" t="s">
        <v>278</v>
      </c>
      <c r="R163" s="40">
        <f>IF(D163="0. Inget datum inlagt",Tabell1[[#This Row],[Start date]],YEAR(D163))</f>
        <v>2025</v>
      </c>
      <c r="S163" s="13" t="s">
        <v>134</v>
      </c>
    </row>
    <row r="164" spans="1:19" x14ac:dyDescent="0.2">
      <c r="A164" s="53">
        <v>19</v>
      </c>
      <c r="B164" s="53" t="s">
        <v>416</v>
      </c>
      <c r="C164" s="53" t="s">
        <v>962</v>
      </c>
      <c r="D164" s="54">
        <v>45901</v>
      </c>
      <c r="E164" s="85">
        <v>46996</v>
      </c>
      <c r="F164" s="53" t="s">
        <v>1650</v>
      </c>
      <c r="G164" s="53" t="s">
        <v>437</v>
      </c>
      <c r="H164" s="53" t="s">
        <v>438</v>
      </c>
      <c r="I164" s="53" t="s">
        <v>20</v>
      </c>
      <c r="J164" s="53" t="s">
        <v>25</v>
      </c>
      <c r="K164" s="53" t="s">
        <v>22</v>
      </c>
      <c r="L164" s="53" t="s">
        <v>142</v>
      </c>
      <c r="M164" s="53" t="s">
        <v>47</v>
      </c>
      <c r="N164" s="53" t="s">
        <v>139</v>
      </c>
      <c r="O164" s="55">
        <v>260631</v>
      </c>
      <c r="P164" s="53" t="s">
        <v>138</v>
      </c>
      <c r="Q164" s="53" t="s">
        <v>63</v>
      </c>
      <c r="R164" s="40">
        <f>IF(D164="0. Inget datum inlagt",Tabell1[[#This Row],[Start date]],YEAR(D164))</f>
        <v>2025</v>
      </c>
      <c r="S164" s="13" t="s">
        <v>134</v>
      </c>
    </row>
    <row r="165" spans="1:19" x14ac:dyDescent="0.2">
      <c r="A165" s="53">
        <v>20</v>
      </c>
      <c r="B165" s="53" t="s">
        <v>416</v>
      </c>
      <c r="C165" s="53" t="s">
        <v>962</v>
      </c>
      <c r="D165" s="54">
        <v>45901</v>
      </c>
      <c r="E165" s="85">
        <v>46996</v>
      </c>
      <c r="F165" s="53" t="s">
        <v>1650</v>
      </c>
      <c r="G165" s="53" t="s">
        <v>135</v>
      </c>
      <c r="H165" s="53" t="s">
        <v>61</v>
      </c>
      <c r="I165" s="53" t="s">
        <v>20</v>
      </c>
      <c r="J165" s="53" t="s">
        <v>62</v>
      </c>
      <c r="K165" s="53" t="s">
        <v>22</v>
      </c>
      <c r="L165" s="53" t="s">
        <v>164</v>
      </c>
      <c r="M165" s="53" t="s">
        <v>23</v>
      </c>
      <c r="N165" s="53" t="s">
        <v>139</v>
      </c>
      <c r="O165" s="55">
        <v>138125</v>
      </c>
      <c r="P165" s="53" t="s">
        <v>138</v>
      </c>
      <c r="Q165" s="53" t="s">
        <v>63</v>
      </c>
      <c r="R165" s="40">
        <f>IF(D165="0. Inget datum inlagt",Tabell1[[#This Row],[Start date]],YEAR(D165))</f>
        <v>2025</v>
      </c>
      <c r="S165" s="13" t="s">
        <v>134</v>
      </c>
    </row>
    <row r="166" spans="1:19" x14ac:dyDescent="0.2">
      <c r="A166" s="53">
        <v>21</v>
      </c>
      <c r="B166" s="53" t="s">
        <v>416</v>
      </c>
      <c r="C166" s="53" t="s">
        <v>962</v>
      </c>
      <c r="D166" s="54">
        <v>45716</v>
      </c>
      <c r="E166" s="85">
        <v>46811</v>
      </c>
      <c r="F166" s="53" t="s">
        <v>1651</v>
      </c>
      <c r="G166" s="53" t="s">
        <v>411</v>
      </c>
      <c r="H166" s="53" t="s">
        <v>28</v>
      </c>
      <c r="I166" s="53" t="s">
        <v>20</v>
      </c>
      <c r="J166" s="53" t="s">
        <v>25</v>
      </c>
      <c r="K166" s="53" t="s">
        <v>22</v>
      </c>
      <c r="L166" s="53" t="s">
        <v>412</v>
      </c>
      <c r="M166" s="53" t="s">
        <v>30</v>
      </c>
      <c r="N166" s="53" t="s">
        <v>221</v>
      </c>
      <c r="O166" s="55">
        <v>286009</v>
      </c>
      <c r="P166" s="53" t="s">
        <v>138</v>
      </c>
      <c r="Q166" s="53" t="s">
        <v>51</v>
      </c>
      <c r="R166" s="40">
        <f>IF(D166="0. Inget datum inlagt",Tabell1[[#This Row],[Start date]],YEAR(D166))</f>
        <v>2025</v>
      </c>
      <c r="S166" s="13" t="s">
        <v>134</v>
      </c>
    </row>
    <row r="167" spans="1:19" x14ac:dyDescent="0.2">
      <c r="A167" s="53">
        <v>22</v>
      </c>
      <c r="B167" s="53" t="s">
        <v>416</v>
      </c>
      <c r="C167" s="53" t="s">
        <v>962</v>
      </c>
      <c r="D167" s="54">
        <v>45658</v>
      </c>
      <c r="E167" s="85">
        <v>46203</v>
      </c>
      <c r="F167" s="53" t="s">
        <v>1652</v>
      </c>
      <c r="G167" s="53" t="s">
        <v>227</v>
      </c>
      <c r="H167" s="53" t="s">
        <v>55</v>
      </c>
      <c r="I167" s="53" t="s">
        <v>20</v>
      </c>
      <c r="J167" s="53" t="s">
        <v>25</v>
      </c>
      <c r="K167" s="53" t="s">
        <v>29</v>
      </c>
      <c r="L167" s="53" t="s">
        <v>142</v>
      </c>
      <c r="M167" s="53" t="s">
        <v>47</v>
      </c>
      <c r="N167" s="53" t="s">
        <v>139</v>
      </c>
      <c r="O167" s="55">
        <v>74185</v>
      </c>
      <c r="P167" s="53" t="s">
        <v>282</v>
      </c>
      <c r="Q167" s="53" t="s">
        <v>1015</v>
      </c>
      <c r="R167" s="40">
        <f>IF(D167="0. Inget datum inlagt",Tabell1[[#This Row],[Start date]],YEAR(D167))</f>
        <v>2025</v>
      </c>
      <c r="S167" s="13" t="s">
        <v>134</v>
      </c>
    </row>
    <row r="168" spans="1:19" x14ac:dyDescent="0.2">
      <c r="A168" s="53">
        <v>23</v>
      </c>
      <c r="B168" s="53" t="s">
        <v>416</v>
      </c>
      <c r="C168" s="53" t="s">
        <v>962</v>
      </c>
      <c r="D168" s="54">
        <v>45658</v>
      </c>
      <c r="E168" s="85">
        <v>46752</v>
      </c>
      <c r="F168" s="53" t="s">
        <v>1653</v>
      </c>
      <c r="G168" s="53" t="s">
        <v>206</v>
      </c>
      <c r="H168" s="53" t="s">
        <v>40</v>
      </c>
      <c r="I168" s="53" t="s">
        <v>20</v>
      </c>
      <c r="J168" s="53" t="s">
        <v>25</v>
      </c>
      <c r="K168" s="53" t="s">
        <v>22</v>
      </c>
      <c r="L168" s="53" t="s">
        <v>164</v>
      </c>
      <c r="M168" s="53" t="s">
        <v>23</v>
      </c>
      <c r="N168" s="53" t="s">
        <v>139</v>
      </c>
      <c r="O168" s="55">
        <v>194871</v>
      </c>
      <c r="P168" s="53" t="s">
        <v>138</v>
      </c>
      <c r="Q168" s="53" t="s">
        <v>51</v>
      </c>
      <c r="R168" s="40">
        <f>IF(D168="0. Inget datum inlagt",Tabell1[[#This Row],[Start date]],YEAR(D168))</f>
        <v>2025</v>
      </c>
      <c r="S168" s="13" t="s">
        <v>134</v>
      </c>
    </row>
    <row r="169" spans="1:19" x14ac:dyDescent="0.2">
      <c r="A169" s="53">
        <v>24</v>
      </c>
      <c r="B169" s="53" t="s">
        <v>416</v>
      </c>
      <c r="C169" s="53" t="s">
        <v>962</v>
      </c>
      <c r="D169" s="54">
        <v>45748</v>
      </c>
      <c r="E169" s="85">
        <v>46843</v>
      </c>
      <c r="F169" s="53" t="s">
        <v>1654</v>
      </c>
      <c r="G169" s="53" t="s">
        <v>206</v>
      </c>
      <c r="H169" s="53" t="s">
        <v>40</v>
      </c>
      <c r="I169" s="53" t="s">
        <v>20</v>
      </c>
      <c r="J169" s="53" t="s">
        <v>25</v>
      </c>
      <c r="K169" s="53" t="s">
        <v>22</v>
      </c>
      <c r="L169" s="53" t="s">
        <v>164</v>
      </c>
      <c r="M169" s="53" t="s">
        <v>23</v>
      </c>
      <c r="N169" s="53" t="s">
        <v>139</v>
      </c>
      <c r="O169" s="55">
        <v>42250</v>
      </c>
      <c r="P169" s="53" t="s">
        <v>133</v>
      </c>
      <c r="Q169" s="53" t="s">
        <v>84</v>
      </c>
      <c r="R169" s="40">
        <f>IF(D169="0. Inget datum inlagt",Tabell1[[#This Row],[Start date]],YEAR(D169))</f>
        <v>2025</v>
      </c>
      <c r="S169" s="13" t="s">
        <v>134</v>
      </c>
    </row>
    <row r="170" spans="1:19" x14ac:dyDescent="0.2">
      <c r="A170" s="53">
        <v>25</v>
      </c>
      <c r="B170" s="53" t="s">
        <v>416</v>
      </c>
      <c r="C170" s="53" t="s">
        <v>962</v>
      </c>
      <c r="D170" s="54">
        <v>45748</v>
      </c>
      <c r="E170" s="85">
        <v>46843</v>
      </c>
      <c r="F170" s="53" t="s">
        <v>1654</v>
      </c>
      <c r="G170" s="53" t="s">
        <v>213</v>
      </c>
      <c r="H170" s="53" t="s">
        <v>214</v>
      </c>
      <c r="I170" s="53" t="s">
        <v>20</v>
      </c>
      <c r="J170" s="53" t="s">
        <v>25</v>
      </c>
      <c r="K170" s="53" t="s">
        <v>22</v>
      </c>
      <c r="L170" s="53" t="s">
        <v>170</v>
      </c>
      <c r="M170" s="53" t="s">
        <v>186</v>
      </c>
      <c r="N170" s="53" t="s">
        <v>162</v>
      </c>
      <c r="O170" s="55">
        <v>65000</v>
      </c>
      <c r="P170" s="53" t="s">
        <v>133</v>
      </c>
      <c r="Q170" s="53" t="s">
        <v>84</v>
      </c>
      <c r="R170" s="40">
        <f>IF(D170="0. Inget datum inlagt",Tabell1[[#This Row],[Start date]],YEAR(D170))</f>
        <v>2025</v>
      </c>
      <c r="S170" s="13" t="s">
        <v>134</v>
      </c>
    </row>
    <row r="171" spans="1:19" x14ac:dyDescent="0.2">
      <c r="A171" s="53">
        <v>26</v>
      </c>
      <c r="B171" s="53" t="s">
        <v>416</v>
      </c>
      <c r="C171" s="53" t="s">
        <v>962</v>
      </c>
      <c r="D171" s="54">
        <v>45748</v>
      </c>
      <c r="E171" s="85">
        <v>46843</v>
      </c>
      <c r="F171" s="53" t="s">
        <v>1654</v>
      </c>
      <c r="G171" s="53" t="s">
        <v>1655</v>
      </c>
      <c r="H171" s="53" t="s">
        <v>1850</v>
      </c>
      <c r="I171" s="53" t="s">
        <v>34</v>
      </c>
      <c r="J171" s="53" t="s">
        <v>35</v>
      </c>
      <c r="K171" s="53" t="s">
        <v>22</v>
      </c>
      <c r="L171" s="53" t="s">
        <v>787</v>
      </c>
      <c r="M171" s="53" t="s">
        <v>389</v>
      </c>
      <c r="N171" s="53" t="s">
        <v>156</v>
      </c>
      <c r="O171" s="55">
        <v>64999</v>
      </c>
      <c r="P171" s="53" t="s">
        <v>133</v>
      </c>
      <c r="Q171" s="53" t="s">
        <v>84</v>
      </c>
      <c r="R171" s="40">
        <f>IF(D171="0. Inget datum inlagt",Tabell1[[#This Row],[Start date]],YEAR(D171))</f>
        <v>2025</v>
      </c>
      <c r="S171" s="13" t="s">
        <v>134</v>
      </c>
    </row>
    <row r="172" spans="1:19" x14ac:dyDescent="0.2">
      <c r="A172" s="53">
        <v>27</v>
      </c>
      <c r="B172" s="53" t="s">
        <v>416</v>
      </c>
      <c r="C172" s="53" t="s">
        <v>962</v>
      </c>
      <c r="D172" s="54">
        <v>45748</v>
      </c>
      <c r="E172" s="85">
        <v>46843</v>
      </c>
      <c r="F172" s="53" t="s">
        <v>1654</v>
      </c>
      <c r="G172" s="53" t="s">
        <v>724</v>
      </c>
      <c r="H172" s="53" t="s">
        <v>725</v>
      </c>
      <c r="I172" s="53" t="s">
        <v>38</v>
      </c>
      <c r="J172" s="53" t="s">
        <v>38</v>
      </c>
      <c r="K172" s="53" t="s">
        <v>22</v>
      </c>
      <c r="L172" s="53" t="s">
        <v>164</v>
      </c>
      <c r="M172" s="53" t="s">
        <v>23</v>
      </c>
      <c r="N172" s="53" t="s">
        <v>139</v>
      </c>
      <c r="O172" s="55">
        <v>217750</v>
      </c>
      <c r="P172" s="53" t="s">
        <v>133</v>
      </c>
      <c r="Q172" s="53" t="s">
        <v>84</v>
      </c>
      <c r="R172" s="40">
        <f>IF(D172="0. Inget datum inlagt",Tabell1[[#This Row],[Start date]],YEAR(D172))</f>
        <v>2025</v>
      </c>
      <c r="S172" s="13" t="s">
        <v>134</v>
      </c>
    </row>
    <row r="173" spans="1:19" x14ac:dyDescent="0.2">
      <c r="A173" s="53">
        <v>28</v>
      </c>
      <c r="B173" s="53" t="s">
        <v>416</v>
      </c>
      <c r="C173" s="53" t="s">
        <v>962</v>
      </c>
      <c r="D173" s="54">
        <v>45748</v>
      </c>
      <c r="E173" s="85">
        <v>46843</v>
      </c>
      <c r="F173" s="53" t="s">
        <v>1654</v>
      </c>
      <c r="G173" s="53" t="s">
        <v>135</v>
      </c>
      <c r="H173" s="53" t="s">
        <v>55</v>
      </c>
      <c r="I173" s="53" t="s">
        <v>20</v>
      </c>
      <c r="J173" s="53" t="s">
        <v>25</v>
      </c>
      <c r="K173" s="53" t="s">
        <v>22</v>
      </c>
      <c r="L173" s="53" t="s">
        <v>142</v>
      </c>
      <c r="M173" s="53" t="s">
        <v>47</v>
      </c>
      <c r="N173" s="53" t="s">
        <v>139</v>
      </c>
      <c r="O173" s="55">
        <v>107250</v>
      </c>
      <c r="P173" s="53" t="s">
        <v>133</v>
      </c>
      <c r="Q173" s="53" t="s">
        <v>84</v>
      </c>
      <c r="R173" s="40">
        <f>IF(D173="0. Inget datum inlagt",Tabell1[[#This Row],[Start date]],YEAR(D173))</f>
        <v>2025</v>
      </c>
      <c r="S173" s="13" t="s">
        <v>134</v>
      </c>
    </row>
    <row r="174" spans="1:19" x14ac:dyDescent="0.2">
      <c r="A174" s="53">
        <v>29</v>
      </c>
      <c r="B174" s="53" t="s">
        <v>416</v>
      </c>
      <c r="C174" s="53" t="s">
        <v>962</v>
      </c>
      <c r="D174" s="54">
        <v>45689</v>
      </c>
      <c r="E174" s="85">
        <v>46783</v>
      </c>
      <c r="F174" s="53" t="s">
        <v>1656</v>
      </c>
      <c r="G174" s="53" t="s">
        <v>227</v>
      </c>
      <c r="H174" s="53" t="s">
        <v>55</v>
      </c>
      <c r="I174" s="53" t="s">
        <v>20</v>
      </c>
      <c r="J174" s="53" t="s">
        <v>25</v>
      </c>
      <c r="K174" s="53" t="s">
        <v>29</v>
      </c>
      <c r="L174" s="53" t="s">
        <v>142</v>
      </c>
      <c r="M174" s="53" t="s">
        <v>47</v>
      </c>
      <c r="N174" s="53" t="s">
        <v>139</v>
      </c>
      <c r="O174" s="55">
        <v>299102</v>
      </c>
      <c r="P174" s="53" t="s">
        <v>138</v>
      </c>
      <c r="Q174" s="53" t="s">
        <v>51</v>
      </c>
      <c r="R174" s="40">
        <f>IF(D174="0. Inget datum inlagt",Tabell1[[#This Row],[Start date]],YEAR(D174))</f>
        <v>2025</v>
      </c>
      <c r="S174" s="13" t="s">
        <v>134</v>
      </c>
    </row>
    <row r="175" spans="1:19" x14ac:dyDescent="0.2">
      <c r="A175" s="53">
        <v>30</v>
      </c>
      <c r="B175" s="53" t="s">
        <v>416</v>
      </c>
      <c r="C175" s="53" t="s">
        <v>962</v>
      </c>
      <c r="D175" s="54">
        <v>45689</v>
      </c>
      <c r="E175" s="85">
        <v>46783</v>
      </c>
      <c r="F175" s="53" t="s">
        <v>1656</v>
      </c>
      <c r="G175" s="53" t="s">
        <v>1657</v>
      </c>
      <c r="H175" s="53" t="s">
        <v>1851</v>
      </c>
      <c r="I175" s="53" t="s">
        <v>34</v>
      </c>
      <c r="J175" s="53" t="s">
        <v>211</v>
      </c>
      <c r="K175" s="53" t="s">
        <v>22</v>
      </c>
      <c r="L175" s="53" t="s">
        <v>142</v>
      </c>
      <c r="M175" s="53" t="s">
        <v>47</v>
      </c>
      <c r="N175" s="53" t="s">
        <v>139</v>
      </c>
      <c r="O175" s="55">
        <v>50614</v>
      </c>
      <c r="P175" s="53" t="s">
        <v>138</v>
      </c>
      <c r="Q175" s="53" t="s">
        <v>51</v>
      </c>
      <c r="R175" s="40">
        <f>IF(D175="0. Inget datum inlagt",Tabell1[[#This Row],[Start date]],YEAR(D175))</f>
        <v>2025</v>
      </c>
      <c r="S175" s="13" t="s">
        <v>134</v>
      </c>
    </row>
    <row r="176" spans="1:19" x14ac:dyDescent="0.2">
      <c r="A176" s="53">
        <v>31</v>
      </c>
      <c r="B176" s="53" t="s">
        <v>416</v>
      </c>
      <c r="C176" s="53" t="s">
        <v>962</v>
      </c>
      <c r="D176" s="54">
        <v>45870</v>
      </c>
      <c r="E176" s="85">
        <v>46965</v>
      </c>
      <c r="F176" s="53" t="s">
        <v>1658</v>
      </c>
      <c r="G176" s="53" t="s">
        <v>227</v>
      </c>
      <c r="H176" s="53" t="s">
        <v>55</v>
      </c>
      <c r="I176" s="53" t="s">
        <v>20</v>
      </c>
      <c r="J176" s="53" t="s">
        <v>25</v>
      </c>
      <c r="K176" s="53" t="s">
        <v>22</v>
      </c>
      <c r="L176" s="53" t="s">
        <v>142</v>
      </c>
      <c r="M176" s="53" t="s">
        <v>47</v>
      </c>
      <c r="N176" s="53" t="s">
        <v>139</v>
      </c>
      <c r="O176" s="55">
        <v>237273</v>
      </c>
      <c r="P176" s="53" t="s">
        <v>133</v>
      </c>
      <c r="Q176" s="53" t="s">
        <v>84</v>
      </c>
      <c r="R176" s="40">
        <f>IF(D176="0. Inget datum inlagt",Tabell1[[#This Row],[Start date]],YEAR(D176))</f>
        <v>2025</v>
      </c>
      <c r="S176" s="13" t="s">
        <v>134</v>
      </c>
    </row>
    <row r="177" spans="1:19" x14ac:dyDescent="0.2">
      <c r="A177" s="53">
        <v>32</v>
      </c>
      <c r="B177" s="53" t="s">
        <v>416</v>
      </c>
      <c r="C177" s="53" t="s">
        <v>962</v>
      </c>
      <c r="D177" s="54">
        <v>45717</v>
      </c>
      <c r="E177" s="85">
        <v>46812</v>
      </c>
      <c r="F177" s="53" t="s">
        <v>1659</v>
      </c>
      <c r="G177" s="53" t="s">
        <v>227</v>
      </c>
      <c r="H177" s="53" t="s">
        <v>55</v>
      </c>
      <c r="I177" s="53" t="s">
        <v>20</v>
      </c>
      <c r="J177" s="53" t="s">
        <v>25</v>
      </c>
      <c r="K177" s="53" t="s">
        <v>22</v>
      </c>
      <c r="L177" s="53" t="s">
        <v>142</v>
      </c>
      <c r="M177" s="53" t="s">
        <v>47</v>
      </c>
      <c r="N177" s="53" t="s">
        <v>139</v>
      </c>
      <c r="O177" s="55">
        <v>239581</v>
      </c>
      <c r="P177" s="53" t="s">
        <v>285</v>
      </c>
      <c r="Q177" s="53" t="s">
        <v>426</v>
      </c>
      <c r="R177" s="40">
        <f>IF(D177="0. Inget datum inlagt",Tabell1[[#This Row],[Start date]],YEAR(D177))</f>
        <v>2025</v>
      </c>
      <c r="S177" s="13" t="s">
        <v>134</v>
      </c>
    </row>
    <row r="178" spans="1:19" x14ac:dyDescent="0.2">
      <c r="A178" s="53">
        <v>33</v>
      </c>
      <c r="B178" s="53" t="s">
        <v>416</v>
      </c>
      <c r="C178" s="53" t="s">
        <v>962</v>
      </c>
      <c r="D178" s="54">
        <v>45717</v>
      </c>
      <c r="E178" s="85">
        <v>46812</v>
      </c>
      <c r="F178" s="53" t="s">
        <v>1659</v>
      </c>
      <c r="G178" s="53" t="s">
        <v>1660</v>
      </c>
      <c r="H178" s="53" t="s">
        <v>438</v>
      </c>
      <c r="I178" s="53" t="s">
        <v>20</v>
      </c>
      <c r="J178" s="53" t="s">
        <v>25</v>
      </c>
      <c r="K178" s="53" t="s">
        <v>22</v>
      </c>
      <c r="L178" s="53" t="s">
        <v>142</v>
      </c>
      <c r="M178" s="53" t="s">
        <v>47</v>
      </c>
      <c r="N178" s="53" t="s">
        <v>139</v>
      </c>
      <c r="O178" s="55">
        <v>42434</v>
      </c>
      <c r="P178" s="53" t="s">
        <v>285</v>
      </c>
      <c r="Q178" s="53" t="s">
        <v>426</v>
      </c>
      <c r="R178" s="40">
        <f>IF(D178="0. Inget datum inlagt",Tabell1[[#This Row],[Start date]],YEAR(D178))</f>
        <v>2025</v>
      </c>
      <c r="S178" s="13" t="s">
        <v>134</v>
      </c>
    </row>
    <row r="179" spans="1:19" x14ac:dyDescent="0.2">
      <c r="A179" s="53">
        <v>34</v>
      </c>
      <c r="B179" s="53" t="s">
        <v>416</v>
      </c>
      <c r="C179" s="53" t="s">
        <v>962</v>
      </c>
      <c r="D179" s="54">
        <v>45717</v>
      </c>
      <c r="E179" s="85">
        <v>46812</v>
      </c>
      <c r="F179" s="53" t="s">
        <v>1661</v>
      </c>
      <c r="G179" s="53" t="s">
        <v>411</v>
      </c>
      <c r="H179" s="53" t="s">
        <v>28</v>
      </c>
      <c r="I179" s="53" t="s">
        <v>20</v>
      </c>
      <c r="J179" s="53" t="s">
        <v>25</v>
      </c>
      <c r="K179" s="53" t="s">
        <v>29</v>
      </c>
      <c r="L179" s="53" t="s">
        <v>412</v>
      </c>
      <c r="M179" s="53" t="s">
        <v>30</v>
      </c>
      <c r="N179" s="53" t="s">
        <v>221</v>
      </c>
      <c r="O179" s="55">
        <v>331331</v>
      </c>
      <c r="P179" s="53" t="s">
        <v>138</v>
      </c>
      <c r="Q179" s="53" t="s">
        <v>51</v>
      </c>
      <c r="R179" s="40">
        <f>IF(D179="0. Inget datum inlagt",Tabell1[[#This Row],[Start date]],YEAR(D179))</f>
        <v>2025</v>
      </c>
      <c r="S179" s="13" t="s">
        <v>134</v>
      </c>
    </row>
    <row r="180" spans="1:19" x14ac:dyDescent="0.2">
      <c r="A180" s="53">
        <v>35</v>
      </c>
      <c r="B180" s="53" t="s">
        <v>416</v>
      </c>
      <c r="C180" s="53" t="s">
        <v>1632</v>
      </c>
      <c r="D180" s="54">
        <v>45809</v>
      </c>
      <c r="E180" s="85">
        <v>46538</v>
      </c>
      <c r="F180" s="53" t="s">
        <v>1662</v>
      </c>
      <c r="G180" s="53" t="s">
        <v>1663</v>
      </c>
      <c r="H180" s="53" t="s">
        <v>1852</v>
      </c>
      <c r="I180" s="53" t="s">
        <v>34</v>
      </c>
      <c r="J180" s="53" t="s">
        <v>35</v>
      </c>
      <c r="K180" s="53" t="s">
        <v>29</v>
      </c>
      <c r="L180" s="53" t="s">
        <v>1822</v>
      </c>
      <c r="M180" s="53" t="s">
        <v>23</v>
      </c>
      <c r="N180" s="53" t="s">
        <v>139</v>
      </c>
      <c r="O180" s="55">
        <v>12511</v>
      </c>
      <c r="P180" s="53" t="s">
        <v>138</v>
      </c>
      <c r="Q180" s="53" t="s">
        <v>63</v>
      </c>
      <c r="R180" s="40">
        <f>IF(D180="0. Inget datum inlagt",Tabell1[[#This Row],[Start date]],YEAR(D180))</f>
        <v>2025</v>
      </c>
      <c r="S180" s="13" t="s">
        <v>134</v>
      </c>
    </row>
    <row r="181" spans="1:19" x14ac:dyDescent="0.2">
      <c r="A181" s="53">
        <v>36</v>
      </c>
      <c r="B181" s="53" t="s">
        <v>416</v>
      </c>
      <c r="C181" s="53" t="s">
        <v>962</v>
      </c>
      <c r="D181" s="54">
        <v>46023</v>
      </c>
      <c r="E181" s="85">
        <v>47118</v>
      </c>
      <c r="F181" s="53" t="s">
        <v>1664</v>
      </c>
      <c r="G181" s="53" t="s">
        <v>469</v>
      </c>
      <c r="H181" s="53" t="s">
        <v>1478</v>
      </c>
      <c r="I181" s="53" t="s">
        <v>20</v>
      </c>
      <c r="J181" s="53" t="s">
        <v>41</v>
      </c>
      <c r="K181" s="53" t="s">
        <v>22</v>
      </c>
      <c r="L181" s="53" t="s">
        <v>164</v>
      </c>
      <c r="M181" s="53" t="s">
        <v>23</v>
      </c>
      <c r="N181" s="53" t="s">
        <v>139</v>
      </c>
      <c r="O181" s="55">
        <v>232918</v>
      </c>
      <c r="P181" s="53" t="s">
        <v>133</v>
      </c>
      <c r="Q181" s="53" t="s">
        <v>278</v>
      </c>
      <c r="R181" s="40">
        <f>IF(D181="0. Inget datum inlagt",Tabell1[[#This Row],[Start date]],YEAR(D181))</f>
        <v>2026</v>
      </c>
      <c r="S181" s="13" t="s">
        <v>134</v>
      </c>
    </row>
    <row r="182" spans="1:19" x14ac:dyDescent="0.2">
      <c r="A182" s="53">
        <v>37</v>
      </c>
      <c r="B182" s="53" t="s">
        <v>416</v>
      </c>
      <c r="C182" s="53" t="s">
        <v>962</v>
      </c>
      <c r="D182" s="54">
        <v>46023</v>
      </c>
      <c r="E182" s="85">
        <v>47118</v>
      </c>
      <c r="F182" s="53" t="s">
        <v>1664</v>
      </c>
      <c r="G182" s="53" t="s">
        <v>471</v>
      </c>
      <c r="H182" s="53" t="s">
        <v>1846</v>
      </c>
      <c r="I182" s="53" t="s">
        <v>20</v>
      </c>
      <c r="J182" s="53" t="s">
        <v>41</v>
      </c>
      <c r="K182" s="53" t="s">
        <v>29</v>
      </c>
      <c r="L182" s="53" t="s">
        <v>142</v>
      </c>
      <c r="M182" s="53" t="s">
        <v>47</v>
      </c>
      <c r="N182" s="53" t="s">
        <v>139</v>
      </c>
      <c r="O182" s="55">
        <v>311105</v>
      </c>
      <c r="P182" s="53" t="s">
        <v>133</v>
      </c>
      <c r="Q182" s="53" t="s">
        <v>278</v>
      </c>
      <c r="R182" s="40">
        <f>IF(D182="0. Inget datum inlagt",Tabell1[[#This Row],[Start date]],YEAR(D182))</f>
        <v>2026</v>
      </c>
      <c r="S182" s="13" t="s">
        <v>134</v>
      </c>
    </row>
    <row r="183" spans="1:19" x14ac:dyDescent="0.2">
      <c r="A183" s="53">
        <v>38</v>
      </c>
      <c r="B183" s="53" t="s">
        <v>416</v>
      </c>
      <c r="C183" s="53" t="s">
        <v>962</v>
      </c>
      <c r="D183" s="54">
        <v>46023</v>
      </c>
      <c r="E183" s="85">
        <v>47118</v>
      </c>
      <c r="F183" s="53" t="s">
        <v>1664</v>
      </c>
      <c r="G183" s="53" t="s">
        <v>473</v>
      </c>
      <c r="H183" s="53" t="s">
        <v>474</v>
      </c>
      <c r="I183" s="53" t="s">
        <v>20</v>
      </c>
      <c r="J183" s="53" t="s">
        <v>41</v>
      </c>
      <c r="K183" s="53" t="s">
        <v>22</v>
      </c>
      <c r="L183" s="53" t="s">
        <v>158</v>
      </c>
      <c r="M183" s="53" t="s">
        <v>42</v>
      </c>
      <c r="N183" s="53" t="s">
        <v>152</v>
      </c>
      <c r="O183" s="55">
        <v>254418</v>
      </c>
      <c r="P183" s="53" t="s">
        <v>133</v>
      </c>
      <c r="Q183" s="53" t="s">
        <v>278</v>
      </c>
      <c r="R183" s="40">
        <f>IF(D183="0. Inget datum inlagt",Tabell1[[#This Row],[Start date]],YEAR(D183))</f>
        <v>2026</v>
      </c>
      <c r="S183" s="13" t="s">
        <v>134</v>
      </c>
    </row>
    <row r="184" spans="1:19" x14ac:dyDescent="0.2">
      <c r="A184" s="53">
        <v>39</v>
      </c>
      <c r="B184" s="53" t="s">
        <v>416</v>
      </c>
      <c r="C184" s="53" t="s">
        <v>962</v>
      </c>
      <c r="D184" s="54">
        <v>45901</v>
      </c>
      <c r="E184" s="85">
        <v>46996</v>
      </c>
      <c r="F184" s="53" t="s">
        <v>1665</v>
      </c>
      <c r="G184" s="53" t="s">
        <v>481</v>
      </c>
      <c r="H184" s="53" t="s">
        <v>318</v>
      </c>
      <c r="I184" s="53" t="s">
        <v>20</v>
      </c>
      <c r="J184" s="53" t="s">
        <v>62</v>
      </c>
      <c r="K184" s="53" t="s">
        <v>29</v>
      </c>
      <c r="L184" s="53" t="s">
        <v>319</v>
      </c>
      <c r="M184" s="53" t="s">
        <v>30</v>
      </c>
      <c r="N184" s="53" t="s">
        <v>221</v>
      </c>
      <c r="O184" s="55">
        <v>413435</v>
      </c>
      <c r="P184" s="53" t="s">
        <v>285</v>
      </c>
      <c r="Q184" s="53" t="s">
        <v>426</v>
      </c>
      <c r="R184" s="40">
        <f>IF(D184="0. Inget datum inlagt",Tabell1[[#This Row],[Start date]],YEAR(D184))</f>
        <v>2025</v>
      </c>
      <c r="S184" s="13" t="s">
        <v>134</v>
      </c>
    </row>
    <row r="185" spans="1:19" x14ac:dyDescent="0.2">
      <c r="A185" s="53">
        <v>40</v>
      </c>
      <c r="B185" s="53" t="s">
        <v>416</v>
      </c>
      <c r="C185" s="53" t="s">
        <v>962</v>
      </c>
      <c r="D185" s="54">
        <v>45962</v>
      </c>
      <c r="E185" s="85">
        <v>47057</v>
      </c>
      <c r="F185" s="53" t="s">
        <v>1666</v>
      </c>
      <c r="G185" s="53" t="s">
        <v>135</v>
      </c>
      <c r="H185" s="53" t="s">
        <v>1853</v>
      </c>
      <c r="I185" s="53" t="s">
        <v>38</v>
      </c>
      <c r="J185" s="53" t="s">
        <v>38</v>
      </c>
      <c r="K185" s="53" t="s">
        <v>22</v>
      </c>
      <c r="L185" s="53" t="s">
        <v>405</v>
      </c>
      <c r="M185" s="53" t="s">
        <v>47</v>
      </c>
      <c r="N185" s="53" t="s">
        <v>139</v>
      </c>
      <c r="O185" s="55">
        <v>515895</v>
      </c>
      <c r="P185" s="53" t="s">
        <v>138</v>
      </c>
      <c r="Q185" s="53" t="s">
        <v>63</v>
      </c>
      <c r="R185" s="40">
        <f>IF(D185="0. Inget datum inlagt",Tabell1[[#This Row],[Start date]],YEAR(D185))</f>
        <v>2025</v>
      </c>
      <c r="S185" s="13" t="s">
        <v>134</v>
      </c>
    </row>
    <row r="186" spans="1:19" x14ac:dyDescent="0.2">
      <c r="A186" s="53">
        <v>41</v>
      </c>
      <c r="B186" s="53" t="s">
        <v>416</v>
      </c>
      <c r="C186" s="53" t="s">
        <v>962</v>
      </c>
      <c r="D186" s="54">
        <v>45901</v>
      </c>
      <c r="E186" s="85">
        <v>46996</v>
      </c>
      <c r="F186" s="53" t="s">
        <v>1667</v>
      </c>
      <c r="G186" s="53" t="s">
        <v>135</v>
      </c>
      <c r="H186" s="53" t="s">
        <v>55</v>
      </c>
      <c r="I186" s="53" t="s">
        <v>20</v>
      </c>
      <c r="J186" s="53" t="s">
        <v>25</v>
      </c>
      <c r="K186" s="53" t="s">
        <v>22</v>
      </c>
      <c r="L186" s="53" t="s">
        <v>142</v>
      </c>
      <c r="M186" s="53" t="s">
        <v>47</v>
      </c>
      <c r="N186" s="53" t="s">
        <v>139</v>
      </c>
      <c r="O186" s="55">
        <v>252737</v>
      </c>
      <c r="P186" s="53" t="s">
        <v>138</v>
      </c>
      <c r="Q186" s="53" t="s">
        <v>51</v>
      </c>
      <c r="R186" s="40">
        <f>IF(D186="0. Inget datum inlagt",Tabell1[[#This Row],[Start date]],YEAR(D186))</f>
        <v>2025</v>
      </c>
      <c r="S186" s="13" t="s">
        <v>134</v>
      </c>
    </row>
    <row r="187" spans="1:19" x14ac:dyDescent="0.2">
      <c r="A187" s="53">
        <v>42</v>
      </c>
      <c r="B187" s="53" t="s">
        <v>416</v>
      </c>
      <c r="C187" s="53" t="s">
        <v>962</v>
      </c>
      <c r="D187" s="54">
        <v>45901</v>
      </c>
      <c r="E187" s="85">
        <v>46934</v>
      </c>
      <c r="F187" s="53" t="s">
        <v>1668</v>
      </c>
      <c r="G187" s="53" t="s">
        <v>469</v>
      </c>
      <c r="H187" s="53" t="s">
        <v>1478</v>
      </c>
      <c r="I187" s="53" t="s">
        <v>20</v>
      </c>
      <c r="J187" s="53" t="s">
        <v>41</v>
      </c>
      <c r="K187" s="53" t="s">
        <v>29</v>
      </c>
      <c r="L187" s="53" t="s">
        <v>164</v>
      </c>
      <c r="M187" s="53" t="s">
        <v>23</v>
      </c>
      <c r="N187" s="53" t="s">
        <v>139</v>
      </c>
      <c r="O187" s="55">
        <v>207149</v>
      </c>
      <c r="P187" s="53" t="s">
        <v>282</v>
      </c>
      <c r="Q187" s="53" t="s">
        <v>1015</v>
      </c>
      <c r="R187" s="40">
        <f>IF(D187="0. Inget datum inlagt",Tabell1[[#This Row],[Start date]],YEAR(D187))</f>
        <v>2025</v>
      </c>
      <c r="S187" s="13" t="s">
        <v>134</v>
      </c>
    </row>
    <row r="188" spans="1:19" x14ac:dyDescent="0.2">
      <c r="A188" s="53">
        <v>43</v>
      </c>
      <c r="B188" s="53" t="s">
        <v>416</v>
      </c>
      <c r="C188" s="53" t="s">
        <v>962</v>
      </c>
      <c r="D188" s="54">
        <v>45901</v>
      </c>
      <c r="E188" s="85">
        <v>46934</v>
      </c>
      <c r="F188" s="53" t="s">
        <v>1668</v>
      </c>
      <c r="G188" s="53" t="s">
        <v>471</v>
      </c>
      <c r="H188" s="53" t="s">
        <v>1846</v>
      </c>
      <c r="I188" s="53" t="s">
        <v>20</v>
      </c>
      <c r="J188" s="53" t="s">
        <v>41</v>
      </c>
      <c r="K188" s="53" t="s">
        <v>22</v>
      </c>
      <c r="L188" s="53" t="s">
        <v>142</v>
      </c>
      <c r="M188" s="53" t="s">
        <v>47</v>
      </c>
      <c r="N188" s="53" t="s">
        <v>139</v>
      </c>
      <c r="O188" s="55">
        <v>135002</v>
      </c>
      <c r="P188" s="53" t="s">
        <v>282</v>
      </c>
      <c r="Q188" s="53" t="s">
        <v>1015</v>
      </c>
      <c r="R188" s="40">
        <f>IF(D188="0. Inget datum inlagt",Tabell1[[#This Row],[Start date]],YEAR(D188))</f>
        <v>2025</v>
      </c>
      <c r="S188" s="13" t="s">
        <v>134</v>
      </c>
    </row>
    <row r="189" spans="1:19" x14ac:dyDescent="0.2">
      <c r="A189" s="53">
        <v>44</v>
      </c>
      <c r="B189" s="53" t="s">
        <v>416</v>
      </c>
      <c r="C189" s="53" t="s">
        <v>962</v>
      </c>
      <c r="D189" s="54">
        <v>45962</v>
      </c>
      <c r="E189" s="85">
        <v>47057</v>
      </c>
      <c r="F189" s="53" t="s">
        <v>1669</v>
      </c>
      <c r="G189" s="53" t="s">
        <v>135</v>
      </c>
      <c r="H189" s="53" t="s">
        <v>40</v>
      </c>
      <c r="I189" s="53" t="s">
        <v>20</v>
      </c>
      <c r="J189" s="53" t="s">
        <v>25</v>
      </c>
      <c r="K189" s="53" t="s">
        <v>22</v>
      </c>
      <c r="L189" s="53" t="s">
        <v>164</v>
      </c>
      <c r="M189" s="53" t="s">
        <v>23</v>
      </c>
      <c r="N189" s="53" t="s">
        <v>139</v>
      </c>
      <c r="O189" s="55">
        <v>121412</v>
      </c>
      <c r="P189" s="53" t="s">
        <v>133</v>
      </c>
      <c r="Q189" s="53" t="s">
        <v>278</v>
      </c>
      <c r="R189" s="40">
        <f>IF(D189="0. Inget datum inlagt",Tabell1[[#This Row],[Start date]],YEAR(D189))</f>
        <v>2025</v>
      </c>
      <c r="S189" s="13" t="s">
        <v>134</v>
      </c>
    </row>
    <row r="190" spans="1:19" x14ac:dyDescent="0.2">
      <c r="A190" s="53">
        <v>45</v>
      </c>
      <c r="B190" s="53" t="s">
        <v>416</v>
      </c>
      <c r="C190" s="53" t="s">
        <v>962</v>
      </c>
      <c r="D190" s="54">
        <v>45931</v>
      </c>
      <c r="E190" s="85">
        <v>47026</v>
      </c>
      <c r="F190" s="53" t="s">
        <v>1670</v>
      </c>
      <c r="G190" s="53" t="s">
        <v>411</v>
      </c>
      <c r="H190" s="53" t="s">
        <v>28</v>
      </c>
      <c r="I190" s="53" t="s">
        <v>20</v>
      </c>
      <c r="J190" s="53" t="s">
        <v>25</v>
      </c>
      <c r="K190" s="53" t="s">
        <v>29</v>
      </c>
      <c r="L190" s="53" t="s">
        <v>412</v>
      </c>
      <c r="M190" s="53" t="s">
        <v>30</v>
      </c>
      <c r="N190" s="53" t="s">
        <v>221</v>
      </c>
      <c r="O190" s="55">
        <v>389998</v>
      </c>
      <c r="P190" s="53" t="s">
        <v>138</v>
      </c>
      <c r="Q190" s="53" t="s">
        <v>51</v>
      </c>
      <c r="R190" s="40">
        <f>IF(D190="0. Inget datum inlagt",Tabell1[[#This Row],[Start date]],YEAR(D190))</f>
        <v>2025</v>
      </c>
      <c r="S190" s="13" t="s">
        <v>134</v>
      </c>
    </row>
    <row r="191" spans="1:19" x14ac:dyDescent="0.2">
      <c r="A191" s="53">
        <v>46</v>
      </c>
      <c r="B191" s="53" t="s">
        <v>416</v>
      </c>
      <c r="C191" s="53" t="s">
        <v>962</v>
      </c>
      <c r="D191" s="54">
        <v>45870</v>
      </c>
      <c r="E191" s="85">
        <v>46965</v>
      </c>
      <c r="F191" s="53" t="s">
        <v>1671</v>
      </c>
      <c r="G191" s="53" t="s">
        <v>227</v>
      </c>
      <c r="H191" s="53" t="s">
        <v>55</v>
      </c>
      <c r="I191" s="53" t="s">
        <v>20</v>
      </c>
      <c r="J191" s="53" t="s">
        <v>25</v>
      </c>
      <c r="K191" s="53" t="s">
        <v>29</v>
      </c>
      <c r="L191" s="53" t="s">
        <v>142</v>
      </c>
      <c r="M191" s="53" t="s">
        <v>47</v>
      </c>
      <c r="N191" s="53" t="s">
        <v>139</v>
      </c>
      <c r="O191" s="55">
        <v>260000</v>
      </c>
      <c r="P191" s="53" t="s">
        <v>138</v>
      </c>
      <c r="Q191" s="53" t="s">
        <v>51</v>
      </c>
      <c r="R191" s="40">
        <f>IF(D191="0. Inget datum inlagt",Tabell1[[#This Row],[Start date]],YEAR(D191))</f>
        <v>2025</v>
      </c>
      <c r="S191" s="13" t="s">
        <v>134</v>
      </c>
    </row>
    <row r="192" spans="1:19" x14ac:dyDescent="0.2">
      <c r="A192" s="53">
        <v>47</v>
      </c>
      <c r="B192" s="53" t="s">
        <v>416</v>
      </c>
      <c r="C192" s="53" t="s">
        <v>962</v>
      </c>
      <c r="D192" s="54">
        <v>45931</v>
      </c>
      <c r="E192" s="85">
        <v>47026</v>
      </c>
      <c r="F192" s="53" t="s">
        <v>1672</v>
      </c>
      <c r="G192" s="53" t="s">
        <v>227</v>
      </c>
      <c r="H192" s="53" t="s">
        <v>55</v>
      </c>
      <c r="I192" s="53" t="s">
        <v>20</v>
      </c>
      <c r="J192" s="53" t="s">
        <v>25</v>
      </c>
      <c r="K192" s="53" t="s">
        <v>22</v>
      </c>
      <c r="L192" s="53" t="s">
        <v>142</v>
      </c>
      <c r="M192" s="53" t="s">
        <v>47</v>
      </c>
      <c r="N192" s="53" t="s">
        <v>139</v>
      </c>
      <c r="O192" s="55">
        <v>260000</v>
      </c>
      <c r="P192" s="53" t="s">
        <v>138</v>
      </c>
      <c r="Q192" s="53" t="s">
        <v>51</v>
      </c>
      <c r="R192" s="40">
        <f>IF(D192="0. Inget datum inlagt",Tabell1[[#This Row],[Start date]],YEAR(D192))</f>
        <v>2025</v>
      </c>
      <c r="S192" s="13" t="s">
        <v>134</v>
      </c>
    </row>
    <row r="193" spans="1:19" x14ac:dyDescent="0.2">
      <c r="A193" s="53">
        <v>48</v>
      </c>
      <c r="B193" s="53" t="s">
        <v>416</v>
      </c>
      <c r="C193" s="53" t="s">
        <v>962</v>
      </c>
      <c r="D193" s="54">
        <v>46023</v>
      </c>
      <c r="E193" s="85">
        <v>47118</v>
      </c>
      <c r="F193" s="53" t="s">
        <v>1673</v>
      </c>
      <c r="G193" s="53" t="s">
        <v>1674</v>
      </c>
      <c r="H193" s="53" t="s">
        <v>428</v>
      </c>
      <c r="I193" s="53" t="s">
        <v>38</v>
      </c>
      <c r="J193" s="53" t="s">
        <v>38</v>
      </c>
      <c r="K193" s="53" t="s">
        <v>22</v>
      </c>
      <c r="L193" s="53" t="s">
        <v>319</v>
      </c>
      <c r="M193" s="53" t="s">
        <v>30</v>
      </c>
      <c r="N193" s="53" t="s">
        <v>221</v>
      </c>
      <c r="O193" s="55">
        <v>159333</v>
      </c>
      <c r="P193" s="53" t="s">
        <v>285</v>
      </c>
      <c r="Q193" s="53" t="s">
        <v>461</v>
      </c>
      <c r="R193" s="40">
        <f>IF(D193="0. Inget datum inlagt",Tabell1[[#This Row],[Start date]],YEAR(D193))</f>
        <v>2026</v>
      </c>
      <c r="S193" s="13" t="s">
        <v>134</v>
      </c>
    </row>
    <row r="194" spans="1:19" x14ac:dyDescent="0.2">
      <c r="A194" s="53">
        <v>49</v>
      </c>
      <c r="B194" s="53" t="s">
        <v>416</v>
      </c>
      <c r="C194" s="53" t="s">
        <v>962</v>
      </c>
      <c r="D194" s="54">
        <v>46023</v>
      </c>
      <c r="E194" s="85">
        <v>47118</v>
      </c>
      <c r="F194" s="53" t="s">
        <v>1673</v>
      </c>
      <c r="G194" s="53" t="s">
        <v>1675</v>
      </c>
      <c r="H194" s="53" t="s">
        <v>1854</v>
      </c>
      <c r="I194" s="53" t="s">
        <v>20</v>
      </c>
      <c r="J194" s="53" t="s">
        <v>25</v>
      </c>
      <c r="K194" s="53" t="s">
        <v>22</v>
      </c>
      <c r="L194" s="53" t="s">
        <v>302</v>
      </c>
      <c r="M194" s="53" t="s">
        <v>303</v>
      </c>
      <c r="N194" s="53" t="s">
        <v>152</v>
      </c>
      <c r="O194" s="55">
        <v>47731</v>
      </c>
      <c r="P194" s="53" t="s">
        <v>285</v>
      </c>
      <c r="Q194" s="53" t="s">
        <v>461</v>
      </c>
      <c r="R194" s="40">
        <f>IF(D194="0. Inget datum inlagt",Tabell1[[#This Row],[Start date]],YEAR(D194))</f>
        <v>2026</v>
      </c>
      <c r="S194" s="13" t="s">
        <v>134</v>
      </c>
    </row>
    <row r="195" spans="1:19" x14ac:dyDescent="0.2">
      <c r="A195" s="53">
        <v>50</v>
      </c>
      <c r="B195" s="53" t="s">
        <v>416</v>
      </c>
      <c r="C195" s="53" t="s">
        <v>962</v>
      </c>
      <c r="D195" s="54">
        <v>46023</v>
      </c>
      <c r="E195" s="85">
        <v>47118</v>
      </c>
      <c r="F195" s="53" t="s">
        <v>1673</v>
      </c>
      <c r="G195" s="53" t="s">
        <v>1676</v>
      </c>
      <c r="H195" s="53" t="s">
        <v>1855</v>
      </c>
      <c r="I195" s="53" t="s">
        <v>38</v>
      </c>
      <c r="J195" s="53" t="s">
        <v>38</v>
      </c>
      <c r="K195" s="53" t="s">
        <v>22</v>
      </c>
      <c r="L195" s="53" t="s">
        <v>263</v>
      </c>
      <c r="M195" s="53" t="s">
        <v>47</v>
      </c>
      <c r="N195" s="53" t="s">
        <v>139</v>
      </c>
      <c r="O195" s="55">
        <v>26981</v>
      </c>
      <c r="P195" s="53" t="s">
        <v>285</v>
      </c>
      <c r="Q195" s="53" t="s">
        <v>461</v>
      </c>
      <c r="R195" s="40">
        <f>IF(D195="0. Inget datum inlagt",Tabell1[[#This Row],[Start date]],YEAR(D195))</f>
        <v>2026</v>
      </c>
      <c r="S195" s="13" t="s">
        <v>134</v>
      </c>
    </row>
    <row r="196" spans="1:19" x14ac:dyDescent="0.2">
      <c r="A196" s="53">
        <v>51</v>
      </c>
      <c r="B196" s="53" t="s">
        <v>416</v>
      </c>
      <c r="C196" s="53" t="s">
        <v>962</v>
      </c>
      <c r="D196" s="54">
        <v>46023</v>
      </c>
      <c r="E196" s="85">
        <v>47118</v>
      </c>
      <c r="F196" s="53" t="s">
        <v>1673</v>
      </c>
      <c r="G196" s="53" t="s">
        <v>135</v>
      </c>
      <c r="H196" s="53" t="s">
        <v>566</v>
      </c>
      <c r="I196" s="53" t="s">
        <v>38</v>
      </c>
      <c r="J196" s="53" t="s">
        <v>38</v>
      </c>
      <c r="K196" s="53" t="s">
        <v>22</v>
      </c>
      <c r="L196" s="53" t="s">
        <v>466</v>
      </c>
      <c r="M196" s="53" t="s">
        <v>23</v>
      </c>
      <c r="N196" s="53" t="s">
        <v>139</v>
      </c>
      <c r="O196" s="55">
        <v>181681</v>
      </c>
      <c r="P196" s="53" t="s">
        <v>285</v>
      </c>
      <c r="Q196" s="53" t="s">
        <v>461</v>
      </c>
      <c r="R196" s="40">
        <f>IF(D196="0. Inget datum inlagt",Tabell1[[#This Row],[Start date]],YEAR(D196))</f>
        <v>2026</v>
      </c>
      <c r="S196" s="13" t="s">
        <v>134</v>
      </c>
    </row>
    <row r="197" spans="1:19" x14ac:dyDescent="0.2">
      <c r="A197" s="53">
        <v>52</v>
      </c>
      <c r="B197" s="53" t="s">
        <v>416</v>
      </c>
      <c r="C197" s="53" t="s">
        <v>1632</v>
      </c>
      <c r="D197" s="54">
        <v>45809</v>
      </c>
      <c r="E197" s="85">
        <v>46022</v>
      </c>
      <c r="F197" s="53" t="s">
        <v>1677</v>
      </c>
      <c r="G197" s="53" t="s">
        <v>434</v>
      </c>
      <c r="H197" s="53" t="s">
        <v>435</v>
      </c>
      <c r="I197" s="53" t="s">
        <v>20</v>
      </c>
      <c r="J197" s="53" t="s">
        <v>62</v>
      </c>
      <c r="K197" s="53" t="s">
        <v>22</v>
      </c>
      <c r="L197" s="53" t="s">
        <v>164</v>
      </c>
      <c r="M197" s="53" t="s">
        <v>23</v>
      </c>
      <c r="N197" s="53" t="s">
        <v>139</v>
      </c>
      <c r="O197" s="55">
        <v>578</v>
      </c>
      <c r="P197" s="53" t="s">
        <v>285</v>
      </c>
      <c r="Q197" s="53" t="s">
        <v>426</v>
      </c>
      <c r="R197" s="40">
        <f>IF(D197="0. Inget datum inlagt",Tabell1[[#This Row],[Start date]],YEAR(D197))</f>
        <v>2025</v>
      </c>
      <c r="S197" s="13" t="s">
        <v>134</v>
      </c>
    </row>
    <row r="198" spans="1:19" x14ac:dyDescent="0.2">
      <c r="A198" s="53">
        <v>53</v>
      </c>
      <c r="B198" s="53" t="s">
        <v>416</v>
      </c>
      <c r="C198" s="53" t="s">
        <v>1632</v>
      </c>
      <c r="D198" s="54">
        <v>45809</v>
      </c>
      <c r="E198" s="85">
        <v>46022</v>
      </c>
      <c r="F198" s="53" t="s">
        <v>1677</v>
      </c>
      <c r="G198" s="53" t="s">
        <v>135</v>
      </c>
      <c r="H198" s="53" t="s">
        <v>465</v>
      </c>
      <c r="I198" s="53" t="s">
        <v>38</v>
      </c>
      <c r="J198" s="53" t="s">
        <v>38</v>
      </c>
      <c r="K198" s="53" t="s">
        <v>29</v>
      </c>
      <c r="L198" s="53" t="s">
        <v>466</v>
      </c>
      <c r="M198" s="53" t="s">
        <v>23</v>
      </c>
      <c r="N198" s="53" t="s">
        <v>139</v>
      </c>
      <c r="O198" s="55">
        <v>11844</v>
      </c>
      <c r="P198" s="53" t="s">
        <v>285</v>
      </c>
      <c r="Q198" s="53" t="s">
        <v>426</v>
      </c>
      <c r="R198" s="40">
        <f>IF(D198="0. Inget datum inlagt",Tabell1[[#This Row],[Start date]],YEAR(D198))</f>
        <v>2025</v>
      </c>
      <c r="S198" s="13" t="s">
        <v>134</v>
      </c>
    </row>
    <row r="199" spans="1:19" x14ac:dyDescent="0.2">
      <c r="A199" s="53">
        <v>54</v>
      </c>
      <c r="B199" s="53" t="s">
        <v>416</v>
      </c>
      <c r="C199" s="53" t="s">
        <v>1632</v>
      </c>
      <c r="D199" s="54">
        <v>45809</v>
      </c>
      <c r="E199" s="85">
        <v>46022</v>
      </c>
      <c r="F199" s="53" t="s">
        <v>1677</v>
      </c>
      <c r="G199" s="53" t="s">
        <v>135</v>
      </c>
      <c r="H199" s="53" t="s">
        <v>61</v>
      </c>
      <c r="I199" s="53" t="s">
        <v>20</v>
      </c>
      <c r="J199" s="53" t="s">
        <v>62</v>
      </c>
      <c r="K199" s="53" t="s">
        <v>22</v>
      </c>
      <c r="L199" s="53" t="s">
        <v>164</v>
      </c>
      <c r="M199" s="53" t="s">
        <v>23</v>
      </c>
      <c r="N199" s="53" t="s">
        <v>139</v>
      </c>
      <c r="O199" s="55">
        <v>578</v>
      </c>
      <c r="P199" s="53" t="s">
        <v>285</v>
      </c>
      <c r="Q199" s="53" t="s">
        <v>426</v>
      </c>
      <c r="R199" s="40">
        <f>IF(D199="0. Inget datum inlagt",Tabell1[[#This Row],[Start date]],YEAR(D199))</f>
        <v>2025</v>
      </c>
      <c r="S199" s="13" t="s">
        <v>134</v>
      </c>
    </row>
    <row r="200" spans="1:19" x14ac:dyDescent="0.2">
      <c r="A200" s="53">
        <v>55</v>
      </c>
      <c r="B200" s="53" t="s">
        <v>416</v>
      </c>
      <c r="C200" s="53" t="s">
        <v>1632</v>
      </c>
      <c r="D200" s="54">
        <v>45809</v>
      </c>
      <c r="E200" s="85">
        <v>46173</v>
      </c>
      <c r="F200" s="53" t="s">
        <v>1678</v>
      </c>
      <c r="G200" s="53" t="s">
        <v>239</v>
      </c>
      <c r="H200" s="53" t="s">
        <v>61</v>
      </c>
      <c r="I200" s="53" t="s">
        <v>20</v>
      </c>
      <c r="J200" s="53" t="s">
        <v>62</v>
      </c>
      <c r="K200" s="53" t="s">
        <v>29</v>
      </c>
      <c r="L200" s="53" t="s">
        <v>164</v>
      </c>
      <c r="M200" s="53" t="s">
        <v>23</v>
      </c>
      <c r="N200" s="53" t="s">
        <v>139</v>
      </c>
      <c r="O200" s="55">
        <v>12592</v>
      </c>
      <c r="P200" s="53" t="s">
        <v>282</v>
      </c>
      <c r="Q200" s="53" t="s">
        <v>1015</v>
      </c>
      <c r="R200" s="40">
        <f>IF(D200="0. Inget datum inlagt",Tabell1[[#This Row],[Start date]],YEAR(D200))</f>
        <v>2025</v>
      </c>
      <c r="S200" s="13" t="s">
        <v>134</v>
      </c>
    </row>
    <row r="201" spans="1:19" x14ac:dyDescent="0.2">
      <c r="A201" s="53">
        <v>56</v>
      </c>
      <c r="B201" s="53" t="s">
        <v>416</v>
      </c>
      <c r="C201" s="53" t="s">
        <v>962</v>
      </c>
      <c r="D201" s="54">
        <v>45931</v>
      </c>
      <c r="E201" s="85">
        <v>47026</v>
      </c>
      <c r="F201" s="53" t="s">
        <v>1679</v>
      </c>
      <c r="G201" s="53" t="s">
        <v>1680</v>
      </c>
      <c r="H201" s="53" t="s">
        <v>208</v>
      </c>
      <c r="I201" s="53" t="s">
        <v>20</v>
      </c>
      <c r="J201" s="53" t="s">
        <v>25</v>
      </c>
      <c r="K201" s="53" t="s">
        <v>22</v>
      </c>
      <c r="L201" s="53" t="s">
        <v>164</v>
      </c>
      <c r="M201" s="53" t="s">
        <v>23</v>
      </c>
      <c r="N201" s="53" t="s">
        <v>139</v>
      </c>
      <c r="O201" s="55">
        <v>130000</v>
      </c>
      <c r="P201" s="53" t="s">
        <v>133</v>
      </c>
      <c r="Q201" s="53" t="s">
        <v>84</v>
      </c>
      <c r="R201" s="40">
        <f>IF(D201="0. Inget datum inlagt",Tabell1[[#This Row],[Start date]],YEAR(D201))</f>
        <v>2025</v>
      </c>
      <c r="S201" s="13" t="s">
        <v>134</v>
      </c>
    </row>
    <row r="202" spans="1:19" x14ac:dyDescent="0.2">
      <c r="A202" s="53">
        <v>57</v>
      </c>
      <c r="B202" s="53" t="s">
        <v>416</v>
      </c>
      <c r="C202" s="53" t="s">
        <v>962</v>
      </c>
      <c r="D202" s="54">
        <v>45931</v>
      </c>
      <c r="E202" s="85">
        <v>47026</v>
      </c>
      <c r="F202" s="53" t="s">
        <v>1679</v>
      </c>
      <c r="G202" s="53" t="s">
        <v>1681</v>
      </c>
      <c r="H202" s="53" t="s">
        <v>19</v>
      </c>
      <c r="I202" s="53" t="s">
        <v>20</v>
      </c>
      <c r="J202" s="53" t="s">
        <v>21</v>
      </c>
      <c r="K202" s="53" t="s">
        <v>22</v>
      </c>
      <c r="L202" s="53" t="s">
        <v>164</v>
      </c>
      <c r="M202" s="53" t="s">
        <v>23</v>
      </c>
      <c r="N202" s="53" t="s">
        <v>139</v>
      </c>
      <c r="O202" s="55">
        <v>123833</v>
      </c>
      <c r="P202" s="53" t="s">
        <v>133</v>
      </c>
      <c r="Q202" s="53" t="s">
        <v>84</v>
      </c>
      <c r="R202" s="40">
        <f>IF(D202="0. Inget datum inlagt",Tabell1[[#This Row],[Start date]],YEAR(D202))</f>
        <v>2025</v>
      </c>
      <c r="S202" s="13" t="s">
        <v>134</v>
      </c>
    </row>
    <row r="203" spans="1:19" x14ac:dyDescent="0.2">
      <c r="A203" s="53">
        <v>58</v>
      </c>
      <c r="B203" s="53" t="s">
        <v>416</v>
      </c>
      <c r="C203" s="53" t="s">
        <v>1632</v>
      </c>
      <c r="D203" s="54">
        <v>45870</v>
      </c>
      <c r="E203" s="85">
        <v>46142</v>
      </c>
      <c r="F203" s="53" t="s">
        <v>1682</v>
      </c>
      <c r="G203" s="53" t="s">
        <v>135</v>
      </c>
      <c r="H203" s="53" t="s">
        <v>1856</v>
      </c>
      <c r="I203" s="53" t="s">
        <v>38</v>
      </c>
      <c r="J203" s="53" t="s">
        <v>38</v>
      </c>
      <c r="K203" s="53" t="s">
        <v>22</v>
      </c>
      <c r="L203" s="53" t="s">
        <v>495</v>
      </c>
      <c r="M203" s="53" t="s">
        <v>47</v>
      </c>
      <c r="N203" s="53" t="s">
        <v>139</v>
      </c>
      <c r="O203" s="55">
        <v>11522</v>
      </c>
      <c r="P203" s="53" t="s">
        <v>282</v>
      </c>
      <c r="Q203" s="53" t="s">
        <v>1015</v>
      </c>
      <c r="R203" s="40">
        <f>IF(D203="0. Inget datum inlagt",Tabell1[[#This Row],[Start date]],YEAR(D203))</f>
        <v>2025</v>
      </c>
      <c r="S203" s="13" t="s">
        <v>134</v>
      </c>
    </row>
    <row r="204" spans="1:19" x14ac:dyDescent="0.2">
      <c r="A204" s="53">
        <v>59</v>
      </c>
      <c r="B204" s="53" t="s">
        <v>416</v>
      </c>
      <c r="C204" s="53" t="s">
        <v>1632</v>
      </c>
      <c r="D204" s="54">
        <v>45839</v>
      </c>
      <c r="E204" s="85">
        <v>46053</v>
      </c>
      <c r="F204" s="53" t="s">
        <v>1683</v>
      </c>
      <c r="G204" s="53" t="s">
        <v>1684</v>
      </c>
      <c r="H204" s="53" t="s">
        <v>1857</v>
      </c>
      <c r="I204" s="53" t="s">
        <v>38</v>
      </c>
      <c r="J204" s="53" t="s">
        <v>38</v>
      </c>
      <c r="K204" s="53" t="s">
        <v>22</v>
      </c>
      <c r="L204" s="53" t="s">
        <v>700</v>
      </c>
      <c r="M204" s="53" t="s">
        <v>36</v>
      </c>
      <c r="N204" s="53" t="s">
        <v>221</v>
      </c>
      <c r="O204" s="55">
        <v>2167</v>
      </c>
      <c r="P204" s="53" t="s">
        <v>285</v>
      </c>
      <c r="Q204" s="53" t="s">
        <v>461</v>
      </c>
      <c r="R204" s="40">
        <f>IF(D204="0. Inget datum inlagt",Tabell1[[#This Row],[Start date]],YEAR(D204))</f>
        <v>2025</v>
      </c>
      <c r="S204" s="13" t="s">
        <v>134</v>
      </c>
    </row>
    <row r="205" spans="1:19" x14ac:dyDescent="0.2">
      <c r="A205" s="53">
        <v>60</v>
      </c>
      <c r="B205" s="53" t="s">
        <v>416</v>
      </c>
      <c r="C205" s="53" t="s">
        <v>1632</v>
      </c>
      <c r="D205" s="54">
        <v>45839</v>
      </c>
      <c r="E205" s="85">
        <v>46053</v>
      </c>
      <c r="F205" s="53" t="s">
        <v>1683</v>
      </c>
      <c r="G205" s="53" t="s">
        <v>1685</v>
      </c>
      <c r="H205" s="53" t="s">
        <v>1858</v>
      </c>
      <c r="I205" s="53" t="s">
        <v>38</v>
      </c>
      <c r="J205" s="53" t="s">
        <v>38</v>
      </c>
      <c r="K205" s="53" t="s">
        <v>22</v>
      </c>
      <c r="L205" s="53" t="s">
        <v>700</v>
      </c>
      <c r="M205" s="53" t="s">
        <v>36</v>
      </c>
      <c r="N205" s="53" t="s">
        <v>221</v>
      </c>
      <c r="O205" s="55">
        <v>2167</v>
      </c>
      <c r="P205" s="53" t="s">
        <v>285</v>
      </c>
      <c r="Q205" s="53" t="s">
        <v>461</v>
      </c>
      <c r="R205" s="40">
        <f>IF(D205="0. Inget datum inlagt",Tabell1[[#This Row],[Start date]],YEAR(D205))</f>
        <v>2025</v>
      </c>
      <c r="S205" s="13" t="s">
        <v>134</v>
      </c>
    </row>
    <row r="206" spans="1:19" x14ac:dyDescent="0.2">
      <c r="A206" s="53">
        <v>61</v>
      </c>
      <c r="B206" s="53" t="s">
        <v>416</v>
      </c>
      <c r="C206" s="53" t="s">
        <v>1632</v>
      </c>
      <c r="D206" s="54">
        <v>45839</v>
      </c>
      <c r="E206" s="85">
        <v>46053</v>
      </c>
      <c r="F206" s="53" t="s">
        <v>1683</v>
      </c>
      <c r="G206" s="53" t="s">
        <v>1686</v>
      </c>
      <c r="H206" s="53" t="s">
        <v>1859</v>
      </c>
      <c r="I206" s="53" t="s">
        <v>38</v>
      </c>
      <c r="J206" s="53" t="s">
        <v>38</v>
      </c>
      <c r="K206" s="53" t="s">
        <v>22</v>
      </c>
      <c r="L206" s="53" t="s">
        <v>1823</v>
      </c>
      <c r="M206" s="53" t="s">
        <v>36</v>
      </c>
      <c r="N206" s="53" t="s">
        <v>221</v>
      </c>
      <c r="O206" s="55">
        <v>2167</v>
      </c>
      <c r="P206" s="53" t="s">
        <v>285</v>
      </c>
      <c r="Q206" s="53" t="s">
        <v>461</v>
      </c>
      <c r="R206" s="40">
        <f>IF(D206="0. Inget datum inlagt",Tabell1[[#This Row],[Start date]],YEAR(D206))</f>
        <v>2025</v>
      </c>
      <c r="S206" s="13" t="s">
        <v>134</v>
      </c>
    </row>
    <row r="207" spans="1:19" x14ac:dyDescent="0.2">
      <c r="A207" s="53">
        <v>62</v>
      </c>
      <c r="B207" s="53" t="s">
        <v>416</v>
      </c>
      <c r="C207" s="53" t="s">
        <v>1632</v>
      </c>
      <c r="D207" s="54">
        <v>45839</v>
      </c>
      <c r="E207" s="85">
        <v>46053</v>
      </c>
      <c r="F207" s="53" t="s">
        <v>1683</v>
      </c>
      <c r="G207" s="53" t="s">
        <v>1687</v>
      </c>
      <c r="H207" s="53" t="s">
        <v>1860</v>
      </c>
      <c r="I207" s="53" t="s">
        <v>38</v>
      </c>
      <c r="J207" s="53" t="s">
        <v>38</v>
      </c>
      <c r="K207" s="53" t="s">
        <v>22</v>
      </c>
      <c r="L207" s="53" t="s">
        <v>1552</v>
      </c>
      <c r="M207" s="53" t="s">
        <v>36</v>
      </c>
      <c r="N207" s="53" t="s">
        <v>221</v>
      </c>
      <c r="O207" s="55">
        <v>2166</v>
      </c>
      <c r="P207" s="53" t="s">
        <v>285</v>
      </c>
      <c r="Q207" s="53" t="s">
        <v>461</v>
      </c>
      <c r="R207" s="40">
        <f>IF(D207="0. Inget datum inlagt",Tabell1[[#This Row],[Start date]],YEAR(D207))</f>
        <v>2025</v>
      </c>
      <c r="S207" s="13" t="s">
        <v>134</v>
      </c>
    </row>
    <row r="208" spans="1:19" x14ac:dyDescent="0.2">
      <c r="A208" s="53">
        <v>63</v>
      </c>
      <c r="B208" s="53" t="s">
        <v>416</v>
      </c>
      <c r="C208" s="53" t="s">
        <v>1632</v>
      </c>
      <c r="D208" s="54">
        <v>45839</v>
      </c>
      <c r="E208" s="85">
        <v>46053</v>
      </c>
      <c r="F208" s="53" t="s">
        <v>1683</v>
      </c>
      <c r="G208" s="53" t="s">
        <v>1688</v>
      </c>
      <c r="H208" s="53" t="s">
        <v>1861</v>
      </c>
      <c r="I208" s="53" t="s">
        <v>38</v>
      </c>
      <c r="J208" s="53" t="s">
        <v>38</v>
      </c>
      <c r="K208" s="53" t="s">
        <v>22</v>
      </c>
      <c r="L208" s="53" t="s">
        <v>1823</v>
      </c>
      <c r="M208" s="53" t="s">
        <v>36</v>
      </c>
      <c r="N208" s="53" t="s">
        <v>221</v>
      </c>
      <c r="O208" s="55">
        <v>2166</v>
      </c>
      <c r="P208" s="53" t="s">
        <v>285</v>
      </c>
      <c r="Q208" s="53" t="s">
        <v>461</v>
      </c>
      <c r="R208" s="40">
        <f>IF(D208="0. Inget datum inlagt",Tabell1[[#This Row],[Start date]],YEAR(D208))</f>
        <v>2025</v>
      </c>
      <c r="S208" s="13" t="s">
        <v>134</v>
      </c>
    </row>
    <row r="209" spans="1:19" x14ac:dyDescent="0.2">
      <c r="A209" s="53">
        <v>64</v>
      </c>
      <c r="B209" s="53" t="s">
        <v>416</v>
      </c>
      <c r="C209" s="53" t="s">
        <v>1632</v>
      </c>
      <c r="D209" s="54">
        <v>45839</v>
      </c>
      <c r="E209" s="85">
        <v>46053</v>
      </c>
      <c r="F209" s="53" t="s">
        <v>1683</v>
      </c>
      <c r="G209" s="53" t="s">
        <v>1689</v>
      </c>
      <c r="H209" s="53" t="s">
        <v>1862</v>
      </c>
      <c r="I209" s="53" t="s">
        <v>38</v>
      </c>
      <c r="J209" s="53" t="s">
        <v>38</v>
      </c>
      <c r="K209" s="53" t="s">
        <v>22</v>
      </c>
      <c r="L209" s="53" t="s">
        <v>768</v>
      </c>
      <c r="M209" s="53" t="s">
        <v>36</v>
      </c>
      <c r="N209" s="53" t="s">
        <v>221</v>
      </c>
      <c r="O209" s="55">
        <v>2167</v>
      </c>
      <c r="P209" s="53" t="s">
        <v>285</v>
      </c>
      <c r="Q209" s="53" t="s">
        <v>461</v>
      </c>
      <c r="R209" s="40">
        <f>IF(D209="0. Inget datum inlagt",Tabell1[[#This Row],[Start date]],YEAR(D209))</f>
        <v>2025</v>
      </c>
      <c r="S209" s="13" t="s">
        <v>134</v>
      </c>
    </row>
    <row r="210" spans="1:19" x14ac:dyDescent="0.2">
      <c r="A210" s="53">
        <v>65</v>
      </c>
      <c r="B210" s="53" t="s">
        <v>416</v>
      </c>
      <c r="C210" s="53" t="s">
        <v>962</v>
      </c>
      <c r="D210" s="54">
        <v>45931</v>
      </c>
      <c r="E210" s="85">
        <v>47026</v>
      </c>
      <c r="F210" s="53" t="s">
        <v>1690</v>
      </c>
      <c r="G210" s="53" t="s">
        <v>227</v>
      </c>
      <c r="H210" s="53" t="s">
        <v>55</v>
      </c>
      <c r="I210" s="53" t="s">
        <v>20</v>
      </c>
      <c r="J210" s="53" t="s">
        <v>25</v>
      </c>
      <c r="K210" s="53" t="s">
        <v>22</v>
      </c>
      <c r="L210" s="53" t="s">
        <v>142</v>
      </c>
      <c r="M210" s="53" t="s">
        <v>47</v>
      </c>
      <c r="N210" s="53" t="s">
        <v>139</v>
      </c>
      <c r="O210" s="55">
        <v>240488</v>
      </c>
      <c r="P210" s="53" t="s">
        <v>138</v>
      </c>
      <c r="Q210" s="53" t="s">
        <v>51</v>
      </c>
      <c r="R210" s="40">
        <f>IF(D210="0. Inget datum inlagt",Tabell1[[#This Row],[Start date]],YEAR(D210))</f>
        <v>2025</v>
      </c>
      <c r="S210" s="13" t="s">
        <v>134</v>
      </c>
    </row>
    <row r="211" spans="1:19" x14ac:dyDescent="0.2">
      <c r="A211" s="53">
        <v>66</v>
      </c>
      <c r="B211" s="53" t="s">
        <v>416</v>
      </c>
      <c r="C211" s="53" t="s">
        <v>962</v>
      </c>
      <c r="D211" s="54">
        <v>45901</v>
      </c>
      <c r="E211" s="85">
        <v>46996</v>
      </c>
      <c r="F211" s="53" t="s">
        <v>1691</v>
      </c>
      <c r="G211" s="53" t="s">
        <v>1692</v>
      </c>
      <c r="H211" s="53" t="s">
        <v>524</v>
      </c>
      <c r="I211" s="53" t="s">
        <v>34</v>
      </c>
      <c r="J211" s="53" t="s">
        <v>38</v>
      </c>
      <c r="K211" s="53" t="s">
        <v>22</v>
      </c>
      <c r="L211" s="53" t="s">
        <v>192</v>
      </c>
      <c r="M211" s="53" t="s">
        <v>23</v>
      </c>
      <c r="N211" s="53" t="s">
        <v>139</v>
      </c>
      <c r="O211" s="55">
        <v>182000</v>
      </c>
      <c r="P211" s="53" t="s">
        <v>138</v>
      </c>
      <c r="Q211" s="53" t="s">
        <v>63</v>
      </c>
      <c r="R211" s="40">
        <f>IF(D211="0. Inget datum inlagt",Tabell1[[#This Row],[Start date]],YEAR(D211))</f>
        <v>2025</v>
      </c>
      <c r="S211" s="13" t="s">
        <v>134</v>
      </c>
    </row>
    <row r="212" spans="1:19" x14ac:dyDescent="0.2">
      <c r="A212" s="53">
        <v>67</v>
      </c>
      <c r="B212" s="53" t="s">
        <v>416</v>
      </c>
      <c r="C212" s="53" t="s">
        <v>962</v>
      </c>
      <c r="D212" s="54">
        <v>45901</v>
      </c>
      <c r="E212" s="85">
        <v>46996</v>
      </c>
      <c r="F212" s="53" t="s">
        <v>1693</v>
      </c>
      <c r="G212" s="53" t="s">
        <v>239</v>
      </c>
      <c r="H212" s="53" t="s">
        <v>61</v>
      </c>
      <c r="I212" s="53" t="s">
        <v>20</v>
      </c>
      <c r="J212" s="53" t="s">
        <v>62</v>
      </c>
      <c r="K212" s="53" t="s">
        <v>22</v>
      </c>
      <c r="L212" s="53" t="s">
        <v>164</v>
      </c>
      <c r="M212" s="53" t="s">
        <v>23</v>
      </c>
      <c r="N212" s="53" t="s">
        <v>139</v>
      </c>
      <c r="O212" s="55">
        <v>363383</v>
      </c>
      <c r="P212" s="53" t="s">
        <v>285</v>
      </c>
      <c r="Q212" s="53" t="s">
        <v>426</v>
      </c>
      <c r="R212" s="40">
        <f>IF(D212="0. Inget datum inlagt",Tabell1[[#This Row],[Start date]],YEAR(D212))</f>
        <v>2025</v>
      </c>
      <c r="S212" s="13" t="s">
        <v>134</v>
      </c>
    </row>
    <row r="213" spans="1:19" x14ac:dyDescent="0.2">
      <c r="A213" s="53">
        <v>68</v>
      </c>
      <c r="B213" s="53" t="s">
        <v>416</v>
      </c>
      <c r="C213" s="53" t="s">
        <v>1632</v>
      </c>
      <c r="D213" s="54">
        <v>45901</v>
      </c>
      <c r="E213" s="85">
        <v>46265</v>
      </c>
      <c r="F213" s="53" t="s">
        <v>1694</v>
      </c>
      <c r="G213" s="53" t="s">
        <v>135</v>
      </c>
      <c r="H213" s="53" t="s">
        <v>1863</v>
      </c>
      <c r="I213" s="53" t="s">
        <v>34</v>
      </c>
      <c r="J213" s="53" t="s">
        <v>38</v>
      </c>
      <c r="K213" s="53" t="s">
        <v>22</v>
      </c>
      <c r="L213" s="53" t="s">
        <v>1548</v>
      </c>
      <c r="M213" s="53" t="s">
        <v>23</v>
      </c>
      <c r="N213" s="53" t="s">
        <v>139</v>
      </c>
      <c r="O213" s="55">
        <v>13000</v>
      </c>
      <c r="P213" s="53" t="s">
        <v>282</v>
      </c>
      <c r="Q213" s="53" t="s">
        <v>1015</v>
      </c>
      <c r="R213" s="40">
        <f>IF(D213="0. Inget datum inlagt",Tabell1[[#This Row],[Start date]],YEAR(D213))</f>
        <v>2025</v>
      </c>
      <c r="S213" s="13" t="s">
        <v>134</v>
      </c>
    </row>
    <row r="214" spans="1:19" x14ac:dyDescent="0.2">
      <c r="A214" s="53">
        <v>69</v>
      </c>
      <c r="B214" s="53" t="s">
        <v>416</v>
      </c>
      <c r="C214" s="53" t="s">
        <v>962</v>
      </c>
      <c r="D214" s="54">
        <v>46023</v>
      </c>
      <c r="E214" s="85">
        <v>47118</v>
      </c>
      <c r="F214" s="53" t="s">
        <v>1695</v>
      </c>
      <c r="G214" s="53" t="s">
        <v>1696</v>
      </c>
      <c r="H214" s="53" t="s">
        <v>1864</v>
      </c>
      <c r="I214" s="53" t="s">
        <v>20</v>
      </c>
      <c r="J214" s="53" t="s">
        <v>41</v>
      </c>
      <c r="K214" s="53" t="s">
        <v>29</v>
      </c>
      <c r="L214" s="53" t="s">
        <v>137</v>
      </c>
      <c r="M214" s="53" t="s">
        <v>46</v>
      </c>
      <c r="N214" s="53" t="s">
        <v>137</v>
      </c>
      <c r="O214" s="55">
        <v>154881</v>
      </c>
      <c r="P214" s="53" t="s">
        <v>285</v>
      </c>
      <c r="Q214" s="53" t="s">
        <v>426</v>
      </c>
      <c r="R214" s="40">
        <f>IF(D214="0. Inget datum inlagt",Tabell1[[#This Row],[Start date]],YEAR(D214))</f>
        <v>2026</v>
      </c>
      <c r="S214" s="13" t="s">
        <v>134</v>
      </c>
    </row>
    <row r="215" spans="1:19" x14ac:dyDescent="0.2">
      <c r="A215" s="53">
        <v>70</v>
      </c>
      <c r="B215" s="53" t="s">
        <v>416</v>
      </c>
      <c r="C215" s="53" t="s">
        <v>962</v>
      </c>
      <c r="D215" s="54">
        <v>46023</v>
      </c>
      <c r="E215" s="85">
        <v>47118</v>
      </c>
      <c r="F215" s="53" t="s">
        <v>1697</v>
      </c>
      <c r="G215" s="53" t="s">
        <v>206</v>
      </c>
      <c r="H215" s="53" t="s">
        <v>40</v>
      </c>
      <c r="I215" s="53" t="s">
        <v>20</v>
      </c>
      <c r="J215" s="53" t="s">
        <v>1618</v>
      </c>
      <c r="K215" s="53" t="s">
        <v>22</v>
      </c>
      <c r="L215" s="53" t="s">
        <v>164</v>
      </c>
      <c r="M215" s="53" t="s">
        <v>23</v>
      </c>
      <c r="N215" s="53" t="s">
        <v>139</v>
      </c>
      <c r="O215" s="55">
        <v>300579</v>
      </c>
      <c r="P215" s="53" t="s">
        <v>138</v>
      </c>
      <c r="Q215" s="53" t="s">
        <v>51</v>
      </c>
      <c r="R215" s="40">
        <f>IF(D215="0. Inget datum inlagt",Tabell1[[#This Row],[Start date]],YEAR(D215))</f>
        <v>2026</v>
      </c>
      <c r="S215" s="13" t="s">
        <v>134</v>
      </c>
    </row>
    <row r="216" spans="1:19" x14ac:dyDescent="0.2">
      <c r="A216" s="53">
        <v>71</v>
      </c>
      <c r="B216" s="53" t="s">
        <v>416</v>
      </c>
      <c r="C216" s="53" t="s">
        <v>962</v>
      </c>
      <c r="D216" s="54">
        <v>46023</v>
      </c>
      <c r="E216" s="85">
        <v>47118</v>
      </c>
      <c r="F216" s="53" t="s">
        <v>1697</v>
      </c>
      <c r="G216" s="53" t="s">
        <v>227</v>
      </c>
      <c r="H216" s="53" t="s">
        <v>55</v>
      </c>
      <c r="I216" s="53" t="s">
        <v>20</v>
      </c>
      <c r="J216" s="53" t="s">
        <v>25</v>
      </c>
      <c r="K216" s="53" t="s">
        <v>22</v>
      </c>
      <c r="L216" s="53" t="s">
        <v>142</v>
      </c>
      <c r="M216" s="53" t="s">
        <v>47</v>
      </c>
      <c r="N216" s="53" t="s">
        <v>139</v>
      </c>
      <c r="O216" s="55">
        <v>213707</v>
      </c>
      <c r="P216" s="53" t="s">
        <v>138</v>
      </c>
      <c r="Q216" s="53" t="s">
        <v>51</v>
      </c>
      <c r="R216" s="40">
        <f>IF(D216="0. Inget datum inlagt",Tabell1[[#This Row],[Start date]],YEAR(D216))</f>
        <v>2026</v>
      </c>
      <c r="S216" s="13" t="s">
        <v>134</v>
      </c>
    </row>
    <row r="217" spans="1:19" x14ac:dyDescent="0.2">
      <c r="A217" s="53">
        <v>165</v>
      </c>
      <c r="B217" s="53" t="s">
        <v>1194</v>
      </c>
      <c r="C217" s="53" t="s">
        <v>143</v>
      </c>
      <c r="D217" s="54">
        <v>44728</v>
      </c>
      <c r="E217" s="85">
        <v>45657</v>
      </c>
      <c r="F217" s="53" t="s">
        <v>1262</v>
      </c>
      <c r="G217" s="53" t="s">
        <v>135</v>
      </c>
      <c r="H217" s="53" t="s">
        <v>1392</v>
      </c>
      <c r="I217" s="53" t="s">
        <v>20</v>
      </c>
      <c r="J217" s="53" t="s">
        <v>62</v>
      </c>
      <c r="K217" s="53" t="s">
        <v>252</v>
      </c>
      <c r="L217" s="53" t="s">
        <v>137</v>
      </c>
      <c r="M217" s="53" t="s">
        <v>46</v>
      </c>
      <c r="N217" s="53" t="s">
        <v>137</v>
      </c>
      <c r="O217" s="55" t="s">
        <v>253</v>
      </c>
      <c r="P217" s="53" t="s">
        <v>133</v>
      </c>
      <c r="Q217" s="53" t="s">
        <v>88</v>
      </c>
      <c r="R217" s="40">
        <f>IF(D217="0. Inget datum inlagt",Tabell1[[#This Row],[Start date]],YEAR(D217))</f>
        <v>2022</v>
      </c>
      <c r="S217" s="13" t="s">
        <v>134</v>
      </c>
    </row>
    <row r="218" spans="1:19" x14ac:dyDescent="0.2">
      <c r="A218" s="53">
        <v>225</v>
      </c>
      <c r="B218" s="53" t="s">
        <v>1194</v>
      </c>
      <c r="C218" s="53" t="s">
        <v>143</v>
      </c>
      <c r="D218" s="54">
        <v>44728</v>
      </c>
      <c r="E218" s="85">
        <v>45657</v>
      </c>
      <c r="F218" s="53" t="s">
        <v>1361</v>
      </c>
      <c r="G218" s="53" t="s">
        <v>135</v>
      </c>
      <c r="H218" s="53" t="s">
        <v>1430</v>
      </c>
      <c r="I218" s="53" t="s">
        <v>20</v>
      </c>
      <c r="J218" s="53" t="s">
        <v>159</v>
      </c>
      <c r="K218" s="53" t="s">
        <v>252</v>
      </c>
      <c r="L218" s="53" t="s">
        <v>142</v>
      </c>
      <c r="M218" s="53" t="s">
        <v>47</v>
      </c>
      <c r="N218" s="53" t="s">
        <v>139</v>
      </c>
      <c r="O218" s="55" t="s">
        <v>253</v>
      </c>
      <c r="P218" s="53" t="s">
        <v>138</v>
      </c>
      <c r="Q218" s="53" t="s">
        <v>77</v>
      </c>
      <c r="R218" s="40">
        <f>IF(D218="0. Inget datum inlagt",Tabell1[[#This Row],[Start date]],YEAR(D218))</f>
        <v>2022</v>
      </c>
      <c r="S218" s="13" t="s">
        <v>134</v>
      </c>
    </row>
    <row r="219" spans="1:19" x14ac:dyDescent="0.2">
      <c r="A219" s="53">
        <v>195</v>
      </c>
      <c r="B219" s="53" t="s">
        <v>1194</v>
      </c>
      <c r="C219" s="53" t="s">
        <v>17</v>
      </c>
      <c r="D219" s="54">
        <v>44828</v>
      </c>
      <c r="E219" s="85">
        <v>46112</v>
      </c>
      <c r="F219" s="53" t="s">
        <v>1315</v>
      </c>
      <c r="G219" s="53" t="s">
        <v>135</v>
      </c>
      <c r="H219" s="53" t="s">
        <v>1413</v>
      </c>
      <c r="I219" s="53" t="s">
        <v>34</v>
      </c>
      <c r="J219" s="53" t="s">
        <v>66</v>
      </c>
      <c r="K219" s="53" t="s">
        <v>252</v>
      </c>
      <c r="L219" s="53" t="s">
        <v>137</v>
      </c>
      <c r="M219" s="53" t="s">
        <v>46</v>
      </c>
      <c r="N219" s="53" t="s">
        <v>137</v>
      </c>
      <c r="O219" s="55" t="s">
        <v>253</v>
      </c>
      <c r="P219" s="53" t="s">
        <v>133</v>
      </c>
      <c r="Q219" s="53" t="s">
        <v>86</v>
      </c>
      <c r="R219" s="40">
        <f>IF(D219="0. Inget datum inlagt",Tabell1[[#This Row],[Start date]],YEAR(D219))</f>
        <v>2022</v>
      </c>
      <c r="S219" s="13" t="s">
        <v>134</v>
      </c>
    </row>
    <row r="220" spans="1:19" x14ac:dyDescent="0.2">
      <c r="A220" s="53">
        <v>22</v>
      </c>
      <c r="B220" s="53" t="s">
        <v>1194</v>
      </c>
      <c r="C220" s="53" t="s">
        <v>143</v>
      </c>
      <c r="D220" s="54">
        <v>44728</v>
      </c>
      <c r="E220" s="85">
        <v>45657</v>
      </c>
      <c r="F220" s="53" t="s">
        <v>1225</v>
      </c>
      <c r="G220" s="53" t="s">
        <v>171</v>
      </c>
      <c r="H220" s="53" t="s">
        <v>172</v>
      </c>
      <c r="I220" s="53" t="s">
        <v>20</v>
      </c>
      <c r="J220" s="53" t="s">
        <v>62</v>
      </c>
      <c r="K220" s="53" t="s">
        <v>22</v>
      </c>
      <c r="L220" s="53" t="s">
        <v>164</v>
      </c>
      <c r="M220" s="53" t="s">
        <v>23</v>
      </c>
      <c r="N220" s="53" t="s">
        <v>139</v>
      </c>
      <c r="O220" s="55">
        <v>67116</v>
      </c>
      <c r="P220" s="53" t="s">
        <v>133</v>
      </c>
      <c r="Q220" s="53" t="s">
        <v>16</v>
      </c>
      <c r="R220" s="40">
        <f>IF(D220="0. Inget datum inlagt",Tabell1[[#This Row],[Start date]],YEAR(D220))</f>
        <v>2022</v>
      </c>
      <c r="S220" s="13" t="s">
        <v>134</v>
      </c>
    </row>
    <row r="221" spans="1:19" x14ac:dyDescent="0.2">
      <c r="A221" s="53">
        <v>24</v>
      </c>
      <c r="B221" s="53" t="s">
        <v>1194</v>
      </c>
      <c r="C221" s="53" t="s">
        <v>17</v>
      </c>
      <c r="D221" s="54">
        <v>44828</v>
      </c>
      <c r="E221" s="85">
        <v>46112</v>
      </c>
      <c r="F221" s="53" t="s">
        <v>1226</v>
      </c>
      <c r="G221" s="53" t="s">
        <v>171</v>
      </c>
      <c r="H221" s="53" t="s">
        <v>172</v>
      </c>
      <c r="I221" s="53" t="s">
        <v>20</v>
      </c>
      <c r="J221" s="53" t="s">
        <v>62</v>
      </c>
      <c r="K221" s="53" t="s">
        <v>22</v>
      </c>
      <c r="L221" s="53" t="s">
        <v>164</v>
      </c>
      <c r="M221" s="53" t="s">
        <v>23</v>
      </c>
      <c r="N221" s="53" t="s">
        <v>139</v>
      </c>
      <c r="O221" s="55">
        <v>333746.87</v>
      </c>
      <c r="P221" s="53" t="s">
        <v>133</v>
      </c>
      <c r="Q221" s="53" t="s">
        <v>88</v>
      </c>
      <c r="R221" s="40">
        <f>IF(D221="0. Inget datum inlagt",Tabell1[[#This Row],[Start date]],YEAR(D221))</f>
        <v>2022</v>
      </c>
      <c r="S221" s="13" t="s">
        <v>134</v>
      </c>
    </row>
    <row r="222" spans="1:19" x14ac:dyDescent="0.2">
      <c r="A222" s="53">
        <v>160</v>
      </c>
      <c r="B222" s="53" t="s">
        <v>1194</v>
      </c>
      <c r="C222" s="53" t="s">
        <v>17</v>
      </c>
      <c r="D222" s="54">
        <v>44828</v>
      </c>
      <c r="E222" s="85">
        <v>46112</v>
      </c>
      <c r="F222" s="53" t="s">
        <v>1260</v>
      </c>
      <c r="G222" s="53" t="s">
        <v>135</v>
      </c>
      <c r="H222" s="53" t="s">
        <v>172</v>
      </c>
      <c r="I222" s="53" t="s">
        <v>20</v>
      </c>
      <c r="J222" s="53" t="s">
        <v>62</v>
      </c>
      <c r="K222" s="53" t="s">
        <v>252</v>
      </c>
      <c r="L222" s="53" t="s">
        <v>164</v>
      </c>
      <c r="M222" s="53" t="s">
        <v>23</v>
      </c>
      <c r="N222" s="53" t="s">
        <v>139</v>
      </c>
      <c r="O222" s="55" t="s">
        <v>253</v>
      </c>
      <c r="P222" s="53" t="s">
        <v>133</v>
      </c>
      <c r="Q222" s="53" t="s">
        <v>88</v>
      </c>
      <c r="R222" s="40">
        <f>IF(D222="0. Inget datum inlagt",Tabell1[[#This Row],[Start date]],YEAR(D222))</f>
        <v>2022</v>
      </c>
      <c r="S222" s="13" t="s">
        <v>134</v>
      </c>
    </row>
    <row r="223" spans="1:19" x14ac:dyDescent="0.2">
      <c r="A223" s="53">
        <v>213</v>
      </c>
      <c r="B223" s="53" t="s">
        <v>1194</v>
      </c>
      <c r="C223" s="53" t="s">
        <v>17</v>
      </c>
      <c r="D223" s="54">
        <v>45098</v>
      </c>
      <c r="E223" s="85">
        <v>46418</v>
      </c>
      <c r="F223" s="53" t="s">
        <v>1325</v>
      </c>
      <c r="G223" s="53" t="s">
        <v>135</v>
      </c>
      <c r="H223" s="53" t="s">
        <v>1427</v>
      </c>
      <c r="I223" s="53" t="s">
        <v>34</v>
      </c>
      <c r="J223" s="53" t="s">
        <v>144</v>
      </c>
      <c r="K223" s="53" t="s">
        <v>252</v>
      </c>
      <c r="L223" s="53" t="s">
        <v>1350</v>
      </c>
      <c r="M223" s="53" t="s">
        <v>245</v>
      </c>
      <c r="N223" s="53" t="s">
        <v>132</v>
      </c>
      <c r="O223" s="55" t="s">
        <v>253</v>
      </c>
      <c r="P223" s="53" t="s">
        <v>133</v>
      </c>
      <c r="Q223" s="53" t="s">
        <v>86</v>
      </c>
      <c r="R223" s="40">
        <f>IF(D223="0. Inget datum inlagt",Tabell1[[#This Row],[Start date]],YEAR(D223))</f>
        <v>2023</v>
      </c>
      <c r="S223" s="13" t="s">
        <v>134</v>
      </c>
    </row>
    <row r="224" spans="1:19" x14ac:dyDescent="0.2">
      <c r="A224" s="53">
        <v>201</v>
      </c>
      <c r="B224" s="53" t="s">
        <v>1194</v>
      </c>
      <c r="C224" s="53" t="s">
        <v>17</v>
      </c>
      <c r="D224" s="54">
        <v>44828</v>
      </c>
      <c r="E224" s="85">
        <v>46112</v>
      </c>
      <c r="F224" s="53" t="s">
        <v>1318</v>
      </c>
      <c r="G224" s="53" t="s">
        <v>135</v>
      </c>
      <c r="H224" s="53" t="s">
        <v>1416</v>
      </c>
      <c r="I224" s="53" t="s">
        <v>20</v>
      </c>
      <c r="J224" s="53" t="s">
        <v>21</v>
      </c>
      <c r="K224" s="53" t="s">
        <v>252</v>
      </c>
      <c r="L224" s="53" t="s">
        <v>1417</v>
      </c>
      <c r="M224" s="53" t="s">
        <v>161</v>
      </c>
      <c r="N224" s="53" t="s">
        <v>162</v>
      </c>
      <c r="O224" s="55" t="s">
        <v>253</v>
      </c>
      <c r="P224" s="53" t="s">
        <v>133</v>
      </c>
      <c r="Q224" s="53" t="s">
        <v>86</v>
      </c>
      <c r="R224" s="40">
        <f>IF(D224="0. Inget datum inlagt",Tabell1[[#This Row],[Start date]],YEAR(D224))</f>
        <v>2022</v>
      </c>
      <c r="S224" s="13" t="s">
        <v>134</v>
      </c>
    </row>
    <row r="225" spans="1:19" x14ac:dyDescent="0.2">
      <c r="A225" s="53">
        <v>107</v>
      </c>
      <c r="B225" s="53" t="s">
        <v>1194</v>
      </c>
      <c r="C225" s="53" t="s">
        <v>17</v>
      </c>
      <c r="D225" s="54">
        <v>45098</v>
      </c>
      <c r="E225" s="85">
        <v>46418</v>
      </c>
      <c r="F225" s="53" t="s">
        <v>1325</v>
      </c>
      <c r="G225" s="53" t="s">
        <v>1336</v>
      </c>
      <c r="H225" s="53" t="s">
        <v>1337</v>
      </c>
      <c r="I225" s="53" t="s">
        <v>34</v>
      </c>
      <c r="J225" s="53" t="s">
        <v>35</v>
      </c>
      <c r="K225" s="53" t="s">
        <v>22</v>
      </c>
      <c r="L225" s="53" t="s">
        <v>1338</v>
      </c>
      <c r="M225" s="53" t="s">
        <v>131</v>
      </c>
      <c r="N225" s="53" t="s">
        <v>132</v>
      </c>
      <c r="O225" s="55">
        <v>55911.68</v>
      </c>
      <c r="P225" s="53" t="s">
        <v>133</v>
      </c>
      <c r="Q225" s="53" t="s">
        <v>86</v>
      </c>
      <c r="R225" s="40">
        <f>IF(D225="0. Inget datum inlagt",Tabell1[[#This Row],[Start date]],YEAR(D225))</f>
        <v>2023</v>
      </c>
      <c r="S225" s="13" t="s">
        <v>134</v>
      </c>
    </row>
    <row r="226" spans="1:19" x14ac:dyDescent="0.2">
      <c r="A226" s="53">
        <v>154</v>
      </c>
      <c r="B226" s="53" t="s">
        <v>1194</v>
      </c>
      <c r="C226" s="53" t="s">
        <v>17</v>
      </c>
      <c r="D226" s="54">
        <v>45098</v>
      </c>
      <c r="E226" s="85">
        <v>46418</v>
      </c>
      <c r="F226" s="53" t="s">
        <v>1249</v>
      </c>
      <c r="G226" s="53" t="s">
        <v>135</v>
      </c>
      <c r="H226" s="53" t="s">
        <v>1384</v>
      </c>
      <c r="I226" s="53" t="s">
        <v>34</v>
      </c>
      <c r="J226" s="53" t="s">
        <v>66</v>
      </c>
      <c r="K226" s="53" t="s">
        <v>252</v>
      </c>
      <c r="L226" s="53" t="s">
        <v>168</v>
      </c>
      <c r="M226" s="53" t="s">
        <v>50</v>
      </c>
      <c r="N226" s="53" t="s">
        <v>156</v>
      </c>
      <c r="O226" s="55" t="s">
        <v>253</v>
      </c>
      <c r="P226" s="53" t="s">
        <v>138</v>
      </c>
      <c r="Q226" s="53" t="s">
        <v>77</v>
      </c>
      <c r="R226" s="40">
        <f>IF(D226="0. Inget datum inlagt",Tabell1[[#This Row],[Start date]],YEAR(D226))</f>
        <v>2023</v>
      </c>
      <c r="S226" s="13" t="s">
        <v>134</v>
      </c>
    </row>
    <row r="227" spans="1:19" x14ac:dyDescent="0.2">
      <c r="A227" s="53">
        <v>197</v>
      </c>
      <c r="B227" s="53" t="s">
        <v>1194</v>
      </c>
      <c r="C227" s="53" t="s">
        <v>17</v>
      </c>
      <c r="D227" s="54">
        <v>44828</v>
      </c>
      <c r="E227" s="85">
        <v>46112</v>
      </c>
      <c r="F227" s="53" t="s">
        <v>1315</v>
      </c>
      <c r="G227" s="53" t="s">
        <v>135</v>
      </c>
      <c r="H227" s="53" t="s">
        <v>1414</v>
      </c>
      <c r="I227" s="53" t="s">
        <v>34</v>
      </c>
      <c r="J227" s="53" t="s">
        <v>66</v>
      </c>
      <c r="K227" s="53" t="s">
        <v>252</v>
      </c>
      <c r="L227" s="53" t="s">
        <v>137</v>
      </c>
      <c r="M227" s="53" t="s">
        <v>46</v>
      </c>
      <c r="N227" s="53" t="s">
        <v>137</v>
      </c>
      <c r="O227" s="55" t="s">
        <v>253</v>
      </c>
      <c r="P227" s="53" t="s">
        <v>133</v>
      </c>
      <c r="Q227" s="53" t="s">
        <v>86</v>
      </c>
      <c r="R227" s="40">
        <f>IF(D227="0. Inget datum inlagt",Tabell1[[#This Row],[Start date]],YEAR(D227))</f>
        <v>2022</v>
      </c>
      <c r="S227" s="13" t="s">
        <v>134</v>
      </c>
    </row>
    <row r="228" spans="1:19" x14ac:dyDescent="0.2">
      <c r="A228" s="53">
        <v>91</v>
      </c>
      <c r="B228" s="53" t="s">
        <v>1194</v>
      </c>
      <c r="C228" s="53" t="s">
        <v>17</v>
      </c>
      <c r="D228" s="54">
        <v>44828</v>
      </c>
      <c r="E228" s="85">
        <v>46112</v>
      </c>
      <c r="F228" s="53" t="s">
        <v>1315</v>
      </c>
      <c r="G228" s="53" t="s">
        <v>1316</v>
      </c>
      <c r="H228" s="53" t="s">
        <v>1317</v>
      </c>
      <c r="I228" s="53" t="s">
        <v>34</v>
      </c>
      <c r="J228" s="53" t="s">
        <v>66</v>
      </c>
      <c r="K228" s="53" t="s">
        <v>22</v>
      </c>
      <c r="L228" s="53" t="s">
        <v>231</v>
      </c>
      <c r="M228" s="53" t="s">
        <v>46</v>
      </c>
      <c r="N228" s="53" t="s">
        <v>137</v>
      </c>
      <c r="O228" s="55">
        <v>133365.76000000001</v>
      </c>
      <c r="P228" s="53" t="s">
        <v>133</v>
      </c>
      <c r="Q228" s="53" t="s">
        <v>86</v>
      </c>
      <c r="R228" s="40">
        <f>IF(D228="0. Inget datum inlagt",Tabell1[[#This Row],[Start date]],YEAR(D228))</f>
        <v>2022</v>
      </c>
      <c r="S228" s="13" t="s">
        <v>134</v>
      </c>
    </row>
    <row r="229" spans="1:19" x14ac:dyDescent="0.2">
      <c r="A229" s="53">
        <v>13</v>
      </c>
      <c r="B229" s="53" t="s">
        <v>1194</v>
      </c>
      <c r="C229" s="53" t="s">
        <v>143</v>
      </c>
      <c r="D229" s="54">
        <v>44728</v>
      </c>
      <c r="E229" s="85">
        <v>45657</v>
      </c>
      <c r="F229" s="53" t="s">
        <v>1214</v>
      </c>
      <c r="G229" s="53" t="s">
        <v>135</v>
      </c>
      <c r="H229" s="53" t="s">
        <v>1215</v>
      </c>
      <c r="I229" s="53" t="s">
        <v>20</v>
      </c>
      <c r="J229" s="53" t="s">
        <v>136</v>
      </c>
      <c r="K229" s="53" t="s">
        <v>22</v>
      </c>
      <c r="L229" s="53" t="s">
        <v>137</v>
      </c>
      <c r="M229" s="53" t="s">
        <v>46</v>
      </c>
      <c r="N229" s="53" t="s">
        <v>137</v>
      </c>
      <c r="O229" s="55">
        <v>75488</v>
      </c>
      <c r="P229" s="53" t="s">
        <v>133</v>
      </c>
      <c r="Q229" s="53" t="s">
        <v>86</v>
      </c>
      <c r="R229" s="40">
        <f>IF(D229="0. Inget datum inlagt",Tabell1[[#This Row],[Start date]],YEAR(D229))</f>
        <v>2022</v>
      </c>
      <c r="S229" s="13" t="s">
        <v>134</v>
      </c>
    </row>
    <row r="230" spans="1:19" x14ac:dyDescent="0.2">
      <c r="A230" s="53">
        <v>42</v>
      </c>
      <c r="B230" s="53" t="s">
        <v>1194</v>
      </c>
      <c r="C230" s="53" t="s">
        <v>17</v>
      </c>
      <c r="D230" s="54">
        <v>44828</v>
      </c>
      <c r="E230" s="85">
        <v>46112</v>
      </c>
      <c r="F230" s="53" t="s">
        <v>1248</v>
      </c>
      <c r="G230" s="53" t="s">
        <v>135</v>
      </c>
      <c r="H230" s="53" t="s">
        <v>1215</v>
      </c>
      <c r="I230" s="53" t="s">
        <v>20</v>
      </c>
      <c r="J230" s="53" t="s">
        <v>136</v>
      </c>
      <c r="K230" s="53" t="s">
        <v>29</v>
      </c>
      <c r="L230" s="53" t="s">
        <v>137</v>
      </c>
      <c r="M230" s="53" t="s">
        <v>46</v>
      </c>
      <c r="N230" s="53" t="s">
        <v>137</v>
      </c>
      <c r="O230" s="55">
        <v>514865.76</v>
      </c>
      <c r="P230" s="53" t="s">
        <v>138</v>
      </c>
      <c r="Q230" s="53" t="s">
        <v>77</v>
      </c>
      <c r="R230" s="40">
        <f>IF(D230="0. Inget datum inlagt",Tabell1[[#This Row],[Start date]],YEAR(D230))</f>
        <v>2022</v>
      </c>
      <c r="S230" s="13" t="s">
        <v>134</v>
      </c>
    </row>
    <row r="231" spans="1:19" x14ac:dyDescent="0.2">
      <c r="A231" s="53">
        <v>157</v>
      </c>
      <c r="B231" s="53" t="s">
        <v>1194</v>
      </c>
      <c r="C231" s="53" t="s">
        <v>143</v>
      </c>
      <c r="D231" s="54">
        <v>45037</v>
      </c>
      <c r="E231" s="85">
        <v>45961</v>
      </c>
      <c r="F231" s="53" t="s">
        <v>1258</v>
      </c>
      <c r="G231" s="53" t="s">
        <v>135</v>
      </c>
      <c r="H231" s="53" t="s">
        <v>1215</v>
      </c>
      <c r="I231" s="53" t="s">
        <v>20</v>
      </c>
      <c r="J231" s="53" t="s">
        <v>136</v>
      </c>
      <c r="K231" s="53" t="s">
        <v>252</v>
      </c>
      <c r="L231" s="53" t="s">
        <v>137</v>
      </c>
      <c r="M231" s="53" t="s">
        <v>46</v>
      </c>
      <c r="N231" s="53" t="s">
        <v>137</v>
      </c>
      <c r="O231" s="55" t="s">
        <v>253</v>
      </c>
      <c r="P231" s="53" t="s">
        <v>133</v>
      </c>
      <c r="Q231" s="53" t="s">
        <v>16</v>
      </c>
      <c r="R231" s="40">
        <f>IF(D231="0. Inget datum inlagt",Tabell1[[#This Row],[Start date]],YEAR(D231))</f>
        <v>2023</v>
      </c>
      <c r="S231" s="13" t="s">
        <v>134</v>
      </c>
    </row>
    <row r="232" spans="1:19" x14ac:dyDescent="0.2">
      <c r="A232" s="53">
        <v>150</v>
      </c>
      <c r="B232" s="53" t="s">
        <v>1194</v>
      </c>
      <c r="C232" s="53" t="s">
        <v>143</v>
      </c>
      <c r="D232" s="54">
        <v>45473</v>
      </c>
      <c r="E232" s="85">
        <v>45473</v>
      </c>
      <c r="F232" s="53" t="s">
        <v>1233</v>
      </c>
      <c r="G232" s="53" t="s">
        <v>135</v>
      </c>
      <c r="H232" s="53" t="s">
        <v>1383</v>
      </c>
      <c r="I232" s="53" t="s">
        <v>20</v>
      </c>
      <c r="J232" s="53" t="s">
        <v>25</v>
      </c>
      <c r="K232" s="53" t="s">
        <v>252</v>
      </c>
      <c r="L232" s="53" t="s">
        <v>168</v>
      </c>
      <c r="M232" s="53" t="s">
        <v>50</v>
      </c>
      <c r="N232" s="53" t="s">
        <v>156</v>
      </c>
      <c r="O232" s="55" t="s">
        <v>253</v>
      </c>
      <c r="P232" s="53" t="s">
        <v>133</v>
      </c>
      <c r="Q232" s="53" t="s">
        <v>88</v>
      </c>
      <c r="R232" s="40">
        <f>IF(D232="0. Inget datum inlagt",Tabell1[[#This Row],[Start date]],YEAR(D232))</f>
        <v>2024</v>
      </c>
      <c r="S232" s="13" t="s">
        <v>134</v>
      </c>
    </row>
    <row r="233" spans="1:19" x14ac:dyDescent="0.2">
      <c r="A233" s="53">
        <v>79</v>
      </c>
      <c r="B233" s="53" t="s">
        <v>1194</v>
      </c>
      <c r="C233" s="53" t="s">
        <v>17</v>
      </c>
      <c r="D233" s="54">
        <v>44828</v>
      </c>
      <c r="E233" s="85">
        <v>46112</v>
      </c>
      <c r="F233" s="53" t="s">
        <v>1294</v>
      </c>
      <c r="G233" s="53" t="s">
        <v>229</v>
      </c>
      <c r="H233" s="53" t="s">
        <v>230</v>
      </c>
      <c r="I233" s="53" t="s">
        <v>20</v>
      </c>
      <c r="J233" s="53" t="s">
        <v>25</v>
      </c>
      <c r="K233" s="53" t="s">
        <v>22</v>
      </c>
      <c r="L233" s="53" t="s">
        <v>168</v>
      </c>
      <c r="M233" s="53" t="s">
        <v>50</v>
      </c>
      <c r="N233" s="53" t="s">
        <v>156</v>
      </c>
      <c r="O233" s="55">
        <v>279256.64</v>
      </c>
      <c r="P233" s="53" t="s">
        <v>133</v>
      </c>
      <c r="Q233" s="53" t="s">
        <v>90</v>
      </c>
      <c r="R233" s="40">
        <f>IF(D233="0. Inget datum inlagt",Tabell1[[#This Row],[Start date]],YEAR(D233))</f>
        <v>2022</v>
      </c>
      <c r="S233" s="13" t="s">
        <v>134</v>
      </c>
    </row>
    <row r="234" spans="1:19" x14ac:dyDescent="0.2">
      <c r="A234" s="53">
        <v>12</v>
      </c>
      <c r="B234" s="53" t="s">
        <v>1194</v>
      </c>
      <c r="C234" s="53" t="s">
        <v>17</v>
      </c>
      <c r="D234" s="54">
        <v>44828</v>
      </c>
      <c r="E234" s="85">
        <v>46112</v>
      </c>
      <c r="F234" s="53" t="s">
        <v>1206</v>
      </c>
      <c r="G234" s="53" t="s">
        <v>135</v>
      </c>
      <c r="H234" s="53" t="s">
        <v>1213</v>
      </c>
      <c r="I234" s="53" t="s">
        <v>34</v>
      </c>
      <c r="J234" s="53" t="s">
        <v>144</v>
      </c>
      <c r="K234" s="53" t="s">
        <v>22</v>
      </c>
      <c r="L234" s="53" t="s">
        <v>158</v>
      </c>
      <c r="M234" s="53" t="s">
        <v>42</v>
      </c>
      <c r="N234" s="53" t="s">
        <v>152</v>
      </c>
      <c r="O234" s="55">
        <v>192611.84</v>
      </c>
      <c r="P234" s="53" t="s">
        <v>133</v>
      </c>
      <c r="Q234" s="53" t="s">
        <v>88</v>
      </c>
      <c r="R234" s="40">
        <f>IF(D234="0. Inget datum inlagt",Tabell1[[#This Row],[Start date]],YEAR(D234))</f>
        <v>2022</v>
      </c>
      <c r="S234" s="13" t="s">
        <v>134</v>
      </c>
    </row>
    <row r="235" spans="1:19" x14ac:dyDescent="0.2">
      <c r="A235" s="53">
        <v>53</v>
      </c>
      <c r="B235" s="53" t="s">
        <v>1194</v>
      </c>
      <c r="C235" s="53" t="s">
        <v>17</v>
      </c>
      <c r="D235" s="54">
        <v>45098</v>
      </c>
      <c r="E235" s="85">
        <v>46418</v>
      </c>
      <c r="F235" s="53" t="s">
        <v>1261</v>
      </c>
      <c r="G235" s="53" t="s">
        <v>135</v>
      </c>
      <c r="H235" s="53" t="s">
        <v>1213</v>
      </c>
      <c r="I235" s="53" t="s">
        <v>34</v>
      </c>
      <c r="J235" s="53" t="s">
        <v>144</v>
      </c>
      <c r="K235" s="53" t="s">
        <v>22</v>
      </c>
      <c r="L235" s="53" t="s">
        <v>158</v>
      </c>
      <c r="M235" s="53" t="s">
        <v>42</v>
      </c>
      <c r="N235" s="53" t="s">
        <v>152</v>
      </c>
      <c r="O235" s="55">
        <v>182276.8</v>
      </c>
      <c r="P235" s="53" t="s">
        <v>133</v>
      </c>
      <c r="Q235" s="53" t="s">
        <v>88</v>
      </c>
      <c r="R235" s="40">
        <f>IF(D235="0. Inget datum inlagt",Tabell1[[#This Row],[Start date]],YEAR(D235))</f>
        <v>2023</v>
      </c>
      <c r="S235" s="13" t="s">
        <v>134</v>
      </c>
    </row>
    <row r="236" spans="1:19" x14ac:dyDescent="0.2">
      <c r="A236" s="53">
        <v>92</v>
      </c>
      <c r="B236" s="53" t="s">
        <v>1194</v>
      </c>
      <c r="C236" s="53" t="s">
        <v>17</v>
      </c>
      <c r="D236" s="54">
        <v>44828</v>
      </c>
      <c r="E236" s="85">
        <v>46112</v>
      </c>
      <c r="F236" s="53" t="s">
        <v>1315</v>
      </c>
      <c r="G236" s="53" t="s">
        <v>135</v>
      </c>
      <c r="H236" s="53" t="s">
        <v>1213</v>
      </c>
      <c r="I236" s="53" t="s">
        <v>34</v>
      </c>
      <c r="J236" s="53" t="s">
        <v>144</v>
      </c>
      <c r="K236" s="53" t="s">
        <v>22</v>
      </c>
      <c r="L236" s="53" t="s">
        <v>158</v>
      </c>
      <c r="M236" s="53" t="s">
        <v>42</v>
      </c>
      <c r="N236" s="53" t="s">
        <v>152</v>
      </c>
      <c r="O236" s="55">
        <v>162935.04000000001</v>
      </c>
      <c r="P236" s="53" t="s">
        <v>133</v>
      </c>
      <c r="Q236" s="53" t="s">
        <v>86</v>
      </c>
      <c r="R236" s="40">
        <f>IF(D236="0. Inget datum inlagt",Tabell1[[#This Row],[Start date]],YEAR(D236))</f>
        <v>2022</v>
      </c>
      <c r="S236" s="13" t="s">
        <v>134</v>
      </c>
    </row>
    <row r="237" spans="1:19" x14ac:dyDescent="0.2">
      <c r="A237" s="53">
        <v>190</v>
      </c>
      <c r="B237" s="53" t="s">
        <v>1194</v>
      </c>
      <c r="C237" s="53" t="s">
        <v>17</v>
      </c>
      <c r="D237" s="54">
        <v>45098</v>
      </c>
      <c r="E237" s="85">
        <v>46418</v>
      </c>
      <c r="F237" s="53" t="s">
        <v>1307</v>
      </c>
      <c r="G237" s="53" t="s">
        <v>135</v>
      </c>
      <c r="H237" s="53" t="s">
        <v>1411</v>
      </c>
      <c r="I237" s="53" t="s">
        <v>34</v>
      </c>
      <c r="J237" s="53" t="s">
        <v>35</v>
      </c>
      <c r="K237" s="53" t="s">
        <v>252</v>
      </c>
      <c r="L237" s="53" t="s">
        <v>130</v>
      </c>
      <c r="M237" s="53" t="s">
        <v>131</v>
      </c>
      <c r="N237" s="53" t="s">
        <v>132</v>
      </c>
      <c r="O237" s="55" t="s">
        <v>253</v>
      </c>
      <c r="P237" s="53" t="s">
        <v>133</v>
      </c>
      <c r="Q237" s="53" t="s">
        <v>86</v>
      </c>
      <c r="R237" s="40">
        <f>IF(D237="0. Inget datum inlagt",Tabell1[[#This Row],[Start date]],YEAR(D237))</f>
        <v>2023</v>
      </c>
      <c r="S237" s="13" t="s">
        <v>134</v>
      </c>
    </row>
    <row r="238" spans="1:19" x14ac:dyDescent="0.2">
      <c r="A238" s="53">
        <v>208</v>
      </c>
      <c r="B238" s="53" t="s">
        <v>1194</v>
      </c>
      <c r="C238" s="53" t="s">
        <v>17</v>
      </c>
      <c r="D238" s="54">
        <v>45098</v>
      </c>
      <c r="E238" s="85">
        <v>46418</v>
      </c>
      <c r="F238" s="53" t="s">
        <v>1324</v>
      </c>
      <c r="G238" s="53" t="s">
        <v>135</v>
      </c>
      <c r="H238" s="53" t="s">
        <v>1424</v>
      </c>
      <c r="I238" s="53" t="s">
        <v>34</v>
      </c>
      <c r="J238" s="53" t="s">
        <v>66</v>
      </c>
      <c r="K238" s="53" t="s">
        <v>252</v>
      </c>
      <c r="L238" s="53" t="s">
        <v>164</v>
      </c>
      <c r="M238" s="53" t="s">
        <v>23</v>
      </c>
      <c r="N238" s="53" t="s">
        <v>139</v>
      </c>
      <c r="O238" s="55" t="s">
        <v>253</v>
      </c>
      <c r="P238" s="53" t="s">
        <v>138</v>
      </c>
      <c r="Q238" s="53" t="s">
        <v>51</v>
      </c>
      <c r="R238" s="40">
        <f>IF(D238="0. Inget datum inlagt",Tabell1[[#This Row],[Start date]],YEAR(D238))</f>
        <v>2023</v>
      </c>
      <c r="S238" s="13" t="s">
        <v>134</v>
      </c>
    </row>
    <row r="239" spans="1:19" x14ac:dyDescent="0.2">
      <c r="A239" s="53">
        <v>5</v>
      </c>
      <c r="B239" s="53" t="s">
        <v>1194</v>
      </c>
      <c r="C239" s="53" t="s">
        <v>143</v>
      </c>
      <c r="D239" s="54">
        <v>45037</v>
      </c>
      <c r="E239" s="85">
        <v>45961</v>
      </c>
      <c r="F239" s="53" t="s">
        <v>1200</v>
      </c>
      <c r="G239" s="53" t="s">
        <v>1101</v>
      </c>
      <c r="H239" s="53" t="s">
        <v>1102</v>
      </c>
      <c r="I239" s="53" t="s">
        <v>34</v>
      </c>
      <c r="J239" s="53" t="s">
        <v>144</v>
      </c>
      <c r="K239" s="53" t="s">
        <v>22</v>
      </c>
      <c r="L239" s="53" t="s">
        <v>1103</v>
      </c>
      <c r="M239" s="53" t="s">
        <v>46</v>
      </c>
      <c r="N239" s="53" t="s">
        <v>137</v>
      </c>
      <c r="O239" s="55">
        <v>109256</v>
      </c>
      <c r="P239" s="53" t="s">
        <v>133</v>
      </c>
      <c r="Q239" s="53" t="s">
        <v>90</v>
      </c>
      <c r="R239" s="40">
        <f>IF(D239="0. Inget datum inlagt",Tabell1[[#This Row],[Start date]],YEAR(D239))</f>
        <v>2023</v>
      </c>
      <c r="S239" s="13" t="s">
        <v>134</v>
      </c>
    </row>
    <row r="240" spans="1:19" x14ac:dyDescent="0.2">
      <c r="A240" s="53">
        <v>18</v>
      </c>
      <c r="B240" s="53" t="s">
        <v>1194</v>
      </c>
      <c r="C240" s="53" t="s">
        <v>17</v>
      </c>
      <c r="D240" s="54">
        <v>45098</v>
      </c>
      <c r="E240" s="85">
        <v>46418</v>
      </c>
      <c r="F240" s="53" t="s">
        <v>1222</v>
      </c>
      <c r="G240" s="53" t="s">
        <v>1101</v>
      </c>
      <c r="H240" s="53" t="s">
        <v>1102</v>
      </c>
      <c r="I240" s="53" t="s">
        <v>34</v>
      </c>
      <c r="J240" s="53" t="s">
        <v>144</v>
      </c>
      <c r="K240" s="53" t="s">
        <v>22</v>
      </c>
      <c r="L240" s="53" t="s">
        <v>1103</v>
      </c>
      <c r="M240" s="53" t="s">
        <v>46</v>
      </c>
      <c r="N240" s="53" t="s">
        <v>137</v>
      </c>
      <c r="O240" s="55">
        <v>80897.570000000007</v>
      </c>
      <c r="P240" s="53" t="s">
        <v>133</v>
      </c>
      <c r="Q240" s="53" t="s">
        <v>90</v>
      </c>
      <c r="R240" s="40">
        <f>IF(D240="0. Inget datum inlagt",Tabell1[[#This Row],[Start date]],YEAR(D240))</f>
        <v>2023</v>
      </c>
      <c r="S240" s="13" t="s">
        <v>134</v>
      </c>
    </row>
    <row r="241" spans="1:19" x14ac:dyDescent="0.2">
      <c r="A241" s="53">
        <v>43</v>
      </c>
      <c r="B241" s="53" t="s">
        <v>1194</v>
      </c>
      <c r="C241" s="53" t="s">
        <v>17</v>
      </c>
      <c r="D241" s="54">
        <v>45098</v>
      </c>
      <c r="E241" s="85">
        <v>46418</v>
      </c>
      <c r="F241" s="53" t="s">
        <v>1249</v>
      </c>
      <c r="G241" s="53" t="s">
        <v>198</v>
      </c>
      <c r="H241" s="53" t="s">
        <v>199</v>
      </c>
      <c r="I241" s="53" t="s">
        <v>34</v>
      </c>
      <c r="J241" s="53" t="s">
        <v>66</v>
      </c>
      <c r="K241" s="53" t="s">
        <v>22</v>
      </c>
      <c r="L241" s="53" t="s">
        <v>168</v>
      </c>
      <c r="M241" s="53" t="s">
        <v>50</v>
      </c>
      <c r="N241" s="53" t="s">
        <v>156</v>
      </c>
      <c r="O241" s="55">
        <v>274160</v>
      </c>
      <c r="P241" s="53" t="s">
        <v>138</v>
      </c>
      <c r="Q241" s="53" t="s">
        <v>77</v>
      </c>
      <c r="R241" s="40">
        <f>IF(D241="0. Inget datum inlagt",Tabell1[[#This Row],[Start date]],YEAR(D241))</f>
        <v>2023</v>
      </c>
      <c r="S241" s="13" t="s">
        <v>134</v>
      </c>
    </row>
    <row r="242" spans="1:19" x14ac:dyDescent="0.2">
      <c r="A242" s="53">
        <v>207</v>
      </c>
      <c r="B242" s="53" t="s">
        <v>1194</v>
      </c>
      <c r="C242" s="53" t="s">
        <v>17</v>
      </c>
      <c r="D242" s="54">
        <v>44828</v>
      </c>
      <c r="E242" s="85">
        <v>46112</v>
      </c>
      <c r="F242" s="53" t="s">
        <v>1423</v>
      </c>
      <c r="G242" s="53" t="s">
        <v>135</v>
      </c>
      <c r="H242" s="53" t="s">
        <v>268</v>
      </c>
      <c r="I242" s="53" t="s">
        <v>34</v>
      </c>
      <c r="J242" s="53" t="s">
        <v>35</v>
      </c>
      <c r="K242" s="53" t="s">
        <v>252</v>
      </c>
      <c r="L242" s="53" t="s">
        <v>137</v>
      </c>
      <c r="M242" s="53" t="s">
        <v>46</v>
      </c>
      <c r="N242" s="53" t="s">
        <v>137</v>
      </c>
      <c r="O242" s="55" t="s">
        <v>253</v>
      </c>
      <c r="P242" s="53" t="s">
        <v>133</v>
      </c>
      <c r="Q242" s="53" t="s">
        <v>86</v>
      </c>
      <c r="R242" s="40">
        <f>IF(D242="0. Inget datum inlagt",Tabell1[[#This Row],[Start date]],YEAR(D242))</f>
        <v>2022</v>
      </c>
      <c r="S242" s="13" t="s">
        <v>134</v>
      </c>
    </row>
    <row r="243" spans="1:19" x14ac:dyDescent="0.2">
      <c r="A243" s="53">
        <v>184</v>
      </c>
      <c r="B243" s="53" t="s">
        <v>1194</v>
      </c>
      <c r="C243" s="53" t="s">
        <v>17</v>
      </c>
      <c r="D243" s="54">
        <v>44828</v>
      </c>
      <c r="E243" s="85">
        <v>46112</v>
      </c>
      <c r="F243" s="53" t="s">
        <v>1297</v>
      </c>
      <c r="G243" s="53" t="s">
        <v>135</v>
      </c>
      <c r="H243" s="53" t="s">
        <v>1404</v>
      </c>
      <c r="I243" s="53" t="s">
        <v>20</v>
      </c>
      <c r="J243" s="53" t="s">
        <v>21</v>
      </c>
      <c r="K243" s="53" t="s">
        <v>252</v>
      </c>
      <c r="L243" s="53" t="s">
        <v>1405</v>
      </c>
      <c r="M243" s="53" t="s">
        <v>46</v>
      </c>
      <c r="N243" s="53" t="s">
        <v>137</v>
      </c>
      <c r="O243" s="55" t="s">
        <v>253</v>
      </c>
      <c r="P243" s="53" t="s">
        <v>133</v>
      </c>
      <c r="Q243" s="53" t="s">
        <v>88</v>
      </c>
      <c r="R243" s="40">
        <f>IF(D243="0. Inget datum inlagt",Tabell1[[#This Row],[Start date]],YEAR(D243))</f>
        <v>2022</v>
      </c>
      <c r="S243" s="13" t="s">
        <v>134</v>
      </c>
    </row>
    <row r="244" spans="1:19" x14ac:dyDescent="0.2">
      <c r="A244" s="53">
        <v>99</v>
      </c>
      <c r="B244" s="53" t="s">
        <v>1194</v>
      </c>
      <c r="C244" s="53" t="s">
        <v>17</v>
      </c>
      <c r="D244" s="54">
        <v>44828</v>
      </c>
      <c r="E244" s="85">
        <v>46112</v>
      </c>
      <c r="F244" s="53" t="s">
        <v>1322</v>
      </c>
      <c r="G244" s="53" t="s">
        <v>237</v>
      </c>
      <c r="H244" s="53" t="s">
        <v>238</v>
      </c>
      <c r="I244" s="53" t="s">
        <v>20</v>
      </c>
      <c r="J244" s="53" t="s">
        <v>62</v>
      </c>
      <c r="K244" s="53" t="s">
        <v>22</v>
      </c>
      <c r="L244" s="53" t="s">
        <v>142</v>
      </c>
      <c r="M244" s="53" t="s">
        <v>47</v>
      </c>
      <c r="N244" s="53" t="s">
        <v>139</v>
      </c>
      <c r="O244" s="55">
        <v>303040</v>
      </c>
      <c r="P244" s="53" t="s">
        <v>133</v>
      </c>
      <c r="Q244" s="53" t="s">
        <v>16</v>
      </c>
      <c r="R244" s="40">
        <f>IF(D244="0. Inget datum inlagt",Tabell1[[#This Row],[Start date]],YEAR(D244))</f>
        <v>2022</v>
      </c>
      <c r="S244" s="13" t="s">
        <v>134</v>
      </c>
    </row>
    <row r="245" spans="1:19" x14ac:dyDescent="0.2">
      <c r="A245" s="53">
        <v>21</v>
      </c>
      <c r="B245" s="53" t="s">
        <v>1194</v>
      </c>
      <c r="C245" s="53" t="s">
        <v>143</v>
      </c>
      <c r="D245" s="54">
        <v>44728</v>
      </c>
      <c r="E245" s="85">
        <v>45657</v>
      </c>
      <c r="F245" s="53" t="s">
        <v>1225</v>
      </c>
      <c r="G245" s="53" t="s">
        <v>169</v>
      </c>
      <c r="H245" s="53" t="s">
        <v>347</v>
      </c>
      <c r="I245" s="53" t="s">
        <v>20</v>
      </c>
      <c r="J245" s="53" t="s">
        <v>62</v>
      </c>
      <c r="K245" s="53" t="s">
        <v>29</v>
      </c>
      <c r="L245" s="53" t="s">
        <v>170</v>
      </c>
      <c r="M245" s="53" t="s">
        <v>161</v>
      </c>
      <c r="N245" s="53" t="s">
        <v>162</v>
      </c>
      <c r="O245" s="55">
        <v>78960</v>
      </c>
      <c r="P245" s="53" t="s">
        <v>133</v>
      </c>
      <c r="Q245" s="53" t="s">
        <v>16</v>
      </c>
      <c r="R245" s="40">
        <f>IF(D245="0. Inget datum inlagt",Tabell1[[#This Row],[Start date]],YEAR(D245))</f>
        <v>2022</v>
      </c>
      <c r="S245" s="13" t="s">
        <v>134</v>
      </c>
    </row>
    <row r="246" spans="1:19" x14ac:dyDescent="0.2">
      <c r="A246" s="53">
        <v>34</v>
      </c>
      <c r="B246" s="53" t="s">
        <v>1194</v>
      </c>
      <c r="C246" s="53" t="s">
        <v>143</v>
      </c>
      <c r="D246" s="54">
        <v>44728</v>
      </c>
      <c r="E246" s="85">
        <v>45657</v>
      </c>
      <c r="F246" s="53" t="s">
        <v>1237</v>
      </c>
      <c r="G246" s="53" t="s">
        <v>169</v>
      </c>
      <c r="H246" s="53" t="s">
        <v>347</v>
      </c>
      <c r="I246" s="53" t="s">
        <v>20</v>
      </c>
      <c r="J246" s="53" t="s">
        <v>62</v>
      </c>
      <c r="K246" s="53" t="s">
        <v>22</v>
      </c>
      <c r="L246" s="53" t="s">
        <v>170</v>
      </c>
      <c r="M246" s="53" t="s">
        <v>186</v>
      </c>
      <c r="N246" s="53" t="s">
        <v>162</v>
      </c>
      <c r="O246" s="55">
        <v>74121.710000000006</v>
      </c>
      <c r="P246" s="53" t="s">
        <v>133</v>
      </c>
      <c r="Q246" s="53" t="s">
        <v>16</v>
      </c>
      <c r="R246" s="40">
        <f>IF(D246="0. Inget datum inlagt",Tabell1[[#This Row],[Start date]],YEAR(D246))</f>
        <v>2022</v>
      </c>
      <c r="S246" s="13" t="s">
        <v>134</v>
      </c>
    </row>
    <row r="247" spans="1:19" x14ac:dyDescent="0.2">
      <c r="A247" s="53">
        <v>138</v>
      </c>
      <c r="B247" s="53" t="s">
        <v>1194</v>
      </c>
      <c r="C247" s="53" t="s">
        <v>17</v>
      </c>
      <c r="D247" s="54">
        <v>45098</v>
      </c>
      <c r="E247" s="85">
        <v>46418</v>
      </c>
      <c r="F247" s="53" t="s">
        <v>1222</v>
      </c>
      <c r="G247" s="53" t="s">
        <v>135</v>
      </c>
      <c r="H247" s="53" t="s">
        <v>1376</v>
      </c>
      <c r="I247" s="53" t="s">
        <v>34</v>
      </c>
      <c r="J247" s="53" t="s">
        <v>144</v>
      </c>
      <c r="K247" s="53" t="s">
        <v>252</v>
      </c>
      <c r="L247" s="53" t="s">
        <v>1377</v>
      </c>
      <c r="M247" s="53" t="s">
        <v>151</v>
      </c>
      <c r="N247" s="53" t="s">
        <v>152</v>
      </c>
      <c r="O247" s="55" t="s">
        <v>253</v>
      </c>
      <c r="P247" s="53" t="s">
        <v>133</v>
      </c>
      <c r="Q247" s="53" t="s">
        <v>90</v>
      </c>
      <c r="R247" s="40">
        <f>IF(D247="0. Inget datum inlagt",Tabell1[[#This Row],[Start date]],YEAR(D247))</f>
        <v>2023</v>
      </c>
      <c r="S247" s="13" t="s">
        <v>134</v>
      </c>
    </row>
    <row r="248" spans="1:19" x14ac:dyDescent="0.2">
      <c r="A248" s="53">
        <v>50</v>
      </c>
      <c r="B248" s="53" t="s">
        <v>1194</v>
      </c>
      <c r="C248" s="53" t="s">
        <v>143</v>
      </c>
      <c r="D248" s="54">
        <v>45037</v>
      </c>
      <c r="E248" s="85">
        <v>45961</v>
      </c>
      <c r="F248" s="53" t="s">
        <v>1258</v>
      </c>
      <c r="G248" s="53" t="s">
        <v>135</v>
      </c>
      <c r="H248" s="53" t="s">
        <v>1259</v>
      </c>
      <c r="I248" s="53" t="s">
        <v>34</v>
      </c>
      <c r="J248" s="53" t="s">
        <v>144</v>
      </c>
      <c r="K248" s="53" t="s">
        <v>22</v>
      </c>
      <c r="L248" s="53" t="s">
        <v>193</v>
      </c>
      <c r="M248" s="53" t="s">
        <v>131</v>
      </c>
      <c r="N248" s="53" t="s">
        <v>132</v>
      </c>
      <c r="O248" s="55">
        <v>47062.400000000001</v>
      </c>
      <c r="P248" s="53" t="s">
        <v>133</v>
      </c>
      <c r="Q248" s="53" t="s">
        <v>16</v>
      </c>
      <c r="R248" s="40">
        <f>IF(D248="0. Inget datum inlagt",Tabell1[[#This Row],[Start date]],YEAR(D248))</f>
        <v>2023</v>
      </c>
      <c r="S248" s="13" t="s">
        <v>134</v>
      </c>
    </row>
    <row r="249" spans="1:19" x14ac:dyDescent="0.2">
      <c r="A249" s="53">
        <v>80</v>
      </c>
      <c r="B249" s="53" t="s">
        <v>1194</v>
      </c>
      <c r="C249" s="53" t="s">
        <v>17</v>
      </c>
      <c r="D249" s="54">
        <v>44828</v>
      </c>
      <c r="E249" s="85">
        <v>46112</v>
      </c>
      <c r="F249" s="53" t="s">
        <v>1295</v>
      </c>
      <c r="G249" s="53" t="s">
        <v>135</v>
      </c>
      <c r="H249" s="53" t="s">
        <v>1296</v>
      </c>
      <c r="I249" s="53" t="s">
        <v>34</v>
      </c>
      <c r="J249" s="53" t="s">
        <v>144</v>
      </c>
      <c r="K249" s="53" t="s">
        <v>22</v>
      </c>
      <c r="L249" s="53" t="s">
        <v>189</v>
      </c>
      <c r="M249" s="53" t="s">
        <v>50</v>
      </c>
      <c r="N249" s="53" t="s">
        <v>156</v>
      </c>
      <c r="O249" s="55">
        <v>184000</v>
      </c>
      <c r="P249" s="53" t="s">
        <v>138</v>
      </c>
      <c r="Q249" s="53" t="s">
        <v>77</v>
      </c>
      <c r="R249" s="40">
        <f>IF(D249="0. Inget datum inlagt",Tabell1[[#This Row],[Start date]],YEAR(D249))</f>
        <v>2022</v>
      </c>
      <c r="S249" s="13" t="s">
        <v>134</v>
      </c>
    </row>
    <row r="250" spans="1:19" x14ac:dyDescent="0.2">
      <c r="A250" s="53">
        <v>39</v>
      </c>
      <c r="B250" s="53" t="s">
        <v>1194</v>
      </c>
      <c r="C250" s="53" t="s">
        <v>17</v>
      </c>
      <c r="D250" s="54">
        <v>44828</v>
      </c>
      <c r="E250" s="85">
        <v>46112</v>
      </c>
      <c r="F250" s="53" t="s">
        <v>1239</v>
      </c>
      <c r="G250" s="53" t="s">
        <v>1242</v>
      </c>
      <c r="H250" s="53" t="s">
        <v>1243</v>
      </c>
      <c r="I250" s="53" t="s">
        <v>34</v>
      </c>
      <c r="J250" s="53" t="s">
        <v>66</v>
      </c>
      <c r="K250" s="53" t="s">
        <v>22</v>
      </c>
      <c r="L250" s="53" t="s">
        <v>193</v>
      </c>
      <c r="M250" s="53" t="s">
        <v>131</v>
      </c>
      <c r="N250" s="53" t="s">
        <v>132</v>
      </c>
      <c r="O250" s="55">
        <v>256311.36</v>
      </c>
      <c r="P250" s="53" t="s">
        <v>138</v>
      </c>
      <c r="Q250" s="53" t="s">
        <v>77</v>
      </c>
      <c r="R250" s="40">
        <f>IF(D250="0. Inget datum inlagt",Tabell1[[#This Row],[Start date]],YEAR(D250))</f>
        <v>2022</v>
      </c>
      <c r="S250" s="13" t="s">
        <v>134</v>
      </c>
    </row>
    <row r="251" spans="1:19" hidden="1" x14ac:dyDescent="0.2">
      <c r="A251" s="53">
        <v>186</v>
      </c>
      <c r="B251" s="53" t="s">
        <v>1194</v>
      </c>
      <c r="C251" s="53" t="s">
        <v>17</v>
      </c>
      <c r="D251" s="54">
        <v>45098</v>
      </c>
      <c r="E251" s="85">
        <v>46418</v>
      </c>
      <c r="F251" s="53" t="s">
        <v>1304</v>
      </c>
      <c r="G251" s="53" t="s">
        <v>135</v>
      </c>
      <c r="H251" s="53" t="s">
        <v>1406</v>
      </c>
      <c r="I251" s="53" t="s">
        <v>34</v>
      </c>
      <c r="J251" s="53" t="s">
        <v>66</v>
      </c>
      <c r="K251" s="53" t="s">
        <v>252</v>
      </c>
      <c r="L251" s="53" t="s">
        <v>1407</v>
      </c>
      <c r="M251" s="53" t="s">
        <v>1341</v>
      </c>
      <c r="N251" s="53" t="s">
        <v>162</v>
      </c>
      <c r="O251" s="55" t="s">
        <v>253</v>
      </c>
      <c r="P251" s="53" t="s">
        <v>138</v>
      </c>
      <c r="Q251" s="53" t="s">
        <v>77</v>
      </c>
      <c r="R251" s="40">
        <f>IF(D251="0. Inget datum inlagt",Tabell1[[#This Row],[Start date]],YEAR(D251))</f>
        <v>2023</v>
      </c>
      <c r="S251" s="13" t="s">
        <v>134</v>
      </c>
    </row>
    <row r="252" spans="1:19" x14ac:dyDescent="0.2">
      <c r="A252" s="53">
        <v>96</v>
      </c>
      <c r="B252" s="53" t="s">
        <v>1194</v>
      </c>
      <c r="C252" s="53" t="s">
        <v>17</v>
      </c>
      <c r="D252" s="54">
        <v>45098</v>
      </c>
      <c r="E252" s="85">
        <v>46418</v>
      </c>
      <c r="F252" s="53" t="s">
        <v>1319</v>
      </c>
      <c r="G252" s="53" t="s">
        <v>1320</v>
      </c>
      <c r="H252" s="53" t="s">
        <v>1435</v>
      </c>
      <c r="I252" s="53" t="s">
        <v>34</v>
      </c>
      <c r="J252" s="53" t="s">
        <v>35</v>
      </c>
      <c r="K252" s="53" t="s">
        <v>22</v>
      </c>
      <c r="L252" s="53" t="s">
        <v>235</v>
      </c>
      <c r="M252" s="53" t="s">
        <v>131</v>
      </c>
      <c r="N252" s="53" t="s">
        <v>132</v>
      </c>
      <c r="O252" s="55">
        <v>172000</v>
      </c>
      <c r="P252" s="53" t="s">
        <v>133</v>
      </c>
      <c r="Q252" s="53" t="s">
        <v>86</v>
      </c>
      <c r="R252" s="40">
        <f>IF(D252="0. Inget datum inlagt",Tabell1[[#This Row],[Start date]],YEAR(D252))</f>
        <v>2023</v>
      </c>
      <c r="S252" s="13" t="s">
        <v>134</v>
      </c>
    </row>
    <row r="253" spans="1:19" x14ac:dyDescent="0.2">
      <c r="A253" s="53">
        <v>113</v>
      </c>
      <c r="B253" s="53" t="s">
        <v>1194</v>
      </c>
      <c r="C253" s="53" t="s">
        <v>17</v>
      </c>
      <c r="D253" s="54">
        <v>45098</v>
      </c>
      <c r="E253" s="85">
        <v>46418</v>
      </c>
      <c r="F253" s="53" t="s">
        <v>1345</v>
      </c>
      <c r="G253" s="53" t="s">
        <v>1346</v>
      </c>
      <c r="H253" s="53" t="s">
        <v>244</v>
      </c>
      <c r="I253" s="53" t="s">
        <v>20</v>
      </c>
      <c r="J253" s="53" t="s">
        <v>21</v>
      </c>
      <c r="K253" s="53" t="s">
        <v>22</v>
      </c>
      <c r="L253" s="53" t="s">
        <v>146</v>
      </c>
      <c r="M253" s="53" t="s">
        <v>147</v>
      </c>
      <c r="N253" s="53" t="s">
        <v>148</v>
      </c>
      <c r="O253" s="55">
        <v>349107.38</v>
      </c>
      <c r="P253" s="53" t="s">
        <v>133</v>
      </c>
      <c r="Q253" s="53" t="s">
        <v>90</v>
      </c>
      <c r="R253" s="40">
        <f>IF(D253="0. Inget datum inlagt",Tabell1[[#This Row],[Start date]],YEAR(D253))</f>
        <v>2023</v>
      </c>
      <c r="S253" s="13" t="s">
        <v>134</v>
      </c>
    </row>
    <row r="254" spans="1:19" x14ac:dyDescent="0.2">
      <c r="A254" s="53">
        <v>86</v>
      </c>
      <c r="B254" s="53" t="s">
        <v>1194</v>
      </c>
      <c r="C254" s="53" t="s">
        <v>17</v>
      </c>
      <c r="D254" s="54">
        <v>45098</v>
      </c>
      <c r="E254" s="85">
        <v>46418</v>
      </c>
      <c r="F254" s="53" t="s">
        <v>1309</v>
      </c>
      <c r="G254" s="53" t="s">
        <v>1310</v>
      </c>
      <c r="H254" s="53" t="s">
        <v>1311</v>
      </c>
      <c r="I254" s="53" t="s">
        <v>20</v>
      </c>
      <c r="J254" s="53" t="s">
        <v>159</v>
      </c>
      <c r="K254" s="53" t="s">
        <v>22</v>
      </c>
      <c r="L254" s="53" t="s">
        <v>168</v>
      </c>
      <c r="M254" s="53" t="s">
        <v>50</v>
      </c>
      <c r="N254" s="53" t="s">
        <v>156</v>
      </c>
      <c r="O254" s="55">
        <v>298107.15999999997</v>
      </c>
      <c r="P254" s="53" t="s">
        <v>138</v>
      </c>
      <c r="Q254" s="53" t="s">
        <v>77</v>
      </c>
      <c r="R254" s="40">
        <f>IF(D254="0. Inget datum inlagt",Tabell1[[#This Row],[Start date]],YEAR(D254))</f>
        <v>2023</v>
      </c>
      <c r="S254" s="13" t="s">
        <v>134</v>
      </c>
    </row>
    <row r="255" spans="1:19" x14ac:dyDescent="0.2">
      <c r="A255" s="53">
        <v>172</v>
      </c>
      <c r="B255" s="53" t="s">
        <v>1194</v>
      </c>
      <c r="C255" s="53" t="s">
        <v>17</v>
      </c>
      <c r="D255" s="54">
        <v>45098</v>
      </c>
      <c r="E255" s="85">
        <v>46418</v>
      </c>
      <c r="F255" s="53" t="s">
        <v>1276</v>
      </c>
      <c r="G255" s="53" t="s">
        <v>135</v>
      </c>
      <c r="H255" s="53" t="s">
        <v>267</v>
      </c>
      <c r="I255" s="53" t="s">
        <v>20</v>
      </c>
      <c r="J255" s="53" t="s">
        <v>21</v>
      </c>
      <c r="K255" s="53" t="s">
        <v>252</v>
      </c>
      <c r="L255" s="53" t="s">
        <v>168</v>
      </c>
      <c r="M255" s="53" t="s">
        <v>50</v>
      </c>
      <c r="N255" s="53" t="s">
        <v>156</v>
      </c>
      <c r="O255" s="55" t="s">
        <v>253</v>
      </c>
      <c r="P255" s="53" t="s">
        <v>133</v>
      </c>
      <c r="Q255" s="53" t="s">
        <v>16</v>
      </c>
      <c r="R255" s="40">
        <f>IF(D255="0. Inget datum inlagt",Tabell1[[#This Row],[Start date]],YEAR(D255))</f>
        <v>2023</v>
      </c>
      <c r="S255" s="13" t="s">
        <v>134</v>
      </c>
    </row>
    <row r="256" spans="1:19" x14ac:dyDescent="0.2">
      <c r="A256" s="53">
        <v>20</v>
      </c>
      <c r="B256" s="53" t="s">
        <v>1194</v>
      </c>
      <c r="C256" s="53" t="s">
        <v>143</v>
      </c>
      <c r="D256" s="54">
        <v>44728</v>
      </c>
      <c r="E256" s="85">
        <v>45657</v>
      </c>
      <c r="F256" s="53" t="s">
        <v>1223</v>
      </c>
      <c r="G256" s="53" t="s">
        <v>166</v>
      </c>
      <c r="H256" s="53" t="s">
        <v>167</v>
      </c>
      <c r="I256" s="53" t="s">
        <v>20</v>
      </c>
      <c r="J256" s="53" t="s">
        <v>25</v>
      </c>
      <c r="K256" s="53" t="s">
        <v>22</v>
      </c>
      <c r="L256" s="53" t="s">
        <v>168</v>
      </c>
      <c r="M256" s="53" t="s">
        <v>50</v>
      </c>
      <c r="N256" s="53" t="s">
        <v>156</v>
      </c>
      <c r="O256" s="55">
        <v>79999.05</v>
      </c>
      <c r="P256" s="53" t="s">
        <v>133</v>
      </c>
      <c r="Q256" s="53" t="s">
        <v>86</v>
      </c>
      <c r="R256" s="40">
        <f>IF(D256="0. Inget datum inlagt",Tabell1[[#This Row],[Start date]],YEAR(D256))</f>
        <v>2022</v>
      </c>
      <c r="S256" s="13" t="s">
        <v>134</v>
      </c>
    </row>
    <row r="257" spans="1:19" x14ac:dyDescent="0.2">
      <c r="A257" s="53">
        <v>111</v>
      </c>
      <c r="B257" s="53" t="s">
        <v>1194</v>
      </c>
      <c r="C257" s="53" t="s">
        <v>143</v>
      </c>
      <c r="D257" s="54">
        <v>44728</v>
      </c>
      <c r="E257" s="85">
        <v>45473</v>
      </c>
      <c r="F257" s="53" t="s">
        <v>1344</v>
      </c>
      <c r="G257" s="53" t="s">
        <v>166</v>
      </c>
      <c r="H257" s="53" t="s">
        <v>167</v>
      </c>
      <c r="I257" s="53" t="s">
        <v>20</v>
      </c>
      <c r="J257" s="53" t="s">
        <v>25</v>
      </c>
      <c r="K257" s="53" t="s">
        <v>22</v>
      </c>
      <c r="L257" s="53" t="s">
        <v>168</v>
      </c>
      <c r="M257" s="53" t="s">
        <v>50</v>
      </c>
      <c r="N257" s="53" t="s">
        <v>156</v>
      </c>
      <c r="O257" s="55">
        <v>28876.91</v>
      </c>
      <c r="P257" s="53" t="s">
        <v>138</v>
      </c>
      <c r="Q257" s="53" t="s">
        <v>51</v>
      </c>
      <c r="R257" s="40">
        <f>IF(D257="0. Inget datum inlagt",Tabell1[[#This Row],[Start date]],YEAR(D257))</f>
        <v>2022</v>
      </c>
      <c r="S257" s="13" t="s">
        <v>134</v>
      </c>
    </row>
    <row r="258" spans="1:19" x14ac:dyDescent="0.2">
      <c r="A258" s="53">
        <v>75</v>
      </c>
      <c r="B258" s="53" t="s">
        <v>1194</v>
      </c>
      <c r="C258" s="53" t="s">
        <v>143</v>
      </c>
      <c r="D258" s="54">
        <v>44728</v>
      </c>
      <c r="E258" s="85">
        <v>45657</v>
      </c>
      <c r="F258" s="53" t="s">
        <v>1286</v>
      </c>
      <c r="G258" s="53" t="s">
        <v>1290</v>
      </c>
      <c r="H258" s="53" t="s">
        <v>1291</v>
      </c>
      <c r="I258" s="53" t="s">
        <v>34</v>
      </c>
      <c r="J258" s="53" t="s">
        <v>211</v>
      </c>
      <c r="K258" s="53" t="s">
        <v>22</v>
      </c>
      <c r="L258" s="53" t="s">
        <v>1289</v>
      </c>
      <c r="M258" s="53" t="s">
        <v>47</v>
      </c>
      <c r="N258" s="53" t="s">
        <v>139</v>
      </c>
      <c r="O258" s="55">
        <v>8400</v>
      </c>
      <c r="P258" s="53" t="s">
        <v>133</v>
      </c>
      <c r="Q258" s="53" t="s">
        <v>88</v>
      </c>
      <c r="R258" s="40">
        <f>IF(D258="0. Inget datum inlagt",Tabell1[[#This Row],[Start date]],YEAR(D258))</f>
        <v>2022</v>
      </c>
      <c r="S258" s="13" t="s">
        <v>134</v>
      </c>
    </row>
    <row r="259" spans="1:19" x14ac:dyDescent="0.2">
      <c r="A259" s="53">
        <v>60</v>
      </c>
      <c r="B259" s="53" t="s">
        <v>1194</v>
      </c>
      <c r="C259" s="53" t="s">
        <v>17</v>
      </c>
      <c r="D259" s="54">
        <v>45098</v>
      </c>
      <c r="E259" s="85">
        <v>46418</v>
      </c>
      <c r="F259" s="53" t="s">
        <v>1263</v>
      </c>
      <c r="G259" s="53" t="s">
        <v>1266</v>
      </c>
      <c r="H259" s="53" t="s">
        <v>1267</v>
      </c>
      <c r="I259" s="53" t="s">
        <v>34</v>
      </c>
      <c r="J259" s="53" t="s">
        <v>35</v>
      </c>
      <c r="K259" s="53" t="s">
        <v>22</v>
      </c>
      <c r="L259" s="53" t="s">
        <v>158</v>
      </c>
      <c r="M259" s="53" t="s">
        <v>42</v>
      </c>
      <c r="N259" s="53" t="s">
        <v>152</v>
      </c>
      <c r="O259" s="55">
        <v>106556</v>
      </c>
      <c r="P259" s="53" t="s">
        <v>133</v>
      </c>
      <c r="Q259" s="53" t="s">
        <v>88</v>
      </c>
      <c r="R259" s="40">
        <f>IF(D259="0. Inget datum inlagt",Tabell1[[#This Row],[Start date]],YEAR(D259))</f>
        <v>2023</v>
      </c>
      <c r="S259" s="13" t="s">
        <v>134</v>
      </c>
    </row>
    <row r="260" spans="1:19" x14ac:dyDescent="0.2">
      <c r="A260" s="53">
        <v>180</v>
      </c>
      <c r="B260" s="53" t="s">
        <v>1194</v>
      </c>
      <c r="C260" s="53" t="s">
        <v>17</v>
      </c>
      <c r="D260" s="54">
        <v>45098</v>
      </c>
      <c r="E260" s="85">
        <v>46418</v>
      </c>
      <c r="F260" s="53" t="s">
        <v>1293</v>
      </c>
      <c r="G260" s="53" t="s">
        <v>135</v>
      </c>
      <c r="H260" s="53" t="s">
        <v>1267</v>
      </c>
      <c r="I260" s="53" t="s">
        <v>34</v>
      </c>
      <c r="J260" s="53" t="s">
        <v>35</v>
      </c>
      <c r="K260" s="53" t="s">
        <v>252</v>
      </c>
      <c r="L260" s="53" t="s">
        <v>158</v>
      </c>
      <c r="M260" s="53" t="s">
        <v>42</v>
      </c>
      <c r="N260" s="53" t="s">
        <v>152</v>
      </c>
      <c r="O260" s="55" t="s">
        <v>253</v>
      </c>
      <c r="P260" s="53" t="s">
        <v>133</v>
      </c>
      <c r="Q260" s="53" t="s">
        <v>86</v>
      </c>
      <c r="R260" s="40">
        <f>IF(D260="0. Inget datum inlagt",Tabell1[[#This Row],[Start date]],YEAR(D260))</f>
        <v>2023</v>
      </c>
      <c r="S260" s="13" t="s">
        <v>134</v>
      </c>
    </row>
    <row r="261" spans="1:19" x14ac:dyDescent="0.2">
      <c r="A261" s="53">
        <v>206</v>
      </c>
      <c r="B261" s="53" t="s">
        <v>1194</v>
      </c>
      <c r="C261" s="53" t="s">
        <v>17</v>
      </c>
      <c r="D261" s="54">
        <v>44828</v>
      </c>
      <c r="E261" s="85">
        <v>46112</v>
      </c>
      <c r="F261" s="53" t="s">
        <v>1322</v>
      </c>
      <c r="G261" s="53" t="s">
        <v>135</v>
      </c>
      <c r="H261" s="53" t="s">
        <v>1422</v>
      </c>
      <c r="I261" s="53" t="s">
        <v>34</v>
      </c>
      <c r="J261" s="53" t="s">
        <v>159</v>
      </c>
      <c r="K261" s="53" t="s">
        <v>252</v>
      </c>
      <c r="L261" s="53" t="s">
        <v>196</v>
      </c>
      <c r="M261" s="53" t="s">
        <v>197</v>
      </c>
      <c r="N261" s="53" t="s">
        <v>148</v>
      </c>
      <c r="O261" s="55" t="s">
        <v>253</v>
      </c>
      <c r="P261" s="53" t="s">
        <v>133</v>
      </c>
      <c r="Q261" s="53" t="s">
        <v>16</v>
      </c>
      <c r="R261" s="40">
        <f>IF(D261="0. Inget datum inlagt",Tabell1[[#This Row],[Start date]],YEAR(D261))</f>
        <v>2022</v>
      </c>
      <c r="S261" s="13" t="s">
        <v>134</v>
      </c>
    </row>
    <row r="262" spans="1:19" x14ac:dyDescent="0.2">
      <c r="A262" s="53">
        <v>1</v>
      </c>
      <c r="B262" s="53" t="s">
        <v>1194</v>
      </c>
      <c r="C262" s="53" t="s">
        <v>17</v>
      </c>
      <c r="D262" s="54">
        <v>45098</v>
      </c>
      <c r="E262" s="85" t="s">
        <v>1541</v>
      </c>
      <c r="F262" s="53" t="s">
        <v>1195</v>
      </c>
      <c r="G262" s="53" t="s">
        <v>128</v>
      </c>
      <c r="H262" s="53" t="s">
        <v>129</v>
      </c>
      <c r="I262" s="53" t="s">
        <v>20</v>
      </c>
      <c r="J262" s="53" t="s">
        <v>25</v>
      </c>
      <c r="K262" s="53" t="s">
        <v>22</v>
      </c>
      <c r="L262" s="53" t="s">
        <v>130</v>
      </c>
      <c r="M262" s="53" t="s">
        <v>131</v>
      </c>
      <c r="N262" s="53" t="s">
        <v>132</v>
      </c>
      <c r="O262" s="55">
        <v>173937.64</v>
      </c>
      <c r="P262" s="53" t="s">
        <v>133</v>
      </c>
      <c r="Q262" s="53" t="s">
        <v>86</v>
      </c>
      <c r="R262" s="40">
        <f>IF(D262="0. Inget datum inlagt",Tabell1[[#This Row],[Start date]],YEAR(D262))</f>
        <v>2023</v>
      </c>
      <c r="S262" s="13" t="s">
        <v>134</v>
      </c>
    </row>
    <row r="263" spans="1:19" x14ac:dyDescent="0.2">
      <c r="A263" s="53">
        <v>31</v>
      </c>
      <c r="B263" s="53" t="s">
        <v>1194</v>
      </c>
      <c r="C263" s="53" t="s">
        <v>17</v>
      </c>
      <c r="D263" s="54">
        <v>44927</v>
      </c>
      <c r="E263" s="85">
        <v>46022</v>
      </c>
      <c r="F263" s="53" t="s">
        <v>1227</v>
      </c>
      <c r="G263" s="53" t="s">
        <v>1231</v>
      </c>
      <c r="H263" s="53" t="s">
        <v>1232</v>
      </c>
      <c r="I263" s="53" t="s">
        <v>20</v>
      </c>
      <c r="J263" s="53" t="s">
        <v>21</v>
      </c>
      <c r="K263" s="53" t="s">
        <v>22</v>
      </c>
      <c r="L263" s="53" t="s">
        <v>164</v>
      </c>
      <c r="M263" s="53" t="s">
        <v>23</v>
      </c>
      <c r="N263" s="53" t="s">
        <v>139</v>
      </c>
      <c r="O263" s="55">
        <v>19682.990000000002</v>
      </c>
      <c r="P263" s="53" t="s">
        <v>133</v>
      </c>
      <c r="Q263" s="53" t="s">
        <v>86</v>
      </c>
      <c r="R263" s="40">
        <f>IF(D263="0. Inget datum inlagt",Tabell1[[#This Row],[Start date]],YEAR(D263))</f>
        <v>2023</v>
      </c>
      <c r="S263" s="13" t="s">
        <v>134</v>
      </c>
    </row>
    <row r="264" spans="1:19" x14ac:dyDescent="0.2">
      <c r="A264" s="53">
        <v>70</v>
      </c>
      <c r="B264" s="53" t="s">
        <v>1194</v>
      </c>
      <c r="C264" s="53" t="s">
        <v>17</v>
      </c>
      <c r="D264" s="54">
        <v>44828</v>
      </c>
      <c r="E264" s="85">
        <v>46112</v>
      </c>
      <c r="F264" s="53" t="s">
        <v>1281</v>
      </c>
      <c r="G264" s="53" t="s">
        <v>1283</v>
      </c>
      <c r="H264" s="53" t="s">
        <v>1284</v>
      </c>
      <c r="I264" s="53" t="s">
        <v>34</v>
      </c>
      <c r="J264" s="53" t="s">
        <v>66</v>
      </c>
      <c r="K264" s="53" t="s">
        <v>22</v>
      </c>
      <c r="L264" s="53" t="s">
        <v>142</v>
      </c>
      <c r="M264" s="53" t="s">
        <v>47</v>
      </c>
      <c r="N264" s="53" t="s">
        <v>139</v>
      </c>
      <c r="O264" s="55">
        <v>276097.77</v>
      </c>
      <c r="P264" s="53" t="s">
        <v>138</v>
      </c>
      <c r="Q264" s="53" t="s">
        <v>77</v>
      </c>
      <c r="R264" s="40">
        <f>IF(D264="0. Inget datum inlagt",Tabell1[[#This Row],[Start date]],YEAR(D264))</f>
        <v>2022</v>
      </c>
      <c r="S264" s="13" t="s">
        <v>134</v>
      </c>
    </row>
    <row r="265" spans="1:19" x14ac:dyDescent="0.2">
      <c r="A265" s="53">
        <v>48</v>
      </c>
      <c r="B265" s="53" t="s">
        <v>1194</v>
      </c>
      <c r="C265" s="53" t="s">
        <v>17</v>
      </c>
      <c r="D265" s="54">
        <v>44828</v>
      </c>
      <c r="E265" s="85">
        <v>46112</v>
      </c>
      <c r="F265" s="53" t="s">
        <v>1257</v>
      </c>
      <c r="G265" s="53" t="s">
        <v>203</v>
      </c>
      <c r="H265" s="53" t="s">
        <v>204</v>
      </c>
      <c r="I265" s="53" t="s">
        <v>20</v>
      </c>
      <c r="J265" s="53" t="s">
        <v>66</v>
      </c>
      <c r="K265" s="53" t="s">
        <v>22</v>
      </c>
      <c r="L265" s="53" t="s">
        <v>205</v>
      </c>
      <c r="M265" s="53" t="s">
        <v>131</v>
      </c>
      <c r="N265" s="53" t="s">
        <v>132</v>
      </c>
      <c r="O265" s="55">
        <v>211385.24</v>
      </c>
      <c r="P265" s="53" t="s">
        <v>138</v>
      </c>
      <c r="Q265" s="53" t="s">
        <v>77</v>
      </c>
      <c r="R265" s="40">
        <f>IF(D265="0. Inget datum inlagt",Tabell1[[#This Row],[Start date]],YEAR(D265))</f>
        <v>2022</v>
      </c>
      <c r="S265" s="13" t="s">
        <v>134</v>
      </c>
    </row>
    <row r="266" spans="1:19" x14ac:dyDescent="0.2">
      <c r="A266" s="53">
        <v>149</v>
      </c>
      <c r="B266" s="53" t="s">
        <v>1194</v>
      </c>
      <c r="C266" s="53" t="s">
        <v>143</v>
      </c>
      <c r="D266" s="54">
        <v>45473</v>
      </c>
      <c r="E266" s="85">
        <v>45473</v>
      </c>
      <c r="F266" s="53" t="s">
        <v>1233</v>
      </c>
      <c r="G266" s="53" t="s">
        <v>135</v>
      </c>
      <c r="H266" s="53" t="s">
        <v>1382</v>
      </c>
      <c r="I266" s="53" t="s">
        <v>20</v>
      </c>
      <c r="J266" s="53" t="s">
        <v>66</v>
      </c>
      <c r="K266" s="53" t="s">
        <v>252</v>
      </c>
      <c r="L266" s="53" t="s">
        <v>259</v>
      </c>
      <c r="M266" s="53" t="s">
        <v>50</v>
      </c>
      <c r="N266" s="53" t="s">
        <v>156</v>
      </c>
      <c r="O266" s="55" t="s">
        <v>253</v>
      </c>
      <c r="P266" s="53" t="s">
        <v>133</v>
      </c>
      <c r="Q266" s="53" t="s">
        <v>88</v>
      </c>
      <c r="R266" s="40">
        <f>IF(D266="0. Inget datum inlagt",Tabell1[[#This Row],[Start date]],YEAR(D266))</f>
        <v>2024</v>
      </c>
      <c r="S266" s="13" t="s">
        <v>134</v>
      </c>
    </row>
    <row r="267" spans="1:19" x14ac:dyDescent="0.2">
      <c r="A267" s="53">
        <v>38</v>
      </c>
      <c r="B267" s="53" t="s">
        <v>1194</v>
      </c>
      <c r="C267" s="53" t="s">
        <v>17</v>
      </c>
      <c r="D267" s="54">
        <v>44828</v>
      </c>
      <c r="E267" s="85">
        <v>46112</v>
      </c>
      <c r="F267" s="53" t="s">
        <v>1239</v>
      </c>
      <c r="G267" s="53" t="s">
        <v>1240</v>
      </c>
      <c r="H267" s="53" t="s">
        <v>1241</v>
      </c>
      <c r="I267" s="53" t="s">
        <v>20</v>
      </c>
      <c r="J267" s="53" t="s">
        <v>66</v>
      </c>
      <c r="K267" s="53" t="s">
        <v>22</v>
      </c>
      <c r="L267" s="53" t="s">
        <v>137</v>
      </c>
      <c r="M267" s="53" t="s">
        <v>46</v>
      </c>
      <c r="N267" s="53" t="s">
        <v>137</v>
      </c>
      <c r="O267" s="55">
        <v>144576.79999999999</v>
      </c>
      <c r="P267" s="53" t="s">
        <v>138</v>
      </c>
      <c r="Q267" s="53" t="s">
        <v>77</v>
      </c>
      <c r="R267" s="40">
        <f>IF(D267="0. Inget datum inlagt",Tabell1[[#This Row],[Start date]],YEAR(D267))</f>
        <v>2022</v>
      </c>
      <c r="S267" s="13" t="s">
        <v>134</v>
      </c>
    </row>
    <row r="268" spans="1:19" x14ac:dyDescent="0.2">
      <c r="A268" s="53">
        <v>147</v>
      </c>
      <c r="B268" s="53" t="s">
        <v>1194</v>
      </c>
      <c r="C268" s="53" t="s">
        <v>17</v>
      </c>
      <c r="D268" s="54">
        <v>44828</v>
      </c>
      <c r="E268" s="85">
        <v>46112</v>
      </c>
      <c r="F268" s="53" t="s">
        <v>1226</v>
      </c>
      <c r="G268" s="53" t="s">
        <v>135</v>
      </c>
      <c r="H268" s="53" t="s">
        <v>1381</v>
      </c>
      <c r="I268" s="53" t="s">
        <v>34</v>
      </c>
      <c r="J268" s="53" t="s">
        <v>66</v>
      </c>
      <c r="K268" s="53" t="s">
        <v>252</v>
      </c>
      <c r="L268" s="53" t="s">
        <v>175</v>
      </c>
      <c r="M268" s="53" t="s">
        <v>176</v>
      </c>
      <c r="N268" s="53" t="s">
        <v>148</v>
      </c>
      <c r="O268" s="55" t="s">
        <v>253</v>
      </c>
      <c r="P268" s="53" t="s">
        <v>133</v>
      </c>
      <c r="Q268" s="53" t="s">
        <v>88</v>
      </c>
      <c r="R268" s="40">
        <f>IF(D268="0. Inget datum inlagt",Tabell1[[#This Row],[Start date]],YEAR(D268))</f>
        <v>2022</v>
      </c>
      <c r="S268" s="13" t="s">
        <v>134</v>
      </c>
    </row>
    <row r="269" spans="1:19" x14ac:dyDescent="0.2">
      <c r="A269" s="53">
        <v>27</v>
      </c>
      <c r="B269" s="53" t="s">
        <v>1194</v>
      </c>
      <c r="C269" s="53" t="s">
        <v>17</v>
      </c>
      <c r="D269" s="54">
        <v>44927</v>
      </c>
      <c r="E269" s="85">
        <v>46022</v>
      </c>
      <c r="F269" s="53" t="s">
        <v>1227</v>
      </c>
      <c r="G269" s="53" t="s">
        <v>180</v>
      </c>
      <c r="H269" s="53" t="s">
        <v>181</v>
      </c>
      <c r="I269" s="53" t="s">
        <v>20</v>
      </c>
      <c r="J269" s="53" t="s">
        <v>25</v>
      </c>
      <c r="K269" s="53" t="s">
        <v>22</v>
      </c>
      <c r="L269" s="53" t="s">
        <v>137</v>
      </c>
      <c r="M269" s="53" t="s">
        <v>46</v>
      </c>
      <c r="N269" s="53" t="s">
        <v>137</v>
      </c>
      <c r="O269" s="55">
        <v>177867.51999999999</v>
      </c>
      <c r="P269" s="53" t="s">
        <v>133</v>
      </c>
      <c r="Q269" s="53" t="s">
        <v>86</v>
      </c>
      <c r="R269" s="40">
        <f>IF(D269="0. Inget datum inlagt",Tabell1[[#This Row],[Start date]],YEAR(D269))</f>
        <v>2023</v>
      </c>
      <c r="S269" s="13" t="s">
        <v>134</v>
      </c>
    </row>
    <row r="270" spans="1:19" x14ac:dyDescent="0.2">
      <c r="A270" s="53">
        <v>196</v>
      </c>
      <c r="B270" s="53" t="s">
        <v>1194</v>
      </c>
      <c r="C270" s="53" t="s">
        <v>17</v>
      </c>
      <c r="D270" s="54">
        <v>44828</v>
      </c>
      <c r="E270" s="85">
        <v>46112</v>
      </c>
      <c r="F270" s="53" t="s">
        <v>1315</v>
      </c>
      <c r="G270" s="53" t="s">
        <v>135</v>
      </c>
      <c r="H270" s="53" t="s">
        <v>181</v>
      </c>
      <c r="I270" s="53" t="s">
        <v>20</v>
      </c>
      <c r="J270" s="53" t="s">
        <v>25</v>
      </c>
      <c r="K270" s="53" t="s">
        <v>252</v>
      </c>
      <c r="L270" s="53" t="s">
        <v>137</v>
      </c>
      <c r="M270" s="53" t="s">
        <v>46</v>
      </c>
      <c r="N270" s="53" t="s">
        <v>137</v>
      </c>
      <c r="O270" s="55" t="s">
        <v>253</v>
      </c>
      <c r="P270" s="53" t="s">
        <v>133</v>
      </c>
      <c r="Q270" s="53" t="s">
        <v>86</v>
      </c>
      <c r="R270" s="40">
        <f>IF(D270="0. Inget datum inlagt",Tabell1[[#This Row],[Start date]],YEAR(D270))</f>
        <v>2022</v>
      </c>
      <c r="S270" s="13" t="s">
        <v>134</v>
      </c>
    </row>
    <row r="271" spans="1:19" x14ac:dyDescent="0.2">
      <c r="A271" s="53">
        <v>167</v>
      </c>
      <c r="B271" s="53" t="s">
        <v>1194</v>
      </c>
      <c r="C271" s="53" t="s">
        <v>17</v>
      </c>
      <c r="D271" s="54">
        <v>45098</v>
      </c>
      <c r="E271" s="85">
        <v>46418</v>
      </c>
      <c r="F271" s="53" t="s">
        <v>1263</v>
      </c>
      <c r="G271" s="53" t="s">
        <v>135</v>
      </c>
      <c r="H271" s="53" t="s">
        <v>1393</v>
      </c>
      <c r="I271" s="53" t="s">
        <v>20</v>
      </c>
      <c r="J271" s="53" t="e">
        <v>#N/A</v>
      </c>
      <c r="K271" s="53" t="s">
        <v>252</v>
      </c>
      <c r="L271" s="53" t="s">
        <v>264</v>
      </c>
      <c r="M271" s="53" t="s">
        <v>265</v>
      </c>
      <c r="N271" s="53" t="s">
        <v>162</v>
      </c>
      <c r="O271" s="55" t="s">
        <v>253</v>
      </c>
      <c r="P271" s="53" t="s">
        <v>133</v>
      </c>
      <c r="Q271" s="53" t="s">
        <v>88</v>
      </c>
      <c r="R271" s="40">
        <f>IF(D271="0. Inget datum inlagt",Tabell1[[#This Row],[Start date]],YEAR(D271))</f>
        <v>2023</v>
      </c>
      <c r="S271" s="13" t="s">
        <v>134</v>
      </c>
    </row>
    <row r="272" spans="1:19" x14ac:dyDescent="0.2">
      <c r="A272" s="53">
        <v>211</v>
      </c>
      <c r="B272" s="53" t="s">
        <v>1194</v>
      </c>
      <c r="C272" s="53" t="s">
        <v>17</v>
      </c>
      <c r="D272" s="54">
        <v>45098</v>
      </c>
      <c r="E272" s="85">
        <v>46418</v>
      </c>
      <c r="F272" s="53" t="s">
        <v>1325</v>
      </c>
      <c r="G272" s="53" t="s">
        <v>135</v>
      </c>
      <c r="H272" s="53" t="s">
        <v>1393</v>
      </c>
      <c r="I272" s="53" t="s">
        <v>20</v>
      </c>
      <c r="J272" s="53" t="e">
        <v>#N/A</v>
      </c>
      <c r="K272" s="53" t="s">
        <v>252</v>
      </c>
      <c r="L272" s="53" t="s">
        <v>264</v>
      </c>
      <c r="M272" s="53" t="s">
        <v>265</v>
      </c>
      <c r="N272" s="53" t="s">
        <v>162</v>
      </c>
      <c r="O272" s="55" t="s">
        <v>253</v>
      </c>
      <c r="P272" s="53" t="s">
        <v>133</v>
      </c>
      <c r="Q272" s="53" t="s">
        <v>86</v>
      </c>
      <c r="R272" s="40">
        <f>IF(D272="0. Inget datum inlagt",Tabell1[[#This Row],[Start date]],YEAR(D272))</f>
        <v>2023</v>
      </c>
      <c r="S272" s="13" t="s">
        <v>134</v>
      </c>
    </row>
    <row r="273" spans="1:19" x14ac:dyDescent="0.2">
      <c r="A273" s="53">
        <v>104</v>
      </c>
      <c r="B273" s="53" t="s">
        <v>1194</v>
      </c>
      <c r="C273" s="53" t="s">
        <v>17</v>
      </c>
      <c r="D273" s="54">
        <v>45098</v>
      </c>
      <c r="E273" s="85">
        <v>46418</v>
      </c>
      <c r="F273" s="53" t="s">
        <v>1325</v>
      </c>
      <c r="G273" s="53" t="s">
        <v>1172</v>
      </c>
      <c r="H273" s="53" t="s">
        <v>1329</v>
      </c>
      <c r="I273" s="53" t="s">
        <v>20</v>
      </c>
      <c r="J273" s="53" t="s">
        <v>21</v>
      </c>
      <c r="K273" s="53" t="s">
        <v>22</v>
      </c>
      <c r="L273" s="53" t="s">
        <v>242</v>
      </c>
      <c r="M273" s="53" t="s">
        <v>161</v>
      </c>
      <c r="N273" s="53" t="s">
        <v>162</v>
      </c>
      <c r="O273" s="55">
        <v>119423.36</v>
      </c>
      <c r="P273" s="53" t="s">
        <v>133</v>
      </c>
      <c r="Q273" s="53" t="s">
        <v>86</v>
      </c>
      <c r="R273" s="40">
        <f>IF(D273="0. Inget datum inlagt",Tabell1[[#This Row],[Start date]],YEAR(D273))</f>
        <v>2023</v>
      </c>
      <c r="S273" s="13" t="s">
        <v>134</v>
      </c>
    </row>
    <row r="274" spans="1:19" x14ac:dyDescent="0.2">
      <c r="A274" s="53">
        <v>127</v>
      </c>
      <c r="B274" s="53" t="s">
        <v>1194</v>
      </c>
      <c r="C274" s="53" t="s">
        <v>17</v>
      </c>
      <c r="D274" s="54">
        <v>44828</v>
      </c>
      <c r="E274" s="85">
        <v>46112</v>
      </c>
      <c r="F274" s="53" t="s">
        <v>1366</v>
      </c>
      <c r="G274" s="53" t="s">
        <v>1172</v>
      </c>
      <c r="H274" s="53" t="s">
        <v>1329</v>
      </c>
      <c r="I274" s="53" t="s">
        <v>20</v>
      </c>
      <c r="J274" s="53" t="s">
        <v>21</v>
      </c>
      <c r="K274" s="53" t="s">
        <v>22</v>
      </c>
      <c r="L274" s="53" t="s">
        <v>242</v>
      </c>
      <c r="M274" s="53" t="s">
        <v>161</v>
      </c>
      <c r="N274" s="53" t="s">
        <v>162</v>
      </c>
      <c r="O274" s="55">
        <v>478201.52</v>
      </c>
      <c r="P274" s="53" t="s">
        <v>133</v>
      </c>
      <c r="Q274" s="53" t="s">
        <v>86</v>
      </c>
      <c r="R274" s="40">
        <f>IF(D274="0. Inget datum inlagt",Tabell1[[#This Row],[Start date]],YEAR(D274))</f>
        <v>2022</v>
      </c>
      <c r="S274" s="13" t="s">
        <v>134</v>
      </c>
    </row>
    <row r="275" spans="1:19" x14ac:dyDescent="0.2">
      <c r="A275" s="53">
        <v>128</v>
      </c>
      <c r="B275" s="53" t="s">
        <v>1194</v>
      </c>
      <c r="C275" s="53" t="s">
        <v>17</v>
      </c>
      <c r="D275" s="54">
        <v>44828</v>
      </c>
      <c r="E275" s="85">
        <v>46112</v>
      </c>
      <c r="F275" s="53" t="s">
        <v>1366</v>
      </c>
      <c r="G275" s="53" t="s">
        <v>1367</v>
      </c>
      <c r="H275" s="53" t="s">
        <v>1368</v>
      </c>
      <c r="I275" s="53" t="s">
        <v>20</v>
      </c>
      <c r="J275" s="53" t="s">
        <v>21</v>
      </c>
      <c r="K275" s="53" t="s">
        <v>22</v>
      </c>
      <c r="L275" s="53" t="s">
        <v>242</v>
      </c>
      <c r="M275" s="53" t="s">
        <v>161</v>
      </c>
      <c r="N275" s="53" t="s">
        <v>162</v>
      </c>
      <c r="O275" s="55">
        <v>17599.990000000002</v>
      </c>
      <c r="P275" s="53" t="s">
        <v>133</v>
      </c>
      <c r="Q275" s="53" t="s">
        <v>86</v>
      </c>
      <c r="R275" s="40">
        <f>IF(D275="0. Inget datum inlagt",Tabell1[[#This Row],[Start date]],YEAR(D275))</f>
        <v>2022</v>
      </c>
      <c r="S275" s="13" t="s">
        <v>134</v>
      </c>
    </row>
    <row r="276" spans="1:19" x14ac:dyDescent="0.2">
      <c r="A276" s="53">
        <v>227</v>
      </c>
      <c r="B276" s="53" t="s">
        <v>1194</v>
      </c>
      <c r="C276" s="53" t="s">
        <v>17</v>
      </c>
      <c r="D276" s="54">
        <v>44828</v>
      </c>
      <c r="E276" s="85">
        <v>46112</v>
      </c>
      <c r="F276" s="53" t="s">
        <v>1366</v>
      </c>
      <c r="G276" s="53" t="s">
        <v>135</v>
      </c>
      <c r="H276" s="53" t="s">
        <v>1431</v>
      </c>
      <c r="I276" s="53" t="s">
        <v>20</v>
      </c>
      <c r="J276" s="53" t="s">
        <v>159</v>
      </c>
      <c r="K276" s="53" t="s">
        <v>252</v>
      </c>
      <c r="L276" s="53" t="s">
        <v>242</v>
      </c>
      <c r="M276" s="53" t="s">
        <v>161</v>
      </c>
      <c r="N276" s="53" t="s">
        <v>162</v>
      </c>
      <c r="O276" s="55" t="s">
        <v>253</v>
      </c>
      <c r="P276" s="53" t="s">
        <v>133</v>
      </c>
      <c r="Q276" s="53" t="s">
        <v>86</v>
      </c>
      <c r="R276" s="40">
        <f>IF(D276="0. Inget datum inlagt",Tabell1[[#This Row],[Start date]],YEAR(D276))</f>
        <v>2022</v>
      </c>
      <c r="S276" s="13" t="s">
        <v>134</v>
      </c>
    </row>
    <row r="277" spans="1:19" x14ac:dyDescent="0.2">
      <c r="A277" s="53">
        <v>87</v>
      </c>
      <c r="B277" s="53" t="s">
        <v>1194</v>
      </c>
      <c r="C277" s="53" t="s">
        <v>143</v>
      </c>
      <c r="D277" s="54">
        <v>45037</v>
      </c>
      <c r="E277" s="85">
        <v>45961</v>
      </c>
      <c r="F277" s="53" t="s">
        <v>1312</v>
      </c>
      <c r="G277" s="53" t="s">
        <v>1313</v>
      </c>
      <c r="H277" s="53" t="s">
        <v>1314</v>
      </c>
      <c r="I277" s="53" t="s">
        <v>20</v>
      </c>
      <c r="J277" s="53" t="s">
        <v>62</v>
      </c>
      <c r="K277" s="53" t="s">
        <v>22</v>
      </c>
      <c r="L277" s="53" t="s">
        <v>137</v>
      </c>
      <c r="M277" s="53" t="s">
        <v>46</v>
      </c>
      <c r="N277" s="53" t="s">
        <v>137</v>
      </c>
      <c r="O277" s="55">
        <v>97198.080000000002</v>
      </c>
      <c r="P277" s="53" t="s">
        <v>138</v>
      </c>
      <c r="Q277" s="53" t="s">
        <v>51</v>
      </c>
      <c r="R277" s="40">
        <f>IF(D277="0. Inget datum inlagt",Tabell1[[#This Row],[Start date]],YEAR(D277))</f>
        <v>2023</v>
      </c>
      <c r="S277" s="13" t="s">
        <v>134</v>
      </c>
    </row>
    <row r="278" spans="1:19" x14ac:dyDescent="0.2">
      <c r="A278" s="53">
        <v>64</v>
      </c>
      <c r="B278" s="53" t="s">
        <v>1194</v>
      </c>
      <c r="C278" s="53" t="s">
        <v>17</v>
      </c>
      <c r="D278" s="54">
        <v>44828</v>
      </c>
      <c r="E278" s="85">
        <v>46112</v>
      </c>
      <c r="F278" s="53" t="s">
        <v>1272</v>
      </c>
      <c r="G278" s="53" t="s">
        <v>1274</v>
      </c>
      <c r="H278" s="53" t="s">
        <v>1275</v>
      </c>
      <c r="I278" s="53" t="s">
        <v>20</v>
      </c>
      <c r="J278" s="53" t="s">
        <v>66</v>
      </c>
      <c r="K278" s="53" t="s">
        <v>22</v>
      </c>
      <c r="L278" s="53" t="s">
        <v>137</v>
      </c>
      <c r="M278" s="53" t="s">
        <v>46</v>
      </c>
      <c r="N278" s="53" t="s">
        <v>137</v>
      </c>
      <c r="O278" s="55">
        <v>376163.28</v>
      </c>
      <c r="P278" s="53" t="s">
        <v>133</v>
      </c>
      <c r="Q278" s="53" t="s">
        <v>90</v>
      </c>
      <c r="R278" s="40">
        <f>IF(D278="0. Inget datum inlagt",Tabell1[[#This Row],[Start date]],YEAR(D278))</f>
        <v>2022</v>
      </c>
      <c r="S278" s="13" t="s">
        <v>134</v>
      </c>
    </row>
    <row r="279" spans="1:19" x14ac:dyDescent="0.2">
      <c r="A279" s="53">
        <v>16</v>
      </c>
      <c r="B279" s="53" t="s">
        <v>1194</v>
      </c>
      <c r="C279" s="53" t="s">
        <v>17</v>
      </c>
      <c r="D279" s="54">
        <v>44828</v>
      </c>
      <c r="E279" s="85">
        <v>46112</v>
      </c>
      <c r="F279" s="53" t="s">
        <v>1219</v>
      </c>
      <c r="G279" s="53" t="s">
        <v>1220</v>
      </c>
      <c r="H279" s="53" t="s">
        <v>1221</v>
      </c>
      <c r="I279" s="53" t="s">
        <v>20</v>
      </c>
      <c r="J279" s="53" t="s">
        <v>66</v>
      </c>
      <c r="K279" s="53" t="s">
        <v>29</v>
      </c>
      <c r="L279" s="53" t="s">
        <v>130</v>
      </c>
      <c r="M279" s="53" t="s">
        <v>131</v>
      </c>
      <c r="N279" s="53" t="s">
        <v>132</v>
      </c>
      <c r="O279" s="55">
        <v>429574.88</v>
      </c>
      <c r="P279" s="53" t="s">
        <v>138</v>
      </c>
      <c r="Q279" s="53" t="s">
        <v>77</v>
      </c>
      <c r="R279" s="40">
        <f>IF(D279="0. Inget datum inlagt",Tabell1[[#This Row],[Start date]],YEAR(D279))</f>
        <v>2022</v>
      </c>
      <c r="S279" s="13" t="s">
        <v>134</v>
      </c>
    </row>
    <row r="280" spans="1:19" x14ac:dyDescent="0.2">
      <c r="A280" s="53">
        <v>116</v>
      </c>
      <c r="B280" s="53" t="s">
        <v>1194</v>
      </c>
      <c r="C280" s="53" t="s">
        <v>17</v>
      </c>
      <c r="D280" s="54">
        <v>45098</v>
      </c>
      <c r="E280" s="85">
        <v>46418</v>
      </c>
      <c r="F280" s="53" t="s">
        <v>1347</v>
      </c>
      <c r="G280" s="53" t="s">
        <v>246</v>
      </c>
      <c r="H280" s="53" t="s">
        <v>247</v>
      </c>
      <c r="I280" s="53" t="s">
        <v>20</v>
      </c>
      <c r="J280" s="53" t="s">
        <v>21</v>
      </c>
      <c r="K280" s="53" t="s">
        <v>22</v>
      </c>
      <c r="L280" s="53" t="s">
        <v>130</v>
      </c>
      <c r="M280" s="53" t="s">
        <v>131</v>
      </c>
      <c r="N280" s="53" t="s">
        <v>132</v>
      </c>
      <c r="O280" s="55">
        <v>250302.59</v>
      </c>
      <c r="P280" s="53" t="s">
        <v>133</v>
      </c>
      <c r="Q280" s="53" t="s">
        <v>86</v>
      </c>
      <c r="R280" s="40">
        <f>IF(D280="0. Inget datum inlagt",Tabell1[[#This Row],[Start date]],YEAR(D280))</f>
        <v>2023</v>
      </c>
      <c r="S280" s="13" t="s">
        <v>134</v>
      </c>
    </row>
    <row r="281" spans="1:19" x14ac:dyDescent="0.2">
      <c r="A281" s="53">
        <v>125</v>
      </c>
      <c r="B281" s="53" t="s">
        <v>1194</v>
      </c>
      <c r="C281" s="53" t="s">
        <v>143</v>
      </c>
      <c r="D281" s="54">
        <v>45037</v>
      </c>
      <c r="E281" s="85">
        <v>45777</v>
      </c>
      <c r="F281" s="53" t="s">
        <v>1362</v>
      </c>
      <c r="G281" s="53" t="s">
        <v>1365</v>
      </c>
      <c r="H281" s="53" t="s">
        <v>1437</v>
      </c>
      <c r="I281" s="53" t="s">
        <v>20</v>
      </c>
      <c r="J281" s="53" t="s">
        <v>25</v>
      </c>
      <c r="K281" s="53" t="s">
        <v>22</v>
      </c>
      <c r="L281" s="53" t="s">
        <v>137</v>
      </c>
      <c r="M281" s="53" t="s">
        <v>46</v>
      </c>
      <c r="N281" s="53" t="s">
        <v>137</v>
      </c>
      <c r="O281" s="55">
        <v>30184</v>
      </c>
      <c r="P281" s="53" t="s">
        <v>133</v>
      </c>
      <c r="Q281" s="53" t="s">
        <v>90</v>
      </c>
      <c r="R281" s="40">
        <f>IF(D281="0. Inget datum inlagt",Tabell1[[#This Row],[Start date]],YEAR(D281))</f>
        <v>2023</v>
      </c>
      <c r="S281" s="13" t="s">
        <v>134</v>
      </c>
    </row>
    <row r="282" spans="1:19" x14ac:dyDescent="0.2">
      <c r="A282" s="53">
        <v>132</v>
      </c>
      <c r="B282" s="53" t="s">
        <v>1194</v>
      </c>
      <c r="C282" s="53" t="s">
        <v>17</v>
      </c>
      <c r="D282" s="54">
        <v>44828</v>
      </c>
      <c r="E282" s="85">
        <v>46112</v>
      </c>
      <c r="F282" s="53" t="s">
        <v>1196</v>
      </c>
      <c r="G282" s="53" t="s">
        <v>135</v>
      </c>
      <c r="H282" s="53" t="s">
        <v>1439</v>
      </c>
      <c r="I282" s="53" t="s">
        <v>20</v>
      </c>
      <c r="J282" s="53" t="s">
        <v>144</v>
      </c>
      <c r="K282" s="53" t="s">
        <v>252</v>
      </c>
      <c r="L282" s="53" t="s">
        <v>142</v>
      </c>
      <c r="M282" s="53" t="s">
        <v>47</v>
      </c>
      <c r="N282" s="53" t="s">
        <v>139</v>
      </c>
      <c r="O282" s="55" t="s">
        <v>253</v>
      </c>
      <c r="P282" s="53" t="s">
        <v>138</v>
      </c>
      <c r="Q282" s="53" t="s">
        <v>51</v>
      </c>
      <c r="R282" s="40">
        <f>IF(D282="0. Inget datum inlagt",Tabell1[[#This Row],[Start date]],YEAR(D282))</f>
        <v>2022</v>
      </c>
      <c r="S282" s="13" t="s">
        <v>134</v>
      </c>
    </row>
    <row r="283" spans="1:19" x14ac:dyDescent="0.2">
      <c r="A283" s="53">
        <v>135</v>
      </c>
      <c r="B283" s="53" t="s">
        <v>1194</v>
      </c>
      <c r="C283" s="53" t="s">
        <v>143</v>
      </c>
      <c r="D283" s="54">
        <v>44728</v>
      </c>
      <c r="E283" s="85">
        <v>45657</v>
      </c>
      <c r="F283" s="53" t="s">
        <v>1218</v>
      </c>
      <c r="G283" s="53" t="s">
        <v>135</v>
      </c>
      <c r="H283" s="53" t="s">
        <v>1373</v>
      </c>
      <c r="I283" s="53" t="s">
        <v>20</v>
      </c>
      <c r="J283" s="53" t="s">
        <v>41</v>
      </c>
      <c r="K283" s="53" t="s">
        <v>252</v>
      </c>
      <c r="L283" s="53" t="s">
        <v>137</v>
      </c>
      <c r="M283" s="53" t="s">
        <v>46</v>
      </c>
      <c r="N283" s="53" t="s">
        <v>137</v>
      </c>
      <c r="O283" s="55" t="s">
        <v>253</v>
      </c>
      <c r="P283" s="53" t="s">
        <v>138</v>
      </c>
      <c r="Q283" s="53" t="s">
        <v>77</v>
      </c>
      <c r="R283" s="40">
        <f>IF(D283="0. Inget datum inlagt",Tabell1[[#This Row],[Start date]],YEAR(D283))</f>
        <v>2022</v>
      </c>
      <c r="S283" s="13" t="s">
        <v>134</v>
      </c>
    </row>
    <row r="284" spans="1:19" x14ac:dyDescent="0.2">
      <c r="A284" s="53">
        <v>181</v>
      </c>
      <c r="B284" s="53" t="s">
        <v>1194</v>
      </c>
      <c r="C284" s="53" t="s">
        <v>17</v>
      </c>
      <c r="D284" s="54">
        <v>45098</v>
      </c>
      <c r="E284" s="85">
        <v>46418</v>
      </c>
      <c r="F284" s="53" t="s">
        <v>1293</v>
      </c>
      <c r="G284" s="53" t="s">
        <v>135</v>
      </c>
      <c r="H284" s="53" t="s">
        <v>1401</v>
      </c>
      <c r="I284" s="53" t="s">
        <v>34</v>
      </c>
      <c r="J284" s="53" t="s">
        <v>159</v>
      </c>
      <c r="K284" s="53" t="s">
        <v>252</v>
      </c>
      <c r="L284" s="53" t="s">
        <v>137</v>
      </c>
      <c r="M284" s="53" t="s">
        <v>46</v>
      </c>
      <c r="N284" s="53" t="s">
        <v>137</v>
      </c>
      <c r="O284" s="55" t="s">
        <v>253</v>
      </c>
      <c r="P284" s="53" t="s">
        <v>133</v>
      </c>
      <c r="Q284" s="53" t="s">
        <v>86</v>
      </c>
      <c r="R284" s="40">
        <f>IF(D284="0. Inget datum inlagt",Tabell1[[#This Row],[Start date]],YEAR(D284))</f>
        <v>2023</v>
      </c>
      <c r="S284" s="13" t="s">
        <v>134</v>
      </c>
    </row>
    <row r="285" spans="1:19" x14ac:dyDescent="0.2">
      <c r="A285" s="53">
        <v>6</v>
      </c>
      <c r="B285" s="53" t="s">
        <v>1194</v>
      </c>
      <c r="C285" s="53" t="s">
        <v>143</v>
      </c>
      <c r="D285" s="54">
        <v>44728</v>
      </c>
      <c r="E285" s="85">
        <v>45657</v>
      </c>
      <c r="F285" s="53" t="s">
        <v>1201</v>
      </c>
      <c r="G285" s="53" t="s">
        <v>1202</v>
      </c>
      <c r="H285" s="53" t="s">
        <v>1203</v>
      </c>
      <c r="I285" s="53" t="s">
        <v>20</v>
      </c>
      <c r="J285" s="53" t="s">
        <v>145</v>
      </c>
      <c r="K285" s="53" t="s">
        <v>22</v>
      </c>
      <c r="L285" s="53" t="s">
        <v>146</v>
      </c>
      <c r="M285" s="53" t="s">
        <v>147</v>
      </c>
      <c r="N285" s="53" t="s">
        <v>148</v>
      </c>
      <c r="O285" s="55">
        <v>25445.69</v>
      </c>
      <c r="P285" s="53" t="s">
        <v>133</v>
      </c>
      <c r="Q285" s="53" t="s">
        <v>86</v>
      </c>
      <c r="R285" s="40">
        <f>IF(D285="0. Inget datum inlagt",Tabell1[[#This Row],[Start date]],YEAR(D285))</f>
        <v>2022</v>
      </c>
      <c r="S285" s="13" t="s">
        <v>134</v>
      </c>
    </row>
    <row r="286" spans="1:19" x14ac:dyDescent="0.2">
      <c r="A286" s="53">
        <v>68</v>
      </c>
      <c r="B286" s="53" t="s">
        <v>1194</v>
      </c>
      <c r="C286" s="53" t="s">
        <v>17</v>
      </c>
      <c r="D286" s="54">
        <v>44828</v>
      </c>
      <c r="E286" s="85">
        <v>46112</v>
      </c>
      <c r="F286" s="53" t="s">
        <v>1278</v>
      </c>
      <c r="G286" s="53" t="s">
        <v>1279</v>
      </c>
      <c r="H286" s="53" t="s">
        <v>1280</v>
      </c>
      <c r="I286" s="53" t="s">
        <v>20</v>
      </c>
      <c r="J286" s="53" t="s">
        <v>21</v>
      </c>
      <c r="K286" s="53" t="s">
        <v>22</v>
      </c>
      <c r="L286" s="53" t="s">
        <v>223</v>
      </c>
      <c r="M286" s="53" t="s">
        <v>47</v>
      </c>
      <c r="N286" s="53" t="s">
        <v>139</v>
      </c>
      <c r="O286" s="55">
        <v>291159.59999999998</v>
      </c>
      <c r="P286" s="53" t="s">
        <v>133</v>
      </c>
      <c r="Q286" s="53" t="s">
        <v>16</v>
      </c>
      <c r="R286" s="40">
        <f>IF(D286="0. Inget datum inlagt",Tabell1[[#This Row],[Start date]],YEAR(D286))</f>
        <v>2022</v>
      </c>
      <c r="S286" s="13" t="s">
        <v>134</v>
      </c>
    </row>
    <row r="287" spans="1:19" x14ac:dyDescent="0.2">
      <c r="A287" s="53">
        <v>33</v>
      </c>
      <c r="B287" s="53" t="s">
        <v>1194</v>
      </c>
      <c r="C287" s="53" t="s">
        <v>143</v>
      </c>
      <c r="D287" s="54">
        <v>44728</v>
      </c>
      <c r="E287" s="85">
        <v>45473</v>
      </c>
      <c r="F287" s="53" t="s">
        <v>1233</v>
      </c>
      <c r="G287" s="53" t="s">
        <v>1235</v>
      </c>
      <c r="H287" s="53" t="s">
        <v>1236</v>
      </c>
      <c r="I287" s="53" t="s">
        <v>20</v>
      </c>
      <c r="J287" s="53" t="s">
        <v>21</v>
      </c>
      <c r="K287" s="53" t="s">
        <v>22</v>
      </c>
      <c r="L287" s="53" t="s">
        <v>185</v>
      </c>
      <c r="M287" s="53" t="s">
        <v>50</v>
      </c>
      <c r="N287" s="53" t="s">
        <v>156</v>
      </c>
      <c r="O287" s="55">
        <v>54905.760000000002</v>
      </c>
      <c r="P287" s="53" t="s">
        <v>133</v>
      </c>
      <c r="Q287" s="53" t="s">
        <v>88</v>
      </c>
      <c r="R287" s="40">
        <f>IF(D287="0. Inget datum inlagt",Tabell1[[#This Row],[Start date]],YEAR(D287))</f>
        <v>2022</v>
      </c>
      <c r="S287" s="13" t="s">
        <v>134</v>
      </c>
    </row>
    <row r="288" spans="1:19" x14ac:dyDescent="0.2">
      <c r="A288" s="53">
        <v>28</v>
      </c>
      <c r="B288" s="53" t="s">
        <v>1194</v>
      </c>
      <c r="C288" s="53" t="s">
        <v>17</v>
      </c>
      <c r="D288" s="54">
        <v>44927</v>
      </c>
      <c r="E288" s="85">
        <v>46022</v>
      </c>
      <c r="F288" s="53" t="s">
        <v>1227</v>
      </c>
      <c r="G288" s="53" t="s">
        <v>182</v>
      </c>
      <c r="H288" s="53" t="s">
        <v>183</v>
      </c>
      <c r="I288" s="53" t="s">
        <v>20</v>
      </c>
      <c r="J288" s="53" t="s">
        <v>66</v>
      </c>
      <c r="K288" s="53" t="s">
        <v>22</v>
      </c>
      <c r="L288" s="53" t="s">
        <v>168</v>
      </c>
      <c r="M288" s="53" t="s">
        <v>50</v>
      </c>
      <c r="N288" s="53" t="s">
        <v>156</v>
      </c>
      <c r="O288" s="55">
        <v>73536</v>
      </c>
      <c r="P288" s="53" t="s">
        <v>133</v>
      </c>
      <c r="Q288" s="53" t="s">
        <v>86</v>
      </c>
      <c r="R288" s="40">
        <f>IF(D288="0. Inget datum inlagt",Tabell1[[#This Row],[Start date]],YEAR(D288))</f>
        <v>2023</v>
      </c>
      <c r="S288" s="13" t="s">
        <v>134</v>
      </c>
    </row>
    <row r="289" spans="1:19" x14ac:dyDescent="0.2">
      <c r="A289" s="53">
        <v>124</v>
      </c>
      <c r="B289" s="53" t="s">
        <v>1194</v>
      </c>
      <c r="C289" s="53" t="s">
        <v>143</v>
      </c>
      <c r="D289" s="54">
        <v>45037</v>
      </c>
      <c r="E289" s="85">
        <v>45777</v>
      </c>
      <c r="F289" s="53" t="s">
        <v>1362</v>
      </c>
      <c r="G289" s="53" t="s">
        <v>135</v>
      </c>
      <c r="H289" s="53" t="s">
        <v>183</v>
      </c>
      <c r="I289" s="53" t="s">
        <v>20</v>
      </c>
      <c r="J289" s="53" t="s">
        <v>66</v>
      </c>
      <c r="K289" s="53" t="s">
        <v>22</v>
      </c>
      <c r="L289" s="53" t="s">
        <v>168</v>
      </c>
      <c r="M289" s="53" t="s">
        <v>50</v>
      </c>
      <c r="N289" s="53" t="s">
        <v>156</v>
      </c>
      <c r="O289" s="55">
        <v>30184</v>
      </c>
      <c r="P289" s="53" t="s">
        <v>133</v>
      </c>
      <c r="Q289" s="53" t="s">
        <v>90</v>
      </c>
      <c r="R289" s="40">
        <f>IF(D289="0. Inget datum inlagt",Tabell1[[#This Row],[Start date]],YEAR(D289))</f>
        <v>2023</v>
      </c>
      <c r="S289" s="13" t="s">
        <v>134</v>
      </c>
    </row>
    <row r="290" spans="1:19" x14ac:dyDescent="0.2">
      <c r="A290" s="53">
        <v>215</v>
      </c>
      <c r="B290" s="53" t="s">
        <v>1194</v>
      </c>
      <c r="C290" s="53" t="s">
        <v>17</v>
      </c>
      <c r="D290" s="54">
        <v>45098</v>
      </c>
      <c r="E290" s="85">
        <v>46418</v>
      </c>
      <c r="F290" s="53" t="s">
        <v>1339</v>
      </c>
      <c r="G290" s="53" t="s">
        <v>135</v>
      </c>
      <c r="H290" s="53" t="s">
        <v>269</v>
      </c>
      <c r="I290" s="53" t="s">
        <v>20</v>
      </c>
      <c r="J290" s="53" t="s">
        <v>25</v>
      </c>
      <c r="K290" s="53" t="s">
        <v>252</v>
      </c>
      <c r="L290" s="53" t="s">
        <v>194</v>
      </c>
      <c r="M290" s="53" t="s">
        <v>151</v>
      </c>
      <c r="N290" s="53" t="s">
        <v>152</v>
      </c>
      <c r="O290" s="55" t="s">
        <v>253</v>
      </c>
      <c r="P290" s="53" t="s">
        <v>133</v>
      </c>
      <c r="Q290" s="53" t="s">
        <v>16</v>
      </c>
      <c r="R290" s="40">
        <f>IF(D290="0. Inget datum inlagt",Tabell1[[#This Row],[Start date]],YEAR(D290))</f>
        <v>2023</v>
      </c>
      <c r="S290" s="13" t="s">
        <v>134</v>
      </c>
    </row>
    <row r="291" spans="1:19" x14ac:dyDescent="0.2">
      <c r="A291" s="53">
        <v>222</v>
      </c>
      <c r="B291" s="53" t="s">
        <v>1194</v>
      </c>
      <c r="C291" s="53" t="s">
        <v>17</v>
      </c>
      <c r="D291" s="54">
        <v>44828</v>
      </c>
      <c r="E291" s="85">
        <v>46112</v>
      </c>
      <c r="F291" s="53" t="s">
        <v>1429</v>
      </c>
      <c r="G291" s="53" t="s">
        <v>135</v>
      </c>
      <c r="H291" s="53" t="s">
        <v>269</v>
      </c>
      <c r="I291" s="53" t="s">
        <v>20</v>
      </c>
      <c r="J291" s="53" t="s">
        <v>25</v>
      </c>
      <c r="K291" s="53" t="s">
        <v>252</v>
      </c>
      <c r="L291" s="53" t="s">
        <v>194</v>
      </c>
      <c r="M291" s="53" t="s">
        <v>151</v>
      </c>
      <c r="N291" s="53" t="s">
        <v>152</v>
      </c>
      <c r="O291" s="55" t="s">
        <v>253</v>
      </c>
      <c r="P291" s="53" t="s">
        <v>133</v>
      </c>
      <c r="Q291" s="53" t="s">
        <v>86</v>
      </c>
      <c r="R291" s="40">
        <f>IF(D291="0. Inget datum inlagt",Tabell1[[#This Row],[Start date]],YEAR(D291))</f>
        <v>2022</v>
      </c>
      <c r="S291" s="13" t="s">
        <v>134</v>
      </c>
    </row>
    <row r="292" spans="1:19" x14ac:dyDescent="0.2">
      <c r="A292" s="53">
        <v>59</v>
      </c>
      <c r="B292" s="53" t="s">
        <v>1194</v>
      </c>
      <c r="C292" s="53" t="s">
        <v>17</v>
      </c>
      <c r="D292" s="54">
        <v>45098</v>
      </c>
      <c r="E292" s="85">
        <v>46418</v>
      </c>
      <c r="F292" s="53" t="s">
        <v>1263</v>
      </c>
      <c r="G292" s="53" t="s">
        <v>213</v>
      </c>
      <c r="H292" s="53" t="s">
        <v>214</v>
      </c>
      <c r="I292" s="53" t="s">
        <v>20</v>
      </c>
      <c r="J292" s="53" t="s">
        <v>25</v>
      </c>
      <c r="K292" s="53" t="s">
        <v>22</v>
      </c>
      <c r="L292" s="53" t="s">
        <v>170</v>
      </c>
      <c r="M292" s="53" t="s">
        <v>131</v>
      </c>
      <c r="N292" s="53" t="s">
        <v>132</v>
      </c>
      <c r="O292" s="55">
        <v>188492</v>
      </c>
      <c r="P292" s="53" t="s">
        <v>133</v>
      </c>
      <c r="Q292" s="53" t="s">
        <v>88</v>
      </c>
      <c r="R292" s="40">
        <f>IF(D292="0. Inget datum inlagt",Tabell1[[#This Row],[Start date]],YEAR(D292))</f>
        <v>2023</v>
      </c>
      <c r="S292" s="13" t="s">
        <v>134</v>
      </c>
    </row>
    <row r="293" spans="1:19" x14ac:dyDescent="0.2">
      <c r="A293" s="53">
        <v>231</v>
      </c>
      <c r="B293" s="53" t="s">
        <v>1194</v>
      </c>
      <c r="C293" s="53" t="s">
        <v>17</v>
      </c>
      <c r="D293" s="54">
        <v>44828</v>
      </c>
      <c r="E293" s="85">
        <v>46112</v>
      </c>
      <c r="F293" s="53" t="s">
        <v>1366</v>
      </c>
      <c r="G293" s="53" t="s">
        <v>135</v>
      </c>
      <c r="H293" s="53" t="s">
        <v>214</v>
      </c>
      <c r="I293" s="53" t="s">
        <v>20</v>
      </c>
      <c r="J293" s="53" t="s">
        <v>25</v>
      </c>
      <c r="K293" s="53" t="s">
        <v>252</v>
      </c>
      <c r="L293" s="53" t="s">
        <v>242</v>
      </c>
      <c r="M293" s="53" t="s">
        <v>161</v>
      </c>
      <c r="N293" s="53" t="s">
        <v>162</v>
      </c>
      <c r="O293" s="55" t="s">
        <v>253</v>
      </c>
      <c r="P293" s="53" t="s">
        <v>133</v>
      </c>
      <c r="Q293" s="53" t="s">
        <v>86</v>
      </c>
      <c r="R293" s="40">
        <f>IF(D293="0. Inget datum inlagt",Tabell1[[#This Row],[Start date]],YEAR(D293))</f>
        <v>2022</v>
      </c>
      <c r="S293" s="13" t="s">
        <v>134</v>
      </c>
    </row>
    <row r="294" spans="1:19" x14ac:dyDescent="0.2">
      <c r="A294" s="53">
        <v>105</v>
      </c>
      <c r="B294" s="53" t="s">
        <v>1194</v>
      </c>
      <c r="C294" s="53" t="s">
        <v>17</v>
      </c>
      <c r="D294" s="54">
        <v>45098</v>
      </c>
      <c r="E294" s="85">
        <v>46418</v>
      </c>
      <c r="F294" s="53" t="s">
        <v>1325</v>
      </c>
      <c r="G294" s="53" t="s">
        <v>1330</v>
      </c>
      <c r="H294" s="53" t="s">
        <v>1331</v>
      </c>
      <c r="I294" s="53" t="s">
        <v>34</v>
      </c>
      <c r="J294" s="53" t="s">
        <v>159</v>
      </c>
      <c r="K294" s="53" t="s">
        <v>22</v>
      </c>
      <c r="L294" s="53" t="s">
        <v>1332</v>
      </c>
      <c r="M294" s="53" t="s">
        <v>131</v>
      </c>
      <c r="N294" s="53" t="s">
        <v>132</v>
      </c>
      <c r="O294" s="55">
        <v>285469.44</v>
      </c>
      <c r="P294" s="53" t="s">
        <v>133</v>
      </c>
      <c r="Q294" s="53" t="s">
        <v>86</v>
      </c>
      <c r="R294" s="40">
        <f>IF(D294="0. Inget datum inlagt",Tabell1[[#This Row],[Start date]],YEAR(D294))</f>
        <v>2023</v>
      </c>
      <c r="S294" s="13" t="s">
        <v>134</v>
      </c>
    </row>
    <row r="295" spans="1:19" x14ac:dyDescent="0.2">
      <c r="A295" s="53">
        <v>169</v>
      </c>
      <c r="B295" s="53" t="s">
        <v>1194</v>
      </c>
      <c r="C295" s="53" t="s">
        <v>17</v>
      </c>
      <c r="D295" s="54">
        <v>44828</v>
      </c>
      <c r="E295" s="85">
        <v>46112</v>
      </c>
      <c r="F295" s="53" t="s">
        <v>1272</v>
      </c>
      <c r="G295" s="53" t="s">
        <v>135</v>
      </c>
      <c r="H295" s="53" t="s">
        <v>1440</v>
      </c>
      <c r="I295" s="53" t="s">
        <v>20</v>
      </c>
      <c r="J295" s="53" t="s">
        <v>41</v>
      </c>
      <c r="K295" s="53" t="s">
        <v>252</v>
      </c>
      <c r="L295" s="53" t="s">
        <v>150</v>
      </c>
      <c r="M295" s="53" t="s">
        <v>151</v>
      </c>
      <c r="N295" s="53" t="s">
        <v>152</v>
      </c>
      <c r="O295" s="55" t="s">
        <v>253</v>
      </c>
      <c r="P295" s="53" t="s">
        <v>133</v>
      </c>
      <c r="Q295" s="53" t="s">
        <v>90</v>
      </c>
      <c r="R295" s="40">
        <f>IF(D295="0. Inget datum inlagt",Tabell1[[#This Row],[Start date]],YEAR(D295))</f>
        <v>2022</v>
      </c>
      <c r="S295" s="13" t="s">
        <v>134</v>
      </c>
    </row>
    <row r="296" spans="1:19" x14ac:dyDescent="0.2">
      <c r="A296" s="53">
        <v>193</v>
      </c>
      <c r="B296" s="53" t="s">
        <v>1194</v>
      </c>
      <c r="C296" s="53" t="s">
        <v>17</v>
      </c>
      <c r="D296" s="54">
        <v>45098</v>
      </c>
      <c r="E296" s="85">
        <v>46418</v>
      </c>
      <c r="F296" s="53" t="s">
        <v>1309</v>
      </c>
      <c r="G296" s="53" t="s">
        <v>135</v>
      </c>
      <c r="H296" s="53" t="s">
        <v>1442</v>
      </c>
      <c r="I296" s="53" t="s">
        <v>34</v>
      </c>
      <c r="J296" s="53" t="s">
        <v>66</v>
      </c>
      <c r="K296" s="53" t="s">
        <v>252</v>
      </c>
      <c r="L296" s="53" t="s">
        <v>137</v>
      </c>
      <c r="M296" s="53" t="s">
        <v>46</v>
      </c>
      <c r="N296" s="53" t="s">
        <v>137</v>
      </c>
      <c r="O296" s="55" t="s">
        <v>253</v>
      </c>
      <c r="P296" s="53" t="s">
        <v>138</v>
      </c>
      <c r="Q296" s="53" t="s">
        <v>77</v>
      </c>
      <c r="R296" s="40">
        <f>IF(D296="0. Inget datum inlagt",Tabell1[[#This Row],[Start date]],YEAR(D296))</f>
        <v>2023</v>
      </c>
      <c r="S296" s="13" t="s">
        <v>134</v>
      </c>
    </row>
    <row r="297" spans="1:19" x14ac:dyDescent="0.2">
      <c r="A297" s="53">
        <v>171</v>
      </c>
      <c r="B297" s="53" t="s">
        <v>1194</v>
      </c>
      <c r="C297" s="53" t="s">
        <v>17</v>
      </c>
      <c r="D297" s="54">
        <v>45098</v>
      </c>
      <c r="E297" s="85">
        <v>46418</v>
      </c>
      <c r="F297" s="53" t="s">
        <v>1276</v>
      </c>
      <c r="G297" s="53" t="s">
        <v>135</v>
      </c>
      <c r="H297" s="53" t="s">
        <v>1395</v>
      </c>
      <c r="I297" s="53" t="s">
        <v>20</v>
      </c>
      <c r="J297" s="53" t="s">
        <v>21</v>
      </c>
      <c r="K297" s="53" t="s">
        <v>252</v>
      </c>
      <c r="L297" s="53" t="s">
        <v>142</v>
      </c>
      <c r="M297" s="53" t="s">
        <v>47</v>
      </c>
      <c r="N297" s="53" t="s">
        <v>139</v>
      </c>
      <c r="O297" s="55" t="s">
        <v>253</v>
      </c>
      <c r="P297" s="53" t="s">
        <v>133</v>
      </c>
      <c r="Q297" s="53" t="s">
        <v>16</v>
      </c>
      <c r="R297" s="40">
        <f>IF(D297="0. Inget datum inlagt",Tabell1[[#This Row],[Start date]],YEAR(D297))</f>
        <v>2023</v>
      </c>
      <c r="S297" s="13" t="s">
        <v>134</v>
      </c>
    </row>
    <row r="298" spans="1:19" x14ac:dyDescent="0.2">
      <c r="A298" s="53">
        <v>224</v>
      </c>
      <c r="B298" s="53" t="s">
        <v>1194</v>
      </c>
      <c r="C298" s="53" t="s">
        <v>143</v>
      </c>
      <c r="D298" s="54">
        <v>44728</v>
      </c>
      <c r="E298" s="85">
        <v>45657</v>
      </c>
      <c r="F298" s="53" t="s">
        <v>1361</v>
      </c>
      <c r="G298" s="53" t="s">
        <v>135</v>
      </c>
      <c r="H298" s="53" t="s">
        <v>1395</v>
      </c>
      <c r="I298" s="53" t="s">
        <v>20</v>
      </c>
      <c r="J298" s="53" t="s">
        <v>21</v>
      </c>
      <c r="K298" s="53" t="s">
        <v>252</v>
      </c>
      <c r="L298" s="53" t="s">
        <v>142</v>
      </c>
      <c r="M298" s="53" t="s">
        <v>47</v>
      </c>
      <c r="N298" s="53" t="s">
        <v>139</v>
      </c>
      <c r="O298" s="55" t="s">
        <v>253</v>
      </c>
      <c r="P298" s="53" t="s">
        <v>138</v>
      </c>
      <c r="Q298" s="53" t="s">
        <v>77</v>
      </c>
      <c r="R298" s="40">
        <f>IF(D298="0. Inget datum inlagt",Tabell1[[#This Row],[Start date]],YEAR(D298))</f>
        <v>2022</v>
      </c>
      <c r="S298" s="13" t="s">
        <v>134</v>
      </c>
    </row>
    <row r="299" spans="1:19" x14ac:dyDescent="0.2">
      <c r="A299" s="53">
        <v>73</v>
      </c>
      <c r="B299" s="53" t="s">
        <v>1194</v>
      </c>
      <c r="C299" s="53" t="s">
        <v>143</v>
      </c>
      <c r="D299" s="54">
        <v>44728</v>
      </c>
      <c r="E299" s="85">
        <v>45657</v>
      </c>
      <c r="F299" s="53" t="s">
        <v>1286</v>
      </c>
      <c r="G299" s="53" t="s">
        <v>227</v>
      </c>
      <c r="H299" s="53" t="s">
        <v>55</v>
      </c>
      <c r="I299" s="53" t="s">
        <v>20</v>
      </c>
      <c r="J299" s="53" t="s">
        <v>25</v>
      </c>
      <c r="K299" s="53" t="s">
        <v>22</v>
      </c>
      <c r="L299" s="53" t="s">
        <v>1824</v>
      </c>
      <c r="M299" s="53" t="s">
        <v>47</v>
      </c>
      <c r="N299" s="53" t="s">
        <v>139</v>
      </c>
      <c r="O299" s="55">
        <v>94464</v>
      </c>
      <c r="P299" s="53" t="s">
        <v>133</v>
      </c>
      <c r="Q299" s="53" t="s">
        <v>88</v>
      </c>
      <c r="R299" s="40">
        <f>IF(D299="0. Inget datum inlagt",Tabell1[[#This Row],[Start date]],YEAR(D299))</f>
        <v>2022</v>
      </c>
      <c r="S299" s="13" t="s">
        <v>134</v>
      </c>
    </row>
    <row r="300" spans="1:19" x14ac:dyDescent="0.2">
      <c r="A300" s="53">
        <v>121</v>
      </c>
      <c r="B300" s="53" t="s">
        <v>1194</v>
      </c>
      <c r="C300" s="53" t="s">
        <v>143</v>
      </c>
      <c r="D300" s="54">
        <v>44728</v>
      </c>
      <c r="E300" s="85">
        <v>45657</v>
      </c>
      <c r="F300" s="53" t="s">
        <v>1361</v>
      </c>
      <c r="G300" s="53" t="s">
        <v>227</v>
      </c>
      <c r="H300" s="53" t="s">
        <v>55</v>
      </c>
      <c r="I300" s="53" t="s">
        <v>20</v>
      </c>
      <c r="J300" s="53" t="s">
        <v>25</v>
      </c>
      <c r="K300" s="53" t="s">
        <v>22</v>
      </c>
      <c r="L300" s="53" t="s">
        <v>142</v>
      </c>
      <c r="M300" s="53" t="s">
        <v>47</v>
      </c>
      <c r="N300" s="53" t="s">
        <v>139</v>
      </c>
      <c r="O300" s="55">
        <v>104025.60000000001</v>
      </c>
      <c r="P300" s="53" t="s">
        <v>138</v>
      </c>
      <c r="Q300" s="53" t="s">
        <v>77</v>
      </c>
      <c r="R300" s="40">
        <f>IF(D300="0. Inget datum inlagt",Tabell1[[#This Row],[Start date]],YEAR(D300))</f>
        <v>2022</v>
      </c>
      <c r="S300" s="13" t="s">
        <v>134</v>
      </c>
    </row>
    <row r="301" spans="1:19" x14ac:dyDescent="0.2">
      <c r="A301" s="53">
        <v>198</v>
      </c>
      <c r="B301" s="53" t="s">
        <v>1194</v>
      </c>
      <c r="C301" s="53" t="s">
        <v>17</v>
      </c>
      <c r="D301" s="54">
        <v>44828</v>
      </c>
      <c r="E301" s="85">
        <v>46112</v>
      </c>
      <c r="F301" s="53" t="s">
        <v>1315</v>
      </c>
      <c r="G301" s="53" t="s">
        <v>135</v>
      </c>
      <c r="H301" s="53" t="s">
        <v>55</v>
      </c>
      <c r="I301" s="53" t="s">
        <v>20</v>
      </c>
      <c r="J301" s="53" t="s">
        <v>25</v>
      </c>
      <c r="K301" s="53" t="s">
        <v>252</v>
      </c>
      <c r="L301" s="53" t="s">
        <v>142</v>
      </c>
      <c r="M301" s="53" t="s">
        <v>47</v>
      </c>
      <c r="N301" s="53" t="s">
        <v>139</v>
      </c>
      <c r="O301" s="55" t="s">
        <v>253</v>
      </c>
      <c r="P301" s="53" t="s">
        <v>133</v>
      </c>
      <c r="Q301" s="53" t="s">
        <v>86</v>
      </c>
      <c r="R301" s="40">
        <f>IF(D301="0. Inget datum inlagt",Tabell1[[#This Row],[Start date]],YEAR(D301))</f>
        <v>2022</v>
      </c>
      <c r="S301" s="13" t="s">
        <v>134</v>
      </c>
    </row>
    <row r="302" spans="1:19" x14ac:dyDescent="0.2">
      <c r="A302" s="53">
        <v>141</v>
      </c>
      <c r="B302" s="53" t="s">
        <v>1194</v>
      </c>
      <c r="C302" s="53" t="s">
        <v>17</v>
      </c>
      <c r="D302" s="54">
        <v>45098</v>
      </c>
      <c r="E302" s="85">
        <v>46418</v>
      </c>
      <c r="F302" s="53" t="s">
        <v>1222</v>
      </c>
      <c r="G302" s="53" t="s">
        <v>135</v>
      </c>
      <c r="H302" s="53" t="s">
        <v>256</v>
      </c>
      <c r="I302" s="53" t="s">
        <v>20</v>
      </c>
      <c r="J302" s="53" t="s">
        <v>25</v>
      </c>
      <c r="K302" s="53" t="s">
        <v>252</v>
      </c>
      <c r="L302" s="53" t="s">
        <v>205</v>
      </c>
      <c r="M302" s="53" t="s">
        <v>131</v>
      </c>
      <c r="N302" s="53" t="s">
        <v>132</v>
      </c>
      <c r="O302" s="55" t="s">
        <v>253</v>
      </c>
      <c r="P302" s="53" t="s">
        <v>133</v>
      </c>
      <c r="Q302" s="53" t="s">
        <v>90</v>
      </c>
      <c r="R302" s="40">
        <f>IF(D302="0. Inget datum inlagt",Tabell1[[#This Row],[Start date]],YEAR(D302))</f>
        <v>2023</v>
      </c>
      <c r="S302" s="13" t="s">
        <v>134</v>
      </c>
    </row>
    <row r="303" spans="1:19" x14ac:dyDescent="0.2">
      <c r="A303" s="53">
        <v>32</v>
      </c>
      <c r="B303" s="53" t="s">
        <v>1194</v>
      </c>
      <c r="C303" s="53" t="s">
        <v>143</v>
      </c>
      <c r="D303" s="54">
        <v>44728</v>
      </c>
      <c r="E303" s="85">
        <v>45473</v>
      </c>
      <c r="F303" s="53" t="s">
        <v>1233</v>
      </c>
      <c r="G303" s="53" t="s">
        <v>184</v>
      </c>
      <c r="H303" s="53" t="s">
        <v>1234</v>
      </c>
      <c r="I303" s="53" t="s">
        <v>20</v>
      </c>
      <c r="J303" s="53" t="s">
        <v>21</v>
      </c>
      <c r="K303" s="53" t="s">
        <v>22</v>
      </c>
      <c r="L303" s="53" t="s">
        <v>185</v>
      </c>
      <c r="M303" s="53" t="s">
        <v>50</v>
      </c>
      <c r="N303" s="53" t="s">
        <v>156</v>
      </c>
      <c r="O303" s="55">
        <v>81673.759999999995</v>
      </c>
      <c r="P303" s="53" t="s">
        <v>133</v>
      </c>
      <c r="Q303" s="53" t="s">
        <v>88</v>
      </c>
      <c r="R303" s="40">
        <f>IF(D303="0. Inget datum inlagt",Tabell1[[#This Row],[Start date]],YEAR(D303))</f>
        <v>2022</v>
      </c>
      <c r="S303" s="13" t="s">
        <v>134</v>
      </c>
    </row>
    <row r="304" spans="1:19" x14ac:dyDescent="0.2">
      <c r="A304" s="53">
        <v>98</v>
      </c>
      <c r="B304" s="53" t="s">
        <v>1194</v>
      </c>
      <c r="C304" s="53" t="s">
        <v>17</v>
      </c>
      <c r="D304" s="54">
        <v>44828</v>
      </c>
      <c r="E304" s="85">
        <v>46112</v>
      </c>
      <c r="F304" s="53" t="s">
        <v>1322</v>
      </c>
      <c r="G304" s="53" t="s">
        <v>135</v>
      </c>
      <c r="H304" s="53" t="s">
        <v>1323</v>
      </c>
      <c r="I304" s="53" t="s">
        <v>20</v>
      </c>
      <c r="J304" s="53" t="s">
        <v>41</v>
      </c>
      <c r="K304" s="53" t="s">
        <v>29</v>
      </c>
      <c r="L304" s="53" t="s">
        <v>236</v>
      </c>
      <c r="M304" s="53" t="s">
        <v>197</v>
      </c>
      <c r="N304" s="53" t="s">
        <v>148</v>
      </c>
      <c r="O304" s="55">
        <v>443005.6</v>
      </c>
      <c r="P304" s="53" t="s">
        <v>133</v>
      </c>
      <c r="Q304" s="53" t="s">
        <v>16</v>
      </c>
      <c r="R304" s="40">
        <f>IF(D304="0. Inget datum inlagt",Tabell1[[#This Row],[Start date]],YEAR(D304))</f>
        <v>2022</v>
      </c>
      <c r="S304" s="13" t="s">
        <v>134</v>
      </c>
    </row>
    <row r="305" spans="1:19" x14ac:dyDescent="0.2">
      <c r="A305" s="53">
        <v>228</v>
      </c>
      <c r="B305" s="53" t="s">
        <v>1194</v>
      </c>
      <c r="C305" s="53" t="s">
        <v>17</v>
      </c>
      <c r="D305" s="54">
        <v>44828</v>
      </c>
      <c r="E305" s="85">
        <v>46112</v>
      </c>
      <c r="F305" s="53" t="s">
        <v>1366</v>
      </c>
      <c r="G305" s="53" t="s">
        <v>135</v>
      </c>
      <c r="H305" s="53" t="s">
        <v>1462</v>
      </c>
      <c r="I305" s="53" t="s">
        <v>20</v>
      </c>
      <c r="J305" s="53" t="e">
        <v>#N/A</v>
      </c>
      <c r="K305" s="53" t="s">
        <v>252</v>
      </c>
      <c r="L305" s="53" t="s">
        <v>242</v>
      </c>
      <c r="M305" s="53" t="s">
        <v>161</v>
      </c>
      <c r="N305" s="53" t="s">
        <v>162</v>
      </c>
      <c r="O305" s="55" t="s">
        <v>253</v>
      </c>
      <c r="P305" s="53" t="s">
        <v>133</v>
      </c>
      <c r="Q305" s="53" t="s">
        <v>86</v>
      </c>
      <c r="R305" s="40">
        <f>IF(D305="0. Inget datum inlagt",Tabell1[[#This Row],[Start date]],YEAR(D305))</f>
        <v>2022</v>
      </c>
      <c r="S305" s="13" t="s">
        <v>134</v>
      </c>
    </row>
    <row r="306" spans="1:19" x14ac:dyDescent="0.2">
      <c r="A306" s="53">
        <v>130</v>
      </c>
      <c r="B306" s="53" t="s">
        <v>1194</v>
      </c>
      <c r="C306" s="53" t="s">
        <v>17</v>
      </c>
      <c r="D306" s="54">
        <v>45098</v>
      </c>
      <c r="E306" s="85" t="s">
        <v>1541</v>
      </c>
      <c r="F306" s="53" t="s">
        <v>1195</v>
      </c>
      <c r="G306" s="53" t="s">
        <v>135</v>
      </c>
      <c r="H306" s="53" t="s">
        <v>251</v>
      </c>
      <c r="I306" s="53" t="s">
        <v>20</v>
      </c>
      <c r="J306" s="53" t="s">
        <v>41</v>
      </c>
      <c r="K306" s="53" t="s">
        <v>252</v>
      </c>
      <c r="L306" s="53" t="s">
        <v>193</v>
      </c>
      <c r="M306" s="53" t="s">
        <v>131</v>
      </c>
      <c r="N306" s="53" t="s">
        <v>132</v>
      </c>
      <c r="O306" s="55" t="s">
        <v>253</v>
      </c>
      <c r="P306" s="53" t="s">
        <v>133</v>
      </c>
      <c r="Q306" s="53" t="s">
        <v>86</v>
      </c>
      <c r="R306" s="40">
        <f>IF(D306="0. Inget datum inlagt",Tabell1[[#This Row],[Start date]],YEAR(D306))</f>
        <v>2023</v>
      </c>
      <c r="S306" s="13" t="s">
        <v>134</v>
      </c>
    </row>
    <row r="307" spans="1:19" x14ac:dyDescent="0.2">
      <c r="A307" s="53">
        <v>108</v>
      </c>
      <c r="B307" s="53" t="s">
        <v>1194</v>
      </c>
      <c r="C307" s="53" t="s">
        <v>17</v>
      </c>
      <c r="D307" s="54">
        <v>45098</v>
      </c>
      <c r="E307" s="85">
        <v>46418</v>
      </c>
      <c r="F307" s="53" t="s">
        <v>1339</v>
      </c>
      <c r="G307" s="53" t="s">
        <v>1340</v>
      </c>
      <c r="H307" s="53" t="s">
        <v>243</v>
      </c>
      <c r="I307" s="53" t="s">
        <v>20</v>
      </c>
      <c r="J307" s="53" t="s">
        <v>41</v>
      </c>
      <c r="K307" s="53" t="s">
        <v>29</v>
      </c>
      <c r="L307" s="53" t="s">
        <v>194</v>
      </c>
      <c r="M307" s="53" t="s">
        <v>151</v>
      </c>
      <c r="N307" s="53" t="s">
        <v>152</v>
      </c>
      <c r="O307" s="55">
        <v>358100.38</v>
      </c>
      <c r="P307" s="53" t="s">
        <v>133</v>
      </c>
      <c r="Q307" s="53" t="s">
        <v>16</v>
      </c>
      <c r="R307" s="40">
        <f>IF(D307="0. Inget datum inlagt",Tabell1[[#This Row],[Start date]],YEAR(D307))</f>
        <v>2023</v>
      </c>
      <c r="S307" s="13" t="s">
        <v>134</v>
      </c>
    </row>
    <row r="308" spans="1:19" x14ac:dyDescent="0.2">
      <c r="A308" s="53">
        <v>62</v>
      </c>
      <c r="B308" s="53" t="s">
        <v>1194</v>
      </c>
      <c r="C308" s="53" t="s">
        <v>17</v>
      </c>
      <c r="D308" s="54">
        <v>45098</v>
      </c>
      <c r="E308" s="85">
        <v>46418</v>
      </c>
      <c r="F308" s="53" t="s">
        <v>1271</v>
      </c>
      <c r="G308" s="53" t="s">
        <v>215</v>
      </c>
      <c r="H308" s="53" t="s">
        <v>216</v>
      </c>
      <c r="I308" s="53" t="s">
        <v>20</v>
      </c>
      <c r="J308" s="53" t="s">
        <v>21</v>
      </c>
      <c r="K308" s="53" t="s">
        <v>22</v>
      </c>
      <c r="L308" s="53" t="s">
        <v>193</v>
      </c>
      <c r="M308" s="53" t="s">
        <v>131</v>
      </c>
      <c r="N308" s="53" t="s">
        <v>132</v>
      </c>
      <c r="O308" s="55">
        <v>298920</v>
      </c>
      <c r="P308" s="53" t="s">
        <v>133</v>
      </c>
      <c r="Q308" s="53" t="s">
        <v>86</v>
      </c>
      <c r="R308" s="40">
        <f>IF(D308="0. Inget datum inlagt",Tabell1[[#This Row],[Start date]],YEAR(D308))</f>
        <v>2023</v>
      </c>
      <c r="S308" s="13" t="s">
        <v>134</v>
      </c>
    </row>
    <row r="309" spans="1:19" x14ac:dyDescent="0.2">
      <c r="A309" s="53">
        <v>176</v>
      </c>
      <c r="B309" s="53" t="s">
        <v>1194</v>
      </c>
      <c r="C309" s="53" t="s">
        <v>17</v>
      </c>
      <c r="D309" s="54">
        <v>44828</v>
      </c>
      <c r="E309" s="85">
        <v>46112</v>
      </c>
      <c r="F309" s="53" t="s">
        <v>1399</v>
      </c>
      <c r="G309" s="53" t="s">
        <v>135</v>
      </c>
      <c r="H309" s="53" t="s">
        <v>216</v>
      </c>
      <c r="I309" s="53" t="s">
        <v>20</v>
      </c>
      <c r="J309" s="53" t="s">
        <v>21</v>
      </c>
      <c r="K309" s="53" t="s">
        <v>252</v>
      </c>
      <c r="L309" s="53" t="s">
        <v>193</v>
      </c>
      <c r="M309" s="53" t="s">
        <v>131</v>
      </c>
      <c r="N309" s="53" t="s">
        <v>132</v>
      </c>
      <c r="O309" s="55" t="s">
        <v>253</v>
      </c>
      <c r="P309" s="53" t="s">
        <v>133</v>
      </c>
      <c r="Q309" s="53" t="s">
        <v>86</v>
      </c>
      <c r="R309" s="40">
        <f>IF(D309="0. Inget datum inlagt",Tabell1[[#This Row],[Start date]],YEAR(D309))</f>
        <v>2022</v>
      </c>
      <c r="S309" s="13" t="s">
        <v>134</v>
      </c>
    </row>
    <row r="310" spans="1:19" x14ac:dyDescent="0.2">
      <c r="A310" s="53">
        <v>101</v>
      </c>
      <c r="B310" s="53" t="s">
        <v>1194</v>
      </c>
      <c r="C310" s="53" t="s">
        <v>17</v>
      </c>
      <c r="D310" s="54">
        <v>45098</v>
      </c>
      <c r="E310" s="85">
        <v>46418</v>
      </c>
      <c r="F310" s="53" t="s">
        <v>1324</v>
      </c>
      <c r="G310" s="53" t="s">
        <v>240</v>
      </c>
      <c r="H310" s="53" t="s">
        <v>241</v>
      </c>
      <c r="I310" s="53" t="s">
        <v>20</v>
      </c>
      <c r="J310" s="53" t="s">
        <v>25</v>
      </c>
      <c r="K310" s="53" t="s">
        <v>22</v>
      </c>
      <c r="L310" s="53" t="s">
        <v>193</v>
      </c>
      <c r="M310" s="53" t="s">
        <v>131</v>
      </c>
      <c r="N310" s="53" t="s">
        <v>132</v>
      </c>
      <c r="O310" s="55">
        <v>233283.6</v>
      </c>
      <c r="P310" s="53" t="s">
        <v>138</v>
      </c>
      <c r="Q310" s="53" t="s">
        <v>51</v>
      </c>
      <c r="R310" s="40">
        <f>IF(D310="0. Inget datum inlagt",Tabell1[[#This Row],[Start date]],YEAR(D310))</f>
        <v>2023</v>
      </c>
      <c r="S310" s="13" t="s">
        <v>134</v>
      </c>
    </row>
    <row r="311" spans="1:19" x14ac:dyDescent="0.2">
      <c r="A311" s="53">
        <v>115</v>
      </c>
      <c r="B311" s="53" t="s">
        <v>1194</v>
      </c>
      <c r="C311" s="53" t="s">
        <v>17</v>
      </c>
      <c r="D311" s="54">
        <v>45098</v>
      </c>
      <c r="E311" s="85">
        <v>46418</v>
      </c>
      <c r="F311" s="53" t="s">
        <v>1347</v>
      </c>
      <c r="G311" s="53" t="s">
        <v>1351</v>
      </c>
      <c r="H311" s="53" t="s">
        <v>1352</v>
      </c>
      <c r="I311" s="53" t="s">
        <v>34</v>
      </c>
      <c r="J311" s="53" t="s">
        <v>35</v>
      </c>
      <c r="K311" s="53" t="s">
        <v>22</v>
      </c>
      <c r="L311" s="53" t="s">
        <v>193</v>
      </c>
      <c r="M311" s="53" t="s">
        <v>131</v>
      </c>
      <c r="N311" s="53" t="s">
        <v>132</v>
      </c>
      <c r="O311" s="55">
        <v>113988.64</v>
      </c>
      <c r="P311" s="53" t="s">
        <v>133</v>
      </c>
      <c r="Q311" s="53" t="s">
        <v>86</v>
      </c>
      <c r="R311" s="40">
        <f>IF(D311="0. Inget datum inlagt",Tabell1[[#This Row],[Start date]],YEAR(D311))</f>
        <v>2023</v>
      </c>
      <c r="S311" s="13" t="s">
        <v>134</v>
      </c>
    </row>
    <row r="312" spans="1:19" x14ac:dyDescent="0.2">
      <c r="A312" s="53">
        <v>203</v>
      </c>
      <c r="B312" s="53" t="s">
        <v>1194</v>
      </c>
      <c r="C312" s="53" t="s">
        <v>17</v>
      </c>
      <c r="D312" s="54">
        <v>44828</v>
      </c>
      <c r="E312" s="85">
        <v>46112</v>
      </c>
      <c r="F312" s="53" t="s">
        <v>1419</v>
      </c>
      <c r="G312" s="53" t="s">
        <v>135</v>
      </c>
      <c r="H312" s="53" t="s">
        <v>28</v>
      </c>
      <c r="I312" s="53" t="s">
        <v>20</v>
      </c>
      <c r="J312" s="53" t="s">
        <v>25</v>
      </c>
      <c r="K312" s="53" t="s">
        <v>252</v>
      </c>
      <c r="L312" s="53" t="s">
        <v>220</v>
      </c>
      <c r="M312" s="53" t="s">
        <v>36</v>
      </c>
      <c r="N312" s="53" t="s">
        <v>221</v>
      </c>
      <c r="O312" s="55" t="s">
        <v>253</v>
      </c>
      <c r="P312" s="53" t="s">
        <v>138</v>
      </c>
      <c r="Q312" s="53" t="s">
        <v>51</v>
      </c>
      <c r="R312" s="40">
        <f>IF(D312="0. Inget datum inlagt",Tabell1[[#This Row],[Start date]],YEAR(D312))</f>
        <v>2022</v>
      </c>
      <c r="S312" s="13" t="s">
        <v>134</v>
      </c>
    </row>
    <row r="313" spans="1:19" x14ac:dyDescent="0.2">
      <c r="A313" s="53">
        <v>61</v>
      </c>
      <c r="B313" s="53" t="s">
        <v>1194</v>
      </c>
      <c r="C313" s="53" t="s">
        <v>17</v>
      </c>
      <c r="D313" s="54">
        <v>45098</v>
      </c>
      <c r="E313" s="85">
        <v>46418</v>
      </c>
      <c r="F313" s="53" t="s">
        <v>1263</v>
      </c>
      <c r="G313" s="53" t="s">
        <v>1268</v>
      </c>
      <c r="H313" s="53" t="s">
        <v>1269</v>
      </c>
      <c r="I313" s="53" t="s">
        <v>34</v>
      </c>
      <c r="J313" s="53" t="s">
        <v>35</v>
      </c>
      <c r="K313" s="53" t="s">
        <v>22</v>
      </c>
      <c r="L313" s="53" t="s">
        <v>1270</v>
      </c>
      <c r="M313" s="53" t="s">
        <v>161</v>
      </c>
      <c r="N313" s="53" t="s">
        <v>162</v>
      </c>
      <c r="O313" s="55">
        <v>213600</v>
      </c>
      <c r="P313" s="53" t="s">
        <v>133</v>
      </c>
      <c r="Q313" s="53" t="s">
        <v>88</v>
      </c>
      <c r="R313" s="40">
        <f>IF(D313="0. Inget datum inlagt",Tabell1[[#This Row],[Start date]],YEAR(D313))</f>
        <v>2023</v>
      </c>
      <c r="S313" s="13" t="s">
        <v>134</v>
      </c>
    </row>
    <row r="314" spans="1:19" x14ac:dyDescent="0.2">
      <c r="A314" s="53">
        <v>143</v>
      </c>
      <c r="B314" s="53" t="s">
        <v>1194</v>
      </c>
      <c r="C314" s="53" t="s">
        <v>143</v>
      </c>
      <c r="D314" s="54">
        <v>44728</v>
      </c>
      <c r="E314" s="85">
        <v>45657</v>
      </c>
      <c r="F314" s="53" t="s">
        <v>1223</v>
      </c>
      <c r="G314" s="53" t="s">
        <v>135</v>
      </c>
      <c r="H314" s="53" t="s">
        <v>1379</v>
      </c>
      <c r="I314" s="53" t="s">
        <v>20</v>
      </c>
      <c r="J314" s="53" t="e">
        <v>#N/A</v>
      </c>
      <c r="K314" s="53" t="s">
        <v>252</v>
      </c>
      <c r="L314" s="53" t="s">
        <v>137</v>
      </c>
      <c r="M314" s="53" t="s">
        <v>46</v>
      </c>
      <c r="N314" s="53" t="s">
        <v>137</v>
      </c>
      <c r="O314" s="55" t="s">
        <v>253</v>
      </c>
      <c r="P314" s="53" t="s">
        <v>133</v>
      </c>
      <c r="Q314" s="53" t="s">
        <v>86</v>
      </c>
      <c r="R314" s="40">
        <f>IF(D314="0. Inget datum inlagt",Tabell1[[#This Row],[Start date]],YEAR(D314))</f>
        <v>2022</v>
      </c>
      <c r="S314" s="13" t="s">
        <v>134</v>
      </c>
    </row>
    <row r="315" spans="1:19" x14ac:dyDescent="0.2">
      <c r="A315" s="53">
        <v>177</v>
      </c>
      <c r="B315" s="53" t="s">
        <v>1194</v>
      </c>
      <c r="C315" s="53" t="s">
        <v>17</v>
      </c>
      <c r="D315" s="54">
        <v>44828</v>
      </c>
      <c r="E315" s="85">
        <v>46112</v>
      </c>
      <c r="F315" s="53" t="s">
        <v>1399</v>
      </c>
      <c r="G315" s="53" t="s">
        <v>135</v>
      </c>
      <c r="H315" s="53" t="s">
        <v>1379</v>
      </c>
      <c r="I315" s="53" t="s">
        <v>20</v>
      </c>
      <c r="J315" s="53" t="e">
        <v>#N/A</v>
      </c>
      <c r="K315" s="53" t="s">
        <v>252</v>
      </c>
      <c r="L315" s="53" t="s">
        <v>137</v>
      </c>
      <c r="M315" s="53" t="s">
        <v>46</v>
      </c>
      <c r="N315" s="53" t="s">
        <v>137</v>
      </c>
      <c r="O315" s="55" t="s">
        <v>253</v>
      </c>
      <c r="P315" s="53" t="s">
        <v>133</v>
      </c>
      <c r="Q315" s="53" t="s">
        <v>86</v>
      </c>
      <c r="R315" s="40">
        <f>IF(D315="0. Inget datum inlagt",Tabell1[[#This Row],[Start date]],YEAR(D315))</f>
        <v>2022</v>
      </c>
      <c r="S315" s="13" t="s">
        <v>134</v>
      </c>
    </row>
    <row r="316" spans="1:19" x14ac:dyDescent="0.2">
      <c r="A316" s="53">
        <v>85</v>
      </c>
      <c r="B316" s="53" t="s">
        <v>1194</v>
      </c>
      <c r="C316" s="53" t="s">
        <v>143</v>
      </c>
      <c r="D316" s="54">
        <v>45037</v>
      </c>
      <c r="E316" s="85">
        <v>45961</v>
      </c>
      <c r="F316" s="53" t="s">
        <v>1308</v>
      </c>
      <c r="G316" s="53" t="s">
        <v>135</v>
      </c>
      <c r="H316" s="53" t="s">
        <v>1434</v>
      </c>
      <c r="I316" s="53" t="s">
        <v>20</v>
      </c>
      <c r="J316" s="53" t="s">
        <v>136</v>
      </c>
      <c r="K316" s="53" t="s">
        <v>29</v>
      </c>
      <c r="L316" s="53" t="s">
        <v>137</v>
      </c>
      <c r="M316" s="53" t="s">
        <v>46</v>
      </c>
      <c r="N316" s="53" t="s">
        <v>137</v>
      </c>
      <c r="O316" s="55">
        <v>143811.20000000001</v>
      </c>
      <c r="P316" s="53" t="s">
        <v>138</v>
      </c>
      <c r="Q316" s="53" t="s">
        <v>77</v>
      </c>
      <c r="R316" s="40">
        <f>IF(D316="0. Inget datum inlagt",Tabell1[[#This Row],[Start date]],YEAR(D316))</f>
        <v>2023</v>
      </c>
      <c r="S316" s="13" t="s">
        <v>134</v>
      </c>
    </row>
    <row r="317" spans="1:19" x14ac:dyDescent="0.2">
      <c r="A317" s="53">
        <v>2</v>
      </c>
      <c r="B317" s="53" t="s">
        <v>1194</v>
      </c>
      <c r="C317" s="53" t="s">
        <v>17</v>
      </c>
      <c r="D317" s="54">
        <v>44828</v>
      </c>
      <c r="E317" s="85">
        <v>46112</v>
      </c>
      <c r="F317" s="53" t="s">
        <v>1196</v>
      </c>
      <c r="G317" s="53" t="s">
        <v>135</v>
      </c>
      <c r="H317" s="53" t="s">
        <v>1434</v>
      </c>
      <c r="I317" s="53" t="s">
        <v>20</v>
      </c>
      <c r="J317" s="53" t="s">
        <v>136</v>
      </c>
      <c r="K317" s="53" t="s">
        <v>22</v>
      </c>
      <c r="L317" s="53" t="s">
        <v>137</v>
      </c>
      <c r="M317" s="53" t="s">
        <v>46</v>
      </c>
      <c r="N317" s="53" t="s">
        <v>137</v>
      </c>
      <c r="O317" s="55">
        <v>304039.98</v>
      </c>
      <c r="P317" s="53" t="s">
        <v>138</v>
      </c>
      <c r="Q317" s="53" t="s">
        <v>51</v>
      </c>
      <c r="R317" s="40">
        <f>IF(D317="0. Inget datum inlagt",Tabell1[[#This Row],[Start date]],YEAR(D317))</f>
        <v>2022</v>
      </c>
      <c r="S317" s="13" t="s">
        <v>134</v>
      </c>
    </row>
    <row r="318" spans="1:19" x14ac:dyDescent="0.2">
      <c r="A318" s="53">
        <v>117</v>
      </c>
      <c r="B318" s="53" t="s">
        <v>1194</v>
      </c>
      <c r="C318" s="53" t="s">
        <v>17</v>
      </c>
      <c r="D318" s="54">
        <v>45098</v>
      </c>
      <c r="E318" s="85">
        <v>46418</v>
      </c>
      <c r="F318" s="53" t="s">
        <v>1347</v>
      </c>
      <c r="G318" s="53" t="s">
        <v>135</v>
      </c>
      <c r="H318" s="53" t="s">
        <v>1353</v>
      </c>
      <c r="I318" s="53" t="s">
        <v>20</v>
      </c>
      <c r="J318" s="53" t="s">
        <v>144</v>
      </c>
      <c r="K318" s="53" t="s">
        <v>22</v>
      </c>
      <c r="L318" s="53" t="s">
        <v>1354</v>
      </c>
      <c r="M318" s="53" t="s">
        <v>147</v>
      </c>
      <c r="N318" s="53" t="s">
        <v>148</v>
      </c>
      <c r="O318" s="55">
        <v>322466.96999999997</v>
      </c>
      <c r="P318" s="53" t="s">
        <v>133</v>
      </c>
      <c r="Q318" s="53" t="s">
        <v>86</v>
      </c>
      <c r="R318" s="40">
        <f>IF(D318="0. Inget datum inlagt",Tabell1[[#This Row],[Start date]],YEAR(D318))</f>
        <v>2023</v>
      </c>
      <c r="S318" s="13" t="s">
        <v>134</v>
      </c>
    </row>
    <row r="319" spans="1:19" x14ac:dyDescent="0.2">
      <c r="A319" s="53">
        <v>187</v>
      </c>
      <c r="B319" s="53" t="s">
        <v>1194</v>
      </c>
      <c r="C319" s="53" t="s">
        <v>17</v>
      </c>
      <c r="D319" s="54">
        <v>45098</v>
      </c>
      <c r="E319" s="85">
        <v>46418</v>
      </c>
      <c r="F319" s="53" t="s">
        <v>1304</v>
      </c>
      <c r="G319" s="53" t="s">
        <v>135</v>
      </c>
      <c r="H319" s="53" t="s">
        <v>1408</v>
      </c>
      <c r="I319" s="53" t="s">
        <v>34</v>
      </c>
      <c r="J319" s="53" t="s">
        <v>35</v>
      </c>
      <c r="K319" s="53" t="s">
        <v>252</v>
      </c>
      <c r="L319" s="53" t="s">
        <v>137</v>
      </c>
      <c r="M319" s="53" t="s">
        <v>46</v>
      </c>
      <c r="N319" s="53" t="s">
        <v>137</v>
      </c>
      <c r="O319" s="55" t="s">
        <v>253</v>
      </c>
      <c r="P319" s="53" t="s">
        <v>138</v>
      </c>
      <c r="Q319" s="53" t="s">
        <v>77</v>
      </c>
      <c r="R319" s="40">
        <f>IF(D319="0. Inget datum inlagt",Tabell1[[#This Row],[Start date]],YEAR(D319))</f>
        <v>2023</v>
      </c>
      <c r="S319" s="13" t="s">
        <v>134</v>
      </c>
    </row>
    <row r="320" spans="1:19" x14ac:dyDescent="0.2">
      <c r="A320" s="53">
        <v>182</v>
      </c>
      <c r="B320" s="53" t="s">
        <v>1194</v>
      </c>
      <c r="C320" s="53" t="s">
        <v>17</v>
      </c>
      <c r="D320" s="54">
        <v>45098</v>
      </c>
      <c r="E320" s="85">
        <v>46418</v>
      </c>
      <c r="F320" s="53" t="s">
        <v>1293</v>
      </c>
      <c r="G320" s="53" t="s">
        <v>135</v>
      </c>
      <c r="H320" s="53" t="s">
        <v>1402</v>
      </c>
      <c r="I320" s="53" t="s">
        <v>34</v>
      </c>
      <c r="J320" s="53" t="s">
        <v>144</v>
      </c>
      <c r="K320" s="53" t="s">
        <v>252</v>
      </c>
      <c r="L320" s="53" t="s">
        <v>1403</v>
      </c>
      <c r="M320" s="53" t="s">
        <v>42</v>
      </c>
      <c r="N320" s="53" t="s">
        <v>152</v>
      </c>
      <c r="O320" s="55" t="s">
        <v>253</v>
      </c>
      <c r="P320" s="53" t="s">
        <v>133</v>
      </c>
      <c r="Q320" s="53" t="s">
        <v>86</v>
      </c>
      <c r="R320" s="40">
        <f>IF(D320="0. Inget datum inlagt",Tabell1[[#This Row],[Start date]],YEAR(D320))</f>
        <v>2023</v>
      </c>
      <c r="S320" s="13" t="s">
        <v>134</v>
      </c>
    </row>
    <row r="321" spans="1:19" x14ac:dyDescent="0.2">
      <c r="A321" s="53">
        <v>173</v>
      </c>
      <c r="B321" s="53" t="s">
        <v>1194</v>
      </c>
      <c r="C321" s="53" t="s">
        <v>17</v>
      </c>
      <c r="D321" s="54">
        <v>45098</v>
      </c>
      <c r="E321" s="85">
        <v>46418</v>
      </c>
      <c r="F321" s="53" t="s">
        <v>1276</v>
      </c>
      <c r="G321" s="53" t="s">
        <v>135</v>
      </c>
      <c r="H321" s="53" t="s">
        <v>1396</v>
      </c>
      <c r="I321" s="53" t="s">
        <v>20</v>
      </c>
      <c r="J321" s="53" t="s">
        <v>21</v>
      </c>
      <c r="K321" s="53" t="s">
        <v>252</v>
      </c>
      <c r="L321" s="53" t="s">
        <v>1397</v>
      </c>
      <c r="M321" s="53" t="s">
        <v>161</v>
      </c>
      <c r="N321" s="53" t="s">
        <v>162</v>
      </c>
      <c r="O321" s="55" t="s">
        <v>253</v>
      </c>
      <c r="P321" s="53" t="s">
        <v>133</v>
      </c>
      <c r="Q321" s="53" t="s">
        <v>16</v>
      </c>
      <c r="R321" s="40">
        <f>IF(D321="0. Inget datum inlagt",Tabell1[[#This Row],[Start date]],YEAR(D321))</f>
        <v>2023</v>
      </c>
      <c r="S321" s="13" t="s">
        <v>134</v>
      </c>
    </row>
    <row r="322" spans="1:19" x14ac:dyDescent="0.2">
      <c r="A322" s="53">
        <v>194</v>
      </c>
      <c r="B322" s="53" t="s">
        <v>1194</v>
      </c>
      <c r="C322" s="53" t="s">
        <v>17</v>
      </c>
      <c r="D322" s="54">
        <v>45098</v>
      </c>
      <c r="E322" s="85">
        <v>46418</v>
      </c>
      <c r="F322" s="53" t="s">
        <v>1309</v>
      </c>
      <c r="G322" s="53" t="s">
        <v>135</v>
      </c>
      <c r="H322" s="53" t="s">
        <v>1443</v>
      </c>
      <c r="I322" s="53" t="s">
        <v>20</v>
      </c>
      <c r="J322" s="53" t="s">
        <v>21</v>
      </c>
      <c r="K322" s="53" t="s">
        <v>252</v>
      </c>
      <c r="L322" s="53" t="s">
        <v>168</v>
      </c>
      <c r="M322" s="53" t="s">
        <v>50</v>
      </c>
      <c r="N322" s="53" t="s">
        <v>156</v>
      </c>
      <c r="O322" s="55" t="s">
        <v>253</v>
      </c>
      <c r="P322" s="53" t="s">
        <v>138</v>
      </c>
      <c r="Q322" s="53" t="s">
        <v>77</v>
      </c>
      <c r="R322" s="40">
        <f>IF(D322="0. Inget datum inlagt",Tabell1[[#This Row],[Start date]],YEAR(D322))</f>
        <v>2023</v>
      </c>
      <c r="S322" s="13" t="s">
        <v>134</v>
      </c>
    </row>
    <row r="323" spans="1:19" hidden="1" x14ac:dyDescent="0.2">
      <c r="A323" s="53">
        <v>58</v>
      </c>
      <c r="B323" s="53" t="s">
        <v>1194</v>
      </c>
      <c r="C323" s="53" t="s">
        <v>17</v>
      </c>
      <c r="D323" s="54">
        <v>45098</v>
      </c>
      <c r="E323" s="85">
        <v>46418</v>
      </c>
      <c r="F323" s="53" t="s">
        <v>1263</v>
      </c>
      <c r="G323" s="53" t="s">
        <v>1265</v>
      </c>
      <c r="H323" s="53" t="s">
        <v>1971</v>
      </c>
      <c r="I323" s="53" t="s">
        <v>34</v>
      </c>
      <c r="J323" s="53" t="s">
        <v>35</v>
      </c>
      <c r="K323" s="53" t="s">
        <v>22</v>
      </c>
      <c r="L323" s="53" t="s">
        <v>1972</v>
      </c>
      <c r="M323" s="53" t="s">
        <v>1341</v>
      </c>
      <c r="N323" s="53" t="s">
        <v>1973</v>
      </c>
      <c r="O323" s="55">
        <v>205000</v>
      </c>
      <c r="P323" s="53" t="s">
        <v>133</v>
      </c>
      <c r="Q323" s="53" t="s">
        <v>88</v>
      </c>
      <c r="R323" s="40">
        <f>IF(D323="0. Inget datum inlagt",Tabell1[[#This Row],[Start date]],YEAR(D323))</f>
        <v>2023</v>
      </c>
      <c r="S323" s="13" t="s">
        <v>134</v>
      </c>
    </row>
    <row r="324" spans="1:19" x14ac:dyDescent="0.2">
      <c r="A324" s="53">
        <v>74</v>
      </c>
      <c r="B324" s="53" t="s">
        <v>1194</v>
      </c>
      <c r="C324" s="53" t="s">
        <v>143</v>
      </c>
      <c r="D324" s="54">
        <v>44728</v>
      </c>
      <c r="E324" s="85">
        <v>45657</v>
      </c>
      <c r="F324" s="53" t="s">
        <v>1286</v>
      </c>
      <c r="G324" s="53" t="s">
        <v>1287</v>
      </c>
      <c r="H324" s="53" t="s">
        <v>1288</v>
      </c>
      <c r="I324" s="53" t="s">
        <v>34</v>
      </c>
      <c r="J324" s="53" t="s">
        <v>35</v>
      </c>
      <c r="K324" s="53" t="s">
        <v>22</v>
      </c>
      <c r="L324" s="53" t="s">
        <v>1289</v>
      </c>
      <c r="M324" s="53" t="s">
        <v>47</v>
      </c>
      <c r="N324" s="53" t="s">
        <v>139</v>
      </c>
      <c r="O324" s="55">
        <v>25760</v>
      </c>
      <c r="P324" s="53" t="s">
        <v>133</v>
      </c>
      <c r="Q324" s="53" t="s">
        <v>88</v>
      </c>
      <c r="R324" s="40">
        <f>IF(D324="0. Inget datum inlagt",Tabell1[[#This Row],[Start date]],YEAR(D324))</f>
        <v>2022</v>
      </c>
      <c r="S324" s="13" t="s">
        <v>134</v>
      </c>
    </row>
    <row r="325" spans="1:19" x14ac:dyDescent="0.2">
      <c r="A325" s="53">
        <v>46</v>
      </c>
      <c r="B325" s="53" t="s">
        <v>1194</v>
      </c>
      <c r="C325" s="53" t="s">
        <v>17</v>
      </c>
      <c r="D325" s="54">
        <v>45098</v>
      </c>
      <c r="E325" s="85">
        <v>46418</v>
      </c>
      <c r="F325" s="53" t="s">
        <v>1250</v>
      </c>
      <c r="G325" s="53" t="s">
        <v>1255</v>
      </c>
      <c r="H325" s="53" t="s">
        <v>1256</v>
      </c>
      <c r="I325" s="53" t="s">
        <v>34</v>
      </c>
      <c r="J325" s="53" t="s">
        <v>35</v>
      </c>
      <c r="K325" s="53" t="s">
        <v>22</v>
      </c>
      <c r="L325" s="53" t="s">
        <v>168</v>
      </c>
      <c r="M325" s="53" t="s">
        <v>50</v>
      </c>
      <c r="N325" s="53" t="s">
        <v>156</v>
      </c>
      <c r="O325" s="55">
        <v>122800</v>
      </c>
      <c r="P325" s="53" t="s">
        <v>133</v>
      </c>
      <c r="Q325" s="53" t="s">
        <v>90</v>
      </c>
      <c r="R325" s="40">
        <f>IF(D325="0. Inget datum inlagt",Tabell1[[#This Row],[Start date]],YEAR(D325))</f>
        <v>2023</v>
      </c>
      <c r="S325" s="13" t="s">
        <v>134</v>
      </c>
    </row>
    <row r="326" spans="1:19" x14ac:dyDescent="0.2">
      <c r="A326" s="53">
        <v>77</v>
      </c>
      <c r="B326" s="53" t="s">
        <v>1194</v>
      </c>
      <c r="C326" s="53" t="s">
        <v>17</v>
      </c>
      <c r="D326" s="54">
        <v>45098</v>
      </c>
      <c r="E326" s="85">
        <v>46418</v>
      </c>
      <c r="F326" s="53" t="s">
        <v>1293</v>
      </c>
      <c r="G326" s="53" t="s">
        <v>135</v>
      </c>
      <c r="H326" s="53" t="s">
        <v>228</v>
      </c>
      <c r="I326" s="53" t="s">
        <v>34</v>
      </c>
      <c r="J326" s="53" t="s">
        <v>144</v>
      </c>
      <c r="K326" s="53" t="s">
        <v>22</v>
      </c>
      <c r="L326" s="53" t="s">
        <v>137</v>
      </c>
      <c r="M326" s="53" t="s">
        <v>46</v>
      </c>
      <c r="N326" s="53" t="s">
        <v>137</v>
      </c>
      <c r="O326" s="55">
        <v>398311</v>
      </c>
      <c r="P326" s="53" t="s">
        <v>133</v>
      </c>
      <c r="Q326" s="53" t="s">
        <v>86</v>
      </c>
      <c r="R326" s="40">
        <f>IF(D326="0. Inget datum inlagt",Tabell1[[#This Row],[Start date]],YEAR(D326))</f>
        <v>2023</v>
      </c>
      <c r="S326" s="13" t="s">
        <v>134</v>
      </c>
    </row>
    <row r="327" spans="1:19" x14ac:dyDescent="0.2">
      <c r="A327" s="53">
        <v>151</v>
      </c>
      <c r="B327" s="53" t="s">
        <v>1194</v>
      </c>
      <c r="C327" s="53" t="s">
        <v>143</v>
      </c>
      <c r="D327" s="54">
        <v>44728</v>
      </c>
      <c r="E327" s="85">
        <v>45657</v>
      </c>
      <c r="F327" s="53" t="s">
        <v>1237</v>
      </c>
      <c r="G327" s="53" t="s">
        <v>135</v>
      </c>
      <c r="H327" s="53" t="s">
        <v>260</v>
      </c>
      <c r="I327" s="53" t="s">
        <v>20</v>
      </c>
      <c r="J327" s="53" t="s">
        <v>62</v>
      </c>
      <c r="K327" s="53" t="s">
        <v>252</v>
      </c>
      <c r="L327" s="53" t="s">
        <v>261</v>
      </c>
      <c r="M327" s="53" t="s">
        <v>245</v>
      </c>
      <c r="N327" s="53" t="s">
        <v>132</v>
      </c>
      <c r="O327" s="55" t="s">
        <v>253</v>
      </c>
      <c r="P327" s="53" t="s">
        <v>133</v>
      </c>
      <c r="Q327" s="53" t="s">
        <v>16</v>
      </c>
      <c r="R327" s="40">
        <f>IF(D327="0. Inget datum inlagt",Tabell1[[#This Row],[Start date]],YEAR(D327))</f>
        <v>2022</v>
      </c>
      <c r="S327" s="13" t="s">
        <v>134</v>
      </c>
    </row>
    <row r="328" spans="1:19" x14ac:dyDescent="0.2">
      <c r="A328" s="53">
        <v>152</v>
      </c>
      <c r="B328" s="53" t="s">
        <v>1194</v>
      </c>
      <c r="C328" s="53" t="s">
        <v>17</v>
      </c>
      <c r="D328" s="54">
        <v>44828</v>
      </c>
      <c r="E328" s="85">
        <v>46112</v>
      </c>
      <c r="F328" s="53" t="s">
        <v>1246</v>
      </c>
      <c r="G328" s="53" t="s">
        <v>135</v>
      </c>
      <c r="H328" s="53" t="s">
        <v>262</v>
      </c>
      <c r="I328" s="53" t="s">
        <v>20</v>
      </c>
      <c r="J328" s="53" t="s">
        <v>62</v>
      </c>
      <c r="K328" s="53" t="s">
        <v>252</v>
      </c>
      <c r="L328" s="53" t="s">
        <v>236</v>
      </c>
      <c r="M328" s="53" t="s">
        <v>197</v>
      </c>
      <c r="N328" s="53" t="s">
        <v>148</v>
      </c>
      <c r="O328" s="55" t="s">
        <v>253</v>
      </c>
      <c r="P328" s="53" t="s">
        <v>138</v>
      </c>
      <c r="Q328" s="53" t="s">
        <v>77</v>
      </c>
      <c r="R328" s="40">
        <f>IF(D328="0. Inget datum inlagt",Tabell1[[#This Row],[Start date]],YEAR(D328))</f>
        <v>2022</v>
      </c>
      <c r="S328" s="13" t="s">
        <v>134</v>
      </c>
    </row>
    <row r="329" spans="1:19" x14ac:dyDescent="0.2">
      <c r="A329" s="53">
        <v>126</v>
      </c>
      <c r="B329" s="53" t="s">
        <v>1194</v>
      </c>
      <c r="C329" s="53" t="s">
        <v>17</v>
      </c>
      <c r="D329" s="54">
        <v>44828</v>
      </c>
      <c r="E329" s="85">
        <v>46112</v>
      </c>
      <c r="F329" s="53" t="s">
        <v>1366</v>
      </c>
      <c r="G329" s="53" t="s">
        <v>249</v>
      </c>
      <c r="H329" s="53" t="s">
        <v>250</v>
      </c>
      <c r="I329" s="53" t="s">
        <v>20</v>
      </c>
      <c r="J329" s="53" t="s">
        <v>62</v>
      </c>
      <c r="K329" s="53" t="s">
        <v>29</v>
      </c>
      <c r="L329" s="53" t="s">
        <v>242</v>
      </c>
      <c r="M329" s="53" t="s">
        <v>161</v>
      </c>
      <c r="N329" s="53" t="s">
        <v>162</v>
      </c>
      <c r="O329" s="55">
        <v>304886.64</v>
      </c>
      <c r="P329" s="53" t="s">
        <v>133</v>
      </c>
      <c r="Q329" s="53" t="s">
        <v>86</v>
      </c>
      <c r="R329" s="40">
        <f>IF(D329="0. Inget datum inlagt",Tabell1[[#This Row],[Start date]],YEAR(D329))</f>
        <v>2022</v>
      </c>
      <c r="S329" s="13" t="s">
        <v>134</v>
      </c>
    </row>
    <row r="330" spans="1:19" x14ac:dyDescent="0.2">
      <c r="A330" s="53">
        <v>4</v>
      </c>
      <c r="B330" s="53" t="s">
        <v>1194</v>
      </c>
      <c r="C330" s="53" t="s">
        <v>17</v>
      </c>
      <c r="D330" s="54">
        <v>44828</v>
      </c>
      <c r="E330" s="85">
        <v>46112</v>
      </c>
      <c r="F330" s="53" t="s">
        <v>1196</v>
      </c>
      <c r="G330" s="53" t="s">
        <v>140</v>
      </c>
      <c r="H330" s="53" t="s">
        <v>141</v>
      </c>
      <c r="I330" s="53" t="s">
        <v>20</v>
      </c>
      <c r="J330" s="53" t="s">
        <v>62</v>
      </c>
      <c r="K330" s="53" t="s">
        <v>22</v>
      </c>
      <c r="L330" s="53" t="s">
        <v>142</v>
      </c>
      <c r="M330" s="53" t="s">
        <v>47</v>
      </c>
      <c r="N330" s="53" t="s">
        <v>139</v>
      </c>
      <c r="O330" s="55">
        <v>223552</v>
      </c>
      <c r="P330" s="53" t="s">
        <v>138</v>
      </c>
      <c r="Q330" s="53" t="s">
        <v>51</v>
      </c>
      <c r="R330" s="40">
        <f>IF(D330="0. Inget datum inlagt",Tabell1[[#This Row],[Start date]],YEAR(D330))</f>
        <v>2022</v>
      </c>
      <c r="S330" s="13" t="s">
        <v>134</v>
      </c>
    </row>
    <row r="331" spans="1:19" x14ac:dyDescent="0.2">
      <c r="A331" s="53">
        <v>47</v>
      </c>
      <c r="B331" s="53" t="s">
        <v>1194</v>
      </c>
      <c r="C331" s="53" t="s">
        <v>17</v>
      </c>
      <c r="D331" s="54">
        <v>44828</v>
      </c>
      <c r="E331" s="85">
        <v>46112</v>
      </c>
      <c r="F331" s="53" t="s">
        <v>1257</v>
      </c>
      <c r="G331" s="53" t="s">
        <v>201</v>
      </c>
      <c r="H331" s="53" t="s">
        <v>202</v>
      </c>
      <c r="I331" s="53" t="s">
        <v>20</v>
      </c>
      <c r="J331" s="53" t="s">
        <v>62</v>
      </c>
      <c r="K331" s="53" t="s">
        <v>22</v>
      </c>
      <c r="L331" s="53" t="s">
        <v>130</v>
      </c>
      <c r="M331" s="53" t="s">
        <v>131</v>
      </c>
      <c r="N331" s="53" t="s">
        <v>132</v>
      </c>
      <c r="O331" s="55">
        <v>261114.99</v>
      </c>
      <c r="P331" s="53" t="s">
        <v>138</v>
      </c>
      <c r="Q331" s="53" t="s">
        <v>77</v>
      </c>
      <c r="R331" s="40">
        <f>IF(D331="0. Inget datum inlagt",Tabell1[[#This Row],[Start date]],YEAR(D331))</f>
        <v>2022</v>
      </c>
      <c r="S331" s="13" t="s">
        <v>134</v>
      </c>
    </row>
    <row r="332" spans="1:19" x14ac:dyDescent="0.2">
      <c r="A332" s="53">
        <v>49</v>
      </c>
      <c r="B332" s="53" t="s">
        <v>1194</v>
      </c>
      <c r="C332" s="53" t="s">
        <v>143</v>
      </c>
      <c r="D332" s="54">
        <v>45037</v>
      </c>
      <c r="E332" s="85">
        <v>45961</v>
      </c>
      <c r="F332" s="53" t="s">
        <v>1258</v>
      </c>
      <c r="G332" s="53" t="s">
        <v>201</v>
      </c>
      <c r="H332" s="53" t="s">
        <v>202</v>
      </c>
      <c r="I332" s="53" t="s">
        <v>20</v>
      </c>
      <c r="J332" s="53" t="s">
        <v>62</v>
      </c>
      <c r="K332" s="53" t="s">
        <v>22</v>
      </c>
      <c r="L332" s="53" t="s">
        <v>193</v>
      </c>
      <c r="M332" s="53" t="s">
        <v>131</v>
      </c>
      <c r="N332" s="53" t="s">
        <v>132</v>
      </c>
      <c r="O332" s="55">
        <v>47062.400000000001</v>
      </c>
      <c r="P332" s="53" t="s">
        <v>133</v>
      </c>
      <c r="Q332" s="53" t="s">
        <v>16</v>
      </c>
      <c r="R332" s="40">
        <f>IF(D332="0. Inget datum inlagt",Tabell1[[#This Row],[Start date]],YEAR(D332))</f>
        <v>2023</v>
      </c>
      <c r="S332" s="13" t="s">
        <v>134</v>
      </c>
    </row>
    <row r="333" spans="1:19" x14ac:dyDescent="0.2">
      <c r="A333" s="53">
        <v>153</v>
      </c>
      <c r="B333" s="53" t="s">
        <v>1194</v>
      </c>
      <c r="C333" s="53" t="s">
        <v>17</v>
      </c>
      <c r="D333" s="54">
        <v>44828</v>
      </c>
      <c r="E333" s="85">
        <v>46112</v>
      </c>
      <c r="F333" s="53" t="s">
        <v>1248</v>
      </c>
      <c r="G333" s="53" t="s">
        <v>201</v>
      </c>
      <c r="H333" s="53" t="s">
        <v>202</v>
      </c>
      <c r="I333" s="53" t="s">
        <v>20</v>
      </c>
      <c r="J333" s="53" t="s">
        <v>62</v>
      </c>
      <c r="K333" s="53" t="s">
        <v>252</v>
      </c>
      <c r="L333" s="53" t="s">
        <v>193</v>
      </c>
      <c r="M333" s="53" t="s">
        <v>131</v>
      </c>
      <c r="N333" s="53" t="s">
        <v>132</v>
      </c>
      <c r="O333" s="55" t="s">
        <v>253</v>
      </c>
      <c r="P333" s="53" t="s">
        <v>138</v>
      </c>
      <c r="Q333" s="53" t="s">
        <v>77</v>
      </c>
      <c r="R333" s="40">
        <f>IF(D333="0. Inget datum inlagt",Tabell1[[#This Row],[Start date]],YEAR(D333))</f>
        <v>2022</v>
      </c>
      <c r="S333" s="13" t="s">
        <v>134</v>
      </c>
    </row>
    <row r="334" spans="1:19" x14ac:dyDescent="0.2">
      <c r="A334" s="53">
        <v>178</v>
      </c>
      <c r="B334" s="53" t="s">
        <v>1194</v>
      </c>
      <c r="C334" s="53" t="s">
        <v>17</v>
      </c>
      <c r="D334" s="54">
        <v>44828</v>
      </c>
      <c r="E334" s="85">
        <v>46112</v>
      </c>
      <c r="F334" s="53" t="s">
        <v>1292</v>
      </c>
      <c r="G334" s="53" t="s">
        <v>201</v>
      </c>
      <c r="H334" s="53" t="s">
        <v>202</v>
      </c>
      <c r="I334" s="53" t="s">
        <v>20</v>
      </c>
      <c r="J334" s="53" t="s">
        <v>62</v>
      </c>
      <c r="K334" s="53" t="s">
        <v>252</v>
      </c>
      <c r="L334" s="53" t="s">
        <v>130</v>
      </c>
      <c r="M334" s="53" t="s">
        <v>131</v>
      </c>
      <c r="N334" s="53" t="s">
        <v>132</v>
      </c>
      <c r="O334" s="55" t="s">
        <v>253</v>
      </c>
      <c r="P334" s="53" t="s">
        <v>133</v>
      </c>
      <c r="Q334" s="53" t="s">
        <v>16</v>
      </c>
      <c r="R334" s="40">
        <f>IF(D334="0. Inget datum inlagt",Tabell1[[#This Row],[Start date]],YEAR(D334))</f>
        <v>2022</v>
      </c>
      <c r="S334" s="13" t="s">
        <v>134</v>
      </c>
    </row>
    <row r="335" spans="1:19" x14ac:dyDescent="0.2">
      <c r="A335" s="53">
        <v>133</v>
      </c>
      <c r="B335" s="53" t="s">
        <v>1194</v>
      </c>
      <c r="C335" s="53" t="s">
        <v>143</v>
      </c>
      <c r="D335" s="54">
        <v>45037</v>
      </c>
      <c r="E335" s="85">
        <v>45961</v>
      </c>
      <c r="F335" s="53" t="s">
        <v>1200</v>
      </c>
      <c r="G335" s="53" t="s">
        <v>135</v>
      </c>
      <c r="H335" s="53" t="s">
        <v>1371</v>
      </c>
      <c r="I335" s="53" t="s">
        <v>20</v>
      </c>
      <c r="J335" s="53" t="s">
        <v>62</v>
      </c>
      <c r="K335" s="53" t="s">
        <v>252</v>
      </c>
      <c r="L335" s="53" t="s">
        <v>137</v>
      </c>
      <c r="M335" s="53" t="s">
        <v>46</v>
      </c>
      <c r="N335" s="53" t="s">
        <v>137</v>
      </c>
      <c r="O335" s="55" t="s">
        <v>253</v>
      </c>
      <c r="P335" s="53" t="s">
        <v>133</v>
      </c>
      <c r="Q335" s="53" t="s">
        <v>90</v>
      </c>
      <c r="R335" s="40">
        <f>IF(D335="0. Inget datum inlagt",Tabell1[[#This Row],[Start date]],YEAR(D335))</f>
        <v>2023</v>
      </c>
      <c r="S335" s="13" t="s">
        <v>134</v>
      </c>
    </row>
    <row r="336" spans="1:19" x14ac:dyDescent="0.2">
      <c r="A336" s="53">
        <v>144</v>
      </c>
      <c r="B336" s="53" t="s">
        <v>1194</v>
      </c>
      <c r="C336" s="53" t="s">
        <v>17</v>
      </c>
      <c r="D336" s="54">
        <v>44828</v>
      </c>
      <c r="E336" s="85">
        <v>46112</v>
      </c>
      <c r="F336" s="53" t="s">
        <v>1226</v>
      </c>
      <c r="G336" s="53" t="s">
        <v>135</v>
      </c>
      <c r="H336" s="53" t="s">
        <v>257</v>
      </c>
      <c r="I336" s="53" t="s">
        <v>20</v>
      </c>
      <c r="J336" s="53" t="s">
        <v>62</v>
      </c>
      <c r="K336" s="53" t="s">
        <v>252</v>
      </c>
      <c r="L336" s="53" t="s">
        <v>175</v>
      </c>
      <c r="M336" s="53" t="s">
        <v>176</v>
      </c>
      <c r="N336" s="53" t="s">
        <v>148</v>
      </c>
      <c r="O336" s="55" t="s">
        <v>253</v>
      </c>
      <c r="P336" s="53" t="s">
        <v>133</v>
      </c>
      <c r="Q336" s="53" t="s">
        <v>88</v>
      </c>
      <c r="R336" s="40">
        <f>IF(D336="0. Inget datum inlagt",Tabell1[[#This Row],[Start date]],YEAR(D336))</f>
        <v>2022</v>
      </c>
      <c r="S336" s="13" t="s">
        <v>134</v>
      </c>
    </row>
    <row r="337" spans="1:19" x14ac:dyDescent="0.2">
      <c r="A337" s="53">
        <v>100</v>
      </c>
      <c r="B337" s="53" t="s">
        <v>1194</v>
      </c>
      <c r="C337" s="53" t="s">
        <v>17</v>
      </c>
      <c r="D337" s="54">
        <v>45098</v>
      </c>
      <c r="E337" s="85">
        <v>46418</v>
      </c>
      <c r="F337" s="53" t="s">
        <v>1324</v>
      </c>
      <c r="G337" s="53" t="s">
        <v>239</v>
      </c>
      <c r="H337" s="53" t="s">
        <v>61</v>
      </c>
      <c r="I337" s="53" t="s">
        <v>20</v>
      </c>
      <c r="J337" s="53" t="s">
        <v>62</v>
      </c>
      <c r="K337" s="53" t="s">
        <v>22</v>
      </c>
      <c r="L337" s="53" t="s">
        <v>164</v>
      </c>
      <c r="M337" s="53" t="s">
        <v>23</v>
      </c>
      <c r="N337" s="53" t="s">
        <v>139</v>
      </c>
      <c r="O337" s="55">
        <v>351912</v>
      </c>
      <c r="P337" s="53" t="s">
        <v>138</v>
      </c>
      <c r="Q337" s="53" t="s">
        <v>51</v>
      </c>
      <c r="R337" s="40">
        <f>IF(D337="0. Inget datum inlagt",Tabell1[[#This Row],[Start date]],YEAR(D337))</f>
        <v>2023</v>
      </c>
      <c r="S337" s="13" t="s">
        <v>134</v>
      </c>
    </row>
    <row r="338" spans="1:19" x14ac:dyDescent="0.2">
      <c r="A338" s="53">
        <v>142</v>
      </c>
      <c r="B338" s="53" t="s">
        <v>1194</v>
      </c>
      <c r="C338" s="53" t="s">
        <v>17</v>
      </c>
      <c r="D338" s="54">
        <v>45098</v>
      </c>
      <c r="E338" s="85">
        <v>46418</v>
      </c>
      <c r="F338" s="53" t="s">
        <v>1222</v>
      </c>
      <c r="G338" s="53" t="s">
        <v>135</v>
      </c>
      <c r="H338" s="53" t="s">
        <v>61</v>
      </c>
      <c r="I338" s="53" t="s">
        <v>20</v>
      </c>
      <c r="J338" s="53" t="s">
        <v>62</v>
      </c>
      <c r="K338" s="53" t="s">
        <v>252</v>
      </c>
      <c r="L338" s="53" t="s">
        <v>164</v>
      </c>
      <c r="M338" s="53" t="s">
        <v>23</v>
      </c>
      <c r="N338" s="53" t="s">
        <v>139</v>
      </c>
      <c r="O338" s="55" t="s">
        <v>253</v>
      </c>
      <c r="P338" s="53" t="s">
        <v>133</v>
      </c>
      <c r="Q338" s="53" t="s">
        <v>90</v>
      </c>
      <c r="R338" s="40">
        <f>IF(D338="0. Inget datum inlagt",Tabell1[[#This Row],[Start date]],YEAR(D338))</f>
        <v>2023</v>
      </c>
      <c r="S338" s="13" t="s">
        <v>134</v>
      </c>
    </row>
    <row r="339" spans="1:19" x14ac:dyDescent="0.2">
      <c r="A339" s="53">
        <v>146</v>
      </c>
      <c r="B339" s="53" t="s">
        <v>1194</v>
      </c>
      <c r="C339" s="53" t="s">
        <v>17</v>
      </c>
      <c r="D339" s="54">
        <v>44828</v>
      </c>
      <c r="E339" s="85">
        <v>46112</v>
      </c>
      <c r="F339" s="53" t="s">
        <v>1226</v>
      </c>
      <c r="G339" s="53" t="s">
        <v>135</v>
      </c>
      <c r="H339" s="53" t="s">
        <v>61</v>
      </c>
      <c r="I339" s="53" t="s">
        <v>20</v>
      </c>
      <c r="J339" s="53" t="s">
        <v>62</v>
      </c>
      <c r="K339" s="53" t="s">
        <v>252</v>
      </c>
      <c r="L339" s="53" t="s">
        <v>164</v>
      </c>
      <c r="M339" s="53" t="s">
        <v>23</v>
      </c>
      <c r="N339" s="53" t="s">
        <v>139</v>
      </c>
      <c r="O339" s="55" t="s">
        <v>253</v>
      </c>
      <c r="P339" s="53" t="s">
        <v>133</v>
      </c>
      <c r="Q339" s="53" t="s">
        <v>88</v>
      </c>
      <c r="R339" s="40">
        <f>IF(D339="0. Inget datum inlagt",Tabell1[[#This Row],[Start date]],YEAR(D339))</f>
        <v>2022</v>
      </c>
      <c r="S339" s="13" t="s">
        <v>134</v>
      </c>
    </row>
    <row r="340" spans="1:19" x14ac:dyDescent="0.2">
      <c r="A340" s="53">
        <v>210</v>
      </c>
      <c r="B340" s="53" t="s">
        <v>1194</v>
      </c>
      <c r="C340" s="53" t="s">
        <v>17</v>
      </c>
      <c r="D340" s="54">
        <v>45098</v>
      </c>
      <c r="E340" s="85">
        <v>46418</v>
      </c>
      <c r="F340" s="53" t="s">
        <v>1324</v>
      </c>
      <c r="G340" s="53" t="s">
        <v>135</v>
      </c>
      <c r="H340" s="53" t="s">
        <v>1425</v>
      </c>
      <c r="I340" s="53" t="s">
        <v>20</v>
      </c>
      <c r="J340" s="53" t="s">
        <v>62</v>
      </c>
      <c r="K340" s="53" t="s">
        <v>252</v>
      </c>
      <c r="L340" s="53" t="s">
        <v>194</v>
      </c>
      <c r="M340" s="53" t="s">
        <v>151</v>
      </c>
      <c r="N340" s="53" t="s">
        <v>152</v>
      </c>
      <c r="O340" s="55" t="s">
        <v>253</v>
      </c>
      <c r="P340" s="53" t="s">
        <v>138</v>
      </c>
      <c r="Q340" s="53" t="s">
        <v>51</v>
      </c>
      <c r="R340" s="40">
        <f>IF(D340="0. Inget datum inlagt",Tabell1[[#This Row],[Start date]],YEAR(D340))</f>
        <v>2023</v>
      </c>
      <c r="S340" s="13" t="s">
        <v>134</v>
      </c>
    </row>
    <row r="341" spans="1:19" x14ac:dyDescent="0.2">
      <c r="A341" s="53">
        <v>216</v>
      </c>
      <c r="B341" s="53" t="s">
        <v>1194</v>
      </c>
      <c r="C341" s="53" t="s">
        <v>17</v>
      </c>
      <c r="D341" s="54">
        <v>45098</v>
      </c>
      <c r="E341" s="85">
        <v>46418</v>
      </c>
      <c r="F341" s="53" t="s">
        <v>1339</v>
      </c>
      <c r="G341" s="53" t="s">
        <v>135</v>
      </c>
      <c r="H341" s="53" t="s">
        <v>1425</v>
      </c>
      <c r="I341" s="53" t="s">
        <v>20</v>
      </c>
      <c r="J341" s="53" t="s">
        <v>62</v>
      </c>
      <c r="K341" s="53" t="s">
        <v>252</v>
      </c>
      <c r="L341" s="53" t="s">
        <v>194</v>
      </c>
      <c r="M341" s="53" t="s">
        <v>151</v>
      </c>
      <c r="N341" s="53" t="s">
        <v>152</v>
      </c>
      <c r="O341" s="55" t="s">
        <v>253</v>
      </c>
      <c r="P341" s="53" t="s">
        <v>133</v>
      </c>
      <c r="Q341" s="53" t="s">
        <v>16</v>
      </c>
      <c r="R341" s="40">
        <f>IF(D341="0. Inget datum inlagt",Tabell1[[#This Row],[Start date]],YEAR(D341))</f>
        <v>2023</v>
      </c>
      <c r="S341" s="13" t="s">
        <v>134</v>
      </c>
    </row>
    <row r="342" spans="1:19" x14ac:dyDescent="0.2">
      <c r="A342" s="53">
        <v>137</v>
      </c>
      <c r="B342" s="53" t="s">
        <v>1194</v>
      </c>
      <c r="C342" s="53" t="s">
        <v>17</v>
      </c>
      <c r="D342" s="54">
        <v>44828</v>
      </c>
      <c r="E342" s="85">
        <v>46112</v>
      </c>
      <c r="F342" s="53" t="s">
        <v>1219</v>
      </c>
      <c r="G342" s="53" t="s">
        <v>135</v>
      </c>
      <c r="H342" s="53" t="s">
        <v>1375</v>
      </c>
      <c r="I342" s="53" t="s">
        <v>34</v>
      </c>
      <c r="J342" s="53" t="s">
        <v>144</v>
      </c>
      <c r="K342" s="53" t="s">
        <v>252</v>
      </c>
      <c r="L342" s="53" t="s">
        <v>1186</v>
      </c>
      <c r="M342" s="53" t="s">
        <v>131</v>
      </c>
      <c r="N342" s="53" t="s">
        <v>132</v>
      </c>
      <c r="O342" s="55" t="s">
        <v>253</v>
      </c>
      <c r="P342" s="53" t="s">
        <v>138</v>
      </c>
      <c r="Q342" s="53" t="s">
        <v>77</v>
      </c>
      <c r="R342" s="40">
        <f>IF(D342="0. Inget datum inlagt",Tabell1[[#This Row],[Start date]],YEAR(D342))</f>
        <v>2022</v>
      </c>
      <c r="S342" s="13" t="s">
        <v>134</v>
      </c>
    </row>
    <row r="343" spans="1:19" x14ac:dyDescent="0.2">
      <c r="A343" s="53">
        <v>134</v>
      </c>
      <c r="B343" s="53" t="s">
        <v>1194</v>
      </c>
      <c r="C343" s="53" t="s">
        <v>143</v>
      </c>
      <c r="D343" s="54">
        <v>44728</v>
      </c>
      <c r="E343" s="85">
        <v>45657</v>
      </c>
      <c r="F343" s="53" t="s">
        <v>1218</v>
      </c>
      <c r="G343" s="53" t="s">
        <v>135</v>
      </c>
      <c r="H343" s="53" t="s">
        <v>1372</v>
      </c>
      <c r="I343" s="53" t="s">
        <v>20</v>
      </c>
      <c r="J343" s="53" t="e">
        <v>#N/A</v>
      </c>
      <c r="K343" s="53" t="s">
        <v>252</v>
      </c>
      <c r="L343" s="53" t="s">
        <v>137</v>
      </c>
      <c r="M343" s="53" t="s">
        <v>46</v>
      </c>
      <c r="N343" s="53" t="s">
        <v>137</v>
      </c>
      <c r="O343" s="55" t="s">
        <v>253</v>
      </c>
      <c r="P343" s="53" t="s">
        <v>138</v>
      </c>
      <c r="Q343" s="53" t="s">
        <v>77</v>
      </c>
      <c r="R343" s="40">
        <f>IF(D343="0. Inget datum inlagt",Tabell1[[#This Row],[Start date]],YEAR(D343))</f>
        <v>2022</v>
      </c>
      <c r="S343" s="13" t="s">
        <v>134</v>
      </c>
    </row>
    <row r="344" spans="1:19" x14ac:dyDescent="0.2">
      <c r="A344" s="53">
        <v>205</v>
      </c>
      <c r="B344" s="53" t="s">
        <v>1194</v>
      </c>
      <c r="C344" s="53" t="s">
        <v>17</v>
      </c>
      <c r="D344" s="54">
        <v>44828</v>
      </c>
      <c r="E344" s="85">
        <v>46112</v>
      </c>
      <c r="F344" s="53" t="s">
        <v>1322</v>
      </c>
      <c r="G344" s="53" t="s">
        <v>135</v>
      </c>
      <c r="H344" s="53" t="s">
        <v>1421</v>
      </c>
      <c r="I344" s="53" t="s">
        <v>34</v>
      </c>
      <c r="J344" s="53" t="s">
        <v>159</v>
      </c>
      <c r="K344" s="53" t="s">
        <v>252</v>
      </c>
      <c r="L344" s="53" t="s">
        <v>236</v>
      </c>
      <c r="M344" s="53" t="s">
        <v>197</v>
      </c>
      <c r="N344" s="53" t="s">
        <v>148</v>
      </c>
      <c r="O344" s="55" t="s">
        <v>253</v>
      </c>
      <c r="P344" s="53" t="s">
        <v>133</v>
      </c>
      <c r="Q344" s="53" t="s">
        <v>16</v>
      </c>
      <c r="R344" s="40">
        <f>IF(D344="0. Inget datum inlagt",Tabell1[[#This Row],[Start date]],YEAR(D344))</f>
        <v>2022</v>
      </c>
      <c r="S344" s="13" t="s">
        <v>134</v>
      </c>
    </row>
    <row r="345" spans="1:19" x14ac:dyDescent="0.2">
      <c r="A345" s="53">
        <v>14</v>
      </c>
      <c r="B345" s="53" t="s">
        <v>1194</v>
      </c>
      <c r="C345" s="53" t="s">
        <v>143</v>
      </c>
      <c r="D345" s="54">
        <v>44728</v>
      </c>
      <c r="E345" s="85">
        <v>45657</v>
      </c>
      <c r="F345" s="53" t="s">
        <v>1214</v>
      </c>
      <c r="G345" s="53" t="s">
        <v>1216</v>
      </c>
      <c r="H345" s="53" t="s">
        <v>1217</v>
      </c>
      <c r="I345" s="53" t="s">
        <v>34</v>
      </c>
      <c r="J345" s="53" t="s">
        <v>159</v>
      </c>
      <c r="K345" s="53" t="s">
        <v>22</v>
      </c>
      <c r="L345" s="53" t="s">
        <v>160</v>
      </c>
      <c r="M345" s="53" t="s">
        <v>50</v>
      </c>
      <c r="N345" s="53" t="s">
        <v>156</v>
      </c>
      <c r="O345" s="55">
        <v>56672</v>
      </c>
      <c r="P345" s="53" t="s">
        <v>133</v>
      </c>
      <c r="Q345" s="53" t="s">
        <v>86</v>
      </c>
      <c r="R345" s="40">
        <f>IF(D345="0. Inget datum inlagt",Tabell1[[#This Row],[Start date]],YEAR(D345))</f>
        <v>2022</v>
      </c>
      <c r="S345" s="13" t="s">
        <v>134</v>
      </c>
    </row>
    <row r="346" spans="1:19" x14ac:dyDescent="0.2">
      <c r="A346" s="53">
        <v>145</v>
      </c>
      <c r="B346" s="53" t="s">
        <v>1194</v>
      </c>
      <c r="C346" s="53" t="s">
        <v>17</v>
      </c>
      <c r="D346" s="54">
        <v>44828</v>
      </c>
      <c r="E346" s="85">
        <v>46112</v>
      </c>
      <c r="F346" s="53" t="s">
        <v>1226</v>
      </c>
      <c r="G346" s="53" t="s">
        <v>135</v>
      </c>
      <c r="H346" s="53" t="s">
        <v>258</v>
      </c>
      <c r="I346" s="53" t="s">
        <v>20</v>
      </c>
      <c r="J346" s="53" t="s">
        <v>25</v>
      </c>
      <c r="K346" s="53" t="s">
        <v>252</v>
      </c>
      <c r="L346" s="53" t="s">
        <v>1380</v>
      </c>
      <c r="M346" s="53" t="s">
        <v>30</v>
      </c>
      <c r="N346" s="53" t="s">
        <v>221</v>
      </c>
      <c r="O346" s="55" t="s">
        <v>253</v>
      </c>
      <c r="P346" s="53" t="s">
        <v>133</v>
      </c>
      <c r="Q346" s="53" t="s">
        <v>88</v>
      </c>
      <c r="R346" s="40">
        <f>IF(D346="0. Inget datum inlagt",Tabell1[[#This Row],[Start date]],YEAR(D346))</f>
        <v>2022</v>
      </c>
      <c r="S346" s="13" t="s">
        <v>134</v>
      </c>
    </row>
    <row r="347" spans="1:19" x14ac:dyDescent="0.2">
      <c r="A347" s="53">
        <v>8</v>
      </c>
      <c r="B347" s="53" t="s">
        <v>1194</v>
      </c>
      <c r="C347" s="53" t="s">
        <v>17</v>
      </c>
      <c r="D347" s="54">
        <v>45098</v>
      </c>
      <c r="E347" s="85">
        <v>46418</v>
      </c>
      <c r="F347" s="53" t="s">
        <v>1204</v>
      </c>
      <c r="G347" s="53" t="s">
        <v>153</v>
      </c>
      <c r="H347" s="53" t="s">
        <v>154</v>
      </c>
      <c r="I347" s="53" t="s">
        <v>20</v>
      </c>
      <c r="J347" s="53" t="s">
        <v>25</v>
      </c>
      <c r="K347" s="53" t="s">
        <v>22</v>
      </c>
      <c r="L347" s="53" t="s">
        <v>155</v>
      </c>
      <c r="M347" s="53" t="s">
        <v>50</v>
      </c>
      <c r="N347" s="53" t="s">
        <v>156</v>
      </c>
      <c r="O347" s="55">
        <v>248876.55</v>
      </c>
      <c r="P347" s="53" t="s">
        <v>133</v>
      </c>
      <c r="Q347" s="53" t="s">
        <v>86</v>
      </c>
      <c r="R347" s="40">
        <f>IF(D347="0. Inget datum inlagt",Tabell1[[#This Row],[Start date]],YEAR(D347))</f>
        <v>2023</v>
      </c>
      <c r="S347" s="13" t="s">
        <v>134</v>
      </c>
    </row>
    <row r="348" spans="1:19" x14ac:dyDescent="0.2">
      <c r="A348" s="53">
        <v>36</v>
      </c>
      <c r="B348" s="53" t="s">
        <v>1194</v>
      </c>
      <c r="C348" s="53" t="s">
        <v>143</v>
      </c>
      <c r="D348" s="54">
        <v>44728</v>
      </c>
      <c r="E348" s="85">
        <v>45657</v>
      </c>
      <c r="F348" s="53" t="s">
        <v>1238</v>
      </c>
      <c r="G348" s="53" t="s">
        <v>153</v>
      </c>
      <c r="H348" s="53" t="s">
        <v>154</v>
      </c>
      <c r="I348" s="53" t="s">
        <v>20</v>
      </c>
      <c r="J348" s="53" t="s">
        <v>25</v>
      </c>
      <c r="K348" s="53" t="s">
        <v>22</v>
      </c>
      <c r="L348" s="53" t="s">
        <v>137</v>
      </c>
      <c r="M348" s="53" t="s">
        <v>46</v>
      </c>
      <c r="N348" s="53" t="s">
        <v>137</v>
      </c>
      <c r="O348" s="55">
        <v>89600</v>
      </c>
      <c r="P348" s="53" t="s">
        <v>133</v>
      </c>
      <c r="Q348" s="53" t="s">
        <v>88</v>
      </c>
      <c r="R348" s="40">
        <f>IF(D348="0. Inget datum inlagt",Tabell1[[#This Row],[Start date]],YEAR(D348))</f>
        <v>2022</v>
      </c>
      <c r="S348" s="13" t="s">
        <v>134</v>
      </c>
    </row>
    <row r="349" spans="1:19" x14ac:dyDescent="0.2">
      <c r="A349" s="53">
        <v>55</v>
      </c>
      <c r="B349" s="53" t="s">
        <v>1194</v>
      </c>
      <c r="C349" s="53" t="s">
        <v>17</v>
      </c>
      <c r="D349" s="54">
        <v>45098</v>
      </c>
      <c r="E349" s="85">
        <v>46418</v>
      </c>
      <c r="F349" s="53" t="s">
        <v>1263</v>
      </c>
      <c r="G349" s="53" t="s">
        <v>153</v>
      </c>
      <c r="H349" s="53" t="s">
        <v>154</v>
      </c>
      <c r="I349" s="53" t="s">
        <v>20</v>
      </c>
      <c r="J349" s="53" t="s">
        <v>25</v>
      </c>
      <c r="K349" s="53" t="s">
        <v>29</v>
      </c>
      <c r="L349" s="53" t="s">
        <v>158</v>
      </c>
      <c r="M349" s="53" t="s">
        <v>42</v>
      </c>
      <c r="N349" s="53" t="s">
        <v>152</v>
      </c>
      <c r="O349" s="55">
        <v>775819.92</v>
      </c>
      <c r="P349" s="53" t="s">
        <v>133</v>
      </c>
      <c r="Q349" s="53" t="s">
        <v>88</v>
      </c>
      <c r="R349" s="40">
        <f>IF(D349="0. Inget datum inlagt",Tabell1[[#This Row],[Start date]],YEAR(D349))</f>
        <v>2023</v>
      </c>
      <c r="S349" s="13" t="s">
        <v>134</v>
      </c>
    </row>
    <row r="350" spans="1:19" x14ac:dyDescent="0.2">
      <c r="A350" s="53">
        <v>78</v>
      </c>
      <c r="B350" s="53" t="s">
        <v>1194</v>
      </c>
      <c r="C350" s="53" t="s">
        <v>17</v>
      </c>
      <c r="D350" s="54">
        <v>45098</v>
      </c>
      <c r="E350" s="85">
        <v>46418</v>
      </c>
      <c r="F350" s="53" t="s">
        <v>1293</v>
      </c>
      <c r="G350" s="53" t="s">
        <v>153</v>
      </c>
      <c r="H350" s="53" t="s">
        <v>154</v>
      </c>
      <c r="I350" s="53" t="s">
        <v>20</v>
      </c>
      <c r="J350" s="53" t="s">
        <v>25</v>
      </c>
      <c r="K350" s="53" t="s">
        <v>22</v>
      </c>
      <c r="L350" s="53" t="s">
        <v>168</v>
      </c>
      <c r="M350" s="53" t="s">
        <v>50</v>
      </c>
      <c r="N350" s="53" t="s">
        <v>156</v>
      </c>
      <c r="O350" s="55">
        <v>121520</v>
      </c>
      <c r="P350" s="53" t="s">
        <v>133</v>
      </c>
      <c r="Q350" s="53" t="s">
        <v>86</v>
      </c>
      <c r="R350" s="40">
        <f>IF(D350="0. Inget datum inlagt",Tabell1[[#This Row],[Start date]],YEAR(D350))</f>
        <v>2023</v>
      </c>
      <c r="S350" s="13" t="s">
        <v>134</v>
      </c>
    </row>
    <row r="351" spans="1:19" x14ac:dyDescent="0.2">
      <c r="A351" s="53">
        <v>95</v>
      </c>
      <c r="B351" s="53" t="s">
        <v>1194</v>
      </c>
      <c r="C351" s="53" t="s">
        <v>17</v>
      </c>
      <c r="D351" s="54">
        <v>45098</v>
      </c>
      <c r="E351" s="85">
        <v>46418</v>
      </c>
      <c r="F351" s="53" t="s">
        <v>1319</v>
      </c>
      <c r="G351" s="53" t="s">
        <v>153</v>
      </c>
      <c r="H351" s="53" t="s">
        <v>154</v>
      </c>
      <c r="I351" s="53" t="s">
        <v>20</v>
      </c>
      <c r="J351" s="53" t="s">
        <v>25</v>
      </c>
      <c r="K351" s="53" t="s">
        <v>22</v>
      </c>
      <c r="L351" s="53" t="s">
        <v>155</v>
      </c>
      <c r="M351" s="53" t="s">
        <v>50</v>
      </c>
      <c r="N351" s="53" t="s">
        <v>156</v>
      </c>
      <c r="O351" s="55">
        <v>21840</v>
      </c>
      <c r="P351" s="53" t="s">
        <v>133</v>
      </c>
      <c r="Q351" s="53" t="s">
        <v>86</v>
      </c>
      <c r="R351" s="40">
        <f>IF(D351="0. Inget datum inlagt",Tabell1[[#This Row],[Start date]],YEAR(D351))</f>
        <v>2023</v>
      </c>
      <c r="S351" s="13" t="s">
        <v>134</v>
      </c>
    </row>
    <row r="352" spans="1:19" x14ac:dyDescent="0.2">
      <c r="A352" s="53">
        <v>232</v>
      </c>
      <c r="B352" s="53" t="s">
        <v>1194</v>
      </c>
      <c r="C352" s="53" t="s">
        <v>17</v>
      </c>
      <c r="D352" s="54">
        <v>44828</v>
      </c>
      <c r="E352" s="85">
        <v>46112</v>
      </c>
      <c r="F352" s="53" t="s">
        <v>1366</v>
      </c>
      <c r="G352" s="53" t="s">
        <v>153</v>
      </c>
      <c r="H352" s="53" t="s">
        <v>154</v>
      </c>
      <c r="I352" s="53" t="s">
        <v>20</v>
      </c>
      <c r="J352" s="53" t="s">
        <v>25</v>
      </c>
      <c r="K352" s="53" t="s">
        <v>252</v>
      </c>
      <c r="L352" s="53" t="s">
        <v>155</v>
      </c>
      <c r="M352" s="53" t="s">
        <v>50</v>
      </c>
      <c r="N352" s="53" t="s">
        <v>156</v>
      </c>
      <c r="O352" s="55" t="s">
        <v>253</v>
      </c>
      <c r="P352" s="53" t="s">
        <v>133</v>
      </c>
      <c r="Q352" s="53" t="s">
        <v>86</v>
      </c>
      <c r="R352" s="40">
        <f>IF(D352="0. Inget datum inlagt",Tabell1[[#This Row],[Start date]],YEAR(D352))</f>
        <v>2022</v>
      </c>
      <c r="S352" s="13" t="s">
        <v>134</v>
      </c>
    </row>
    <row r="353" spans="1:19" x14ac:dyDescent="0.2">
      <c r="A353" s="53">
        <v>114</v>
      </c>
      <c r="B353" s="53" t="s">
        <v>1194</v>
      </c>
      <c r="C353" s="53" t="s">
        <v>17</v>
      </c>
      <c r="D353" s="54">
        <v>45098</v>
      </c>
      <c r="E353" s="85">
        <v>46418</v>
      </c>
      <c r="F353" s="53" t="s">
        <v>1347</v>
      </c>
      <c r="G353" s="53" t="s">
        <v>1348</v>
      </c>
      <c r="H353" s="53" t="s">
        <v>1349</v>
      </c>
      <c r="I353" s="53" t="s">
        <v>20</v>
      </c>
      <c r="J353" s="53" t="s">
        <v>21</v>
      </c>
      <c r="K353" s="53" t="s">
        <v>29</v>
      </c>
      <c r="L353" s="53" t="s">
        <v>1350</v>
      </c>
      <c r="M353" s="53" t="s">
        <v>245</v>
      </c>
      <c r="N353" s="53" t="s">
        <v>132</v>
      </c>
      <c r="O353" s="55">
        <v>724192.64</v>
      </c>
      <c r="P353" s="53" t="s">
        <v>133</v>
      </c>
      <c r="Q353" s="53" t="s">
        <v>86</v>
      </c>
      <c r="R353" s="40">
        <f>IF(D353="0. Inget datum inlagt",Tabell1[[#This Row],[Start date]],YEAR(D353))</f>
        <v>2023</v>
      </c>
      <c r="S353" s="13" t="s">
        <v>134</v>
      </c>
    </row>
    <row r="354" spans="1:19" x14ac:dyDescent="0.2">
      <c r="A354" s="53">
        <v>131</v>
      </c>
      <c r="B354" s="53" t="s">
        <v>1194</v>
      </c>
      <c r="C354" s="53" t="s">
        <v>17</v>
      </c>
      <c r="D354" s="54">
        <v>44828</v>
      </c>
      <c r="E354" s="85">
        <v>46112</v>
      </c>
      <c r="F354" s="53" t="s">
        <v>1196</v>
      </c>
      <c r="G354" s="53" t="s">
        <v>135</v>
      </c>
      <c r="H354" s="53" t="s">
        <v>1438</v>
      </c>
      <c r="I354" s="53" t="s">
        <v>20</v>
      </c>
      <c r="J354" s="53" t="s">
        <v>145</v>
      </c>
      <c r="K354" s="53" t="s">
        <v>252</v>
      </c>
      <c r="L354" s="53" t="s">
        <v>142</v>
      </c>
      <c r="M354" s="53" t="s">
        <v>47</v>
      </c>
      <c r="N354" s="53" t="s">
        <v>139</v>
      </c>
      <c r="O354" s="55" t="s">
        <v>253</v>
      </c>
      <c r="P354" s="53" t="s">
        <v>138</v>
      </c>
      <c r="Q354" s="53" t="s">
        <v>51</v>
      </c>
      <c r="R354" s="40">
        <f>IF(D354="0. Inget datum inlagt",Tabell1[[#This Row],[Start date]],YEAR(D354))</f>
        <v>2022</v>
      </c>
      <c r="S354" s="13" t="s">
        <v>134</v>
      </c>
    </row>
    <row r="355" spans="1:19" x14ac:dyDescent="0.2">
      <c r="A355" s="53">
        <v>40</v>
      </c>
      <c r="B355" s="53" t="s">
        <v>1194</v>
      </c>
      <c r="C355" s="53" t="s">
        <v>17</v>
      </c>
      <c r="D355" s="54">
        <v>44828</v>
      </c>
      <c r="E355" s="85">
        <v>46112</v>
      </c>
      <c r="F355" s="53" t="s">
        <v>1239</v>
      </c>
      <c r="G355" s="53" t="s">
        <v>1244</v>
      </c>
      <c r="H355" s="53" t="s">
        <v>1245</v>
      </c>
      <c r="I355" s="53" t="s">
        <v>20</v>
      </c>
      <c r="J355" s="53" t="s">
        <v>66</v>
      </c>
      <c r="K355" s="53" t="s">
        <v>22</v>
      </c>
      <c r="L355" s="53" t="s">
        <v>194</v>
      </c>
      <c r="M355" s="53" t="s">
        <v>151</v>
      </c>
      <c r="N355" s="53" t="s">
        <v>152</v>
      </c>
      <c r="O355" s="55">
        <v>151594.16</v>
      </c>
      <c r="P355" s="53" t="s">
        <v>138</v>
      </c>
      <c r="Q355" s="53" t="s">
        <v>77</v>
      </c>
      <c r="R355" s="40">
        <f>IF(D355="0. Inget datum inlagt",Tabell1[[#This Row],[Start date]],YEAR(D355))</f>
        <v>2022</v>
      </c>
      <c r="S355" s="13" t="s">
        <v>134</v>
      </c>
    </row>
    <row r="356" spans="1:19" x14ac:dyDescent="0.2">
      <c r="A356" s="53">
        <v>161</v>
      </c>
      <c r="B356" s="53" t="s">
        <v>1194</v>
      </c>
      <c r="C356" s="53" t="s">
        <v>17</v>
      </c>
      <c r="D356" s="54">
        <v>44828</v>
      </c>
      <c r="E356" s="85">
        <v>46112</v>
      </c>
      <c r="F356" s="53" t="s">
        <v>1260</v>
      </c>
      <c r="G356" s="53" t="s">
        <v>135</v>
      </c>
      <c r="H356" s="53" t="s">
        <v>1389</v>
      </c>
      <c r="I356" s="53" t="s">
        <v>34</v>
      </c>
      <c r="J356" s="53" t="s">
        <v>211</v>
      </c>
      <c r="K356" s="53" t="s">
        <v>252</v>
      </c>
      <c r="L356" s="53" t="s">
        <v>1390</v>
      </c>
      <c r="M356" s="53" t="s">
        <v>23</v>
      </c>
      <c r="N356" s="53" t="s">
        <v>139</v>
      </c>
      <c r="O356" s="55" t="s">
        <v>253</v>
      </c>
      <c r="P356" s="53" t="s">
        <v>133</v>
      </c>
      <c r="Q356" s="53" t="s">
        <v>88</v>
      </c>
      <c r="R356" s="40">
        <f>IF(D356="0. Inget datum inlagt",Tabell1[[#This Row],[Start date]],YEAR(D356))</f>
        <v>2022</v>
      </c>
      <c r="S356" s="13" t="s">
        <v>134</v>
      </c>
    </row>
    <row r="357" spans="1:19" x14ac:dyDescent="0.2">
      <c r="A357" s="53">
        <v>37</v>
      </c>
      <c r="B357" s="53" t="s">
        <v>1194</v>
      </c>
      <c r="C357" s="53" t="s">
        <v>17</v>
      </c>
      <c r="D357" s="54">
        <v>44828</v>
      </c>
      <c r="E357" s="85">
        <v>46112</v>
      </c>
      <c r="F357" s="53" t="s">
        <v>1239</v>
      </c>
      <c r="G357" s="53" t="s">
        <v>190</v>
      </c>
      <c r="H357" s="53" t="s">
        <v>191</v>
      </c>
      <c r="I357" s="53" t="s">
        <v>20</v>
      </c>
      <c r="J357" s="53" t="s">
        <v>66</v>
      </c>
      <c r="K357" s="53" t="s">
        <v>22</v>
      </c>
      <c r="L357" s="53" t="s">
        <v>192</v>
      </c>
      <c r="M357" s="53" t="s">
        <v>23</v>
      </c>
      <c r="N357" s="53" t="s">
        <v>139</v>
      </c>
      <c r="O357" s="55">
        <v>226795.2</v>
      </c>
      <c r="P357" s="53" t="s">
        <v>138</v>
      </c>
      <c r="Q357" s="53" t="s">
        <v>77</v>
      </c>
      <c r="R357" s="40">
        <f>IF(D357="0. Inget datum inlagt",Tabell1[[#This Row],[Start date]],YEAR(D357))</f>
        <v>2022</v>
      </c>
      <c r="S357" s="13" t="s">
        <v>134</v>
      </c>
    </row>
    <row r="358" spans="1:19" x14ac:dyDescent="0.2">
      <c r="A358" s="53">
        <v>214</v>
      </c>
      <c r="B358" s="53" t="s">
        <v>1194</v>
      </c>
      <c r="C358" s="53" t="s">
        <v>17</v>
      </c>
      <c r="D358" s="54">
        <v>45098</v>
      </c>
      <c r="E358" s="85">
        <v>46418</v>
      </c>
      <c r="F358" s="53" t="s">
        <v>1325</v>
      </c>
      <c r="G358" s="53" t="s">
        <v>135</v>
      </c>
      <c r="H358" s="53" t="s">
        <v>1444</v>
      </c>
      <c r="I358" s="53" t="s">
        <v>34</v>
      </c>
      <c r="J358" s="53" t="s">
        <v>35</v>
      </c>
      <c r="K358" s="53" t="s">
        <v>252</v>
      </c>
      <c r="L358" s="53" t="s">
        <v>1178</v>
      </c>
      <c r="M358" s="53" t="s">
        <v>161</v>
      </c>
      <c r="N358" s="53" t="s">
        <v>162</v>
      </c>
      <c r="O358" s="55" t="s">
        <v>253</v>
      </c>
      <c r="P358" s="53" t="s">
        <v>133</v>
      </c>
      <c r="Q358" s="53" t="s">
        <v>86</v>
      </c>
      <c r="R358" s="40">
        <f>IF(D358="0. Inget datum inlagt",Tabell1[[#This Row],[Start date]],YEAR(D358))</f>
        <v>2023</v>
      </c>
      <c r="S358" s="13" t="s">
        <v>134</v>
      </c>
    </row>
    <row r="359" spans="1:19" x14ac:dyDescent="0.2">
      <c r="A359" s="53">
        <v>102</v>
      </c>
      <c r="B359" s="53" t="s">
        <v>1194</v>
      </c>
      <c r="C359" s="53" t="s">
        <v>17</v>
      </c>
      <c r="D359" s="54">
        <v>45098</v>
      </c>
      <c r="E359" s="85">
        <v>46418</v>
      </c>
      <c r="F359" s="53" t="s">
        <v>1325</v>
      </c>
      <c r="G359" s="53" t="s">
        <v>1326</v>
      </c>
      <c r="H359" s="53" t="s">
        <v>1327</v>
      </c>
      <c r="I359" s="53" t="s">
        <v>20</v>
      </c>
      <c r="J359" s="53" t="s">
        <v>21</v>
      </c>
      <c r="K359" s="53" t="s">
        <v>29</v>
      </c>
      <c r="L359" s="53" t="s">
        <v>1328</v>
      </c>
      <c r="M359" s="53" t="s">
        <v>131</v>
      </c>
      <c r="N359" s="53" t="s">
        <v>132</v>
      </c>
      <c r="O359" s="55">
        <v>279558.40000000002</v>
      </c>
      <c r="P359" s="53" t="s">
        <v>133</v>
      </c>
      <c r="Q359" s="53" t="s">
        <v>86</v>
      </c>
      <c r="R359" s="40">
        <f>IF(D359="0. Inget datum inlagt",Tabell1[[#This Row],[Start date]],YEAR(D359))</f>
        <v>2023</v>
      </c>
      <c r="S359" s="13" t="s">
        <v>134</v>
      </c>
    </row>
    <row r="360" spans="1:19" x14ac:dyDescent="0.2">
      <c r="A360" s="53">
        <v>188</v>
      </c>
      <c r="B360" s="53" t="s">
        <v>1194</v>
      </c>
      <c r="C360" s="53" t="s">
        <v>17</v>
      </c>
      <c r="D360" s="54">
        <v>45098</v>
      </c>
      <c r="E360" s="85">
        <v>46418</v>
      </c>
      <c r="F360" s="53" t="s">
        <v>1304</v>
      </c>
      <c r="G360" s="53" t="s">
        <v>135</v>
      </c>
      <c r="H360" s="53" t="s">
        <v>1409</v>
      </c>
      <c r="I360" s="53" t="s">
        <v>34</v>
      </c>
      <c r="J360" s="53" t="s">
        <v>35</v>
      </c>
      <c r="K360" s="53" t="s">
        <v>252</v>
      </c>
      <c r="L360" s="53" t="s">
        <v>158</v>
      </c>
      <c r="M360" s="53" t="s">
        <v>42</v>
      </c>
      <c r="N360" s="53" t="s">
        <v>152</v>
      </c>
      <c r="O360" s="55" t="s">
        <v>253</v>
      </c>
      <c r="P360" s="53" t="s">
        <v>138</v>
      </c>
      <c r="Q360" s="53" t="s">
        <v>77</v>
      </c>
      <c r="R360" s="40">
        <f>IF(D360="0. Inget datum inlagt",Tabell1[[#This Row],[Start date]],YEAR(D360))</f>
        <v>2023</v>
      </c>
      <c r="S360" s="13" t="s">
        <v>134</v>
      </c>
    </row>
    <row r="361" spans="1:19" x14ac:dyDescent="0.2">
      <c r="A361" s="53">
        <v>7</v>
      </c>
      <c r="B361" s="53" t="s">
        <v>1194</v>
      </c>
      <c r="C361" s="53" t="s">
        <v>17</v>
      </c>
      <c r="D361" s="54">
        <v>45098</v>
      </c>
      <c r="E361" s="85">
        <v>46418</v>
      </c>
      <c r="F361" s="53" t="s">
        <v>1204</v>
      </c>
      <c r="G361" s="53" t="s">
        <v>1205</v>
      </c>
      <c r="H361" s="53" t="s">
        <v>149</v>
      </c>
      <c r="I361" s="53" t="s">
        <v>20</v>
      </c>
      <c r="J361" s="53" t="e">
        <v>#N/A</v>
      </c>
      <c r="K361" s="53" t="s">
        <v>29</v>
      </c>
      <c r="L361" s="53" t="s">
        <v>150</v>
      </c>
      <c r="M361" s="53" t="s">
        <v>151</v>
      </c>
      <c r="N361" s="53" t="s">
        <v>152</v>
      </c>
      <c r="O361" s="55">
        <v>840185.88</v>
      </c>
      <c r="P361" s="53" t="s">
        <v>133</v>
      </c>
      <c r="Q361" s="53" t="s">
        <v>86</v>
      </c>
      <c r="R361" s="40">
        <f>IF(D361="0. Inget datum inlagt",Tabell1[[#This Row],[Start date]],YEAR(D361))</f>
        <v>2023</v>
      </c>
      <c r="S361" s="13" t="s">
        <v>134</v>
      </c>
    </row>
    <row r="362" spans="1:19" x14ac:dyDescent="0.2">
      <c r="A362" s="53">
        <v>84</v>
      </c>
      <c r="B362" s="53" t="s">
        <v>1194</v>
      </c>
      <c r="C362" s="53" t="s">
        <v>17</v>
      </c>
      <c r="D362" s="54">
        <v>45231</v>
      </c>
      <c r="E362" s="85">
        <v>46326</v>
      </c>
      <c r="F362" s="53" t="s">
        <v>1307</v>
      </c>
      <c r="G362" s="53" t="s">
        <v>1205</v>
      </c>
      <c r="H362" s="53" t="s">
        <v>149</v>
      </c>
      <c r="I362" s="53" t="s">
        <v>20</v>
      </c>
      <c r="J362" s="53" t="e">
        <v>#N/A</v>
      </c>
      <c r="K362" s="53" t="s">
        <v>22</v>
      </c>
      <c r="L362" s="53" t="s">
        <v>150</v>
      </c>
      <c r="M362" s="53" t="s">
        <v>151</v>
      </c>
      <c r="N362" s="53" t="s">
        <v>152</v>
      </c>
      <c r="O362" s="55">
        <v>107855.28</v>
      </c>
      <c r="P362" s="53" t="s">
        <v>133</v>
      </c>
      <c r="Q362" s="53" t="s">
        <v>86</v>
      </c>
      <c r="R362" s="40">
        <f>IF(D362="0. Inget datum inlagt",Tabell1[[#This Row],[Start date]],YEAR(D362))</f>
        <v>2023</v>
      </c>
      <c r="S362" s="13" t="s">
        <v>134</v>
      </c>
    </row>
    <row r="363" spans="1:19" x14ac:dyDescent="0.2">
      <c r="A363" s="53">
        <v>202</v>
      </c>
      <c r="B363" s="53" t="s">
        <v>1194</v>
      </c>
      <c r="C363" s="53" t="s">
        <v>17</v>
      </c>
      <c r="D363" s="54">
        <v>45098</v>
      </c>
      <c r="E363" s="85">
        <v>46418</v>
      </c>
      <c r="F363" s="53" t="s">
        <v>1418</v>
      </c>
      <c r="G363" s="53" t="s">
        <v>1205</v>
      </c>
      <c r="H363" s="53" t="s">
        <v>149</v>
      </c>
      <c r="I363" s="53" t="s">
        <v>20</v>
      </c>
      <c r="J363" s="53" t="e">
        <v>#N/A</v>
      </c>
      <c r="K363" s="53" t="s">
        <v>252</v>
      </c>
      <c r="L363" s="53" t="s">
        <v>150</v>
      </c>
      <c r="M363" s="53" t="s">
        <v>151</v>
      </c>
      <c r="N363" s="53" t="s">
        <v>152</v>
      </c>
      <c r="O363" s="55" t="s">
        <v>253</v>
      </c>
      <c r="P363" s="53" t="s">
        <v>133</v>
      </c>
      <c r="Q363" s="53" t="s">
        <v>86</v>
      </c>
      <c r="R363" s="40">
        <f>IF(D363="0. Inget datum inlagt",Tabell1[[#This Row],[Start date]],YEAR(D363))</f>
        <v>2023</v>
      </c>
      <c r="S363" s="13" t="s">
        <v>134</v>
      </c>
    </row>
    <row r="364" spans="1:19" x14ac:dyDescent="0.2">
      <c r="A364" s="53">
        <v>94</v>
      </c>
      <c r="B364" s="53" t="s">
        <v>1194</v>
      </c>
      <c r="C364" s="53" t="s">
        <v>17</v>
      </c>
      <c r="D364" s="54">
        <v>45098</v>
      </c>
      <c r="E364" s="85">
        <v>46418</v>
      </c>
      <c r="F364" s="53" t="s">
        <v>1319</v>
      </c>
      <c r="G364" s="53" t="s">
        <v>1205</v>
      </c>
      <c r="H364" s="53" t="s">
        <v>149</v>
      </c>
      <c r="I364" s="53" t="s">
        <v>20</v>
      </c>
      <c r="J364" s="53" t="e">
        <v>#N/A</v>
      </c>
      <c r="K364" s="53" t="s">
        <v>22</v>
      </c>
      <c r="L364" s="53" t="s">
        <v>150</v>
      </c>
      <c r="M364" s="53" t="s">
        <v>151</v>
      </c>
      <c r="N364" s="53" t="s">
        <v>152</v>
      </c>
      <c r="O364" s="55">
        <v>64960</v>
      </c>
      <c r="P364" s="53" t="s">
        <v>133</v>
      </c>
      <c r="Q364" s="53" t="s">
        <v>86</v>
      </c>
      <c r="R364" s="40">
        <f>IF(D364="0. Inget datum inlagt",Tabell1[[#This Row],[Start date]],YEAR(D364))</f>
        <v>2023</v>
      </c>
      <c r="S364" s="13" t="s">
        <v>134</v>
      </c>
    </row>
    <row r="365" spans="1:19" x14ac:dyDescent="0.2">
      <c r="A365" s="53">
        <v>119</v>
      </c>
      <c r="B365" s="53" t="s">
        <v>1194</v>
      </c>
      <c r="C365" s="53" t="s">
        <v>143</v>
      </c>
      <c r="D365" s="54">
        <v>45037</v>
      </c>
      <c r="E365" s="85">
        <v>45961</v>
      </c>
      <c r="F365" s="53" t="s">
        <v>1355</v>
      </c>
      <c r="G365" s="53" t="s">
        <v>1356</v>
      </c>
      <c r="H365" s="53" t="s">
        <v>1357</v>
      </c>
      <c r="I365" s="53" t="s">
        <v>34</v>
      </c>
      <c r="J365" s="53" t="s">
        <v>35</v>
      </c>
      <c r="K365" s="53" t="s">
        <v>22</v>
      </c>
      <c r="L365" s="53" t="s">
        <v>248</v>
      </c>
      <c r="M365" s="53" t="s">
        <v>197</v>
      </c>
      <c r="N365" s="53" t="s">
        <v>148</v>
      </c>
      <c r="O365" s="55">
        <v>38536.959999999999</v>
      </c>
      <c r="P365" s="53" t="s">
        <v>133</v>
      </c>
      <c r="Q365" s="53" t="s">
        <v>86</v>
      </c>
      <c r="R365" s="40">
        <f>IF(D365="0. Inget datum inlagt",Tabell1[[#This Row],[Start date]],YEAR(D365))</f>
        <v>2023</v>
      </c>
      <c r="S365" s="13" t="s">
        <v>134</v>
      </c>
    </row>
    <row r="366" spans="1:19" x14ac:dyDescent="0.2">
      <c r="A366" s="53">
        <v>140</v>
      </c>
      <c r="B366" s="53" t="s">
        <v>1194</v>
      </c>
      <c r="C366" s="53" t="s">
        <v>17</v>
      </c>
      <c r="D366" s="54">
        <v>45098</v>
      </c>
      <c r="E366" s="85">
        <v>46418</v>
      </c>
      <c r="F366" s="53" t="s">
        <v>1222</v>
      </c>
      <c r="G366" s="53" t="s">
        <v>327</v>
      </c>
      <c r="H366" s="53" t="s">
        <v>255</v>
      </c>
      <c r="I366" s="53" t="s">
        <v>20</v>
      </c>
      <c r="J366" s="53" t="s">
        <v>21</v>
      </c>
      <c r="K366" s="53" t="s">
        <v>252</v>
      </c>
      <c r="L366" s="53" t="s">
        <v>192</v>
      </c>
      <c r="M366" s="53" t="s">
        <v>23</v>
      </c>
      <c r="N366" s="53" t="s">
        <v>139</v>
      </c>
      <c r="O366" s="55" t="s">
        <v>253</v>
      </c>
      <c r="P366" s="53" t="s">
        <v>133</v>
      </c>
      <c r="Q366" s="53" t="s">
        <v>90</v>
      </c>
      <c r="R366" s="40">
        <f>IF(D366="0. Inget datum inlagt",Tabell1[[#This Row],[Start date]],YEAR(D366))</f>
        <v>2023</v>
      </c>
      <c r="S366" s="13" t="s">
        <v>134</v>
      </c>
    </row>
    <row r="367" spans="1:19" x14ac:dyDescent="0.2">
      <c r="A367" s="53">
        <v>175</v>
      </c>
      <c r="B367" s="53" t="s">
        <v>1194</v>
      </c>
      <c r="C367" s="53" t="s">
        <v>17</v>
      </c>
      <c r="D367" s="54">
        <v>44828</v>
      </c>
      <c r="E367" s="85">
        <v>46112</v>
      </c>
      <c r="F367" s="53" t="s">
        <v>1281</v>
      </c>
      <c r="G367" s="53" t="s">
        <v>327</v>
      </c>
      <c r="H367" s="53" t="s">
        <v>255</v>
      </c>
      <c r="I367" s="53" t="s">
        <v>20</v>
      </c>
      <c r="J367" s="53" t="s">
        <v>21</v>
      </c>
      <c r="K367" s="53" t="s">
        <v>252</v>
      </c>
      <c r="L367" s="53" t="s">
        <v>192</v>
      </c>
      <c r="M367" s="53" t="s">
        <v>23</v>
      </c>
      <c r="N367" s="53" t="s">
        <v>139</v>
      </c>
      <c r="O367" s="55" t="s">
        <v>253</v>
      </c>
      <c r="P367" s="53" t="s">
        <v>138</v>
      </c>
      <c r="Q367" s="53" t="s">
        <v>77</v>
      </c>
      <c r="R367" s="40">
        <f>IF(D367="0. Inget datum inlagt",Tabell1[[#This Row],[Start date]],YEAR(D367))</f>
        <v>2022</v>
      </c>
      <c r="S367" s="13" t="s">
        <v>134</v>
      </c>
    </row>
    <row r="368" spans="1:19" x14ac:dyDescent="0.2">
      <c r="A368" s="53">
        <v>69</v>
      </c>
      <c r="B368" s="53" t="s">
        <v>1194</v>
      </c>
      <c r="C368" s="53" t="s">
        <v>17</v>
      </c>
      <c r="D368" s="54">
        <v>44828</v>
      </c>
      <c r="E368" s="85">
        <v>46112</v>
      </c>
      <c r="F368" s="53" t="s">
        <v>1281</v>
      </c>
      <c r="G368" s="53" t="s">
        <v>190</v>
      </c>
      <c r="H368" s="53" t="s">
        <v>1282</v>
      </c>
      <c r="I368" s="53" t="s">
        <v>20</v>
      </c>
      <c r="J368" s="53" t="s">
        <v>66</v>
      </c>
      <c r="K368" s="53" t="s">
        <v>22</v>
      </c>
      <c r="L368" s="53" t="s">
        <v>192</v>
      </c>
      <c r="M368" s="53" t="s">
        <v>23</v>
      </c>
      <c r="N368" s="53" t="s">
        <v>139</v>
      </c>
      <c r="O368" s="55">
        <v>89799.89</v>
      </c>
      <c r="P368" s="53" t="s">
        <v>138</v>
      </c>
      <c r="Q368" s="53" t="s">
        <v>77</v>
      </c>
      <c r="R368" s="40">
        <f>IF(D368="0. Inget datum inlagt",Tabell1[[#This Row],[Start date]],YEAR(D368))</f>
        <v>2022</v>
      </c>
      <c r="S368" s="13" t="s">
        <v>134</v>
      </c>
    </row>
    <row r="369" spans="1:19" x14ac:dyDescent="0.2">
      <c r="A369" s="53">
        <v>106</v>
      </c>
      <c r="B369" s="53" t="s">
        <v>1194</v>
      </c>
      <c r="C369" s="53" t="s">
        <v>17</v>
      </c>
      <c r="D369" s="54">
        <v>45098</v>
      </c>
      <c r="E369" s="85">
        <v>46418</v>
      </c>
      <c r="F369" s="53" t="s">
        <v>1325</v>
      </c>
      <c r="G369" s="53" t="s">
        <v>1333</v>
      </c>
      <c r="H369" s="53" t="s">
        <v>1334</v>
      </c>
      <c r="I369" s="53" t="s">
        <v>34</v>
      </c>
      <c r="J369" s="53" t="s">
        <v>35</v>
      </c>
      <c r="K369" s="53" t="s">
        <v>22</v>
      </c>
      <c r="L369" s="53" t="s">
        <v>1335</v>
      </c>
      <c r="M369" s="53" t="s">
        <v>131</v>
      </c>
      <c r="N369" s="53" t="s">
        <v>132</v>
      </c>
      <c r="O369" s="55">
        <v>89556.479999999996</v>
      </c>
      <c r="P369" s="53" t="s">
        <v>133</v>
      </c>
      <c r="Q369" s="53" t="s">
        <v>86</v>
      </c>
      <c r="R369" s="40">
        <f>IF(D369="0. Inget datum inlagt",Tabell1[[#This Row],[Start date]],YEAR(D369))</f>
        <v>2023</v>
      </c>
      <c r="S369" s="13" t="s">
        <v>134</v>
      </c>
    </row>
    <row r="370" spans="1:19" x14ac:dyDescent="0.2">
      <c r="A370" s="53">
        <v>174</v>
      </c>
      <c r="B370" s="53" t="s">
        <v>1194</v>
      </c>
      <c r="C370" s="53" t="s">
        <v>17</v>
      </c>
      <c r="D370" s="54">
        <v>44828</v>
      </c>
      <c r="E370" s="85">
        <v>46112</v>
      </c>
      <c r="F370" s="53" t="s">
        <v>1278</v>
      </c>
      <c r="G370" s="53" t="s">
        <v>135</v>
      </c>
      <c r="H370" s="53" t="s">
        <v>1398</v>
      </c>
      <c r="I370" s="53" t="s">
        <v>20</v>
      </c>
      <c r="J370" s="53" t="s">
        <v>21</v>
      </c>
      <c r="K370" s="53" t="s">
        <v>252</v>
      </c>
      <c r="L370" s="53" t="s">
        <v>205</v>
      </c>
      <c r="M370" s="53" t="s">
        <v>131</v>
      </c>
      <c r="N370" s="53" t="s">
        <v>132</v>
      </c>
      <c r="O370" s="55" t="s">
        <v>253</v>
      </c>
      <c r="P370" s="53" t="s">
        <v>133</v>
      </c>
      <c r="Q370" s="53" t="s">
        <v>16</v>
      </c>
      <c r="R370" s="40">
        <f>IF(D370="0. Inget datum inlagt",Tabell1[[#This Row],[Start date]],YEAR(D370))</f>
        <v>2022</v>
      </c>
      <c r="S370" s="13" t="s">
        <v>134</v>
      </c>
    </row>
    <row r="371" spans="1:19" x14ac:dyDescent="0.2">
      <c r="A371" s="53">
        <v>204</v>
      </c>
      <c r="B371" s="53" t="s">
        <v>1194</v>
      </c>
      <c r="C371" s="53" t="s">
        <v>143</v>
      </c>
      <c r="D371" s="54">
        <v>44728</v>
      </c>
      <c r="E371" s="85">
        <v>45657</v>
      </c>
      <c r="F371" s="53" t="s">
        <v>1321</v>
      </c>
      <c r="G371" s="53" t="s">
        <v>135</v>
      </c>
      <c r="H371" s="53" t="s">
        <v>1420</v>
      </c>
      <c r="I371" s="53" t="s">
        <v>20</v>
      </c>
      <c r="J371" s="53" t="s">
        <v>66</v>
      </c>
      <c r="K371" s="53" t="s">
        <v>252</v>
      </c>
      <c r="L371" s="53" t="s">
        <v>205</v>
      </c>
      <c r="M371" s="53" t="s">
        <v>131</v>
      </c>
      <c r="N371" s="53" t="s">
        <v>132</v>
      </c>
      <c r="O371" s="55" t="s">
        <v>253</v>
      </c>
      <c r="P371" s="53" t="s">
        <v>133</v>
      </c>
      <c r="Q371" s="53" t="s">
        <v>16</v>
      </c>
      <c r="R371" s="40">
        <f>IF(D371="0. Inget datum inlagt",Tabell1[[#This Row],[Start date]],YEAR(D371))</f>
        <v>2022</v>
      </c>
      <c r="S371" s="13" t="s">
        <v>134</v>
      </c>
    </row>
    <row r="372" spans="1:19" x14ac:dyDescent="0.2">
      <c r="A372" s="53">
        <v>82</v>
      </c>
      <c r="B372" s="53" t="s">
        <v>1194</v>
      </c>
      <c r="C372" s="53" t="s">
        <v>17</v>
      </c>
      <c r="D372" s="54">
        <v>44828</v>
      </c>
      <c r="E372" s="85">
        <v>46112</v>
      </c>
      <c r="F372" s="53" t="s">
        <v>1297</v>
      </c>
      <c r="G372" s="53" t="s">
        <v>1301</v>
      </c>
      <c r="H372" s="53" t="s">
        <v>1302</v>
      </c>
      <c r="I372" s="53" t="s">
        <v>34</v>
      </c>
      <c r="J372" s="53" t="s">
        <v>144</v>
      </c>
      <c r="K372" s="53" t="s">
        <v>22</v>
      </c>
      <c r="L372" s="53" t="s">
        <v>1303</v>
      </c>
      <c r="M372" s="53" t="s">
        <v>46</v>
      </c>
      <c r="N372" s="53" t="s">
        <v>137</v>
      </c>
      <c r="O372" s="55">
        <v>212843.92</v>
      </c>
      <c r="P372" s="53" t="s">
        <v>133</v>
      </c>
      <c r="Q372" s="53" t="s">
        <v>88</v>
      </c>
      <c r="R372" s="40">
        <f>IF(D372="0. Inget datum inlagt",Tabell1[[#This Row],[Start date]],YEAR(D372))</f>
        <v>2022</v>
      </c>
      <c r="S372" s="13" t="s">
        <v>134</v>
      </c>
    </row>
    <row r="373" spans="1:19" x14ac:dyDescent="0.2">
      <c r="A373" s="53">
        <v>218</v>
      </c>
      <c r="B373" s="53" t="s">
        <v>1194</v>
      </c>
      <c r="C373" s="53" t="s">
        <v>143</v>
      </c>
      <c r="D373" s="54">
        <v>44728</v>
      </c>
      <c r="E373" s="85">
        <v>45473</v>
      </c>
      <c r="F373" s="53" t="s">
        <v>1344</v>
      </c>
      <c r="G373" s="53" t="s">
        <v>135</v>
      </c>
      <c r="H373" s="53" t="s">
        <v>1302</v>
      </c>
      <c r="I373" s="53" t="s">
        <v>34</v>
      </c>
      <c r="J373" s="53" t="s">
        <v>144</v>
      </c>
      <c r="K373" s="53" t="s">
        <v>252</v>
      </c>
      <c r="L373" s="53" t="s">
        <v>1303</v>
      </c>
      <c r="M373" s="53" t="s">
        <v>46</v>
      </c>
      <c r="N373" s="53" t="s">
        <v>137</v>
      </c>
      <c r="O373" s="55" t="s">
        <v>253</v>
      </c>
      <c r="P373" s="53" t="s">
        <v>138</v>
      </c>
      <c r="Q373" s="53" t="s">
        <v>51</v>
      </c>
      <c r="R373" s="40">
        <f>IF(D373="0. Inget datum inlagt",Tabell1[[#This Row],[Start date]],YEAR(D373))</f>
        <v>2022</v>
      </c>
      <c r="S373" s="13" t="s">
        <v>134</v>
      </c>
    </row>
    <row r="374" spans="1:19" x14ac:dyDescent="0.2">
      <c r="A374" s="53">
        <v>41</v>
      </c>
      <c r="B374" s="53" t="s">
        <v>1194</v>
      </c>
      <c r="C374" s="53" t="s">
        <v>17</v>
      </c>
      <c r="D374" s="54">
        <v>44828</v>
      </c>
      <c r="E374" s="85">
        <v>46112</v>
      </c>
      <c r="F374" s="53" t="s">
        <v>1246</v>
      </c>
      <c r="G374" s="53" t="s">
        <v>1247</v>
      </c>
      <c r="H374" s="53" t="s">
        <v>195</v>
      </c>
      <c r="I374" s="53" t="s">
        <v>38</v>
      </c>
      <c r="J374" s="53" t="s">
        <v>66</v>
      </c>
      <c r="K374" s="53" t="s">
        <v>22</v>
      </c>
      <c r="L374" s="53" t="s">
        <v>196</v>
      </c>
      <c r="M374" s="53" t="s">
        <v>197</v>
      </c>
      <c r="N374" s="53" t="s">
        <v>148</v>
      </c>
      <c r="O374" s="55">
        <v>180379.76</v>
      </c>
      <c r="P374" s="53" t="s">
        <v>138</v>
      </c>
      <c r="Q374" s="53" t="s">
        <v>77</v>
      </c>
      <c r="R374" s="40">
        <f>IF(D374="0. Inget datum inlagt",Tabell1[[#This Row],[Start date]],YEAR(D374))</f>
        <v>2022</v>
      </c>
      <c r="S374" s="13" t="s">
        <v>134</v>
      </c>
    </row>
    <row r="375" spans="1:19" x14ac:dyDescent="0.2">
      <c r="A375" s="53">
        <v>10</v>
      </c>
      <c r="B375" s="53" t="s">
        <v>1194</v>
      </c>
      <c r="C375" s="53" t="s">
        <v>17</v>
      </c>
      <c r="D375" s="54">
        <v>44828</v>
      </c>
      <c r="E375" s="85">
        <v>46112</v>
      </c>
      <c r="F375" s="53" t="s">
        <v>1206</v>
      </c>
      <c r="G375" s="53" t="s">
        <v>1211</v>
      </c>
      <c r="H375" s="53" t="s">
        <v>157</v>
      </c>
      <c r="I375" s="53" t="s">
        <v>34</v>
      </c>
      <c r="J375" s="53" t="s">
        <v>144</v>
      </c>
      <c r="K375" s="53" t="s">
        <v>22</v>
      </c>
      <c r="L375" s="53" t="s">
        <v>137</v>
      </c>
      <c r="M375" s="53" t="s">
        <v>46</v>
      </c>
      <c r="N375" s="53" t="s">
        <v>137</v>
      </c>
      <c r="O375" s="55">
        <v>190534.39999999999</v>
      </c>
      <c r="P375" s="53" t="s">
        <v>133</v>
      </c>
      <c r="Q375" s="53" t="s">
        <v>88</v>
      </c>
      <c r="R375" s="40">
        <f>IF(D375="0. Inget datum inlagt",Tabell1[[#This Row],[Start date]],YEAR(D375))</f>
        <v>2022</v>
      </c>
      <c r="S375" s="13" t="s">
        <v>134</v>
      </c>
    </row>
    <row r="376" spans="1:19" x14ac:dyDescent="0.2">
      <c r="A376" s="53">
        <v>15</v>
      </c>
      <c r="B376" s="53" t="s">
        <v>1194</v>
      </c>
      <c r="C376" s="53" t="s">
        <v>143</v>
      </c>
      <c r="D376" s="54">
        <v>44728</v>
      </c>
      <c r="E376" s="85">
        <v>45657</v>
      </c>
      <c r="F376" s="53" t="s">
        <v>1218</v>
      </c>
      <c r="G376" s="53" t="s">
        <v>1189</v>
      </c>
      <c r="H376" s="53" t="s">
        <v>1190</v>
      </c>
      <c r="I376" s="53" t="s">
        <v>38</v>
      </c>
      <c r="J376" s="53" t="s">
        <v>38</v>
      </c>
      <c r="K376" s="53" t="s">
        <v>22</v>
      </c>
      <c r="L376" s="53" t="s">
        <v>1166</v>
      </c>
      <c r="M376" s="53" t="s">
        <v>161</v>
      </c>
      <c r="N376" s="53" t="s">
        <v>162</v>
      </c>
      <c r="O376" s="55">
        <v>72800</v>
      </c>
      <c r="P376" s="53" t="s">
        <v>138</v>
      </c>
      <c r="Q376" s="53" t="s">
        <v>77</v>
      </c>
      <c r="R376" s="40">
        <f>IF(D376="0. Inget datum inlagt",Tabell1[[#This Row],[Start date]],YEAR(D376))</f>
        <v>2022</v>
      </c>
      <c r="S376" s="13" t="s">
        <v>134</v>
      </c>
    </row>
    <row r="377" spans="1:19" x14ac:dyDescent="0.2">
      <c r="A377" s="53">
        <v>199</v>
      </c>
      <c r="B377" s="53" t="s">
        <v>1194</v>
      </c>
      <c r="C377" s="53" t="s">
        <v>17</v>
      </c>
      <c r="D377" s="54">
        <v>44828</v>
      </c>
      <c r="E377" s="85">
        <v>46112</v>
      </c>
      <c r="F377" s="53" t="s">
        <v>1315</v>
      </c>
      <c r="G377" s="53" t="s">
        <v>135</v>
      </c>
      <c r="H377" s="53" t="s">
        <v>1415</v>
      </c>
      <c r="I377" s="53" t="s">
        <v>20</v>
      </c>
      <c r="J377" s="53" t="s">
        <v>21</v>
      </c>
      <c r="K377" s="53" t="s">
        <v>252</v>
      </c>
      <c r="L377" s="53" t="s">
        <v>137</v>
      </c>
      <c r="M377" s="53" t="s">
        <v>46</v>
      </c>
      <c r="N377" s="53" t="s">
        <v>137</v>
      </c>
      <c r="O377" s="55" t="s">
        <v>253</v>
      </c>
      <c r="P377" s="53" t="s">
        <v>133</v>
      </c>
      <c r="Q377" s="53" t="s">
        <v>86</v>
      </c>
      <c r="R377" s="40">
        <f>IF(D377="0. Inget datum inlagt",Tabell1[[#This Row],[Start date]],YEAR(D377))</f>
        <v>2022</v>
      </c>
      <c r="S377" s="13" t="s">
        <v>134</v>
      </c>
    </row>
    <row r="378" spans="1:19" x14ac:dyDescent="0.2">
      <c r="A378" s="53">
        <v>63</v>
      </c>
      <c r="B378" s="53" t="s">
        <v>1194</v>
      </c>
      <c r="C378" s="53" t="s">
        <v>17</v>
      </c>
      <c r="D378" s="54">
        <v>44828</v>
      </c>
      <c r="E378" s="85">
        <v>46112</v>
      </c>
      <c r="F378" s="53" t="s">
        <v>1272</v>
      </c>
      <c r="G378" s="53" t="s">
        <v>209</v>
      </c>
      <c r="H378" s="53" t="s">
        <v>1273</v>
      </c>
      <c r="I378" s="53" t="s">
        <v>20</v>
      </c>
      <c r="J378" s="53" t="s">
        <v>21</v>
      </c>
      <c r="K378" s="53" t="s">
        <v>22</v>
      </c>
      <c r="L378" s="53" t="s">
        <v>137</v>
      </c>
      <c r="M378" s="53" t="s">
        <v>46</v>
      </c>
      <c r="N378" s="53" t="s">
        <v>137</v>
      </c>
      <c r="O378" s="55">
        <v>217542.72</v>
      </c>
      <c r="P378" s="53" t="s">
        <v>133</v>
      </c>
      <c r="Q378" s="53" t="s">
        <v>90</v>
      </c>
      <c r="R378" s="40">
        <f>IF(D378="0. Inget datum inlagt",Tabell1[[#This Row],[Start date]],YEAR(D378))</f>
        <v>2022</v>
      </c>
      <c r="S378" s="13" t="s">
        <v>134</v>
      </c>
    </row>
    <row r="379" spans="1:19" x14ac:dyDescent="0.2">
      <c r="A379" s="53">
        <v>54</v>
      </c>
      <c r="B379" s="53" t="s">
        <v>1194</v>
      </c>
      <c r="C379" s="53" t="s">
        <v>143</v>
      </c>
      <c r="D379" s="54">
        <v>44728</v>
      </c>
      <c r="E379" s="85">
        <v>45657</v>
      </c>
      <c r="F379" s="53" t="s">
        <v>1262</v>
      </c>
      <c r="G379" s="53" t="s">
        <v>209</v>
      </c>
      <c r="H379" s="53" t="s">
        <v>210</v>
      </c>
      <c r="I379" s="53" t="s">
        <v>20</v>
      </c>
      <c r="J379" s="53" t="s">
        <v>21</v>
      </c>
      <c r="K379" s="53" t="s">
        <v>29</v>
      </c>
      <c r="L379" s="53" t="s">
        <v>137</v>
      </c>
      <c r="M379" s="53" t="s">
        <v>46</v>
      </c>
      <c r="N379" s="53" t="s">
        <v>137</v>
      </c>
      <c r="O379" s="55">
        <v>112000</v>
      </c>
      <c r="P379" s="53" t="s">
        <v>133</v>
      </c>
      <c r="Q379" s="53" t="s">
        <v>88</v>
      </c>
      <c r="R379" s="40">
        <f>IF(D379="0. Inget datum inlagt",Tabell1[[#This Row],[Start date]],YEAR(D379))</f>
        <v>2022</v>
      </c>
      <c r="S379" s="13" t="s">
        <v>134</v>
      </c>
    </row>
    <row r="380" spans="1:19" x14ac:dyDescent="0.2">
      <c r="A380" s="53">
        <v>88</v>
      </c>
      <c r="B380" s="53" t="s">
        <v>1194</v>
      </c>
      <c r="C380" s="53" t="s">
        <v>17</v>
      </c>
      <c r="D380" s="54">
        <v>44828</v>
      </c>
      <c r="E380" s="85">
        <v>46112</v>
      </c>
      <c r="F380" s="53" t="s">
        <v>1315</v>
      </c>
      <c r="G380" s="53" t="s">
        <v>209</v>
      </c>
      <c r="H380" s="53" t="s">
        <v>210</v>
      </c>
      <c r="I380" s="53" t="s">
        <v>20</v>
      </c>
      <c r="J380" s="53" t="s">
        <v>21</v>
      </c>
      <c r="K380" s="53" t="s">
        <v>22</v>
      </c>
      <c r="L380" s="53" t="s">
        <v>137</v>
      </c>
      <c r="M380" s="53" t="s">
        <v>46</v>
      </c>
      <c r="N380" s="53" t="s">
        <v>137</v>
      </c>
      <c r="O380" s="55">
        <v>255322.88</v>
      </c>
      <c r="P380" s="53" t="s">
        <v>133</v>
      </c>
      <c r="Q380" s="53" t="s">
        <v>86</v>
      </c>
      <c r="R380" s="40">
        <f>IF(D380="0. Inget datum inlagt",Tabell1[[#This Row],[Start date]],YEAR(D380))</f>
        <v>2022</v>
      </c>
      <c r="S380" s="13" t="s">
        <v>134</v>
      </c>
    </row>
    <row r="381" spans="1:19" x14ac:dyDescent="0.2">
      <c r="A381" s="53">
        <v>122</v>
      </c>
      <c r="B381" s="53" t="s">
        <v>1194</v>
      </c>
      <c r="C381" s="53" t="s">
        <v>143</v>
      </c>
      <c r="D381" s="54">
        <v>45037</v>
      </c>
      <c r="E381" s="85">
        <v>45777</v>
      </c>
      <c r="F381" s="53" t="s">
        <v>1362</v>
      </c>
      <c r="G381" s="53" t="s">
        <v>209</v>
      </c>
      <c r="H381" s="53" t="s">
        <v>210</v>
      </c>
      <c r="I381" s="53" t="s">
        <v>20</v>
      </c>
      <c r="J381" s="53" t="s">
        <v>21</v>
      </c>
      <c r="K381" s="53" t="s">
        <v>22</v>
      </c>
      <c r="L381" s="53" t="s">
        <v>137</v>
      </c>
      <c r="M381" s="53" t="s">
        <v>46</v>
      </c>
      <c r="N381" s="53" t="s">
        <v>137</v>
      </c>
      <c r="O381" s="55">
        <v>16016</v>
      </c>
      <c r="P381" s="53" t="s">
        <v>133</v>
      </c>
      <c r="Q381" s="53" t="s">
        <v>90</v>
      </c>
      <c r="R381" s="40">
        <f>IF(D381="0. Inget datum inlagt",Tabell1[[#This Row],[Start date]],YEAR(D381))</f>
        <v>2023</v>
      </c>
      <c r="S381" s="13" t="s">
        <v>134</v>
      </c>
    </row>
    <row r="382" spans="1:19" x14ac:dyDescent="0.2">
      <c r="A382" s="53">
        <v>19</v>
      </c>
      <c r="B382" s="53" t="s">
        <v>1194</v>
      </c>
      <c r="C382" s="53" t="s">
        <v>143</v>
      </c>
      <c r="D382" s="54">
        <v>44728</v>
      </c>
      <c r="E382" s="85">
        <v>45657</v>
      </c>
      <c r="F382" s="53" t="s">
        <v>1223</v>
      </c>
      <c r="G382" s="53" t="s">
        <v>1224</v>
      </c>
      <c r="H382" s="53" t="s">
        <v>165</v>
      </c>
      <c r="I382" s="53" t="s">
        <v>20</v>
      </c>
      <c r="J382" s="53" t="s">
        <v>25</v>
      </c>
      <c r="K382" s="53" t="s">
        <v>22</v>
      </c>
      <c r="L382" s="53" t="s">
        <v>137</v>
      </c>
      <c r="M382" s="53" t="s">
        <v>46</v>
      </c>
      <c r="N382" s="53" t="s">
        <v>137</v>
      </c>
      <c r="O382" s="55">
        <v>79999.360000000001</v>
      </c>
      <c r="P382" s="53" t="s">
        <v>133</v>
      </c>
      <c r="Q382" s="53" t="s">
        <v>86</v>
      </c>
      <c r="R382" s="40">
        <f>IF(D382="0. Inget datum inlagt",Tabell1[[#This Row],[Start date]],YEAR(D382))</f>
        <v>2022</v>
      </c>
      <c r="S382" s="13" t="s">
        <v>134</v>
      </c>
    </row>
    <row r="383" spans="1:19" x14ac:dyDescent="0.2">
      <c r="A383" s="53">
        <v>183</v>
      </c>
      <c r="B383" s="53" t="s">
        <v>1194</v>
      </c>
      <c r="C383" s="53" t="s">
        <v>17</v>
      </c>
      <c r="D383" s="54">
        <v>44828</v>
      </c>
      <c r="E383" s="85">
        <v>46112</v>
      </c>
      <c r="F383" s="53" t="s">
        <v>1297</v>
      </c>
      <c r="G383" s="53" t="s">
        <v>135</v>
      </c>
      <c r="H383" s="53" t="s">
        <v>165</v>
      </c>
      <c r="I383" s="53" t="s">
        <v>20</v>
      </c>
      <c r="J383" s="53" t="s">
        <v>25</v>
      </c>
      <c r="K383" s="53" t="s">
        <v>252</v>
      </c>
      <c r="L383" s="53" t="s">
        <v>137</v>
      </c>
      <c r="M383" s="53" t="s">
        <v>46</v>
      </c>
      <c r="N383" s="53" t="s">
        <v>137</v>
      </c>
      <c r="O383" s="55" t="s">
        <v>253</v>
      </c>
      <c r="P383" s="53" t="s">
        <v>133</v>
      </c>
      <c r="Q383" s="53" t="s">
        <v>88</v>
      </c>
      <c r="R383" s="40">
        <f>IF(D383="0. Inget datum inlagt",Tabell1[[#This Row],[Start date]],YEAR(D383))</f>
        <v>2022</v>
      </c>
      <c r="S383" s="13" t="s">
        <v>134</v>
      </c>
    </row>
    <row r="384" spans="1:19" x14ac:dyDescent="0.2">
      <c r="A384" s="53">
        <v>164</v>
      </c>
      <c r="B384" s="53" t="s">
        <v>1194</v>
      </c>
      <c r="C384" s="53" t="s">
        <v>143</v>
      </c>
      <c r="D384" s="54">
        <v>44728</v>
      </c>
      <c r="E384" s="85">
        <v>45657</v>
      </c>
      <c r="F384" s="53" t="s">
        <v>1262</v>
      </c>
      <c r="G384" s="53" t="s">
        <v>135</v>
      </c>
      <c r="H384" s="53" t="s">
        <v>1391</v>
      </c>
      <c r="I384" s="53" t="s">
        <v>20</v>
      </c>
      <c r="J384" s="53" t="s">
        <v>25</v>
      </c>
      <c r="K384" s="53" t="s">
        <v>252</v>
      </c>
      <c r="L384" s="53" t="s">
        <v>155</v>
      </c>
      <c r="M384" s="53" t="s">
        <v>50</v>
      </c>
      <c r="N384" s="53" t="s">
        <v>156</v>
      </c>
      <c r="O384" s="55" t="s">
        <v>253</v>
      </c>
      <c r="P384" s="53" t="s">
        <v>133</v>
      </c>
      <c r="Q384" s="53" t="s">
        <v>88</v>
      </c>
      <c r="R384" s="40">
        <f>IF(D384="0. Inget datum inlagt",Tabell1[[#This Row],[Start date]],YEAR(D384))</f>
        <v>2022</v>
      </c>
      <c r="S384" s="13" t="s">
        <v>134</v>
      </c>
    </row>
    <row r="385" spans="1:19" x14ac:dyDescent="0.2">
      <c r="A385" s="53">
        <v>3</v>
      </c>
      <c r="B385" s="53" t="s">
        <v>1194</v>
      </c>
      <c r="C385" s="53" t="s">
        <v>17</v>
      </c>
      <c r="D385" s="54">
        <v>44828</v>
      </c>
      <c r="E385" s="85">
        <v>46112</v>
      </c>
      <c r="F385" s="53" t="s">
        <v>1196</v>
      </c>
      <c r="G385" s="53" t="s">
        <v>1197</v>
      </c>
      <c r="H385" s="53" t="s">
        <v>1198</v>
      </c>
      <c r="I385" s="53" t="s">
        <v>20</v>
      </c>
      <c r="J385" s="53" t="s">
        <v>54</v>
      </c>
      <c r="K385" s="53" t="s">
        <v>22</v>
      </c>
      <c r="L385" s="53" t="s">
        <v>1199</v>
      </c>
      <c r="M385" s="53" t="s">
        <v>47</v>
      </c>
      <c r="N385" s="53" t="s">
        <v>139</v>
      </c>
      <c r="O385" s="55">
        <v>196588.21</v>
      </c>
      <c r="P385" s="53" t="s">
        <v>138</v>
      </c>
      <c r="Q385" s="53" t="s">
        <v>51</v>
      </c>
      <c r="R385" s="40">
        <f>IF(D385="0. Inget datum inlagt",Tabell1[[#This Row],[Start date]],YEAR(D385))</f>
        <v>2022</v>
      </c>
      <c r="S385" s="13" t="s">
        <v>134</v>
      </c>
    </row>
    <row r="386" spans="1:19" x14ac:dyDescent="0.2">
      <c r="A386" s="53">
        <v>67</v>
      </c>
      <c r="B386" s="53" t="s">
        <v>1194</v>
      </c>
      <c r="C386" s="53" t="s">
        <v>17</v>
      </c>
      <c r="D386" s="54">
        <v>44828</v>
      </c>
      <c r="E386" s="85">
        <v>46112</v>
      </c>
      <c r="F386" s="53" t="s">
        <v>1278</v>
      </c>
      <c r="G386" s="53" t="s">
        <v>222</v>
      </c>
      <c r="H386" s="53" t="s">
        <v>1118</v>
      </c>
      <c r="I386" s="53" t="s">
        <v>34</v>
      </c>
      <c r="J386" s="53" t="s">
        <v>66</v>
      </c>
      <c r="K386" s="53" t="s">
        <v>22</v>
      </c>
      <c r="L386" s="53" t="s">
        <v>193</v>
      </c>
      <c r="M386" s="53" t="s">
        <v>131</v>
      </c>
      <c r="N386" s="53" t="s">
        <v>132</v>
      </c>
      <c r="O386" s="55">
        <v>274270.40000000002</v>
      </c>
      <c r="P386" s="53" t="s">
        <v>133</v>
      </c>
      <c r="Q386" s="53" t="s">
        <v>16</v>
      </c>
      <c r="R386" s="40">
        <f>IF(D386="0. Inget datum inlagt",Tabell1[[#This Row],[Start date]],YEAR(D386))</f>
        <v>2022</v>
      </c>
      <c r="S386" s="13" t="s">
        <v>134</v>
      </c>
    </row>
    <row r="387" spans="1:19" x14ac:dyDescent="0.2">
      <c r="A387" s="53">
        <v>71</v>
      </c>
      <c r="B387" s="53" t="s">
        <v>1194</v>
      </c>
      <c r="C387" s="53" t="s">
        <v>17</v>
      </c>
      <c r="D387" s="54">
        <v>44828</v>
      </c>
      <c r="E387" s="85">
        <v>46112</v>
      </c>
      <c r="F387" s="53" t="s">
        <v>1285</v>
      </c>
      <c r="G387" s="53" t="s">
        <v>222</v>
      </c>
      <c r="H387" s="53" t="s">
        <v>1118</v>
      </c>
      <c r="I387" s="53" t="s">
        <v>34</v>
      </c>
      <c r="J387" s="53" t="s">
        <v>66</v>
      </c>
      <c r="K387" s="53" t="s">
        <v>22</v>
      </c>
      <c r="L387" s="53" t="s">
        <v>193</v>
      </c>
      <c r="M387" s="53" t="s">
        <v>131</v>
      </c>
      <c r="N387" s="53" t="s">
        <v>132</v>
      </c>
      <c r="O387" s="55">
        <v>195243.68</v>
      </c>
      <c r="P387" s="53" t="s">
        <v>133</v>
      </c>
      <c r="Q387" s="53" t="s">
        <v>16</v>
      </c>
      <c r="R387" s="40">
        <f>IF(D387="0. Inget datum inlagt",Tabell1[[#This Row],[Start date]],YEAR(D387))</f>
        <v>2022</v>
      </c>
      <c r="S387" s="13" t="s">
        <v>134</v>
      </c>
    </row>
    <row r="388" spans="1:19" x14ac:dyDescent="0.2">
      <c r="A388" s="53">
        <v>76</v>
      </c>
      <c r="B388" s="53" t="s">
        <v>1194</v>
      </c>
      <c r="C388" s="53" t="s">
        <v>17</v>
      </c>
      <c r="D388" s="54">
        <v>44828</v>
      </c>
      <c r="E388" s="85">
        <v>46112</v>
      </c>
      <c r="F388" s="53" t="s">
        <v>1292</v>
      </c>
      <c r="G388" s="53" t="s">
        <v>222</v>
      </c>
      <c r="H388" s="53" t="s">
        <v>1118</v>
      </c>
      <c r="I388" s="53" t="s">
        <v>34</v>
      </c>
      <c r="J388" s="53" t="s">
        <v>66</v>
      </c>
      <c r="K388" s="53" t="s">
        <v>22</v>
      </c>
      <c r="L388" s="53" t="s">
        <v>193</v>
      </c>
      <c r="M388" s="53" t="s">
        <v>131</v>
      </c>
      <c r="N388" s="53" t="s">
        <v>132</v>
      </c>
      <c r="O388" s="55">
        <v>203190.39999999999</v>
      </c>
      <c r="P388" s="53" t="s">
        <v>133</v>
      </c>
      <c r="Q388" s="53" t="s">
        <v>16</v>
      </c>
      <c r="R388" s="40">
        <f>IF(D388="0. Inget datum inlagt",Tabell1[[#This Row],[Start date]],YEAR(D388))</f>
        <v>2022</v>
      </c>
      <c r="S388" s="13" t="s">
        <v>134</v>
      </c>
    </row>
    <row r="389" spans="1:19" x14ac:dyDescent="0.2">
      <c r="A389" s="53">
        <v>97</v>
      </c>
      <c r="B389" s="53" t="s">
        <v>1194</v>
      </c>
      <c r="C389" s="53" t="s">
        <v>143</v>
      </c>
      <c r="D389" s="54">
        <v>44728</v>
      </c>
      <c r="E389" s="85">
        <v>45657</v>
      </c>
      <c r="F389" s="53" t="s">
        <v>1321</v>
      </c>
      <c r="G389" s="53" t="s">
        <v>222</v>
      </c>
      <c r="H389" s="53" t="s">
        <v>1118</v>
      </c>
      <c r="I389" s="53" t="s">
        <v>34</v>
      </c>
      <c r="J389" s="53" t="s">
        <v>66</v>
      </c>
      <c r="K389" s="53" t="s">
        <v>22</v>
      </c>
      <c r="L389" s="53" t="s">
        <v>193</v>
      </c>
      <c r="M389" s="53" t="s">
        <v>131</v>
      </c>
      <c r="N389" s="53" t="s">
        <v>132</v>
      </c>
      <c r="O389" s="55">
        <v>75535.039999999994</v>
      </c>
      <c r="P389" s="53" t="s">
        <v>133</v>
      </c>
      <c r="Q389" s="53" t="s">
        <v>16</v>
      </c>
      <c r="R389" s="40">
        <f>IF(D389="0. Inget datum inlagt",Tabell1[[#This Row],[Start date]],YEAR(D389))</f>
        <v>2022</v>
      </c>
      <c r="S389" s="13" t="s">
        <v>134</v>
      </c>
    </row>
    <row r="390" spans="1:19" x14ac:dyDescent="0.2">
      <c r="A390" s="53">
        <v>192</v>
      </c>
      <c r="B390" s="53" t="s">
        <v>1194</v>
      </c>
      <c r="C390" s="53" t="s">
        <v>17</v>
      </c>
      <c r="D390" s="54">
        <v>45098</v>
      </c>
      <c r="E390" s="85">
        <v>46418</v>
      </c>
      <c r="F390" s="53" t="s">
        <v>1309</v>
      </c>
      <c r="G390" s="53" t="s">
        <v>135</v>
      </c>
      <c r="H390" s="53" t="s">
        <v>1412</v>
      </c>
      <c r="I390" s="53" t="s">
        <v>34</v>
      </c>
      <c r="J390" s="53" t="s">
        <v>66</v>
      </c>
      <c r="K390" s="53" t="s">
        <v>252</v>
      </c>
      <c r="L390" s="53" t="s">
        <v>137</v>
      </c>
      <c r="M390" s="53" t="s">
        <v>46</v>
      </c>
      <c r="N390" s="53" t="s">
        <v>137</v>
      </c>
      <c r="O390" s="55" t="s">
        <v>253</v>
      </c>
      <c r="P390" s="53" t="s">
        <v>138</v>
      </c>
      <c r="Q390" s="53" t="s">
        <v>77</v>
      </c>
      <c r="R390" s="40">
        <f>IF(D390="0. Inget datum inlagt",Tabell1[[#This Row],[Start date]],YEAR(D390))</f>
        <v>2023</v>
      </c>
      <c r="S390" s="13" t="s">
        <v>134</v>
      </c>
    </row>
    <row r="391" spans="1:19" x14ac:dyDescent="0.2">
      <c r="A391" s="53">
        <v>217</v>
      </c>
      <c r="B391" s="53" t="s">
        <v>1194</v>
      </c>
      <c r="C391" s="53" t="s">
        <v>17</v>
      </c>
      <c r="D391" s="54">
        <v>45098</v>
      </c>
      <c r="E391" s="85">
        <v>46418</v>
      </c>
      <c r="F391" s="53" t="s">
        <v>1339</v>
      </c>
      <c r="G391" s="53" t="s">
        <v>135</v>
      </c>
      <c r="H391" s="53" t="s">
        <v>1428</v>
      </c>
      <c r="I391" s="53" t="s">
        <v>34</v>
      </c>
      <c r="J391" s="53" t="s">
        <v>66</v>
      </c>
      <c r="K391" s="53" t="s">
        <v>252</v>
      </c>
      <c r="L391" s="53" t="s">
        <v>137</v>
      </c>
      <c r="M391" s="53" t="s">
        <v>46</v>
      </c>
      <c r="N391" s="53" t="s">
        <v>137</v>
      </c>
      <c r="O391" s="55" t="s">
        <v>253</v>
      </c>
      <c r="P391" s="53" t="s">
        <v>133</v>
      </c>
      <c r="Q391" s="53" t="s">
        <v>16</v>
      </c>
      <c r="R391" s="40">
        <f>IF(D391="0. Inget datum inlagt",Tabell1[[#This Row],[Start date]],YEAR(D391))</f>
        <v>2023</v>
      </c>
      <c r="S391" s="13" t="s">
        <v>134</v>
      </c>
    </row>
    <row r="392" spans="1:19" x14ac:dyDescent="0.2">
      <c r="A392" s="53">
        <v>158</v>
      </c>
      <c r="B392" s="53" t="s">
        <v>1194</v>
      </c>
      <c r="C392" s="53" t="s">
        <v>17</v>
      </c>
      <c r="D392" s="54">
        <v>44828</v>
      </c>
      <c r="E392" s="85">
        <v>46112</v>
      </c>
      <c r="F392" s="53" t="s">
        <v>1260</v>
      </c>
      <c r="G392" s="53" t="s">
        <v>135</v>
      </c>
      <c r="H392" s="53" t="s">
        <v>1386</v>
      </c>
      <c r="I392" s="53" t="s">
        <v>20</v>
      </c>
      <c r="J392" s="53" t="s">
        <v>159</v>
      </c>
      <c r="K392" s="53" t="s">
        <v>252</v>
      </c>
      <c r="L392" s="53" t="s">
        <v>1387</v>
      </c>
      <c r="M392" s="53" t="s">
        <v>46</v>
      </c>
      <c r="N392" s="53" t="s">
        <v>137</v>
      </c>
      <c r="O392" s="55" t="s">
        <v>253</v>
      </c>
      <c r="P392" s="53" t="s">
        <v>133</v>
      </c>
      <c r="Q392" s="53" t="s">
        <v>88</v>
      </c>
      <c r="R392" s="40">
        <f>IF(D392="0. Inget datum inlagt",Tabell1[[#This Row],[Start date]],YEAR(D392))</f>
        <v>2022</v>
      </c>
      <c r="S392" s="13" t="s">
        <v>134</v>
      </c>
    </row>
    <row r="393" spans="1:19" x14ac:dyDescent="0.2">
      <c r="A393" s="53">
        <v>11</v>
      </c>
      <c r="B393" s="53" t="s">
        <v>1194</v>
      </c>
      <c r="C393" s="53" t="s">
        <v>17</v>
      </c>
      <c r="D393" s="54">
        <v>44828</v>
      </c>
      <c r="E393" s="85">
        <v>46112</v>
      </c>
      <c r="F393" s="53" t="s">
        <v>1206</v>
      </c>
      <c r="G393" s="53" t="s">
        <v>135</v>
      </c>
      <c r="H393" s="53" t="s">
        <v>1212</v>
      </c>
      <c r="I393" s="53" t="s">
        <v>34</v>
      </c>
      <c r="J393" s="53" t="s">
        <v>144</v>
      </c>
      <c r="K393" s="53" t="s">
        <v>22</v>
      </c>
      <c r="L393" s="53" t="s">
        <v>137</v>
      </c>
      <c r="M393" s="53" t="s">
        <v>46</v>
      </c>
      <c r="N393" s="53" t="s">
        <v>137</v>
      </c>
      <c r="O393" s="55">
        <v>203600</v>
      </c>
      <c r="P393" s="53" t="s">
        <v>133</v>
      </c>
      <c r="Q393" s="53" t="s">
        <v>88</v>
      </c>
      <c r="R393" s="40">
        <f>IF(D393="0. Inget datum inlagt",Tabell1[[#This Row],[Start date]],YEAR(D393))</f>
        <v>2022</v>
      </c>
      <c r="S393" s="13" t="s">
        <v>134</v>
      </c>
    </row>
    <row r="394" spans="1:19" x14ac:dyDescent="0.2">
      <c r="A394" s="53">
        <v>166</v>
      </c>
      <c r="B394" s="53" t="s">
        <v>1194</v>
      </c>
      <c r="C394" s="53" t="s">
        <v>143</v>
      </c>
      <c r="D394" s="54">
        <v>44728</v>
      </c>
      <c r="E394" s="85">
        <v>45657</v>
      </c>
      <c r="F394" s="53" t="s">
        <v>1262</v>
      </c>
      <c r="G394" s="53" t="s">
        <v>135</v>
      </c>
      <c r="H394" s="53" t="s">
        <v>40</v>
      </c>
      <c r="I394" s="53" t="s">
        <v>20</v>
      </c>
      <c r="J394" s="53" t="s">
        <v>25</v>
      </c>
      <c r="K394" s="53" t="s">
        <v>252</v>
      </c>
      <c r="L394" s="53" t="s">
        <v>158</v>
      </c>
      <c r="M394" s="53" t="s">
        <v>42</v>
      </c>
      <c r="N394" s="53" t="s">
        <v>152</v>
      </c>
      <c r="O394" s="55" t="s">
        <v>253</v>
      </c>
      <c r="P394" s="53" t="s">
        <v>133</v>
      </c>
      <c r="Q394" s="53" t="s">
        <v>88</v>
      </c>
      <c r="R394" s="40">
        <f>IF(D394="0. Inget datum inlagt",Tabell1[[#This Row],[Start date]],YEAR(D394))</f>
        <v>2022</v>
      </c>
      <c r="S394" s="13" t="s">
        <v>134</v>
      </c>
    </row>
    <row r="395" spans="1:19" x14ac:dyDescent="0.2">
      <c r="A395" s="53">
        <v>200</v>
      </c>
      <c r="B395" s="53" t="s">
        <v>1194</v>
      </c>
      <c r="C395" s="53" t="s">
        <v>17</v>
      </c>
      <c r="D395" s="54">
        <v>44828</v>
      </c>
      <c r="E395" s="85">
        <v>46112</v>
      </c>
      <c r="F395" s="53" t="s">
        <v>1315</v>
      </c>
      <c r="G395" s="53" t="s">
        <v>135</v>
      </c>
      <c r="H395" s="53" t="s">
        <v>40</v>
      </c>
      <c r="I395" s="53" t="s">
        <v>20</v>
      </c>
      <c r="J395" s="53" t="s">
        <v>25</v>
      </c>
      <c r="K395" s="53" t="s">
        <v>252</v>
      </c>
      <c r="L395" s="53" t="s">
        <v>158</v>
      </c>
      <c r="M395" s="53" t="s">
        <v>42</v>
      </c>
      <c r="N395" s="53" t="s">
        <v>152</v>
      </c>
      <c r="O395" s="55" t="s">
        <v>253</v>
      </c>
      <c r="P395" s="53" t="s">
        <v>133</v>
      </c>
      <c r="Q395" s="53" t="s">
        <v>86</v>
      </c>
      <c r="R395" s="40">
        <f>IF(D395="0. Inget datum inlagt",Tabell1[[#This Row],[Start date]],YEAR(D395))</f>
        <v>2022</v>
      </c>
      <c r="S395" s="13" t="s">
        <v>134</v>
      </c>
    </row>
    <row r="396" spans="1:19" x14ac:dyDescent="0.2">
      <c r="A396" s="53">
        <v>221</v>
      </c>
      <c r="B396" s="53" t="s">
        <v>1194</v>
      </c>
      <c r="C396" s="53" t="s">
        <v>17</v>
      </c>
      <c r="D396" s="54">
        <v>45098</v>
      </c>
      <c r="E396" s="85">
        <v>46418</v>
      </c>
      <c r="F396" s="53" t="s">
        <v>1347</v>
      </c>
      <c r="G396" s="53" t="s">
        <v>135</v>
      </c>
      <c r="H396" s="53" t="s">
        <v>40</v>
      </c>
      <c r="I396" s="53" t="s">
        <v>20</v>
      </c>
      <c r="J396" s="53" t="s">
        <v>25</v>
      </c>
      <c r="K396" s="53" t="s">
        <v>252</v>
      </c>
      <c r="L396" s="53" t="s">
        <v>235</v>
      </c>
      <c r="M396" s="53" t="s">
        <v>131</v>
      </c>
      <c r="N396" s="53" t="s">
        <v>132</v>
      </c>
      <c r="O396" s="55" t="s">
        <v>253</v>
      </c>
      <c r="P396" s="53" t="s">
        <v>133</v>
      </c>
      <c r="Q396" s="53" t="s">
        <v>86</v>
      </c>
      <c r="R396" s="40">
        <f>IF(D396="0. Inget datum inlagt",Tabell1[[#This Row],[Start date]],YEAR(D396))</f>
        <v>2023</v>
      </c>
      <c r="S396" s="13" t="s">
        <v>134</v>
      </c>
    </row>
    <row r="397" spans="1:19" x14ac:dyDescent="0.2">
      <c r="A397" s="53">
        <v>51</v>
      </c>
      <c r="B397" s="53" t="s">
        <v>1194</v>
      </c>
      <c r="C397" s="53" t="s">
        <v>17</v>
      </c>
      <c r="D397" s="54">
        <v>44828</v>
      </c>
      <c r="E397" s="85">
        <v>46112</v>
      </c>
      <c r="F397" s="53" t="s">
        <v>1260</v>
      </c>
      <c r="G397" s="53" t="s">
        <v>206</v>
      </c>
      <c r="H397" s="53" t="s">
        <v>40</v>
      </c>
      <c r="I397" s="53" t="s">
        <v>20</v>
      </c>
      <c r="J397" s="53" t="s">
        <v>25</v>
      </c>
      <c r="K397" s="53" t="s">
        <v>29</v>
      </c>
      <c r="L397" s="53" t="s">
        <v>164</v>
      </c>
      <c r="M397" s="53" t="s">
        <v>23</v>
      </c>
      <c r="N397" s="53" t="s">
        <v>139</v>
      </c>
      <c r="O397" s="55">
        <v>442207.59</v>
      </c>
      <c r="P397" s="53" t="s">
        <v>133</v>
      </c>
      <c r="Q397" s="53" t="s">
        <v>88</v>
      </c>
      <c r="R397" s="40">
        <f>IF(D397="0. Inget datum inlagt",Tabell1[[#This Row],[Start date]],YEAR(D397))</f>
        <v>2022</v>
      </c>
      <c r="S397" s="13" t="s">
        <v>134</v>
      </c>
    </row>
    <row r="398" spans="1:19" x14ac:dyDescent="0.2">
      <c r="A398" s="53">
        <v>103</v>
      </c>
      <c r="B398" s="53" t="s">
        <v>1194</v>
      </c>
      <c r="C398" s="53" t="s">
        <v>17</v>
      </c>
      <c r="D398" s="54">
        <v>45098</v>
      </c>
      <c r="E398" s="85">
        <v>46418</v>
      </c>
      <c r="F398" s="53" t="s">
        <v>1325</v>
      </c>
      <c r="G398" s="53" t="s">
        <v>206</v>
      </c>
      <c r="H398" s="53" t="s">
        <v>40</v>
      </c>
      <c r="I398" s="53" t="s">
        <v>20</v>
      </c>
      <c r="J398" s="53" t="s">
        <v>25</v>
      </c>
      <c r="K398" s="53" t="s">
        <v>22</v>
      </c>
      <c r="L398" s="53" t="s">
        <v>158</v>
      </c>
      <c r="M398" s="53" t="s">
        <v>42</v>
      </c>
      <c r="N398" s="53" t="s">
        <v>152</v>
      </c>
      <c r="O398" s="55">
        <v>194636.79999999999</v>
      </c>
      <c r="P398" s="53" t="s">
        <v>133</v>
      </c>
      <c r="Q398" s="53" t="s">
        <v>86</v>
      </c>
      <c r="R398" s="40">
        <f>IF(D398="0. Inget datum inlagt",Tabell1[[#This Row],[Start date]],YEAR(D398))</f>
        <v>2023</v>
      </c>
      <c r="S398" s="13" t="s">
        <v>134</v>
      </c>
    </row>
    <row r="399" spans="1:19" x14ac:dyDescent="0.2">
      <c r="A399" s="53">
        <v>118</v>
      </c>
      <c r="B399" s="53" t="s">
        <v>1194</v>
      </c>
      <c r="C399" s="53" t="s">
        <v>143</v>
      </c>
      <c r="D399" s="54">
        <v>45037</v>
      </c>
      <c r="E399" s="85">
        <v>45961</v>
      </c>
      <c r="F399" s="53" t="s">
        <v>1355</v>
      </c>
      <c r="G399" s="53" t="s">
        <v>206</v>
      </c>
      <c r="H399" s="53" t="s">
        <v>40</v>
      </c>
      <c r="I399" s="53" t="s">
        <v>20</v>
      </c>
      <c r="J399" s="53" t="s">
        <v>25</v>
      </c>
      <c r="K399" s="53" t="s">
        <v>22</v>
      </c>
      <c r="L399" s="53" t="s">
        <v>158</v>
      </c>
      <c r="M399" s="53" t="s">
        <v>42</v>
      </c>
      <c r="N399" s="53" t="s">
        <v>152</v>
      </c>
      <c r="O399" s="55">
        <v>41961.919999999998</v>
      </c>
      <c r="P399" s="53" t="s">
        <v>133</v>
      </c>
      <c r="Q399" s="53" t="s">
        <v>86</v>
      </c>
      <c r="R399" s="40">
        <f>IF(D399="0. Inget datum inlagt",Tabell1[[#This Row],[Start date]],YEAR(D399))</f>
        <v>2023</v>
      </c>
      <c r="S399" s="13" t="s">
        <v>134</v>
      </c>
    </row>
    <row r="400" spans="1:19" x14ac:dyDescent="0.2">
      <c r="A400" s="53">
        <v>57</v>
      </c>
      <c r="B400" s="53" t="s">
        <v>1194</v>
      </c>
      <c r="C400" s="53" t="s">
        <v>17</v>
      </c>
      <c r="D400" s="54">
        <v>45098</v>
      </c>
      <c r="E400" s="85">
        <v>46418</v>
      </c>
      <c r="F400" s="53" t="s">
        <v>1263</v>
      </c>
      <c r="G400" s="53" t="s">
        <v>206</v>
      </c>
      <c r="H400" s="53" t="s">
        <v>40</v>
      </c>
      <c r="I400" s="53" t="s">
        <v>20</v>
      </c>
      <c r="J400" s="53" t="s">
        <v>25</v>
      </c>
      <c r="K400" s="53" t="s">
        <v>22</v>
      </c>
      <c r="L400" s="53" t="s">
        <v>158</v>
      </c>
      <c r="M400" s="53" t="s">
        <v>42</v>
      </c>
      <c r="N400" s="53" t="s">
        <v>152</v>
      </c>
      <c r="O400" s="55">
        <v>226501</v>
      </c>
      <c r="P400" s="53" t="s">
        <v>133</v>
      </c>
      <c r="Q400" s="53" t="s">
        <v>88</v>
      </c>
      <c r="R400" s="40">
        <f>IF(D400="0. Inget datum inlagt",Tabell1[[#This Row],[Start date]],YEAR(D400))</f>
        <v>2023</v>
      </c>
      <c r="S400" s="13" t="s">
        <v>134</v>
      </c>
    </row>
    <row r="401" spans="1:19" x14ac:dyDescent="0.2">
      <c r="A401" s="53">
        <v>136</v>
      </c>
      <c r="B401" s="53" t="s">
        <v>1194</v>
      </c>
      <c r="C401" s="53" t="s">
        <v>143</v>
      </c>
      <c r="D401" s="54">
        <v>44728</v>
      </c>
      <c r="E401" s="85">
        <v>45657</v>
      </c>
      <c r="F401" s="53" t="s">
        <v>1218</v>
      </c>
      <c r="G401" s="53" t="s">
        <v>135</v>
      </c>
      <c r="H401" s="53" t="s">
        <v>1374</v>
      </c>
      <c r="I401" s="53" t="s">
        <v>34</v>
      </c>
      <c r="J401" s="53" t="s">
        <v>144</v>
      </c>
      <c r="K401" s="53" t="s">
        <v>252</v>
      </c>
      <c r="L401" s="53" t="s">
        <v>137</v>
      </c>
      <c r="M401" s="53" t="s">
        <v>46</v>
      </c>
      <c r="N401" s="53" t="s">
        <v>137</v>
      </c>
      <c r="O401" s="55" t="s">
        <v>253</v>
      </c>
      <c r="P401" s="53" t="s">
        <v>138</v>
      </c>
      <c r="Q401" s="53" t="s">
        <v>77</v>
      </c>
      <c r="R401" s="40">
        <f>IF(D401="0. Inget datum inlagt",Tabell1[[#This Row],[Start date]],YEAR(D401))</f>
        <v>2022</v>
      </c>
      <c r="S401" s="13" t="s">
        <v>134</v>
      </c>
    </row>
    <row r="402" spans="1:19" x14ac:dyDescent="0.2">
      <c r="A402" s="53">
        <v>212</v>
      </c>
      <c r="B402" s="53" t="s">
        <v>1194</v>
      </c>
      <c r="C402" s="53" t="s">
        <v>17</v>
      </c>
      <c r="D402" s="54">
        <v>45098</v>
      </c>
      <c r="E402" s="85">
        <v>46418</v>
      </c>
      <c r="F402" s="53" t="s">
        <v>1325</v>
      </c>
      <c r="G402" s="53" t="s">
        <v>135</v>
      </c>
      <c r="H402" s="53" t="s">
        <v>1426</v>
      </c>
      <c r="I402" s="53" t="s">
        <v>34</v>
      </c>
      <c r="J402" s="53" t="s">
        <v>159</v>
      </c>
      <c r="K402" s="53" t="s">
        <v>252</v>
      </c>
      <c r="L402" s="53" t="s">
        <v>1176</v>
      </c>
      <c r="M402" s="53" t="s">
        <v>161</v>
      </c>
      <c r="N402" s="53" t="s">
        <v>162</v>
      </c>
      <c r="O402" s="55" t="s">
        <v>253</v>
      </c>
      <c r="P402" s="53" t="s">
        <v>133</v>
      </c>
      <c r="Q402" s="53" t="s">
        <v>86</v>
      </c>
      <c r="R402" s="40">
        <f>IF(D402="0. Inget datum inlagt",Tabell1[[#This Row],[Start date]],YEAR(D402))</f>
        <v>2023</v>
      </c>
      <c r="S402" s="13" t="s">
        <v>134</v>
      </c>
    </row>
    <row r="403" spans="1:19" x14ac:dyDescent="0.2">
      <c r="A403" s="53">
        <v>44</v>
      </c>
      <c r="B403" s="53" t="s">
        <v>1194</v>
      </c>
      <c r="C403" s="53" t="s">
        <v>17</v>
      </c>
      <c r="D403" s="54">
        <v>45098</v>
      </c>
      <c r="E403" s="85">
        <v>46418</v>
      </c>
      <c r="F403" s="53" t="s">
        <v>1250</v>
      </c>
      <c r="G403" s="53" t="s">
        <v>1251</v>
      </c>
      <c r="H403" s="53" t="s">
        <v>200</v>
      </c>
      <c r="I403" s="53" t="s">
        <v>20</v>
      </c>
      <c r="J403" s="53" t="s">
        <v>41</v>
      </c>
      <c r="K403" s="53" t="s">
        <v>22</v>
      </c>
      <c r="L403" s="53" t="s">
        <v>1252</v>
      </c>
      <c r="M403" s="53" t="s">
        <v>46</v>
      </c>
      <c r="N403" s="53" t="s">
        <v>137</v>
      </c>
      <c r="O403" s="55">
        <v>480000</v>
      </c>
      <c r="P403" s="53" t="s">
        <v>133</v>
      </c>
      <c r="Q403" s="53" t="s">
        <v>90</v>
      </c>
      <c r="R403" s="40">
        <f>IF(D403="0. Inget datum inlagt",Tabell1[[#This Row],[Start date]],YEAR(D403))</f>
        <v>2023</v>
      </c>
      <c r="S403" s="13" t="s">
        <v>134</v>
      </c>
    </row>
    <row r="404" spans="1:19" x14ac:dyDescent="0.2">
      <c r="A404" s="53">
        <v>168</v>
      </c>
      <c r="B404" s="53" t="s">
        <v>1194</v>
      </c>
      <c r="C404" s="53" t="s">
        <v>17</v>
      </c>
      <c r="D404" s="54">
        <v>45098</v>
      </c>
      <c r="E404" s="85">
        <v>46418</v>
      </c>
      <c r="F404" s="53" t="s">
        <v>1271</v>
      </c>
      <c r="G404" s="53" t="s">
        <v>135</v>
      </c>
      <c r="H404" s="53" t="s">
        <v>1394</v>
      </c>
      <c r="I404" s="53" t="s">
        <v>20</v>
      </c>
      <c r="J404" s="53" t="s">
        <v>21</v>
      </c>
      <c r="K404" s="53" t="s">
        <v>252</v>
      </c>
      <c r="L404" s="53" t="s">
        <v>205</v>
      </c>
      <c r="M404" s="53" t="s">
        <v>131</v>
      </c>
      <c r="N404" s="53" t="s">
        <v>132</v>
      </c>
      <c r="O404" s="55" t="s">
        <v>253</v>
      </c>
      <c r="P404" s="53" t="s">
        <v>133</v>
      </c>
      <c r="Q404" s="53" t="s">
        <v>86</v>
      </c>
      <c r="R404" s="40">
        <f>IF(D404="0. Inget datum inlagt",Tabell1[[#This Row],[Start date]],YEAR(D404))</f>
        <v>2023</v>
      </c>
      <c r="S404" s="13" t="s">
        <v>134</v>
      </c>
    </row>
    <row r="405" spans="1:19" x14ac:dyDescent="0.2">
      <c r="A405" s="53">
        <v>123</v>
      </c>
      <c r="B405" s="53" t="s">
        <v>1194</v>
      </c>
      <c r="C405" s="53" t="s">
        <v>143</v>
      </c>
      <c r="D405" s="54">
        <v>45037</v>
      </c>
      <c r="E405" s="85">
        <v>45777</v>
      </c>
      <c r="F405" s="53" t="s">
        <v>1362</v>
      </c>
      <c r="G405" s="53" t="s">
        <v>1363</v>
      </c>
      <c r="H405" s="53" t="s">
        <v>1364</v>
      </c>
      <c r="I405" s="53" t="s">
        <v>20</v>
      </c>
      <c r="J405" s="53" t="e">
        <v>#N/A</v>
      </c>
      <c r="K405" s="53" t="s">
        <v>22</v>
      </c>
      <c r="L405" s="53" t="s">
        <v>212</v>
      </c>
      <c r="M405" s="53" t="s">
        <v>46</v>
      </c>
      <c r="N405" s="53" t="s">
        <v>137</v>
      </c>
      <c r="O405" s="55">
        <v>16016</v>
      </c>
      <c r="P405" s="53" t="s">
        <v>133</v>
      </c>
      <c r="Q405" s="53" t="s">
        <v>90</v>
      </c>
      <c r="R405" s="40">
        <f>IF(D405="0. Inget datum inlagt",Tabell1[[#This Row],[Start date]],YEAR(D405))</f>
        <v>2023</v>
      </c>
      <c r="S405" s="13" t="s">
        <v>134</v>
      </c>
    </row>
    <row r="406" spans="1:19" x14ac:dyDescent="0.2">
      <c r="A406" s="53">
        <v>93</v>
      </c>
      <c r="B406" s="53" t="s">
        <v>1194</v>
      </c>
      <c r="C406" s="53" t="s">
        <v>17</v>
      </c>
      <c r="D406" s="54">
        <v>44828</v>
      </c>
      <c r="E406" s="85">
        <v>46112</v>
      </c>
      <c r="F406" s="53" t="s">
        <v>1318</v>
      </c>
      <c r="G406" s="53" t="s">
        <v>232</v>
      </c>
      <c r="H406" s="53" t="s">
        <v>233</v>
      </c>
      <c r="I406" s="53" t="s">
        <v>20</v>
      </c>
      <c r="J406" s="53" t="s">
        <v>21</v>
      </c>
      <c r="K406" s="53" t="s">
        <v>22</v>
      </c>
      <c r="L406" s="53" t="s">
        <v>234</v>
      </c>
      <c r="M406" s="53" t="s">
        <v>147</v>
      </c>
      <c r="N406" s="53" t="s">
        <v>148</v>
      </c>
      <c r="O406" s="55">
        <v>261768.32000000001</v>
      </c>
      <c r="P406" s="53" t="s">
        <v>133</v>
      </c>
      <c r="Q406" s="53" t="s">
        <v>86</v>
      </c>
      <c r="R406" s="40">
        <f>IF(D406="0. Inget datum inlagt",Tabell1[[#This Row],[Start date]],YEAR(D406))</f>
        <v>2022</v>
      </c>
      <c r="S406" s="13" t="s">
        <v>134</v>
      </c>
    </row>
    <row r="407" spans="1:19" x14ac:dyDescent="0.2">
      <c r="A407" s="53">
        <v>220</v>
      </c>
      <c r="B407" s="53" t="s">
        <v>1194</v>
      </c>
      <c r="C407" s="53" t="s">
        <v>17</v>
      </c>
      <c r="D407" s="54">
        <v>45098</v>
      </c>
      <c r="E407" s="85">
        <v>46418</v>
      </c>
      <c r="F407" s="53" t="s">
        <v>1345</v>
      </c>
      <c r="G407" s="53" t="s">
        <v>135</v>
      </c>
      <c r="H407" s="53" t="s">
        <v>233</v>
      </c>
      <c r="I407" s="53" t="s">
        <v>20</v>
      </c>
      <c r="J407" s="53" t="s">
        <v>21</v>
      </c>
      <c r="K407" s="53" t="s">
        <v>252</v>
      </c>
      <c r="L407" s="53" t="s">
        <v>234</v>
      </c>
      <c r="M407" s="53" t="s">
        <v>147</v>
      </c>
      <c r="N407" s="53" t="s">
        <v>148</v>
      </c>
      <c r="O407" s="55" t="s">
        <v>253</v>
      </c>
      <c r="P407" s="53" t="s">
        <v>133</v>
      </c>
      <c r="Q407" s="53" t="s">
        <v>90</v>
      </c>
      <c r="R407" s="40">
        <f>IF(D407="0. Inget datum inlagt",Tabell1[[#This Row],[Start date]],YEAR(D407))</f>
        <v>2023</v>
      </c>
      <c r="S407" s="13" t="s">
        <v>134</v>
      </c>
    </row>
    <row r="408" spans="1:19" x14ac:dyDescent="0.2">
      <c r="A408" s="53">
        <v>81</v>
      </c>
      <c r="B408" s="53" t="s">
        <v>1194</v>
      </c>
      <c r="C408" s="53" t="s">
        <v>17</v>
      </c>
      <c r="D408" s="54">
        <v>44828</v>
      </c>
      <c r="E408" s="85">
        <v>46112</v>
      </c>
      <c r="F408" s="53" t="s">
        <v>1297</v>
      </c>
      <c r="G408" s="53" t="s">
        <v>1298</v>
      </c>
      <c r="H408" s="53" t="s">
        <v>1299</v>
      </c>
      <c r="I408" s="53" t="s">
        <v>20</v>
      </c>
      <c r="J408" s="53" t="s">
        <v>21</v>
      </c>
      <c r="K408" s="53" t="s">
        <v>22</v>
      </c>
      <c r="L408" s="53" t="s">
        <v>1300</v>
      </c>
      <c r="M408" s="53" t="s">
        <v>46</v>
      </c>
      <c r="N408" s="53" t="s">
        <v>137</v>
      </c>
      <c r="O408" s="55">
        <v>302457.52</v>
      </c>
      <c r="P408" s="53" t="s">
        <v>133</v>
      </c>
      <c r="Q408" s="53" t="s">
        <v>88</v>
      </c>
      <c r="R408" s="40">
        <f>IF(D408="0. Inget datum inlagt",Tabell1[[#This Row],[Start date]],YEAR(D408))</f>
        <v>2022</v>
      </c>
      <c r="S408" s="13" t="s">
        <v>134</v>
      </c>
    </row>
    <row r="409" spans="1:19" x14ac:dyDescent="0.2">
      <c r="A409" s="53">
        <v>112</v>
      </c>
      <c r="B409" s="53" t="s">
        <v>1194</v>
      </c>
      <c r="C409" s="53" t="s">
        <v>143</v>
      </c>
      <c r="D409" s="54">
        <v>44728</v>
      </c>
      <c r="E409" s="85">
        <v>45473</v>
      </c>
      <c r="F409" s="53" t="s">
        <v>1344</v>
      </c>
      <c r="G409" s="53" t="s">
        <v>1298</v>
      </c>
      <c r="H409" s="53" t="s">
        <v>1299</v>
      </c>
      <c r="I409" s="53" t="s">
        <v>20</v>
      </c>
      <c r="J409" s="53" t="s">
        <v>21</v>
      </c>
      <c r="K409" s="53" t="s">
        <v>22</v>
      </c>
      <c r="L409" s="53" t="s">
        <v>1300</v>
      </c>
      <c r="M409" s="53" t="s">
        <v>46</v>
      </c>
      <c r="N409" s="53" t="s">
        <v>137</v>
      </c>
      <c r="O409" s="55">
        <v>35106.480000000003</v>
      </c>
      <c r="P409" s="53" t="s">
        <v>138</v>
      </c>
      <c r="Q409" s="53" t="s">
        <v>51</v>
      </c>
      <c r="R409" s="40">
        <f>IF(D409="0. Inget datum inlagt",Tabell1[[#This Row],[Start date]],YEAR(D409))</f>
        <v>2022</v>
      </c>
      <c r="S409" s="13" t="s">
        <v>134</v>
      </c>
    </row>
    <row r="410" spans="1:19" x14ac:dyDescent="0.2">
      <c r="A410" s="53">
        <v>226</v>
      </c>
      <c r="B410" s="53" t="s">
        <v>1194</v>
      </c>
      <c r="C410" s="53" t="s">
        <v>143</v>
      </c>
      <c r="D410" s="54">
        <v>44728</v>
      </c>
      <c r="E410" s="85">
        <v>45657</v>
      </c>
      <c r="F410" s="53" t="s">
        <v>1361</v>
      </c>
      <c r="G410" s="53" t="s">
        <v>135</v>
      </c>
      <c r="H410" s="53" t="s">
        <v>1447</v>
      </c>
      <c r="I410" s="53" t="s">
        <v>34</v>
      </c>
      <c r="J410" s="53" t="s">
        <v>144</v>
      </c>
      <c r="K410" s="53" t="s">
        <v>252</v>
      </c>
      <c r="L410" s="53" t="s">
        <v>142</v>
      </c>
      <c r="M410" s="53" t="s">
        <v>47</v>
      </c>
      <c r="N410" s="53" t="s">
        <v>139</v>
      </c>
      <c r="O410" s="55" t="s">
        <v>253</v>
      </c>
      <c r="P410" s="53" t="s">
        <v>138</v>
      </c>
      <c r="Q410" s="53" t="s">
        <v>77</v>
      </c>
      <c r="R410" s="40">
        <f>IF(D410="0. Inget datum inlagt",Tabell1[[#This Row],[Start date]],YEAR(D410))</f>
        <v>2022</v>
      </c>
      <c r="S410" s="13" t="s">
        <v>134</v>
      </c>
    </row>
    <row r="411" spans="1:19" x14ac:dyDescent="0.2">
      <c r="A411" s="53">
        <v>23</v>
      </c>
      <c r="B411" s="53" t="s">
        <v>1194</v>
      </c>
      <c r="C411" s="53" t="s">
        <v>17</v>
      </c>
      <c r="D411" s="54">
        <v>44828</v>
      </c>
      <c r="E411" s="85">
        <v>46112</v>
      </c>
      <c r="F411" s="53" t="s">
        <v>1226</v>
      </c>
      <c r="G411" s="53" t="s">
        <v>173</v>
      </c>
      <c r="H411" s="53" t="s">
        <v>174</v>
      </c>
      <c r="I411" s="53" t="s">
        <v>20</v>
      </c>
      <c r="J411" s="53" t="s">
        <v>66</v>
      </c>
      <c r="K411" s="53" t="s">
        <v>22</v>
      </c>
      <c r="L411" s="53" t="s">
        <v>175</v>
      </c>
      <c r="M411" s="53" t="s">
        <v>176</v>
      </c>
      <c r="N411" s="53" t="s">
        <v>148</v>
      </c>
      <c r="O411" s="55">
        <v>323769.88</v>
      </c>
      <c r="P411" s="53" t="s">
        <v>133</v>
      </c>
      <c r="Q411" s="53" t="s">
        <v>88</v>
      </c>
      <c r="R411" s="40">
        <f>IF(D411="0. Inget datum inlagt",Tabell1[[#This Row],[Start date]],YEAR(D411))</f>
        <v>2022</v>
      </c>
      <c r="S411" s="13" t="s">
        <v>134</v>
      </c>
    </row>
    <row r="412" spans="1:19" x14ac:dyDescent="0.2">
      <c r="A412" s="53">
        <v>72</v>
      </c>
      <c r="B412" s="53" t="s">
        <v>1194</v>
      </c>
      <c r="C412" s="53" t="s">
        <v>17</v>
      </c>
      <c r="D412" s="54">
        <v>44828</v>
      </c>
      <c r="E412" s="85">
        <v>46112</v>
      </c>
      <c r="F412" s="53" t="s">
        <v>1285</v>
      </c>
      <c r="G412" s="53" t="s">
        <v>224</v>
      </c>
      <c r="H412" s="53" t="s">
        <v>225</v>
      </c>
      <c r="I412" s="53" t="s">
        <v>20</v>
      </c>
      <c r="J412" s="53" t="s">
        <v>21</v>
      </c>
      <c r="K412" s="53" t="s">
        <v>22</v>
      </c>
      <c r="L412" s="53" t="s">
        <v>226</v>
      </c>
      <c r="M412" s="53" t="s">
        <v>131</v>
      </c>
      <c r="N412" s="53" t="s">
        <v>132</v>
      </c>
      <c r="O412" s="55">
        <v>81779.929999999993</v>
      </c>
      <c r="P412" s="53" t="s">
        <v>133</v>
      </c>
      <c r="Q412" s="53" t="s">
        <v>16</v>
      </c>
      <c r="R412" s="40">
        <f>IF(D412="0. Inget datum inlagt",Tabell1[[#This Row],[Start date]],YEAR(D412))</f>
        <v>2022</v>
      </c>
      <c r="S412" s="13" t="s">
        <v>134</v>
      </c>
    </row>
    <row r="413" spans="1:19" x14ac:dyDescent="0.2">
      <c r="A413" s="53">
        <v>155</v>
      </c>
      <c r="B413" s="53" t="s">
        <v>1194</v>
      </c>
      <c r="C413" s="53" t="s">
        <v>17</v>
      </c>
      <c r="D413" s="54">
        <v>45098</v>
      </c>
      <c r="E413" s="85">
        <v>46418</v>
      </c>
      <c r="F413" s="53" t="s">
        <v>1250</v>
      </c>
      <c r="G413" s="53" t="s">
        <v>135</v>
      </c>
      <c r="H413" s="53" t="s">
        <v>1385</v>
      </c>
      <c r="I413" s="53" t="s">
        <v>20</v>
      </c>
      <c r="J413" s="53" t="e">
        <v>#N/A</v>
      </c>
      <c r="K413" s="53" t="s">
        <v>252</v>
      </c>
      <c r="L413" s="53" t="s">
        <v>196</v>
      </c>
      <c r="M413" s="53" t="s">
        <v>197</v>
      </c>
      <c r="N413" s="53" t="s">
        <v>221</v>
      </c>
      <c r="O413" s="55" t="s">
        <v>253</v>
      </c>
      <c r="P413" s="53" t="s">
        <v>133</v>
      </c>
      <c r="Q413" s="53" t="s">
        <v>90</v>
      </c>
      <c r="R413" s="40">
        <f>IF(D413="0. Inget datum inlagt",Tabell1[[#This Row],[Start date]],YEAR(D413))</f>
        <v>2023</v>
      </c>
      <c r="S413" s="13" t="s">
        <v>134</v>
      </c>
    </row>
    <row r="414" spans="1:19" x14ac:dyDescent="0.2">
      <c r="A414" s="53">
        <v>219</v>
      </c>
      <c r="B414" s="53" t="s">
        <v>1194</v>
      </c>
      <c r="C414" s="53" t="s">
        <v>17</v>
      </c>
      <c r="D414" s="54">
        <v>45098</v>
      </c>
      <c r="E414" s="85">
        <v>46418</v>
      </c>
      <c r="F414" s="53" t="s">
        <v>1345</v>
      </c>
      <c r="G414" s="53" t="s">
        <v>135</v>
      </c>
      <c r="H414" s="53" t="s">
        <v>1385</v>
      </c>
      <c r="I414" s="53" t="s">
        <v>20</v>
      </c>
      <c r="J414" s="53" t="e">
        <v>#N/A</v>
      </c>
      <c r="K414" s="53" t="s">
        <v>252</v>
      </c>
      <c r="L414" s="53" t="s">
        <v>231</v>
      </c>
      <c r="M414" s="53" t="s">
        <v>46</v>
      </c>
      <c r="N414" s="53" t="s">
        <v>137</v>
      </c>
      <c r="O414" s="55" t="s">
        <v>253</v>
      </c>
      <c r="P414" s="53" t="s">
        <v>133</v>
      </c>
      <c r="Q414" s="53" t="s">
        <v>90</v>
      </c>
      <c r="R414" s="40">
        <f>IF(D414="0. Inget datum inlagt",Tabell1[[#This Row],[Start date]],YEAR(D414))</f>
        <v>2023</v>
      </c>
      <c r="S414" s="13" t="s">
        <v>134</v>
      </c>
    </row>
    <row r="415" spans="1:19" x14ac:dyDescent="0.2">
      <c r="A415" s="53">
        <v>148</v>
      </c>
      <c r="B415" s="53" t="s">
        <v>1194</v>
      </c>
      <c r="C415" s="53" t="s">
        <v>17</v>
      </c>
      <c r="D415" s="54">
        <v>44927</v>
      </c>
      <c r="E415" s="85">
        <v>46022</v>
      </c>
      <c r="F415" s="53" t="s">
        <v>1227</v>
      </c>
      <c r="G415" s="53" t="s">
        <v>135</v>
      </c>
      <c r="H415" s="53" t="s">
        <v>1385</v>
      </c>
      <c r="I415" s="53" t="s">
        <v>20</v>
      </c>
      <c r="J415" s="53" t="e">
        <v>#N/A</v>
      </c>
      <c r="K415" s="53" t="s">
        <v>252</v>
      </c>
      <c r="L415" s="53" t="s">
        <v>168</v>
      </c>
      <c r="M415" s="53" t="s">
        <v>50</v>
      </c>
      <c r="N415" s="53" t="s">
        <v>156</v>
      </c>
      <c r="O415" s="55" t="s">
        <v>253</v>
      </c>
      <c r="P415" s="53" t="s">
        <v>133</v>
      </c>
      <c r="Q415" s="53" t="s">
        <v>86</v>
      </c>
      <c r="R415" s="40">
        <f>IF(D415="0. Inget datum inlagt",Tabell1[[#This Row],[Start date]],YEAR(D415))</f>
        <v>2023</v>
      </c>
      <c r="S415" s="13" t="s">
        <v>134</v>
      </c>
    </row>
    <row r="416" spans="1:19" x14ac:dyDescent="0.2">
      <c r="A416" s="53">
        <v>25</v>
      </c>
      <c r="B416" s="53" t="s">
        <v>1194</v>
      </c>
      <c r="C416" s="53" t="s">
        <v>17</v>
      </c>
      <c r="D416" s="54">
        <v>44927</v>
      </c>
      <c r="E416" s="85">
        <v>46022</v>
      </c>
      <c r="F416" s="53" t="s">
        <v>1227</v>
      </c>
      <c r="G416" s="53" t="s">
        <v>177</v>
      </c>
      <c r="H416" s="53" t="s">
        <v>178</v>
      </c>
      <c r="I416" s="53" t="s">
        <v>20</v>
      </c>
      <c r="J416" s="53" t="s">
        <v>21</v>
      </c>
      <c r="K416" s="53" t="s">
        <v>22</v>
      </c>
      <c r="L416" s="53" t="s">
        <v>179</v>
      </c>
      <c r="M416" s="53" t="s">
        <v>131</v>
      </c>
      <c r="N416" s="53" t="s">
        <v>132</v>
      </c>
      <c r="O416" s="55">
        <v>311500</v>
      </c>
      <c r="P416" s="53" t="s">
        <v>133</v>
      </c>
      <c r="Q416" s="53" t="s">
        <v>86</v>
      </c>
      <c r="R416" s="40">
        <f>IF(D416="0. Inget datum inlagt",Tabell1[[#This Row],[Start date]],YEAR(D416))</f>
        <v>2023</v>
      </c>
      <c r="S416" s="13" t="s">
        <v>134</v>
      </c>
    </row>
    <row r="417" spans="1:19" x14ac:dyDescent="0.2">
      <c r="A417" s="53">
        <v>26</v>
      </c>
      <c r="B417" s="53" t="s">
        <v>1194</v>
      </c>
      <c r="C417" s="53" t="s">
        <v>17</v>
      </c>
      <c r="D417" s="54">
        <v>44927</v>
      </c>
      <c r="E417" s="85">
        <v>46022</v>
      </c>
      <c r="F417" s="53" t="s">
        <v>1227</v>
      </c>
      <c r="G417" s="53" t="s">
        <v>1228</v>
      </c>
      <c r="H417" s="53" t="s">
        <v>1229</v>
      </c>
      <c r="I417" s="53" t="s">
        <v>20</v>
      </c>
      <c r="J417" s="53" t="s">
        <v>21</v>
      </c>
      <c r="K417" s="53" t="s">
        <v>22</v>
      </c>
      <c r="L417" s="53" t="s">
        <v>164</v>
      </c>
      <c r="M417" s="53" t="s">
        <v>23</v>
      </c>
      <c r="N417" s="53" t="s">
        <v>139</v>
      </c>
      <c r="O417" s="55">
        <v>79543.990000000005</v>
      </c>
      <c r="P417" s="53" t="s">
        <v>133</v>
      </c>
      <c r="Q417" s="53" t="s">
        <v>86</v>
      </c>
      <c r="R417" s="40">
        <f>IF(D417="0. Inget datum inlagt",Tabell1[[#This Row],[Start date]],YEAR(D417))</f>
        <v>2023</v>
      </c>
      <c r="S417" s="13" t="s">
        <v>134</v>
      </c>
    </row>
    <row r="418" spans="1:19" x14ac:dyDescent="0.2">
      <c r="A418" s="53">
        <v>30</v>
      </c>
      <c r="B418" s="53" t="s">
        <v>1194</v>
      </c>
      <c r="C418" s="53" t="s">
        <v>17</v>
      </c>
      <c r="D418" s="54">
        <v>44927</v>
      </c>
      <c r="E418" s="85">
        <v>46022</v>
      </c>
      <c r="F418" s="53" t="s">
        <v>1227</v>
      </c>
      <c r="G418" s="53" t="s">
        <v>135</v>
      </c>
      <c r="H418" s="53" t="s">
        <v>1230</v>
      </c>
      <c r="I418" s="53" t="s">
        <v>20</v>
      </c>
      <c r="J418" s="53" t="s">
        <v>21</v>
      </c>
      <c r="K418" s="53" t="s">
        <v>22</v>
      </c>
      <c r="L418" s="53" t="s">
        <v>164</v>
      </c>
      <c r="M418" s="53" t="s">
        <v>23</v>
      </c>
      <c r="N418" s="53" t="s">
        <v>139</v>
      </c>
      <c r="O418" s="55">
        <v>38561</v>
      </c>
      <c r="P418" s="53" t="s">
        <v>133</v>
      </c>
      <c r="Q418" s="53" t="s">
        <v>86</v>
      </c>
      <c r="R418" s="40">
        <f>IF(D418="0. Inget datum inlagt",Tabell1[[#This Row],[Start date]],YEAR(D418))</f>
        <v>2023</v>
      </c>
      <c r="S418" s="13" t="s">
        <v>134</v>
      </c>
    </row>
    <row r="419" spans="1:19" x14ac:dyDescent="0.2">
      <c r="A419" s="53">
        <v>17</v>
      </c>
      <c r="B419" s="53" t="s">
        <v>1194</v>
      </c>
      <c r="C419" s="53" t="s">
        <v>17</v>
      </c>
      <c r="D419" s="54">
        <v>45098</v>
      </c>
      <c r="E419" s="85">
        <v>46418</v>
      </c>
      <c r="F419" s="53" t="s">
        <v>1222</v>
      </c>
      <c r="G419" s="53" t="s">
        <v>163</v>
      </c>
      <c r="H419" s="53" t="s">
        <v>19</v>
      </c>
      <c r="I419" s="53" t="s">
        <v>20</v>
      </c>
      <c r="J419" s="53" t="s">
        <v>21</v>
      </c>
      <c r="K419" s="53" t="s">
        <v>22</v>
      </c>
      <c r="L419" s="53" t="s">
        <v>164</v>
      </c>
      <c r="M419" s="53" t="s">
        <v>23</v>
      </c>
      <c r="N419" s="53" t="s">
        <v>139</v>
      </c>
      <c r="O419" s="55">
        <v>369650.84</v>
      </c>
      <c r="P419" s="53" t="s">
        <v>133</v>
      </c>
      <c r="Q419" s="53" t="s">
        <v>90</v>
      </c>
      <c r="R419" s="40">
        <f>IF(D419="0. Inget datum inlagt",Tabell1[[#This Row],[Start date]],YEAR(D419))</f>
        <v>2023</v>
      </c>
      <c r="S419" s="13" t="s">
        <v>134</v>
      </c>
    </row>
    <row r="420" spans="1:19" x14ac:dyDescent="0.2">
      <c r="A420" s="53">
        <v>29</v>
      </c>
      <c r="B420" s="53" t="s">
        <v>1194</v>
      </c>
      <c r="C420" s="53" t="s">
        <v>17</v>
      </c>
      <c r="D420" s="54">
        <v>44927</v>
      </c>
      <c r="E420" s="85">
        <v>46022</v>
      </c>
      <c r="F420" s="53" t="s">
        <v>1227</v>
      </c>
      <c r="G420" s="53" t="s">
        <v>135</v>
      </c>
      <c r="H420" s="53" t="s">
        <v>19</v>
      </c>
      <c r="I420" s="53" t="s">
        <v>20</v>
      </c>
      <c r="J420" s="53" t="s">
        <v>21</v>
      </c>
      <c r="K420" s="53" t="s">
        <v>22</v>
      </c>
      <c r="L420" s="53" t="s">
        <v>164</v>
      </c>
      <c r="M420" s="53" t="s">
        <v>23</v>
      </c>
      <c r="N420" s="53" t="s">
        <v>139</v>
      </c>
      <c r="O420" s="55">
        <v>13123.99</v>
      </c>
      <c r="P420" s="53" t="s">
        <v>133</v>
      </c>
      <c r="Q420" s="53" t="s">
        <v>86</v>
      </c>
      <c r="R420" s="40">
        <f>IF(D420="0. Inget datum inlagt",Tabell1[[#This Row],[Start date]],YEAR(D420))</f>
        <v>2023</v>
      </c>
      <c r="S420" s="13" t="s">
        <v>134</v>
      </c>
    </row>
    <row r="421" spans="1:19" x14ac:dyDescent="0.2">
      <c r="A421" s="53">
        <v>209</v>
      </c>
      <c r="B421" s="53" t="s">
        <v>1194</v>
      </c>
      <c r="C421" s="53" t="s">
        <v>17</v>
      </c>
      <c r="D421" s="54">
        <v>45098</v>
      </c>
      <c r="E421" s="85">
        <v>46418</v>
      </c>
      <c r="F421" s="53" t="s">
        <v>1324</v>
      </c>
      <c r="G421" s="53" t="s">
        <v>135</v>
      </c>
      <c r="H421" s="53" t="s">
        <v>19</v>
      </c>
      <c r="I421" s="53" t="s">
        <v>20</v>
      </c>
      <c r="J421" s="53" t="s">
        <v>21</v>
      </c>
      <c r="K421" s="53" t="s">
        <v>252</v>
      </c>
      <c r="L421" s="53" t="s">
        <v>164</v>
      </c>
      <c r="M421" s="53" t="s">
        <v>23</v>
      </c>
      <c r="N421" s="53" t="s">
        <v>139</v>
      </c>
      <c r="O421" s="55" t="s">
        <v>253</v>
      </c>
      <c r="P421" s="53" t="s">
        <v>138</v>
      </c>
      <c r="Q421" s="53" t="s">
        <v>51</v>
      </c>
      <c r="R421" s="40">
        <f>IF(D421="0. Inget datum inlagt",Tabell1[[#This Row],[Start date]],YEAR(D421))</f>
        <v>2023</v>
      </c>
      <c r="S421" s="13" t="s">
        <v>134</v>
      </c>
    </row>
    <row r="422" spans="1:19" x14ac:dyDescent="0.2">
      <c r="A422" s="53">
        <v>189</v>
      </c>
      <c r="B422" s="53" t="s">
        <v>1194</v>
      </c>
      <c r="C422" s="53" t="s">
        <v>17</v>
      </c>
      <c r="D422" s="54">
        <v>44828</v>
      </c>
      <c r="E422" s="85">
        <v>46112</v>
      </c>
      <c r="F422" s="53" t="s">
        <v>1410</v>
      </c>
      <c r="G422" s="53" t="s">
        <v>135</v>
      </c>
      <c r="H422" s="53" t="s">
        <v>19</v>
      </c>
      <c r="I422" s="53" t="s">
        <v>20</v>
      </c>
      <c r="J422" s="53" t="s">
        <v>21</v>
      </c>
      <c r="K422" s="53" t="s">
        <v>252</v>
      </c>
      <c r="L422" s="53" t="s">
        <v>164</v>
      </c>
      <c r="M422" s="53" t="s">
        <v>23</v>
      </c>
      <c r="N422" s="53" t="s">
        <v>139</v>
      </c>
      <c r="O422" s="55" t="s">
        <v>253</v>
      </c>
      <c r="P422" s="53" t="s">
        <v>138</v>
      </c>
      <c r="Q422" s="53" t="s">
        <v>51</v>
      </c>
      <c r="R422" s="40">
        <f>IF(D422="0. Inget datum inlagt",Tabell1[[#This Row],[Start date]],YEAR(D422))</f>
        <v>2022</v>
      </c>
      <c r="S422" s="13" t="s">
        <v>134</v>
      </c>
    </row>
    <row r="423" spans="1:19" x14ac:dyDescent="0.2">
      <c r="A423" s="53">
        <v>52</v>
      </c>
      <c r="B423" s="53" t="s">
        <v>1194</v>
      </c>
      <c r="C423" s="53" t="s">
        <v>17</v>
      </c>
      <c r="D423" s="54">
        <v>44828</v>
      </c>
      <c r="E423" s="85">
        <v>46112</v>
      </c>
      <c r="F423" s="53" t="s">
        <v>1260</v>
      </c>
      <c r="G423" s="53" t="s">
        <v>207</v>
      </c>
      <c r="H423" s="53" t="s">
        <v>208</v>
      </c>
      <c r="I423" s="53" t="s">
        <v>20</v>
      </c>
      <c r="J423" s="53" t="s">
        <v>25</v>
      </c>
      <c r="K423" s="53" t="s">
        <v>22</v>
      </c>
      <c r="L423" s="53" t="s">
        <v>164</v>
      </c>
      <c r="M423" s="53" t="s">
        <v>23</v>
      </c>
      <c r="N423" s="53" t="s">
        <v>139</v>
      </c>
      <c r="O423" s="55">
        <v>107748.65</v>
      </c>
      <c r="P423" s="53" t="s">
        <v>133</v>
      </c>
      <c r="Q423" s="53" t="s">
        <v>88</v>
      </c>
      <c r="R423" s="40">
        <f>IF(D423="0. Inget datum inlagt",Tabell1[[#This Row],[Start date]],YEAR(D423))</f>
        <v>2022</v>
      </c>
      <c r="S423" s="13" t="s">
        <v>134</v>
      </c>
    </row>
    <row r="424" spans="1:19" x14ac:dyDescent="0.2">
      <c r="A424" s="53">
        <v>65</v>
      </c>
      <c r="B424" s="53" t="s">
        <v>1194</v>
      </c>
      <c r="C424" s="53" t="s">
        <v>17</v>
      </c>
      <c r="D424" s="54">
        <v>45098</v>
      </c>
      <c r="E424" s="85">
        <v>46418</v>
      </c>
      <c r="F424" s="53" t="s">
        <v>1276</v>
      </c>
      <c r="G424" s="53" t="s">
        <v>217</v>
      </c>
      <c r="H424" s="53" t="s">
        <v>1277</v>
      </c>
      <c r="I424" s="53" t="s">
        <v>20</v>
      </c>
      <c r="J424" s="53" t="s">
        <v>25</v>
      </c>
      <c r="K424" s="53" t="s">
        <v>22</v>
      </c>
      <c r="L424" s="53" t="s">
        <v>158</v>
      </c>
      <c r="M424" s="53" t="s">
        <v>42</v>
      </c>
      <c r="N424" s="53" t="s">
        <v>152</v>
      </c>
      <c r="O424" s="55">
        <v>233405.76</v>
      </c>
      <c r="P424" s="53" t="s">
        <v>133</v>
      </c>
      <c r="Q424" s="53" t="s">
        <v>16</v>
      </c>
      <c r="R424" s="40">
        <f>IF(D424="0. Inget datum inlagt",Tabell1[[#This Row],[Start date]],YEAR(D424))</f>
        <v>2023</v>
      </c>
      <c r="S424" s="13" t="s">
        <v>134</v>
      </c>
    </row>
    <row r="425" spans="1:19" hidden="1" x14ac:dyDescent="0.2">
      <c r="A425" s="53">
        <v>109</v>
      </c>
      <c r="B425" s="53" t="s">
        <v>1194</v>
      </c>
      <c r="C425" s="53" t="s">
        <v>17</v>
      </c>
      <c r="D425" s="54">
        <v>45098</v>
      </c>
      <c r="E425" s="85">
        <v>46418</v>
      </c>
      <c r="F425" s="53" t="s">
        <v>1339</v>
      </c>
      <c r="G425" s="53" t="s">
        <v>217</v>
      </c>
      <c r="H425" s="53" t="s">
        <v>1277</v>
      </c>
      <c r="I425" s="53" t="s">
        <v>20</v>
      </c>
      <c r="J425" s="53" t="s">
        <v>25</v>
      </c>
      <c r="K425" s="53" t="s">
        <v>22</v>
      </c>
      <c r="L425" s="53" t="s">
        <v>158</v>
      </c>
      <c r="M425" s="53" t="s">
        <v>1341</v>
      </c>
      <c r="N425" s="53" t="s">
        <v>162</v>
      </c>
      <c r="O425" s="55">
        <v>129916.52</v>
      </c>
      <c r="P425" s="53" t="s">
        <v>133</v>
      </c>
      <c r="Q425" s="53" t="s">
        <v>16</v>
      </c>
      <c r="R425" s="40">
        <f>IF(D425="0. Inget datum inlagt",Tabell1[[#This Row],[Start date]],YEAR(D425))</f>
        <v>2023</v>
      </c>
      <c r="S425" s="13" t="s">
        <v>134</v>
      </c>
    </row>
    <row r="426" spans="1:19" x14ac:dyDescent="0.2">
      <c r="A426" s="53">
        <v>185</v>
      </c>
      <c r="B426" s="53" t="s">
        <v>1194</v>
      </c>
      <c r="C426" s="53" t="s">
        <v>17</v>
      </c>
      <c r="D426" s="54">
        <v>44828</v>
      </c>
      <c r="E426" s="85">
        <v>46112</v>
      </c>
      <c r="F426" s="53" t="s">
        <v>1297</v>
      </c>
      <c r="G426" s="53" t="s">
        <v>135</v>
      </c>
      <c r="H426" s="53" t="s">
        <v>1277</v>
      </c>
      <c r="I426" s="53" t="s">
        <v>20</v>
      </c>
      <c r="J426" s="53" t="s">
        <v>25</v>
      </c>
      <c r="K426" s="53" t="s">
        <v>252</v>
      </c>
      <c r="L426" s="53" t="s">
        <v>158</v>
      </c>
      <c r="M426" s="53" t="s">
        <v>42</v>
      </c>
      <c r="N426" s="53" t="s">
        <v>152</v>
      </c>
      <c r="O426" s="55" t="s">
        <v>253</v>
      </c>
      <c r="P426" s="53" t="s">
        <v>133</v>
      </c>
      <c r="Q426" s="53" t="s">
        <v>88</v>
      </c>
      <c r="R426" s="40">
        <f>IF(D426="0. Inget datum inlagt",Tabell1[[#This Row],[Start date]],YEAR(D426))</f>
        <v>2022</v>
      </c>
      <c r="S426" s="13" t="s">
        <v>134</v>
      </c>
    </row>
    <row r="427" spans="1:19" x14ac:dyDescent="0.2">
      <c r="A427" s="53">
        <v>56</v>
      </c>
      <c r="B427" s="53" t="s">
        <v>1194</v>
      </c>
      <c r="C427" s="53" t="s">
        <v>17</v>
      </c>
      <c r="D427" s="54">
        <v>45098</v>
      </c>
      <c r="E427" s="85">
        <v>46418</v>
      </c>
      <c r="F427" s="53" t="s">
        <v>1263</v>
      </c>
      <c r="G427" s="53" t="s">
        <v>1264</v>
      </c>
      <c r="H427" s="53" t="s">
        <v>1169</v>
      </c>
      <c r="I427" s="53" t="s">
        <v>20</v>
      </c>
      <c r="J427" s="53" t="s">
        <v>21</v>
      </c>
      <c r="K427" s="53" t="s">
        <v>22</v>
      </c>
      <c r="L427" s="53" t="s">
        <v>193</v>
      </c>
      <c r="M427" s="53" t="s">
        <v>131</v>
      </c>
      <c r="N427" s="53" t="s">
        <v>132</v>
      </c>
      <c r="O427" s="55">
        <v>135302.96</v>
      </c>
      <c r="P427" s="53" t="s">
        <v>133</v>
      </c>
      <c r="Q427" s="53" t="s">
        <v>88</v>
      </c>
      <c r="R427" s="40">
        <f>IF(D427="0. Inget datum inlagt",Tabell1[[#This Row],[Start date]],YEAR(D427))</f>
        <v>2023</v>
      </c>
      <c r="S427" s="13" t="s">
        <v>134</v>
      </c>
    </row>
    <row r="428" spans="1:19" x14ac:dyDescent="0.2">
      <c r="A428" s="53">
        <v>229</v>
      </c>
      <c r="B428" s="53" t="s">
        <v>1194</v>
      </c>
      <c r="C428" s="53" t="s">
        <v>17</v>
      </c>
      <c r="D428" s="54">
        <v>44828</v>
      </c>
      <c r="E428" s="85">
        <v>46112</v>
      </c>
      <c r="F428" s="53" t="s">
        <v>1366</v>
      </c>
      <c r="G428" s="53" t="s">
        <v>135</v>
      </c>
      <c r="H428" s="53" t="s">
        <v>1432</v>
      </c>
      <c r="I428" s="53" t="s">
        <v>20</v>
      </c>
      <c r="J428" s="53" t="s">
        <v>159</v>
      </c>
      <c r="K428" s="53" t="s">
        <v>252</v>
      </c>
      <c r="L428" s="53" t="s">
        <v>242</v>
      </c>
      <c r="M428" s="53" t="s">
        <v>161</v>
      </c>
      <c r="N428" s="53" t="s">
        <v>162</v>
      </c>
      <c r="O428" s="55" t="s">
        <v>253</v>
      </c>
      <c r="P428" s="53" t="s">
        <v>133</v>
      </c>
      <c r="Q428" s="53" t="s">
        <v>86</v>
      </c>
      <c r="R428" s="40">
        <f>IF(D428="0. Inget datum inlagt",Tabell1[[#This Row],[Start date]],YEAR(D428))</f>
        <v>2022</v>
      </c>
      <c r="S428" s="13" t="s">
        <v>134</v>
      </c>
    </row>
    <row r="429" spans="1:19" x14ac:dyDescent="0.2">
      <c r="A429" s="53">
        <v>223</v>
      </c>
      <c r="B429" s="53" t="s">
        <v>1194</v>
      </c>
      <c r="C429" s="53" t="s">
        <v>17</v>
      </c>
      <c r="D429" s="54">
        <v>44828</v>
      </c>
      <c r="E429" s="85">
        <v>46112</v>
      </c>
      <c r="F429" s="53" t="s">
        <v>1429</v>
      </c>
      <c r="G429" s="53" t="s">
        <v>135</v>
      </c>
      <c r="H429" s="53" t="s">
        <v>1445</v>
      </c>
      <c r="I429" s="53" t="s">
        <v>20</v>
      </c>
      <c r="J429" s="53" t="s">
        <v>159</v>
      </c>
      <c r="K429" s="53" t="s">
        <v>252</v>
      </c>
      <c r="L429" s="53" t="s">
        <v>1446</v>
      </c>
      <c r="M429" s="53" t="s">
        <v>151</v>
      </c>
      <c r="N429" s="53" t="s">
        <v>152</v>
      </c>
      <c r="O429" s="55" t="s">
        <v>253</v>
      </c>
      <c r="P429" s="53" t="s">
        <v>133</v>
      </c>
      <c r="Q429" s="53" t="s">
        <v>86</v>
      </c>
      <c r="R429" s="40">
        <f>IF(D429="0. Inget datum inlagt",Tabell1[[#This Row],[Start date]],YEAR(D429))</f>
        <v>2022</v>
      </c>
      <c r="S429" s="13" t="s">
        <v>134</v>
      </c>
    </row>
    <row r="430" spans="1:19" x14ac:dyDescent="0.2">
      <c r="A430" s="53">
        <v>120</v>
      </c>
      <c r="B430" s="53" t="s">
        <v>1194</v>
      </c>
      <c r="C430" s="53" t="s">
        <v>143</v>
      </c>
      <c r="D430" s="54">
        <v>45037</v>
      </c>
      <c r="E430" s="85">
        <v>45961</v>
      </c>
      <c r="F430" s="53" t="s">
        <v>1355</v>
      </c>
      <c r="G430" s="53" t="s">
        <v>1358</v>
      </c>
      <c r="H430" s="53" t="s">
        <v>1359</v>
      </c>
      <c r="I430" s="53" t="s">
        <v>34</v>
      </c>
      <c r="J430" s="53" t="s">
        <v>35</v>
      </c>
      <c r="K430" s="53" t="s">
        <v>22</v>
      </c>
      <c r="L430" s="53" t="s">
        <v>1360</v>
      </c>
      <c r="M430" s="53" t="s">
        <v>245</v>
      </c>
      <c r="N430" s="53" t="s">
        <v>132</v>
      </c>
      <c r="O430" s="55">
        <v>107999.58</v>
      </c>
      <c r="P430" s="53" t="s">
        <v>133</v>
      </c>
      <c r="Q430" s="53" t="s">
        <v>86</v>
      </c>
      <c r="R430" s="40">
        <f>IF(D430="0. Inget datum inlagt",Tabell1[[#This Row],[Start date]],YEAR(D430))</f>
        <v>2023</v>
      </c>
      <c r="S430" s="13" t="s">
        <v>134</v>
      </c>
    </row>
    <row r="431" spans="1:19" x14ac:dyDescent="0.2">
      <c r="A431" s="53">
        <v>83</v>
      </c>
      <c r="B431" s="53" t="s">
        <v>1194</v>
      </c>
      <c r="C431" s="53" t="s">
        <v>17</v>
      </c>
      <c r="D431" s="54">
        <v>45098</v>
      </c>
      <c r="E431" s="85">
        <v>46418</v>
      </c>
      <c r="F431" s="53" t="s">
        <v>1304</v>
      </c>
      <c r="G431" s="53" t="s">
        <v>1305</v>
      </c>
      <c r="H431" s="53" t="s">
        <v>1306</v>
      </c>
      <c r="I431" s="53" t="s">
        <v>20</v>
      </c>
      <c r="J431" s="53" t="s">
        <v>66</v>
      </c>
      <c r="K431" s="53" t="s">
        <v>22</v>
      </c>
      <c r="L431" s="53" t="s">
        <v>137</v>
      </c>
      <c r="M431" s="53" t="s">
        <v>46</v>
      </c>
      <c r="N431" s="53" t="s">
        <v>137</v>
      </c>
      <c r="O431" s="55">
        <v>256728.88</v>
      </c>
      <c r="P431" s="53" t="s">
        <v>138</v>
      </c>
      <c r="Q431" s="53" t="s">
        <v>77</v>
      </c>
      <c r="R431" s="40">
        <f>IF(D431="0. Inget datum inlagt",Tabell1[[#This Row],[Start date]],YEAR(D431))</f>
        <v>2023</v>
      </c>
      <c r="S431" s="13" t="s">
        <v>134</v>
      </c>
    </row>
    <row r="432" spans="1:19" x14ac:dyDescent="0.2">
      <c r="A432" s="53">
        <v>230</v>
      </c>
      <c r="B432" s="53" t="s">
        <v>1194</v>
      </c>
      <c r="C432" s="53" t="s">
        <v>17</v>
      </c>
      <c r="D432" s="54">
        <v>44828</v>
      </c>
      <c r="E432" s="85">
        <v>46112</v>
      </c>
      <c r="F432" s="53" t="s">
        <v>1366</v>
      </c>
      <c r="G432" s="53" t="s">
        <v>135</v>
      </c>
      <c r="H432" s="53" t="s">
        <v>1433</v>
      </c>
      <c r="I432" s="53" t="s">
        <v>20</v>
      </c>
      <c r="J432" s="53" t="s">
        <v>21</v>
      </c>
      <c r="K432" s="53" t="s">
        <v>252</v>
      </c>
      <c r="L432" s="53" t="s">
        <v>1166</v>
      </c>
      <c r="M432" s="53" t="s">
        <v>161</v>
      </c>
      <c r="N432" s="53" t="s">
        <v>162</v>
      </c>
      <c r="O432" s="55" t="s">
        <v>253</v>
      </c>
      <c r="P432" s="53" t="s">
        <v>133</v>
      </c>
      <c r="Q432" s="53" t="s">
        <v>86</v>
      </c>
      <c r="R432" s="40">
        <f>IF(D432="0. Inget datum inlagt",Tabell1[[#This Row],[Start date]],YEAR(D432))</f>
        <v>2022</v>
      </c>
      <c r="S432" s="13" t="s">
        <v>134</v>
      </c>
    </row>
    <row r="433" spans="1:19" x14ac:dyDescent="0.2">
      <c r="A433" s="53">
        <v>129</v>
      </c>
      <c r="B433" s="53" t="s">
        <v>1194</v>
      </c>
      <c r="C433" s="53" t="s">
        <v>17</v>
      </c>
      <c r="D433" s="54">
        <v>44828</v>
      </c>
      <c r="E433" s="85">
        <v>46112</v>
      </c>
      <c r="F433" s="53" t="s">
        <v>1366</v>
      </c>
      <c r="G433" s="53" t="s">
        <v>1369</v>
      </c>
      <c r="H433" s="53" t="s">
        <v>1370</v>
      </c>
      <c r="I433" s="53" t="s">
        <v>20</v>
      </c>
      <c r="J433" s="53" t="s">
        <v>21</v>
      </c>
      <c r="K433" s="53" t="s">
        <v>22</v>
      </c>
      <c r="L433" s="53" t="s">
        <v>1166</v>
      </c>
      <c r="M433" s="53" t="s">
        <v>161</v>
      </c>
      <c r="N433" s="53" t="s">
        <v>162</v>
      </c>
      <c r="O433" s="55">
        <v>343720.87</v>
      </c>
      <c r="P433" s="53" t="s">
        <v>133</v>
      </c>
      <c r="Q433" s="53" t="s">
        <v>86</v>
      </c>
      <c r="R433" s="40">
        <f>IF(D433="0. Inget datum inlagt",Tabell1[[#This Row],[Start date]],YEAR(D433))</f>
        <v>2022</v>
      </c>
      <c r="S433" s="13" t="s">
        <v>134</v>
      </c>
    </row>
    <row r="434" spans="1:19" x14ac:dyDescent="0.2">
      <c r="A434" s="53">
        <v>9</v>
      </c>
      <c r="B434" s="53" t="s">
        <v>1194</v>
      </c>
      <c r="C434" s="53" t="s">
        <v>17</v>
      </c>
      <c r="D434" s="54">
        <v>44828</v>
      </c>
      <c r="E434" s="85">
        <v>46112</v>
      </c>
      <c r="F434" s="53" t="s">
        <v>1206</v>
      </c>
      <c r="G434" s="53" t="s">
        <v>1207</v>
      </c>
      <c r="H434" s="53" t="s">
        <v>1208</v>
      </c>
      <c r="I434" s="53" t="s">
        <v>20</v>
      </c>
      <c r="J434" s="53" t="s">
        <v>21</v>
      </c>
      <c r="K434" s="53" t="s">
        <v>22</v>
      </c>
      <c r="L434" s="53" t="s">
        <v>1209</v>
      </c>
      <c r="M434" s="53" t="s">
        <v>1210</v>
      </c>
      <c r="N434" s="53" t="s">
        <v>152</v>
      </c>
      <c r="O434" s="55">
        <v>131611.20000000001</v>
      </c>
      <c r="P434" s="53" t="s">
        <v>133</v>
      </c>
      <c r="Q434" s="53" t="s">
        <v>88</v>
      </c>
      <c r="R434" s="40">
        <f>IF(D434="0. Inget datum inlagt",Tabell1[[#This Row],[Start date]],YEAR(D434))</f>
        <v>2022</v>
      </c>
      <c r="S434" s="13" t="s">
        <v>134</v>
      </c>
    </row>
    <row r="435" spans="1:19" x14ac:dyDescent="0.2">
      <c r="A435" s="53">
        <v>89</v>
      </c>
      <c r="B435" s="53" t="s">
        <v>1194</v>
      </c>
      <c r="C435" s="53" t="s">
        <v>17</v>
      </c>
      <c r="D435" s="54">
        <v>44828</v>
      </c>
      <c r="E435" s="85">
        <v>46112</v>
      </c>
      <c r="F435" s="53" t="s">
        <v>1315</v>
      </c>
      <c r="G435" s="53" t="s">
        <v>1207</v>
      </c>
      <c r="H435" s="53" t="s">
        <v>1208</v>
      </c>
      <c r="I435" s="53" t="s">
        <v>20</v>
      </c>
      <c r="J435" s="53" t="s">
        <v>21</v>
      </c>
      <c r="K435" s="53" t="s">
        <v>22</v>
      </c>
      <c r="L435" s="53" t="s">
        <v>1209</v>
      </c>
      <c r="M435" s="53" t="s">
        <v>1210</v>
      </c>
      <c r="N435" s="53" t="s">
        <v>152</v>
      </c>
      <c r="O435" s="55">
        <v>302960</v>
      </c>
      <c r="P435" s="53" t="s">
        <v>133</v>
      </c>
      <c r="Q435" s="53" t="s">
        <v>86</v>
      </c>
      <c r="R435" s="40">
        <f>IF(D435="0. Inget datum inlagt",Tabell1[[#This Row],[Start date]],YEAR(D435))</f>
        <v>2022</v>
      </c>
      <c r="S435" s="13" t="s">
        <v>134</v>
      </c>
    </row>
    <row r="436" spans="1:19" x14ac:dyDescent="0.2">
      <c r="A436" s="53">
        <v>162</v>
      </c>
      <c r="B436" s="53" t="s">
        <v>1194</v>
      </c>
      <c r="C436" s="53" t="s">
        <v>17</v>
      </c>
      <c r="D436" s="54">
        <v>45098</v>
      </c>
      <c r="E436" s="85">
        <v>46418</v>
      </c>
      <c r="F436" s="53" t="s">
        <v>1261</v>
      </c>
      <c r="G436" s="53" t="s">
        <v>135</v>
      </c>
      <c r="H436" s="53" t="s">
        <v>1208</v>
      </c>
      <c r="I436" s="53" t="s">
        <v>20</v>
      </c>
      <c r="J436" s="53" t="s">
        <v>21</v>
      </c>
      <c r="K436" s="53" t="s">
        <v>252</v>
      </c>
      <c r="L436" s="53" t="s">
        <v>1209</v>
      </c>
      <c r="M436" s="53" t="s">
        <v>1210</v>
      </c>
      <c r="N436" s="53" t="s">
        <v>152</v>
      </c>
      <c r="O436" s="55" t="s">
        <v>253</v>
      </c>
      <c r="P436" s="53" t="s">
        <v>133</v>
      </c>
      <c r="Q436" s="53" t="s">
        <v>88</v>
      </c>
      <c r="R436" s="40">
        <f>IF(D436="0. Inget datum inlagt",Tabell1[[#This Row],[Start date]],YEAR(D436))</f>
        <v>2023</v>
      </c>
      <c r="S436" s="13" t="s">
        <v>134</v>
      </c>
    </row>
    <row r="437" spans="1:19" x14ac:dyDescent="0.2">
      <c r="A437" s="53">
        <v>163</v>
      </c>
      <c r="B437" s="53" t="s">
        <v>1194</v>
      </c>
      <c r="C437" s="53" t="s">
        <v>143</v>
      </c>
      <c r="D437" s="54">
        <v>44728</v>
      </c>
      <c r="E437" s="85">
        <v>45657</v>
      </c>
      <c r="F437" s="53" t="s">
        <v>1262</v>
      </c>
      <c r="G437" s="53" t="s">
        <v>135</v>
      </c>
      <c r="H437" s="53" t="s">
        <v>1208</v>
      </c>
      <c r="I437" s="53" t="s">
        <v>20</v>
      </c>
      <c r="J437" s="53" t="s">
        <v>21</v>
      </c>
      <c r="K437" s="53" t="s">
        <v>252</v>
      </c>
      <c r="L437" s="53" t="s">
        <v>1209</v>
      </c>
      <c r="M437" s="53" t="s">
        <v>1210</v>
      </c>
      <c r="N437" s="53" t="s">
        <v>152</v>
      </c>
      <c r="O437" s="55" t="s">
        <v>253</v>
      </c>
      <c r="P437" s="53" t="s">
        <v>133</v>
      </c>
      <c r="Q437" s="53" t="s">
        <v>88</v>
      </c>
      <c r="R437" s="40">
        <f>IF(D437="0. Inget datum inlagt",Tabell1[[#This Row],[Start date]],YEAR(D437))</f>
        <v>2022</v>
      </c>
      <c r="S437" s="13" t="s">
        <v>134</v>
      </c>
    </row>
    <row r="438" spans="1:19" x14ac:dyDescent="0.2">
      <c r="A438" s="53">
        <v>35</v>
      </c>
      <c r="B438" s="53" t="s">
        <v>1194</v>
      </c>
      <c r="C438" s="53" t="s">
        <v>143</v>
      </c>
      <c r="D438" s="54">
        <v>44728</v>
      </c>
      <c r="E438" s="85">
        <v>45657</v>
      </c>
      <c r="F438" s="53" t="s">
        <v>1238</v>
      </c>
      <c r="G438" s="53" t="s">
        <v>187</v>
      </c>
      <c r="H438" s="53" t="s">
        <v>188</v>
      </c>
      <c r="I438" s="53" t="s">
        <v>20</v>
      </c>
      <c r="J438" s="53" t="s">
        <v>62</v>
      </c>
      <c r="K438" s="53" t="s">
        <v>22</v>
      </c>
      <c r="L438" s="53" t="s">
        <v>189</v>
      </c>
      <c r="M438" s="53" t="s">
        <v>50</v>
      </c>
      <c r="N438" s="53" t="s">
        <v>156</v>
      </c>
      <c r="O438" s="55">
        <v>89600</v>
      </c>
      <c r="P438" s="53" t="s">
        <v>133</v>
      </c>
      <c r="Q438" s="53" t="s">
        <v>88</v>
      </c>
      <c r="R438" s="40">
        <f>IF(D438="0. Inget datum inlagt",Tabell1[[#This Row],[Start date]],YEAR(D438))</f>
        <v>2022</v>
      </c>
      <c r="S438" s="13" t="s">
        <v>134</v>
      </c>
    </row>
    <row r="439" spans="1:19" x14ac:dyDescent="0.2">
      <c r="A439" s="53">
        <v>156</v>
      </c>
      <c r="B439" s="53" t="s">
        <v>1194</v>
      </c>
      <c r="C439" s="53" t="s">
        <v>17</v>
      </c>
      <c r="D439" s="54">
        <v>44828</v>
      </c>
      <c r="E439" s="85">
        <v>46112</v>
      </c>
      <c r="F439" s="53" t="s">
        <v>1257</v>
      </c>
      <c r="G439" s="53" t="s">
        <v>135</v>
      </c>
      <c r="H439" s="53" t="s">
        <v>188</v>
      </c>
      <c r="I439" s="53" t="s">
        <v>20</v>
      </c>
      <c r="J439" s="53" t="s">
        <v>62</v>
      </c>
      <c r="K439" s="53" t="s">
        <v>252</v>
      </c>
      <c r="L439" s="53" t="s">
        <v>160</v>
      </c>
      <c r="M439" s="53" t="s">
        <v>50</v>
      </c>
      <c r="N439" s="53" t="s">
        <v>156</v>
      </c>
      <c r="O439" s="55" t="s">
        <v>253</v>
      </c>
      <c r="P439" s="53" t="s">
        <v>138</v>
      </c>
      <c r="Q439" s="53" t="s">
        <v>77</v>
      </c>
      <c r="R439" s="40">
        <f>IF(D439="0. Inget datum inlagt",Tabell1[[#This Row],[Start date]],YEAR(D439))</f>
        <v>2022</v>
      </c>
      <c r="S439" s="13" t="s">
        <v>134</v>
      </c>
    </row>
    <row r="440" spans="1:19" x14ac:dyDescent="0.2">
      <c r="A440" s="53">
        <v>170</v>
      </c>
      <c r="B440" s="53" t="s">
        <v>1194</v>
      </c>
      <c r="C440" s="53" t="s">
        <v>17</v>
      </c>
      <c r="D440" s="54">
        <v>45098</v>
      </c>
      <c r="E440" s="85">
        <v>46418</v>
      </c>
      <c r="F440" s="53" t="s">
        <v>1276</v>
      </c>
      <c r="G440" s="53" t="s">
        <v>135</v>
      </c>
      <c r="H440" s="53" t="s">
        <v>266</v>
      </c>
      <c r="I440" s="53" t="s">
        <v>20</v>
      </c>
      <c r="J440" s="53" t="s">
        <v>21</v>
      </c>
      <c r="K440" s="53" t="s">
        <v>252</v>
      </c>
      <c r="L440" s="53" t="s">
        <v>170</v>
      </c>
      <c r="M440" s="53" t="s">
        <v>186</v>
      </c>
      <c r="N440" s="53" t="s">
        <v>162</v>
      </c>
      <c r="O440" s="55" t="s">
        <v>253</v>
      </c>
      <c r="P440" s="53" t="s">
        <v>133</v>
      </c>
      <c r="Q440" s="53" t="s">
        <v>16</v>
      </c>
      <c r="R440" s="40">
        <f>IF(D440="0. Inget datum inlagt",Tabell1[[#This Row],[Start date]],YEAR(D440))</f>
        <v>2023</v>
      </c>
      <c r="S440" s="13" t="s">
        <v>134</v>
      </c>
    </row>
    <row r="441" spans="1:19" x14ac:dyDescent="0.2">
      <c r="A441" s="53">
        <v>45</v>
      </c>
      <c r="B441" s="53" t="s">
        <v>1194</v>
      </c>
      <c r="C441" s="53" t="s">
        <v>17</v>
      </c>
      <c r="D441" s="54">
        <v>45098</v>
      </c>
      <c r="E441" s="85">
        <v>46418</v>
      </c>
      <c r="F441" s="53" t="s">
        <v>1250</v>
      </c>
      <c r="G441" s="53" t="s">
        <v>1253</v>
      </c>
      <c r="H441" s="53" t="s">
        <v>1254</v>
      </c>
      <c r="I441" s="53" t="s">
        <v>20</v>
      </c>
      <c r="J441" s="53" t="s">
        <v>21</v>
      </c>
      <c r="K441" s="53" t="s">
        <v>22</v>
      </c>
      <c r="L441" s="53" t="s">
        <v>170</v>
      </c>
      <c r="M441" s="53" t="s">
        <v>186</v>
      </c>
      <c r="N441" s="53" t="s">
        <v>162</v>
      </c>
      <c r="O441" s="55">
        <v>180000</v>
      </c>
      <c r="P441" s="53" t="s">
        <v>133</v>
      </c>
      <c r="Q441" s="53" t="s">
        <v>90</v>
      </c>
      <c r="R441" s="40">
        <f>IF(D441="0. Inget datum inlagt",Tabell1[[#This Row],[Start date]],YEAR(D441))</f>
        <v>2023</v>
      </c>
      <c r="S441" s="13" t="s">
        <v>134</v>
      </c>
    </row>
    <row r="442" spans="1:19" x14ac:dyDescent="0.2">
      <c r="A442" s="53">
        <v>191</v>
      </c>
      <c r="B442" s="53" t="s">
        <v>1194</v>
      </c>
      <c r="C442" s="53" t="s">
        <v>17</v>
      </c>
      <c r="D442" s="54">
        <v>45098</v>
      </c>
      <c r="E442" s="85">
        <v>46418</v>
      </c>
      <c r="F442" s="53" t="s">
        <v>1309</v>
      </c>
      <c r="G442" s="53" t="s">
        <v>135</v>
      </c>
      <c r="H442" s="53" t="s">
        <v>1441</v>
      </c>
      <c r="I442" s="53" t="s">
        <v>34</v>
      </c>
      <c r="J442" s="53" t="s">
        <v>145</v>
      </c>
      <c r="K442" s="53" t="s">
        <v>252</v>
      </c>
      <c r="L442" s="53" t="s">
        <v>168</v>
      </c>
      <c r="M442" s="53" t="s">
        <v>50</v>
      </c>
      <c r="N442" s="53" t="s">
        <v>156</v>
      </c>
      <c r="O442" s="55" t="s">
        <v>253</v>
      </c>
      <c r="P442" s="53" t="s">
        <v>138</v>
      </c>
      <c r="Q442" s="53" t="s">
        <v>77</v>
      </c>
      <c r="R442" s="40">
        <f>IF(D442="0. Inget datum inlagt",Tabell1[[#This Row],[Start date]],YEAR(D442))</f>
        <v>2023</v>
      </c>
      <c r="S442" s="13" t="s">
        <v>134</v>
      </c>
    </row>
    <row r="443" spans="1:19" x14ac:dyDescent="0.2">
      <c r="A443" s="53">
        <v>159</v>
      </c>
      <c r="B443" s="53" t="s">
        <v>1194</v>
      </c>
      <c r="C443" s="53" t="s">
        <v>17</v>
      </c>
      <c r="D443" s="54">
        <v>44828</v>
      </c>
      <c r="E443" s="85">
        <v>46112</v>
      </c>
      <c r="F443" s="53" t="s">
        <v>1260</v>
      </c>
      <c r="G443" s="53" t="s">
        <v>135</v>
      </c>
      <c r="H443" s="53" t="s">
        <v>1388</v>
      </c>
      <c r="I443" s="53" t="s">
        <v>34</v>
      </c>
      <c r="J443" s="53" t="s">
        <v>211</v>
      </c>
      <c r="K443" s="53" t="s">
        <v>252</v>
      </c>
      <c r="L443" s="53" t="s">
        <v>263</v>
      </c>
      <c r="M443" s="53" t="s">
        <v>47</v>
      </c>
      <c r="N443" s="53" t="s">
        <v>139</v>
      </c>
      <c r="O443" s="55" t="s">
        <v>253</v>
      </c>
      <c r="P443" s="53" t="s">
        <v>133</v>
      </c>
      <c r="Q443" s="53" t="s">
        <v>88</v>
      </c>
      <c r="R443" s="40">
        <f>IF(D443="0. Inget datum inlagt",Tabell1[[#This Row],[Start date]],YEAR(D443))</f>
        <v>2022</v>
      </c>
      <c r="S443" s="13" t="s">
        <v>134</v>
      </c>
    </row>
    <row r="444" spans="1:19" x14ac:dyDescent="0.2">
      <c r="A444" s="53">
        <v>179</v>
      </c>
      <c r="B444" s="53" t="s">
        <v>1194</v>
      </c>
      <c r="C444" s="53" t="s">
        <v>17</v>
      </c>
      <c r="D444" s="54">
        <v>44828</v>
      </c>
      <c r="E444" s="85">
        <v>46112</v>
      </c>
      <c r="F444" s="53" t="s">
        <v>1292</v>
      </c>
      <c r="G444" s="53" t="s">
        <v>135</v>
      </c>
      <c r="H444" s="53" t="s">
        <v>1400</v>
      </c>
      <c r="I444" s="53" t="s">
        <v>34</v>
      </c>
      <c r="J444" s="53" t="s">
        <v>159</v>
      </c>
      <c r="K444" s="53" t="s">
        <v>252</v>
      </c>
      <c r="L444" s="53" t="s">
        <v>205</v>
      </c>
      <c r="M444" s="53" t="s">
        <v>131</v>
      </c>
      <c r="N444" s="53" t="s">
        <v>132</v>
      </c>
      <c r="O444" s="55" t="s">
        <v>253</v>
      </c>
      <c r="P444" s="53" t="s">
        <v>133</v>
      </c>
      <c r="Q444" s="53" t="s">
        <v>16</v>
      </c>
      <c r="R444" s="40">
        <f>IF(D444="0. Inget datum inlagt",Tabell1[[#This Row],[Start date]],YEAR(D444))</f>
        <v>2022</v>
      </c>
      <c r="S444" s="13" t="s">
        <v>134</v>
      </c>
    </row>
    <row r="445" spans="1:19" x14ac:dyDescent="0.2">
      <c r="A445" s="53">
        <v>110</v>
      </c>
      <c r="B445" s="53" t="s">
        <v>1194</v>
      </c>
      <c r="C445" s="53" t="s">
        <v>17</v>
      </c>
      <c r="D445" s="54">
        <v>45098</v>
      </c>
      <c r="E445" s="85">
        <v>46418</v>
      </c>
      <c r="F445" s="53" t="s">
        <v>1339</v>
      </c>
      <c r="G445" s="53" t="s">
        <v>1342</v>
      </c>
      <c r="H445" s="53" t="s">
        <v>1436</v>
      </c>
      <c r="I445" s="53" t="s">
        <v>20</v>
      </c>
      <c r="J445" s="53" t="s">
        <v>21</v>
      </c>
      <c r="K445" s="53" t="s">
        <v>22</v>
      </c>
      <c r="L445" s="53" t="s">
        <v>1343</v>
      </c>
      <c r="M445" s="53" t="s">
        <v>151</v>
      </c>
      <c r="N445" s="53" t="s">
        <v>152</v>
      </c>
      <c r="O445" s="55">
        <v>327574.76</v>
      </c>
      <c r="P445" s="53" t="s">
        <v>133</v>
      </c>
      <c r="Q445" s="53" t="s">
        <v>16</v>
      </c>
      <c r="R445" s="40">
        <f>IF(D445="0. Inget datum inlagt",Tabell1[[#This Row],[Start date]],YEAR(D445))</f>
        <v>2023</v>
      </c>
      <c r="S445" s="13" t="s">
        <v>134</v>
      </c>
    </row>
    <row r="446" spans="1:19" x14ac:dyDescent="0.2">
      <c r="A446" s="53">
        <v>139</v>
      </c>
      <c r="B446" s="53" t="s">
        <v>1194</v>
      </c>
      <c r="C446" s="53" t="s">
        <v>17</v>
      </c>
      <c r="D446" s="54">
        <v>45098</v>
      </c>
      <c r="E446" s="85">
        <v>46418</v>
      </c>
      <c r="F446" s="53" t="s">
        <v>1222</v>
      </c>
      <c r="G446" s="53" t="s">
        <v>135</v>
      </c>
      <c r="H446" s="53" t="s">
        <v>1378</v>
      </c>
      <c r="I446" s="53" t="s">
        <v>20</v>
      </c>
      <c r="J446" s="53" t="s">
        <v>21</v>
      </c>
      <c r="K446" s="53" t="s">
        <v>252</v>
      </c>
      <c r="L446" s="53" t="s">
        <v>254</v>
      </c>
      <c r="M446" s="53" t="s">
        <v>30</v>
      </c>
      <c r="N446" s="53" t="s">
        <v>139</v>
      </c>
      <c r="O446" s="55" t="s">
        <v>253</v>
      </c>
      <c r="P446" s="53" t="s">
        <v>133</v>
      </c>
      <c r="Q446" s="53" t="s">
        <v>90</v>
      </c>
      <c r="R446" s="40">
        <f>IF(D446="0. Inget datum inlagt",Tabell1[[#This Row],[Start date]],YEAR(D446))</f>
        <v>2023</v>
      </c>
      <c r="S446" s="13" t="s">
        <v>134</v>
      </c>
    </row>
    <row r="447" spans="1:19" x14ac:dyDescent="0.2">
      <c r="A447" s="53">
        <v>66</v>
      </c>
      <c r="B447" s="53" t="s">
        <v>1194</v>
      </c>
      <c r="C447" s="53" t="s">
        <v>17</v>
      </c>
      <c r="D447" s="54">
        <v>45098</v>
      </c>
      <c r="E447" s="85">
        <v>46418</v>
      </c>
      <c r="F447" s="53" t="s">
        <v>1276</v>
      </c>
      <c r="G447" s="53" t="s">
        <v>218</v>
      </c>
      <c r="H447" s="53" t="s">
        <v>219</v>
      </c>
      <c r="I447" s="53" t="s">
        <v>20</v>
      </c>
      <c r="J447" s="53" t="s">
        <v>21</v>
      </c>
      <c r="K447" s="53" t="s">
        <v>22</v>
      </c>
      <c r="L447" s="53" t="s">
        <v>220</v>
      </c>
      <c r="M447" s="53" t="s">
        <v>36</v>
      </c>
      <c r="N447" s="53" t="s">
        <v>221</v>
      </c>
      <c r="O447" s="55">
        <v>303758.52</v>
      </c>
      <c r="P447" s="53" t="s">
        <v>133</v>
      </c>
      <c r="Q447" s="53" t="s">
        <v>16</v>
      </c>
      <c r="R447" s="40">
        <f>IF(D447="0. Inget datum inlagt",Tabell1[[#This Row],[Start date]],YEAR(D447))</f>
        <v>2023</v>
      </c>
      <c r="S447" s="13" t="s">
        <v>134</v>
      </c>
    </row>
    <row r="448" spans="1:19" x14ac:dyDescent="0.2">
      <c r="A448" s="53">
        <v>1</v>
      </c>
      <c r="B448" s="53" t="s">
        <v>1194</v>
      </c>
      <c r="C448" s="53" t="s">
        <v>17</v>
      </c>
      <c r="D448" s="54">
        <v>45717</v>
      </c>
      <c r="E448" s="85">
        <v>46904</v>
      </c>
      <c r="F448" s="53" t="s">
        <v>1592</v>
      </c>
      <c r="G448" s="53" t="s">
        <v>209</v>
      </c>
      <c r="H448" s="53" t="s">
        <v>210</v>
      </c>
      <c r="I448" s="53" t="s">
        <v>20</v>
      </c>
      <c r="J448" s="53" t="s">
        <v>21</v>
      </c>
      <c r="K448" s="53" t="s">
        <v>22</v>
      </c>
      <c r="L448" s="53" t="s">
        <v>137</v>
      </c>
      <c r="M448" s="53" t="s">
        <v>46</v>
      </c>
      <c r="N448" s="53" t="s">
        <v>137</v>
      </c>
      <c r="O448" s="55">
        <v>191431.67999999999</v>
      </c>
      <c r="P448" s="53" t="s">
        <v>133</v>
      </c>
      <c r="Q448" s="53" t="s">
        <v>88</v>
      </c>
      <c r="R448" s="40">
        <f>IF(D448="0. Inget datum inlagt",Tabell1[[#This Row],[Start date]],YEAR(D448))</f>
        <v>2025</v>
      </c>
      <c r="S448" s="13" t="s">
        <v>134</v>
      </c>
    </row>
    <row r="449" spans="1:19" x14ac:dyDescent="0.2">
      <c r="A449" s="53">
        <v>2</v>
      </c>
      <c r="B449" s="53" t="s">
        <v>1194</v>
      </c>
      <c r="C449" s="53" t="s">
        <v>17</v>
      </c>
      <c r="D449" s="54">
        <v>45717</v>
      </c>
      <c r="E449" s="85">
        <v>46904</v>
      </c>
      <c r="F449" s="53" t="s">
        <v>1592</v>
      </c>
      <c r="G449" s="53" t="s">
        <v>1207</v>
      </c>
      <c r="H449" s="53" t="s">
        <v>1208</v>
      </c>
      <c r="I449" s="53" t="s">
        <v>20</v>
      </c>
      <c r="J449" s="53" t="s">
        <v>21</v>
      </c>
      <c r="K449" s="53" t="s">
        <v>22</v>
      </c>
      <c r="L449" s="53" t="e">
        <v>#N/A</v>
      </c>
      <c r="M449" s="53" t="s">
        <v>1210</v>
      </c>
      <c r="N449" s="53" t="s">
        <v>152</v>
      </c>
      <c r="O449" s="55">
        <v>139526.39999999999</v>
      </c>
      <c r="P449" s="53" t="s">
        <v>133</v>
      </c>
      <c r="Q449" s="53" t="s">
        <v>88</v>
      </c>
      <c r="R449" s="40">
        <f>IF(D449="0. Inget datum inlagt",Tabell1[[#This Row],[Start date]],YEAR(D449))</f>
        <v>2025</v>
      </c>
      <c r="S449" s="13" t="s">
        <v>134</v>
      </c>
    </row>
    <row r="450" spans="1:19" x14ac:dyDescent="0.2">
      <c r="A450" s="53">
        <v>3</v>
      </c>
      <c r="B450" s="53" t="s">
        <v>1194</v>
      </c>
      <c r="C450" s="53" t="s">
        <v>17</v>
      </c>
      <c r="D450" s="54">
        <v>45717</v>
      </c>
      <c r="E450" s="85">
        <v>46904</v>
      </c>
      <c r="F450" s="53" t="s">
        <v>1592</v>
      </c>
      <c r="G450" s="53" t="s">
        <v>135</v>
      </c>
      <c r="H450" s="53" t="s">
        <v>1865</v>
      </c>
      <c r="I450" s="53" t="s">
        <v>20</v>
      </c>
      <c r="J450" s="53" t="s">
        <v>145</v>
      </c>
      <c r="K450" s="53" t="s">
        <v>252</v>
      </c>
      <c r="L450" s="53" t="s">
        <v>137</v>
      </c>
      <c r="M450" s="53" t="s">
        <v>46</v>
      </c>
      <c r="N450" s="53" t="s">
        <v>137</v>
      </c>
      <c r="O450" s="55" t="s">
        <v>253</v>
      </c>
      <c r="P450" s="53" t="s">
        <v>133</v>
      </c>
      <c r="Q450" s="53" t="s">
        <v>88</v>
      </c>
      <c r="R450" s="40">
        <f>IF(D450="0. Inget datum inlagt",Tabell1[[#This Row],[Start date]],YEAR(D450))</f>
        <v>2025</v>
      </c>
      <c r="S450" s="13" t="s">
        <v>134</v>
      </c>
    </row>
    <row r="451" spans="1:19" x14ac:dyDescent="0.2">
      <c r="A451" s="53">
        <v>4</v>
      </c>
      <c r="B451" s="53" t="s">
        <v>1194</v>
      </c>
      <c r="C451" s="53" t="s">
        <v>17</v>
      </c>
      <c r="D451" s="54">
        <v>45717</v>
      </c>
      <c r="E451" s="85">
        <v>46904</v>
      </c>
      <c r="F451" s="53" t="s">
        <v>1592</v>
      </c>
      <c r="G451" s="53" t="s">
        <v>135</v>
      </c>
      <c r="H451" s="53" t="s">
        <v>1391</v>
      </c>
      <c r="I451" s="53" t="s">
        <v>20</v>
      </c>
      <c r="J451" s="53" t="s">
        <v>25</v>
      </c>
      <c r="K451" s="53" t="s">
        <v>252</v>
      </c>
      <c r="L451" s="53" t="s">
        <v>155</v>
      </c>
      <c r="M451" s="53" t="s">
        <v>50</v>
      </c>
      <c r="N451" s="53" t="s">
        <v>156</v>
      </c>
      <c r="O451" s="55" t="s">
        <v>253</v>
      </c>
      <c r="P451" s="53" t="s">
        <v>133</v>
      </c>
      <c r="Q451" s="53" t="s">
        <v>88</v>
      </c>
      <c r="R451" s="40">
        <f>IF(D451="0. Inget datum inlagt",Tabell1[[#This Row],[Start date]],YEAR(D451))</f>
        <v>2025</v>
      </c>
      <c r="S451" s="13" t="s">
        <v>134</v>
      </c>
    </row>
    <row r="452" spans="1:19" x14ac:dyDescent="0.2">
      <c r="A452" s="53">
        <v>5</v>
      </c>
      <c r="B452" s="53" t="s">
        <v>1194</v>
      </c>
      <c r="C452" s="53" t="s">
        <v>17</v>
      </c>
      <c r="D452" s="54">
        <v>45717</v>
      </c>
      <c r="E452" s="85">
        <v>46904</v>
      </c>
      <c r="F452" s="53" t="s">
        <v>1592</v>
      </c>
      <c r="G452" s="53" t="s">
        <v>135</v>
      </c>
      <c r="H452" s="53" t="s">
        <v>1392</v>
      </c>
      <c r="I452" s="53" t="s">
        <v>20</v>
      </c>
      <c r="J452" s="53" t="s">
        <v>145</v>
      </c>
      <c r="K452" s="53" t="s">
        <v>252</v>
      </c>
      <c r="L452" s="53" t="s">
        <v>137</v>
      </c>
      <c r="M452" s="53" t="s">
        <v>46</v>
      </c>
      <c r="N452" s="53" t="s">
        <v>137</v>
      </c>
      <c r="O452" s="55" t="s">
        <v>253</v>
      </c>
      <c r="P452" s="53" t="s">
        <v>133</v>
      </c>
      <c r="Q452" s="53" t="s">
        <v>88</v>
      </c>
      <c r="R452" s="40">
        <f>IF(D452="0. Inget datum inlagt",Tabell1[[#This Row],[Start date]],YEAR(D452))</f>
        <v>2025</v>
      </c>
      <c r="S452" s="13" t="s">
        <v>134</v>
      </c>
    </row>
    <row r="453" spans="1:19" x14ac:dyDescent="0.2">
      <c r="A453" s="53">
        <v>6</v>
      </c>
      <c r="B453" s="53" t="s">
        <v>1194</v>
      </c>
      <c r="C453" s="53" t="s">
        <v>17</v>
      </c>
      <c r="D453" s="54">
        <v>45717</v>
      </c>
      <c r="E453" s="85">
        <v>46904</v>
      </c>
      <c r="F453" s="53" t="s">
        <v>1592</v>
      </c>
      <c r="G453" s="53" t="s">
        <v>135</v>
      </c>
      <c r="H453" s="53" t="s">
        <v>19</v>
      </c>
      <c r="I453" s="53" t="s">
        <v>20</v>
      </c>
      <c r="J453" s="53" t="s">
        <v>21</v>
      </c>
      <c r="K453" s="53" t="s">
        <v>252</v>
      </c>
      <c r="L453" s="53" t="s">
        <v>164</v>
      </c>
      <c r="M453" s="53" t="s">
        <v>23</v>
      </c>
      <c r="N453" s="53" t="s">
        <v>139</v>
      </c>
      <c r="O453" s="55" t="s">
        <v>253</v>
      </c>
      <c r="P453" s="53" t="s">
        <v>133</v>
      </c>
      <c r="Q453" s="53" t="s">
        <v>88</v>
      </c>
      <c r="R453" s="40">
        <f>IF(D453="0. Inget datum inlagt",Tabell1[[#This Row],[Start date]],YEAR(D453))</f>
        <v>2025</v>
      </c>
      <c r="S453" s="13" t="s">
        <v>134</v>
      </c>
    </row>
    <row r="454" spans="1:19" x14ac:dyDescent="0.2">
      <c r="A454" s="53">
        <v>7</v>
      </c>
      <c r="B454" s="53" t="s">
        <v>1194</v>
      </c>
      <c r="C454" s="53" t="s">
        <v>17</v>
      </c>
      <c r="D454" s="54">
        <v>45717</v>
      </c>
      <c r="E454" s="85">
        <v>46904</v>
      </c>
      <c r="F454" s="53" t="s">
        <v>1592</v>
      </c>
      <c r="G454" s="53" t="s">
        <v>135</v>
      </c>
      <c r="H454" s="53" t="s">
        <v>1866</v>
      </c>
      <c r="I454" s="53" t="s">
        <v>20</v>
      </c>
      <c r="J454" s="53" t="s">
        <v>62</v>
      </c>
      <c r="K454" s="53" t="s">
        <v>252</v>
      </c>
      <c r="L454" s="53" t="s">
        <v>1825</v>
      </c>
      <c r="M454" s="53" t="s">
        <v>197</v>
      </c>
      <c r="N454" s="53" t="s">
        <v>148</v>
      </c>
      <c r="O454" s="55" t="s">
        <v>253</v>
      </c>
      <c r="P454" s="53" t="s">
        <v>133</v>
      </c>
      <c r="Q454" s="53" t="s">
        <v>88</v>
      </c>
      <c r="R454" s="40">
        <f>IF(D454="0. Inget datum inlagt",Tabell1[[#This Row],[Start date]],YEAR(D454))</f>
        <v>2025</v>
      </c>
      <c r="S454" s="13" t="s">
        <v>134</v>
      </c>
    </row>
    <row r="455" spans="1:19" x14ac:dyDescent="0.2">
      <c r="A455" s="53">
        <v>8</v>
      </c>
      <c r="B455" s="53" t="s">
        <v>1194</v>
      </c>
      <c r="C455" s="53" t="s">
        <v>17</v>
      </c>
      <c r="D455" s="54">
        <v>45717</v>
      </c>
      <c r="E455" s="85">
        <v>46904</v>
      </c>
      <c r="F455" s="53" t="s">
        <v>1592</v>
      </c>
      <c r="G455" s="53" t="s">
        <v>135</v>
      </c>
      <c r="H455" s="53" t="s">
        <v>1867</v>
      </c>
      <c r="I455" s="53" t="s">
        <v>20</v>
      </c>
      <c r="J455" s="53" t="s">
        <v>21</v>
      </c>
      <c r="K455" s="53" t="s">
        <v>252</v>
      </c>
      <c r="L455" s="53" t="s">
        <v>168</v>
      </c>
      <c r="M455" s="53" t="s">
        <v>50</v>
      </c>
      <c r="N455" s="53" t="s">
        <v>156</v>
      </c>
      <c r="O455" s="55" t="s">
        <v>253</v>
      </c>
      <c r="P455" s="53" t="s">
        <v>133</v>
      </c>
      <c r="Q455" s="53" t="s">
        <v>88</v>
      </c>
      <c r="R455" s="40">
        <f>IF(D455="0. Inget datum inlagt",Tabell1[[#This Row],[Start date]],YEAR(D455))</f>
        <v>2025</v>
      </c>
      <c r="S455" s="13" t="s">
        <v>134</v>
      </c>
    </row>
    <row r="456" spans="1:19" x14ac:dyDescent="0.2">
      <c r="A456" s="53">
        <v>9</v>
      </c>
      <c r="B456" s="53" t="s">
        <v>1194</v>
      </c>
      <c r="C456" s="53" t="s">
        <v>17</v>
      </c>
      <c r="D456" s="54">
        <v>45717</v>
      </c>
      <c r="E456" s="85">
        <v>46904</v>
      </c>
      <c r="F456" s="53" t="s">
        <v>1593</v>
      </c>
      <c r="G456" s="53" t="s">
        <v>227</v>
      </c>
      <c r="H456" s="53" t="s">
        <v>1868</v>
      </c>
      <c r="I456" s="53" t="s">
        <v>20</v>
      </c>
      <c r="J456" s="53" t="s">
        <v>25</v>
      </c>
      <c r="K456" s="53" t="s">
        <v>22</v>
      </c>
      <c r="L456" s="53" t="s">
        <v>1826</v>
      </c>
      <c r="M456" s="53" t="s">
        <v>47</v>
      </c>
      <c r="N456" s="53" t="s">
        <v>139</v>
      </c>
      <c r="O456" s="55">
        <v>264688</v>
      </c>
      <c r="P456" s="53" t="s">
        <v>133</v>
      </c>
      <c r="Q456" s="53" t="s">
        <v>88</v>
      </c>
      <c r="R456" s="40">
        <f>IF(D456="0. Inget datum inlagt",Tabell1[[#This Row],[Start date]],YEAR(D456))</f>
        <v>2025</v>
      </c>
      <c r="S456" s="13" t="s">
        <v>134</v>
      </c>
    </row>
    <row r="457" spans="1:19" x14ac:dyDescent="0.2">
      <c r="A457" s="53">
        <v>10</v>
      </c>
      <c r="B457" s="53" t="s">
        <v>1194</v>
      </c>
      <c r="C457" s="53" t="s">
        <v>17</v>
      </c>
      <c r="D457" s="54">
        <v>45717</v>
      </c>
      <c r="E457" s="85">
        <v>46904</v>
      </c>
      <c r="F457" s="53" t="s">
        <v>1593</v>
      </c>
      <c r="G457" s="53" t="s">
        <v>135</v>
      </c>
      <c r="H457" s="53" t="e">
        <v>#N/A</v>
      </c>
      <c r="I457" s="53" t="s">
        <v>34</v>
      </c>
      <c r="J457" s="53" t="s">
        <v>66</v>
      </c>
      <c r="K457" s="53" t="s">
        <v>22</v>
      </c>
      <c r="L457" s="53" t="s">
        <v>142</v>
      </c>
      <c r="M457" s="53" t="s">
        <v>47</v>
      </c>
      <c r="N457" s="53" t="s">
        <v>139</v>
      </c>
      <c r="O457" s="55">
        <v>248000</v>
      </c>
      <c r="P457" s="53" t="s">
        <v>133</v>
      </c>
      <c r="Q457" s="53" t="s">
        <v>88</v>
      </c>
      <c r="R457" s="40">
        <f>IF(D457="0. Inget datum inlagt",Tabell1[[#This Row],[Start date]],YEAR(D457))</f>
        <v>2025</v>
      </c>
      <c r="S457" s="13" t="s">
        <v>134</v>
      </c>
    </row>
    <row r="458" spans="1:19" x14ac:dyDescent="0.2">
      <c r="A458" s="53">
        <v>11</v>
      </c>
      <c r="B458" s="53" t="s">
        <v>1194</v>
      </c>
      <c r="C458" s="53" t="s">
        <v>17</v>
      </c>
      <c r="D458" s="54">
        <v>45717</v>
      </c>
      <c r="E458" s="85">
        <v>46904</v>
      </c>
      <c r="F458" s="53" t="s">
        <v>1593</v>
      </c>
      <c r="G458" s="53" t="s">
        <v>135</v>
      </c>
      <c r="H458" s="53" t="s">
        <v>431</v>
      </c>
      <c r="I458" s="53" t="s">
        <v>34</v>
      </c>
      <c r="J458" s="53" t="s">
        <v>66</v>
      </c>
      <c r="K458" s="53" t="s">
        <v>252</v>
      </c>
      <c r="L458" s="53" t="s">
        <v>142</v>
      </c>
      <c r="M458" s="53" t="s">
        <v>47</v>
      </c>
      <c r="N458" s="53" t="s">
        <v>139</v>
      </c>
      <c r="O458" s="55" t="s">
        <v>253</v>
      </c>
      <c r="P458" s="53" t="s">
        <v>133</v>
      </c>
      <c r="Q458" s="53" t="s">
        <v>88</v>
      </c>
      <c r="R458" s="40">
        <f>IF(D458="0. Inget datum inlagt",Tabell1[[#This Row],[Start date]],YEAR(D458))</f>
        <v>2025</v>
      </c>
      <c r="S458" s="13" t="s">
        <v>134</v>
      </c>
    </row>
    <row r="459" spans="1:19" x14ac:dyDescent="0.2">
      <c r="A459" s="53">
        <v>12</v>
      </c>
      <c r="B459" s="53" t="s">
        <v>1194</v>
      </c>
      <c r="C459" s="53" t="s">
        <v>17</v>
      </c>
      <c r="D459" s="54">
        <v>45717</v>
      </c>
      <c r="E459" s="85">
        <v>46904</v>
      </c>
      <c r="F459" s="53" t="s">
        <v>1593</v>
      </c>
      <c r="G459" s="53" t="s">
        <v>135</v>
      </c>
      <c r="H459" s="53" t="s">
        <v>1869</v>
      </c>
      <c r="I459" s="53" t="s">
        <v>34</v>
      </c>
      <c r="J459" s="53" t="s">
        <v>66</v>
      </c>
      <c r="K459" s="53" t="s">
        <v>252</v>
      </c>
      <c r="L459" s="53" t="s">
        <v>142</v>
      </c>
      <c r="M459" s="53" t="s">
        <v>47</v>
      </c>
      <c r="N459" s="53" t="s">
        <v>139</v>
      </c>
      <c r="O459" s="55" t="s">
        <v>253</v>
      </c>
      <c r="P459" s="53" t="s">
        <v>133</v>
      </c>
      <c r="Q459" s="53" t="s">
        <v>88</v>
      </c>
      <c r="R459" s="40">
        <f>IF(D459="0. Inget datum inlagt",Tabell1[[#This Row],[Start date]],YEAR(D459))</f>
        <v>2025</v>
      </c>
      <c r="S459" s="13" t="s">
        <v>134</v>
      </c>
    </row>
    <row r="460" spans="1:19" x14ac:dyDescent="0.2">
      <c r="A460" s="53">
        <v>13</v>
      </c>
      <c r="B460" s="53" t="s">
        <v>1194</v>
      </c>
      <c r="C460" s="53" t="s">
        <v>17</v>
      </c>
      <c r="D460" s="54">
        <v>45717</v>
      </c>
      <c r="E460" s="85">
        <v>46904</v>
      </c>
      <c r="F460" s="53" t="s">
        <v>1593</v>
      </c>
      <c r="G460" s="53" t="s">
        <v>135</v>
      </c>
      <c r="H460" s="53" t="s">
        <v>1870</v>
      </c>
      <c r="I460" s="53" t="s">
        <v>34</v>
      </c>
      <c r="J460" s="53" t="s">
        <v>35</v>
      </c>
      <c r="K460" s="53" t="s">
        <v>252</v>
      </c>
      <c r="L460" s="53" t="s">
        <v>192</v>
      </c>
      <c r="M460" s="53" t="s">
        <v>23</v>
      </c>
      <c r="N460" s="53" t="s">
        <v>139</v>
      </c>
      <c r="O460" s="55" t="s">
        <v>253</v>
      </c>
      <c r="P460" s="53" t="s">
        <v>133</v>
      </c>
      <c r="Q460" s="53" t="s">
        <v>88</v>
      </c>
      <c r="R460" s="40">
        <f>IF(D460="0. Inget datum inlagt",Tabell1[[#This Row],[Start date]],YEAR(D460))</f>
        <v>2025</v>
      </c>
      <c r="S460" s="13" t="s">
        <v>134</v>
      </c>
    </row>
    <row r="461" spans="1:19" x14ac:dyDescent="0.2">
      <c r="A461" s="53">
        <v>14</v>
      </c>
      <c r="B461" s="53" t="s">
        <v>1194</v>
      </c>
      <c r="C461" s="53" t="s">
        <v>17</v>
      </c>
      <c r="D461" s="54">
        <v>45717</v>
      </c>
      <c r="E461" s="85">
        <v>46904</v>
      </c>
      <c r="F461" s="53" t="s">
        <v>1593</v>
      </c>
      <c r="G461" s="53" t="s">
        <v>135</v>
      </c>
      <c r="H461" s="53" t="s">
        <v>1288</v>
      </c>
      <c r="I461" s="53" t="s">
        <v>34</v>
      </c>
      <c r="J461" s="53" t="s">
        <v>35</v>
      </c>
      <c r="K461" s="53" t="s">
        <v>252</v>
      </c>
      <c r="L461" s="53" t="s">
        <v>263</v>
      </c>
      <c r="M461" s="53" t="s">
        <v>47</v>
      </c>
      <c r="N461" s="53" t="s">
        <v>139</v>
      </c>
      <c r="O461" s="55" t="s">
        <v>253</v>
      </c>
      <c r="P461" s="53" t="s">
        <v>133</v>
      </c>
      <c r="Q461" s="53" t="s">
        <v>88</v>
      </c>
      <c r="R461" s="40">
        <f>IF(D461="0. Inget datum inlagt",Tabell1[[#This Row],[Start date]],YEAR(D461))</f>
        <v>2025</v>
      </c>
      <c r="S461" s="13" t="s">
        <v>134</v>
      </c>
    </row>
    <row r="462" spans="1:19" x14ac:dyDescent="0.2">
      <c r="A462" s="53">
        <v>15</v>
      </c>
      <c r="B462" s="53" t="s">
        <v>1194</v>
      </c>
      <c r="C462" s="53" t="s">
        <v>17</v>
      </c>
      <c r="D462" s="54">
        <v>45717</v>
      </c>
      <c r="E462" s="85">
        <v>46904</v>
      </c>
      <c r="F462" s="53" t="s">
        <v>1594</v>
      </c>
      <c r="G462" s="53" t="s">
        <v>1595</v>
      </c>
      <c r="H462" s="53" t="s">
        <v>1871</v>
      </c>
      <c r="I462" s="53" t="s">
        <v>20</v>
      </c>
      <c r="J462" s="53" t="s">
        <v>21</v>
      </c>
      <c r="K462" s="53" t="s">
        <v>22</v>
      </c>
      <c r="L462" s="53" t="s">
        <v>302</v>
      </c>
      <c r="M462" s="53" t="s">
        <v>303</v>
      </c>
      <c r="N462" s="53" t="s">
        <v>135</v>
      </c>
      <c r="O462" s="55">
        <v>184000</v>
      </c>
      <c r="P462" s="53" t="s">
        <v>138</v>
      </c>
      <c r="Q462" s="53" t="s">
        <v>77</v>
      </c>
      <c r="R462" s="40">
        <f>IF(D462="0. Inget datum inlagt",Tabell1[[#This Row],[Start date]],YEAR(D462))</f>
        <v>2025</v>
      </c>
      <c r="S462" s="13" t="s">
        <v>134</v>
      </c>
    </row>
    <row r="463" spans="1:19" x14ac:dyDescent="0.2">
      <c r="A463" s="53">
        <v>16</v>
      </c>
      <c r="B463" s="53" t="s">
        <v>1194</v>
      </c>
      <c r="C463" s="53" t="s">
        <v>17</v>
      </c>
      <c r="D463" s="54">
        <v>45717</v>
      </c>
      <c r="E463" s="85">
        <v>46904</v>
      </c>
      <c r="F463" s="53" t="s">
        <v>1594</v>
      </c>
      <c r="G463" s="53" t="s">
        <v>135</v>
      </c>
      <c r="H463" s="53" t="e">
        <v>#N/A</v>
      </c>
      <c r="I463" s="53" t="s">
        <v>34</v>
      </c>
      <c r="J463" s="53" t="s">
        <v>35</v>
      </c>
      <c r="K463" s="53" t="s">
        <v>22</v>
      </c>
      <c r="L463" s="53" t="s">
        <v>1827</v>
      </c>
      <c r="M463" s="53" t="s">
        <v>50</v>
      </c>
      <c r="N463" s="53" t="s">
        <v>135</v>
      </c>
      <c r="O463" s="55">
        <v>204000</v>
      </c>
      <c r="P463" s="53" t="s">
        <v>138</v>
      </c>
      <c r="Q463" s="53" t="s">
        <v>77</v>
      </c>
      <c r="R463" s="40">
        <f>IF(D463="0. Inget datum inlagt",Tabell1[[#This Row],[Start date]],YEAR(D463))</f>
        <v>2025</v>
      </c>
      <c r="S463" s="13" t="s">
        <v>134</v>
      </c>
    </row>
    <row r="464" spans="1:19" x14ac:dyDescent="0.2">
      <c r="A464" s="53">
        <v>17</v>
      </c>
      <c r="B464" s="53" t="s">
        <v>1194</v>
      </c>
      <c r="C464" s="53" t="s">
        <v>17</v>
      </c>
      <c r="D464" s="54">
        <v>45717</v>
      </c>
      <c r="E464" s="85">
        <v>46904</v>
      </c>
      <c r="F464" s="53" t="s">
        <v>1594</v>
      </c>
      <c r="G464" s="53" t="s">
        <v>135</v>
      </c>
      <c r="H464" s="53" t="s">
        <v>1434</v>
      </c>
      <c r="I464" s="53" t="s">
        <v>20</v>
      </c>
      <c r="J464" s="53" t="s">
        <v>136</v>
      </c>
      <c r="K464" s="53" t="s">
        <v>22</v>
      </c>
      <c r="L464" s="53" t="s">
        <v>137</v>
      </c>
      <c r="M464" s="53" t="s">
        <v>46</v>
      </c>
      <c r="N464" s="53" t="s">
        <v>135</v>
      </c>
      <c r="O464" s="55">
        <v>104000</v>
      </c>
      <c r="P464" s="53" t="s">
        <v>138</v>
      </c>
      <c r="Q464" s="53" t="s">
        <v>77</v>
      </c>
      <c r="R464" s="40">
        <f>IF(D464="0. Inget datum inlagt",Tabell1[[#This Row],[Start date]],YEAR(D464))</f>
        <v>2025</v>
      </c>
      <c r="S464" s="13" t="s">
        <v>134</v>
      </c>
    </row>
    <row r="465" spans="1:19" x14ac:dyDescent="0.2">
      <c r="A465" s="53">
        <v>18</v>
      </c>
      <c r="B465" s="53" t="s">
        <v>1194</v>
      </c>
      <c r="C465" s="53" t="s">
        <v>17</v>
      </c>
      <c r="D465" s="54">
        <v>45717</v>
      </c>
      <c r="E465" s="85">
        <v>46904</v>
      </c>
      <c r="F465" s="53" t="s">
        <v>1596</v>
      </c>
      <c r="G465" s="53" t="s">
        <v>222</v>
      </c>
      <c r="H465" s="53" t="s">
        <v>1597</v>
      </c>
      <c r="I465" s="53" t="s">
        <v>20</v>
      </c>
      <c r="J465" s="53" t="s">
        <v>66</v>
      </c>
      <c r="K465" s="53" t="s">
        <v>22</v>
      </c>
      <c r="L465" s="53" t="s">
        <v>193</v>
      </c>
      <c r="M465" s="53" t="s">
        <v>131</v>
      </c>
      <c r="N465" s="53" t="s">
        <v>132</v>
      </c>
      <c r="O465" s="55">
        <v>184880</v>
      </c>
      <c r="P465" s="53" t="s">
        <v>133</v>
      </c>
      <c r="Q465" s="53" t="s">
        <v>88</v>
      </c>
      <c r="R465" s="40">
        <f>IF(D465="0. Inget datum inlagt",Tabell1[[#This Row],[Start date]],YEAR(D465))</f>
        <v>2025</v>
      </c>
      <c r="S465" s="13" t="s">
        <v>134</v>
      </c>
    </row>
    <row r="466" spans="1:19" x14ac:dyDescent="0.2">
      <c r="A466" s="53">
        <v>19</v>
      </c>
      <c r="B466" s="53" t="s">
        <v>1194</v>
      </c>
      <c r="C466" s="53" t="s">
        <v>17</v>
      </c>
      <c r="D466" s="54">
        <v>45717</v>
      </c>
      <c r="E466" s="85">
        <v>46904</v>
      </c>
      <c r="F466" s="53" t="s">
        <v>1596</v>
      </c>
      <c r="G466" s="53" t="s">
        <v>224</v>
      </c>
      <c r="H466" s="53" t="s">
        <v>225</v>
      </c>
      <c r="I466" s="53" t="s">
        <v>20</v>
      </c>
      <c r="J466" s="53" t="s">
        <v>21</v>
      </c>
      <c r="K466" s="53" t="s">
        <v>22</v>
      </c>
      <c r="L466" s="53" t="s">
        <v>226</v>
      </c>
      <c r="M466" s="53" t="s">
        <v>131</v>
      </c>
      <c r="N466" s="53" t="s">
        <v>132</v>
      </c>
      <c r="O466" s="55">
        <v>96400</v>
      </c>
      <c r="P466" s="53" t="s">
        <v>133</v>
      </c>
      <c r="Q466" s="53" t="s">
        <v>88</v>
      </c>
      <c r="R466" s="40">
        <f>IF(D466="0. Inget datum inlagt",Tabell1[[#This Row],[Start date]],YEAR(D466))</f>
        <v>2025</v>
      </c>
      <c r="S466" s="13" t="s">
        <v>134</v>
      </c>
    </row>
    <row r="467" spans="1:19" x14ac:dyDescent="0.2">
      <c r="A467" s="53">
        <v>20</v>
      </c>
      <c r="B467" s="53" t="s">
        <v>1194</v>
      </c>
      <c r="C467" s="53" t="s">
        <v>17</v>
      </c>
      <c r="D467" s="54">
        <v>45717</v>
      </c>
      <c r="E467" s="85">
        <v>46904</v>
      </c>
      <c r="F467" s="53" t="s">
        <v>1598</v>
      </c>
      <c r="G467" s="53" t="s">
        <v>180</v>
      </c>
      <c r="H467" s="53" t="s">
        <v>181</v>
      </c>
      <c r="I467" s="53" t="s">
        <v>20</v>
      </c>
      <c r="J467" s="53" t="s">
        <v>25</v>
      </c>
      <c r="K467" s="53" t="s">
        <v>22</v>
      </c>
      <c r="L467" s="53" t="s">
        <v>137</v>
      </c>
      <c r="M467" s="53" t="s">
        <v>46</v>
      </c>
      <c r="N467" s="53" t="s">
        <v>137</v>
      </c>
      <c r="O467" s="55">
        <v>160000.32000000001</v>
      </c>
      <c r="P467" s="53" t="s">
        <v>133</v>
      </c>
      <c r="Q467" s="53" t="s">
        <v>16</v>
      </c>
      <c r="R467" s="40">
        <f>IF(D467="0. Inget datum inlagt",Tabell1[[#This Row],[Start date]],YEAR(D467))</f>
        <v>2025</v>
      </c>
      <c r="S467" s="13" t="s">
        <v>134</v>
      </c>
    </row>
    <row r="468" spans="1:19" x14ac:dyDescent="0.2">
      <c r="A468" s="53">
        <v>21</v>
      </c>
      <c r="B468" s="53" t="s">
        <v>1194</v>
      </c>
      <c r="C468" s="53" t="s">
        <v>17</v>
      </c>
      <c r="D468" s="54">
        <v>45717</v>
      </c>
      <c r="E468" s="85">
        <v>46904</v>
      </c>
      <c r="F468" s="53" t="s">
        <v>1598</v>
      </c>
      <c r="G468" s="53" t="s">
        <v>182</v>
      </c>
      <c r="H468" s="53" t="s">
        <v>183</v>
      </c>
      <c r="I468" s="53" t="s">
        <v>20</v>
      </c>
      <c r="J468" s="53" t="s">
        <v>25</v>
      </c>
      <c r="K468" s="53" t="s">
        <v>22</v>
      </c>
      <c r="L468" s="53" t="s">
        <v>1828</v>
      </c>
      <c r="M468" s="53" t="s">
        <v>50</v>
      </c>
      <c r="N468" s="53" t="s">
        <v>156</v>
      </c>
      <c r="O468" s="55">
        <v>96000</v>
      </c>
      <c r="P468" s="53" t="s">
        <v>133</v>
      </c>
      <c r="Q468" s="53" t="s">
        <v>16</v>
      </c>
      <c r="R468" s="40">
        <f>IF(D468="0. Inget datum inlagt",Tabell1[[#This Row],[Start date]],YEAR(D468))</f>
        <v>2025</v>
      </c>
      <c r="S468" s="13" t="s">
        <v>134</v>
      </c>
    </row>
    <row r="469" spans="1:19" x14ac:dyDescent="0.2">
      <c r="A469" s="53">
        <v>22</v>
      </c>
      <c r="B469" s="53" t="s">
        <v>1194</v>
      </c>
      <c r="C469" s="53" t="s">
        <v>17</v>
      </c>
      <c r="D469" s="54">
        <v>45717</v>
      </c>
      <c r="E469" s="85">
        <v>46904</v>
      </c>
      <c r="F469" s="53" t="s">
        <v>1598</v>
      </c>
      <c r="G469" s="53" t="s">
        <v>1599</v>
      </c>
      <c r="H469" s="53" t="s">
        <v>1872</v>
      </c>
      <c r="I469" s="53" t="s">
        <v>20</v>
      </c>
      <c r="J469" s="53" t="s">
        <v>1600</v>
      </c>
      <c r="K469" s="53" t="s">
        <v>22</v>
      </c>
      <c r="L469" s="53" t="s">
        <v>142</v>
      </c>
      <c r="M469" s="53" t="s">
        <v>47</v>
      </c>
      <c r="N469" s="53" t="s">
        <v>139</v>
      </c>
      <c r="O469" s="55">
        <v>80000</v>
      </c>
      <c r="P469" s="53" t="s">
        <v>133</v>
      </c>
      <c r="Q469" s="53" t="s">
        <v>16</v>
      </c>
      <c r="R469" s="40">
        <f>IF(D469="0. Inget datum inlagt",Tabell1[[#This Row],[Start date]],YEAR(D469))</f>
        <v>2025</v>
      </c>
      <c r="S469" s="13" t="s">
        <v>134</v>
      </c>
    </row>
    <row r="470" spans="1:19" x14ac:dyDescent="0.2">
      <c r="A470" s="53">
        <v>23</v>
      </c>
      <c r="B470" s="53" t="s">
        <v>1194</v>
      </c>
      <c r="C470" s="53" t="s">
        <v>17</v>
      </c>
      <c r="D470" s="54">
        <v>45717</v>
      </c>
      <c r="E470" s="85">
        <v>46904</v>
      </c>
      <c r="F470" s="53" t="s">
        <v>1601</v>
      </c>
      <c r="G470" s="53" t="s">
        <v>1602</v>
      </c>
      <c r="H470" s="53" t="s">
        <v>1873</v>
      </c>
      <c r="I470" s="53" t="s">
        <v>34</v>
      </c>
      <c r="J470" s="53" t="s">
        <v>35</v>
      </c>
      <c r="K470" s="53" t="s">
        <v>22</v>
      </c>
      <c r="L470" s="53" t="s">
        <v>137</v>
      </c>
      <c r="M470" s="53" t="s">
        <v>46</v>
      </c>
      <c r="N470" s="53" t="s">
        <v>137</v>
      </c>
      <c r="O470" s="55">
        <v>109200</v>
      </c>
      <c r="P470" s="53" t="s">
        <v>138</v>
      </c>
      <c r="Q470" s="53" t="s">
        <v>51</v>
      </c>
      <c r="R470" s="40">
        <f>IF(D470="0. Inget datum inlagt",Tabell1[[#This Row],[Start date]],YEAR(D470))</f>
        <v>2025</v>
      </c>
      <c r="S470" s="13" t="s">
        <v>134</v>
      </c>
    </row>
    <row r="471" spans="1:19" x14ac:dyDescent="0.2">
      <c r="A471" s="53">
        <v>24</v>
      </c>
      <c r="B471" s="53" t="s">
        <v>1194</v>
      </c>
      <c r="C471" s="53" t="s">
        <v>17</v>
      </c>
      <c r="D471" s="54">
        <v>45717</v>
      </c>
      <c r="E471" s="85">
        <v>46904</v>
      </c>
      <c r="F471" s="53" t="s">
        <v>1603</v>
      </c>
      <c r="G471" s="53" t="s">
        <v>169</v>
      </c>
      <c r="H471" s="53" t="s">
        <v>1604</v>
      </c>
      <c r="I471" s="53" t="s">
        <v>20</v>
      </c>
      <c r="J471" s="53" t="s">
        <v>145</v>
      </c>
      <c r="K471" s="53" t="s">
        <v>22</v>
      </c>
      <c r="L471" s="53" t="s">
        <v>170</v>
      </c>
      <c r="M471" s="53" t="s">
        <v>186</v>
      </c>
      <c r="N471" s="53" t="s">
        <v>162</v>
      </c>
      <c r="O471" s="55">
        <v>164933.21</v>
      </c>
      <c r="P471" s="53" t="s">
        <v>133</v>
      </c>
      <c r="Q471" s="53" t="s">
        <v>16</v>
      </c>
      <c r="R471" s="40">
        <f>IF(D471="0. Inget datum inlagt",Tabell1[[#This Row],[Start date]],YEAR(D471))</f>
        <v>2025</v>
      </c>
      <c r="S471" s="13" t="s">
        <v>134</v>
      </c>
    </row>
    <row r="472" spans="1:19" x14ac:dyDescent="0.2">
      <c r="A472" s="53">
        <v>25</v>
      </c>
      <c r="B472" s="53" t="s">
        <v>1194</v>
      </c>
      <c r="C472" s="53" t="s">
        <v>17</v>
      </c>
      <c r="D472" s="54">
        <v>45717</v>
      </c>
      <c r="E472" s="85">
        <v>46904</v>
      </c>
      <c r="F472" s="53" t="s">
        <v>1603</v>
      </c>
      <c r="G472" s="53" t="s">
        <v>1136</v>
      </c>
      <c r="H472" s="53" t="s">
        <v>1874</v>
      </c>
      <c r="I472" s="53" t="s">
        <v>20</v>
      </c>
      <c r="J472" s="53" t="s">
        <v>21</v>
      </c>
      <c r="K472" s="53" t="s">
        <v>22</v>
      </c>
      <c r="L472" s="53" t="s">
        <v>261</v>
      </c>
      <c r="M472" s="53" t="s">
        <v>245</v>
      </c>
      <c r="N472" s="53" t="s">
        <v>132</v>
      </c>
      <c r="O472" s="55">
        <v>129973.31</v>
      </c>
      <c r="P472" s="53" t="s">
        <v>133</v>
      </c>
      <c r="Q472" s="53" t="s">
        <v>16</v>
      </c>
      <c r="R472" s="40">
        <f>IF(D472="0. Inget datum inlagt",Tabell1[[#This Row],[Start date]],YEAR(D472))</f>
        <v>2025</v>
      </c>
      <c r="S472" s="13" t="s">
        <v>134</v>
      </c>
    </row>
    <row r="473" spans="1:19" x14ac:dyDescent="0.2">
      <c r="A473" s="53">
        <v>26</v>
      </c>
      <c r="B473" s="53" t="s">
        <v>1194</v>
      </c>
      <c r="C473" s="53" t="s">
        <v>17</v>
      </c>
      <c r="D473" s="54">
        <v>45717</v>
      </c>
      <c r="E473" s="85">
        <v>46904</v>
      </c>
      <c r="F473" s="53" t="s">
        <v>1605</v>
      </c>
      <c r="G473" s="53" t="s">
        <v>227</v>
      </c>
      <c r="H473" s="53" t="s">
        <v>55</v>
      </c>
      <c r="I473" s="53" t="s">
        <v>20</v>
      </c>
      <c r="J473" s="53" t="s">
        <v>25</v>
      </c>
      <c r="K473" s="53" t="s">
        <v>22</v>
      </c>
      <c r="L473" s="53" t="s">
        <v>142</v>
      </c>
      <c r="M473" s="53" t="s">
        <v>47</v>
      </c>
      <c r="N473" s="53" t="s">
        <v>139</v>
      </c>
      <c r="O473" s="55">
        <v>330611.20000000001</v>
      </c>
      <c r="P473" s="53" t="s">
        <v>133</v>
      </c>
      <c r="Q473" s="53" t="s">
        <v>88</v>
      </c>
      <c r="R473" s="40">
        <f>IF(D473="0. Inget datum inlagt",Tabell1[[#This Row],[Start date]],YEAR(D473))</f>
        <v>2025</v>
      </c>
      <c r="S473" s="13" t="s">
        <v>134</v>
      </c>
    </row>
    <row r="474" spans="1:19" x14ac:dyDescent="0.2">
      <c r="A474" s="53">
        <v>27</v>
      </c>
      <c r="B474" s="53" t="s">
        <v>1194</v>
      </c>
      <c r="C474" s="53" t="s">
        <v>17</v>
      </c>
      <c r="D474" s="54">
        <v>45717</v>
      </c>
      <c r="E474" s="85">
        <v>46904</v>
      </c>
      <c r="F474" s="53" t="s">
        <v>1605</v>
      </c>
      <c r="G474" s="53" t="s">
        <v>1287</v>
      </c>
      <c r="H474" s="53" t="s">
        <v>1288</v>
      </c>
      <c r="I474" s="53" t="s">
        <v>34</v>
      </c>
      <c r="J474" s="53" t="s">
        <v>35</v>
      </c>
      <c r="K474" s="53" t="s">
        <v>22</v>
      </c>
      <c r="L474" s="53" t="s">
        <v>263</v>
      </c>
      <c r="M474" s="53" t="s">
        <v>47</v>
      </c>
      <c r="N474" s="53" t="s">
        <v>139</v>
      </c>
      <c r="O474" s="55">
        <v>83792</v>
      </c>
      <c r="P474" s="53" t="s">
        <v>133</v>
      </c>
      <c r="Q474" s="53" t="s">
        <v>88</v>
      </c>
      <c r="R474" s="40">
        <f>IF(D474="0. Inget datum inlagt",Tabell1[[#This Row],[Start date]],YEAR(D474))</f>
        <v>2025</v>
      </c>
      <c r="S474" s="13" t="s">
        <v>134</v>
      </c>
    </row>
    <row r="475" spans="1:19" x14ac:dyDescent="0.2">
      <c r="A475" s="53">
        <v>28</v>
      </c>
      <c r="B475" s="53" t="s">
        <v>1194</v>
      </c>
      <c r="C475" s="53" t="s">
        <v>17</v>
      </c>
      <c r="D475" s="54">
        <v>45717</v>
      </c>
      <c r="E475" s="85">
        <v>46904</v>
      </c>
      <c r="F475" s="53" t="s">
        <v>1606</v>
      </c>
      <c r="G475" s="53" t="s">
        <v>169</v>
      </c>
      <c r="H475" s="53" t="s">
        <v>1604</v>
      </c>
      <c r="I475" s="53" t="s">
        <v>20</v>
      </c>
      <c r="J475" s="53" t="s">
        <v>145</v>
      </c>
      <c r="K475" s="53" t="s">
        <v>22</v>
      </c>
      <c r="L475" s="53" t="s">
        <v>170</v>
      </c>
      <c r="M475" s="53" t="s">
        <v>186</v>
      </c>
      <c r="N475" s="53" t="s">
        <v>162</v>
      </c>
      <c r="O475" s="55">
        <v>173962.1</v>
      </c>
      <c r="P475" s="53" t="s">
        <v>133</v>
      </c>
      <c r="Q475" s="53" t="s">
        <v>16</v>
      </c>
      <c r="R475" s="40">
        <f>IF(D475="0. Inget datum inlagt",Tabell1[[#This Row],[Start date]],YEAR(D475))</f>
        <v>2025</v>
      </c>
      <c r="S475" s="13" t="s">
        <v>134</v>
      </c>
    </row>
    <row r="476" spans="1:19" x14ac:dyDescent="0.2">
      <c r="A476" s="53">
        <v>29</v>
      </c>
      <c r="B476" s="53" t="s">
        <v>1194</v>
      </c>
      <c r="C476" s="53" t="s">
        <v>17</v>
      </c>
      <c r="D476" s="54">
        <v>45717</v>
      </c>
      <c r="E476" s="85">
        <v>46904</v>
      </c>
      <c r="F476" s="53" t="s">
        <v>1607</v>
      </c>
      <c r="G476" s="53" t="s">
        <v>153</v>
      </c>
      <c r="H476" s="53" t="s">
        <v>154</v>
      </c>
      <c r="I476" s="53" t="s">
        <v>20</v>
      </c>
      <c r="J476" s="53" t="s">
        <v>25</v>
      </c>
      <c r="K476" s="53" t="s">
        <v>22</v>
      </c>
      <c r="L476" s="53" t="s">
        <v>168</v>
      </c>
      <c r="M476" s="53" t="s">
        <v>47</v>
      </c>
      <c r="N476" s="53" t="s">
        <v>139</v>
      </c>
      <c r="O476" s="55">
        <v>168860.79999999999</v>
      </c>
      <c r="P476" s="53" t="s">
        <v>133</v>
      </c>
      <c r="Q476" s="53" t="s">
        <v>88</v>
      </c>
      <c r="R476" s="40">
        <f>IF(D476="0. Inget datum inlagt",Tabell1[[#This Row],[Start date]],YEAR(D476))</f>
        <v>2025</v>
      </c>
      <c r="S476" s="13" t="s">
        <v>134</v>
      </c>
    </row>
    <row r="477" spans="1:19" x14ac:dyDescent="0.2">
      <c r="A477" s="53">
        <v>30</v>
      </c>
      <c r="B477" s="53" t="s">
        <v>1194</v>
      </c>
      <c r="C477" s="53" t="s">
        <v>17</v>
      </c>
      <c r="D477" s="54">
        <v>45717</v>
      </c>
      <c r="E477" s="85">
        <v>46904</v>
      </c>
      <c r="F477" s="53" t="s">
        <v>1607</v>
      </c>
      <c r="G477" s="53" t="s">
        <v>1608</v>
      </c>
      <c r="H477" s="53" t="s">
        <v>1875</v>
      </c>
      <c r="I477" s="53" t="s">
        <v>20</v>
      </c>
      <c r="J477" s="53" t="s">
        <v>1600</v>
      </c>
      <c r="K477" s="53" t="s">
        <v>22</v>
      </c>
      <c r="L477" s="53" t="s">
        <v>150</v>
      </c>
      <c r="M477" s="53" t="s">
        <v>151</v>
      </c>
      <c r="N477" s="53" t="s">
        <v>152</v>
      </c>
      <c r="O477" s="55">
        <v>135645.6</v>
      </c>
      <c r="P477" s="53" t="s">
        <v>133</v>
      </c>
      <c r="Q477" s="53" t="s">
        <v>88</v>
      </c>
      <c r="R477" s="40">
        <f>IF(D477="0. Inget datum inlagt",Tabell1[[#This Row],[Start date]],YEAR(D477))</f>
        <v>2025</v>
      </c>
      <c r="S477" s="13" t="s">
        <v>134</v>
      </c>
    </row>
    <row r="478" spans="1:19" x14ac:dyDescent="0.2">
      <c r="A478" s="53">
        <v>31</v>
      </c>
      <c r="B478" s="53" t="s">
        <v>1194</v>
      </c>
      <c r="C478" s="53" t="s">
        <v>17</v>
      </c>
      <c r="D478" s="54">
        <v>45717</v>
      </c>
      <c r="E478" s="85">
        <v>46904</v>
      </c>
      <c r="F478" s="53" t="s">
        <v>1607</v>
      </c>
      <c r="G478" s="53" t="s">
        <v>1609</v>
      </c>
      <c r="H478" s="53" t="e">
        <v>#N/A</v>
      </c>
      <c r="I478" s="53" t="s">
        <v>20</v>
      </c>
      <c r="J478" s="53" t="s">
        <v>25</v>
      </c>
      <c r="K478" s="53" t="s">
        <v>22</v>
      </c>
      <c r="L478" s="53" t="s">
        <v>194</v>
      </c>
      <c r="M478" s="53" t="s">
        <v>151</v>
      </c>
      <c r="N478" s="53" t="s">
        <v>152</v>
      </c>
      <c r="O478" s="55">
        <v>124200</v>
      </c>
      <c r="P478" s="53" t="s">
        <v>133</v>
      </c>
      <c r="Q478" s="53" t="s">
        <v>88</v>
      </c>
      <c r="R478" s="40">
        <f>IF(D478="0. Inget datum inlagt",Tabell1[[#This Row],[Start date]],YEAR(D478))</f>
        <v>2025</v>
      </c>
      <c r="S478" s="13" t="s">
        <v>134</v>
      </c>
    </row>
    <row r="479" spans="1:19" x14ac:dyDescent="0.2">
      <c r="A479" s="53">
        <v>32</v>
      </c>
      <c r="B479" s="53" t="s">
        <v>1194</v>
      </c>
      <c r="C479" s="53" t="s">
        <v>17</v>
      </c>
      <c r="D479" s="54">
        <v>45717</v>
      </c>
      <c r="E479" s="85">
        <v>46904</v>
      </c>
      <c r="F479" s="53" t="s">
        <v>1610</v>
      </c>
      <c r="G479" s="53" t="s">
        <v>1611</v>
      </c>
      <c r="H479" s="53" t="s">
        <v>1876</v>
      </c>
      <c r="I479" s="53" t="s">
        <v>34</v>
      </c>
      <c r="J479" s="53" t="s">
        <v>66</v>
      </c>
      <c r="K479" s="53" t="s">
        <v>22</v>
      </c>
      <c r="L479" s="53" t="s">
        <v>137</v>
      </c>
      <c r="M479" s="53" t="s">
        <v>46</v>
      </c>
      <c r="N479" s="53" t="s">
        <v>137</v>
      </c>
      <c r="O479" s="55">
        <v>284003.28000000003</v>
      </c>
      <c r="P479" s="53" t="s">
        <v>138</v>
      </c>
      <c r="Q479" s="53" t="s">
        <v>51</v>
      </c>
      <c r="R479" s="40">
        <f>IF(D479="0. Inget datum inlagt",Tabell1[[#This Row],[Start date]],YEAR(D479))</f>
        <v>2025</v>
      </c>
      <c r="S479" s="13" t="s">
        <v>134</v>
      </c>
    </row>
    <row r="480" spans="1:19" x14ac:dyDescent="0.2">
      <c r="A480" s="53">
        <v>33</v>
      </c>
      <c r="B480" s="53" t="s">
        <v>1194</v>
      </c>
      <c r="C480" s="53" t="s">
        <v>17</v>
      </c>
      <c r="D480" s="54">
        <v>45717</v>
      </c>
      <c r="E480" s="85">
        <v>46904</v>
      </c>
      <c r="F480" s="53" t="s">
        <v>1612</v>
      </c>
      <c r="G480" s="53" t="s">
        <v>1613</v>
      </c>
      <c r="H480" s="53" t="s">
        <v>1877</v>
      </c>
      <c r="I480" s="53" t="s">
        <v>20</v>
      </c>
      <c r="J480" s="53" t="s">
        <v>25</v>
      </c>
      <c r="K480" s="53" t="s">
        <v>22</v>
      </c>
      <c r="L480" s="53" t="s">
        <v>836</v>
      </c>
      <c r="M480" s="53" t="s">
        <v>837</v>
      </c>
      <c r="N480" s="53" t="s">
        <v>152</v>
      </c>
      <c r="O480" s="55">
        <v>68691.990000000005</v>
      </c>
      <c r="P480" s="53" t="s">
        <v>138</v>
      </c>
      <c r="Q480" s="53" t="s">
        <v>77</v>
      </c>
      <c r="R480" s="40">
        <f>IF(D480="0. Inget datum inlagt",Tabell1[[#This Row],[Start date]],YEAR(D480))</f>
        <v>2025</v>
      </c>
      <c r="S480" s="13" t="s">
        <v>134</v>
      </c>
    </row>
    <row r="481" spans="1:19" x14ac:dyDescent="0.2">
      <c r="A481" s="53">
        <v>34</v>
      </c>
      <c r="B481" s="53" t="s">
        <v>1194</v>
      </c>
      <c r="C481" s="53" t="s">
        <v>17</v>
      </c>
      <c r="D481" s="54">
        <v>45717</v>
      </c>
      <c r="E481" s="85">
        <v>46904</v>
      </c>
      <c r="F481" s="53" t="s">
        <v>1614</v>
      </c>
      <c r="G481" s="53" t="s">
        <v>135</v>
      </c>
      <c r="H481" s="53" t="s">
        <v>1215</v>
      </c>
      <c r="I481" s="53" t="s">
        <v>20</v>
      </c>
      <c r="J481" s="53" t="s">
        <v>136</v>
      </c>
      <c r="K481" s="53" t="s">
        <v>29</v>
      </c>
      <c r="L481" s="53" t="s">
        <v>137</v>
      </c>
      <c r="M481" s="53" t="s">
        <v>46</v>
      </c>
      <c r="N481" s="53" t="s">
        <v>137</v>
      </c>
      <c r="O481" s="55">
        <v>513040</v>
      </c>
      <c r="P481" s="53" t="s">
        <v>138</v>
      </c>
      <c r="Q481" s="53" t="s">
        <v>77</v>
      </c>
      <c r="R481" s="40">
        <f>IF(D481="0. Inget datum inlagt",Tabell1[[#This Row],[Start date]],YEAR(D481))</f>
        <v>2025</v>
      </c>
      <c r="S481" s="13" t="s">
        <v>134</v>
      </c>
    </row>
    <row r="482" spans="1:19" x14ac:dyDescent="0.2">
      <c r="A482" s="53">
        <v>35</v>
      </c>
      <c r="B482" s="53" t="s">
        <v>1194</v>
      </c>
      <c r="C482" s="53" t="s">
        <v>17</v>
      </c>
      <c r="D482" s="54">
        <v>45717</v>
      </c>
      <c r="E482" s="85">
        <v>46904</v>
      </c>
      <c r="F482" s="53" t="s">
        <v>1614</v>
      </c>
      <c r="G482" s="53" t="s">
        <v>411</v>
      </c>
      <c r="H482" s="53" t="s">
        <v>28</v>
      </c>
      <c r="I482" s="53" t="s">
        <v>20</v>
      </c>
      <c r="J482" s="53" t="s">
        <v>25</v>
      </c>
      <c r="K482" s="53" t="s">
        <v>22</v>
      </c>
      <c r="L482" s="53" t="s">
        <v>412</v>
      </c>
      <c r="M482" s="53" t="s">
        <v>30</v>
      </c>
      <c r="N482" s="53" t="s">
        <v>221</v>
      </c>
      <c r="O482" s="55">
        <v>114775.44</v>
      </c>
      <c r="P482" s="53" t="s">
        <v>138</v>
      </c>
      <c r="Q482" s="53" t="s">
        <v>77</v>
      </c>
      <c r="R482" s="40">
        <f>IF(D482="0. Inget datum inlagt",Tabell1[[#This Row],[Start date]],YEAR(D482))</f>
        <v>2025</v>
      </c>
      <c r="S482" s="13" t="s">
        <v>134</v>
      </c>
    </row>
    <row r="483" spans="1:19" x14ac:dyDescent="0.2">
      <c r="A483" s="53">
        <v>36</v>
      </c>
      <c r="B483" s="53" t="s">
        <v>1194</v>
      </c>
      <c r="C483" s="53" t="s">
        <v>17</v>
      </c>
      <c r="D483" s="54">
        <v>45717</v>
      </c>
      <c r="E483" s="85">
        <v>46904</v>
      </c>
      <c r="F483" s="53" t="s">
        <v>1614</v>
      </c>
      <c r="G483" s="53" t="s">
        <v>1346</v>
      </c>
      <c r="H483" s="53" t="s">
        <v>244</v>
      </c>
      <c r="I483" s="53" t="s">
        <v>20</v>
      </c>
      <c r="J483" s="53" t="s">
        <v>21</v>
      </c>
      <c r="K483" s="53" t="s">
        <v>22</v>
      </c>
      <c r="L483" s="53" t="s">
        <v>146</v>
      </c>
      <c r="M483" s="53" t="s">
        <v>147</v>
      </c>
      <c r="N483" s="53" t="s">
        <v>148</v>
      </c>
      <c r="O483" s="55">
        <v>360800</v>
      </c>
      <c r="P483" s="53" t="s">
        <v>138</v>
      </c>
      <c r="Q483" s="53" t="s">
        <v>77</v>
      </c>
      <c r="R483" s="40">
        <f>IF(D483="0. Inget datum inlagt",Tabell1[[#This Row],[Start date]],YEAR(D483))</f>
        <v>2025</v>
      </c>
      <c r="S483" s="13" t="s">
        <v>134</v>
      </c>
    </row>
    <row r="484" spans="1:19" x14ac:dyDescent="0.2">
      <c r="A484" s="53">
        <v>37</v>
      </c>
      <c r="B484" s="53" t="s">
        <v>1194</v>
      </c>
      <c r="C484" s="53" t="s">
        <v>17</v>
      </c>
      <c r="D484" s="54">
        <v>45717</v>
      </c>
      <c r="E484" s="85">
        <v>46904</v>
      </c>
      <c r="F484" s="53" t="s">
        <v>1615</v>
      </c>
      <c r="G484" s="53" t="s">
        <v>367</v>
      </c>
      <c r="H484" s="53" t="s">
        <v>256</v>
      </c>
      <c r="I484" s="53" t="s">
        <v>20</v>
      </c>
      <c r="J484" s="53" t="s">
        <v>21</v>
      </c>
      <c r="K484" s="53" t="s">
        <v>22</v>
      </c>
      <c r="L484" s="53" t="s">
        <v>205</v>
      </c>
      <c r="M484" s="53" t="s">
        <v>131</v>
      </c>
      <c r="N484" s="53" t="s">
        <v>132</v>
      </c>
      <c r="O484" s="55">
        <v>225092.8</v>
      </c>
      <c r="P484" s="53" t="s">
        <v>138</v>
      </c>
      <c r="Q484" s="53" t="s">
        <v>51</v>
      </c>
      <c r="R484" s="40">
        <f>IF(D484="0. Inget datum inlagt",Tabell1[[#This Row],[Start date]],YEAR(D484))</f>
        <v>2025</v>
      </c>
      <c r="S484" s="13" t="s">
        <v>134</v>
      </c>
    </row>
    <row r="485" spans="1:19" x14ac:dyDescent="0.2">
      <c r="A485" s="53">
        <v>38</v>
      </c>
      <c r="B485" s="53" t="s">
        <v>1194</v>
      </c>
      <c r="C485" s="53" t="s">
        <v>17</v>
      </c>
      <c r="D485" s="54">
        <v>45717</v>
      </c>
      <c r="E485" s="85">
        <v>46904</v>
      </c>
      <c r="F485" s="53" t="s">
        <v>1616</v>
      </c>
      <c r="G485" s="53" t="s">
        <v>135</v>
      </c>
      <c r="H485" s="53" t="s">
        <v>1215</v>
      </c>
      <c r="I485" s="53" t="s">
        <v>20</v>
      </c>
      <c r="J485" s="53" t="s">
        <v>136</v>
      </c>
      <c r="K485" s="53" t="s">
        <v>22</v>
      </c>
      <c r="L485" s="53" t="s">
        <v>137</v>
      </c>
      <c r="M485" s="53" t="s">
        <v>46</v>
      </c>
      <c r="N485" s="53" t="s">
        <v>137</v>
      </c>
      <c r="O485" s="55">
        <v>277568.48</v>
      </c>
      <c r="P485" s="53" t="s">
        <v>138</v>
      </c>
      <c r="Q485" s="53" t="s">
        <v>51</v>
      </c>
      <c r="R485" s="40">
        <f>IF(D485="0. Inget datum inlagt",Tabell1[[#This Row],[Start date]],YEAR(D485))</f>
        <v>2025</v>
      </c>
      <c r="S485" s="13" t="s">
        <v>134</v>
      </c>
    </row>
    <row r="486" spans="1:19" x14ac:dyDescent="0.2">
      <c r="A486" s="53">
        <v>39</v>
      </c>
      <c r="B486" s="53" t="s">
        <v>1194</v>
      </c>
      <c r="C486" s="53" t="s">
        <v>17</v>
      </c>
      <c r="D486" s="54">
        <v>45717</v>
      </c>
      <c r="E486" s="85">
        <v>46904</v>
      </c>
      <c r="F486" s="53" t="s">
        <v>1617</v>
      </c>
      <c r="G486" s="53" t="s">
        <v>1613</v>
      </c>
      <c r="H486" s="53" t="s">
        <v>1878</v>
      </c>
      <c r="I486" s="53" t="s">
        <v>20</v>
      </c>
      <c r="J486" s="53" t="s">
        <v>25</v>
      </c>
      <c r="K486" s="53" t="s">
        <v>22</v>
      </c>
      <c r="L486" s="53" t="s">
        <v>1209</v>
      </c>
      <c r="M486" s="53" t="s">
        <v>1210</v>
      </c>
      <c r="N486" s="53" t="s">
        <v>152</v>
      </c>
      <c r="O486" s="55">
        <v>233324.32</v>
      </c>
      <c r="P486" s="53" t="s">
        <v>138</v>
      </c>
      <c r="Q486" s="53" t="s">
        <v>77</v>
      </c>
      <c r="R486" s="40">
        <f>IF(D486="0. Inget datum inlagt",Tabell1[[#This Row],[Start date]],YEAR(D486))</f>
        <v>2025</v>
      </c>
      <c r="S486" s="13" t="s">
        <v>134</v>
      </c>
    </row>
    <row r="487" spans="1:19" x14ac:dyDescent="0.2">
      <c r="A487" s="53">
        <v>40</v>
      </c>
      <c r="B487" s="53" t="s">
        <v>1194</v>
      </c>
      <c r="C487" s="53" t="s">
        <v>17</v>
      </c>
      <c r="D487" s="54">
        <v>45717</v>
      </c>
      <c r="E487" s="85">
        <v>46904</v>
      </c>
      <c r="F487" s="53" t="s">
        <v>1617</v>
      </c>
      <c r="G487" s="53" t="s">
        <v>203</v>
      </c>
      <c r="H487" s="53" t="s">
        <v>204</v>
      </c>
      <c r="I487" s="53" t="s">
        <v>20</v>
      </c>
      <c r="J487" s="53" t="s">
        <v>66</v>
      </c>
      <c r="K487" s="53" t="s">
        <v>22</v>
      </c>
      <c r="L487" s="53" t="s">
        <v>205</v>
      </c>
      <c r="M487" s="53" t="s">
        <v>131</v>
      </c>
      <c r="N487" s="53" t="s">
        <v>132</v>
      </c>
      <c r="O487" s="55">
        <v>158882.88</v>
      </c>
      <c r="P487" s="53" t="s">
        <v>138</v>
      </c>
      <c r="Q487" s="53" t="s">
        <v>77</v>
      </c>
      <c r="R487" s="40">
        <f>IF(D487="0. Inget datum inlagt",Tabell1[[#This Row],[Start date]],YEAR(D487))</f>
        <v>2025</v>
      </c>
      <c r="S487" s="13" t="s">
        <v>134</v>
      </c>
    </row>
    <row r="488" spans="1:19" x14ac:dyDescent="0.2">
      <c r="A488" s="53">
        <v>41</v>
      </c>
      <c r="B488" s="53" t="s">
        <v>1194</v>
      </c>
      <c r="C488" s="53" t="s">
        <v>17</v>
      </c>
      <c r="D488" s="54">
        <v>45717</v>
      </c>
      <c r="E488" s="85">
        <v>46904</v>
      </c>
      <c r="F488" s="53" t="s">
        <v>1617</v>
      </c>
      <c r="G488" s="53" t="s">
        <v>201</v>
      </c>
      <c r="H488" s="53" t="s">
        <v>1879</v>
      </c>
      <c r="I488" s="53" t="s">
        <v>20</v>
      </c>
      <c r="J488" s="53" t="s">
        <v>1618</v>
      </c>
      <c r="K488" s="53" t="s">
        <v>22</v>
      </c>
      <c r="L488" s="53" t="s">
        <v>817</v>
      </c>
      <c r="M488" s="53" t="s">
        <v>131</v>
      </c>
      <c r="N488" s="53" t="s">
        <v>132</v>
      </c>
      <c r="O488" s="55">
        <v>160293.6</v>
      </c>
      <c r="P488" s="53" t="s">
        <v>138</v>
      </c>
      <c r="Q488" s="53" t="s">
        <v>77</v>
      </c>
      <c r="R488" s="40">
        <f>IF(D488="0. Inget datum inlagt",Tabell1[[#This Row],[Start date]],YEAR(D488))</f>
        <v>2025</v>
      </c>
      <c r="S488" s="13" t="s">
        <v>134</v>
      </c>
    </row>
    <row r="489" spans="1:19" x14ac:dyDescent="0.2">
      <c r="A489" s="53">
        <v>42</v>
      </c>
      <c r="B489" s="53" t="s">
        <v>1194</v>
      </c>
      <c r="C489" s="53" t="s">
        <v>17</v>
      </c>
      <c r="D489" s="54">
        <v>45717</v>
      </c>
      <c r="E489" s="85">
        <v>46904</v>
      </c>
      <c r="F489" s="53" t="s">
        <v>1619</v>
      </c>
      <c r="G489" s="53" t="s">
        <v>135</v>
      </c>
      <c r="H489" s="53" t="s">
        <v>1213</v>
      </c>
      <c r="I489" s="53" t="s">
        <v>34</v>
      </c>
      <c r="J489" s="53" t="s">
        <v>144</v>
      </c>
      <c r="K489" s="53" t="s">
        <v>22</v>
      </c>
      <c r="L489" s="53" t="s">
        <v>158</v>
      </c>
      <c r="M489" s="53" t="s">
        <v>42</v>
      </c>
      <c r="N489" s="53" t="s">
        <v>152</v>
      </c>
      <c r="O489" s="55">
        <v>222560</v>
      </c>
      <c r="P489" s="53" t="s">
        <v>133</v>
      </c>
      <c r="Q489" s="53" t="s">
        <v>88</v>
      </c>
      <c r="R489" s="40">
        <f>IF(D489="0. Inget datum inlagt",Tabell1[[#This Row],[Start date]],YEAR(D489))</f>
        <v>2025</v>
      </c>
      <c r="S489" s="13" t="s">
        <v>134</v>
      </c>
    </row>
    <row r="490" spans="1:19" x14ac:dyDescent="0.2">
      <c r="A490" s="53">
        <v>43</v>
      </c>
      <c r="B490" s="53" t="s">
        <v>1194</v>
      </c>
      <c r="C490" s="53" t="s">
        <v>17</v>
      </c>
      <c r="D490" s="54">
        <v>45717</v>
      </c>
      <c r="E490" s="85">
        <v>46904</v>
      </c>
      <c r="F490" s="53" t="s">
        <v>1620</v>
      </c>
      <c r="G490" s="53" t="s">
        <v>213</v>
      </c>
      <c r="H490" s="53" t="e">
        <v>#N/A</v>
      </c>
      <c r="I490" s="53" t="s">
        <v>20</v>
      </c>
      <c r="J490" s="53" t="s">
        <v>25</v>
      </c>
      <c r="K490" s="53" t="s">
        <v>22</v>
      </c>
      <c r="L490" s="53" t="s">
        <v>170</v>
      </c>
      <c r="M490" s="53" t="s">
        <v>186</v>
      </c>
      <c r="N490" s="53" t="s">
        <v>162</v>
      </c>
      <c r="O490" s="55">
        <v>151030.29999999999</v>
      </c>
      <c r="P490" s="53" t="s">
        <v>138</v>
      </c>
      <c r="Q490" s="53" t="s">
        <v>51</v>
      </c>
      <c r="R490" s="40">
        <f>IF(D490="0. Inget datum inlagt",Tabell1[[#This Row],[Start date]],YEAR(D490))</f>
        <v>2025</v>
      </c>
      <c r="S490" s="13" t="s">
        <v>134</v>
      </c>
    </row>
    <row r="491" spans="1:19" x14ac:dyDescent="0.2">
      <c r="A491" s="53">
        <v>44</v>
      </c>
      <c r="B491" s="53" t="s">
        <v>1194</v>
      </c>
      <c r="C491" s="53" t="s">
        <v>17</v>
      </c>
      <c r="D491" s="54">
        <v>45717</v>
      </c>
      <c r="E491" s="85">
        <v>46904</v>
      </c>
      <c r="F491" s="53" t="s">
        <v>1621</v>
      </c>
      <c r="G491" s="53" t="s">
        <v>166</v>
      </c>
      <c r="H491" s="53" t="s">
        <v>167</v>
      </c>
      <c r="I491" s="53" t="s">
        <v>20</v>
      </c>
      <c r="J491" s="53" t="s">
        <v>25</v>
      </c>
      <c r="K491" s="53" t="s">
        <v>22</v>
      </c>
      <c r="L491" s="53" t="s">
        <v>168</v>
      </c>
      <c r="M491" s="53" t="s">
        <v>50</v>
      </c>
      <c r="N491" s="53" t="s">
        <v>156</v>
      </c>
      <c r="O491" s="55">
        <v>123049.92</v>
      </c>
      <c r="P491" s="53" t="s">
        <v>138</v>
      </c>
      <c r="Q491" s="53" t="s">
        <v>77</v>
      </c>
      <c r="R491" s="40">
        <f>IF(D491="0. Inget datum inlagt",Tabell1[[#This Row],[Start date]],YEAR(D491))</f>
        <v>2025</v>
      </c>
      <c r="S491" s="13" t="s">
        <v>134</v>
      </c>
    </row>
    <row r="492" spans="1:19" x14ac:dyDescent="0.2">
      <c r="A492" s="53">
        <v>45</v>
      </c>
      <c r="B492" s="53" t="s">
        <v>1194</v>
      </c>
      <c r="C492" s="53" t="s">
        <v>17</v>
      </c>
      <c r="D492" s="54">
        <v>45717</v>
      </c>
      <c r="E492" s="85">
        <v>46904</v>
      </c>
      <c r="F492" s="53" t="s">
        <v>1610</v>
      </c>
      <c r="G492" s="53" t="s">
        <v>135</v>
      </c>
      <c r="H492" s="53" t="s">
        <v>1880</v>
      </c>
      <c r="I492" s="53" t="s">
        <v>20</v>
      </c>
      <c r="J492" s="53" t="s">
        <v>21</v>
      </c>
      <c r="K492" s="53" t="s">
        <v>252</v>
      </c>
      <c r="L492" s="53" t="s">
        <v>137</v>
      </c>
      <c r="M492" s="53" t="s">
        <v>46</v>
      </c>
      <c r="N492" s="53" t="s">
        <v>137</v>
      </c>
      <c r="O492" s="55" t="s">
        <v>253</v>
      </c>
      <c r="P492" s="53" t="s">
        <v>138</v>
      </c>
      <c r="Q492" s="53" t="s">
        <v>51</v>
      </c>
      <c r="R492" s="40">
        <f>IF(D492="0. Inget datum inlagt",Tabell1[[#This Row],[Start date]],YEAR(D492))</f>
        <v>2025</v>
      </c>
      <c r="S492" s="13" t="s">
        <v>134</v>
      </c>
    </row>
    <row r="493" spans="1:19" x14ac:dyDescent="0.2">
      <c r="A493" s="53">
        <v>46</v>
      </c>
      <c r="B493" s="53" t="s">
        <v>1194</v>
      </c>
      <c r="C493" s="53" t="s">
        <v>17</v>
      </c>
      <c r="D493" s="54">
        <v>45717</v>
      </c>
      <c r="E493" s="85">
        <v>46904</v>
      </c>
      <c r="F493" s="53" t="s">
        <v>1610</v>
      </c>
      <c r="G493" s="53" t="s">
        <v>135</v>
      </c>
      <c r="H493" s="53" t="s">
        <v>1311</v>
      </c>
      <c r="I493" s="53" t="s">
        <v>20</v>
      </c>
      <c r="J493" s="53" t="s">
        <v>145</v>
      </c>
      <c r="K493" s="53" t="s">
        <v>252</v>
      </c>
      <c r="L493" s="53" t="s">
        <v>168</v>
      </c>
      <c r="M493" s="53" t="s">
        <v>50</v>
      </c>
      <c r="N493" s="53" t="s">
        <v>156</v>
      </c>
      <c r="O493" s="55" t="s">
        <v>253</v>
      </c>
      <c r="P493" s="53" t="s">
        <v>138</v>
      </c>
      <c r="Q493" s="53" t="s">
        <v>51</v>
      </c>
      <c r="R493" s="40">
        <f>IF(D493="0. Inget datum inlagt",Tabell1[[#This Row],[Start date]],YEAR(D493))</f>
        <v>2025</v>
      </c>
      <c r="S493" s="13" t="s">
        <v>134</v>
      </c>
    </row>
    <row r="494" spans="1:19" x14ac:dyDescent="0.2">
      <c r="A494" s="53">
        <v>47</v>
      </c>
      <c r="B494" s="53" t="s">
        <v>1194</v>
      </c>
      <c r="C494" s="53" t="s">
        <v>17</v>
      </c>
      <c r="D494" s="54">
        <v>45717</v>
      </c>
      <c r="E494" s="85">
        <v>46904</v>
      </c>
      <c r="F494" s="53" t="s">
        <v>1610</v>
      </c>
      <c r="G494" s="53" t="s">
        <v>135</v>
      </c>
      <c r="H494" s="53" t="s">
        <v>183</v>
      </c>
      <c r="I494" s="53" t="s">
        <v>20</v>
      </c>
      <c r="J494" s="53" t="s">
        <v>25</v>
      </c>
      <c r="K494" s="53" t="s">
        <v>252</v>
      </c>
      <c r="L494" s="53" t="s">
        <v>168</v>
      </c>
      <c r="M494" s="53" t="s">
        <v>50</v>
      </c>
      <c r="N494" s="53" t="s">
        <v>156</v>
      </c>
      <c r="O494" s="55" t="s">
        <v>253</v>
      </c>
      <c r="P494" s="53" t="s">
        <v>138</v>
      </c>
      <c r="Q494" s="53" t="s">
        <v>51</v>
      </c>
      <c r="R494" s="40">
        <f>IF(D494="0. Inget datum inlagt",Tabell1[[#This Row],[Start date]],YEAR(D494))</f>
        <v>2025</v>
      </c>
      <c r="S494" s="13" t="s">
        <v>134</v>
      </c>
    </row>
    <row r="495" spans="1:19" x14ac:dyDescent="0.2">
      <c r="A495" s="53">
        <v>48</v>
      </c>
      <c r="B495" s="53" t="s">
        <v>1194</v>
      </c>
      <c r="C495" s="53" t="s">
        <v>17</v>
      </c>
      <c r="D495" s="54">
        <v>45717</v>
      </c>
      <c r="E495" s="85">
        <v>46904</v>
      </c>
      <c r="F495" s="53" t="s">
        <v>1610</v>
      </c>
      <c r="G495" s="53" t="s">
        <v>135</v>
      </c>
      <c r="H495" s="53" t="s">
        <v>1881</v>
      </c>
      <c r="I495" s="53" t="s">
        <v>20</v>
      </c>
      <c r="J495" s="53" t="s">
        <v>41</v>
      </c>
      <c r="K495" s="53" t="s">
        <v>252</v>
      </c>
      <c r="L495" s="53" t="s">
        <v>137</v>
      </c>
      <c r="M495" s="53" t="s">
        <v>46</v>
      </c>
      <c r="N495" s="53" t="s">
        <v>137</v>
      </c>
      <c r="O495" s="55" t="s">
        <v>253</v>
      </c>
      <c r="P495" s="53" t="s">
        <v>138</v>
      </c>
      <c r="Q495" s="53" t="s">
        <v>51</v>
      </c>
      <c r="R495" s="40">
        <f>IF(D495="0. Inget datum inlagt",Tabell1[[#This Row],[Start date]],YEAR(D495))</f>
        <v>2025</v>
      </c>
      <c r="S495" s="13" t="s">
        <v>134</v>
      </c>
    </row>
    <row r="496" spans="1:19" x14ac:dyDescent="0.2">
      <c r="A496" s="53">
        <v>49</v>
      </c>
      <c r="B496" s="53" t="s">
        <v>1194</v>
      </c>
      <c r="C496" s="53" t="s">
        <v>17</v>
      </c>
      <c r="D496" s="54">
        <v>45717</v>
      </c>
      <c r="E496" s="85">
        <v>46904</v>
      </c>
      <c r="F496" s="53" t="s">
        <v>1616</v>
      </c>
      <c r="G496" s="53" t="s">
        <v>135</v>
      </c>
      <c r="H496" s="53" t="s">
        <v>1882</v>
      </c>
      <c r="I496" s="53" t="s">
        <v>20</v>
      </c>
      <c r="J496" s="53" t="s">
        <v>41</v>
      </c>
      <c r="K496" s="53" t="s">
        <v>252</v>
      </c>
      <c r="L496" s="53" t="s">
        <v>175</v>
      </c>
      <c r="M496" s="53" t="s">
        <v>176</v>
      </c>
      <c r="N496" s="53" t="s">
        <v>148</v>
      </c>
      <c r="O496" s="55" t="s">
        <v>253</v>
      </c>
      <c r="P496" s="53" t="s">
        <v>138</v>
      </c>
      <c r="Q496" s="53" t="s">
        <v>51</v>
      </c>
      <c r="R496" s="40">
        <f>IF(D496="0. Inget datum inlagt",Tabell1[[#This Row],[Start date]],YEAR(D496))</f>
        <v>2025</v>
      </c>
      <c r="S496" s="13" t="s">
        <v>134</v>
      </c>
    </row>
    <row r="497" spans="1:19" x14ac:dyDescent="0.2">
      <c r="A497" s="53">
        <v>50</v>
      </c>
      <c r="B497" s="53" t="s">
        <v>1194</v>
      </c>
      <c r="C497" s="53" t="s">
        <v>17</v>
      </c>
      <c r="D497" s="54">
        <v>45717</v>
      </c>
      <c r="E497" s="85">
        <v>46904</v>
      </c>
      <c r="F497" s="53" t="s">
        <v>1606</v>
      </c>
      <c r="G497" s="53" t="s">
        <v>135</v>
      </c>
      <c r="H497" s="53" t="s">
        <v>1883</v>
      </c>
      <c r="I497" s="53" t="s">
        <v>20</v>
      </c>
      <c r="J497" s="53" t="s">
        <v>62</v>
      </c>
      <c r="K497" s="53" t="s">
        <v>252</v>
      </c>
      <c r="L497" s="53" t="s">
        <v>242</v>
      </c>
      <c r="M497" s="53" t="s">
        <v>161</v>
      </c>
      <c r="N497" s="53" t="s">
        <v>162</v>
      </c>
      <c r="O497" s="55" t="s">
        <v>253</v>
      </c>
      <c r="P497" s="53" t="s">
        <v>133</v>
      </c>
      <c r="Q497" s="53" t="s">
        <v>16</v>
      </c>
      <c r="R497" s="40">
        <f>IF(D497="0. Inget datum inlagt",Tabell1[[#This Row],[Start date]],YEAR(D497))</f>
        <v>2025</v>
      </c>
      <c r="S497" s="13" t="s">
        <v>134</v>
      </c>
    </row>
    <row r="498" spans="1:19" x14ac:dyDescent="0.2">
      <c r="A498" s="53">
        <v>51</v>
      </c>
      <c r="B498" s="53" t="s">
        <v>1194</v>
      </c>
      <c r="C498" s="53" t="s">
        <v>17</v>
      </c>
      <c r="D498" s="54">
        <v>45717</v>
      </c>
      <c r="E498" s="85">
        <v>46904</v>
      </c>
      <c r="F498" s="53" t="s">
        <v>1606</v>
      </c>
      <c r="G498" s="53" t="s">
        <v>135</v>
      </c>
      <c r="H498" s="53" t="s">
        <v>1329</v>
      </c>
      <c r="I498" s="53" t="s">
        <v>20</v>
      </c>
      <c r="J498" s="53" t="s">
        <v>21</v>
      </c>
      <c r="K498" s="53" t="s">
        <v>252</v>
      </c>
      <c r="L498" s="53" t="s">
        <v>242</v>
      </c>
      <c r="M498" s="53" t="s">
        <v>161</v>
      </c>
      <c r="N498" s="53" t="s">
        <v>162</v>
      </c>
      <c r="O498" s="55" t="s">
        <v>253</v>
      </c>
      <c r="P498" s="53" t="s">
        <v>133</v>
      </c>
      <c r="Q498" s="53" t="s">
        <v>16</v>
      </c>
      <c r="R498" s="40">
        <f>IF(D498="0. Inget datum inlagt",Tabell1[[#This Row],[Start date]],YEAR(D498))</f>
        <v>2025</v>
      </c>
      <c r="S498" s="13" t="s">
        <v>134</v>
      </c>
    </row>
    <row r="499" spans="1:19" x14ac:dyDescent="0.2">
      <c r="A499" s="53">
        <v>52</v>
      </c>
      <c r="B499" s="53" t="s">
        <v>1194</v>
      </c>
      <c r="C499" s="53" t="s">
        <v>17</v>
      </c>
      <c r="D499" s="54">
        <v>45717</v>
      </c>
      <c r="E499" s="85">
        <v>46904</v>
      </c>
      <c r="F499" s="53" t="s">
        <v>1606</v>
      </c>
      <c r="G499" s="53" t="s">
        <v>135</v>
      </c>
      <c r="H499" s="53" t="s">
        <v>1884</v>
      </c>
      <c r="I499" s="53" t="s">
        <v>20</v>
      </c>
      <c r="J499" s="53" t="s">
        <v>21</v>
      </c>
      <c r="K499" s="53" t="s">
        <v>252</v>
      </c>
      <c r="L499" s="53" t="s">
        <v>1829</v>
      </c>
      <c r="M499" s="53" t="s">
        <v>161</v>
      </c>
      <c r="N499" s="53" t="s">
        <v>162</v>
      </c>
      <c r="O499" s="55" t="s">
        <v>253</v>
      </c>
      <c r="P499" s="53" t="s">
        <v>133</v>
      </c>
      <c r="Q499" s="53" t="s">
        <v>16</v>
      </c>
      <c r="R499" s="40">
        <f>IF(D499="0. Inget datum inlagt",Tabell1[[#This Row],[Start date]],YEAR(D499))</f>
        <v>2025</v>
      </c>
      <c r="S499" s="13" t="s">
        <v>134</v>
      </c>
    </row>
    <row r="500" spans="1:19" x14ac:dyDescent="0.2">
      <c r="A500" s="53">
        <v>53</v>
      </c>
      <c r="B500" s="53" t="s">
        <v>1194</v>
      </c>
      <c r="C500" s="53" t="s">
        <v>17</v>
      </c>
      <c r="D500" s="54">
        <v>45717</v>
      </c>
      <c r="E500" s="85">
        <v>46904</v>
      </c>
      <c r="F500" s="53" t="s">
        <v>1606</v>
      </c>
      <c r="G500" s="53" t="s">
        <v>135</v>
      </c>
      <c r="H500" s="53" t="s">
        <v>1885</v>
      </c>
      <c r="I500" s="53" t="s">
        <v>20</v>
      </c>
      <c r="J500" s="53" t="s">
        <v>41</v>
      </c>
      <c r="K500" s="53" t="s">
        <v>252</v>
      </c>
      <c r="L500" s="53" t="s">
        <v>836</v>
      </c>
      <c r="M500" s="53" t="s">
        <v>837</v>
      </c>
      <c r="N500" s="53" t="s">
        <v>152</v>
      </c>
      <c r="O500" s="55" t="s">
        <v>253</v>
      </c>
      <c r="P500" s="53" t="s">
        <v>133</v>
      </c>
      <c r="Q500" s="53" t="s">
        <v>16</v>
      </c>
      <c r="R500" s="40">
        <f>IF(D500="0. Inget datum inlagt",Tabell1[[#This Row],[Start date]],YEAR(D500))</f>
        <v>2025</v>
      </c>
      <c r="S500" s="13" t="s">
        <v>134</v>
      </c>
    </row>
    <row r="501" spans="1:19" x14ac:dyDescent="0.2">
      <c r="A501" s="53">
        <v>54</v>
      </c>
      <c r="B501" s="53" t="s">
        <v>1194</v>
      </c>
      <c r="C501" s="53" t="s">
        <v>17</v>
      </c>
      <c r="D501" s="54">
        <v>45717</v>
      </c>
      <c r="E501" s="85">
        <v>46904</v>
      </c>
      <c r="F501" s="53" t="s">
        <v>1606</v>
      </c>
      <c r="G501" s="53" t="s">
        <v>135</v>
      </c>
      <c r="H501" s="53" t="s">
        <v>1886</v>
      </c>
      <c r="I501" s="53" t="s">
        <v>20</v>
      </c>
      <c r="J501" s="53" t="s">
        <v>35</v>
      </c>
      <c r="K501" s="53" t="s">
        <v>252</v>
      </c>
      <c r="L501" s="53" t="s">
        <v>1397</v>
      </c>
      <c r="M501" s="53" t="s">
        <v>161</v>
      </c>
      <c r="N501" s="53" t="s">
        <v>162</v>
      </c>
      <c r="O501" s="55" t="s">
        <v>253</v>
      </c>
      <c r="P501" s="53" t="s">
        <v>133</v>
      </c>
      <c r="Q501" s="53" t="s">
        <v>16</v>
      </c>
      <c r="R501" s="40">
        <f>IF(D501="0. Inget datum inlagt",Tabell1[[#This Row],[Start date]],YEAR(D501))</f>
        <v>2025</v>
      </c>
      <c r="S501" s="13" t="s">
        <v>134</v>
      </c>
    </row>
    <row r="502" spans="1:19" x14ac:dyDescent="0.2">
      <c r="A502" s="53">
        <v>55</v>
      </c>
      <c r="B502" s="53" t="s">
        <v>1194</v>
      </c>
      <c r="C502" s="53" t="s">
        <v>17</v>
      </c>
      <c r="D502" s="54">
        <v>45717</v>
      </c>
      <c r="E502" s="85">
        <v>46904</v>
      </c>
      <c r="F502" s="53" t="s">
        <v>1606</v>
      </c>
      <c r="G502" s="53" t="s">
        <v>135</v>
      </c>
      <c r="H502" s="53" t="s">
        <v>334</v>
      </c>
      <c r="I502" s="53" t="s">
        <v>20</v>
      </c>
      <c r="J502" s="53" t="s">
        <v>41</v>
      </c>
      <c r="K502" s="53" t="s">
        <v>252</v>
      </c>
      <c r="L502" s="53" t="s">
        <v>170</v>
      </c>
      <c r="M502" s="53" t="s">
        <v>186</v>
      </c>
      <c r="N502" s="53" t="s">
        <v>162</v>
      </c>
      <c r="O502" s="55" t="s">
        <v>253</v>
      </c>
      <c r="P502" s="53" t="s">
        <v>133</v>
      </c>
      <c r="Q502" s="53" t="s">
        <v>16</v>
      </c>
      <c r="R502" s="40">
        <f>IF(D502="0. Inget datum inlagt",Tabell1[[#This Row],[Start date]],YEAR(D502))</f>
        <v>2025</v>
      </c>
      <c r="S502" s="13" t="s">
        <v>134</v>
      </c>
    </row>
    <row r="503" spans="1:19" x14ac:dyDescent="0.2">
      <c r="A503" s="53">
        <v>56</v>
      </c>
      <c r="B503" s="53" t="s">
        <v>1194</v>
      </c>
      <c r="C503" s="53" t="s">
        <v>17</v>
      </c>
      <c r="D503" s="54">
        <v>45717</v>
      </c>
      <c r="E503" s="85">
        <v>46904</v>
      </c>
      <c r="F503" s="53" t="s">
        <v>1606</v>
      </c>
      <c r="G503" s="53" t="s">
        <v>135</v>
      </c>
      <c r="H503" s="53" t="s">
        <v>1887</v>
      </c>
      <c r="I503" s="53" t="s">
        <v>20</v>
      </c>
      <c r="J503" s="53" t="s">
        <v>41</v>
      </c>
      <c r="K503" s="53" t="s">
        <v>252</v>
      </c>
      <c r="L503" s="53" t="s">
        <v>193</v>
      </c>
      <c r="M503" s="53" t="s">
        <v>131</v>
      </c>
      <c r="N503" s="53" t="s">
        <v>132</v>
      </c>
      <c r="O503" s="55" t="s">
        <v>253</v>
      </c>
      <c r="P503" s="53" t="s">
        <v>133</v>
      </c>
      <c r="Q503" s="53" t="s">
        <v>16</v>
      </c>
      <c r="R503" s="40">
        <f>IF(D503="0. Inget datum inlagt",Tabell1[[#This Row],[Start date]],YEAR(D503))</f>
        <v>2025</v>
      </c>
      <c r="S503" s="13" t="s">
        <v>134</v>
      </c>
    </row>
    <row r="504" spans="1:19" x14ac:dyDescent="0.2">
      <c r="A504" s="53">
        <v>57</v>
      </c>
      <c r="B504" s="53" t="s">
        <v>1194</v>
      </c>
      <c r="C504" s="53" t="s">
        <v>17</v>
      </c>
      <c r="D504" s="54">
        <v>45717</v>
      </c>
      <c r="E504" s="85">
        <v>46904</v>
      </c>
      <c r="F504" s="53" t="s">
        <v>1606</v>
      </c>
      <c r="G504" s="53" t="s">
        <v>135</v>
      </c>
      <c r="H504" s="53" t="s">
        <v>370</v>
      </c>
      <c r="I504" s="53" t="s">
        <v>20</v>
      </c>
      <c r="J504" s="53" t="s">
        <v>41</v>
      </c>
      <c r="K504" s="53" t="s">
        <v>252</v>
      </c>
      <c r="L504" s="53" t="s">
        <v>261</v>
      </c>
      <c r="M504" s="53" t="s">
        <v>245</v>
      </c>
      <c r="N504" s="53" t="s">
        <v>132</v>
      </c>
      <c r="O504" s="55" t="s">
        <v>253</v>
      </c>
      <c r="P504" s="53" t="s">
        <v>133</v>
      </c>
      <c r="Q504" s="53" t="s">
        <v>16</v>
      </c>
      <c r="R504" s="40">
        <f>IF(D504="0. Inget datum inlagt",Tabell1[[#This Row],[Start date]],YEAR(D504))</f>
        <v>2025</v>
      </c>
      <c r="S504" s="13" t="s">
        <v>134</v>
      </c>
    </row>
    <row r="505" spans="1:19" x14ac:dyDescent="0.2">
      <c r="A505" s="53">
        <v>58</v>
      </c>
      <c r="B505" s="53" t="s">
        <v>1194</v>
      </c>
      <c r="C505" s="53" t="s">
        <v>17</v>
      </c>
      <c r="D505" s="54">
        <v>45717</v>
      </c>
      <c r="E505" s="85">
        <v>46904</v>
      </c>
      <c r="F505" s="53" t="s">
        <v>1612</v>
      </c>
      <c r="G505" s="53" t="s">
        <v>135</v>
      </c>
      <c r="H505" s="53" t="s">
        <v>1888</v>
      </c>
      <c r="I505" s="53" t="s">
        <v>20</v>
      </c>
      <c r="J505" s="53" t="s">
        <v>159</v>
      </c>
      <c r="K505" s="53" t="s">
        <v>252</v>
      </c>
      <c r="L505" s="53" t="s">
        <v>836</v>
      </c>
      <c r="M505" s="53" t="s">
        <v>837</v>
      </c>
      <c r="N505" s="53" t="s">
        <v>152</v>
      </c>
      <c r="O505" s="55" t="s">
        <v>253</v>
      </c>
      <c r="P505" s="53" t="s">
        <v>138</v>
      </c>
      <c r="Q505" s="53" t="s">
        <v>77</v>
      </c>
      <c r="R505" s="40">
        <f>IF(D505="0. Inget datum inlagt",Tabell1[[#This Row],[Start date]],YEAR(D505))</f>
        <v>2025</v>
      </c>
      <c r="S505" s="13" t="s">
        <v>134</v>
      </c>
    </row>
    <row r="506" spans="1:19" x14ac:dyDescent="0.2">
      <c r="A506" s="53">
        <v>59</v>
      </c>
      <c r="B506" s="53" t="s">
        <v>1194</v>
      </c>
      <c r="C506" s="53" t="s">
        <v>17</v>
      </c>
      <c r="D506" s="54">
        <v>45717</v>
      </c>
      <c r="E506" s="85">
        <v>46904</v>
      </c>
      <c r="F506" s="53" t="s">
        <v>1607</v>
      </c>
      <c r="G506" s="53" t="s">
        <v>135</v>
      </c>
      <c r="H506" s="53" t="s">
        <v>1215</v>
      </c>
      <c r="I506" s="53" t="s">
        <v>20</v>
      </c>
      <c r="J506" s="53" t="s">
        <v>136</v>
      </c>
      <c r="K506" s="53" t="s">
        <v>252</v>
      </c>
      <c r="L506" s="53" t="s">
        <v>137</v>
      </c>
      <c r="M506" s="53" t="s">
        <v>46</v>
      </c>
      <c r="N506" s="53" t="s">
        <v>137</v>
      </c>
      <c r="O506" s="55" t="s">
        <v>253</v>
      </c>
      <c r="P506" s="53" t="s">
        <v>133</v>
      </c>
      <c r="Q506" s="53" t="s">
        <v>88</v>
      </c>
      <c r="R506" s="40">
        <f>IF(D506="0. Inget datum inlagt",Tabell1[[#This Row],[Start date]],YEAR(D506))</f>
        <v>2025</v>
      </c>
      <c r="S506" s="13" t="s">
        <v>134</v>
      </c>
    </row>
    <row r="507" spans="1:19" x14ac:dyDescent="0.2">
      <c r="A507" s="53">
        <v>60</v>
      </c>
      <c r="B507" s="53" t="s">
        <v>1194</v>
      </c>
      <c r="C507" s="53" t="s">
        <v>17</v>
      </c>
      <c r="D507" s="54">
        <v>45717</v>
      </c>
      <c r="E507" s="85">
        <v>46904</v>
      </c>
      <c r="F507" s="53" t="s">
        <v>1598</v>
      </c>
      <c r="G507" s="53" t="s">
        <v>135</v>
      </c>
      <c r="H507" s="53" t="s">
        <v>438</v>
      </c>
      <c r="I507" s="53" t="s">
        <v>34</v>
      </c>
      <c r="J507" s="53" t="s">
        <v>35</v>
      </c>
      <c r="K507" s="53" t="s">
        <v>252</v>
      </c>
      <c r="L507" s="53" t="s">
        <v>142</v>
      </c>
      <c r="M507" s="53" t="s">
        <v>47</v>
      </c>
      <c r="N507" s="53" t="s">
        <v>139</v>
      </c>
      <c r="O507" s="55" t="s">
        <v>253</v>
      </c>
      <c r="P507" s="53" t="s">
        <v>133</v>
      </c>
      <c r="Q507" s="53" t="s">
        <v>16</v>
      </c>
      <c r="R507" s="40">
        <f>IF(D507="0. Inget datum inlagt",Tabell1[[#This Row],[Start date]],YEAR(D507))</f>
        <v>2025</v>
      </c>
      <c r="S507" s="13" t="s">
        <v>134</v>
      </c>
    </row>
    <row r="508" spans="1:19" x14ac:dyDescent="0.2">
      <c r="A508" s="53">
        <v>61</v>
      </c>
      <c r="B508" s="53" t="s">
        <v>1194</v>
      </c>
      <c r="C508" s="53" t="s">
        <v>17</v>
      </c>
      <c r="D508" s="54">
        <v>45717</v>
      </c>
      <c r="E508" s="85">
        <v>46904</v>
      </c>
      <c r="F508" s="53" t="s">
        <v>1598</v>
      </c>
      <c r="G508" s="53" t="s">
        <v>135</v>
      </c>
      <c r="H508" s="53" t="s">
        <v>1889</v>
      </c>
      <c r="I508" s="53" t="s">
        <v>20</v>
      </c>
      <c r="J508" s="53" t="s">
        <v>1600</v>
      </c>
      <c r="K508" s="53" t="s">
        <v>252</v>
      </c>
      <c r="L508" s="53" t="s">
        <v>263</v>
      </c>
      <c r="M508" s="53" t="s">
        <v>47</v>
      </c>
      <c r="N508" s="53" t="s">
        <v>139</v>
      </c>
      <c r="O508" s="55" t="s">
        <v>253</v>
      </c>
      <c r="P508" s="53" t="s">
        <v>133</v>
      </c>
      <c r="Q508" s="53" t="s">
        <v>16</v>
      </c>
      <c r="R508" s="40">
        <f>IF(D508="0. Inget datum inlagt",Tabell1[[#This Row],[Start date]],YEAR(D508))</f>
        <v>2025</v>
      </c>
      <c r="S508" s="13" t="s">
        <v>134</v>
      </c>
    </row>
    <row r="509" spans="1:19" x14ac:dyDescent="0.2">
      <c r="A509" s="53">
        <v>62</v>
      </c>
      <c r="B509" s="53" t="s">
        <v>1194</v>
      </c>
      <c r="C509" s="53" t="s">
        <v>17</v>
      </c>
      <c r="D509" s="54">
        <v>45717</v>
      </c>
      <c r="E509" s="85">
        <v>46904</v>
      </c>
      <c r="F509" s="53" t="s">
        <v>1615</v>
      </c>
      <c r="G509" s="53" t="s">
        <v>135</v>
      </c>
      <c r="H509" s="53" t="s">
        <v>867</v>
      </c>
      <c r="I509" s="53" t="s">
        <v>20</v>
      </c>
      <c r="J509" s="53" t="s">
        <v>21</v>
      </c>
      <c r="K509" s="53" t="s">
        <v>252</v>
      </c>
      <c r="L509" s="53" t="s">
        <v>868</v>
      </c>
      <c r="M509" s="53" t="s">
        <v>131</v>
      </c>
      <c r="N509" s="53" t="s">
        <v>132</v>
      </c>
      <c r="O509" s="55" t="s">
        <v>253</v>
      </c>
      <c r="P509" s="53" t="s">
        <v>138</v>
      </c>
      <c r="Q509" s="53" t="s">
        <v>51</v>
      </c>
      <c r="R509" s="40">
        <f>IF(D509="0. Inget datum inlagt",Tabell1[[#This Row],[Start date]],YEAR(D509))</f>
        <v>2025</v>
      </c>
      <c r="S509" s="13" t="s">
        <v>134</v>
      </c>
    </row>
    <row r="510" spans="1:19" x14ac:dyDescent="0.2">
      <c r="A510" s="53">
        <v>63</v>
      </c>
      <c r="B510" s="53" t="s">
        <v>1194</v>
      </c>
      <c r="C510" s="53" t="s">
        <v>17</v>
      </c>
      <c r="D510" s="54">
        <v>45717</v>
      </c>
      <c r="E510" s="85">
        <v>46904</v>
      </c>
      <c r="F510" s="53" t="s">
        <v>1615</v>
      </c>
      <c r="G510" s="53" t="s">
        <v>135</v>
      </c>
      <c r="H510" s="53" t="s">
        <v>843</v>
      </c>
      <c r="I510" s="53" t="s">
        <v>20</v>
      </c>
      <c r="J510" s="53" t="s">
        <v>21</v>
      </c>
      <c r="K510" s="53" t="s">
        <v>252</v>
      </c>
      <c r="L510" s="53" t="s">
        <v>844</v>
      </c>
      <c r="M510" s="53" t="s">
        <v>131</v>
      </c>
      <c r="N510" s="53" t="s">
        <v>132</v>
      </c>
      <c r="O510" s="55" t="s">
        <v>253</v>
      </c>
      <c r="P510" s="53" t="s">
        <v>138</v>
      </c>
      <c r="Q510" s="53" t="s">
        <v>51</v>
      </c>
      <c r="R510" s="40">
        <f>IF(D510="0. Inget datum inlagt",Tabell1[[#This Row],[Start date]],YEAR(D510))</f>
        <v>2025</v>
      </c>
      <c r="S510" s="13" t="s">
        <v>134</v>
      </c>
    </row>
    <row r="511" spans="1:19" x14ac:dyDescent="0.2">
      <c r="A511" s="53">
        <v>64</v>
      </c>
      <c r="B511" s="53" t="s">
        <v>1194</v>
      </c>
      <c r="C511" s="53" t="s">
        <v>17</v>
      </c>
      <c r="D511" s="54">
        <v>45717</v>
      </c>
      <c r="E511" s="85">
        <v>46904</v>
      </c>
      <c r="F511" s="53" t="s">
        <v>1614</v>
      </c>
      <c r="G511" s="53" t="s">
        <v>135</v>
      </c>
      <c r="H511" s="53" t="s">
        <v>678</v>
      </c>
      <c r="I511" s="53" t="s">
        <v>34</v>
      </c>
      <c r="J511" s="53" t="s">
        <v>66</v>
      </c>
      <c r="K511" s="53" t="s">
        <v>252</v>
      </c>
      <c r="L511" s="53" t="s">
        <v>220</v>
      </c>
      <c r="M511" s="53" t="s">
        <v>36</v>
      </c>
      <c r="N511" s="53" t="s">
        <v>221</v>
      </c>
      <c r="O511" s="55" t="s">
        <v>253</v>
      </c>
      <c r="P511" s="53" t="s">
        <v>138</v>
      </c>
      <c r="Q511" s="53" t="s">
        <v>77</v>
      </c>
      <c r="R511" s="40">
        <f>IF(D511="0. Inget datum inlagt",Tabell1[[#This Row],[Start date]],YEAR(D511))</f>
        <v>2025</v>
      </c>
      <c r="S511" s="13" t="s">
        <v>134</v>
      </c>
    </row>
    <row r="512" spans="1:19" x14ac:dyDescent="0.2">
      <c r="A512" s="53">
        <v>65</v>
      </c>
      <c r="B512" s="53" t="s">
        <v>1194</v>
      </c>
      <c r="C512" s="53" t="s">
        <v>17</v>
      </c>
      <c r="D512" s="54">
        <v>45717</v>
      </c>
      <c r="E512" s="85">
        <v>46904</v>
      </c>
      <c r="F512" s="53" t="s">
        <v>1620</v>
      </c>
      <c r="G512" s="53" t="s">
        <v>135</v>
      </c>
      <c r="H512" s="53" t="s">
        <v>1890</v>
      </c>
      <c r="I512" s="53" t="s">
        <v>20</v>
      </c>
      <c r="J512" s="53" t="s">
        <v>211</v>
      </c>
      <c r="K512" s="53" t="s">
        <v>252</v>
      </c>
      <c r="L512" s="53" t="s">
        <v>264</v>
      </c>
      <c r="M512" s="53" t="s">
        <v>265</v>
      </c>
      <c r="N512" s="53" t="s">
        <v>162</v>
      </c>
      <c r="O512" s="55" t="s">
        <v>253</v>
      </c>
      <c r="P512" s="53" t="s">
        <v>138</v>
      </c>
      <c r="Q512" s="53" t="s">
        <v>51</v>
      </c>
      <c r="R512" s="40">
        <f>IF(D512="0. Inget datum inlagt",Tabell1[[#This Row],[Start date]],YEAR(D512))</f>
        <v>2025</v>
      </c>
      <c r="S512" s="13" t="s">
        <v>134</v>
      </c>
    </row>
    <row r="513" spans="1:19" x14ac:dyDescent="0.2">
      <c r="A513" s="53">
        <v>66</v>
      </c>
      <c r="B513" s="53" t="s">
        <v>1194</v>
      </c>
      <c r="C513" s="53" t="s">
        <v>17</v>
      </c>
      <c r="D513" s="54">
        <v>45717</v>
      </c>
      <c r="E513" s="85">
        <v>46904</v>
      </c>
      <c r="F513" s="53" t="s">
        <v>1620</v>
      </c>
      <c r="G513" s="53" t="s">
        <v>135</v>
      </c>
      <c r="H513" s="53" t="s">
        <v>1891</v>
      </c>
      <c r="I513" s="53" t="s">
        <v>34</v>
      </c>
      <c r="J513" s="53" t="s">
        <v>211</v>
      </c>
      <c r="K513" s="53" t="s">
        <v>252</v>
      </c>
      <c r="L513" s="53" t="s">
        <v>170</v>
      </c>
      <c r="M513" s="53" t="s">
        <v>186</v>
      </c>
      <c r="N513" s="53" t="s">
        <v>162</v>
      </c>
      <c r="O513" s="55" t="s">
        <v>253</v>
      </c>
      <c r="P513" s="53" t="s">
        <v>138</v>
      </c>
      <c r="Q513" s="53" t="s">
        <v>51</v>
      </c>
      <c r="R513" s="40">
        <f>IF(D513="0. Inget datum inlagt",Tabell1[[#This Row],[Start date]],YEAR(D513))</f>
        <v>2025</v>
      </c>
      <c r="S513" s="13" t="s">
        <v>134</v>
      </c>
    </row>
    <row r="514" spans="1:19" x14ac:dyDescent="0.2">
      <c r="A514" s="53">
        <v>67</v>
      </c>
      <c r="B514" s="53" t="s">
        <v>1194</v>
      </c>
      <c r="C514" s="53" t="s">
        <v>17</v>
      </c>
      <c r="D514" s="54">
        <v>45717</v>
      </c>
      <c r="E514" s="85">
        <v>46904</v>
      </c>
      <c r="F514" s="53" t="s">
        <v>1620</v>
      </c>
      <c r="G514" s="53" t="s">
        <v>135</v>
      </c>
      <c r="H514" s="53" t="s">
        <v>1892</v>
      </c>
      <c r="I514" s="53" t="s">
        <v>20</v>
      </c>
      <c r="J514" s="53" t="s">
        <v>25</v>
      </c>
      <c r="K514" s="53" t="s">
        <v>252</v>
      </c>
      <c r="L514" s="53" t="s">
        <v>164</v>
      </c>
      <c r="M514" s="53" t="s">
        <v>23</v>
      </c>
      <c r="N514" s="53" t="s">
        <v>139</v>
      </c>
      <c r="O514" s="55" t="s">
        <v>253</v>
      </c>
      <c r="P514" s="53" t="s">
        <v>138</v>
      </c>
      <c r="Q514" s="53" t="s">
        <v>51</v>
      </c>
      <c r="R514" s="40">
        <f>IF(D514="0. Inget datum inlagt",Tabell1[[#This Row],[Start date]],YEAR(D514))</f>
        <v>2025</v>
      </c>
      <c r="S514" s="13" t="s">
        <v>134</v>
      </c>
    </row>
    <row r="515" spans="1:19" x14ac:dyDescent="0.2">
      <c r="A515" s="53">
        <v>68</v>
      </c>
      <c r="B515" s="53" t="s">
        <v>1194</v>
      </c>
      <c r="C515" s="53" t="s">
        <v>17</v>
      </c>
      <c r="D515" s="54">
        <v>45717</v>
      </c>
      <c r="E515" s="85">
        <v>46904</v>
      </c>
      <c r="F515" s="53" t="s">
        <v>1594</v>
      </c>
      <c r="G515" s="53" t="s">
        <v>135</v>
      </c>
      <c r="H515" s="53" t="e">
        <v>#N/A</v>
      </c>
      <c r="I515" s="53" t="s">
        <v>20</v>
      </c>
      <c r="J515" s="53" t="s">
        <v>21</v>
      </c>
      <c r="K515" s="53" t="s">
        <v>252</v>
      </c>
      <c r="L515" s="53" t="s">
        <v>189</v>
      </c>
      <c r="M515" s="53" t="s">
        <v>50</v>
      </c>
      <c r="N515" s="53" t="s">
        <v>156</v>
      </c>
      <c r="O515" s="55" t="s">
        <v>253</v>
      </c>
      <c r="P515" s="53" t="s">
        <v>138</v>
      </c>
      <c r="Q515" s="53" t="s">
        <v>77</v>
      </c>
      <c r="R515" s="40">
        <f>IF(D515="0. Inget datum inlagt",Tabell1[[#This Row],[Start date]],YEAR(D515))</f>
        <v>2025</v>
      </c>
      <c r="S515" s="13" t="s">
        <v>134</v>
      </c>
    </row>
    <row r="516" spans="1:19" x14ac:dyDescent="0.2">
      <c r="A516" s="53">
        <v>69</v>
      </c>
      <c r="B516" s="53" t="s">
        <v>1194</v>
      </c>
      <c r="C516" s="53" t="s">
        <v>17</v>
      </c>
      <c r="D516" s="54">
        <v>45717</v>
      </c>
      <c r="E516" s="85">
        <v>46904</v>
      </c>
      <c r="F516" s="53" t="s">
        <v>1594</v>
      </c>
      <c r="G516" s="53" t="s">
        <v>135</v>
      </c>
      <c r="H516" s="53" t="e">
        <v>#N/A</v>
      </c>
      <c r="I516" s="53" t="s">
        <v>20</v>
      </c>
      <c r="J516" s="53" t="s">
        <v>21</v>
      </c>
      <c r="K516" s="53" t="s">
        <v>252</v>
      </c>
      <c r="L516" s="53" t="s">
        <v>620</v>
      </c>
      <c r="M516" s="53" t="s">
        <v>50</v>
      </c>
      <c r="N516" s="53" t="s">
        <v>156</v>
      </c>
      <c r="O516" s="55" t="s">
        <v>253</v>
      </c>
      <c r="P516" s="53" t="s">
        <v>138</v>
      </c>
      <c r="Q516" s="53" t="s">
        <v>77</v>
      </c>
      <c r="R516" s="40">
        <f>IF(D516="0. Inget datum inlagt",Tabell1[[#This Row],[Start date]],YEAR(D516))</f>
        <v>2025</v>
      </c>
      <c r="S516" s="13" t="s">
        <v>134</v>
      </c>
    </row>
    <row r="517" spans="1:19" x14ac:dyDescent="0.2">
      <c r="A517" s="53">
        <v>70</v>
      </c>
      <c r="B517" s="53" t="s">
        <v>1194</v>
      </c>
      <c r="C517" s="53" t="s">
        <v>17</v>
      </c>
      <c r="D517" s="54">
        <v>45717</v>
      </c>
      <c r="E517" s="85">
        <v>46904</v>
      </c>
      <c r="F517" s="53" t="s">
        <v>1605</v>
      </c>
      <c r="G517" s="53" t="s">
        <v>135</v>
      </c>
      <c r="H517" s="53" t="s">
        <v>1893</v>
      </c>
      <c r="I517" s="53" t="s">
        <v>20</v>
      </c>
      <c r="J517" s="53" t="s">
        <v>21</v>
      </c>
      <c r="K517" s="53" t="s">
        <v>252</v>
      </c>
      <c r="L517" s="53" t="s">
        <v>263</v>
      </c>
      <c r="M517" s="53" t="s">
        <v>47</v>
      </c>
      <c r="N517" s="53" t="s">
        <v>139</v>
      </c>
      <c r="O517" s="55" t="s">
        <v>253</v>
      </c>
      <c r="P517" s="53" t="s">
        <v>133</v>
      </c>
      <c r="Q517" s="53" t="s">
        <v>88</v>
      </c>
      <c r="R517" s="40">
        <f>IF(D517="0. Inget datum inlagt",Tabell1[[#This Row],[Start date]],YEAR(D517))</f>
        <v>2025</v>
      </c>
      <c r="S517" s="13" t="s">
        <v>134</v>
      </c>
    </row>
    <row r="518" spans="1:19" x14ac:dyDescent="0.2">
      <c r="A518" s="53">
        <v>71</v>
      </c>
      <c r="B518" s="53" t="s">
        <v>1194</v>
      </c>
      <c r="C518" s="53" t="s">
        <v>17</v>
      </c>
      <c r="D518" s="54">
        <v>45717</v>
      </c>
      <c r="E518" s="85">
        <v>46904</v>
      </c>
      <c r="F518" s="53" t="s">
        <v>1596</v>
      </c>
      <c r="G518" s="53" t="s">
        <v>135</v>
      </c>
      <c r="H518" s="53" t="s">
        <v>1520</v>
      </c>
      <c r="I518" s="53" t="s">
        <v>20</v>
      </c>
      <c r="J518" s="53" t="s">
        <v>21</v>
      </c>
      <c r="K518" s="53" t="s">
        <v>252</v>
      </c>
      <c r="L518" s="53" t="s">
        <v>179</v>
      </c>
      <c r="M518" s="53" t="s">
        <v>131</v>
      </c>
      <c r="N518" s="53" t="s">
        <v>132</v>
      </c>
      <c r="O518" s="55" t="s">
        <v>253</v>
      </c>
      <c r="P518" s="53" t="s">
        <v>133</v>
      </c>
      <c r="Q518" s="53" t="s">
        <v>88</v>
      </c>
      <c r="R518" s="40">
        <f>IF(D518="0. Inget datum inlagt",Tabell1[[#This Row],[Start date]],YEAR(D518))</f>
        <v>2025</v>
      </c>
      <c r="S518" s="13" t="s">
        <v>134</v>
      </c>
    </row>
    <row r="519" spans="1:19" x14ac:dyDescent="0.2">
      <c r="A519" s="53">
        <v>72</v>
      </c>
      <c r="B519" s="53" t="s">
        <v>1194</v>
      </c>
      <c r="C519" s="53" t="s">
        <v>17</v>
      </c>
      <c r="D519" s="54">
        <v>45717</v>
      </c>
      <c r="E519" s="85">
        <v>46904</v>
      </c>
      <c r="F519" s="53" t="s">
        <v>1596</v>
      </c>
      <c r="G519" s="53" t="s">
        <v>135</v>
      </c>
      <c r="H519" s="53" t="s">
        <v>216</v>
      </c>
      <c r="I519" s="53" t="s">
        <v>20</v>
      </c>
      <c r="J519" s="53" t="s">
        <v>21</v>
      </c>
      <c r="K519" s="53" t="s">
        <v>252</v>
      </c>
      <c r="L519" s="53" t="s">
        <v>193</v>
      </c>
      <c r="M519" s="53" t="s">
        <v>131</v>
      </c>
      <c r="N519" s="53" t="s">
        <v>132</v>
      </c>
      <c r="O519" s="55" t="s">
        <v>253</v>
      </c>
      <c r="P519" s="53" t="s">
        <v>133</v>
      </c>
      <c r="Q519" s="53" t="s">
        <v>88</v>
      </c>
      <c r="R519" s="40">
        <f>IF(D519="0. Inget datum inlagt",Tabell1[[#This Row],[Start date]],YEAR(D519))</f>
        <v>2025</v>
      </c>
      <c r="S519" s="13" t="s">
        <v>134</v>
      </c>
    </row>
    <row r="520" spans="1:19" x14ac:dyDescent="0.2">
      <c r="A520" s="53">
        <v>73</v>
      </c>
      <c r="B520" s="53" t="s">
        <v>1194</v>
      </c>
      <c r="C520" s="53" t="s">
        <v>17</v>
      </c>
      <c r="D520" s="54">
        <v>45717</v>
      </c>
      <c r="E520" s="85">
        <v>46904</v>
      </c>
      <c r="F520" s="53" t="s">
        <v>1603</v>
      </c>
      <c r="G520" s="53" t="s">
        <v>135</v>
      </c>
      <c r="H520" s="53" t="s">
        <v>1894</v>
      </c>
      <c r="I520" s="53" t="s">
        <v>20</v>
      </c>
      <c r="J520" s="53" t="s">
        <v>21</v>
      </c>
      <c r="K520" s="53" t="s">
        <v>252</v>
      </c>
      <c r="L520" s="53" t="s">
        <v>1360</v>
      </c>
      <c r="M520" s="53" t="s">
        <v>131</v>
      </c>
      <c r="N520" s="53" t="s">
        <v>132</v>
      </c>
      <c r="O520" s="55" t="s">
        <v>253</v>
      </c>
      <c r="P520" s="53" t="s">
        <v>133</v>
      </c>
      <c r="Q520" s="53" t="s">
        <v>16</v>
      </c>
      <c r="R520" s="40">
        <f>IF(D520="0. Inget datum inlagt",Tabell1[[#This Row],[Start date]],YEAR(D520))</f>
        <v>2025</v>
      </c>
      <c r="S520" s="13" t="s">
        <v>134</v>
      </c>
    </row>
    <row r="521" spans="1:19" x14ac:dyDescent="0.2">
      <c r="A521" s="53">
        <v>74</v>
      </c>
      <c r="B521" s="53" t="s">
        <v>1194</v>
      </c>
      <c r="C521" s="53" t="s">
        <v>17</v>
      </c>
      <c r="D521" s="54">
        <v>45717</v>
      </c>
      <c r="E521" s="85">
        <v>46904</v>
      </c>
      <c r="F521" s="53" t="s">
        <v>1603</v>
      </c>
      <c r="G521" s="53" t="s">
        <v>135</v>
      </c>
      <c r="H521" s="53" t="s">
        <v>1895</v>
      </c>
      <c r="I521" s="53" t="s">
        <v>34</v>
      </c>
      <c r="J521" s="53" t="s">
        <v>66</v>
      </c>
      <c r="K521" s="53" t="s">
        <v>252</v>
      </c>
      <c r="L521" s="53" t="s">
        <v>1830</v>
      </c>
      <c r="M521" s="53" t="s">
        <v>245</v>
      </c>
      <c r="N521" s="53" t="s">
        <v>132</v>
      </c>
      <c r="O521" s="55" t="s">
        <v>253</v>
      </c>
      <c r="P521" s="53" t="s">
        <v>133</v>
      </c>
      <c r="Q521" s="53" t="s">
        <v>16</v>
      </c>
      <c r="R521" s="40">
        <f>IF(D521="0. Inget datum inlagt",Tabell1[[#This Row],[Start date]],YEAR(D521))</f>
        <v>2025</v>
      </c>
      <c r="S521" s="13" t="s">
        <v>134</v>
      </c>
    </row>
    <row r="522" spans="1:19" x14ac:dyDescent="0.2">
      <c r="A522" s="53">
        <v>75</v>
      </c>
      <c r="B522" s="53" t="s">
        <v>1194</v>
      </c>
      <c r="C522" s="53" t="s">
        <v>17</v>
      </c>
      <c r="D522" s="54">
        <v>45717</v>
      </c>
      <c r="E522" s="85">
        <v>46904</v>
      </c>
      <c r="F522" s="53" t="s">
        <v>1601</v>
      </c>
      <c r="G522" s="53" t="s">
        <v>135</v>
      </c>
      <c r="H522" s="53" t="s">
        <v>1896</v>
      </c>
      <c r="I522" s="53" t="s">
        <v>34</v>
      </c>
      <c r="J522" s="53" t="s">
        <v>1618</v>
      </c>
      <c r="K522" s="53" t="s">
        <v>252</v>
      </c>
      <c r="L522" s="53" t="s">
        <v>168</v>
      </c>
      <c r="M522" s="53" t="s">
        <v>50</v>
      </c>
      <c r="N522" s="53" t="s">
        <v>156</v>
      </c>
      <c r="O522" s="55" t="s">
        <v>253</v>
      </c>
      <c r="P522" s="53" t="s">
        <v>138</v>
      </c>
      <c r="Q522" s="53" t="s">
        <v>51</v>
      </c>
      <c r="R522" s="40">
        <f>IF(D522="0. Inget datum inlagt",Tabell1[[#This Row],[Start date]],YEAR(D522))</f>
        <v>2025</v>
      </c>
      <c r="S522" s="13" t="s">
        <v>134</v>
      </c>
    </row>
    <row r="523" spans="1:19" x14ac:dyDescent="0.2">
      <c r="A523" s="53">
        <v>76</v>
      </c>
      <c r="B523" s="53" t="s">
        <v>1194</v>
      </c>
      <c r="C523" s="53" t="s">
        <v>17</v>
      </c>
      <c r="D523" s="54">
        <v>45717</v>
      </c>
      <c r="E523" s="85">
        <v>46904</v>
      </c>
      <c r="F523" s="53" t="s">
        <v>1621</v>
      </c>
      <c r="G523" s="53" t="s">
        <v>135</v>
      </c>
      <c r="H523" s="53" t="s">
        <v>1897</v>
      </c>
      <c r="I523" s="53" t="s">
        <v>20</v>
      </c>
      <c r="J523" s="53" t="s">
        <v>21</v>
      </c>
      <c r="K523" s="53" t="s">
        <v>252</v>
      </c>
      <c r="L523" s="53" t="s">
        <v>302</v>
      </c>
      <c r="M523" s="53" t="s">
        <v>303</v>
      </c>
      <c r="N523" s="53" t="s">
        <v>152</v>
      </c>
      <c r="O523" s="55" t="s">
        <v>253</v>
      </c>
      <c r="P523" s="53" t="s">
        <v>138</v>
      </c>
      <c r="Q523" s="53" t="s">
        <v>77</v>
      </c>
      <c r="R523" s="40">
        <f>IF(D523="0. Inget datum inlagt",Tabell1[[#This Row],[Start date]],YEAR(D523))</f>
        <v>2025</v>
      </c>
      <c r="S523" s="13" t="s">
        <v>134</v>
      </c>
    </row>
    <row r="524" spans="1:19" x14ac:dyDescent="0.2">
      <c r="A524" s="53">
        <v>12</v>
      </c>
      <c r="B524" s="53" t="s">
        <v>270</v>
      </c>
      <c r="C524" s="53" t="s">
        <v>17</v>
      </c>
      <c r="D524" s="54">
        <v>45047</v>
      </c>
      <c r="E524" s="85">
        <v>46326</v>
      </c>
      <c r="F524" s="53" t="s">
        <v>290</v>
      </c>
      <c r="G524" s="53" t="s">
        <v>135</v>
      </c>
      <c r="H524" s="53" t="s">
        <v>291</v>
      </c>
      <c r="I524" s="53" t="s">
        <v>20</v>
      </c>
      <c r="J524" s="53" t="s">
        <v>21</v>
      </c>
      <c r="K524" s="53" t="s">
        <v>29</v>
      </c>
      <c r="L524" s="53" t="s">
        <v>194</v>
      </c>
      <c r="M524" s="53" t="s">
        <v>151</v>
      </c>
      <c r="N524" s="53" t="s">
        <v>152</v>
      </c>
      <c r="O524" s="55">
        <v>640786</v>
      </c>
      <c r="P524" s="53" t="s">
        <v>282</v>
      </c>
      <c r="Q524" s="53" t="s">
        <v>1015</v>
      </c>
      <c r="R524" s="40">
        <f>IF(D524="0. Inget datum inlagt",Tabell1[[#This Row],[Start date]],YEAR(D524))</f>
        <v>2023</v>
      </c>
      <c r="S524" s="13" t="s">
        <v>134</v>
      </c>
    </row>
    <row r="525" spans="1:19" x14ac:dyDescent="0.2">
      <c r="A525" s="53">
        <v>37</v>
      </c>
      <c r="B525" s="53" t="s">
        <v>270</v>
      </c>
      <c r="C525" s="53" t="s">
        <v>17</v>
      </c>
      <c r="D525" s="54">
        <v>45383</v>
      </c>
      <c r="E525" s="85">
        <v>46477</v>
      </c>
      <c r="F525" s="53" t="s">
        <v>991</v>
      </c>
      <c r="G525" s="53" t="s">
        <v>135</v>
      </c>
      <c r="H525" s="53" t="s">
        <v>1497</v>
      </c>
      <c r="I525" s="53" t="s">
        <v>34</v>
      </c>
      <c r="J525" s="53" t="s">
        <v>35</v>
      </c>
      <c r="K525" s="53" t="s">
        <v>22</v>
      </c>
      <c r="L525" s="53" t="s">
        <v>137</v>
      </c>
      <c r="M525" s="53" t="s">
        <v>46</v>
      </c>
      <c r="N525" s="53" t="s">
        <v>137</v>
      </c>
      <c r="O525" s="55">
        <v>550710</v>
      </c>
      <c r="P525" s="53" t="s">
        <v>133</v>
      </c>
      <c r="Q525" s="53" t="s">
        <v>90</v>
      </c>
      <c r="R525" s="40">
        <f>IF(D525="0. Inget datum inlagt",Tabell1[[#This Row],[Start date]],YEAR(D525))</f>
        <v>2024</v>
      </c>
      <c r="S525" s="13" t="s">
        <v>134</v>
      </c>
    </row>
    <row r="526" spans="1:19" x14ac:dyDescent="0.2">
      <c r="A526" s="53">
        <v>1</v>
      </c>
      <c r="B526" s="53" t="s">
        <v>270</v>
      </c>
      <c r="C526" s="53" t="s">
        <v>17</v>
      </c>
      <c r="D526" s="54">
        <v>44986</v>
      </c>
      <c r="E526" s="85">
        <v>46081</v>
      </c>
      <c r="F526" s="53" t="s">
        <v>271</v>
      </c>
      <c r="G526" s="53" t="s">
        <v>135</v>
      </c>
      <c r="H526" s="53" t="s">
        <v>272</v>
      </c>
      <c r="I526" s="53" t="s">
        <v>20</v>
      </c>
      <c r="J526" s="53" t="s">
        <v>38</v>
      </c>
      <c r="K526" s="53" t="s">
        <v>22</v>
      </c>
      <c r="L526" s="53" t="s">
        <v>273</v>
      </c>
      <c r="M526" s="53" t="s">
        <v>46</v>
      </c>
      <c r="N526" s="53" t="s">
        <v>137</v>
      </c>
      <c r="O526" s="55">
        <v>564178.12</v>
      </c>
      <c r="P526" s="53" t="s">
        <v>133</v>
      </c>
      <c r="Q526" s="53" t="s">
        <v>88</v>
      </c>
      <c r="R526" s="40">
        <f>IF(D526="0. Inget datum inlagt",Tabell1[[#This Row],[Start date]],YEAR(D526))</f>
        <v>2023</v>
      </c>
      <c r="S526" s="13" t="s">
        <v>134</v>
      </c>
    </row>
    <row r="527" spans="1:19" x14ac:dyDescent="0.2">
      <c r="A527" s="53">
        <v>2</v>
      </c>
      <c r="B527" s="53" t="s">
        <v>270</v>
      </c>
      <c r="C527" s="53" t="s">
        <v>17</v>
      </c>
      <c r="D527" s="54">
        <v>44986</v>
      </c>
      <c r="E527" s="85">
        <v>46081</v>
      </c>
      <c r="F527" s="53" t="s">
        <v>271</v>
      </c>
      <c r="G527" s="53" t="s">
        <v>135</v>
      </c>
      <c r="H527" s="53" t="s">
        <v>274</v>
      </c>
      <c r="I527" s="53" t="s">
        <v>34</v>
      </c>
      <c r="J527" s="53" t="s">
        <v>66</v>
      </c>
      <c r="K527" s="53" t="s">
        <v>22</v>
      </c>
      <c r="L527" s="53" t="s">
        <v>273</v>
      </c>
      <c r="M527" s="53" t="s">
        <v>46</v>
      </c>
      <c r="N527" s="53" t="s">
        <v>137</v>
      </c>
      <c r="O527" s="55">
        <v>134631.76999999999</v>
      </c>
      <c r="P527" s="53" t="s">
        <v>133</v>
      </c>
      <c r="Q527" s="53" t="s">
        <v>88</v>
      </c>
      <c r="R527" s="40">
        <f>IF(D527="0. Inget datum inlagt",Tabell1[[#This Row],[Start date]],YEAR(D527))</f>
        <v>2023</v>
      </c>
      <c r="S527" s="13" t="s">
        <v>134</v>
      </c>
    </row>
    <row r="528" spans="1:19" x14ac:dyDescent="0.2">
      <c r="A528" s="53">
        <v>40</v>
      </c>
      <c r="B528" s="53" t="s">
        <v>270</v>
      </c>
      <c r="C528" s="53" t="s">
        <v>17</v>
      </c>
      <c r="D528" s="54">
        <v>45413</v>
      </c>
      <c r="E528" s="85">
        <v>46507</v>
      </c>
      <c r="F528" s="53" t="s">
        <v>994</v>
      </c>
      <c r="G528" s="53" t="s">
        <v>135</v>
      </c>
      <c r="H528" s="53" t="s">
        <v>1498</v>
      </c>
      <c r="I528" s="53" t="s">
        <v>34</v>
      </c>
      <c r="J528" s="53" t="s">
        <v>66</v>
      </c>
      <c r="K528" s="53" t="s">
        <v>22</v>
      </c>
      <c r="L528" s="53" t="s">
        <v>194</v>
      </c>
      <c r="M528" s="53" t="s">
        <v>151</v>
      </c>
      <c r="N528" s="53" t="s">
        <v>152</v>
      </c>
      <c r="O528" s="55">
        <v>598258</v>
      </c>
      <c r="P528" s="53" t="s">
        <v>285</v>
      </c>
      <c r="Q528" s="53" t="s">
        <v>96</v>
      </c>
      <c r="R528" s="40">
        <f>IF(D528="0. Inget datum inlagt",Tabell1[[#This Row],[Start date]],YEAR(D528))</f>
        <v>2024</v>
      </c>
      <c r="S528" s="13" t="s">
        <v>134</v>
      </c>
    </row>
    <row r="529" spans="1:19" x14ac:dyDescent="0.2">
      <c r="A529" s="53">
        <v>29</v>
      </c>
      <c r="B529" s="53" t="s">
        <v>270</v>
      </c>
      <c r="C529" s="53" t="s">
        <v>17</v>
      </c>
      <c r="D529" s="54">
        <v>45413</v>
      </c>
      <c r="E529" s="85">
        <v>46507</v>
      </c>
      <c r="F529" s="53" t="s">
        <v>987</v>
      </c>
      <c r="G529" s="53" t="s">
        <v>135</v>
      </c>
      <c r="H529" s="53" t="s">
        <v>1493</v>
      </c>
      <c r="I529" s="53" t="s">
        <v>34</v>
      </c>
      <c r="J529" s="53" t="s">
        <v>159</v>
      </c>
      <c r="K529" s="53" t="s">
        <v>22</v>
      </c>
      <c r="L529" s="53" t="s">
        <v>137</v>
      </c>
      <c r="M529" s="53" t="s">
        <v>46</v>
      </c>
      <c r="N529" s="53" t="s">
        <v>137</v>
      </c>
      <c r="O529" s="55">
        <v>361937</v>
      </c>
      <c r="P529" s="53" t="s">
        <v>138</v>
      </c>
      <c r="Q529" s="53" t="s">
        <v>63</v>
      </c>
      <c r="R529" s="40">
        <f>IF(D529="0. Inget datum inlagt",Tabell1[[#This Row],[Start date]],YEAR(D529))</f>
        <v>2024</v>
      </c>
      <c r="S529" s="13" t="s">
        <v>134</v>
      </c>
    </row>
    <row r="530" spans="1:19" x14ac:dyDescent="0.2">
      <c r="A530" s="53">
        <v>11</v>
      </c>
      <c r="B530" s="53" t="s">
        <v>270</v>
      </c>
      <c r="C530" s="53" t="s">
        <v>17</v>
      </c>
      <c r="D530" s="54">
        <v>45170</v>
      </c>
      <c r="E530" s="85">
        <v>46203</v>
      </c>
      <c r="F530" s="53" t="s">
        <v>287</v>
      </c>
      <c r="G530" s="53" t="s">
        <v>135</v>
      </c>
      <c r="H530" s="53" t="s">
        <v>288</v>
      </c>
      <c r="I530" s="53" t="s">
        <v>34</v>
      </c>
      <c r="J530" s="53" t="s">
        <v>159</v>
      </c>
      <c r="K530" s="53" t="s">
        <v>22</v>
      </c>
      <c r="L530" s="53" t="s">
        <v>289</v>
      </c>
      <c r="M530" s="53" t="s">
        <v>46</v>
      </c>
      <c r="N530" s="53" t="s">
        <v>137</v>
      </c>
      <c r="O530" s="55">
        <v>297020</v>
      </c>
      <c r="P530" s="53" t="s">
        <v>133</v>
      </c>
      <c r="Q530" s="53" t="s">
        <v>88</v>
      </c>
      <c r="R530" s="40">
        <f>IF(D530="0. Inget datum inlagt",Tabell1[[#This Row],[Start date]],YEAR(D530))</f>
        <v>2023</v>
      </c>
      <c r="S530" s="13" t="s">
        <v>134</v>
      </c>
    </row>
    <row r="531" spans="1:19" x14ac:dyDescent="0.2">
      <c r="A531" s="53">
        <v>9</v>
      </c>
      <c r="B531" s="53" t="s">
        <v>270</v>
      </c>
      <c r="C531" s="53" t="s">
        <v>17</v>
      </c>
      <c r="D531" s="54">
        <v>45017</v>
      </c>
      <c r="E531" s="85">
        <v>45930</v>
      </c>
      <c r="F531" s="53" t="s">
        <v>283</v>
      </c>
      <c r="G531" s="53" t="s">
        <v>135</v>
      </c>
      <c r="H531" s="53" t="s">
        <v>284</v>
      </c>
      <c r="I531" s="53" t="s">
        <v>34</v>
      </c>
      <c r="J531" s="53" t="s">
        <v>54</v>
      </c>
      <c r="K531" s="53" t="s">
        <v>22</v>
      </c>
      <c r="L531" s="53" t="s">
        <v>158</v>
      </c>
      <c r="M531" s="53" t="s">
        <v>42</v>
      </c>
      <c r="N531" s="53" t="s">
        <v>152</v>
      </c>
      <c r="O531" s="55">
        <v>220060</v>
      </c>
      <c r="P531" s="53" t="s">
        <v>285</v>
      </c>
      <c r="Q531" s="53" t="s">
        <v>96</v>
      </c>
      <c r="R531" s="40">
        <f>IF(D531="0. Inget datum inlagt",Tabell1[[#This Row],[Start date]],YEAR(D531))</f>
        <v>2023</v>
      </c>
      <c r="S531" s="13" t="s">
        <v>134</v>
      </c>
    </row>
    <row r="532" spans="1:19" x14ac:dyDescent="0.2">
      <c r="A532" s="53">
        <v>26</v>
      </c>
      <c r="B532" s="53" t="s">
        <v>270</v>
      </c>
      <c r="C532" s="53" t="s">
        <v>143</v>
      </c>
      <c r="D532" s="54">
        <v>45231</v>
      </c>
      <c r="E532" s="85">
        <v>45777</v>
      </c>
      <c r="F532" s="53" t="s">
        <v>984</v>
      </c>
      <c r="G532" s="53" t="s">
        <v>135</v>
      </c>
      <c r="H532" s="53" t="s">
        <v>1490</v>
      </c>
      <c r="I532" s="53" t="s">
        <v>34</v>
      </c>
      <c r="J532" s="53" t="s">
        <v>159</v>
      </c>
      <c r="K532" s="53" t="s">
        <v>22</v>
      </c>
      <c r="L532" s="53" t="s">
        <v>137</v>
      </c>
      <c r="M532" s="53" t="s">
        <v>46</v>
      </c>
      <c r="N532" s="53" t="s">
        <v>137</v>
      </c>
      <c r="O532" s="55">
        <v>88601</v>
      </c>
      <c r="P532" s="53" t="s">
        <v>285</v>
      </c>
      <c r="Q532" s="53" t="s">
        <v>96</v>
      </c>
      <c r="R532" s="40">
        <f>IF(D532="0. Inget datum inlagt",Tabell1[[#This Row],[Start date]],YEAR(D532))</f>
        <v>2023</v>
      </c>
      <c r="S532" s="13" t="s">
        <v>134</v>
      </c>
    </row>
    <row r="533" spans="1:19" x14ac:dyDescent="0.2">
      <c r="A533" s="53">
        <v>28</v>
      </c>
      <c r="B533" s="53" t="s">
        <v>270</v>
      </c>
      <c r="C533" s="53" t="s">
        <v>17</v>
      </c>
      <c r="D533" s="54">
        <v>45413</v>
      </c>
      <c r="E533" s="85">
        <v>46507</v>
      </c>
      <c r="F533" s="53" t="s">
        <v>986</v>
      </c>
      <c r="G533" s="53" t="s">
        <v>135</v>
      </c>
      <c r="H533" s="53" t="s">
        <v>1492</v>
      </c>
      <c r="I533" s="53" t="s">
        <v>20</v>
      </c>
      <c r="J533" s="53" t="s">
        <v>145</v>
      </c>
      <c r="K533" s="53" t="s">
        <v>22</v>
      </c>
      <c r="L533" s="53" t="s">
        <v>137</v>
      </c>
      <c r="M533" s="53" t="s">
        <v>46</v>
      </c>
      <c r="N533" s="53" t="s">
        <v>137</v>
      </c>
      <c r="O533" s="55">
        <v>333158</v>
      </c>
      <c r="P533" s="53" t="s">
        <v>138</v>
      </c>
      <c r="Q533" s="53" t="s">
        <v>63</v>
      </c>
      <c r="R533" s="40">
        <f>IF(D533="0. Inget datum inlagt",Tabell1[[#This Row],[Start date]],YEAR(D533))</f>
        <v>2024</v>
      </c>
      <c r="S533" s="13" t="s">
        <v>134</v>
      </c>
    </row>
    <row r="534" spans="1:19" x14ac:dyDescent="0.2">
      <c r="A534" s="53">
        <v>35</v>
      </c>
      <c r="B534" s="53" t="s">
        <v>270</v>
      </c>
      <c r="C534" s="53" t="s">
        <v>17</v>
      </c>
      <c r="D534" s="54">
        <v>45444</v>
      </c>
      <c r="E534" s="85">
        <v>46721</v>
      </c>
      <c r="F534" s="53" t="s">
        <v>990</v>
      </c>
      <c r="G534" s="53" t="s">
        <v>135</v>
      </c>
      <c r="H534" s="53" t="s">
        <v>244</v>
      </c>
      <c r="I534" s="53" t="s">
        <v>20</v>
      </c>
      <c r="J534" s="53" t="s">
        <v>21</v>
      </c>
      <c r="K534" s="53" t="s">
        <v>22</v>
      </c>
      <c r="L534" s="53" t="s">
        <v>146</v>
      </c>
      <c r="M534" s="53" t="s">
        <v>147</v>
      </c>
      <c r="N534" s="53" t="s">
        <v>148</v>
      </c>
      <c r="O534" s="55">
        <v>336185</v>
      </c>
      <c r="P534" s="53" t="s">
        <v>133</v>
      </c>
      <c r="Q534" s="53" t="s">
        <v>90</v>
      </c>
      <c r="R534" s="40">
        <f>IF(D534="0. Inget datum inlagt",Tabell1[[#This Row],[Start date]],YEAR(D534))</f>
        <v>2024</v>
      </c>
      <c r="S534" s="13" t="s">
        <v>134</v>
      </c>
    </row>
    <row r="535" spans="1:19" x14ac:dyDescent="0.2">
      <c r="A535" s="53">
        <v>34</v>
      </c>
      <c r="B535" s="53" t="s">
        <v>270</v>
      </c>
      <c r="C535" s="53" t="s">
        <v>17</v>
      </c>
      <c r="D535" s="54">
        <v>45444</v>
      </c>
      <c r="E535" s="85">
        <v>46721</v>
      </c>
      <c r="F535" s="53" t="s">
        <v>990</v>
      </c>
      <c r="G535" s="53" t="s">
        <v>135</v>
      </c>
      <c r="H535" s="53" t="s">
        <v>1496</v>
      </c>
      <c r="I535" s="53" t="s">
        <v>20</v>
      </c>
      <c r="J535" s="53" t="s">
        <v>25</v>
      </c>
      <c r="K535" s="53" t="s">
        <v>29</v>
      </c>
      <c r="L535" s="53" t="s">
        <v>146</v>
      </c>
      <c r="M535" s="53" t="s">
        <v>147</v>
      </c>
      <c r="N535" s="53" t="s">
        <v>148</v>
      </c>
      <c r="O535" s="55">
        <v>356704</v>
      </c>
      <c r="P535" s="53" t="s">
        <v>133</v>
      </c>
      <c r="Q535" s="53" t="s">
        <v>90</v>
      </c>
      <c r="R535" s="40">
        <f>IF(D535="0. Inget datum inlagt",Tabell1[[#This Row],[Start date]],YEAR(D535))</f>
        <v>2024</v>
      </c>
      <c r="S535" s="13" t="s">
        <v>134</v>
      </c>
    </row>
    <row r="536" spans="1:19" x14ac:dyDescent="0.2">
      <c r="A536" s="53">
        <v>33</v>
      </c>
      <c r="B536" s="53" t="s">
        <v>270</v>
      </c>
      <c r="C536" s="53" t="s">
        <v>17</v>
      </c>
      <c r="D536" s="54">
        <v>45413</v>
      </c>
      <c r="E536" s="85">
        <v>46691</v>
      </c>
      <c r="F536" s="53" t="s">
        <v>989</v>
      </c>
      <c r="G536" s="53" t="s">
        <v>135</v>
      </c>
      <c r="H536" s="53" t="s">
        <v>1495</v>
      </c>
      <c r="I536" s="53" t="s">
        <v>20</v>
      </c>
      <c r="J536" s="53" t="s">
        <v>25</v>
      </c>
      <c r="K536" s="53" t="s">
        <v>22</v>
      </c>
      <c r="L536" s="53" t="s">
        <v>137</v>
      </c>
      <c r="M536" s="53" t="s">
        <v>46</v>
      </c>
      <c r="N536" s="53" t="s">
        <v>137</v>
      </c>
      <c r="O536" s="55">
        <v>279749</v>
      </c>
      <c r="P536" s="53" t="s">
        <v>285</v>
      </c>
      <c r="Q536" s="53" t="s">
        <v>96</v>
      </c>
      <c r="R536" s="40">
        <f>IF(D536="0. Inget datum inlagt",Tabell1[[#This Row],[Start date]],YEAR(D536))</f>
        <v>2024</v>
      </c>
      <c r="S536" s="13" t="s">
        <v>134</v>
      </c>
    </row>
    <row r="537" spans="1:19" x14ac:dyDescent="0.2">
      <c r="A537" s="53">
        <v>14</v>
      </c>
      <c r="B537" s="53" t="s">
        <v>270</v>
      </c>
      <c r="C537" s="53" t="s">
        <v>17</v>
      </c>
      <c r="D537" s="54">
        <v>45047</v>
      </c>
      <c r="E537" s="85">
        <v>46326</v>
      </c>
      <c r="F537" s="53" t="s">
        <v>290</v>
      </c>
      <c r="G537" s="53" t="s">
        <v>135</v>
      </c>
      <c r="H537" s="53" t="s">
        <v>269</v>
      </c>
      <c r="I537" s="53" t="s">
        <v>20</v>
      </c>
      <c r="J537" s="53" t="s">
        <v>25</v>
      </c>
      <c r="K537" s="53" t="s">
        <v>22</v>
      </c>
      <c r="L537" s="53" t="s">
        <v>194</v>
      </c>
      <c r="M537" s="53" t="s">
        <v>151</v>
      </c>
      <c r="N537" s="53" t="s">
        <v>152</v>
      </c>
      <c r="O537" s="55">
        <v>87704</v>
      </c>
      <c r="P537" s="53" t="s">
        <v>282</v>
      </c>
      <c r="Q537" s="53" t="s">
        <v>1015</v>
      </c>
      <c r="R537" s="40">
        <f>IF(D537="0. Inget datum inlagt",Tabell1[[#This Row],[Start date]],YEAR(D537))</f>
        <v>2023</v>
      </c>
      <c r="S537" s="13" t="s">
        <v>134</v>
      </c>
    </row>
    <row r="538" spans="1:19" x14ac:dyDescent="0.2">
      <c r="A538" s="53">
        <v>8</v>
      </c>
      <c r="B538" s="53" t="s">
        <v>270</v>
      </c>
      <c r="C538" s="53" t="s">
        <v>17</v>
      </c>
      <c r="D538" s="54">
        <v>45017</v>
      </c>
      <c r="E538" s="85">
        <v>46112</v>
      </c>
      <c r="F538" s="53" t="s">
        <v>281</v>
      </c>
      <c r="G538" s="53" t="s">
        <v>135</v>
      </c>
      <c r="H538" s="53" t="s">
        <v>243</v>
      </c>
      <c r="I538" s="53" t="s">
        <v>20</v>
      </c>
      <c r="J538" s="53" t="s">
        <v>41</v>
      </c>
      <c r="K538" s="53" t="s">
        <v>22</v>
      </c>
      <c r="L538" s="53" t="s">
        <v>194</v>
      </c>
      <c r="M538" s="53" t="s">
        <v>151</v>
      </c>
      <c r="N538" s="53" t="s">
        <v>152</v>
      </c>
      <c r="O538" s="55">
        <v>269269</v>
      </c>
      <c r="P538" s="53" t="s">
        <v>282</v>
      </c>
      <c r="Q538" s="53" t="s">
        <v>1015</v>
      </c>
      <c r="R538" s="40">
        <f>IF(D538="0. Inget datum inlagt",Tabell1[[#This Row],[Start date]],YEAR(D538))</f>
        <v>2023</v>
      </c>
      <c r="S538" s="13" t="s">
        <v>134</v>
      </c>
    </row>
    <row r="539" spans="1:19" x14ac:dyDescent="0.2">
      <c r="A539" s="53">
        <v>18</v>
      </c>
      <c r="B539" s="53" t="s">
        <v>270</v>
      </c>
      <c r="C539" s="53" t="s">
        <v>17</v>
      </c>
      <c r="D539" s="54">
        <v>45047</v>
      </c>
      <c r="E539" s="85">
        <v>46142</v>
      </c>
      <c r="F539" s="53" t="s">
        <v>296</v>
      </c>
      <c r="G539" s="53" t="s">
        <v>135</v>
      </c>
      <c r="H539" s="53" t="s">
        <v>243</v>
      </c>
      <c r="I539" s="53" t="s">
        <v>20</v>
      </c>
      <c r="J539" s="53" t="s">
        <v>41</v>
      </c>
      <c r="K539" s="53" t="s">
        <v>22</v>
      </c>
      <c r="L539" s="53" t="s">
        <v>194</v>
      </c>
      <c r="M539" s="53" t="s">
        <v>151</v>
      </c>
      <c r="N539" s="53" t="s">
        <v>152</v>
      </c>
      <c r="O539" s="55">
        <v>536080</v>
      </c>
      <c r="P539" s="53" t="s">
        <v>133</v>
      </c>
      <c r="Q539" s="53" t="s">
        <v>278</v>
      </c>
      <c r="R539" s="40">
        <f>IF(D539="0. Inget datum inlagt",Tabell1[[#This Row],[Start date]],YEAR(D539))</f>
        <v>2023</v>
      </c>
      <c r="S539" s="13" t="s">
        <v>134</v>
      </c>
    </row>
    <row r="540" spans="1:19" x14ac:dyDescent="0.2">
      <c r="A540" s="53">
        <v>32</v>
      </c>
      <c r="B540" s="53" t="s">
        <v>270</v>
      </c>
      <c r="C540" s="53" t="s">
        <v>17</v>
      </c>
      <c r="D540" s="54">
        <v>45413</v>
      </c>
      <c r="E540" s="85">
        <v>46691</v>
      </c>
      <c r="F540" s="53" t="s">
        <v>989</v>
      </c>
      <c r="G540" s="53" t="s">
        <v>135</v>
      </c>
      <c r="H540" s="53" t="s">
        <v>243</v>
      </c>
      <c r="I540" s="53" t="s">
        <v>20</v>
      </c>
      <c r="J540" s="53" t="s">
        <v>41</v>
      </c>
      <c r="K540" s="53" t="s">
        <v>22</v>
      </c>
      <c r="L540" s="53" t="s">
        <v>194</v>
      </c>
      <c r="M540" s="53" t="s">
        <v>151</v>
      </c>
      <c r="N540" s="53" t="s">
        <v>152</v>
      </c>
      <c r="O540" s="55">
        <v>217576</v>
      </c>
      <c r="P540" s="53" t="s">
        <v>285</v>
      </c>
      <c r="Q540" s="53" t="s">
        <v>96</v>
      </c>
      <c r="R540" s="40">
        <f>IF(D540="0. Inget datum inlagt",Tabell1[[#This Row],[Start date]],YEAR(D540))</f>
        <v>2024</v>
      </c>
      <c r="S540" s="13" t="s">
        <v>134</v>
      </c>
    </row>
    <row r="541" spans="1:19" x14ac:dyDescent="0.2">
      <c r="A541" s="53">
        <v>24</v>
      </c>
      <c r="B541" s="53" t="s">
        <v>270</v>
      </c>
      <c r="C541" s="53" t="s">
        <v>17</v>
      </c>
      <c r="D541" s="54">
        <v>44986</v>
      </c>
      <c r="E541" s="85">
        <v>45747</v>
      </c>
      <c r="F541" s="53" t="s">
        <v>306</v>
      </c>
      <c r="G541" s="53" t="s">
        <v>135</v>
      </c>
      <c r="H541" s="53" t="s">
        <v>307</v>
      </c>
      <c r="I541" s="53" t="s">
        <v>20</v>
      </c>
      <c r="J541" s="53" t="s">
        <v>66</v>
      </c>
      <c r="K541" s="53" t="s">
        <v>22</v>
      </c>
      <c r="L541" s="53" t="s">
        <v>146</v>
      </c>
      <c r="M541" s="53" t="s">
        <v>147</v>
      </c>
      <c r="N541" s="53" t="s">
        <v>148</v>
      </c>
      <c r="O541" s="55">
        <v>296849</v>
      </c>
      <c r="P541" s="53" t="s">
        <v>138</v>
      </c>
      <c r="Q541" s="53" t="s">
        <v>63</v>
      </c>
      <c r="R541" s="40">
        <f>IF(D541="0. Inget datum inlagt",Tabell1[[#This Row],[Start date]],YEAR(D541))</f>
        <v>2023</v>
      </c>
      <c r="S541" s="13" t="s">
        <v>134</v>
      </c>
    </row>
    <row r="542" spans="1:19" x14ac:dyDescent="0.2">
      <c r="A542" s="53">
        <v>39</v>
      </c>
      <c r="B542" s="53" t="s">
        <v>270</v>
      </c>
      <c r="C542" s="53" t="s">
        <v>17</v>
      </c>
      <c r="D542" s="54">
        <v>45383</v>
      </c>
      <c r="E542" s="85">
        <v>46477</v>
      </c>
      <c r="F542" s="53" t="s">
        <v>993</v>
      </c>
      <c r="G542" s="53" t="s">
        <v>135</v>
      </c>
      <c r="H542" s="53" t="s">
        <v>1434</v>
      </c>
      <c r="I542" s="53" t="s">
        <v>20</v>
      </c>
      <c r="J542" s="53" t="s">
        <v>136</v>
      </c>
      <c r="K542" s="53" t="s">
        <v>22</v>
      </c>
      <c r="L542" s="53" t="s">
        <v>137</v>
      </c>
      <c r="M542" s="53" t="s">
        <v>46</v>
      </c>
      <c r="N542" s="53" t="s">
        <v>137</v>
      </c>
      <c r="O542" s="55">
        <v>289372</v>
      </c>
      <c r="P542" s="53" t="s">
        <v>285</v>
      </c>
      <c r="Q542" s="53" t="s">
        <v>96</v>
      </c>
      <c r="R542" s="40">
        <f>IF(D542="0. Inget datum inlagt",Tabell1[[#This Row],[Start date]],YEAR(D542))</f>
        <v>2024</v>
      </c>
      <c r="S542" s="13" t="s">
        <v>134</v>
      </c>
    </row>
    <row r="543" spans="1:19" x14ac:dyDescent="0.2">
      <c r="A543" s="53">
        <v>19</v>
      </c>
      <c r="B543" s="53" t="s">
        <v>270</v>
      </c>
      <c r="C543" s="53" t="s">
        <v>17</v>
      </c>
      <c r="D543" s="54">
        <v>45017</v>
      </c>
      <c r="E543" s="85">
        <v>45930</v>
      </c>
      <c r="F543" s="53" t="s">
        <v>297</v>
      </c>
      <c r="G543" s="53" t="s">
        <v>135</v>
      </c>
      <c r="H543" s="53" t="s">
        <v>298</v>
      </c>
      <c r="I543" s="53" t="s">
        <v>20</v>
      </c>
      <c r="J543" s="53" t="s">
        <v>66</v>
      </c>
      <c r="K543" s="53" t="s">
        <v>22</v>
      </c>
      <c r="L543" s="53" t="s">
        <v>150</v>
      </c>
      <c r="M543" s="53" t="s">
        <v>151</v>
      </c>
      <c r="N543" s="53" t="s">
        <v>152</v>
      </c>
      <c r="O543" s="55">
        <v>320433</v>
      </c>
      <c r="P543" s="53" t="s">
        <v>138</v>
      </c>
      <c r="Q543" s="53" t="s">
        <v>63</v>
      </c>
      <c r="R543" s="40">
        <f>IF(D543="0. Inget datum inlagt",Tabell1[[#This Row],[Start date]],YEAR(D543))</f>
        <v>2023</v>
      </c>
      <c r="S543" s="13" t="s">
        <v>134</v>
      </c>
    </row>
    <row r="544" spans="1:19" x14ac:dyDescent="0.2">
      <c r="A544" s="53">
        <v>22</v>
      </c>
      <c r="B544" s="53" t="s">
        <v>270</v>
      </c>
      <c r="C544" s="53" t="s">
        <v>17</v>
      </c>
      <c r="D544" s="54">
        <v>44927</v>
      </c>
      <c r="E544" s="85">
        <v>46022</v>
      </c>
      <c r="F544" s="53" t="s">
        <v>304</v>
      </c>
      <c r="G544" s="53" t="s">
        <v>135</v>
      </c>
      <c r="H544" s="53" t="s">
        <v>298</v>
      </c>
      <c r="I544" s="53" t="s">
        <v>20</v>
      </c>
      <c r="J544" s="53" t="s">
        <v>66</v>
      </c>
      <c r="K544" s="53" t="s">
        <v>22</v>
      </c>
      <c r="L544" s="53" t="s">
        <v>150</v>
      </c>
      <c r="M544" s="53" t="s">
        <v>151</v>
      </c>
      <c r="N544" s="53" t="s">
        <v>152</v>
      </c>
      <c r="O544" s="55">
        <v>522741</v>
      </c>
      <c r="P544" s="53" t="s">
        <v>138</v>
      </c>
      <c r="Q544" s="53" t="s">
        <v>63</v>
      </c>
      <c r="R544" s="40">
        <f>IF(D544="0. Inget datum inlagt",Tabell1[[#This Row],[Start date]],YEAR(D544))</f>
        <v>2023</v>
      </c>
      <c r="S544" s="13" t="s">
        <v>134</v>
      </c>
    </row>
    <row r="545" spans="1:19" x14ac:dyDescent="0.2">
      <c r="A545" s="53">
        <v>23</v>
      </c>
      <c r="B545" s="53" t="s">
        <v>270</v>
      </c>
      <c r="C545" s="53" t="s">
        <v>17</v>
      </c>
      <c r="D545" s="54">
        <v>44958</v>
      </c>
      <c r="E545" s="85">
        <v>46053</v>
      </c>
      <c r="F545" s="53" t="s">
        <v>305</v>
      </c>
      <c r="G545" s="53" t="s">
        <v>135</v>
      </c>
      <c r="H545" s="53" t="s">
        <v>298</v>
      </c>
      <c r="I545" s="53" t="s">
        <v>20</v>
      </c>
      <c r="J545" s="53" t="s">
        <v>66</v>
      </c>
      <c r="K545" s="53" t="s">
        <v>22</v>
      </c>
      <c r="L545" s="53" t="s">
        <v>150</v>
      </c>
      <c r="M545" s="53" t="s">
        <v>151</v>
      </c>
      <c r="N545" s="53" t="s">
        <v>152</v>
      </c>
      <c r="O545" s="55">
        <v>428240</v>
      </c>
      <c r="P545" s="53" t="s">
        <v>138</v>
      </c>
      <c r="Q545" s="53" t="s">
        <v>63</v>
      </c>
      <c r="R545" s="40">
        <f>IF(D545="0. Inget datum inlagt",Tabell1[[#This Row],[Start date]],YEAR(D545))</f>
        <v>2023</v>
      </c>
      <c r="S545" s="13" t="s">
        <v>134</v>
      </c>
    </row>
    <row r="546" spans="1:19" x14ac:dyDescent="0.2">
      <c r="A546" s="53">
        <v>31</v>
      </c>
      <c r="B546" s="53" t="s">
        <v>270</v>
      </c>
      <c r="C546" s="53" t="s">
        <v>17</v>
      </c>
      <c r="D546" s="54">
        <v>45444</v>
      </c>
      <c r="E546" s="85">
        <v>46538</v>
      </c>
      <c r="F546" s="53" t="s">
        <v>988</v>
      </c>
      <c r="G546" s="53" t="s">
        <v>135</v>
      </c>
      <c r="H546" s="53" t="s">
        <v>1494</v>
      </c>
      <c r="I546" s="53" t="s">
        <v>34</v>
      </c>
      <c r="J546" s="53" t="s">
        <v>21</v>
      </c>
      <c r="K546" s="53" t="s">
        <v>22</v>
      </c>
      <c r="L546" s="53" t="s">
        <v>1549</v>
      </c>
      <c r="M546" s="53" t="s">
        <v>837</v>
      </c>
      <c r="N546" s="53" t="s">
        <v>152</v>
      </c>
      <c r="O546" s="55">
        <v>515903</v>
      </c>
      <c r="P546" s="53" t="s">
        <v>285</v>
      </c>
      <c r="Q546" s="53" t="s">
        <v>96</v>
      </c>
      <c r="R546" s="40">
        <f>IF(D546="0. Inget datum inlagt",Tabell1[[#This Row],[Start date]],YEAR(D546))</f>
        <v>2024</v>
      </c>
      <c r="S546" s="13" t="s">
        <v>134</v>
      </c>
    </row>
    <row r="547" spans="1:19" x14ac:dyDescent="0.2">
      <c r="A547" s="53">
        <v>17</v>
      </c>
      <c r="B547" s="53" t="s">
        <v>270</v>
      </c>
      <c r="C547" s="53" t="s">
        <v>17</v>
      </c>
      <c r="D547" s="54">
        <v>45047</v>
      </c>
      <c r="E547" s="85">
        <v>46142</v>
      </c>
      <c r="F547" s="53" t="s">
        <v>296</v>
      </c>
      <c r="G547" s="53" t="s">
        <v>135</v>
      </c>
      <c r="H547" s="53" t="s">
        <v>228</v>
      </c>
      <c r="I547" s="53" t="s">
        <v>34</v>
      </c>
      <c r="J547" s="53" t="s">
        <v>144</v>
      </c>
      <c r="K547" s="53" t="s">
        <v>22</v>
      </c>
      <c r="L547" s="53" t="s">
        <v>137</v>
      </c>
      <c r="M547" s="53" t="s">
        <v>46</v>
      </c>
      <c r="N547" s="53" t="s">
        <v>137</v>
      </c>
      <c r="O547" s="55">
        <v>470798</v>
      </c>
      <c r="P547" s="53" t="s">
        <v>133</v>
      </c>
      <c r="Q547" s="53" t="s">
        <v>278</v>
      </c>
      <c r="R547" s="40">
        <f>IF(D547="0. Inget datum inlagt",Tabell1[[#This Row],[Start date]],YEAR(D547))</f>
        <v>2023</v>
      </c>
      <c r="S547" s="13" t="s">
        <v>134</v>
      </c>
    </row>
    <row r="548" spans="1:19" x14ac:dyDescent="0.2">
      <c r="A548" s="53">
        <v>15</v>
      </c>
      <c r="B548" s="53" t="s">
        <v>270</v>
      </c>
      <c r="C548" s="53" t="s">
        <v>17</v>
      </c>
      <c r="D548" s="54">
        <v>45017</v>
      </c>
      <c r="E548" s="85">
        <v>46112</v>
      </c>
      <c r="F548" s="53" t="s">
        <v>293</v>
      </c>
      <c r="G548" s="53" t="s">
        <v>135</v>
      </c>
      <c r="H548" s="53" t="s">
        <v>294</v>
      </c>
      <c r="I548" s="53" t="s">
        <v>20</v>
      </c>
      <c r="J548" s="53" t="s">
        <v>62</v>
      </c>
      <c r="K548" s="53" t="s">
        <v>22</v>
      </c>
      <c r="L548" s="53" t="s">
        <v>158</v>
      </c>
      <c r="M548" s="53" t="s">
        <v>42</v>
      </c>
      <c r="N548" s="53" t="s">
        <v>152</v>
      </c>
      <c r="O548" s="55">
        <v>157339</v>
      </c>
      <c r="P548" s="53" t="s">
        <v>285</v>
      </c>
      <c r="Q548" s="53" t="s">
        <v>96</v>
      </c>
      <c r="R548" s="40">
        <f>IF(D548="0. Inget datum inlagt",Tabell1[[#This Row],[Start date]],YEAR(D548))</f>
        <v>2023</v>
      </c>
      <c r="S548" s="13" t="s">
        <v>134</v>
      </c>
    </row>
    <row r="549" spans="1:19" x14ac:dyDescent="0.2">
      <c r="A549" s="53">
        <v>7</v>
      </c>
      <c r="B549" s="53" t="s">
        <v>270</v>
      </c>
      <c r="C549" s="53" t="s">
        <v>17</v>
      </c>
      <c r="D549" s="54">
        <v>45017</v>
      </c>
      <c r="E549" s="85">
        <v>46112</v>
      </c>
      <c r="F549" s="53" t="s">
        <v>281</v>
      </c>
      <c r="G549" s="53" t="s">
        <v>135</v>
      </c>
      <c r="H549" s="53" t="s">
        <v>1425</v>
      </c>
      <c r="I549" s="53" t="s">
        <v>20</v>
      </c>
      <c r="J549" s="53" t="s">
        <v>62</v>
      </c>
      <c r="K549" s="53" t="s">
        <v>22</v>
      </c>
      <c r="L549" s="53" t="s">
        <v>150</v>
      </c>
      <c r="M549" s="53" t="s">
        <v>151</v>
      </c>
      <c r="N549" s="53" t="s">
        <v>152</v>
      </c>
      <c r="O549" s="55">
        <v>437167</v>
      </c>
      <c r="P549" s="53" t="s">
        <v>282</v>
      </c>
      <c r="Q549" s="53" t="s">
        <v>1015</v>
      </c>
      <c r="R549" s="40">
        <f>IF(D549="0. Inget datum inlagt",Tabell1[[#This Row],[Start date]],YEAR(D549))</f>
        <v>2023</v>
      </c>
      <c r="S549" s="13" t="s">
        <v>134</v>
      </c>
    </row>
    <row r="550" spans="1:19" x14ac:dyDescent="0.2">
      <c r="A550" s="53">
        <v>42</v>
      </c>
      <c r="B550" s="53" t="s">
        <v>270</v>
      </c>
      <c r="C550" s="53" t="s">
        <v>17</v>
      </c>
      <c r="D550" s="54">
        <v>45383</v>
      </c>
      <c r="E550" s="85">
        <v>46477</v>
      </c>
      <c r="F550" s="53" t="s">
        <v>995</v>
      </c>
      <c r="G550" s="53" t="s">
        <v>135</v>
      </c>
      <c r="H550" s="53" t="s">
        <v>447</v>
      </c>
      <c r="I550" s="53" t="s">
        <v>20</v>
      </c>
      <c r="J550" s="53" t="s">
        <v>41</v>
      </c>
      <c r="K550" s="53" t="s">
        <v>22</v>
      </c>
      <c r="L550" s="53" t="s">
        <v>137</v>
      </c>
      <c r="M550" s="53" t="s">
        <v>46</v>
      </c>
      <c r="N550" s="53" t="s">
        <v>137</v>
      </c>
      <c r="O550" s="55">
        <v>313481</v>
      </c>
      <c r="P550" s="53" t="s">
        <v>282</v>
      </c>
      <c r="Q550" s="53" t="s">
        <v>1015</v>
      </c>
      <c r="R550" s="40">
        <f>IF(D550="0. Inget datum inlagt",Tabell1[[#This Row],[Start date]],YEAR(D550))</f>
        <v>2024</v>
      </c>
      <c r="S550" s="13" t="s">
        <v>134</v>
      </c>
    </row>
    <row r="551" spans="1:19" x14ac:dyDescent="0.2">
      <c r="A551" s="53">
        <v>25</v>
      </c>
      <c r="B551" s="53" t="s">
        <v>270</v>
      </c>
      <c r="C551" s="53" t="s">
        <v>17</v>
      </c>
      <c r="D551" s="54">
        <v>45017</v>
      </c>
      <c r="E551" s="85">
        <v>46295</v>
      </c>
      <c r="F551" s="53" t="s">
        <v>308</v>
      </c>
      <c r="G551" s="53" t="s">
        <v>153</v>
      </c>
      <c r="H551" s="53" t="s">
        <v>154</v>
      </c>
      <c r="I551" s="53" t="s">
        <v>34</v>
      </c>
      <c r="J551" s="53" t="s">
        <v>25</v>
      </c>
      <c r="K551" s="53" t="s">
        <v>22</v>
      </c>
      <c r="L551" s="53" t="s">
        <v>137</v>
      </c>
      <c r="M551" s="53" t="s">
        <v>46</v>
      </c>
      <c r="N551" s="53" t="s">
        <v>137</v>
      </c>
      <c r="O551" s="55">
        <v>280870</v>
      </c>
      <c r="P551" s="53" t="s">
        <v>138</v>
      </c>
      <c r="Q551" s="53" t="s">
        <v>63</v>
      </c>
      <c r="R551" s="40">
        <f>IF(D551="0. Inget datum inlagt",Tabell1[[#This Row],[Start date]],YEAR(D551))</f>
        <v>2023</v>
      </c>
      <c r="S551" s="13" t="s">
        <v>134</v>
      </c>
    </row>
    <row r="552" spans="1:19" x14ac:dyDescent="0.2">
      <c r="A552" s="53">
        <v>5</v>
      </c>
      <c r="B552" s="53" t="s">
        <v>270</v>
      </c>
      <c r="C552" s="53" t="s">
        <v>17</v>
      </c>
      <c r="D552" s="54">
        <v>45047</v>
      </c>
      <c r="E552" s="85">
        <v>46173</v>
      </c>
      <c r="F552" s="53" t="s">
        <v>279</v>
      </c>
      <c r="G552" s="53" t="s">
        <v>1205</v>
      </c>
      <c r="H552" s="53" t="s">
        <v>149</v>
      </c>
      <c r="I552" s="53" t="s">
        <v>20</v>
      </c>
      <c r="J552" s="53" t="s">
        <v>41</v>
      </c>
      <c r="K552" s="53" t="s">
        <v>22</v>
      </c>
      <c r="L552" s="53" t="s">
        <v>150</v>
      </c>
      <c r="M552" s="53" t="s">
        <v>151</v>
      </c>
      <c r="N552" s="53" t="s">
        <v>152</v>
      </c>
      <c r="O552" s="55">
        <v>339233</v>
      </c>
      <c r="P552" s="53" t="s">
        <v>133</v>
      </c>
      <c r="Q552" s="53" t="s">
        <v>90</v>
      </c>
      <c r="R552" s="40">
        <f>IF(D552="0. Inget datum inlagt",Tabell1[[#This Row],[Start date]],YEAR(D552))</f>
        <v>2023</v>
      </c>
      <c r="S552" s="13" t="s">
        <v>134</v>
      </c>
    </row>
    <row r="553" spans="1:19" x14ac:dyDescent="0.2">
      <c r="A553" s="53">
        <v>21</v>
      </c>
      <c r="B553" s="53" t="s">
        <v>270</v>
      </c>
      <c r="C553" s="53" t="s">
        <v>17</v>
      </c>
      <c r="D553" s="54">
        <v>44986</v>
      </c>
      <c r="E553" s="85">
        <v>46081</v>
      </c>
      <c r="F553" s="53" t="s">
        <v>300</v>
      </c>
      <c r="G553" s="53" t="s">
        <v>135</v>
      </c>
      <c r="H553" s="53" t="s">
        <v>301</v>
      </c>
      <c r="I553" s="53" t="s">
        <v>20</v>
      </c>
      <c r="J553" s="53" t="s">
        <v>66</v>
      </c>
      <c r="K553" s="53" t="s">
        <v>29</v>
      </c>
      <c r="L553" s="53" t="s">
        <v>302</v>
      </c>
      <c r="M553" s="53" t="s">
        <v>303</v>
      </c>
      <c r="N553" s="53" t="s">
        <v>152</v>
      </c>
      <c r="O553" s="55">
        <v>558946</v>
      </c>
      <c r="P553" s="53" t="s">
        <v>138</v>
      </c>
      <c r="Q553" s="53" t="s">
        <v>63</v>
      </c>
      <c r="R553" s="40">
        <f>IF(D553="0. Inget datum inlagt",Tabell1[[#This Row],[Start date]],YEAR(D553))</f>
        <v>2023</v>
      </c>
      <c r="S553" s="13" t="s">
        <v>134</v>
      </c>
    </row>
    <row r="554" spans="1:19" x14ac:dyDescent="0.2">
      <c r="A554" s="53">
        <v>43</v>
      </c>
      <c r="B554" s="53" t="s">
        <v>270</v>
      </c>
      <c r="C554" s="53" t="s">
        <v>143</v>
      </c>
      <c r="D554" s="54">
        <v>45566</v>
      </c>
      <c r="E554" s="54">
        <v>46022</v>
      </c>
      <c r="F554" s="53" t="s">
        <v>996</v>
      </c>
      <c r="G554" s="53" t="s">
        <v>135</v>
      </c>
      <c r="H554" s="53" t="s">
        <v>301</v>
      </c>
      <c r="I554" s="53" t="s">
        <v>20</v>
      </c>
      <c r="J554" s="53" t="s">
        <v>66</v>
      </c>
      <c r="K554" s="53" t="s">
        <v>22</v>
      </c>
      <c r="L554" s="53" t="s">
        <v>302</v>
      </c>
      <c r="M554" s="53" t="s">
        <v>303</v>
      </c>
      <c r="N554" s="53" t="s">
        <v>152</v>
      </c>
      <c r="O554" s="55">
        <v>118835</v>
      </c>
      <c r="P554" s="53" t="s">
        <v>285</v>
      </c>
      <c r="Q554" s="53" t="s">
        <v>96</v>
      </c>
      <c r="R554" s="40">
        <f>IF(D554="0. Inget datum inlagt",Tabell1[[#This Row],[Start date]],YEAR(D554))</f>
        <v>2024</v>
      </c>
      <c r="S554" s="13" t="s">
        <v>134</v>
      </c>
    </row>
    <row r="555" spans="1:19" x14ac:dyDescent="0.2">
      <c r="A555" s="53">
        <v>13</v>
      </c>
      <c r="B555" s="53" t="s">
        <v>270</v>
      </c>
      <c r="C555" s="53" t="s">
        <v>17</v>
      </c>
      <c r="D555" s="54">
        <v>45047</v>
      </c>
      <c r="E555" s="85">
        <v>46326</v>
      </c>
      <c r="F555" s="53" t="s">
        <v>290</v>
      </c>
      <c r="G555" s="53" t="s">
        <v>135</v>
      </c>
      <c r="H555" s="53" t="s">
        <v>292</v>
      </c>
      <c r="I555" s="53" t="s">
        <v>20</v>
      </c>
      <c r="J555" s="53" t="s">
        <v>25</v>
      </c>
      <c r="K555" s="53" t="s">
        <v>22</v>
      </c>
      <c r="L555" s="53" t="s">
        <v>194</v>
      </c>
      <c r="M555" s="53" t="s">
        <v>151</v>
      </c>
      <c r="N555" s="53" t="s">
        <v>152</v>
      </c>
      <c r="O555" s="55">
        <v>19348</v>
      </c>
      <c r="P555" s="53" t="s">
        <v>282</v>
      </c>
      <c r="Q555" s="53" t="s">
        <v>1015</v>
      </c>
      <c r="R555" s="40">
        <f>IF(D555="0. Inget datum inlagt",Tabell1[[#This Row],[Start date]],YEAR(D555))</f>
        <v>2023</v>
      </c>
      <c r="S555" s="13" t="s">
        <v>134</v>
      </c>
    </row>
    <row r="556" spans="1:19" x14ac:dyDescent="0.2">
      <c r="A556" s="53">
        <v>36</v>
      </c>
      <c r="B556" s="53" t="s">
        <v>270</v>
      </c>
      <c r="C556" s="53" t="s">
        <v>17</v>
      </c>
      <c r="D556" s="54">
        <v>45383</v>
      </c>
      <c r="E556" s="85">
        <v>46477</v>
      </c>
      <c r="F556" s="53" t="s">
        <v>991</v>
      </c>
      <c r="G556" s="53" t="s">
        <v>135</v>
      </c>
      <c r="H556" s="53" t="s">
        <v>292</v>
      </c>
      <c r="I556" s="53" t="s">
        <v>20</v>
      </c>
      <c r="J556" s="53" t="s">
        <v>25</v>
      </c>
      <c r="K556" s="53" t="s">
        <v>22</v>
      </c>
      <c r="L556" s="53" t="s">
        <v>194</v>
      </c>
      <c r="M556" s="53" t="s">
        <v>151</v>
      </c>
      <c r="N556" s="53" t="s">
        <v>152</v>
      </c>
      <c r="O556" s="55">
        <v>212738</v>
      </c>
      <c r="P556" s="53" t="s">
        <v>133</v>
      </c>
      <c r="Q556" s="53" t="s">
        <v>90</v>
      </c>
      <c r="R556" s="40">
        <f>IF(D556="0. Inget datum inlagt",Tabell1[[#This Row],[Start date]],YEAR(D556))</f>
        <v>2024</v>
      </c>
      <c r="S556" s="13" t="s">
        <v>134</v>
      </c>
    </row>
    <row r="557" spans="1:19" x14ac:dyDescent="0.2">
      <c r="A557" s="53">
        <v>16</v>
      </c>
      <c r="B557" s="53" t="s">
        <v>270</v>
      </c>
      <c r="C557" s="53" t="s">
        <v>17</v>
      </c>
      <c r="D557" s="54">
        <v>44986</v>
      </c>
      <c r="E557" s="85">
        <v>46081</v>
      </c>
      <c r="F557" s="53" t="s">
        <v>295</v>
      </c>
      <c r="G557" s="53" t="s">
        <v>135</v>
      </c>
      <c r="H557" s="53" t="s">
        <v>157</v>
      </c>
      <c r="I557" s="53" t="s">
        <v>34</v>
      </c>
      <c r="J557" s="53" t="s">
        <v>144</v>
      </c>
      <c r="K557" s="53" t="s">
        <v>29</v>
      </c>
      <c r="L557" s="53" t="s">
        <v>137</v>
      </c>
      <c r="M557" s="53" t="s">
        <v>46</v>
      </c>
      <c r="N557" s="53" t="s">
        <v>137</v>
      </c>
      <c r="O557" s="55">
        <v>432982</v>
      </c>
      <c r="P557" s="53" t="s">
        <v>133</v>
      </c>
      <c r="Q557" s="53" t="s">
        <v>278</v>
      </c>
      <c r="R557" s="40">
        <f>IF(D557="0. Inget datum inlagt",Tabell1[[#This Row],[Start date]],YEAR(D557))</f>
        <v>2023</v>
      </c>
      <c r="S557" s="13" t="s">
        <v>134</v>
      </c>
    </row>
    <row r="558" spans="1:19" x14ac:dyDescent="0.2">
      <c r="A558" s="53">
        <v>30</v>
      </c>
      <c r="B558" s="53" t="s">
        <v>270</v>
      </c>
      <c r="C558" s="53" t="s">
        <v>17</v>
      </c>
      <c r="D558" s="54">
        <v>45444</v>
      </c>
      <c r="E558" s="85">
        <v>46538</v>
      </c>
      <c r="F558" s="53" t="s">
        <v>988</v>
      </c>
      <c r="G558" s="53" t="s">
        <v>135</v>
      </c>
      <c r="H558" s="53" t="s">
        <v>554</v>
      </c>
      <c r="I558" s="53" t="s">
        <v>38</v>
      </c>
      <c r="J558" s="53" t="s">
        <v>38</v>
      </c>
      <c r="K558" s="53" t="s">
        <v>29</v>
      </c>
      <c r="L558" s="53" t="s">
        <v>137</v>
      </c>
      <c r="M558" s="53" t="s">
        <v>46</v>
      </c>
      <c r="N558" s="53" t="s">
        <v>137</v>
      </c>
      <c r="O558" s="55">
        <v>560189</v>
      </c>
      <c r="P558" s="53" t="s">
        <v>285</v>
      </c>
      <c r="Q558" s="53" t="s">
        <v>96</v>
      </c>
      <c r="R558" s="40">
        <f>IF(D558="0. Inget datum inlagt",Tabell1[[#This Row],[Start date]],YEAR(D558))</f>
        <v>2024</v>
      </c>
      <c r="S558" s="13" t="s">
        <v>134</v>
      </c>
    </row>
    <row r="559" spans="1:19" x14ac:dyDescent="0.2">
      <c r="A559" s="53">
        <v>41</v>
      </c>
      <c r="B559" s="53" t="s">
        <v>270</v>
      </c>
      <c r="C559" s="53" t="s">
        <v>17</v>
      </c>
      <c r="D559" s="54">
        <v>45383</v>
      </c>
      <c r="E559" s="85">
        <v>46477</v>
      </c>
      <c r="F559" s="53" t="s">
        <v>995</v>
      </c>
      <c r="G559" s="53" t="s">
        <v>135</v>
      </c>
      <c r="H559" s="53" t="s">
        <v>1499</v>
      </c>
      <c r="I559" s="53" t="s">
        <v>34</v>
      </c>
      <c r="J559" s="53" t="s">
        <v>25</v>
      </c>
      <c r="K559" s="53" t="s">
        <v>29</v>
      </c>
      <c r="L559" s="53" t="s">
        <v>137</v>
      </c>
      <c r="M559" s="53" t="s">
        <v>46</v>
      </c>
      <c r="N559" s="53" t="s">
        <v>137</v>
      </c>
      <c r="O559" s="55">
        <v>736126</v>
      </c>
      <c r="P559" s="53" t="s">
        <v>282</v>
      </c>
      <c r="Q559" s="53" t="s">
        <v>1015</v>
      </c>
      <c r="R559" s="40">
        <f>IF(D559="0. Inget datum inlagt",Tabell1[[#This Row],[Start date]],YEAR(D559))</f>
        <v>2024</v>
      </c>
      <c r="S559" s="13" t="s">
        <v>134</v>
      </c>
    </row>
    <row r="560" spans="1:19" x14ac:dyDescent="0.2">
      <c r="A560" s="53">
        <v>3</v>
      </c>
      <c r="B560" s="53" t="s">
        <v>270</v>
      </c>
      <c r="C560" s="53" t="s">
        <v>17</v>
      </c>
      <c r="D560" s="54">
        <v>45017</v>
      </c>
      <c r="E560" s="85">
        <v>46112</v>
      </c>
      <c r="F560" s="53" t="s">
        <v>275</v>
      </c>
      <c r="G560" s="53" t="s">
        <v>135</v>
      </c>
      <c r="H560" s="53" t="s">
        <v>276</v>
      </c>
      <c r="I560" s="53" t="s">
        <v>34</v>
      </c>
      <c r="J560" s="53" t="s">
        <v>38</v>
      </c>
      <c r="K560" s="53" t="s">
        <v>22</v>
      </c>
      <c r="L560" s="53" t="s">
        <v>158</v>
      </c>
      <c r="M560" s="53" t="s">
        <v>42</v>
      </c>
      <c r="N560" s="53" t="s">
        <v>152</v>
      </c>
      <c r="O560" s="55">
        <v>199053.2</v>
      </c>
      <c r="P560" s="53" t="s">
        <v>133</v>
      </c>
      <c r="Q560" s="53" t="s">
        <v>88</v>
      </c>
      <c r="R560" s="40">
        <f>IF(D560="0. Inget datum inlagt",Tabell1[[#This Row],[Start date]],YEAR(D560))</f>
        <v>2023</v>
      </c>
      <c r="S560" s="13" t="s">
        <v>134</v>
      </c>
    </row>
    <row r="561" spans="1:19" x14ac:dyDescent="0.2">
      <c r="A561" s="53">
        <v>10</v>
      </c>
      <c r="B561" s="53" t="s">
        <v>270</v>
      </c>
      <c r="C561" s="53" t="s">
        <v>17</v>
      </c>
      <c r="D561" s="54">
        <v>45017</v>
      </c>
      <c r="E561" s="85">
        <v>46112</v>
      </c>
      <c r="F561" s="53" t="s">
        <v>286</v>
      </c>
      <c r="G561" s="53" t="s">
        <v>135</v>
      </c>
      <c r="H561" s="53" t="s">
        <v>276</v>
      </c>
      <c r="I561" s="53" t="s">
        <v>34</v>
      </c>
      <c r="J561" s="53" t="s">
        <v>38</v>
      </c>
      <c r="K561" s="53" t="s">
        <v>22</v>
      </c>
      <c r="L561" s="53" t="s">
        <v>158</v>
      </c>
      <c r="M561" s="53" t="s">
        <v>42</v>
      </c>
      <c r="N561" s="53" t="s">
        <v>152</v>
      </c>
      <c r="O561" s="55">
        <v>428788</v>
      </c>
      <c r="P561" s="53" t="s">
        <v>138</v>
      </c>
      <c r="Q561" s="53" t="s">
        <v>63</v>
      </c>
      <c r="R561" s="40">
        <f>IF(D561="0. Inget datum inlagt",Tabell1[[#This Row],[Start date]],YEAR(D561))</f>
        <v>2023</v>
      </c>
      <c r="S561" s="13" t="s">
        <v>134</v>
      </c>
    </row>
    <row r="562" spans="1:19" x14ac:dyDescent="0.2">
      <c r="A562" s="53">
        <v>27</v>
      </c>
      <c r="B562" s="53" t="s">
        <v>270</v>
      </c>
      <c r="C562" s="53" t="s">
        <v>17</v>
      </c>
      <c r="D562" s="54">
        <v>45413</v>
      </c>
      <c r="E562" s="85">
        <v>46507</v>
      </c>
      <c r="F562" s="53" t="s">
        <v>985</v>
      </c>
      <c r="G562" s="53" t="s">
        <v>135</v>
      </c>
      <c r="H562" s="53" t="s">
        <v>1491</v>
      </c>
      <c r="I562" s="53" t="s">
        <v>20</v>
      </c>
      <c r="J562" s="53" t="s">
        <v>159</v>
      </c>
      <c r="K562" s="53" t="s">
        <v>22</v>
      </c>
      <c r="L562" s="53" t="s">
        <v>137</v>
      </c>
      <c r="M562" s="53" t="s">
        <v>46</v>
      </c>
      <c r="N562" s="53" t="s">
        <v>137</v>
      </c>
      <c r="O562" s="55">
        <v>479738</v>
      </c>
      <c r="P562" s="53" t="s">
        <v>138</v>
      </c>
      <c r="Q562" s="53" t="s">
        <v>63</v>
      </c>
      <c r="R562" s="40">
        <f>IF(D562="0. Inget datum inlagt",Tabell1[[#This Row],[Start date]],YEAR(D562))</f>
        <v>2024</v>
      </c>
      <c r="S562" s="13" t="s">
        <v>134</v>
      </c>
    </row>
    <row r="563" spans="1:19" x14ac:dyDescent="0.2">
      <c r="A563" s="53">
        <v>20</v>
      </c>
      <c r="B563" s="53" t="s">
        <v>270</v>
      </c>
      <c r="C563" s="53" t="s">
        <v>17</v>
      </c>
      <c r="D563" s="54">
        <v>45017</v>
      </c>
      <c r="E563" s="85">
        <v>45930</v>
      </c>
      <c r="F563" s="53" t="s">
        <v>297</v>
      </c>
      <c r="G563" s="53" t="s">
        <v>135</v>
      </c>
      <c r="H563" s="53" t="s">
        <v>299</v>
      </c>
      <c r="I563" s="53" t="s">
        <v>34</v>
      </c>
      <c r="J563" s="53" t="s">
        <v>66</v>
      </c>
      <c r="K563" s="53" t="s">
        <v>22</v>
      </c>
      <c r="L563" s="53" t="s">
        <v>137</v>
      </c>
      <c r="M563" s="53" t="s">
        <v>46</v>
      </c>
      <c r="N563" s="53" t="s">
        <v>137</v>
      </c>
      <c r="O563" s="55">
        <v>397361</v>
      </c>
      <c r="P563" s="53" t="s">
        <v>138</v>
      </c>
      <c r="Q563" s="53" t="s">
        <v>63</v>
      </c>
      <c r="R563" s="40">
        <f>IF(D563="0. Inget datum inlagt",Tabell1[[#This Row],[Start date]],YEAR(D563))</f>
        <v>2023</v>
      </c>
      <c r="S563" s="13" t="s">
        <v>134</v>
      </c>
    </row>
    <row r="564" spans="1:19" x14ac:dyDescent="0.2">
      <c r="A564" s="53">
        <v>4</v>
      </c>
      <c r="B564" s="53" t="s">
        <v>270</v>
      </c>
      <c r="C564" s="53" t="s">
        <v>17</v>
      </c>
      <c r="D564" s="54">
        <v>45047</v>
      </c>
      <c r="E564" s="85">
        <v>46142</v>
      </c>
      <c r="F564" s="53" t="s">
        <v>277</v>
      </c>
      <c r="G564" s="53" t="s">
        <v>135</v>
      </c>
      <c r="H564" s="53" t="s">
        <v>233</v>
      </c>
      <c r="I564" s="53" t="s">
        <v>20</v>
      </c>
      <c r="J564" s="53" t="s">
        <v>21</v>
      </c>
      <c r="K564" s="53" t="s">
        <v>22</v>
      </c>
      <c r="L564" s="53" t="s">
        <v>234</v>
      </c>
      <c r="M564" s="53" t="s">
        <v>147</v>
      </c>
      <c r="N564" s="53" t="s">
        <v>148</v>
      </c>
      <c r="O564" s="55">
        <v>473896</v>
      </c>
      <c r="P564" s="53" t="s">
        <v>133</v>
      </c>
      <c r="Q564" s="53" t="s">
        <v>278</v>
      </c>
      <c r="R564" s="40">
        <f>IF(D564="0. Inget datum inlagt",Tabell1[[#This Row],[Start date]],YEAR(D564))</f>
        <v>2023</v>
      </c>
      <c r="S564" s="13" t="s">
        <v>134</v>
      </c>
    </row>
    <row r="565" spans="1:19" x14ac:dyDescent="0.2">
      <c r="A565" s="53">
        <v>38</v>
      </c>
      <c r="B565" s="53" t="s">
        <v>270</v>
      </c>
      <c r="C565" s="53" t="s">
        <v>17</v>
      </c>
      <c r="D565" s="54">
        <v>45383</v>
      </c>
      <c r="E565" s="85">
        <v>46477</v>
      </c>
      <c r="F565" s="53" t="s">
        <v>992</v>
      </c>
      <c r="G565" s="53" t="s">
        <v>135</v>
      </c>
      <c r="H565" s="53" t="s">
        <v>233</v>
      </c>
      <c r="I565" s="53" t="s">
        <v>20</v>
      </c>
      <c r="J565" s="53" t="s">
        <v>21</v>
      </c>
      <c r="K565" s="53" t="s">
        <v>22</v>
      </c>
      <c r="L565" s="53" t="s">
        <v>234</v>
      </c>
      <c r="M565" s="53" t="s">
        <v>147</v>
      </c>
      <c r="N565" s="53" t="s">
        <v>148</v>
      </c>
      <c r="O565" s="55">
        <v>107738</v>
      </c>
      <c r="P565" s="53" t="s">
        <v>285</v>
      </c>
      <c r="Q565" s="53" t="s">
        <v>96</v>
      </c>
      <c r="R565" s="40">
        <f>IF(D565="0. Inget datum inlagt",Tabell1[[#This Row],[Start date]],YEAR(D565))</f>
        <v>2024</v>
      </c>
      <c r="S565" s="13" t="s">
        <v>134</v>
      </c>
    </row>
    <row r="566" spans="1:19" x14ac:dyDescent="0.2">
      <c r="A566" s="53">
        <v>6</v>
      </c>
      <c r="B566" s="53" t="s">
        <v>270</v>
      </c>
      <c r="C566" s="53" t="s">
        <v>17</v>
      </c>
      <c r="D566" s="54">
        <v>45047</v>
      </c>
      <c r="E566" s="85">
        <v>46173</v>
      </c>
      <c r="F566" s="53" t="s">
        <v>279</v>
      </c>
      <c r="G566" s="53" t="s">
        <v>135</v>
      </c>
      <c r="H566" s="53" t="s">
        <v>280</v>
      </c>
      <c r="I566" s="53" t="s">
        <v>34</v>
      </c>
      <c r="J566" s="53" t="s">
        <v>159</v>
      </c>
      <c r="K566" s="53" t="s">
        <v>22</v>
      </c>
      <c r="L566" s="53" t="s">
        <v>137</v>
      </c>
      <c r="M566" s="53" t="s">
        <v>46</v>
      </c>
      <c r="N566" s="53" t="s">
        <v>137</v>
      </c>
      <c r="O566" s="55">
        <v>505575</v>
      </c>
      <c r="P566" s="53" t="s">
        <v>133</v>
      </c>
      <c r="Q566" s="53" t="s">
        <v>90</v>
      </c>
      <c r="R566" s="40">
        <f>IF(D566="0. Inget datum inlagt",Tabell1[[#This Row],[Start date]],YEAR(D566))</f>
        <v>2023</v>
      </c>
      <c r="S566" s="13" t="s">
        <v>134</v>
      </c>
    </row>
    <row r="567" spans="1:19" x14ac:dyDescent="0.2">
      <c r="A567" s="53">
        <v>1</v>
      </c>
      <c r="B567" s="53" t="s">
        <v>270</v>
      </c>
      <c r="C567" s="53" t="s">
        <v>17</v>
      </c>
      <c r="D567" s="54">
        <v>45870</v>
      </c>
      <c r="E567" s="85">
        <v>46965</v>
      </c>
      <c r="F567" s="53" t="s">
        <v>1622</v>
      </c>
      <c r="G567" s="53" t="s">
        <v>135</v>
      </c>
      <c r="H567" s="53" t="s">
        <v>1898</v>
      </c>
      <c r="I567" s="53" t="s">
        <v>20</v>
      </c>
      <c r="J567" s="53" t="s">
        <v>66</v>
      </c>
      <c r="K567" s="53" t="s">
        <v>22</v>
      </c>
      <c r="L567" s="53" t="s">
        <v>150</v>
      </c>
      <c r="M567" s="53" t="s">
        <v>151</v>
      </c>
      <c r="N567" s="53" t="s">
        <v>152</v>
      </c>
      <c r="O567" s="55">
        <v>441639</v>
      </c>
      <c r="P567" s="53" t="s">
        <v>138</v>
      </c>
      <c r="Q567" s="53" t="s">
        <v>63</v>
      </c>
      <c r="R567" s="40">
        <f>IF(D567="0. Inget datum inlagt",Tabell1[[#This Row],[Start date]],YEAR(D567))</f>
        <v>2025</v>
      </c>
      <c r="S567" s="13" t="s">
        <v>134</v>
      </c>
    </row>
    <row r="568" spans="1:19" x14ac:dyDescent="0.2">
      <c r="A568" s="53">
        <v>2</v>
      </c>
      <c r="B568" s="53" t="s">
        <v>270</v>
      </c>
      <c r="C568" s="53" t="s">
        <v>17</v>
      </c>
      <c r="D568" s="54">
        <v>45809</v>
      </c>
      <c r="E568" s="85">
        <v>46904</v>
      </c>
      <c r="F568" s="53" t="s">
        <v>1623</v>
      </c>
      <c r="G568" s="53" t="s">
        <v>135</v>
      </c>
      <c r="H568" s="53" t="s">
        <v>1898</v>
      </c>
      <c r="I568" s="53" t="s">
        <v>20</v>
      </c>
      <c r="J568" s="53" t="s">
        <v>66</v>
      </c>
      <c r="K568" s="53" t="s">
        <v>29</v>
      </c>
      <c r="L568" s="53" t="s">
        <v>150</v>
      </c>
      <c r="M568" s="53" t="s">
        <v>151</v>
      </c>
      <c r="N568" s="53" t="s">
        <v>152</v>
      </c>
      <c r="O568" s="55">
        <v>535145</v>
      </c>
      <c r="P568" s="53" t="s">
        <v>138</v>
      </c>
      <c r="Q568" s="53" t="s">
        <v>63</v>
      </c>
      <c r="R568" s="40">
        <f>IF(D568="0. Inget datum inlagt",Tabell1[[#This Row],[Start date]],YEAR(D568))</f>
        <v>2025</v>
      </c>
      <c r="S568" s="13" t="s">
        <v>134</v>
      </c>
    </row>
    <row r="569" spans="1:19" x14ac:dyDescent="0.2">
      <c r="A569" s="53">
        <v>3</v>
      </c>
      <c r="B569" s="53" t="s">
        <v>270</v>
      </c>
      <c r="C569" s="53" t="s">
        <v>17</v>
      </c>
      <c r="D569" s="54">
        <v>45778</v>
      </c>
      <c r="E569" s="85">
        <v>46873</v>
      </c>
      <c r="F569" s="53" t="s">
        <v>1624</v>
      </c>
      <c r="G569" s="53" t="s">
        <v>135</v>
      </c>
      <c r="H569" s="53" t="s">
        <v>1275</v>
      </c>
      <c r="I569" s="53" t="s">
        <v>34</v>
      </c>
      <c r="J569" s="53" t="s">
        <v>66</v>
      </c>
      <c r="K569" s="53" t="s">
        <v>22</v>
      </c>
      <c r="L569" s="53" t="s">
        <v>1831</v>
      </c>
      <c r="M569" s="53" t="s">
        <v>46</v>
      </c>
      <c r="N569" s="53" t="s">
        <v>137</v>
      </c>
      <c r="O569" s="55">
        <v>377549</v>
      </c>
      <c r="P569" s="53" t="s">
        <v>138</v>
      </c>
      <c r="Q569" s="53" t="s">
        <v>63</v>
      </c>
      <c r="R569" s="40">
        <f>IF(D569="0. Inget datum inlagt",Tabell1[[#This Row],[Start date]],YEAR(D569))</f>
        <v>2025</v>
      </c>
      <c r="S569" s="13" t="s">
        <v>134</v>
      </c>
    </row>
    <row r="570" spans="1:19" x14ac:dyDescent="0.2">
      <c r="A570" s="53">
        <v>4</v>
      </c>
      <c r="B570" s="53" t="s">
        <v>270</v>
      </c>
      <c r="C570" s="53" t="s">
        <v>17</v>
      </c>
      <c r="D570" s="54">
        <v>45748</v>
      </c>
      <c r="E570" s="85">
        <v>46843</v>
      </c>
      <c r="F570" s="53" t="s">
        <v>1625</v>
      </c>
      <c r="G570" s="53" t="s">
        <v>135</v>
      </c>
      <c r="H570" s="53" t="s">
        <v>307</v>
      </c>
      <c r="I570" s="53" t="s">
        <v>20</v>
      </c>
      <c r="J570" s="53" t="s">
        <v>66</v>
      </c>
      <c r="K570" s="53" t="s">
        <v>29</v>
      </c>
      <c r="L570" s="53" t="s">
        <v>146</v>
      </c>
      <c r="M570" s="53" t="s">
        <v>147</v>
      </c>
      <c r="N570" s="53" t="s">
        <v>148</v>
      </c>
      <c r="O570" s="55">
        <v>606086</v>
      </c>
      <c r="P570" s="53" t="s">
        <v>133</v>
      </c>
      <c r="Q570" s="53" t="s">
        <v>88</v>
      </c>
      <c r="R570" s="40">
        <f>IF(D570="0. Inget datum inlagt",Tabell1[[#This Row],[Start date]],YEAR(D570))</f>
        <v>2025</v>
      </c>
      <c r="S570" s="13" t="s">
        <v>134</v>
      </c>
    </row>
    <row r="571" spans="1:19" x14ac:dyDescent="0.2">
      <c r="A571" s="53">
        <v>5</v>
      </c>
      <c r="B571" s="53" t="s">
        <v>270</v>
      </c>
      <c r="C571" s="53" t="s">
        <v>17</v>
      </c>
      <c r="D571" s="54">
        <v>45748</v>
      </c>
      <c r="E571" s="85">
        <v>46843</v>
      </c>
      <c r="F571" s="53" t="s">
        <v>1625</v>
      </c>
      <c r="G571" s="53" t="s">
        <v>135</v>
      </c>
      <c r="H571" s="53" t="s">
        <v>1899</v>
      </c>
      <c r="I571" s="53" t="s">
        <v>34</v>
      </c>
      <c r="J571" s="53" t="s">
        <v>66</v>
      </c>
      <c r="K571" s="53" t="s">
        <v>22</v>
      </c>
      <c r="L571" s="53" t="s">
        <v>137</v>
      </c>
      <c r="M571" s="53" t="s">
        <v>46</v>
      </c>
      <c r="N571" s="53" t="s">
        <v>137</v>
      </c>
      <c r="O571" s="55">
        <v>305484</v>
      </c>
      <c r="P571" s="53" t="s">
        <v>133</v>
      </c>
      <c r="Q571" s="53" t="s">
        <v>88</v>
      </c>
      <c r="R571" s="40">
        <f>IF(D571="0. Inget datum inlagt",Tabell1[[#This Row],[Start date]],YEAR(D571))</f>
        <v>2025</v>
      </c>
      <c r="S571" s="13" t="s">
        <v>134</v>
      </c>
    </row>
    <row r="572" spans="1:19" x14ac:dyDescent="0.2">
      <c r="A572" s="53">
        <v>6</v>
      </c>
      <c r="B572" s="53" t="s">
        <v>270</v>
      </c>
      <c r="C572" s="53" t="s">
        <v>17</v>
      </c>
      <c r="D572" s="54">
        <v>45809</v>
      </c>
      <c r="E572" s="85">
        <v>46904</v>
      </c>
      <c r="F572" s="53" t="s">
        <v>1626</v>
      </c>
      <c r="G572" s="53" t="s">
        <v>135</v>
      </c>
      <c r="H572" s="53" t="s">
        <v>1898</v>
      </c>
      <c r="I572" s="53" t="s">
        <v>20</v>
      </c>
      <c r="J572" s="53" t="s">
        <v>66</v>
      </c>
      <c r="K572" s="53" t="s">
        <v>22</v>
      </c>
      <c r="L572" s="53" t="s">
        <v>150</v>
      </c>
      <c r="M572" s="53" t="s">
        <v>151</v>
      </c>
      <c r="N572" s="53" t="s">
        <v>152</v>
      </c>
      <c r="O572" s="55">
        <v>441639</v>
      </c>
      <c r="P572" s="53" t="s">
        <v>133</v>
      </c>
      <c r="Q572" s="53" t="s">
        <v>88</v>
      </c>
      <c r="R572" s="40">
        <f>IF(D572="0. Inget datum inlagt",Tabell1[[#This Row],[Start date]],YEAR(D572))</f>
        <v>2025</v>
      </c>
      <c r="S572" s="13" t="s">
        <v>134</v>
      </c>
    </row>
    <row r="573" spans="1:19" x14ac:dyDescent="0.2">
      <c r="A573" s="53">
        <v>7</v>
      </c>
      <c r="B573" s="53" t="s">
        <v>270</v>
      </c>
      <c r="C573" s="53" t="s">
        <v>17</v>
      </c>
      <c r="D573" s="54">
        <v>45778</v>
      </c>
      <c r="E573" s="85">
        <v>46873</v>
      </c>
      <c r="F573" s="53" t="s">
        <v>1627</v>
      </c>
      <c r="G573" s="53" t="s">
        <v>135</v>
      </c>
      <c r="H573" s="53" t="s">
        <v>1900</v>
      </c>
      <c r="I573" s="53" t="s">
        <v>20</v>
      </c>
      <c r="J573" s="53" t="s">
        <v>25</v>
      </c>
      <c r="K573" s="53" t="s">
        <v>22</v>
      </c>
      <c r="L573" s="53" t="s">
        <v>1832</v>
      </c>
      <c r="M573" s="53" t="s">
        <v>46</v>
      </c>
      <c r="N573" s="53" t="s">
        <v>137</v>
      </c>
      <c r="O573" s="55">
        <v>170420</v>
      </c>
      <c r="P573" s="53" t="s">
        <v>133</v>
      </c>
      <c r="Q573" s="53" t="s">
        <v>278</v>
      </c>
      <c r="R573" s="40">
        <f>IF(D573="0. Inget datum inlagt",Tabell1[[#This Row],[Start date]],YEAR(D573))</f>
        <v>2025</v>
      </c>
      <c r="S573" s="13" t="s">
        <v>134</v>
      </c>
    </row>
    <row r="574" spans="1:19" x14ac:dyDescent="0.2">
      <c r="A574" s="53">
        <v>8</v>
      </c>
      <c r="B574" s="53" t="s">
        <v>270</v>
      </c>
      <c r="C574" s="53" t="s">
        <v>17</v>
      </c>
      <c r="D574" s="54">
        <v>45870</v>
      </c>
      <c r="E574" s="85">
        <v>46965</v>
      </c>
      <c r="F574" s="53" t="s">
        <v>1628</v>
      </c>
      <c r="G574" s="53" t="s">
        <v>135</v>
      </c>
      <c r="H574" s="53" t="s">
        <v>1901</v>
      </c>
      <c r="I574" s="53" t="s">
        <v>20</v>
      </c>
      <c r="J574" s="53" t="s">
        <v>21</v>
      </c>
      <c r="K574" s="53" t="s">
        <v>22</v>
      </c>
      <c r="L574" s="53" t="s">
        <v>836</v>
      </c>
      <c r="M574" s="53" t="s">
        <v>837</v>
      </c>
      <c r="N574" s="53" t="s">
        <v>152</v>
      </c>
      <c r="O574" s="55">
        <v>376106</v>
      </c>
      <c r="P574" s="53" t="s">
        <v>397</v>
      </c>
      <c r="Q574" s="53" t="s">
        <v>92</v>
      </c>
      <c r="R574" s="40">
        <f>IF(D574="0. Inget datum inlagt",Tabell1[[#This Row],[Start date]],YEAR(D574))</f>
        <v>2025</v>
      </c>
      <c r="S574" s="13" t="s">
        <v>134</v>
      </c>
    </row>
    <row r="575" spans="1:19" x14ac:dyDescent="0.2">
      <c r="A575" s="53">
        <v>9</v>
      </c>
      <c r="B575" s="53" t="s">
        <v>270</v>
      </c>
      <c r="C575" s="53" t="s">
        <v>17</v>
      </c>
      <c r="D575" s="54">
        <v>45870</v>
      </c>
      <c r="E575" s="85">
        <v>46965</v>
      </c>
      <c r="F575" s="53" t="s">
        <v>1628</v>
      </c>
      <c r="G575" s="53" t="s">
        <v>135</v>
      </c>
      <c r="H575" s="53" t="e">
        <v>#N/A</v>
      </c>
      <c r="I575" s="53" t="s">
        <v>20</v>
      </c>
      <c r="J575" s="53" t="s">
        <v>21</v>
      </c>
      <c r="K575" s="53" t="s">
        <v>22</v>
      </c>
      <c r="L575" s="53" t="s">
        <v>836</v>
      </c>
      <c r="M575" s="53" t="s">
        <v>837</v>
      </c>
      <c r="N575" s="53" t="s">
        <v>152</v>
      </c>
      <c r="O575" s="55">
        <v>300802</v>
      </c>
      <c r="P575" s="53" t="s">
        <v>397</v>
      </c>
      <c r="Q575" s="53" t="s">
        <v>92</v>
      </c>
      <c r="R575" s="40">
        <f>IF(D575="0. Inget datum inlagt",Tabell1[[#This Row],[Start date]],YEAR(D575))</f>
        <v>2025</v>
      </c>
      <c r="S575" s="13" t="s">
        <v>134</v>
      </c>
    </row>
    <row r="576" spans="1:19" x14ac:dyDescent="0.2">
      <c r="A576" s="53">
        <v>10</v>
      </c>
      <c r="B576" s="53" t="s">
        <v>270</v>
      </c>
      <c r="C576" s="53" t="s">
        <v>17</v>
      </c>
      <c r="D576" s="54">
        <v>45870</v>
      </c>
      <c r="E576" s="85">
        <v>46965</v>
      </c>
      <c r="F576" s="53" t="s">
        <v>1628</v>
      </c>
      <c r="G576" s="53" t="s">
        <v>135</v>
      </c>
      <c r="H576" s="53" t="e">
        <v>#N/A</v>
      </c>
      <c r="I576" s="53" t="s">
        <v>20</v>
      </c>
      <c r="J576" s="53" t="s">
        <v>21</v>
      </c>
      <c r="K576" s="53" t="s">
        <v>22</v>
      </c>
      <c r="L576" s="53" t="s">
        <v>836</v>
      </c>
      <c r="M576" s="53" t="s">
        <v>837</v>
      </c>
      <c r="N576" s="53" t="s">
        <v>152</v>
      </c>
      <c r="O576" s="55">
        <v>545406</v>
      </c>
      <c r="P576" s="53" t="s">
        <v>397</v>
      </c>
      <c r="Q576" s="53" t="s">
        <v>92</v>
      </c>
      <c r="R576" s="40">
        <f>IF(D576="0. Inget datum inlagt",Tabell1[[#This Row],[Start date]],YEAR(D576))</f>
        <v>2025</v>
      </c>
      <c r="S576" s="13" t="s">
        <v>134</v>
      </c>
    </row>
    <row r="577" spans="1:19" x14ac:dyDescent="0.2">
      <c r="A577" s="53">
        <v>11</v>
      </c>
      <c r="B577" s="53" t="s">
        <v>270</v>
      </c>
      <c r="C577" s="53" t="s">
        <v>17</v>
      </c>
      <c r="D577" s="54">
        <v>45870</v>
      </c>
      <c r="E577" s="85">
        <v>46965</v>
      </c>
      <c r="F577" s="53" t="s">
        <v>1629</v>
      </c>
      <c r="G577" s="53" t="s">
        <v>135</v>
      </c>
      <c r="H577" s="53" t="e">
        <v>#N/A</v>
      </c>
      <c r="I577" s="53" t="s">
        <v>20</v>
      </c>
      <c r="J577" s="53" t="s">
        <v>159</v>
      </c>
      <c r="K577" s="53" t="s">
        <v>22</v>
      </c>
      <c r="L577" s="53" t="s">
        <v>1833</v>
      </c>
      <c r="M577" s="53" t="s">
        <v>147</v>
      </c>
      <c r="N577" s="53" t="s">
        <v>148</v>
      </c>
      <c r="O577" s="55">
        <v>225817</v>
      </c>
      <c r="P577" s="53" t="s">
        <v>397</v>
      </c>
      <c r="Q577" s="53" t="s">
        <v>92</v>
      </c>
      <c r="R577" s="40">
        <f>IF(D577="0. Inget datum inlagt",Tabell1[[#This Row],[Start date]],YEAR(D577))</f>
        <v>2025</v>
      </c>
      <c r="S577" s="13" t="s">
        <v>134</v>
      </c>
    </row>
    <row r="578" spans="1:19" x14ac:dyDescent="0.2">
      <c r="A578" s="53">
        <v>12</v>
      </c>
      <c r="B578" s="53" t="s">
        <v>270</v>
      </c>
      <c r="C578" s="53" t="s">
        <v>17</v>
      </c>
      <c r="D578" s="54">
        <v>45870</v>
      </c>
      <c r="E578" s="85">
        <v>46965</v>
      </c>
      <c r="F578" s="53" t="s">
        <v>1629</v>
      </c>
      <c r="G578" s="53" t="s">
        <v>135</v>
      </c>
      <c r="H578" s="53" t="s">
        <v>1902</v>
      </c>
      <c r="I578" s="53" t="s">
        <v>20</v>
      </c>
      <c r="J578" s="53" t="s">
        <v>159</v>
      </c>
      <c r="K578" s="53" t="s">
        <v>22</v>
      </c>
      <c r="L578" s="53" t="s">
        <v>1833</v>
      </c>
      <c r="M578" s="53" t="s">
        <v>147</v>
      </c>
      <c r="N578" s="53" t="s">
        <v>148</v>
      </c>
      <c r="O578" s="55">
        <v>42269</v>
      </c>
      <c r="P578" s="53" t="s">
        <v>397</v>
      </c>
      <c r="Q578" s="53" t="s">
        <v>92</v>
      </c>
      <c r="R578" s="40">
        <f>IF(D578="0. Inget datum inlagt",Tabell1[[#This Row],[Start date]],YEAR(D578))</f>
        <v>2025</v>
      </c>
      <c r="S578" s="13" t="s">
        <v>134</v>
      </c>
    </row>
    <row r="579" spans="1:19" x14ac:dyDescent="0.2">
      <c r="A579" s="53">
        <v>13</v>
      </c>
      <c r="B579" s="53" t="s">
        <v>270</v>
      </c>
      <c r="C579" s="53" t="s">
        <v>17</v>
      </c>
      <c r="D579" s="54">
        <v>45870</v>
      </c>
      <c r="E579" s="85">
        <v>46965</v>
      </c>
      <c r="F579" s="53" t="s">
        <v>1629</v>
      </c>
      <c r="G579" s="53" t="s">
        <v>135</v>
      </c>
      <c r="H579" s="53" t="e">
        <v>#N/A</v>
      </c>
      <c r="I579" s="53" t="s">
        <v>20</v>
      </c>
      <c r="J579" s="53" t="s">
        <v>159</v>
      </c>
      <c r="K579" s="53" t="s">
        <v>22</v>
      </c>
      <c r="L579" s="53" t="s">
        <v>1833</v>
      </c>
      <c r="M579" s="53" t="s">
        <v>147</v>
      </c>
      <c r="N579" s="53" t="s">
        <v>148</v>
      </c>
      <c r="O579" s="55">
        <v>42269</v>
      </c>
      <c r="P579" s="53" t="s">
        <v>397</v>
      </c>
      <c r="Q579" s="53" t="s">
        <v>92</v>
      </c>
      <c r="R579" s="40">
        <f>IF(D579="0. Inget datum inlagt",Tabell1[[#This Row],[Start date]],YEAR(D579))</f>
        <v>2025</v>
      </c>
      <c r="S579" s="13" t="s">
        <v>134</v>
      </c>
    </row>
    <row r="580" spans="1:19" x14ac:dyDescent="0.2">
      <c r="A580" s="53">
        <v>14</v>
      </c>
      <c r="B580" s="53" t="s">
        <v>270</v>
      </c>
      <c r="C580" s="53" t="s">
        <v>17</v>
      </c>
      <c r="D580" s="54">
        <v>45778</v>
      </c>
      <c r="E580" s="85">
        <v>46873</v>
      </c>
      <c r="F580" s="53" t="s">
        <v>1630</v>
      </c>
      <c r="G580" s="53" t="s">
        <v>135</v>
      </c>
      <c r="H580" s="53" t="s">
        <v>276</v>
      </c>
      <c r="I580" s="53" t="s">
        <v>38</v>
      </c>
      <c r="J580" s="53" t="s">
        <v>38</v>
      </c>
      <c r="K580" s="53" t="s">
        <v>22</v>
      </c>
      <c r="L580" s="53" t="s">
        <v>158</v>
      </c>
      <c r="M580" s="53" t="s">
        <v>42</v>
      </c>
      <c r="N580" s="53" t="s">
        <v>152</v>
      </c>
      <c r="O580" s="55">
        <v>373276</v>
      </c>
      <c r="P580" s="53" t="s">
        <v>397</v>
      </c>
      <c r="Q580" s="53" t="s">
        <v>92</v>
      </c>
      <c r="R580" s="40">
        <f>IF(D580="0. Inget datum inlagt",Tabell1[[#This Row],[Start date]],YEAR(D580))</f>
        <v>2025</v>
      </c>
      <c r="S580" s="13" t="s">
        <v>134</v>
      </c>
    </row>
    <row r="581" spans="1:19" x14ac:dyDescent="0.2">
      <c r="A581" s="53">
        <v>15</v>
      </c>
      <c r="B581" s="53" t="s">
        <v>270</v>
      </c>
      <c r="C581" s="53" t="s">
        <v>17</v>
      </c>
      <c r="D581" s="54">
        <v>45870</v>
      </c>
      <c r="E581" s="85">
        <v>46965</v>
      </c>
      <c r="F581" s="53" t="s">
        <v>1631</v>
      </c>
      <c r="G581" s="53" t="s">
        <v>135</v>
      </c>
      <c r="H581" s="53" t="s">
        <v>1903</v>
      </c>
      <c r="I581" s="53" t="s">
        <v>20</v>
      </c>
      <c r="J581" s="53" t="s">
        <v>62</v>
      </c>
      <c r="K581" s="53" t="s">
        <v>22</v>
      </c>
      <c r="L581" s="53" t="s">
        <v>137</v>
      </c>
      <c r="M581" s="53" t="s">
        <v>46</v>
      </c>
      <c r="N581" s="53" t="s">
        <v>137</v>
      </c>
      <c r="O581" s="55">
        <v>558350</v>
      </c>
      <c r="P581" s="53" t="s">
        <v>285</v>
      </c>
      <c r="Q581" s="53" t="s">
        <v>96</v>
      </c>
      <c r="R581" s="40">
        <f>IF(D581="0. Inget datum inlagt",Tabell1[[#This Row],[Start date]],YEAR(D581))</f>
        <v>2025</v>
      </c>
      <c r="S581" s="13" t="s">
        <v>134</v>
      </c>
    </row>
    <row r="582" spans="1:19" x14ac:dyDescent="0.2">
      <c r="A582" s="53">
        <v>16</v>
      </c>
      <c r="B582" s="53" t="s">
        <v>270</v>
      </c>
      <c r="C582" s="53" t="s">
        <v>17</v>
      </c>
      <c r="D582" s="54">
        <v>45870</v>
      </c>
      <c r="E582" s="85">
        <v>46965</v>
      </c>
      <c r="F582" s="53" t="s">
        <v>1631</v>
      </c>
      <c r="G582" s="53" t="s">
        <v>135</v>
      </c>
      <c r="H582" s="53" t="s">
        <v>1904</v>
      </c>
      <c r="I582" s="53" t="s">
        <v>20</v>
      </c>
      <c r="J582" s="53" t="s">
        <v>21</v>
      </c>
      <c r="K582" s="53" t="s">
        <v>22</v>
      </c>
      <c r="L582" s="53" t="s">
        <v>1834</v>
      </c>
      <c r="M582" s="53" t="s">
        <v>837</v>
      </c>
      <c r="N582" s="53" t="s">
        <v>152</v>
      </c>
      <c r="O582" s="55">
        <v>342359</v>
      </c>
      <c r="P582" s="53" t="s">
        <v>285</v>
      </c>
      <c r="Q582" s="53" t="s">
        <v>96</v>
      </c>
      <c r="R582" s="40">
        <f>IF(D582="0. Inget datum inlagt",Tabell1[[#This Row],[Start date]],YEAR(D582))</f>
        <v>2025</v>
      </c>
      <c r="S582" s="13" t="s">
        <v>134</v>
      </c>
    </row>
    <row r="583" spans="1:19" x14ac:dyDescent="0.2">
      <c r="A583" s="53">
        <v>17</v>
      </c>
      <c r="B583" s="53" t="s">
        <v>270</v>
      </c>
      <c r="C583" s="53" t="s">
        <v>17</v>
      </c>
      <c r="D583" s="54">
        <v>45870</v>
      </c>
      <c r="E583" s="85">
        <v>46965</v>
      </c>
      <c r="F583" s="53" t="s">
        <v>1631</v>
      </c>
      <c r="G583" s="53" t="s">
        <v>135</v>
      </c>
      <c r="H583" s="53" t="e">
        <v>#N/A</v>
      </c>
      <c r="I583" s="53" t="s">
        <v>34</v>
      </c>
      <c r="J583" s="53" t="s">
        <v>159</v>
      </c>
      <c r="K583" s="53" t="s">
        <v>22</v>
      </c>
      <c r="L583" s="53" t="s">
        <v>1209</v>
      </c>
      <c r="M583" s="53" t="s">
        <v>1210</v>
      </c>
      <c r="N583" s="53" t="s">
        <v>152</v>
      </c>
      <c r="O583" s="55">
        <v>86251</v>
      </c>
      <c r="P583" s="53" t="s">
        <v>285</v>
      </c>
      <c r="Q583" s="53" t="s">
        <v>96</v>
      </c>
      <c r="R583" s="40">
        <f>IF(D583="0. Inget datum inlagt",Tabell1[[#This Row],[Start date]],YEAR(D583))</f>
        <v>2025</v>
      </c>
      <c r="S583" s="13" t="s">
        <v>134</v>
      </c>
    </row>
    <row r="584" spans="1:19" x14ac:dyDescent="0.2">
      <c r="A584" s="53">
        <v>18</v>
      </c>
      <c r="B584" s="53" t="s">
        <v>270</v>
      </c>
      <c r="C584" s="53" t="s">
        <v>17</v>
      </c>
      <c r="D584" s="54">
        <v>45870</v>
      </c>
      <c r="E584" s="85">
        <v>46965</v>
      </c>
      <c r="F584" s="53" t="s">
        <v>1631</v>
      </c>
      <c r="G584" s="53" t="s">
        <v>135</v>
      </c>
      <c r="H584" s="53" t="e">
        <v>#N/A</v>
      </c>
      <c r="I584" s="53" t="s">
        <v>20</v>
      </c>
      <c r="J584" s="53" t="s">
        <v>21</v>
      </c>
      <c r="K584" s="53" t="s">
        <v>22</v>
      </c>
      <c r="L584" s="53" t="s">
        <v>137</v>
      </c>
      <c r="M584" s="53" t="s">
        <v>46</v>
      </c>
      <c r="N584" s="53" t="s">
        <v>137</v>
      </c>
      <c r="O584" s="55">
        <v>117302</v>
      </c>
      <c r="P584" s="53" t="s">
        <v>285</v>
      </c>
      <c r="Q584" s="53" t="s">
        <v>96</v>
      </c>
      <c r="R584" s="40">
        <f>IF(D584="0. Inget datum inlagt",Tabell1[[#This Row],[Start date]],YEAR(D584))</f>
        <v>2025</v>
      </c>
      <c r="S584" s="13" t="s">
        <v>134</v>
      </c>
    </row>
    <row r="585" spans="1:19" x14ac:dyDescent="0.2">
      <c r="A585" s="53">
        <v>37</v>
      </c>
      <c r="B585" s="53" t="s">
        <v>309</v>
      </c>
      <c r="C585" s="53" t="s">
        <v>17</v>
      </c>
      <c r="D585" s="54">
        <v>45383</v>
      </c>
      <c r="E585" s="85">
        <v>46934</v>
      </c>
      <c r="F585" s="53" t="s">
        <v>382</v>
      </c>
      <c r="G585" s="53" t="s">
        <v>383</v>
      </c>
      <c r="H585" s="53" t="s">
        <v>384</v>
      </c>
      <c r="I585" s="53" t="s">
        <v>20</v>
      </c>
      <c r="J585" s="53" t="s">
        <v>21</v>
      </c>
      <c r="K585" s="53" t="s">
        <v>29</v>
      </c>
      <c r="L585" s="53" t="s">
        <v>155</v>
      </c>
      <c r="M585" s="53" t="s">
        <v>50</v>
      </c>
      <c r="N585" s="53" t="s">
        <v>156</v>
      </c>
      <c r="O585" s="55">
        <v>337440</v>
      </c>
      <c r="P585" s="53" t="s">
        <v>133</v>
      </c>
      <c r="Q585" s="53" t="s">
        <v>88</v>
      </c>
      <c r="R585" s="40">
        <f>IF(D585="0. Inget datum inlagt",Tabell1[[#This Row],[Start date]],YEAR(D585))</f>
        <v>2024</v>
      </c>
      <c r="S585" s="13" t="s">
        <v>134</v>
      </c>
    </row>
    <row r="586" spans="1:19" x14ac:dyDescent="0.2">
      <c r="A586" s="53">
        <v>19</v>
      </c>
      <c r="B586" s="53" t="s">
        <v>309</v>
      </c>
      <c r="C586" s="53" t="s">
        <v>17</v>
      </c>
      <c r="D586" s="54">
        <v>44986</v>
      </c>
      <c r="E586" s="85">
        <v>46538</v>
      </c>
      <c r="F586" s="53" t="s">
        <v>349</v>
      </c>
      <c r="G586" s="53" t="s">
        <v>237</v>
      </c>
      <c r="H586" s="53" t="s">
        <v>238</v>
      </c>
      <c r="I586" s="53" t="s">
        <v>20</v>
      </c>
      <c r="J586" s="53" t="s">
        <v>62</v>
      </c>
      <c r="K586" s="53" t="s">
        <v>22</v>
      </c>
      <c r="L586" s="53" t="s">
        <v>1824</v>
      </c>
      <c r="M586" s="53" t="s">
        <v>47</v>
      </c>
      <c r="N586" s="53" t="s">
        <v>139</v>
      </c>
      <c r="O586" s="55">
        <v>213294.4</v>
      </c>
      <c r="P586" s="53" t="s">
        <v>133</v>
      </c>
      <c r="Q586" s="53" t="s">
        <v>16</v>
      </c>
      <c r="R586" s="40">
        <f>IF(D586="0. Inget datum inlagt",Tabell1[[#This Row],[Start date]],YEAR(D586))</f>
        <v>2023</v>
      </c>
      <c r="S586" s="13" t="s">
        <v>134</v>
      </c>
    </row>
    <row r="587" spans="1:19" x14ac:dyDescent="0.2">
      <c r="A587" s="53">
        <v>17</v>
      </c>
      <c r="B587" s="53" t="s">
        <v>309</v>
      </c>
      <c r="C587" s="53" t="s">
        <v>17</v>
      </c>
      <c r="D587" s="54">
        <v>44986</v>
      </c>
      <c r="E587" s="85">
        <v>46538</v>
      </c>
      <c r="F587" s="53" t="s">
        <v>346</v>
      </c>
      <c r="G587" s="53" t="s">
        <v>169</v>
      </c>
      <c r="H587" s="53" t="s">
        <v>347</v>
      </c>
      <c r="I587" s="53" t="s">
        <v>20</v>
      </c>
      <c r="J587" s="53" t="s">
        <v>62</v>
      </c>
      <c r="K587" s="53" t="s">
        <v>22</v>
      </c>
      <c r="L587" s="53" t="s">
        <v>170</v>
      </c>
      <c r="M587" s="53" t="s">
        <v>186</v>
      </c>
      <c r="N587" s="53" t="s">
        <v>132</v>
      </c>
      <c r="O587" s="55">
        <v>196240</v>
      </c>
      <c r="P587" s="53" t="s">
        <v>133</v>
      </c>
      <c r="Q587" s="53" t="s">
        <v>31</v>
      </c>
      <c r="R587" s="40">
        <f>IF(D587="0. Inget datum inlagt",Tabell1[[#This Row],[Start date]],YEAR(D587))</f>
        <v>2023</v>
      </c>
      <c r="S587" s="13" t="s">
        <v>134</v>
      </c>
    </row>
    <row r="588" spans="1:19" x14ac:dyDescent="0.2">
      <c r="A588" s="53">
        <v>33</v>
      </c>
      <c r="B588" s="53" t="s">
        <v>309</v>
      </c>
      <c r="C588" s="53" t="s">
        <v>17</v>
      </c>
      <c r="D588" s="54">
        <v>45383</v>
      </c>
      <c r="E588" s="85">
        <v>46934</v>
      </c>
      <c r="F588" s="53" t="s">
        <v>376</v>
      </c>
      <c r="G588" s="53" t="s">
        <v>169</v>
      </c>
      <c r="H588" s="53" t="s">
        <v>347</v>
      </c>
      <c r="I588" s="53" t="s">
        <v>20</v>
      </c>
      <c r="J588" s="53" t="s">
        <v>62</v>
      </c>
      <c r="K588" s="53" t="s">
        <v>22</v>
      </c>
      <c r="L588" s="53" t="s">
        <v>170</v>
      </c>
      <c r="M588" s="53" t="s">
        <v>186</v>
      </c>
      <c r="N588" s="53" t="s">
        <v>132</v>
      </c>
      <c r="O588" s="55">
        <v>180600</v>
      </c>
      <c r="P588" s="53" t="s">
        <v>133</v>
      </c>
      <c r="Q588" s="53" t="s">
        <v>31</v>
      </c>
      <c r="R588" s="40">
        <f>IF(D588="0. Inget datum inlagt",Tabell1[[#This Row],[Start date]],YEAR(D588))</f>
        <v>2024</v>
      </c>
      <c r="S588" s="13" t="s">
        <v>134</v>
      </c>
    </row>
    <row r="589" spans="1:19" x14ac:dyDescent="0.2">
      <c r="A589" s="53">
        <v>16</v>
      </c>
      <c r="B589" s="53" t="s">
        <v>309</v>
      </c>
      <c r="C589" s="53" t="s">
        <v>17</v>
      </c>
      <c r="D589" s="54">
        <v>44986</v>
      </c>
      <c r="E589" s="85">
        <v>46538</v>
      </c>
      <c r="F589" s="53" t="s">
        <v>343</v>
      </c>
      <c r="G589" s="53" t="s">
        <v>344</v>
      </c>
      <c r="H589" s="53" t="s">
        <v>345</v>
      </c>
      <c r="I589" s="53" t="s">
        <v>20</v>
      </c>
      <c r="J589" s="53" t="s">
        <v>25</v>
      </c>
      <c r="K589" s="53" t="s">
        <v>22</v>
      </c>
      <c r="L589" s="53" t="s">
        <v>194</v>
      </c>
      <c r="M589" s="53" t="s">
        <v>151</v>
      </c>
      <c r="N589" s="53" t="s">
        <v>152</v>
      </c>
      <c r="O589" s="55">
        <v>188200</v>
      </c>
      <c r="P589" s="53" t="s">
        <v>285</v>
      </c>
      <c r="Q589" s="53" t="s">
        <v>342</v>
      </c>
      <c r="R589" s="40">
        <f>IF(D589="0. Inget datum inlagt",Tabell1[[#This Row],[Start date]],YEAR(D589))</f>
        <v>2023</v>
      </c>
      <c r="S589" s="13" t="s">
        <v>134</v>
      </c>
    </row>
    <row r="590" spans="1:19" x14ac:dyDescent="0.2">
      <c r="A590" s="53">
        <v>40</v>
      </c>
      <c r="B590" s="53" t="s">
        <v>309</v>
      </c>
      <c r="C590" s="53" t="s">
        <v>17</v>
      </c>
      <c r="D590" s="54">
        <v>45383</v>
      </c>
      <c r="E590" s="85">
        <v>46934</v>
      </c>
      <c r="F590" s="53" t="s">
        <v>394</v>
      </c>
      <c r="G590" s="53" t="s">
        <v>395</v>
      </c>
      <c r="H590" s="53" t="s">
        <v>267</v>
      </c>
      <c r="I590" s="53" t="s">
        <v>20</v>
      </c>
      <c r="J590" s="53" t="s">
        <v>21</v>
      </c>
      <c r="K590" s="53" t="s">
        <v>22</v>
      </c>
      <c r="L590" s="53" t="s">
        <v>168</v>
      </c>
      <c r="M590" s="53" t="s">
        <v>50</v>
      </c>
      <c r="N590" s="53" t="s">
        <v>156</v>
      </c>
      <c r="O590" s="55">
        <v>197600</v>
      </c>
      <c r="P590" s="53" t="s">
        <v>133</v>
      </c>
      <c r="Q590" s="53" t="s">
        <v>88</v>
      </c>
      <c r="R590" s="40">
        <f>IF(D590="0. Inget datum inlagt",Tabell1[[#This Row],[Start date]],YEAR(D590))</f>
        <v>2024</v>
      </c>
      <c r="S590" s="13" t="s">
        <v>134</v>
      </c>
    </row>
    <row r="591" spans="1:19" x14ac:dyDescent="0.2">
      <c r="A591" s="53">
        <v>23</v>
      </c>
      <c r="B591" s="53" t="s">
        <v>309</v>
      </c>
      <c r="C591" s="53" t="s">
        <v>17</v>
      </c>
      <c r="D591" s="54">
        <v>44986</v>
      </c>
      <c r="E591" s="85">
        <v>46538</v>
      </c>
      <c r="F591" s="53" t="s">
        <v>356</v>
      </c>
      <c r="G591" s="53" t="s">
        <v>357</v>
      </c>
      <c r="H591" s="53" t="s">
        <v>358</v>
      </c>
      <c r="I591" s="53" t="s">
        <v>20</v>
      </c>
      <c r="J591" s="53" t="s">
        <v>66</v>
      </c>
      <c r="K591" s="53" t="s">
        <v>22</v>
      </c>
      <c r="L591" s="53" t="s">
        <v>193</v>
      </c>
      <c r="M591" s="53" t="s">
        <v>131</v>
      </c>
      <c r="N591" s="53" t="s">
        <v>132</v>
      </c>
      <c r="O591" s="55">
        <v>103194</v>
      </c>
      <c r="P591" s="53" t="s">
        <v>138</v>
      </c>
      <c r="Q591" s="53" t="s">
        <v>77</v>
      </c>
      <c r="R591" s="40">
        <f>IF(D591="0. Inget datum inlagt",Tabell1[[#This Row],[Start date]],YEAR(D591))</f>
        <v>2023</v>
      </c>
      <c r="S591" s="13" t="s">
        <v>134</v>
      </c>
    </row>
    <row r="592" spans="1:19" x14ac:dyDescent="0.2">
      <c r="A592" s="53">
        <v>14</v>
      </c>
      <c r="B592" s="53" t="s">
        <v>309</v>
      </c>
      <c r="C592" s="53" t="s">
        <v>17</v>
      </c>
      <c r="D592" s="54">
        <v>44986</v>
      </c>
      <c r="E592" s="85">
        <v>46538</v>
      </c>
      <c r="F592" s="53" t="s">
        <v>335</v>
      </c>
      <c r="G592" s="53" t="s">
        <v>337</v>
      </c>
      <c r="H592" s="53" t="s">
        <v>338</v>
      </c>
      <c r="I592" s="53" t="s">
        <v>20</v>
      </c>
      <c r="J592" s="53" t="s">
        <v>25</v>
      </c>
      <c r="K592" s="53" t="s">
        <v>22</v>
      </c>
      <c r="L592" s="53" t="s">
        <v>175</v>
      </c>
      <c r="M592" s="53" t="s">
        <v>176</v>
      </c>
      <c r="N592" s="53" t="s">
        <v>148</v>
      </c>
      <c r="O592" s="55">
        <v>143920</v>
      </c>
      <c r="P592" s="53" t="s">
        <v>138</v>
      </c>
      <c r="Q592" s="53" t="s">
        <v>63</v>
      </c>
      <c r="R592" s="40">
        <f>IF(D592="0. Inget datum inlagt",Tabell1[[#This Row],[Start date]],YEAR(D592))</f>
        <v>2023</v>
      </c>
      <c r="S592" s="13" t="s">
        <v>134</v>
      </c>
    </row>
    <row r="593" spans="1:19" x14ac:dyDescent="0.2">
      <c r="A593" s="53">
        <v>21</v>
      </c>
      <c r="B593" s="53" t="s">
        <v>309</v>
      </c>
      <c r="C593" s="53" t="s">
        <v>17</v>
      </c>
      <c r="D593" s="54">
        <v>44986</v>
      </c>
      <c r="E593" s="85">
        <v>46538</v>
      </c>
      <c r="F593" s="53" t="s">
        <v>353</v>
      </c>
      <c r="G593" s="53" t="s">
        <v>354</v>
      </c>
      <c r="H593" s="53" t="s">
        <v>355</v>
      </c>
      <c r="I593" s="53" t="s">
        <v>20</v>
      </c>
      <c r="J593" s="53" t="s">
        <v>62</v>
      </c>
      <c r="K593" s="53" t="s">
        <v>22</v>
      </c>
      <c r="L593" s="53" t="s">
        <v>193</v>
      </c>
      <c r="M593" s="53" t="s">
        <v>131</v>
      </c>
      <c r="N593" s="53" t="s">
        <v>132</v>
      </c>
      <c r="O593" s="55">
        <v>225288</v>
      </c>
      <c r="P593" s="53" t="s">
        <v>133</v>
      </c>
      <c r="Q593" s="53" t="s">
        <v>278</v>
      </c>
      <c r="R593" s="40">
        <f>IF(D593="0. Inget datum inlagt",Tabell1[[#This Row],[Start date]],YEAR(D593))</f>
        <v>2023</v>
      </c>
      <c r="S593" s="13" t="s">
        <v>134</v>
      </c>
    </row>
    <row r="594" spans="1:19" x14ac:dyDescent="0.2">
      <c r="A594" s="53">
        <v>5</v>
      </c>
      <c r="B594" s="53" t="s">
        <v>309</v>
      </c>
      <c r="C594" s="53" t="s">
        <v>17</v>
      </c>
      <c r="D594" s="54">
        <v>44986</v>
      </c>
      <c r="E594" s="85">
        <v>46538</v>
      </c>
      <c r="F594" s="53" t="s">
        <v>320</v>
      </c>
      <c r="G594" s="53" t="s">
        <v>321</v>
      </c>
      <c r="H594" s="53" t="s">
        <v>322</v>
      </c>
      <c r="I594" s="53" t="s">
        <v>20</v>
      </c>
      <c r="J594" s="53" t="s">
        <v>21</v>
      </c>
      <c r="K594" s="53" t="s">
        <v>22</v>
      </c>
      <c r="L594" s="53" t="s">
        <v>194</v>
      </c>
      <c r="M594" s="53" t="s">
        <v>151</v>
      </c>
      <c r="N594" s="53" t="s">
        <v>152</v>
      </c>
      <c r="O594" s="55">
        <v>160000</v>
      </c>
      <c r="P594" s="53" t="s">
        <v>285</v>
      </c>
      <c r="Q594" s="53" t="s">
        <v>323</v>
      </c>
      <c r="R594" s="40">
        <f>IF(D594="0. Inget datum inlagt",Tabell1[[#This Row],[Start date]],YEAR(D594))</f>
        <v>2023</v>
      </c>
      <c r="S594" s="13" t="s">
        <v>134</v>
      </c>
    </row>
    <row r="595" spans="1:19" x14ac:dyDescent="0.2">
      <c r="A595" s="53">
        <v>29</v>
      </c>
      <c r="B595" s="53" t="s">
        <v>309</v>
      </c>
      <c r="C595" s="53" t="s">
        <v>17</v>
      </c>
      <c r="D595" s="54">
        <v>45383</v>
      </c>
      <c r="E595" s="85">
        <v>46934</v>
      </c>
      <c r="F595" s="53" t="s">
        <v>366</v>
      </c>
      <c r="G595" s="53" t="s">
        <v>367</v>
      </c>
      <c r="H595" s="53" t="s">
        <v>256</v>
      </c>
      <c r="I595" s="53" t="s">
        <v>20</v>
      </c>
      <c r="J595" s="53" t="s">
        <v>25</v>
      </c>
      <c r="K595" s="53" t="s">
        <v>22</v>
      </c>
      <c r="L595" s="53" t="s">
        <v>205</v>
      </c>
      <c r="M595" s="53" t="s">
        <v>131</v>
      </c>
      <c r="N595" s="53" t="s">
        <v>132</v>
      </c>
      <c r="O595" s="55">
        <v>184400</v>
      </c>
      <c r="P595" s="53" t="s">
        <v>133</v>
      </c>
      <c r="Q595" s="53" t="s">
        <v>88</v>
      </c>
      <c r="R595" s="40">
        <f>IF(D595="0. Inget datum inlagt",Tabell1[[#This Row],[Start date]],YEAR(D595))</f>
        <v>2024</v>
      </c>
      <c r="S595" s="13" t="s">
        <v>134</v>
      </c>
    </row>
    <row r="596" spans="1:19" x14ac:dyDescent="0.2">
      <c r="A596" s="53">
        <v>30</v>
      </c>
      <c r="B596" s="53" t="s">
        <v>309</v>
      </c>
      <c r="C596" s="53" t="s">
        <v>17</v>
      </c>
      <c r="D596" s="54">
        <v>45383</v>
      </c>
      <c r="E596" s="85">
        <v>46934</v>
      </c>
      <c r="F596" s="53" t="s">
        <v>368</v>
      </c>
      <c r="G596" s="53" t="s">
        <v>369</v>
      </c>
      <c r="H596" s="53" t="s">
        <v>370</v>
      </c>
      <c r="I596" s="53" t="s">
        <v>20</v>
      </c>
      <c r="J596" s="53" t="s">
        <v>41</v>
      </c>
      <c r="K596" s="53" t="s">
        <v>22</v>
      </c>
      <c r="L596" s="53" t="s">
        <v>261</v>
      </c>
      <c r="M596" s="53" t="s">
        <v>245</v>
      </c>
      <c r="N596" s="53" t="s">
        <v>132</v>
      </c>
      <c r="O596" s="55">
        <v>159840</v>
      </c>
      <c r="P596" s="53" t="s">
        <v>133</v>
      </c>
      <c r="Q596" s="53" t="s">
        <v>90</v>
      </c>
      <c r="R596" s="40">
        <f>IF(D596="0. Inget datum inlagt",Tabell1[[#This Row],[Start date]],YEAR(D596))</f>
        <v>2024</v>
      </c>
      <c r="S596" s="13" t="s">
        <v>134</v>
      </c>
    </row>
    <row r="597" spans="1:19" x14ac:dyDescent="0.2">
      <c r="A597" s="53">
        <v>12</v>
      </c>
      <c r="B597" s="53" t="s">
        <v>309</v>
      </c>
      <c r="C597" s="53" t="s">
        <v>17</v>
      </c>
      <c r="D597" s="54">
        <v>44986</v>
      </c>
      <c r="E597" s="85">
        <v>46538</v>
      </c>
      <c r="F597" s="53" t="s">
        <v>332</v>
      </c>
      <c r="G597" s="53" t="s">
        <v>333</v>
      </c>
      <c r="H597" s="53" t="s">
        <v>334</v>
      </c>
      <c r="I597" s="53" t="s">
        <v>20</v>
      </c>
      <c r="J597" s="53" t="s">
        <v>41</v>
      </c>
      <c r="K597" s="53" t="s">
        <v>29</v>
      </c>
      <c r="L597" s="53" t="s">
        <v>170</v>
      </c>
      <c r="M597" s="53" t="s">
        <v>186</v>
      </c>
      <c r="N597" s="53" t="s">
        <v>162</v>
      </c>
      <c r="O597" s="55">
        <v>342249.6</v>
      </c>
      <c r="P597" s="53" t="s">
        <v>133</v>
      </c>
      <c r="Q597" s="53" t="s">
        <v>90</v>
      </c>
      <c r="R597" s="40">
        <f>IF(D597="0. Inget datum inlagt",Tabell1[[#This Row],[Start date]],YEAR(D597))</f>
        <v>2023</v>
      </c>
      <c r="S597" s="13" t="s">
        <v>134</v>
      </c>
    </row>
    <row r="598" spans="1:19" x14ac:dyDescent="0.2">
      <c r="A598" s="53">
        <v>28</v>
      </c>
      <c r="B598" s="53" t="s">
        <v>309</v>
      </c>
      <c r="C598" s="53" t="s">
        <v>17</v>
      </c>
      <c r="D598" s="54">
        <v>45383</v>
      </c>
      <c r="E598" s="85">
        <v>46934</v>
      </c>
      <c r="F598" s="53" t="s">
        <v>365</v>
      </c>
      <c r="G598" s="53" t="s">
        <v>333</v>
      </c>
      <c r="H598" s="53" t="s">
        <v>334</v>
      </c>
      <c r="I598" s="53" t="s">
        <v>20</v>
      </c>
      <c r="J598" s="53" t="s">
        <v>41</v>
      </c>
      <c r="K598" s="53" t="s">
        <v>22</v>
      </c>
      <c r="L598" s="53" t="s">
        <v>170</v>
      </c>
      <c r="M598" s="53" t="s">
        <v>186</v>
      </c>
      <c r="N598" s="53" t="s">
        <v>162</v>
      </c>
      <c r="O598" s="55">
        <v>214606.4</v>
      </c>
      <c r="P598" s="53" t="s">
        <v>133</v>
      </c>
      <c r="Q598" s="53" t="s">
        <v>84</v>
      </c>
      <c r="R598" s="40">
        <f>IF(D598="0. Inget datum inlagt",Tabell1[[#This Row],[Start date]],YEAR(D598))</f>
        <v>2024</v>
      </c>
      <c r="S598" s="13" t="s">
        <v>134</v>
      </c>
    </row>
    <row r="599" spans="1:19" x14ac:dyDescent="0.2">
      <c r="A599" s="53">
        <v>24</v>
      </c>
      <c r="B599" s="53" t="s">
        <v>309</v>
      </c>
      <c r="C599" s="53" t="s">
        <v>17</v>
      </c>
      <c r="D599" s="54">
        <v>44986</v>
      </c>
      <c r="E599" s="85">
        <v>46538</v>
      </c>
      <c r="F599" s="53" t="s">
        <v>359</v>
      </c>
      <c r="G599" s="53" t="s">
        <v>360</v>
      </c>
      <c r="H599" s="53" t="s">
        <v>361</v>
      </c>
      <c r="I599" s="53" t="s">
        <v>20</v>
      </c>
      <c r="J599" s="53" t="s">
        <v>41</v>
      </c>
      <c r="K599" s="53" t="s">
        <v>22</v>
      </c>
      <c r="L599" s="53" t="s">
        <v>168</v>
      </c>
      <c r="M599" s="53" t="s">
        <v>50</v>
      </c>
      <c r="N599" s="53" t="s">
        <v>156</v>
      </c>
      <c r="O599" s="55">
        <v>163040</v>
      </c>
      <c r="P599" s="53" t="s">
        <v>133</v>
      </c>
      <c r="Q599" s="53" t="s">
        <v>278</v>
      </c>
      <c r="R599" s="40">
        <f>IF(D599="0. Inget datum inlagt",Tabell1[[#This Row],[Start date]],YEAR(D599))</f>
        <v>2023</v>
      </c>
      <c r="S599" s="13" t="s">
        <v>134</v>
      </c>
    </row>
    <row r="600" spans="1:19" x14ac:dyDescent="0.2">
      <c r="A600" s="53">
        <v>39</v>
      </c>
      <c r="B600" s="53" t="s">
        <v>309</v>
      </c>
      <c r="C600" s="53" t="s">
        <v>17</v>
      </c>
      <c r="D600" s="54">
        <v>45383</v>
      </c>
      <c r="E600" s="85">
        <v>46934</v>
      </c>
      <c r="F600" s="53" t="s">
        <v>392</v>
      </c>
      <c r="G600" s="53" t="s">
        <v>393</v>
      </c>
      <c r="H600" s="53" t="s">
        <v>243</v>
      </c>
      <c r="I600" s="53" t="s">
        <v>20</v>
      </c>
      <c r="J600" s="53" t="s">
        <v>41</v>
      </c>
      <c r="K600" s="53" t="s">
        <v>22</v>
      </c>
      <c r="L600" s="53" t="s">
        <v>194</v>
      </c>
      <c r="M600" s="53" t="s">
        <v>151</v>
      </c>
      <c r="N600" s="53" t="s">
        <v>152</v>
      </c>
      <c r="O600" s="55">
        <v>171196</v>
      </c>
      <c r="P600" s="53" t="s">
        <v>138</v>
      </c>
      <c r="Q600" s="53" t="s">
        <v>63</v>
      </c>
      <c r="R600" s="40">
        <f>IF(D600="0. Inget datum inlagt",Tabell1[[#This Row],[Start date]],YEAR(D600))</f>
        <v>2024</v>
      </c>
      <c r="S600" s="13" t="s">
        <v>134</v>
      </c>
    </row>
    <row r="601" spans="1:19" x14ac:dyDescent="0.2">
      <c r="A601" s="53">
        <v>43</v>
      </c>
      <c r="B601" s="53" t="s">
        <v>309</v>
      </c>
      <c r="C601" s="53" t="s">
        <v>17</v>
      </c>
      <c r="D601" s="54">
        <v>45383</v>
      </c>
      <c r="E601" s="85">
        <v>46934</v>
      </c>
      <c r="F601" s="53" t="s">
        <v>399</v>
      </c>
      <c r="G601" s="53" t="s">
        <v>400</v>
      </c>
      <c r="H601" s="53" t="s">
        <v>216</v>
      </c>
      <c r="I601" s="53" t="s">
        <v>20</v>
      </c>
      <c r="J601" s="53" t="s">
        <v>21</v>
      </c>
      <c r="K601" s="53" t="s">
        <v>22</v>
      </c>
      <c r="L601" s="53" t="s">
        <v>193</v>
      </c>
      <c r="M601" s="53" t="s">
        <v>131</v>
      </c>
      <c r="N601" s="53" t="s">
        <v>132</v>
      </c>
      <c r="O601" s="55">
        <v>182366.4</v>
      </c>
      <c r="P601" s="53" t="s">
        <v>133</v>
      </c>
      <c r="Q601" s="53" t="s">
        <v>88</v>
      </c>
      <c r="R601" s="40">
        <f>IF(D601="0. Inget datum inlagt",Tabell1[[#This Row],[Start date]],YEAR(D601))</f>
        <v>2024</v>
      </c>
      <c r="S601" s="13" t="s">
        <v>134</v>
      </c>
    </row>
    <row r="602" spans="1:19" x14ac:dyDescent="0.2">
      <c r="A602" s="53">
        <v>36</v>
      </c>
      <c r="B602" s="53" t="s">
        <v>309</v>
      </c>
      <c r="C602" s="53" t="s">
        <v>17</v>
      </c>
      <c r="D602" s="54">
        <v>45383</v>
      </c>
      <c r="E602" s="85">
        <v>46934</v>
      </c>
      <c r="F602" s="53" t="s">
        <v>377</v>
      </c>
      <c r="G602" s="53" t="s">
        <v>379</v>
      </c>
      <c r="H602" s="53" t="s">
        <v>380</v>
      </c>
      <c r="I602" s="53" t="s">
        <v>20</v>
      </c>
      <c r="J602" s="53" t="s">
        <v>21</v>
      </c>
      <c r="K602" s="53" t="s">
        <v>22</v>
      </c>
      <c r="L602" s="53" t="s">
        <v>381</v>
      </c>
      <c r="M602" s="53" t="s">
        <v>50</v>
      </c>
      <c r="N602" s="53" t="s">
        <v>156</v>
      </c>
      <c r="O602" s="55">
        <v>112278.39999999999</v>
      </c>
      <c r="P602" s="53" t="s">
        <v>285</v>
      </c>
      <c r="Q602" s="53" t="s">
        <v>323</v>
      </c>
      <c r="R602" s="40">
        <f>IF(D602="0. Inget datum inlagt",Tabell1[[#This Row],[Start date]],YEAR(D602))</f>
        <v>2024</v>
      </c>
      <c r="S602" s="13" t="s">
        <v>134</v>
      </c>
    </row>
    <row r="603" spans="1:19" x14ac:dyDescent="0.2">
      <c r="A603" s="53">
        <v>18</v>
      </c>
      <c r="B603" s="53" t="s">
        <v>309</v>
      </c>
      <c r="C603" s="53" t="s">
        <v>17</v>
      </c>
      <c r="D603" s="54">
        <v>44986</v>
      </c>
      <c r="E603" s="85">
        <v>46538</v>
      </c>
      <c r="F603" s="53" t="s">
        <v>346</v>
      </c>
      <c r="G603" s="53" t="s">
        <v>348</v>
      </c>
      <c r="H603" s="53" t="s">
        <v>260</v>
      </c>
      <c r="I603" s="53" t="s">
        <v>20</v>
      </c>
      <c r="J603" s="53" t="s">
        <v>62</v>
      </c>
      <c r="K603" s="53" t="s">
        <v>252</v>
      </c>
      <c r="L603" s="53" t="s">
        <v>261</v>
      </c>
      <c r="M603" s="53" t="s">
        <v>245</v>
      </c>
      <c r="N603" s="53" t="s">
        <v>132</v>
      </c>
      <c r="O603" s="55" t="s">
        <v>253</v>
      </c>
      <c r="P603" s="53" t="s">
        <v>133</v>
      </c>
      <c r="Q603" s="53" t="s">
        <v>31</v>
      </c>
      <c r="R603" s="40">
        <f>IF(D603="0. Inget datum inlagt",Tabell1[[#This Row],[Start date]],YEAR(D603))</f>
        <v>2023</v>
      </c>
      <c r="S603" s="13" t="s">
        <v>134</v>
      </c>
    </row>
    <row r="604" spans="1:19" x14ac:dyDescent="0.2">
      <c r="A604" s="53">
        <v>32</v>
      </c>
      <c r="B604" s="53" t="s">
        <v>309</v>
      </c>
      <c r="C604" s="53" t="s">
        <v>17</v>
      </c>
      <c r="D604" s="54">
        <v>45383</v>
      </c>
      <c r="E604" s="85">
        <v>46934</v>
      </c>
      <c r="F604" s="53" t="s">
        <v>374</v>
      </c>
      <c r="G604" s="53" t="s">
        <v>375</v>
      </c>
      <c r="H604" s="53" t="s">
        <v>262</v>
      </c>
      <c r="I604" s="53" t="s">
        <v>20</v>
      </c>
      <c r="J604" s="53" t="s">
        <v>62</v>
      </c>
      <c r="K604" s="53" t="s">
        <v>22</v>
      </c>
      <c r="L604" s="53" t="s">
        <v>236</v>
      </c>
      <c r="M604" s="53" t="s">
        <v>197</v>
      </c>
      <c r="N604" s="53" t="s">
        <v>148</v>
      </c>
      <c r="O604" s="55">
        <v>219388</v>
      </c>
      <c r="P604" s="53" t="s">
        <v>138</v>
      </c>
      <c r="Q604" s="53" t="s">
        <v>63</v>
      </c>
      <c r="R604" s="40">
        <f>IF(D604="0. Inget datum inlagt",Tabell1[[#This Row],[Start date]],YEAR(D604))</f>
        <v>2024</v>
      </c>
      <c r="S604" s="13" t="s">
        <v>134</v>
      </c>
    </row>
    <row r="605" spans="1:19" x14ac:dyDescent="0.2">
      <c r="A605" s="53">
        <v>1</v>
      </c>
      <c r="B605" s="53" t="s">
        <v>309</v>
      </c>
      <c r="C605" s="53" t="s">
        <v>17</v>
      </c>
      <c r="D605" s="54">
        <v>44986</v>
      </c>
      <c r="E605" s="85">
        <v>46538</v>
      </c>
      <c r="F605" s="53" t="s">
        <v>310</v>
      </c>
      <c r="G605" s="53" t="s">
        <v>311</v>
      </c>
      <c r="H605" s="53" t="s">
        <v>312</v>
      </c>
      <c r="I605" s="53" t="s">
        <v>20</v>
      </c>
      <c r="J605" s="53" t="s">
        <v>62</v>
      </c>
      <c r="K605" s="53" t="s">
        <v>22</v>
      </c>
      <c r="L605" s="53" t="s">
        <v>220</v>
      </c>
      <c r="M605" s="53" t="s">
        <v>36</v>
      </c>
      <c r="N605" s="53" t="s">
        <v>221</v>
      </c>
      <c r="O605" s="55">
        <v>192160</v>
      </c>
      <c r="P605" s="53" t="s">
        <v>138</v>
      </c>
      <c r="Q605" s="53" t="s">
        <v>77</v>
      </c>
      <c r="R605" s="40">
        <f>IF(D605="0. Inget datum inlagt",Tabell1[[#This Row],[Start date]],YEAR(D605))</f>
        <v>2023</v>
      </c>
      <c r="S605" s="13" t="s">
        <v>134</v>
      </c>
    </row>
    <row r="606" spans="1:19" x14ac:dyDescent="0.2">
      <c r="A606" s="53">
        <v>34</v>
      </c>
      <c r="B606" s="53" t="s">
        <v>309</v>
      </c>
      <c r="C606" s="53" t="s">
        <v>17</v>
      </c>
      <c r="D606" s="54">
        <v>45383</v>
      </c>
      <c r="E606" s="85">
        <v>46934</v>
      </c>
      <c r="F606" s="53" t="s">
        <v>376</v>
      </c>
      <c r="G606" s="53" t="s">
        <v>249</v>
      </c>
      <c r="H606" s="53" t="s">
        <v>250</v>
      </c>
      <c r="I606" s="53" t="s">
        <v>20</v>
      </c>
      <c r="J606" s="53" t="s">
        <v>62</v>
      </c>
      <c r="K606" s="53" t="s">
        <v>252</v>
      </c>
      <c r="L606" s="53" t="s">
        <v>242</v>
      </c>
      <c r="M606" s="53" t="s">
        <v>161</v>
      </c>
      <c r="N606" s="53" t="s">
        <v>162</v>
      </c>
      <c r="O606" s="55" t="s">
        <v>253</v>
      </c>
      <c r="P606" s="53" t="s">
        <v>133</v>
      </c>
      <c r="Q606" s="53" t="s">
        <v>31</v>
      </c>
      <c r="R606" s="40">
        <f>IF(D606="0. Inget datum inlagt",Tabell1[[#This Row],[Start date]],YEAR(D606))</f>
        <v>2024</v>
      </c>
      <c r="S606" s="13" t="s">
        <v>134</v>
      </c>
    </row>
    <row r="607" spans="1:19" x14ac:dyDescent="0.2">
      <c r="A607" s="53">
        <v>41</v>
      </c>
      <c r="B607" s="53" t="s">
        <v>309</v>
      </c>
      <c r="C607" s="53" t="s">
        <v>17</v>
      </c>
      <c r="D607" s="54">
        <v>45383</v>
      </c>
      <c r="E607" s="85">
        <v>46934</v>
      </c>
      <c r="F607" s="53" t="s">
        <v>396</v>
      </c>
      <c r="G607" s="53" t="s">
        <v>249</v>
      </c>
      <c r="H607" s="53" t="s">
        <v>250</v>
      </c>
      <c r="I607" s="53" t="s">
        <v>20</v>
      </c>
      <c r="J607" s="53" t="s">
        <v>62</v>
      </c>
      <c r="K607" s="53" t="s">
        <v>22</v>
      </c>
      <c r="L607" s="53" t="s">
        <v>242</v>
      </c>
      <c r="M607" s="53" t="s">
        <v>161</v>
      </c>
      <c r="N607" s="53" t="s">
        <v>162</v>
      </c>
      <c r="O607" s="55">
        <v>180800</v>
      </c>
      <c r="P607" s="53" t="s">
        <v>397</v>
      </c>
      <c r="Q607" s="53" t="s">
        <v>94</v>
      </c>
      <c r="R607" s="40">
        <f>IF(D607="0. Inget datum inlagt",Tabell1[[#This Row],[Start date]],YEAR(D607))</f>
        <v>2024</v>
      </c>
      <c r="S607" s="13" t="s">
        <v>134</v>
      </c>
    </row>
    <row r="608" spans="1:19" x14ac:dyDescent="0.2">
      <c r="A608" s="53">
        <v>22</v>
      </c>
      <c r="B608" s="53" t="s">
        <v>309</v>
      </c>
      <c r="C608" s="53" t="s">
        <v>17</v>
      </c>
      <c r="D608" s="54">
        <v>44986</v>
      </c>
      <c r="E608" s="85">
        <v>46538</v>
      </c>
      <c r="F608" s="53" t="s">
        <v>356</v>
      </c>
      <c r="G608" s="53" t="s">
        <v>201</v>
      </c>
      <c r="H608" s="53" t="s">
        <v>202</v>
      </c>
      <c r="I608" s="53" t="s">
        <v>20</v>
      </c>
      <c r="J608" s="53" t="s">
        <v>62</v>
      </c>
      <c r="K608" s="53" t="s">
        <v>22</v>
      </c>
      <c r="L608" s="53" t="s">
        <v>193</v>
      </c>
      <c r="M608" s="53" t="s">
        <v>131</v>
      </c>
      <c r="N608" s="53" t="s">
        <v>132</v>
      </c>
      <c r="O608" s="55">
        <v>189280</v>
      </c>
      <c r="P608" s="53" t="s">
        <v>138</v>
      </c>
      <c r="Q608" s="53" t="s">
        <v>77</v>
      </c>
      <c r="R608" s="40">
        <f>IF(D608="0. Inget datum inlagt",Tabell1[[#This Row],[Start date]],YEAR(D608))</f>
        <v>2023</v>
      </c>
      <c r="S608" s="13" t="s">
        <v>134</v>
      </c>
    </row>
    <row r="609" spans="1:19" x14ac:dyDescent="0.2">
      <c r="A609" s="53">
        <v>13</v>
      </c>
      <c r="B609" s="53" t="s">
        <v>309</v>
      </c>
      <c r="C609" s="53" t="s">
        <v>17</v>
      </c>
      <c r="D609" s="54">
        <v>44986</v>
      </c>
      <c r="E609" s="85">
        <v>46538</v>
      </c>
      <c r="F609" s="53" t="s">
        <v>335</v>
      </c>
      <c r="G609" s="53" t="s">
        <v>336</v>
      </c>
      <c r="H609" s="53" t="s">
        <v>257</v>
      </c>
      <c r="I609" s="53" t="s">
        <v>20</v>
      </c>
      <c r="J609" s="53" t="s">
        <v>62</v>
      </c>
      <c r="K609" s="53" t="s">
        <v>29</v>
      </c>
      <c r="L609" s="53" t="s">
        <v>175</v>
      </c>
      <c r="M609" s="53" t="s">
        <v>176</v>
      </c>
      <c r="N609" s="53" t="s">
        <v>148</v>
      </c>
      <c r="O609" s="55">
        <v>339320</v>
      </c>
      <c r="P609" s="53" t="s">
        <v>138</v>
      </c>
      <c r="Q609" s="53" t="s">
        <v>63</v>
      </c>
      <c r="R609" s="40">
        <f>IF(D609="0. Inget datum inlagt",Tabell1[[#This Row],[Start date]],YEAR(D609))</f>
        <v>2023</v>
      </c>
      <c r="S609" s="13" t="s">
        <v>134</v>
      </c>
    </row>
    <row r="610" spans="1:19" x14ac:dyDescent="0.2">
      <c r="A610" s="53">
        <v>2</v>
      </c>
      <c r="B610" s="53" t="s">
        <v>309</v>
      </c>
      <c r="C610" s="53" t="s">
        <v>17</v>
      </c>
      <c r="D610" s="54">
        <v>44986</v>
      </c>
      <c r="E610" s="85">
        <v>46538</v>
      </c>
      <c r="F610" s="53" t="s">
        <v>313</v>
      </c>
      <c r="G610" s="53" t="s">
        <v>239</v>
      </c>
      <c r="H610" s="53" t="s">
        <v>61</v>
      </c>
      <c r="I610" s="53" t="s">
        <v>20</v>
      </c>
      <c r="J610" s="53" t="s">
        <v>62</v>
      </c>
      <c r="K610" s="53" t="s">
        <v>22</v>
      </c>
      <c r="L610" s="53" t="s">
        <v>164</v>
      </c>
      <c r="M610" s="53" t="s">
        <v>23</v>
      </c>
      <c r="N610" s="53" t="s">
        <v>139</v>
      </c>
      <c r="O610" s="55">
        <v>209376</v>
      </c>
      <c r="P610" s="53" t="s">
        <v>138</v>
      </c>
      <c r="Q610" s="53" t="s">
        <v>63</v>
      </c>
      <c r="R610" s="40">
        <f>IF(D610="0. Inget datum inlagt",Tabell1[[#This Row],[Start date]],YEAR(D610))</f>
        <v>2023</v>
      </c>
      <c r="S610" s="13" t="s">
        <v>134</v>
      </c>
    </row>
    <row r="611" spans="1:19" x14ac:dyDescent="0.2">
      <c r="A611" s="53">
        <v>9</v>
      </c>
      <c r="B611" s="53" t="s">
        <v>309</v>
      </c>
      <c r="C611" s="53" t="s">
        <v>17</v>
      </c>
      <c r="D611" s="54">
        <v>44986</v>
      </c>
      <c r="E611" s="85">
        <v>46538</v>
      </c>
      <c r="F611" s="53" t="s">
        <v>328</v>
      </c>
      <c r="G611" s="53" t="s">
        <v>239</v>
      </c>
      <c r="H611" s="53" t="s">
        <v>61</v>
      </c>
      <c r="I611" s="53" t="s">
        <v>20</v>
      </c>
      <c r="J611" s="53" t="s">
        <v>62</v>
      </c>
      <c r="K611" s="53" t="s">
        <v>29</v>
      </c>
      <c r="L611" s="53" t="s">
        <v>164</v>
      </c>
      <c r="M611" s="53" t="s">
        <v>23</v>
      </c>
      <c r="N611" s="53" t="s">
        <v>139</v>
      </c>
      <c r="O611" s="55">
        <v>290576</v>
      </c>
      <c r="P611" s="53" t="s">
        <v>138</v>
      </c>
      <c r="Q611" s="53" t="s">
        <v>79</v>
      </c>
      <c r="R611" s="40">
        <f>IF(D611="0. Inget datum inlagt",Tabell1[[#This Row],[Start date]],YEAR(D611))</f>
        <v>2023</v>
      </c>
      <c r="S611" s="13" t="s">
        <v>134</v>
      </c>
    </row>
    <row r="612" spans="1:19" x14ac:dyDescent="0.2">
      <c r="A612" s="53">
        <v>26</v>
      </c>
      <c r="B612" s="53" t="s">
        <v>309</v>
      </c>
      <c r="C612" s="53" t="s">
        <v>17</v>
      </c>
      <c r="D612" s="54">
        <v>45383</v>
      </c>
      <c r="E612" s="85">
        <v>46934</v>
      </c>
      <c r="F612" s="53" t="s">
        <v>363</v>
      </c>
      <c r="G612" s="53" t="s">
        <v>239</v>
      </c>
      <c r="H612" s="53" t="s">
        <v>61</v>
      </c>
      <c r="I612" s="53" t="s">
        <v>20</v>
      </c>
      <c r="J612" s="53" t="s">
        <v>62</v>
      </c>
      <c r="K612" s="53" t="s">
        <v>22</v>
      </c>
      <c r="L612" s="53" t="s">
        <v>164</v>
      </c>
      <c r="M612" s="53" t="s">
        <v>23</v>
      </c>
      <c r="N612" s="53" t="s">
        <v>139</v>
      </c>
      <c r="O612" s="55">
        <v>206080</v>
      </c>
      <c r="P612" s="53" t="s">
        <v>138</v>
      </c>
      <c r="Q612" s="53" t="s">
        <v>51</v>
      </c>
      <c r="R612" s="40">
        <f>IF(D612="0. Inget datum inlagt",Tabell1[[#This Row],[Start date]],YEAR(D612))</f>
        <v>2024</v>
      </c>
      <c r="S612" s="13" t="s">
        <v>134</v>
      </c>
    </row>
    <row r="613" spans="1:19" x14ac:dyDescent="0.2">
      <c r="A613" s="53">
        <v>44</v>
      </c>
      <c r="B613" s="53" t="s">
        <v>309</v>
      </c>
      <c r="C613" s="53" t="s">
        <v>17</v>
      </c>
      <c r="D613" s="54">
        <v>45383</v>
      </c>
      <c r="E613" s="85">
        <v>46934</v>
      </c>
      <c r="F613" s="53" t="s">
        <v>401</v>
      </c>
      <c r="G613" s="53" t="s">
        <v>239</v>
      </c>
      <c r="H613" s="53" t="s">
        <v>61</v>
      </c>
      <c r="I613" s="53" t="s">
        <v>20</v>
      </c>
      <c r="J613" s="53" t="s">
        <v>62</v>
      </c>
      <c r="K613" s="53" t="s">
        <v>22</v>
      </c>
      <c r="L613" s="53" t="s">
        <v>164</v>
      </c>
      <c r="M613" s="53" t="s">
        <v>23</v>
      </c>
      <c r="N613" s="53" t="s">
        <v>139</v>
      </c>
      <c r="O613" s="55">
        <v>180976</v>
      </c>
      <c r="P613" s="53" t="s">
        <v>138</v>
      </c>
      <c r="Q613" s="53" t="s">
        <v>51</v>
      </c>
      <c r="R613" s="40">
        <f>IF(D613="0. Inget datum inlagt",Tabell1[[#This Row],[Start date]],YEAR(D613))</f>
        <v>2024</v>
      </c>
      <c r="S613" s="13" t="s">
        <v>134</v>
      </c>
    </row>
    <row r="614" spans="1:19" x14ac:dyDescent="0.2">
      <c r="A614" s="53">
        <v>4</v>
      </c>
      <c r="B614" s="53" t="s">
        <v>309</v>
      </c>
      <c r="C614" s="53" t="s">
        <v>17</v>
      </c>
      <c r="D614" s="54">
        <v>44986</v>
      </c>
      <c r="E614" s="85">
        <v>46538</v>
      </c>
      <c r="F614" s="53" t="s">
        <v>313</v>
      </c>
      <c r="G614" s="53" t="s">
        <v>317</v>
      </c>
      <c r="H614" s="53" t="s">
        <v>318</v>
      </c>
      <c r="I614" s="53" t="s">
        <v>20</v>
      </c>
      <c r="J614" s="53" t="s">
        <v>62</v>
      </c>
      <c r="K614" s="53" t="s">
        <v>252</v>
      </c>
      <c r="L614" s="53" t="s">
        <v>319</v>
      </c>
      <c r="M614" s="53" t="s">
        <v>30</v>
      </c>
      <c r="N614" s="53" t="s">
        <v>221</v>
      </c>
      <c r="O614" s="55" t="s">
        <v>253</v>
      </c>
      <c r="P614" s="53" t="s">
        <v>138</v>
      </c>
      <c r="Q614" s="53" t="s">
        <v>63</v>
      </c>
      <c r="R614" s="40">
        <f>IF(D614="0. Inget datum inlagt",Tabell1[[#This Row],[Start date]],YEAR(D614))</f>
        <v>2023</v>
      </c>
      <c r="S614" s="13" t="s">
        <v>134</v>
      </c>
    </row>
    <row r="615" spans="1:19" x14ac:dyDescent="0.2">
      <c r="A615" s="53">
        <v>15</v>
      </c>
      <c r="B615" s="53" t="s">
        <v>309</v>
      </c>
      <c r="C615" s="53" t="s">
        <v>17</v>
      </c>
      <c r="D615" s="54">
        <v>44986</v>
      </c>
      <c r="E615" s="85">
        <v>46538</v>
      </c>
      <c r="F615" s="53" t="s">
        <v>339</v>
      </c>
      <c r="G615" s="53" t="s">
        <v>340</v>
      </c>
      <c r="H615" s="53" t="s">
        <v>341</v>
      </c>
      <c r="I615" s="53" t="s">
        <v>20</v>
      </c>
      <c r="J615" s="53" t="s">
        <v>62</v>
      </c>
      <c r="K615" s="53" t="s">
        <v>22</v>
      </c>
      <c r="L615" s="53" t="s">
        <v>302</v>
      </c>
      <c r="M615" s="53" t="s">
        <v>303</v>
      </c>
      <c r="N615" s="53" t="s">
        <v>152</v>
      </c>
      <c r="O615" s="55">
        <v>186760</v>
      </c>
      <c r="P615" s="53" t="s">
        <v>285</v>
      </c>
      <c r="Q615" s="53" t="s">
        <v>342</v>
      </c>
      <c r="R615" s="40">
        <f>IF(D615="0. Inget datum inlagt",Tabell1[[#This Row],[Start date]],YEAR(D615))</f>
        <v>2023</v>
      </c>
      <c r="S615" s="13" t="s">
        <v>134</v>
      </c>
    </row>
    <row r="616" spans="1:19" x14ac:dyDescent="0.2">
      <c r="A616" s="53">
        <v>8</v>
      </c>
      <c r="B616" s="53" t="s">
        <v>309</v>
      </c>
      <c r="C616" s="53" t="s">
        <v>17</v>
      </c>
      <c r="D616" s="54">
        <v>44986</v>
      </c>
      <c r="E616" s="85">
        <v>46538</v>
      </c>
      <c r="F616" s="53" t="s">
        <v>325</v>
      </c>
      <c r="G616" s="53" t="s">
        <v>327</v>
      </c>
      <c r="H616" s="53" t="s">
        <v>255</v>
      </c>
      <c r="I616" s="53" t="s">
        <v>20</v>
      </c>
      <c r="J616" s="53" t="s">
        <v>21</v>
      </c>
      <c r="K616" s="53" t="s">
        <v>22</v>
      </c>
      <c r="L616" s="53" t="s">
        <v>192</v>
      </c>
      <c r="M616" s="53" t="s">
        <v>23</v>
      </c>
      <c r="N616" s="53" t="s">
        <v>139</v>
      </c>
      <c r="O616" s="55">
        <v>147152.79999999999</v>
      </c>
      <c r="P616" s="53" t="s">
        <v>138</v>
      </c>
      <c r="Q616" s="53" t="s">
        <v>79</v>
      </c>
      <c r="R616" s="40">
        <f>IF(D616="0. Inget datum inlagt",Tabell1[[#This Row],[Start date]],YEAR(D616))</f>
        <v>2023</v>
      </c>
      <c r="S616" s="13" t="s">
        <v>134</v>
      </c>
    </row>
    <row r="617" spans="1:19" x14ac:dyDescent="0.2">
      <c r="A617" s="53">
        <v>31</v>
      </c>
      <c r="B617" s="53" t="s">
        <v>309</v>
      </c>
      <c r="C617" s="53" t="s">
        <v>17</v>
      </c>
      <c r="D617" s="54">
        <v>45383</v>
      </c>
      <c r="E617" s="85">
        <v>46934</v>
      </c>
      <c r="F617" s="53" t="s">
        <v>371</v>
      </c>
      <c r="G617" s="53" t="s">
        <v>372</v>
      </c>
      <c r="H617" s="53" t="s">
        <v>373</v>
      </c>
      <c r="I617" s="53" t="s">
        <v>38</v>
      </c>
      <c r="J617" s="53" t="s">
        <v>38</v>
      </c>
      <c r="K617" s="53" t="s">
        <v>22</v>
      </c>
      <c r="L617" s="53" t="s">
        <v>193</v>
      </c>
      <c r="M617" s="53" t="s">
        <v>131</v>
      </c>
      <c r="N617" s="53" t="s">
        <v>132</v>
      </c>
      <c r="O617" s="55">
        <v>110950.7</v>
      </c>
      <c r="P617" s="53" t="s">
        <v>133</v>
      </c>
      <c r="Q617" s="53" t="s">
        <v>16</v>
      </c>
      <c r="R617" s="40">
        <f>IF(D617="0. Inget datum inlagt",Tabell1[[#This Row],[Start date]],YEAR(D617))</f>
        <v>2024</v>
      </c>
      <c r="S617" s="13" t="s">
        <v>134</v>
      </c>
    </row>
    <row r="618" spans="1:19" x14ac:dyDescent="0.2">
      <c r="A618" s="53">
        <v>25</v>
      </c>
      <c r="B618" s="53" t="s">
        <v>309</v>
      </c>
      <c r="C618" s="53" t="s">
        <v>17</v>
      </c>
      <c r="D618" s="54">
        <v>45383</v>
      </c>
      <c r="E618" s="85">
        <v>46934</v>
      </c>
      <c r="F618" s="53" t="s">
        <v>362</v>
      </c>
      <c r="G618" s="53" t="s">
        <v>209</v>
      </c>
      <c r="H618" s="53" t="s">
        <v>210</v>
      </c>
      <c r="I618" s="53" t="s">
        <v>20</v>
      </c>
      <c r="J618" s="53" t="s">
        <v>21</v>
      </c>
      <c r="K618" s="53" t="s">
        <v>22</v>
      </c>
      <c r="L618" s="53" t="s">
        <v>137</v>
      </c>
      <c r="M618" s="53" t="s">
        <v>46</v>
      </c>
      <c r="N618" s="53" t="s">
        <v>137</v>
      </c>
      <c r="O618" s="55">
        <v>171440</v>
      </c>
      <c r="P618" s="53" t="s">
        <v>138</v>
      </c>
      <c r="Q618" s="53" t="s">
        <v>79</v>
      </c>
      <c r="R618" s="40">
        <f>IF(D618="0. Inget datum inlagt",Tabell1[[#This Row],[Start date]],YEAR(D618))</f>
        <v>2024</v>
      </c>
      <c r="S618" s="13" t="s">
        <v>134</v>
      </c>
    </row>
    <row r="619" spans="1:19" x14ac:dyDescent="0.2">
      <c r="A619" s="53">
        <v>27</v>
      </c>
      <c r="B619" s="53" t="s">
        <v>309</v>
      </c>
      <c r="C619" s="53" t="s">
        <v>17</v>
      </c>
      <c r="D619" s="54">
        <v>45383</v>
      </c>
      <c r="E619" s="85">
        <v>46934</v>
      </c>
      <c r="F619" s="53" t="s">
        <v>364</v>
      </c>
      <c r="G619" s="53" t="s">
        <v>209</v>
      </c>
      <c r="H619" s="53" t="s">
        <v>210</v>
      </c>
      <c r="I619" s="53" t="s">
        <v>20</v>
      </c>
      <c r="J619" s="53" t="s">
        <v>21</v>
      </c>
      <c r="K619" s="53" t="s">
        <v>22</v>
      </c>
      <c r="L619" s="53" t="s">
        <v>137</v>
      </c>
      <c r="M619" s="53" t="s">
        <v>46</v>
      </c>
      <c r="N619" s="53" t="s">
        <v>137</v>
      </c>
      <c r="O619" s="55">
        <v>199520</v>
      </c>
      <c r="P619" s="53" t="s">
        <v>133</v>
      </c>
      <c r="Q619" s="53" t="s">
        <v>90</v>
      </c>
      <c r="R619" s="40">
        <f>IF(D619="0. Inget datum inlagt",Tabell1[[#This Row],[Start date]],YEAR(D619))</f>
        <v>2024</v>
      </c>
      <c r="S619" s="13" t="s">
        <v>134</v>
      </c>
    </row>
    <row r="620" spans="1:19" x14ac:dyDescent="0.2">
      <c r="A620" s="53">
        <v>42</v>
      </c>
      <c r="B620" s="53" t="s">
        <v>309</v>
      </c>
      <c r="C620" s="53" t="s">
        <v>17</v>
      </c>
      <c r="D620" s="54">
        <v>45383</v>
      </c>
      <c r="E620" s="85">
        <v>46934</v>
      </c>
      <c r="F620" s="53" t="s">
        <v>398</v>
      </c>
      <c r="G620" s="53" t="s">
        <v>209</v>
      </c>
      <c r="H620" s="53" t="s">
        <v>210</v>
      </c>
      <c r="I620" s="53" t="s">
        <v>20</v>
      </c>
      <c r="J620" s="53" t="s">
        <v>21</v>
      </c>
      <c r="K620" s="53" t="s">
        <v>22</v>
      </c>
      <c r="L620" s="53" t="s">
        <v>137</v>
      </c>
      <c r="M620" s="53" t="s">
        <v>46</v>
      </c>
      <c r="N620" s="53" t="s">
        <v>137</v>
      </c>
      <c r="O620" s="55">
        <v>160241.60000000001</v>
      </c>
      <c r="P620" s="53" t="s">
        <v>133</v>
      </c>
      <c r="Q620" s="53" t="s">
        <v>90</v>
      </c>
      <c r="R620" s="40">
        <f>IF(D620="0. Inget datum inlagt",Tabell1[[#This Row],[Start date]],YEAR(D620))</f>
        <v>2024</v>
      </c>
      <c r="S620" s="13" t="s">
        <v>134</v>
      </c>
    </row>
    <row r="621" spans="1:19" x14ac:dyDescent="0.2">
      <c r="A621" s="53">
        <v>6</v>
      </c>
      <c r="B621" s="53" t="s">
        <v>309</v>
      </c>
      <c r="C621" s="53" t="s">
        <v>17</v>
      </c>
      <c r="D621" s="54">
        <v>44986</v>
      </c>
      <c r="E621" s="85">
        <v>46538</v>
      </c>
      <c r="F621" s="53" t="s">
        <v>324</v>
      </c>
      <c r="G621" s="53" t="s">
        <v>232</v>
      </c>
      <c r="H621" s="53" t="s">
        <v>233</v>
      </c>
      <c r="I621" s="53" t="s">
        <v>20</v>
      </c>
      <c r="J621" s="53" t="s">
        <v>21</v>
      </c>
      <c r="K621" s="53" t="s">
        <v>22</v>
      </c>
      <c r="L621" s="53" t="s">
        <v>234</v>
      </c>
      <c r="M621" s="53" t="s">
        <v>147</v>
      </c>
      <c r="N621" s="53" t="s">
        <v>148</v>
      </c>
      <c r="O621" s="55">
        <v>187121.6</v>
      </c>
      <c r="P621" s="53" t="s">
        <v>133</v>
      </c>
      <c r="Q621" s="53" t="s">
        <v>88</v>
      </c>
      <c r="R621" s="40">
        <f>IF(D621="0. Inget datum inlagt",Tabell1[[#This Row],[Start date]],YEAR(D621))</f>
        <v>2023</v>
      </c>
      <c r="S621" s="13" t="s">
        <v>134</v>
      </c>
    </row>
    <row r="622" spans="1:19" x14ac:dyDescent="0.2">
      <c r="A622" s="53">
        <v>10</v>
      </c>
      <c r="B622" s="53" t="s">
        <v>309</v>
      </c>
      <c r="C622" s="53" t="s">
        <v>17</v>
      </c>
      <c r="D622" s="54">
        <v>44986</v>
      </c>
      <c r="E622" s="85">
        <v>46538</v>
      </c>
      <c r="F622" s="53" t="s">
        <v>329</v>
      </c>
      <c r="G622" s="53" t="s">
        <v>173</v>
      </c>
      <c r="H622" s="53" t="s">
        <v>174</v>
      </c>
      <c r="I622" s="53" t="s">
        <v>20</v>
      </c>
      <c r="J622" s="53" t="s">
        <v>66</v>
      </c>
      <c r="K622" s="53" t="s">
        <v>22</v>
      </c>
      <c r="L622" s="53" t="s">
        <v>175</v>
      </c>
      <c r="M622" s="53" t="s">
        <v>176</v>
      </c>
      <c r="N622" s="53" t="s">
        <v>148</v>
      </c>
      <c r="O622" s="55">
        <v>158445</v>
      </c>
      <c r="P622" s="53" t="s">
        <v>133</v>
      </c>
      <c r="Q622" s="53" t="s">
        <v>88</v>
      </c>
      <c r="R622" s="40">
        <f>IF(D622="0. Inget datum inlagt",Tabell1[[#This Row],[Start date]],YEAR(D622))</f>
        <v>2023</v>
      </c>
      <c r="S622" s="13" t="s">
        <v>134</v>
      </c>
    </row>
    <row r="623" spans="1:19" x14ac:dyDescent="0.2">
      <c r="A623" s="53">
        <v>11</v>
      </c>
      <c r="B623" s="53" t="s">
        <v>309</v>
      </c>
      <c r="C623" s="53" t="s">
        <v>17</v>
      </c>
      <c r="D623" s="54">
        <v>44986</v>
      </c>
      <c r="E623" s="85">
        <v>46538</v>
      </c>
      <c r="F623" s="53" t="s">
        <v>329</v>
      </c>
      <c r="G623" s="53" t="s">
        <v>330</v>
      </c>
      <c r="H623" s="53" t="s">
        <v>331</v>
      </c>
      <c r="I623" s="53" t="s">
        <v>20</v>
      </c>
      <c r="J623" s="53" t="s">
        <v>41</v>
      </c>
      <c r="K623" s="53" t="s">
        <v>252</v>
      </c>
      <c r="L623" s="53" t="s">
        <v>146</v>
      </c>
      <c r="M623" s="53" t="s">
        <v>147</v>
      </c>
      <c r="N623" s="53" t="s">
        <v>148</v>
      </c>
      <c r="O623" s="55" t="s">
        <v>253</v>
      </c>
      <c r="P623" s="53" t="s">
        <v>133</v>
      </c>
      <c r="Q623" s="53" t="s">
        <v>88</v>
      </c>
      <c r="R623" s="40">
        <f>IF(D623="0. Inget datum inlagt",Tabell1[[#This Row],[Start date]],YEAR(D623))</f>
        <v>2023</v>
      </c>
      <c r="S623" s="13" t="s">
        <v>134</v>
      </c>
    </row>
    <row r="624" spans="1:19" x14ac:dyDescent="0.2">
      <c r="A624" s="53">
        <v>7</v>
      </c>
      <c r="B624" s="53" t="s">
        <v>309</v>
      </c>
      <c r="C624" s="53" t="s">
        <v>17</v>
      </c>
      <c r="D624" s="54">
        <v>44986</v>
      </c>
      <c r="E624" s="85">
        <v>46538</v>
      </c>
      <c r="F624" s="53" t="s">
        <v>325</v>
      </c>
      <c r="G624" s="53" t="s">
        <v>326</v>
      </c>
      <c r="H624" s="53" t="s">
        <v>208</v>
      </c>
      <c r="I624" s="53" t="s">
        <v>20</v>
      </c>
      <c r="J624" s="53" t="s">
        <v>25</v>
      </c>
      <c r="K624" s="53" t="s">
        <v>22</v>
      </c>
      <c r="L624" s="53" t="s">
        <v>164</v>
      </c>
      <c r="M624" s="53" t="s">
        <v>23</v>
      </c>
      <c r="N624" s="53" t="s">
        <v>139</v>
      </c>
      <c r="O624" s="55">
        <v>212400</v>
      </c>
      <c r="P624" s="53" t="s">
        <v>138</v>
      </c>
      <c r="Q624" s="53" t="s">
        <v>79</v>
      </c>
      <c r="R624" s="40">
        <f>IF(D624="0. Inget datum inlagt",Tabell1[[#This Row],[Start date]],YEAR(D624))</f>
        <v>2023</v>
      </c>
      <c r="S624" s="13" t="s">
        <v>134</v>
      </c>
    </row>
    <row r="625" spans="1:19" x14ac:dyDescent="0.2">
      <c r="A625" s="53">
        <v>38</v>
      </c>
      <c r="B625" s="53" t="s">
        <v>309</v>
      </c>
      <c r="C625" s="53" t="s">
        <v>17</v>
      </c>
      <c r="D625" s="54">
        <v>45383</v>
      </c>
      <c r="E625" s="85">
        <v>46934</v>
      </c>
      <c r="F625" s="53" t="s">
        <v>385</v>
      </c>
      <c r="G625" s="53" t="s">
        <v>386</v>
      </c>
      <c r="H625" s="53" t="s">
        <v>387</v>
      </c>
      <c r="I625" s="53" t="s">
        <v>20</v>
      </c>
      <c r="J625" s="53" t="s">
        <v>21</v>
      </c>
      <c r="K625" s="53" t="s">
        <v>22</v>
      </c>
      <c r="L625" s="53" t="s">
        <v>388</v>
      </c>
      <c r="M625" s="53" t="s">
        <v>389</v>
      </c>
      <c r="N625" s="53" t="s">
        <v>156</v>
      </c>
      <c r="O625" s="55">
        <v>205565.6</v>
      </c>
      <c r="P625" s="53" t="s">
        <v>390</v>
      </c>
      <c r="Q625" s="53" t="s">
        <v>391</v>
      </c>
      <c r="R625" s="40">
        <f>IF(D625="0. Inget datum inlagt",Tabell1[[#This Row],[Start date]],YEAR(D625))</f>
        <v>2024</v>
      </c>
      <c r="S625" s="13" t="s">
        <v>134</v>
      </c>
    </row>
    <row r="626" spans="1:19" x14ac:dyDescent="0.2">
      <c r="A626" s="53">
        <v>35</v>
      </c>
      <c r="B626" s="53" t="s">
        <v>309</v>
      </c>
      <c r="C626" s="53" t="s">
        <v>17</v>
      </c>
      <c r="D626" s="54">
        <v>45383</v>
      </c>
      <c r="E626" s="85">
        <v>46934</v>
      </c>
      <c r="F626" s="53" t="s">
        <v>377</v>
      </c>
      <c r="G626" s="53" t="s">
        <v>187</v>
      </c>
      <c r="H626" s="53" t="s">
        <v>378</v>
      </c>
      <c r="I626" s="53" t="s">
        <v>20</v>
      </c>
      <c r="J626" s="53" t="s">
        <v>62</v>
      </c>
      <c r="K626" s="53" t="s">
        <v>22</v>
      </c>
      <c r="L626" s="53" t="s">
        <v>160</v>
      </c>
      <c r="M626" s="53" t="s">
        <v>50</v>
      </c>
      <c r="N626" s="53" t="s">
        <v>156</v>
      </c>
      <c r="O626" s="55">
        <v>120867.2</v>
      </c>
      <c r="P626" s="53" t="s">
        <v>285</v>
      </c>
      <c r="Q626" s="53" t="s">
        <v>323</v>
      </c>
      <c r="R626" s="40">
        <f>IF(D626="0. Inget datum inlagt",Tabell1[[#This Row],[Start date]],YEAR(D626))</f>
        <v>2024</v>
      </c>
      <c r="S626" s="13" t="s">
        <v>134</v>
      </c>
    </row>
    <row r="627" spans="1:19" x14ac:dyDescent="0.2">
      <c r="A627" s="53">
        <v>3</v>
      </c>
      <c r="B627" s="53" t="s">
        <v>309</v>
      </c>
      <c r="C627" s="53" t="s">
        <v>17</v>
      </c>
      <c r="D627" s="54">
        <v>44986</v>
      </c>
      <c r="E627" s="85">
        <v>46538</v>
      </c>
      <c r="F627" s="53" t="s">
        <v>313</v>
      </c>
      <c r="G627" s="53" t="s">
        <v>314</v>
      </c>
      <c r="H627" s="53" t="s">
        <v>315</v>
      </c>
      <c r="I627" s="53" t="s">
        <v>20</v>
      </c>
      <c r="J627" s="53" t="s">
        <v>21</v>
      </c>
      <c r="K627" s="53" t="s">
        <v>22</v>
      </c>
      <c r="L627" s="53" t="s">
        <v>316</v>
      </c>
      <c r="M627" s="53" t="s">
        <v>30</v>
      </c>
      <c r="N627" s="53" t="s">
        <v>221</v>
      </c>
      <c r="O627" s="55">
        <v>163590.39999999999</v>
      </c>
      <c r="P627" s="53" t="s">
        <v>138</v>
      </c>
      <c r="Q627" s="53" t="s">
        <v>63</v>
      </c>
      <c r="R627" s="40">
        <f>IF(D627="0. Inget datum inlagt",Tabell1[[#This Row],[Start date]],YEAR(D627))</f>
        <v>2023</v>
      </c>
      <c r="S627" s="13" t="s">
        <v>134</v>
      </c>
    </row>
    <row r="628" spans="1:19" x14ac:dyDescent="0.2">
      <c r="A628" s="53">
        <v>20</v>
      </c>
      <c r="B628" s="53" t="s">
        <v>309</v>
      </c>
      <c r="C628" s="53" t="s">
        <v>17</v>
      </c>
      <c r="D628" s="54">
        <v>44986</v>
      </c>
      <c r="E628" s="85">
        <v>46538</v>
      </c>
      <c r="F628" s="53" t="s">
        <v>349</v>
      </c>
      <c r="G628" s="53" t="s">
        <v>350</v>
      </c>
      <c r="H628" s="53" t="s">
        <v>351</v>
      </c>
      <c r="I628" s="53" t="s">
        <v>20</v>
      </c>
      <c r="J628" s="53" t="s">
        <v>21</v>
      </c>
      <c r="K628" s="53" t="s">
        <v>252</v>
      </c>
      <c r="L628" s="53" t="s">
        <v>352</v>
      </c>
      <c r="M628" s="53" t="s">
        <v>47</v>
      </c>
      <c r="N628" s="53" t="s">
        <v>139</v>
      </c>
      <c r="O628" s="55" t="s">
        <v>253</v>
      </c>
      <c r="P628" s="53" t="s">
        <v>133</v>
      </c>
      <c r="Q628" s="53" t="s">
        <v>16</v>
      </c>
      <c r="R628" s="40">
        <f>IF(D628="0. Inget datum inlagt",Tabell1[[#This Row],[Start date]],YEAR(D628))</f>
        <v>2023</v>
      </c>
      <c r="S628" s="13" t="s">
        <v>134</v>
      </c>
    </row>
    <row r="629" spans="1:19" x14ac:dyDescent="0.2">
      <c r="A629" s="53">
        <v>1</v>
      </c>
      <c r="B629" s="53" t="s">
        <v>309</v>
      </c>
      <c r="C629" s="53" t="s">
        <v>17</v>
      </c>
      <c r="D629" s="54">
        <v>45778</v>
      </c>
      <c r="E629" s="85">
        <v>47238</v>
      </c>
      <c r="F629" s="53" t="s">
        <v>1698</v>
      </c>
      <c r="G629" s="53" t="s">
        <v>1699</v>
      </c>
      <c r="H629" s="53" t="s">
        <v>1905</v>
      </c>
      <c r="I629" s="53" t="s">
        <v>20</v>
      </c>
      <c r="J629" s="53" t="s">
        <v>21</v>
      </c>
      <c r="K629" s="53" t="s">
        <v>22</v>
      </c>
      <c r="L629" s="53" t="s">
        <v>1835</v>
      </c>
      <c r="M629" s="53" t="s">
        <v>176</v>
      </c>
      <c r="N629" s="53" t="s">
        <v>148</v>
      </c>
      <c r="O629" s="55">
        <v>136546.4</v>
      </c>
      <c r="P629" s="53" t="s">
        <v>285</v>
      </c>
      <c r="Q629" s="53" t="s">
        <v>1700</v>
      </c>
      <c r="R629" s="40">
        <f>IF(D629="0. Inget datum inlagt",Tabell1[[#This Row],[Start date]],YEAR(D629))</f>
        <v>2025</v>
      </c>
      <c r="S629" s="13" t="s">
        <v>134</v>
      </c>
    </row>
    <row r="630" spans="1:19" x14ac:dyDescent="0.2">
      <c r="A630" s="53">
        <v>2</v>
      </c>
      <c r="B630" s="53" t="s">
        <v>309</v>
      </c>
      <c r="C630" s="53" t="s">
        <v>17</v>
      </c>
      <c r="D630" s="54">
        <v>45778</v>
      </c>
      <c r="E630" s="85">
        <v>47238</v>
      </c>
      <c r="F630" s="53" t="s">
        <v>1701</v>
      </c>
      <c r="G630" s="53" t="s">
        <v>239</v>
      </c>
      <c r="H630" s="53" t="s">
        <v>61</v>
      </c>
      <c r="I630" s="53" t="s">
        <v>20</v>
      </c>
      <c r="J630" s="53" t="s">
        <v>62</v>
      </c>
      <c r="K630" s="53" t="s">
        <v>22</v>
      </c>
      <c r="L630" s="53" t="s">
        <v>164</v>
      </c>
      <c r="M630" s="53" t="s">
        <v>23</v>
      </c>
      <c r="N630" s="53" t="s">
        <v>139</v>
      </c>
      <c r="O630" s="55">
        <v>269499.2</v>
      </c>
      <c r="P630" s="53" t="s">
        <v>133</v>
      </c>
      <c r="Q630" s="53" t="s">
        <v>84</v>
      </c>
      <c r="R630" s="40">
        <f>IF(D630="0. Inget datum inlagt",Tabell1[[#This Row],[Start date]],YEAR(D630))</f>
        <v>2025</v>
      </c>
      <c r="S630" s="13" t="s">
        <v>134</v>
      </c>
    </row>
    <row r="631" spans="1:19" x14ac:dyDescent="0.2">
      <c r="A631" s="53">
        <v>3</v>
      </c>
      <c r="B631" s="53" t="s">
        <v>309</v>
      </c>
      <c r="C631" s="53" t="s">
        <v>17</v>
      </c>
      <c r="D631" s="54">
        <v>45778</v>
      </c>
      <c r="E631" s="85">
        <v>47238</v>
      </c>
      <c r="F631" s="53" t="s">
        <v>1702</v>
      </c>
      <c r="G631" s="53" t="s">
        <v>375</v>
      </c>
      <c r="H631" s="53" t="s">
        <v>1323</v>
      </c>
      <c r="I631" s="53" t="s">
        <v>20</v>
      </c>
      <c r="J631" s="53" t="s">
        <v>41</v>
      </c>
      <c r="K631" s="53" t="s">
        <v>22</v>
      </c>
      <c r="L631" s="53" t="s">
        <v>236</v>
      </c>
      <c r="M631" s="53" t="s">
        <v>197</v>
      </c>
      <c r="N631" s="53" t="s">
        <v>148</v>
      </c>
      <c r="O631" s="55">
        <v>164080</v>
      </c>
      <c r="P631" s="53" t="s">
        <v>133</v>
      </c>
      <c r="Q631" s="53" t="s">
        <v>88</v>
      </c>
      <c r="R631" s="40">
        <f>IF(D631="0. Inget datum inlagt",Tabell1[[#This Row],[Start date]],YEAR(D631))</f>
        <v>2025</v>
      </c>
      <c r="S631" s="13" t="s">
        <v>134</v>
      </c>
    </row>
    <row r="632" spans="1:19" x14ac:dyDescent="0.2">
      <c r="A632" s="53">
        <v>4</v>
      </c>
      <c r="B632" s="53" t="s">
        <v>309</v>
      </c>
      <c r="C632" s="53" t="s">
        <v>17</v>
      </c>
      <c r="D632" s="54">
        <v>45778</v>
      </c>
      <c r="E632" s="85">
        <v>47238</v>
      </c>
      <c r="F632" s="53" t="s">
        <v>1703</v>
      </c>
      <c r="G632" s="53" t="s">
        <v>1704</v>
      </c>
      <c r="H632" s="53" t="s">
        <v>257</v>
      </c>
      <c r="I632" s="53" t="s">
        <v>20</v>
      </c>
      <c r="J632" s="53" t="s">
        <v>62</v>
      </c>
      <c r="K632" s="53" t="s">
        <v>22</v>
      </c>
      <c r="L632" s="53" t="s">
        <v>175</v>
      </c>
      <c r="M632" s="53" t="s">
        <v>176</v>
      </c>
      <c r="N632" s="53" t="s">
        <v>148</v>
      </c>
      <c r="O632" s="55">
        <v>315012</v>
      </c>
      <c r="P632" s="53" t="s">
        <v>133</v>
      </c>
      <c r="Q632" s="53" t="s">
        <v>90</v>
      </c>
      <c r="R632" s="40">
        <f>IF(D632="0. Inget datum inlagt",Tabell1[[#This Row],[Start date]],YEAR(D632))</f>
        <v>2025</v>
      </c>
      <c r="S632" s="13" t="s">
        <v>134</v>
      </c>
    </row>
    <row r="633" spans="1:19" x14ac:dyDescent="0.2">
      <c r="A633" s="53">
        <v>5</v>
      </c>
      <c r="B633" s="53" t="s">
        <v>309</v>
      </c>
      <c r="C633" s="53" t="s">
        <v>17</v>
      </c>
      <c r="D633" s="54">
        <v>45778</v>
      </c>
      <c r="E633" s="85">
        <v>47238</v>
      </c>
      <c r="F633" s="53" t="s">
        <v>1006</v>
      </c>
      <c r="G633" s="53" t="s">
        <v>1705</v>
      </c>
      <c r="H633" s="53" t="s">
        <v>238</v>
      </c>
      <c r="I633" s="53" t="s">
        <v>20</v>
      </c>
      <c r="J633" s="53" t="s">
        <v>145</v>
      </c>
      <c r="K633" s="53" t="s">
        <v>29</v>
      </c>
      <c r="L633" s="53" t="s">
        <v>1824</v>
      </c>
      <c r="M633" s="53" t="s">
        <v>47</v>
      </c>
      <c r="N633" s="53" t="s">
        <v>139</v>
      </c>
      <c r="O633" s="55">
        <v>342249.6</v>
      </c>
      <c r="P633" s="53" t="s">
        <v>133</v>
      </c>
      <c r="Q633" s="53" t="s">
        <v>16</v>
      </c>
      <c r="R633" s="40">
        <f>IF(D633="0. Inget datum inlagt",Tabell1[[#This Row],[Start date]],YEAR(D633))</f>
        <v>2025</v>
      </c>
      <c r="S633" s="13" t="s">
        <v>134</v>
      </c>
    </row>
    <row r="634" spans="1:19" x14ac:dyDescent="0.2">
      <c r="A634" s="53">
        <v>6</v>
      </c>
      <c r="B634" s="53" t="s">
        <v>309</v>
      </c>
      <c r="C634" s="53" t="s">
        <v>17</v>
      </c>
      <c r="D634" s="54">
        <v>45778</v>
      </c>
      <c r="E634" s="85">
        <v>47238</v>
      </c>
      <c r="F634" s="53" t="s">
        <v>1006</v>
      </c>
      <c r="G634" s="53" t="s">
        <v>1706</v>
      </c>
      <c r="H634" s="53" t="s">
        <v>1906</v>
      </c>
      <c r="I634" s="53" t="s">
        <v>20</v>
      </c>
      <c r="J634" s="53" t="s">
        <v>21</v>
      </c>
      <c r="K634" s="53" t="s">
        <v>252</v>
      </c>
      <c r="L634" s="53" t="s">
        <v>1836</v>
      </c>
      <c r="M634" s="53" t="s">
        <v>47</v>
      </c>
      <c r="N634" s="53" t="s">
        <v>139</v>
      </c>
      <c r="O634" s="55" t="s">
        <v>253</v>
      </c>
      <c r="P634" s="53" t="s">
        <v>133</v>
      </c>
      <c r="Q634" s="53" t="s">
        <v>16</v>
      </c>
      <c r="R634" s="40">
        <f>IF(D634="0. Inget datum inlagt",Tabell1[[#This Row],[Start date]],YEAR(D634))</f>
        <v>2025</v>
      </c>
      <c r="S634" s="13" t="s">
        <v>134</v>
      </c>
    </row>
    <row r="635" spans="1:19" x14ac:dyDescent="0.2">
      <c r="A635" s="53">
        <v>7</v>
      </c>
      <c r="B635" s="53" t="s">
        <v>309</v>
      </c>
      <c r="C635" s="53" t="s">
        <v>17</v>
      </c>
      <c r="D635" s="54">
        <v>45778</v>
      </c>
      <c r="E635" s="85">
        <v>47238</v>
      </c>
      <c r="F635" s="53" t="s">
        <v>1707</v>
      </c>
      <c r="G635" s="53" t="s">
        <v>1708</v>
      </c>
      <c r="H635" s="53" t="s">
        <v>1854</v>
      </c>
      <c r="I635" s="53" t="s">
        <v>20</v>
      </c>
      <c r="J635" s="53" t="s">
        <v>54</v>
      </c>
      <c r="K635" s="53" t="s">
        <v>22</v>
      </c>
      <c r="L635" s="53" t="s">
        <v>302</v>
      </c>
      <c r="M635" s="53" t="s">
        <v>303</v>
      </c>
      <c r="N635" s="53" t="s">
        <v>152</v>
      </c>
      <c r="O635" s="55">
        <v>239872</v>
      </c>
      <c r="P635" s="53" t="s">
        <v>133</v>
      </c>
      <c r="Q635" s="53" t="s">
        <v>88</v>
      </c>
      <c r="R635" s="40">
        <f>IF(D635="0. Inget datum inlagt",Tabell1[[#This Row],[Start date]],YEAR(D635))</f>
        <v>2025</v>
      </c>
      <c r="S635" s="13" t="s">
        <v>134</v>
      </c>
    </row>
    <row r="636" spans="1:19" x14ac:dyDescent="0.2">
      <c r="A636" s="53">
        <v>8</v>
      </c>
      <c r="B636" s="53" t="s">
        <v>309</v>
      </c>
      <c r="C636" s="53" t="s">
        <v>17</v>
      </c>
      <c r="D636" s="54">
        <v>45778</v>
      </c>
      <c r="E636" s="85">
        <v>47238</v>
      </c>
      <c r="F636" s="53" t="s">
        <v>1707</v>
      </c>
      <c r="G636" s="53" t="s">
        <v>340</v>
      </c>
      <c r="H636" s="53" t="e">
        <v>#N/A</v>
      </c>
      <c r="I636" s="53" t="s">
        <v>20</v>
      </c>
      <c r="J636" s="53" t="s">
        <v>62</v>
      </c>
      <c r="K636" s="53" t="s">
        <v>252</v>
      </c>
      <c r="L636" s="53" t="s">
        <v>302</v>
      </c>
      <c r="M636" s="53" t="s">
        <v>303</v>
      </c>
      <c r="N636" s="53" t="s">
        <v>152</v>
      </c>
      <c r="O636" s="55" t="s">
        <v>253</v>
      </c>
      <c r="P636" s="53" t="s">
        <v>133</v>
      </c>
      <c r="Q636" s="53" t="s">
        <v>88</v>
      </c>
      <c r="R636" s="40">
        <f>IF(D636="0. Inget datum inlagt",Tabell1[[#This Row],[Start date]],YEAR(D636))</f>
        <v>2025</v>
      </c>
      <c r="S636" s="13" t="s">
        <v>134</v>
      </c>
    </row>
    <row r="637" spans="1:19" x14ac:dyDescent="0.2">
      <c r="A637" s="53">
        <v>9</v>
      </c>
      <c r="B637" s="53" t="s">
        <v>309</v>
      </c>
      <c r="C637" s="53" t="s">
        <v>17</v>
      </c>
      <c r="D637" s="54">
        <v>45778</v>
      </c>
      <c r="E637" s="85">
        <v>47238</v>
      </c>
      <c r="F637" s="53" t="s">
        <v>1709</v>
      </c>
      <c r="G637" s="53" t="s">
        <v>232</v>
      </c>
      <c r="H637" s="53" t="s">
        <v>233</v>
      </c>
      <c r="I637" s="53" t="s">
        <v>20</v>
      </c>
      <c r="J637" s="53" t="s">
        <v>21</v>
      </c>
      <c r="K637" s="53" t="s">
        <v>22</v>
      </c>
      <c r="L637" s="53" t="s">
        <v>234</v>
      </c>
      <c r="M637" s="53" t="s">
        <v>147</v>
      </c>
      <c r="N637" s="53" t="s">
        <v>148</v>
      </c>
      <c r="O637" s="55">
        <v>216726.39999999999</v>
      </c>
      <c r="P637" s="53" t="s">
        <v>133</v>
      </c>
      <c r="Q637" s="53" t="s">
        <v>278</v>
      </c>
      <c r="R637" s="40">
        <f>IF(D637="0. Inget datum inlagt",Tabell1[[#This Row],[Start date]],YEAR(D637))</f>
        <v>2025</v>
      </c>
      <c r="S637" s="13" t="s">
        <v>134</v>
      </c>
    </row>
    <row r="638" spans="1:19" x14ac:dyDescent="0.2">
      <c r="A638" s="53">
        <v>10</v>
      </c>
      <c r="B638" s="53" t="s">
        <v>309</v>
      </c>
      <c r="C638" s="53" t="s">
        <v>17</v>
      </c>
      <c r="D638" s="54">
        <v>45778</v>
      </c>
      <c r="E638" s="85">
        <v>47238</v>
      </c>
      <c r="F638" s="53" t="s">
        <v>1710</v>
      </c>
      <c r="G638" s="53" t="s">
        <v>1711</v>
      </c>
      <c r="H638" s="53" t="s">
        <v>1907</v>
      </c>
      <c r="I638" s="53" t="s">
        <v>20</v>
      </c>
      <c r="J638" s="53" t="s">
        <v>66</v>
      </c>
      <c r="K638" s="53" t="s">
        <v>22</v>
      </c>
      <c r="L638" s="53" t="s">
        <v>205</v>
      </c>
      <c r="M638" s="53" t="s">
        <v>131</v>
      </c>
      <c r="N638" s="53" t="s">
        <v>132</v>
      </c>
      <c r="O638" s="55">
        <v>148750</v>
      </c>
      <c r="P638" s="53" t="s">
        <v>138</v>
      </c>
      <c r="Q638" s="53" t="s">
        <v>63</v>
      </c>
      <c r="R638" s="40">
        <f>IF(D638="0. Inget datum inlagt",Tabell1[[#This Row],[Start date]],YEAR(D638))</f>
        <v>2025</v>
      </c>
      <c r="S638" s="13" t="s">
        <v>134</v>
      </c>
    </row>
    <row r="639" spans="1:19" x14ac:dyDescent="0.2">
      <c r="A639" s="53">
        <v>11</v>
      </c>
      <c r="B639" s="53" t="s">
        <v>309</v>
      </c>
      <c r="C639" s="53" t="s">
        <v>17</v>
      </c>
      <c r="D639" s="54">
        <v>45778</v>
      </c>
      <c r="E639" s="85">
        <v>47238</v>
      </c>
      <c r="F639" s="53" t="s">
        <v>1710</v>
      </c>
      <c r="G639" s="53" t="s">
        <v>367</v>
      </c>
      <c r="H639" s="53" t="s">
        <v>256</v>
      </c>
      <c r="I639" s="53" t="s">
        <v>20</v>
      </c>
      <c r="J639" s="53" t="s">
        <v>21</v>
      </c>
      <c r="K639" s="53" t="s">
        <v>22</v>
      </c>
      <c r="L639" s="53" t="s">
        <v>205</v>
      </c>
      <c r="M639" s="53" t="s">
        <v>131</v>
      </c>
      <c r="N639" s="53" t="s">
        <v>132</v>
      </c>
      <c r="O639" s="55">
        <v>184000</v>
      </c>
      <c r="P639" s="53" t="s">
        <v>138</v>
      </c>
      <c r="Q639" s="53" t="s">
        <v>63</v>
      </c>
      <c r="R639" s="40">
        <f>IF(D639="0. Inget datum inlagt",Tabell1[[#This Row],[Start date]],YEAR(D639))</f>
        <v>2025</v>
      </c>
      <c r="S639" s="13" t="s">
        <v>134</v>
      </c>
    </row>
    <row r="640" spans="1:19" x14ac:dyDescent="0.2">
      <c r="A640" s="53">
        <v>12</v>
      </c>
      <c r="B640" s="53" t="s">
        <v>309</v>
      </c>
      <c r="C640" s="53" t="s">
        <v>17</v>
      </c>
      <c r="D640" s="54">
        <v>45778</v>
      </c>
      <c r="E640" s="85">
        <v>47238</v>
      </c>
      <c r="F640" s="53" t="s">
        <v>1712</v>
      </c>
      <c r="G640" s="53" t="s">
        <v>1704</v>
      </c>
      <c r="H640" s="53" t="s">
        <v>257</v>
      </c>
      <c r="I640" s="53" t="s">
        <v>20</v>
      </c>
      <c r="J640" s="53" t="s">
        <v>62</v>
      </c>
      <c r="K640" s="53" t="s">
        <v>22</v>
      </c>
      <c r="L640" s="53" t="s">
        <v>175</v>
      </c>
      <c r="M640" s="53" t="s">
        <v>176</v>
      </c>
      <c r="N640" s="53" t="s">
        <v>148</v>
      </c>
      <c r="O640" s="55">
        <v>169000</v>
      </c>
      <c r="P640" s="53" t="s">
        <v>285</v>
      </c>
      <c r="Q640" s="53" t="s">
        <v>426</v>
      </c>
      <c r="R640" s="40">
        <f>IF(D640="0. Inget datum inlagt",Tabell1[[#This Row],[Start date]],YEAR(D640))</f>
        <v>2025</v>
      </c>
      <c r="S640" s="13" t="s">
        <v>134</v>
      </c>
    </row>
    <row r="641" spans="1:19" x14ac:dyDescent="0.2">
      <c r="A641" s="53">
        <v>13</v>
      </c>
      <c r="B641" s="53" t="s">
        <v>309</v>
      </c>
      <c r="C641" s="53" t="s">
        <v>17</v>
      </c>
      <c r="D641" s="54">
        <v>45778</v>
      </c>
      <c r="E641" s="85">
        <v>47238</v>
      </c>
      <c r="F641" s="53" t="s">
        <v>1713</v>
      </c>
      <c r="G641" s="53" t="s">
        <v>369</v>
      </c>
      <c r="H641" s="53" t="s">
        <v>1908</v>
      </c>
      <c r="I641" s="53" t="s">
        <v>20</v>
      </c>
      <c r="J641" s="53" t="s">
        <v>41</v>
      </c>
      <c r="K641" s="53" t="s">
        <v>22</v>
      </c>
      <c r="L641" s="53" t="s">
        <v>261</v>
      </c>
      <c r="M641" s="53" t="s">
        <v>245</v>
      </c>
      <c r="N641" s="53" t="s">
        <v>132</v>
      </c>
      <c r="O641" s="55">
        <v>222800</v>
      </c>
      <c r="P641" s="53" t="s">
        <v>133</v>
      </c>
      <c r="Q641" s="53" t="s">
        <v>84</v>
      </c>
      <c r="R641" s="40">
        <f>IF(D641="0. Inget datum inlagt",Tabell1[[#This Row],[Start date]],YEAR(D641))</f>
        <v>2025</v>
      </c>
      <c r="S641" s="13" t="s">
        <v>134</v>
      </c>
    </row>
    <row r="642" spans="1:19" x14ac:dyDescent="0.2">
      <c r="A642" s="53">
        <v>14</v>
      </c>
      <c r="B642" s="53" t="s">
        <v>309</v>
      </c>
      <c r="C642" s="53" t="s">
        <v>17</v>
      </c>
      <c r="D642" s="54">
        <v>45778</v>
      </c>
      <c r="E642" s="85">
        <v>47238</v>
      </c>
      <c r="F642" s="53" t="s">
        <v>1714</v>
      </c>
      <c r="G642" s="53" t="s">
        <v>1715</v>
      </c>
      <c r="H642" s="53" t="s">
        <v>384</v>
      </c>
      <c r="I642" s="53" t="s">
        <v>20</v>
      </c>
      <c r="J642" s="53" t="s">
        <v>21</v>
      </c>
      <c r="K642" s="53" t="s">
        <v>22</v>
      </c>
      <c r="L642" s="53" t="s">
        <v>155</v>
      </c>
      <c r="M642" s="53" t="s">
        <v>50</v>
      </c>
      <c r="N642" s="53" t="s">
        <v>156</v>
      </c>
      <c r="O642" s="55">
        <v>182800</v>
      </c>
      <c r="P642" s="53" t="s">
        <v>133</v>
      </c>
      <c r="Q642" s="53" t="s">
        <v>84</v>
      </c>
      <c r="R642" s="40">
        <f>IF(D642="0. Inget datum inlagt",Tabell1[[#This Row],[Start date]],YEAR(D642))</f>
        <v>2025</v>
      </c>
      <c r="S642" s="13" t="s">
        <v>134</v>
      </c>
    </row>
    <row r="643" spans="1:19" x14ac:dyDescent="0.2">
      <c r="A643" s="53">
        <v>15</v>
      </c>
      <c r="B643" s="53" t="s">
        <v>309</v>
      </c>
      <c r="C643" s="53" t="s">
        <v>17</v>
      </c>
      <c r="D643" s="54">
        <v>45778</v>
      </c>
      <c r="E643" s="85">
        <v>47238</v>
      </c>
      <c r="F643" s="53" t="s">
        <v>1716</v>
      </c>
      <c r="G643" s="53" t="s">
        <v>1717</v>
      </c>
      <c r="H643" s="53" t="s">
        <v>1905</v>
      </c>
      <c r="I643" s="53" t="s">
        <v>20</v>
      </c>
      <c r="J643" s="53" t="s">
        <v>21</v>
      </c>
      <c r="K643" s="53" t="s">
        <v>22</v>
      </c>
      <c r="L643" s="53" t="s">
        <v>1835</v>
      </c>
      <c r="M643" s="53" t="s">
        <v>176</v>
      </c>
      <c r="N643" s="53" t="s">
        <v>148</v>
      </c>
      <c r="O643" s="55">
        <v>137760</v>
      </c>
      <c r="P643" s="53" t="s">
        <v>282</v>
      </c>
      <c r="Q643" s="53" t="s">
        <v>1015</v>
      </c>
      <c r="R643" s="40">
        <f>IF(D643="0. Inget datum inlagt",Tabell1[[#This Row],[Start date]],YEAR(D643))</f>
        <v>2025</v>
      </c>
      <c r="S643" s="13" t="s">
        <v>134</v>
      </c>
    </row>
    <row r="644" spans="1:19" x14ac:dyDescent="0.2">
      <c r="A644" s="53">
        <v>16</v>
      </c>
      <c r="B644" s="53" t="s">
        <v>309</v>
      </c>
      <c r="C644" s="53" t="s">
        <v>17</v>
      </c>
      <c r="D644" s="54">
        <v>45778</v>
      </c>
      <c r="E644" s="85">
        <v>47238</v>
      </c>
      <c r="F644" s="53" t="s">
        <v>1718</v>
      </c>
      <c r="G644" s="53" t="s">
        <v>1719</v>
      </c>
      <c r="H644" s="53" t="s">
        <v>935</v>
      </c>
      <c r="I644" s="53" t="s">
        <v>20</v>
      </c>
      <c r="J644" s="53" t="s">
        <v>21</v>
      </c>
      <c r="K644" s="53" t="s">
        <v>22</v>
      </c>
      <c r="L644" s="53" t="s">
        <v>319</v>
      </c>
      <c r="M644" s="53" t="s">
        <v>30</v>
      </c>
      <c r="N644" s="53" t="s">
        <v>221</v>
      </c>
      <c r="O644" s="55">
        <v>202579.20000000001</v>
      </c>
      <c r="P644" s="53" t="s">
        <v>285</v>
      </c>
      <c r="Q644" s="53" t="s">
        <v>1700</v>
      </c>
      <c r="R644" s="40">
        <f>IF(D644="0. Inget datum inlagt",Tabell1[[#This Row],[Start date]],YEAR(D644))</f>
        <v>2025</v>
      </c>
      <c r="S644" s="13" t="s">
        <v>134</v>
      </c>
    </row>
    <row r="645" spans="1:19" x14ac:dyDescent="0.2">
      <c r="A645" s="53">
        <v>17</v>
      </c>
      <c r="B645" s="53" t="s">
        <v>309</v>
      </c>
      <c r="C645" s="53" t="s">
        <v>17</v>
      </c>
      <c r="D645" s="54">
        <v>45778</v>
      </c>
      <c r="E645" s="85">
        <v>47238</v>
      </c>
      <c r="F645" s="53" t="s">
        <v>1720</v>
      </c>
      <c r="G645" s="53" t="s">
        <v>830</v>
      </c>
      <c r="H645" s="53" t="s">
        <v>831</v>
      </c>
      <c r="I645" s="53" t="s">
        <v>20</v>
      </c>
      <c r="J645" s="53" t="s">
        <v>21</v>
      </c>
      <c r="K645" s="53" t="s">
        <v>22</v>
      </c>
      <c r="L645" s="53" t="s">
        <v>168</v>
      </c>
      <c r="M645" s="53" t="s">
        <v>50</v>
      </c>
      <c r="N645" s="53" t="s">
        <v>156</v>
      </c>
      <c r="O645" s="55">
        <v>167748.79999999999</v>
      </c>
      <c r="P645" s="53" t="s">
        <v>282</v>
      </c>
      <c r="Q645" s="53" t="s">
        <v>1015</v>
      </c>
      <c r="R645" s="40">
        <f>IF(D645="0. Inget datum inlagt",Tabell1[[#This Row],[Start date]],YEAR(D645))</f>
        <v>2025</v>
      </c>
      <c r="S645" s="13" t="s">
        <v>134</v>
      </c>
    </row>
    <row r="646" spans="1:19" x14ac:dyDescent="0.2">
      <c r="A646" s="53">
        <v>18</v>
      </c>
      <c r="B646" s="53" t="s">
        <v>309</v>
      </c>
      <c r="C646" s="53" t="s">
        <v>17</v>
      </c>
      <c r="D646" s="54">
        <v>45778</v>
      </c>
      <c r="E646" s="85">
        <v>47238</v>
      </c>
      <c r="F646" s="53" t="s">
        <v>1721</v>
      </c>
      <c r="G646" s="53" t="s">
        <v>239</v>
      </c>
      <c r="H646" s="53" t="s">
        <v>61</v>
      </c>
      <c r="I646" s="53" t="s">
        <v>20</v>
      </c>
      <c r="J646" s="53" t="s">
        <v>62</v>
      </c>
      <c r="K646" s="53" t="s">
        <v>29</v>
      </c>
      <c r="L646" s="53" t="s">
        <v>164</v>
      </c>
      <c r="M646" s="53" t="s">
        <v>23</v>
      </c>
      <c r="N646" s="53" t="s">
        <v>139</v>
      </c>
      <c r="O646" s="55">
        <v>273920</v>
      </c>
      <c r="P646" s="53" t="s">
        <v>285</v>
      </c>
      <c r="Q646" s="53" t="s">
        <v>96</v>
      </c>
      <c r="R646" s="40">
        <f>IF(D646="0. Inget datum inlagt",Tabell1[[#This Row],[Start date]],YEAR(D646))</f>
        <v>2025</v>
      </c>
      <c r="S646" s="13" t="s">
        <v>134</v>
      </c>
    </row>
    <row r="647" spans="1:19" x14ac:dyDescent="0.2">
      <c r="A647" s="53">
        <v>19</v>
      </c>
      <c r="B647" s="53" t="s">
        <v>309</v>
      </c>
      <c r="C647" s="53" t="s">
        <v>17</v>
      </c>
      <c r="D647" s="54">
        <v>45778</v>
      </c>
      <c r="E647" s="85">
        <v>47238</v>
      </c>
      <c r="F647" s="53" t="s">
        <v>1722</v>
      </c>
      <c r="G647" s="53" t="s">
        <v>1717</v>
      </c>
      <c r="H647" s="53" t="s">
        <v>1905</v>
      </c>
      <c r="I647" s="53" t="s">
        <v>20</v>
      </c>
      <c r="J647" s="53" t="s">
        <v>21</v>
      </c>
      <c r="K647" s="53" t="s">
        <v>22</v>
      </c>
      <c r="L647" s="53" t="s">
        <v>1835</v>
      </c>
      <c r="M647" s="53" t="s">
        <v>176</v>
      </c>
      <c r="N647" s="53" t="s">
        <v>148</v>
      </c>
      <c r="O647" s="55">
        <v>190600</v>
      </c>
      <c r="P647" s="53" t="s">
        <v>133</v>
      </c>
      <c r="Q647" s="53" t="s">
        <v>84</v>
      </c>
      <c r="R647" s="40">
        <f>IF(D647="0. Inget datum inlagt",Tabell1[[#This Row],[Start date]],YEAR(D647))</f>
        <v>2025</v>
      </c>
      <c r="S647" s="13" t="s">
        <v>134</v>
      </c>
    </row>
    <row r="648" spans="1:19" x14ac:dyDescent="0.2">
      <c r="A648" s="53">
        <v>20</v>
      </c>
      <c r="B648" s="53" t="s">
        <v>309</v>
      </c>
      <c r="C648" s="53" t="s">
        <v>17</v>
      </c>
      <c r="D648" s="54">
        <v>45778</v>
      </c>
      <c r="E648" s="85">
        <v>47238</v>
      </c>
      <c r="F648" s="53" t="s">
        <v>1723</v>
      </c>
      <c r="G648" s="53" t="s">
        <v>1724</v>
      </c>
      <c r="H648" s="53" t="s">
        <v>1909</v>
      </c>
      <c r="I648" s="53" t="s">
        <v>20</v>
      </c>
      <c r="J648" s="53" t="s">
        <v>21</v>
      </c>
      <c r="K648" s="53" t="s">
        <v>22</v>
      </c>
      <c r="L648" s="53" t="s">
        <v>578</v>
      </c>
      <c r="M648" s="53" t="s">
        <v>131</v>
      </c>
      <c r="N648" s="53" t="s">
        <v>132</v>
      </c>
      <c r="O648" s="55">
        <v>171528</v>
      </c>
      <c r="P648" s="53" t="s">
        <v>138</v>
      </c>
      <c r="Q648" s="53" t="s">
        <v>63</v>
      </c>
      <c r="R648" s="40">
        <f>IF(D648="0. Inget datum inlagt",Tabell1[[#This Row],[Start date]],YEAR(D648))</f>
        <v>2025</v>
      </c>
      <c r="S648" s="13" t="s">
        <v>134</v>
      </c>
    </row>
    <row r="649" spans="1:19" x14ac:dyDescent="0.2">
      <c r="A649" s="53">
        <v>21</v>
      </c>
      <c r="B649" s="53" t="s">
        <v>309</v>
      </c>
      <c r="C649" s="53" t="s">
        <v>17</v>
      </c>
      <c r="D649" s="54">
        <v>45778</v>
      </c>
      <c r="E649" s="85">
        <v>47238</v>
      </c>
      <c r="F649" s="53" t="s">
        <v>1725</v>
      </c>
      <c r="G649" s="53" t="s">
        <v>1726</v>
      </c>
      <c r="H649" s="53" t="s">
        <v>1910</v>
      </c>
      <c r="I649" s="53" t="s">
        <v>20</v>
      </c>
      <c r="J649" s="53" t="s">
        <v>62</v>
      </c>
      <c r="K649" s="53" t="s">
        <v>22</v>
      </c>
      <c r="L649" s="53" t="s">
        <v>170</v>
      </c>
      <c r="M649" s="53" t="s">
        <v>186</v>
      </c>
      <c r="N649" s="53" t="s">
        <v>162</v>
      </c>
      <c r="O649" s="55">
        <v>193872</v>
      </c>
      <c r="P649" s="53" t="s">
        <v>133</v>
      </c>
      <c r="Q649" s="53" t="s">
        <v>90</v>
      </c>
      <c r="R649" s="40">
        <f>IF(D649="0. Inget datum inlagt",Tabell1[[#This Row],[Start date]],YEAR(D649))</f>
        <v>2025</v>
      </c>
      <c r="S649" s="13" t="s">
        <v>134</v>
      </c>
    </row>
    <row r="650" spans="1:19" x14ac:dyDescent="0.2">
      <c r="A650" s="53">
        <v>22</v>
      </c>
      <c r="B650" s="53" t="s">
        <v>309</v>
      </c>
      <c r="C650" s="53" t="s">
        <v>17</v>
      </c>
      <c r="D650" s="54">
        <v>45778</v>
      </c>
      <c r="E650" s="85">
        <v>47238</v>
      </c>
      <c r="F650" s="53" t="s">
        <v>1727</v>
      </c>
      <c r="G650" s="53" t="s">
        <v>1728</v>
      </c>
      <c r="H650" s="53" t="s">
        <v>1911</v>
      </c>
      <c r="I650" s="53" t="s">
        <v>20</v>
      </c>
      <c r="J650" s="53" t="s">
        <v>62</v>
      </c>
      <c r="K650" s="53" t="s">
        <v>29</v>
      </c>
      <c r="L650" s="53" t="s">
        <v>264</v>
      </c>
      <c r="M650" s="53" t="s">
        <v>265</v>
      </c>
      <c r="N650" s="53" t="s">
        <v>162</v>
      </c>
      <c r="O650" s="55">
        <v>436044.79999999999</v>
      </c>
      <c r="P650" s="53" t="s">
        <v>138</v>
      </c>
      <c r="Q650" s="53" t="s">
        <v>77</v>
      </c>
      <c r="R650" s="40">
        <f>IF(D650="0. Inget datum inlagt",Tabell1[[#This Row],[Start date]],YEAR(D650))</f>
        <v>2025</v>
      </c>
      <c r="S650" s="13" t="s">
        <v>134</v>
      </c>
    </row>
    <row r="651" spans="1:19" x14ac:dyDescent="0.2">
      <c r="A651" s="53">
        <v>23</v>
      </c>
      <c r="B651" s="53" t="s">
        <v>309</v>
      </c>
      <c r="C651" s="53" t="s">
        <v>17</v>
      </c>
      <c r="D651" s="54">
        <v>45778</v>
      </c>
      <c r="E651" s="85">
        <v>47238</v>
      </c>
      <c r="F651" s="53" t="s">
        <v>1729</v>
      </c>
      <c r="G651" s="53" t="s">
        <v>367</v>
      </c>
      <c r="H651" s="53" t="s">
        <v>256</v>
      </c>
      <c r="I651" s="53" t="s">
        <v>20</v>
      </c>
      <c r="J651" s="53" t="s">
        <v>21</v>
      </c>
      <c r="K651" s="53" t="s">
        <v>22</v>
      </c>
      <c r="L651" s="53" t="s">
        <v>205</v>
      </c>
      <c r="M651" s="53" t="s">
        <v>131</v>
      </c>
      <c r="N651" s="53" t="s">
        <v>132</v>
      </c>
      <c r="O651" s="55">
        <v>155985.60000000001</v>
      </c>
      <c r="P651" s="53" t="s">
        <v>285</v>
      </c>
      <c r="Q651" s="53" t="s">
        <v>96</v>
      </c>
      <c r="R651" s="40">
        <f>IF(D651="0. Inget datum inlagt",Tabell1[[#This Row],[Start date]],YEAR(D651))</f>
        <v>2025</v>
      </c>
      <c r="S651" s="13" t="s">
        <v>134</v>
      </c>
    </row>
    <row r="652" spans="1:19" x14ac:dyDescent="0.2">
      <c r="A652" s="53">
        <v>24</v>
      </c>
      <c r="B652" s="53" t="s">
        <v>309</v>
      </c>
      <c r="C652" s="53" t="s">
        <v>17</v>
      </c>
      <c r="D652" s="54">
        <v>45778</v>
      </c>
      <c r="E652" s="85">
        <v>47238</v>
      </c>
      <c r="F652" s="53" t="s">
        <v>1730</v>
      </c>
      <c r="G652" s="53" t="s">
        <v>187</v>
      </c>
      <c r="H652" s="53" t="s">
        <v>188</v>
      </c>
      <c r="I652" s="53" t="s">
        <v>20</v>
      </c>
      <c r="J652" s="53" t="s">
        <v>62</v>
      </c>
      <c r="K652" s="53" t="s">
        <v>22</v>
      </c>
      <c r="L652" s="53" t="s">
        <v>160</v>
      </c>
      <c r="M652" s="53" t="s">
        <v>50</v>
      </c>
      <c r="N652" s="53" t="s">
        <v>156</v>
      </c>
      <c r="O652" s="55">
        <v>199856</v>
      </c>
      <c r="P652" s="53" t="s">
        <v>285</v>
      </c>
      <c r="Q652" s="53" t="s">
        <v>426</v>
      </c>
      <c r="R652" s="40">
        <f>IF(D652="0. Inget datum inlagt",Tabell1[[#This Row],[Start date]],YEAR(D652))</f>
        <v>2025</v>
      </c>
      <c r="S652" s="13" t="s">
        <v>134</v>
      </c>
    </row>
    <row r="653" spans="1:19" x14ac:dyDescent="0.2">
      <c r="A653" s="53">
        <v>25</v>
      </c>
      <c r="B653" s="53" t="s">
        <v>309</v>
      </c>
      <c r="C653" s="53" t="s">
        <v>17</v>
      </c>
      <c r="D653" s="54">
        <v>45778</v>
      </c>
      <c r="E653" s="85">
        <v>47238</v>
      </c>
      <c r="F653" s="53" t="s">
        <v>1731</v>
      </c>
      <c r="G653" s="53" t="s">
        <v>1732</v>
      </c>
      <c r="H653" s="53" t="s">
        <v>1912</v>
      </c>
      <c r="I653" s="53" t="s">
        <v>20</v>
      </c>
      <c r="J653" s="53" t="s">
        <v>62</v>
      </c>
      <c r="K653" s="53" t="s">
        <v>22</v>
      </c>
      <c r="L653" s="53" t="s">
        <v>1549</v>
      </c>
      <c r="M653" s="53" t="s">
        <v>837</v>
      </c>
      <c r="N653" s="53" t="s">
        <v>152</v>
      </c>
      <c r="O653" s="55">
        <v>188800</v>
      </c>
      <c r="P653" s="53" t="s">
        <v>390</v>
      </c>
      <c r="Q653" s="53" t="s">
        <v>1733</v>
      </c>
      <c r="R653" s="40">
        <f>IF(D653="0. Inget datum inlagt",Tabell1[[#This Row],[Start date]],YEAR(D653))</f>
        <v>2025</v>
      </c>
      <c r="S653" s="13" t="s">
        <v>134</v>
      </c>
    </row>
    <row r="654" spans="1:19" x14ac:dyDescent="0.2">
      <c r="A654" s="53">
        <v>26</v>
      </c>
      <c r="B654" s="53" t="s">
        <v>309</v>
      </c>
      <c r="C654" s="53" t="s">
        <v>17</v>
      </c>
      <c r="D654" s="54">
        <v>45778</v>
      </c>
      <c r="E654" s="85">
        <v>47238</v>
      </c>
      <c r="F654" s="53" t="s">
        <v>1734</v>
      </c>
      <c r="G654" s="53" t="s">
        <v>239</v>
      </c>
      <c r="H654" s="53" t="s">
        <v>61</v>
      </c>
      <c r="I654" s="53" t="s">
        <v>20</v>
      </c>
      <c r="J654" s="53" t="s">
        <v>62</v>
      </c>
      <c r="K654" s="53" t="s">
        <v>22</v>
      </c>
      <c r="L654" s="53" t="s">
        <v>164</v>
      </c>
      <c r="M654" s="53" t="s">
        <v>23</v>
      </c>
      <c r="N654" s="53" t="s">
        <v>139</v>
      </c>
      <c r="O654" s="55">
        <v>219470.4</v>
      </c>
      <c r="P654" s="53" t="s">
        <v>138</v>
      </c>
      <c r="Q654" s="53" t="s">
        <v>79</v>
      </c>
      <c r="R654" s="40">
        <f>IF(D654="0. Inget datum inlagt",Tabell1[[#This Row],[Start date]],YEAR(D654))</f>
        <v>2025</v>
      </c>
      <c r="S654" s="13" t="s">
        <v>134</v>
      </c>
    </row>
    <row r="655" spans="1:19" x14ac:dyDescent="0.2">
      <c r="A655" s="53">
        <v>27</v>
      </c>
      <c r="B655" s="53" t="s">
        <v>309</v>
      </c>
      <c r="C655" s="53" t="s">
        <v>17</v>
      </c>
      <c r="D655" s="54">
        <v>45778</v>
      </c>
      <c r="E655" s="85">
        <v>47238</v>
      </c>
      <c r="F655" s="53" t="s">
        <v>1735</v>
      </c>
      <c r="G655" s="53" t="s">
        <v>1736</v>
      </c>
      <c r="H655" s="53" t="e">
        <v>#N/A</v>
      </c>
      <c r="I655" s="53" t="s">
        <v>20</v>
      </c>
      <c r="J655" s="53" t="s">
        <v>62</v>
      </c>
      <c r="K655" s="53" t="s">
        <v>22</v>
      </c>
      <c r="L655" s="53" t="s">
        <v>242</v>
      </c>
      <c r="M655" s="53" t="s">
        <v>161</v>
      </c>
      <c r="N655" s="53" t="s">
        <v>162</v>
      </c>
      <c r="O655" s="55">
        <v>204952</v>
      </c>
      <c r="P655" s="53" t="s">
        <v>133</v>
      </c>
      <c r="Q655" s="53" t="s">
        <v>86</v>
      </c>
      <c r="R655" s="40">
        <f>IF(D655="0. Inget datum inlagt",Tabell1[[#This Row],[Start date]],YEAR(D655))</f>
        <v>2025</v>
      </c>
      <c r="S655" s="13" t="s">
        <v>134</v>
      </c>
    </row>
    <row r="656" spans="1:19" x14ac:dyDescent="0.2">
      <c r="A656" s="53">
        <v>28</v>
      </c>
      <c r="B656" s="53" t="s">
        <v>309</v>
      </c>
      <c r="C656" s="53" t="s">
        <v>17</v>
      </c>
      <c r="D656" s="54">
        <v>45778</v>
      </c>
      <c r="E656" s="85">
        <v>47238</v>
      </c>
      <c r="F656" s="53" t="s">
        <v>1737</v>
      </c>
      <c r="G656" s="53" t="s">
        <v>704</v>
      </c>
      <c r="H656" s="53" t="s">
        <v>705</v>
      </c>
      <c r="I656" s="53" t="s">
        <v>20</v>
      </c>
      <c r="J656" s="53" t="s">
        <v>41</v>
      </c>
      <c r="K656" s="53" t="s">
        <v>22</v>
      </c>
      <c r="L656" s="53" t="s">
        <v>155</v>
      </c>
      <c r="M656" s="53" t="s">
        <v>50</v>
      </c>
      <c r="N656" s="53" t="s">
        <v>156</v>
      </c>
      <c r="O656" s="55">
        <v>207280</v>
      </c>
      <c r="P656" s="53" t="s">
        <v>285</v>
      </c>
      <c r="Q656" s="53" t="s">
        <v>426</v>
      </c>
      <c r="R656" s="40">
        <f>IF(D656="0. Inget datum inlagt",Tabell1[[#This Row],[Start date]],YEAR(D656))</f>
        <v>2025</v>
      </c>
      <c r="S656" s="13" t="s">
        <v>134</v>
      </c>
    </row>
    <row r="657" spans="1:19" x14ac:dyDescent="0.2">
      <c r="A657" s="53">
        <v>29</v>
      </c>
      <c r="B657" s="53" t="s">
        <v>309</v>
      </c>
      <c r="C657" s="53" t="s">
        <v>17</v>
      </c>
      <c r="D657" s="54">
        <v>45778</v>
      </c>
      <c r="E657" s="85">
        <v>47238</v>
      </c>
      <c r="F657" s="53" t="s">
        <v>1737</v>
      </c>
      <c r="G657" s="53" t="s">
        <v>1738</v>
      </c>
      <c r="H657" s="53" t="s">
        <v>1913</v>
      </c>
      <c r="I657" s="53" t="s">
        <v>20</v>
      </c>
      <c r="J657" s="53" t="s">
        <v>62</v>
      </c>
      <c r="K657" s="53" t="s">
        <v>252</v>
      </c>
      <c r="L657" s="53" t="s">
        <v>155</v>
      </c>
      <c r="M657" s="53" t="s">
        <v>50</v>
      </c>
      <c r="N657" s="53" t="s">
        <v>156</v>
      </c>
      <c r="O657" s="55" t="s">
        <v>253</v>
      </c>
      <c r="P657" s="53" t="s">
        <v>285</v>
      </c>
      <c r="Q657" s="53" t="s">
        <v>426</v>
      </c>
      <c r="R657" s="40">
        <f>IF(D657="0. Inget datum inlagt",Tabell1[[#This Row],[Start date]],YEAR(D657))</f>
        <v>2025</v>
      </c>
      <c r="S657" s="13" t="s">
        <v>134</v>
      </c>
    </row>
    <row r="658" spans="1:19" x14ac:dyDescent="0.2">
      <c r="A658" s="53">
        <v>9</v>
      </c>
      <c r="B658" s="53" t="s">
        <v>948</v>
      </c>
      <c r="C658" s="53" t="s">
        <v>17</v>
      </c>
      <c r="D658" s="54">
        <v>44927</v>
      </c>
      <c r="E658" s="85">
        <v>46022</v>
      </c>
      <c r="F658" s="53" t="s">
        <v>44</v>
      </c>
      <c r="G658" s="53" t="s">
        <v>410</v>
      </c>
      <c r="H658" s="53" t="s">
        <v>45</v>
      </c>
      <c r="I658" s="53" t="s">
        <v>34</v>
      </c>
      <c r="J658" s="53" t="s">
        <v>35</v>
      </c>
      <c r="K658" s="53" t="s">
        <v>22</v>
      </c>
      <c r="L658" s="53" t="s">
        <v>137</v>
      </c>
      <c r="M658" s="53" t="s">
        <v>46</v>
      </c>
      <c r="N658" s="53" t="s">
        <v>137</v>
      </c>
      <c r="O658" s="55">
        <v>13194.75</v>
      </c>
      <c r="P658" s="53" t="s">
        <v>133</v>
      </c>
      <c r="Q658" s="53" t="s">
        <v>88</v>
      </c>
      <c r="R658" s="40">
        <f>IF(D658="0. Inget datum inlagt",Tabell1[[#This Row],[Start date]],YEAR(D658))</f>
        <v>2023</v>
      </c>
      <c r="S658" s="13" t="s">
        <v>134</v>
      </c>
    </row>
    <row r="659" spans="1:19" x14ac:dyDescent="0.2">
      <c r="A659" s="53">
        <v>14</v>
      </c>
      <c r="B659" s="53" t="s">
        <v>948</v>
      </c>
      <c r="C659" s="53" t="s">
        <v>17</v>
      </c>
      <c r="D659" s="54">
        <v>45108</v>
      </c>
      <c r="E659" s="85">
        <v>46203</v>
      </c>
      <c r="F659" s="53" t="s">
        <v>64</v>
      </c>
      <c r="G659" s="53" t="s">
        <v>414</v>
      </c>
      <c r="H659" s="53" t="s">
        <v>65</v>
      </c>
      <c r="I659" s="53" t="s">
        <v>34</v>
      </c>
      <c r="J659" s="53" t="s">
        <v>66</v>
      </c>
      <c r="K659" s="53" t="s">
        <v>22</v>
      </c>
      <c r="L659" s="53" t="s">
        <v>412</v>
      </c>
      <c r="M659" s="53" t="s">
        <v>30</v>
      </c>
      <c r="N659" s="53" t="s">
        <v>221</v>
      </c>
      <c r="O659" s="55">
        <v>140259.01</v>
      </c>
      <c r="P659" s="53" t="s">
        <v>138</v>
      </c>
      <c r="Q659" s="53" t="s">
        <v>63</v>
      </c>
      <c r="R659" s="40">
        <f>IF(D659="0. Inget datum inlagt",Tabell1[[#This Row],[Start date]],YEAR(D659))</f>
        <v>2023</v>
      </c>
      <c r="S659" s="13" t="s">
        <v>134</v>
      </c>
    </row>
    <row r="660" spans="1:19" x14ac:dyDescent="0.2">
      <c r="A660" s="53">
        <v>16</v>
      </c>
      <c r="B660" s="53" t="s">
        <v>948</v>
      </c>
      <c r="C660" s="53" t="s">
        <v>17</v>
      </c>
      <c r="D660" s="54">
        <v>45078</v>
      </c>
      <c r="E660" s="85">
        <v>46173</v>
      </c>
      <c r="F660" s="53" t="s">
        <v>68</v>
      </c>
      <c r="G660" s="53" t="s">
        <v>415</v>
      </c>
      <c r="H660" s="53" t="s">
        <v>69</v>
      </c>
      <c r="I660" s="53" t="s">
        <v>20</v>
      </c>
      <c r="J660" s="53" t="s">
        <v>62</v>
      </c>
      <c r="K660" s="53" t="s">
        <v>22</v>
      </c>
      <c r="L660" s="53" t="s">
        <v>220</v>
      </c>
      <c r="M660" s="53" t="s">
        <v>36</v>
      </c>
      <c r="N660" s="53" t="s">
        <v>221</v>
      </c>
      <c r="O660" s="55">
        <v>201991.77</v>
      </c>
      <c r="P660" s="53" t="s">
        <v>138</v>
      </c>
      <c r="Q660" s="53" t="s">
        <v>63</v>
      </c>
      <c r="R660" s="40">
        <f>IF(D660="0. Inget datum inlagt",Tabell1[[#This Row],[Start date]],YEAR(D660))</f>
        <v>2023</v>
      </c>
      <c r="S660" s="13" t="s">
        <v>134</v>
      </c>
    </row>
    <row r="661" spans="1:19" x14ac:dyDescent="0.2">
      <c r="A661" s="53">
        <v>7</v>
      </c>
      <c r="B661" s="53" t="s">
        <v>948</v>
      </c>
      <c r="C661" s="53" t="s">
        <v>17</v>
      </c>
      <c r="D661" s="54">
        <v>44927</v>
      </c>
      <c r="E661" s="85">
        <v>46022</v>
      </c>
      <c r="F661" s="53" t="s">
        <v>58</v>
      </c>
      <c r="G661" s="53" t="s">
        <v>408</v>
      </c>
      <c r="H661" s="53" t="s">
        <v>59</v>
      </c>
      <c r="I661" s="53" t="s">
        <v>20</v>
      </c>
      <c r="J661" s="53" t="s">
        <v>21</v>
      </c>
      <c r="K661" s="53" t="s">
        <v>22</v>
      </c>
      <c r="L661" s="53" t="s">
        <v>319</v>
      </c>
      <c r="M661" s="53" t="s">
        <v>30</v>
      </c>
      <c r="N661" s="53" t="s">
        <v>221</v>
      </c>
      <c r="O661" s="55">
        <v>129582.7</v>
      </c>
      <c r="P661" s="53" t="s">
        <v>138</v>
      </c>
      <c r="Q661" s="53" t="s">
        <v>57</v>
      </c>
      <c r="R661" s="40">
        <f>IF(D661="0. Inget datum inlagt",Tabell1[[#This Row],[Start date]],YEAR(D661))</f>
        <v>2023</v>
      </c>
      <c r="S661" s="13" t="s">
        <v>134</v>
      </c>
    </row>
    <row r="662" spans="1:19" x14ac:dyDescent="0.2">
      <c r="A662" s="53">
        <v>20</v>
      </c>
      <c r="B662" s="53" t="s">
        <v>948</v>
      </c>
      <c r="C662" s="53" t="s">
        <v>17</v>
      </c>
      <c r="D662" s="54">
        <v>45261</v>
      </c>
      <c r="E662" s="85">
        <v>46356</v>
      </c>
      <c r="F662" s="53" t="s">
        <v>999</v>
      </c>
      <c r="G662" s="53" t="s">
        <v>1000</v>
      </c>
      <c r="H662" s="53" t="s">
        <v>1500</v>
      </c>
      <c r="I662" s="53" t="s">
        <v>34</v>
      </c>
      <c r="J662" s="53" t="s">
        <v>38</v>
      </c>
      <c r="K662" s="53" t="s">
        <v>22</v>
      </c>
      <c r="L662" s="53" t="s">
        <v>137</v>
      </c>
      <c r="M662" s="53" t="s">
        <v>46</v>
      </c>
      <c r="N662" s="53" t="s">
        <v>137</v>
      </c>
      <c r="O662" s="55">
        <v>117100.12</v>
      </c>
      <c r="P662" s="53" t="s">
        <v>138</v>
      </c>
      <c r="Q662" s="53" t="s">
        <v>51</v>
      </c>
      <c r="R662" s="40">
        <f>IF(D662="0. Inget datum inlagt",Tabell1[[#This Row],[Start date]],YEAR(D662))</f>
        <v>2023</v>
      </c>
      <c r="S662" s="13" t="s">
        <v>134</v>
      </c>
    </row>
    <row r="663" spans="1:19" x14ac:dyDescent="0.2">
      <c r="A663" s="53">
        <v>8</v>
      </c>
      <c r="B663" s="53" t="s">
        <v>948</v>
      </c>
      <c r="C663" s="53" t="s">
        <v>17</v>
      </c>
      <c r="D663" s="54">
        <v>44927</v>
      </c>
      <c r="E663" s="85">
        <v>46022</v>
      </c>
      <c r="F663" s="53" t="s">
        <v>44</v>
      </c>
      <c r="G663" s="53" t="s">
        <v>409</v>
      </c>
      <c r="H663" s="53" t="s">
        <v>55</v>
      </c>
      <c r="I663" s="53" t="s">
        <v>20</v>
      </c>
      <c r="J663" s="53" t="s">
        <v>25</v>
      </c>
      <c r="K663" s="53" t="s">
        <v>22</v>
      </c>
      <c r="L663" s="53" t="s">
        <v>1824</v>
      </c>
      <c r="M663" s="53" t="s">
        <v>47</v>
      </c>
      <c r="N663" s="53" t="s">
        <v>139</v>
      </c>
      <c r="O663" s="55">
        <v>103408.42</v>
      </c>
      <c r="P663" s="53" t="s">
        <v>133</v>
      </c>
      <c r="Q663" s="53" t="s">
        <v>88</v>
      </c>
      <c r="R663" s="40">
        <f>IF(D663="0. Inget datum inlagt",Tabell1[[#This Row],[Start date]],YEAR(D663))</f>
        <v>2023</v>
      </c>
      <c r="S663" s="13" t="s">
        <v>134</v>
      </c>
    </row>
    <row r="664" spans="1:19" x14ac:dyDescent="0.2">
      <c r="A664" s="53">
        <v>3</v>
      </c>
      <c r="B664" s="53" t="s">
        <v>948</v>
      </c>
      <c r="C664" s="53" t="s">
        <v>17</v>
      </c>
      <c r="D664" s="54">
        <v>44896</v>
      </c>
      <c r="E664" s="85">
        <v>45991</v>
      </c>
      <c r="F664" s="53" t="s">
        <v>52</v>
      </c>
      <c r="G664" s="53" t="s">
        <v>227</v>
      </c>
      <c r="H664" s="53" t="s">
        <v>55</v>
      </c>
      <c r="I664" s="53" t="s">
        <v>20</v>
      </c>
      <c r="J664" s="53" t="s">
        <v>25</v>
      </c>
      <c r="K664" s="53" t="s">
        <v>22</v>
      </c>
      <c r="L664" s="53" t="s">
        <v>142</v>
      </c>
      <c r="M664" s="53" t="s">
        <v>47</v>
      </c>
      <c r="N664" s="53" t="s">
        <v>139</v>
      </c>
      <c r="O664" s="55">
        <v>130000.04</v>
      </c>
      <c r="P664" s="53" t="s">
        <v>138</v>
      </c>
      <c r="Q664" s="53" t="s">
        <v>51</v>
      </c>
      <c r="R664" s="40">
        <f>IF(D664="0. Inget datum inlagt",Tabell1[[#This Row],[Start date]],YEAR(D664))</f>
        <v>2022</v>
      </c>
      <c r="S664" s="13" t="s">
        <v>134</v>
      </c>
    </row>
    <row r="665" spans="1:19" x14ac:dyDescent="0.2">
      <c r="A665" s="53">
        <v>18</v>
      </c>
      <c r="B665" s="53" t="s">
        <v>948</v>
      </c>
      <c r="C665" s="53" t="s">
        <v>26</v>
      </c>
      <c r="D665" s="54">
        <v>45078</v>
      </c>
      <c r="E665" s="85">
        <v>45260</v>
      </c>
      <c r="F665" s="53" t="s">
        <v>56</v>
      </c>
      <c r="G665" s="53" t="s">
        <v>227</v>
      </c>
      <c r="H665" s="53" t="s">
        <v>55</v>
      </c>
      <c r="I665" s="53" t="s">
        <v>20</v>
      </c>
      <c r="J665" s="53" t="s">
        <v>25</v>
      </c>
      <c r="K665" s="53" t="s">
        <v>22</v>
      </c>
      <c r="L665" s="53" t="s">
        <v>142</v>
      </c>
      <c r="M665" s="53" t="s">
        <v>47</v>
      </c>
      <c r="N665" s="53" t="s">
        <v>139</v>
      </c>
      <c r="O665" s="55">
        <v>11844.63</v>
      </c>
      <c r="P665" s="53" t="s">
        <v>138</v>
      </c>
      <c r="Q665" s="53" t="s">
        <v>51</v>
      </c>
      <c r="R665" s="40">
        <f>IF(D665="0. Inget datum inlagt",Tabell1[[#This Row],[Start date]],YEAR(D665))</f>
        <v>2023</v>
      </c>
      <c r="S665" s="13" t="s">
        <v>134</v>
      </c>
    </row>
    <row r="666" spans="1:19" x14ac:dyDescent="0.2">
      <c r="A666" s="53">
        <v>21</v>
      </c>
      <c r="B666" s="53" t="s">
        <v>948</v>
      </c>
      <c r="C666" s="53" t="s">
        <v>17</v>
      </c>
      <c r="D666" s="54">
        <v>45261</v>
      </c>
      <c r="E666" s="85">
        <v>46356</v>
      </c>
      <c r="F666" s="53" t="s">
        <v>999</v>
      </c>
      <c r="G666" s="53" t="s">
        <v>586</v>
      </c>
      <c r="H666" s="53" t="s">
        <v>580</v>
      </c>
      <c r="I666" s="53" t="s">
        <v>20</v>
      </c>
      <c r="J666" s="53" t="s">
        <v>25</v>
      </c>
      <c r="K666" s="53" t="s">
        <v>22</v>
      </c>
      <c r="L666" s="53" t="s">
        <v>205</v>
      </c>
      <c r="M666" s="53" t="s">
        <v>131</v>
      </c>
      <c r="N666" s="53" t="s">
        <v>132</v>
      </c>
      <c r="O666" s="55">
        <v>65037.96</v>
      </c>
      <c r="P666" s="53" t="s">
        <v>138</v>
      </c>
      <c r="Q666" s="53" t="s">
        <v>51</v>
      </c>
      <c r="R666" s="40">
        <f>IF(D666="0. Inget datum inlagt",Tabell1[[#This Row],[Start date]],YEAR(D666))</f>
        <v>2023</v>
      </c>
      <c r="S666" s="13" t="s">
        <v>134</v>
      </c>
    </row>
    <row r="667" spans="1:19" x14ac:dyDescent="0.2">
      <c r="A667" s="53">
        <v>25</v>
      </c>
      <c r="B667" s="53" t="s">
        <v>948</v>
      </c>
      <c r="C667" s="53" t="s">
        <v>26</v>
      </c>
      <c r="D667" s="54">
        <v>45261</v>
      </c>
      <c r="E667" s="85">
        <v>45626</v>
      </c>
      <c r="F667" s="53" t="s">
        <v>1003</v>
      </c>
      <c r="G667" s="53" t="s">
        <v>1004</v>
      </c>
      <c r="H667" s="53" t="s">
        <v>1501</v>
      </c>
      <c r="I667" s="53" t="s">
        <v>34</v>
      </c>
      <c r="J667" s="53" t="s">
        <v>35</v>
      </c>
      <c r="K667" s="53" t="s">
        <v>22</v>
      </c>
      <c r="L667" s="53" t="s">
        <v>1550</v>
      </c>
      <c r="M667" s="53" t="s">
        <v>23</v>
      </c>
      <c r="N667" s="53" t="s">
        <v>139</v>
      </c>
      <c r="O667" s="55">
        <v>25980.12</v>
      </c>
      <c r="P667" s="53" t="s">
        <v>138</v>
      </c>
      <c r="Q667" s="53" t="s">
        <v>57</v>
      </c>
      <c r="R667" s="40">
        <f>IF(D667="0. Inget datum inlagt",Tabell1[[#This Row],[Start date]],YEAR(D667))</f>
        <v>2023</v>
      </c>
      <c r="S667" s="13" t="s">
        <v>134</v>
      </c>
    </row>
    <row r="668" spans="1:19" x14ac:dyDescent="0.2">
      <c r="A668" s="53">
        <v>10</v>
      </c>
      <c r="B668" s="53" t="s">
        <v>948</v>
      </c>
      <c r="C668" s="53" t="s">
        <v>26</v>
      </c>
      <c r="D668" s="54">
        <v>44896</v>
      </c>
      <c r="E668" s="85">
        <v>45077</v>
      </c>
      <c r="F668" s="53" t="s">
        <v>27</v>
      </c>
      <c r="G668" s="53" t="s">
        <v>411</v>
      </c>
      <c r="H668" s="53" t="s">
        <v>28</v>
      </c>
      <c r="I668" s="53" t="s">
        <v>20</v>
      </c>
      <c r="J668" s="53" t="s">
        <v>25</v>
      </c>
      <c r="K668" s="53" t="s">
        <v>29</v>
      </c>
      <c r="L668" s="53" t="s">
        <v>412</v>
      </c>
      <c r="M668" s="53" t="s">
        <v>30</v>
      </c>
      <c r="N668" s="53" t="s">
        <v>221</v>
      </c>
      <c r="O668" s="55">
        <v>11050</v>
      </c>
      <c r="P668" s="53" t="s">
        <v>133</v>
      </c>
      <c r="Q668" s="53" t="s">
        <v>16</v>
      </c>
      <c r="R668" s="40">
        <f>IF(D668="0. Inget datum inlagt",Tabell1[[#This Row],[Start date]],YEAR(D668))</f>
        <v>2022</v>
      </c>
      <c r="S668" s="13" t="s">
        <v>134</v>
      </c>
    </row>
    <row r="669" spans="1:19" x14ac:dyDescent="0.2">
      <c r="A669" s="53">
        <v>13</v>
      </c>
      <c r="B669" s="53" t="s">
        <v>948</v>
      </c>
      <c r="C669" s="53" t="s">
        <v>17</v>
      </c>
      <c r="D669" s="54">
        <v>45108</v>
      </c>
      <c r="E669" s="85">
        <v>46203</v>
      </c>
      <c r="F669" s="53" t="s">
        <v>64</v>
      </c>
      <c r="G669" s="53" t="s">
        <v>411</v>
      </c>
      <c r="H669" s="53" t="s">
        <v>28</v>
      </c>
      <c r="I669" s="53" t="s">
        <v>20</v>
      </c>
      <c r="J669" s="53" t="s">
        <v>25</v>
      </c>
      <c r="K669" s="53" t="s">
        <v>29</v>
      </c>
      <c r="L669" s="53" t="s">
        <v>220</v>
      </c>
      <c r="M669" s="53" t="s">
        <v>36</v>
      </c>
      <c r="N669" s="53" t="s">
        <v>221</v>
      </c>
      <c r="O669" s="55">
        <v>369452.05</v>
      </c>
      <c r="P669" s="53" t="s">
        <v>138</v>
      </c>
      <c r="Q669" s="53" t="s">
        <v>63</v>
      </c>
      <c r="R669" s="40">
        <f>IF(D669="0. Inget datum inlagt",Tabell1[[#This Row],[Start date]],YEAR(D669))</f>
        <v>2023</v>
      </c>
      <c r="S669" s="13" t="s">
        <v>134</v>
      </c>
    </row>
    <row r="670" spans="1:19" x14ac:dyDescent="0.2">
      <c r="A670" s="53">
        <v>12</v>
      </c>
      <c r="B670" s="53" t="s">
        <v>948</v>
      </c>
      <c r="C670" s="53" t="s">
        <v>17</v>
      </c>
      <c r="D670" s="54">
        <v>45108</v>
      </c>
      <c r="E670" s="85">
        <v>46203</v>
      </c>
      <c r="F670" s="53" t="s">
        <v>32</v>
      </c>
      <c r="G670" s="53" t="s">
        <v>998</v>
      </c>
      <c r="H670" s="53" t="s">
        <v>33</v>
      </c>
      <c r="I670" s="53" t="s">
        <v>34</v>
      </c>
      <c r="J670" s="53" t="s">
        <v>35</v>
      </c>
      <c r="K670" s="53" t="s">
        <v>22</v>
      </c>
      <c r="L670" s="53" t="s">
        <v>220</v>
      </c>
      <c r="M670" s="53" t="s">
        <v>36</v>
      </c>
      <c r="N670" s="53" t="s">
        <v>221</v>
      </c>
      <c r="O670" s="55">
        <v>90220</v>
      </c>
      <c r="P670" s="53" t="s">
        <v>133</v>
      </c>
      <c r="Q670" s="53" t="s">
        <v>84</v>
      </c>
      <c r="R670" s="40">
        <f>IF(D670="0. Inget datum inlagt",Tabell1[[#This Row],[Start date]],YEAR(D670))</f>
        <v>2023</v>
      </c>
      <c r="S670" s="13" t="s">
        <v>134</v>
      </c>
    </row>
    <row r="671" spans="1:19" x14ac:dyDescent="0.2">
      <c r="A671" s="53">
        <v>19</v>
      </c>
      <c r="B671" s="53" t="s">
        <v>948</v>
      </c>
      <c r="C671" s="53" t="s">
        <v>26</v>
      </c>
      <c r="D671" s="54">
        <v>45078</v>
      </c>
      <c r="E671" s="85">
        <v>45260</v>
      </c>
      <c r="F671" s="53" t="s">
        <v>60</v>
      </c>
      <c r="G671" s="53" t="s">
        <v>239</v>
      </c>
      <c r="H671" s="53" t="s">
        <v>61</v>
      </c>
      <c r="I671" s="53" t="s">
        <v>20</v>
      </c>
      <c r="J671" s="53" t="s">
        <v>62</v>
      </c>
      <c r="K671" s="53" t="s">
        <v>29</v>
      </c>
      <c r="L671" s="53" t="s">
        <v>164</v>
      </c>
      <c r="M671" s="53" t="s">
        <v>23</v>
      </c>
      <c r="N671" s="53" t="s">
        <v>139</v>
      </c>
      <c r="O671" s="55">
        <v>9362.43</v>
      </c>
      <c r="P671" s="53" t="s">
        <v>138</v>
      </c>
      <c r="Q671" s="53" t="s">
        <v>57</v>
      </c>
      <c r="R671" s="40">
        <f>IF(D671="0. Inget datum inlagt",Tabell1[[#This Row],[Start date]],YEAR(D671))</f>
        <v>2023</v>
      </c>
      <c r="S671" s="13" t="s">
        <v>134</v>
      </c>
    </row>
    <row r="672" spans="1:19" x14ac:dyDescent="0.2">
      <c r="A672" s="53">
        <v>24</v>
      </c>
      <c r="B672" s="53" t="s">
        <v>948</v>
      </c>
      <c r="C672" s="53" t="s">
        <v>26</v>
      </c>
      <c r="D672" s="54">
        <v>45261</v>
      </c>
      <c r="E672" s="85">
        <v>45626</v>
      </c>
      <c r="F672" s="53" t="s">
        <v>1003</v>
      </c>
      <c r="G672" s="53" t="s">
        <v>239</v>
      </c>
      <c r="H672" s="53" t="s">
        <v>61</v>
      </c>
      <c r="I672" s="53" t="s">
        <v>20</v>
      </c>
      <c r="J672" s="53" t="s">
        <v>62</v>
      </c>
      <c r="K672" s="53" t="s">
        <v>22</v>
      </c>
      <c r="L672" s="53" t="s">
        <v>164</v>
      </c>
      <c r="M672" s="53" t="s">
        <v>23</v>
      </c>
      <c r="N672" s="53" t="s">
        <v>139</v>
      </c>
      <c r="O672" s="55">
        <v>6484.76</v>
      </c>
      <c r="P672" s="53" t="s">
        <v>138</v>
      </c>
      <c r="Q672" s="53" t="s">
        <v>57</v>
      </c>
      <c r="R672" s="40">
        <f>IF(D672="0. Inget datum inlagt",Tabell1[[#This Row],[Start date]],YEAR(D672))</f>
        <v>2023</v>
      </c>
      <c r="S672" s="13" t="s">
        <v>134</v>
      </c>
    </row>
    <row r="673" spans="1:19" x14ac:dyDescent="0.2">
      <c r="A673" s="53">
        <v>15</v>
      </c>
      <c r="B673" s="53" t="s">
        <v>948</v>
      </c>
      <c r="C673" s="53" t="s">
        <v>17</v>
      </c>
      <c r="D673" s="54">
        <v>45108</v>
      </c>
      <c r="E673" s="85">
        <v>46203</v>
      </c>
      <c r="F673" s="53" t="s">
        <v>67</v>
      </c>
      <c r="G673" s="53" t="s">
        <v>239</v>
      </c>
      <c r="H673" s="53" t="s">
        <v>61</v>
      </c>
      <c r="I673" s="53" t="s">
        <v>20</v>
      </c>
      <c r="J673" s="53" t="s">
        <v>62</v>
      </c>
      <c r="K673" s="53" t="s">
        <v>22</v>
      </c>
      <c r="L673" s="53" t="s">
        <v>164</v>
      </c>
      <c r="M673" s="53" t="s">
        <v>23</v>
      </c>
      <c r="N673" s="53" t="s">
        <v>139</v>
      </c>
      <c r="O673" s="55">
        <v>129202.32</v>
      </c>
      <c r="P673" s="53" t="s">
        <v>138</v>
      </c>
      <c r="Q673" s="53" t="s">
        <v>63</v>
      </c>
      <c r="R673" s="40">
        <f>IF(D673="0. Inget datum inlagt",Tabell1[[#This Row],[Start date]],YEAR(D673))</f>
        <v>2023</v>
      </c>
      <c r="S673" s="13" t="s">
        <v>134</v>
      </c>
    </row>
    <row r="674" spans="1:19" x14ac:dyDescent="0.2">
      <c r="A674" s="53">
        <v>1</v>
      </c>
      <c r="B674" s="53" t="s">
        <v>948</v>
      </c>
      <c r="C674" s="53" t="s">
        <v>17</v>
      </c>
      <c r="D674" s="54">
        <v>44927</v>
      </c>
      <c r="E674" s="85">
        <v>46022</v>
      </c>
      <c r="F674" s="53" t="s">
        <v>48</v>
      </c>
      <c r="G674" s="53" t="s">
        <v>402</v>
      </c>
      <c r="H674" s="53" t="s">
        <v>49</v>
      </c>
      <c r="I674" s="53" t="s">
        <v>20</v>
      </c>
      <c r="J674" s="53" t="s">
        <v>21</v>
      </c>
      <c r="K674" s="53" t="s">
        <v>22</v>
      </c>
      <c r="L674" s="53" t="s">
        <v>403</v>
      </c>
      <c r="M674" s="53" t="s">
        <v>50</v>
      </c>
      <c r="N674" s="53" t="s">
        <v>156</v>
      </c>
      <c r="O674" s="55">
        <v>130000</v>
      </c>
      <c r="P674" s="53" t="s">
        <v>133</v>
      </c>
      <c r="Q674" s="53" t="s">
        <v>88</v>
      </c>
      <c r="R674" s="40">
        <f>IF(D674="0. Inget datum inlagt",Tabell1[[#This Row],[Start date]],YEAR(D674))</f>
        <v>2023</v>
      </c>
      <c r="S674" s="13" t="s">
        <v>134</v>
      </c>
    </row>
    <row r="675" spans="1:19" x14ac:dyDescent="0.2">
      <c r="A675" s="53">
        <v>11</v>
      </c>
      <c r="B675" s="53" t="s">
        <v>948</v>
      </c>
      <c r="C675" s="53" t="s">
        <v>17</v>
      </c>
      <c r="D675" s="54">
        <v>45108</v>
      </c>
      <c r="E675" s="85">
        <v>46203</v>
      </c>
      <c r="F675" s="53" t="s">
        <v>32</v>
      </c>
      <c r="G675" s="53" t="s">
        <v>997</v>
      </c>
      <c r="H675" s="53" t="s">
        <v>37</v>
      </c>
      <c r="I675" s="53" t="s">
        <v>38</v>
      </c>
      <c r="J675" s="53" t="s">
        <v>38</v>
      </c>
      <c r="K675" s="53" t="s">
        <v>29</v>
      </c>
      <c r="L675" s="53" t="s">
        <v>220</v>
      </c>
      <c r="M675" s="53" t="s">
        <v>36</v>
      </c>
      <c r="N675" s="53" t="s">
        <v>221</v>
      </c>
      <c r="O675" s="55">
        <v>402056.72</v>
      </c>
      <c r="P675" s="53" t="s">
        <v>133</v>
      </c>
      <c r="Q675" s="53" t="s">
        <v>84</v>
      </c>
      <c r="R675" s="40">
        <f>IF(D675="0. Inget datum inlagt",Tabell1[[#This Row],[Start date]],YEAR(D675))</f>
        <v>2023</v>
      </c>
      <c r="S675" s="13" t="s">
        <v>134</v>
      </c>
    </row>
    <row r="676" spans="1:19" x14ac:dyDescent="0.2">
      <c r="A676" s="53">
        <v>2</v>
      </c>
      <c r="B676" s="53" t="s">
        <v>948</v>
      </c>
      <c r="C676" s="53" t="s">
        <v>17</v>
      </c>
      <c r="D676" s="54">
        <v>44927</v>
      </c>
      <c r="E676" s="85">
        <v>46022</v>
      </c>
      <c r="F676" s="53" t="s">
        <v>70</v>
      </c>
      <c r="G676" s="53" t="s">
        <v>404</v>
      </c>
      <c r="H676" s="53" t="s">
        <v>71</v>
      </c>
      <c r="I676" s="53" t="s">
        <v>20</v>
      </c>
      <c r="J676" s="53" t="s">
        <v>66</v>
      </c>
      <c r="K676" s="53" t="s">
        <v>22</v>
      </c>
      <c r="L676" s="53" t="s">
        <v>405</v>
      </c>
      <c r="M676" s="53" t="s">
        <v>47</v>
      </c>
      <c r="N676" s="53" t="s">
        <v>139</v>
      </c>
      <c r="O676" s="55">
        <v>0</v>
      </c>
      <c r="P676" s="53" t="s">
        <v>138</v>
      </c>
      <c r="Q676" s="53" t="s">
        <v>63</v>
      </c>
      <c r="R676" s="40">
        <f>IF(D676="0. Inget datum inlagt",Tabell1[[#This Row],[Start date]],YEAR(D676))</f>
        <v>2023</v>
      </c>
      <c r="S676" s="13" t="s">
        <v>134</v>
      </c>
    </row>
    <row r="677" spans="1:19" x14ac:dyDescent="0.2">
      <c r="A677" s="53">
        <v>17</v>
      </c>
      <c r="B677" s="53" t="s">
        <v>948</v>
      </c>
      <c r="C677" s="53" t="s">
        <v>26</v>
      </c>
      <c r="D677" s="54">
        <v>45078</v>
      </c>
      <c r="E677" s="85">
        <v>45443</v>
      </c>
      <c r="F677" s="53" t="s">
        <v>39</v>
      </c>
      <c r="G677" s="53" t="s">
        <v>206</v>
      </c>
      <c r="H677" s="53" t="s">
        <v>40</v>
      </c>
      <c r="I677" s="53" t="s">
        <v>20</v>
      </c>
      <c r="J677" s="53" t="s">
        <v>25</v>
      </c>
      <c r="K677" s="53" t="s">
        <v>22</v>
      </c>
      <c r="L677" s="53" t="s">
        <v>158</v>
      </c>
      <c r="M677" s="53" t="s">
        <v>42</v>
      </c>
      <c r="N677" s="53" t="s">
        <v>152</v>
      </c>
      <c r="O677" s="55">
        <v>13040.56</v>
      </c>
      <c r="P677" s="53" t="s">
        <v>133</v>
      </c>
      <c r="Q677" s="53" t="s">
        <v>84</v>
      </c>
      <c r="R677" s="40">
        <f>IF(D677="0. Inget datum inlagt",Tabell1[[#This Row],[Start date]],YEAR(D677))</f>
        <v>2023</v>
      </c>
      <c r="S677" s="13" t="s">
        <v>134</v>
      </c>
    </row>
    <row r="678" spans="1:19" x14ac:dyDescent="0.2">
      <c r="A678" s="53">
        <v>4</v>
      </c>
      <c r="B678" s="53" t="s">
        <v>948</v>
      </c>
      <c r="C678" s="53" t="s">
        <v>17</v>
      </c>
      <c r="D678" s="54">
        <v>44896</v>
      </c>
      <c r="E678" s="85">
        <v>45991</v>
      </c>
      <c r="F678" s="53" t="s">
        <v>52</v>
      </c>
      <c r="G678" s="53" t="s">
        <v>406</v>
      </c>
      <c r="H678" s="53" t="s">
        <v>53</v>
      </c>
      <c r="I678" s="53" t="s">
        <v>20</v>
      </c>
      <c r="J678" s="53" t="s">
        <v>54</v>
      </c>
      <c r="K678" s="53" t="s">
        <v>22</v>
      </c>
      <c r="L678" s="53" t="s">
        <v>192</v>
      </c>
      <c r="M678" s="53" t="s">
        <v>23</v>
      </c>
      <c r="N678" s="53" t="s">
        <v>139</v>
      </c>
      <c r="O678" s="55">
        <v>70299.87</v>
      </c>
      <c r="P678" s="53" t="s">
        <v>138</v>
      </c>
      <c r="Q678" s="53" t="s">
        <v>51</v>
      </c>
      <c r="R678" s="40">
        <f>IF(D678="0. Inget datum inlagt",Tabell1[[#This Row],[Start date]],YEAR(D678))</f>
        <v>2022</v>
      </c>
      <c r="S678" s="13" t="s">
        <v>134</v>
      </c>
    </row>
    <row r="679" spans="1:19" x14ac:dyDescent="0.2">
      <c r="A679" s="53">
        <v>5</v>
      </c>
      <c r="B679" s="53" t="s">
        <v>948</v>
      </c>
      <c r="C679" s="53" t="s">
        <v>17</v>
      </c>
      <c r="D679" s="54">
        <v>44958</v>
      </c>
      <c r="E679" s="85">
        <v>46053</v>
      </c>
      <c r="F679" s="53" t="s">
        <v>18</v>
      </c>
      <c r="G679" s="53" t="s">
        <v>407</v>
      </c>
      <c r="H679" s="53" t="s">
        <v>19</v>
      </c>
      <c r="I679" s="53" t="s">
        <v>20</v>
      </c>
      <c r="J679" s="53" t="s">
        <v>21</v>
      </c>
      <c r="K679" s="53" t="s">
        <v>22</v>
      </c>
      <c r="L679" s="53" t="s">
        <v>164</v>
      </c>
      <c r="M679" s="53" t="s">
        <v>23</v>
      </c>
      <c r="N679" s="53" t="s">
        <v>139</v>
      </c>
      <c r="O679" s="55">
        <v>107250</v>
      </c>
      <c r="P679" s="53" t="s">
        <v>133</v>
      </c>
      <c r="Q679" s="53" t="s">
        <v>16</v>
      </c>
      <c r="R679" s="40">
        <f>IF(D679="0. Inget datum inlagt",Tabell1[[#This Row],[Start date]],YEAR(D679))</f>
        <v>2023</v>
      </c>
      <c r="S679" s="13" t="s">
        <v>134</v>
      </c>
    </row>
    <row r="680" spans="1:19" x14ac:dyDescent="0.2">
      <c r="A680" s="53">
        <v>22</v>
      </c>
      <c r="B680" s="53" t="s">
        <v>948</v>
      </c>
      <c r="C680" s="53" t="s">
        <v>17</v>
      </c>
      <c r="D680" s="54">
        <v>45292</v>
      </c>
      <c r="E680" s="85">
        <v>46387</v>
      </c>
      <c r="F680" s="53" t="s">
        <v>1001</v>
      </c>
      <c r="G680" s="53" t="s">
        <v>207</v>
      </c>
      <c r="H680" s="53" t="s">
        <v>208</v>
      </c>
      <c r="I680" s="53" t="s">
        <v>20</v>
      </c>
      <c r="J680" s="53" t="s">
        <v>25</v>
      </c>
      <c r="K680" s="53" t="s">
        <v>22</v>
      </c>
      <c r="L680" s="53" t="s">
        <v>164</v>
      </c>
      <c r="M680" s="53" t="s">
        <v>23</v>
      </c>
      <c r="N680" s="53" t="s">
        <v>139</v>
      </c>
      <c r="O680" s="55">
        <v>146365.89000000001</v>
      </c>
      <c r="P680" s="53" t="s">
        <v>133</v>
      </c>
      <c r="Q680" s="53" t="s">
        <v>84</v>
      </c>
      <c r="R680" s="40">
        <f>IF(D680="0. Inget datum inlagt",Tabell1[[#This Row],[Start date]],YEAR(D680))</f>
        <v>2024</v>
      </c>
      <c r="S680" s="13" t="s">
        <v>134</v>
      </c>
    </row>
    <row r="681" spans="1:19" x14ac:dyDescent="0.2">
      <c r="A681" s="53">
        <v>23</v>
      </c>
      <c r="B681" s="53" t="s">
        <v>948</v>
      </c>
      <c r="C681" s="53" t="s">
        <v>26</v>
      </c>
      <c r="D681" s="54">
        <v>45261</v>
      </c>
      <c r="E681" s="85">
        <v>45626</v>
      </c>
      <c r="F681" s="53" t="s">
        <v>1002</v>
      </c>
      <c r="G681" s="53" t="s">
        <v>207</v>
      </c>
      <c r="H681" s="53" t="s">
        <v>208</v>
      </c>
      <c r="I681" s="53" t="s">
        <v>20</v>
      </c>
      <c r="J681" s="53" t="s">
        <v>25</v>
      </c>
      <c r="K681" s="53" t="s">
        <v>22</v>
      </c>
      <c r="L681" s="53" t="s">
        <v>164</v>
      </c>
      <c r="M681" s="53" t="s">
        <v>23</v>
      </c>
      <c r="N681" s="53" t="s">
        <v>139</v>
      </c>
      <c r="O681" s="55">
        <v>19519.5</v>
      </c>
      <c r="P681" s="53" t="s">
        <v>138</v>
      </c>
      <c r="Q681" s="53" t="s">
        <v>51</v>
      </c>
      <c r="R681" s="40">
        <f>IF(D681="0. Inget datum inlagt",Tabell1[[#This Row],[Start date]],YEAR(D681))</f>
        <v>2023</v>
      </c>
      <c r="S681" s="13" t="s">
        <v>134</v>
      </c>
    </row>
    <row r="682" spans="1:19" x14ac:dyDescent="0.2">
      <c r="A682" s="53">
        <v>6</v>
      </c>
      <c r="B682" s="53" t="s">
        <v>948</v>
      </c>
      <c r="C682" s="53" t="s">
        <v>17</v>
      </c>
      <c r="D682" s="54">
        <v>44958</v>
      </c>
      <c r="E682" s="85">
        <v>46053</v>
      </c>
      <c r="F682" s="53" t="s">
        <v>18</v>
      </c>
      <c r="G682" s="53" t="s">
        <v>207</v>
      </c>
      <c r="H682" s="53" t="s">
        <v>24</v>
      </c>
      <c r="I682" s="53" t="s">
        <v>20</v>
      </c>
      <c r="J682" s="53" t="s">
        <v>25</v>
      </c>
      <c r="K682" s="53" t="s">
        <v>22</v>
      </c>
      <c r="L682" s="53" t="s">
        <v>164</v>
      </c>
      <c r="M682" s="53" t="s">
        <v>23</v>
      </c>
      <c r="N682" s="53" t="s">
        <v>139</v>
      </c>
      <c r="O682" s="55">
        <v>110500.45</v>
      </c>
      <c r="P682" s="53" t="s">
        <v>133</v>
      </c>
      <c r="Q682" s="53" t="s">
        <v>16</v>
      </c>
      <c r="R682" s="40">
        <f>IF(D682="0. Inget datum inlagt",Tabell1[[#This Row],[Start date]],YEAR(D682))</f>
        <v>2023</v>
      </c>
      <c r="S682" s="13" t="s">
        <v>134</v>
      </c>
    </row>
    <row r="683" spans="1:19" x14ac:dyDescent="0.2">
      <c r="A683" s="53">
        <v>1</v>
      </c>
      <c r="B683" s="53" t="s">
        <v>948</v>
      </c>
      <c r="C683" s="53" t="s">
        <v>17</v>
      </c>
      <c r="D683" s="54">
        <v>45566</v>
      </c>
      <c r="E683" s="85">
        <v>46660</v>
      </c>
      <c r="F683" s="53" t="s">
        <v>1796</v>
      </c>
      <c r="G683" s="53" t="s">
        <v>239</v>
      </c>
      <c r="H683" s="53" t="s">
        <v>61</v>
      </c>
      <c r="I683" s="53" t="s">
        <v>20</v>
      </c>
      <c r="J683" s="53" t="s">
        <v>62</v>
      </c>
      <c r="K683" s="53" t="s">
        <v>22</v>
      </c>
      <c r="L683" s="53" t="s">
        <v>164</v>
      </c>
      <c r="M683" s="53" t="s">
        <v>23</v>
      </c>
      <c r="N683" s="53" t="s">
        <v>139</v>
      </c>
      <c r="O683" s="55">
        <v>162299.54</v>
      </c>
      <c r="P683" s="53" t="s">
        <v>138</v>
      </c>
      <c r="Q683" s="53" t="s">
        <v>57</v>
      </c>
      <c r="R683" s="40">
        <f>IF(D683="0. Inget datum inlagt",Tabell1[[#This Row],[Start date]],YEAR(D683))</f>
        <v>2024</v>
      </c>
      <c r="S683" s="13" t="s">
        <v>134</v>
      </c>
    </row>
    <row r="684" spans="1:19" x14ac:dyDescent="0.2">
      <c r="A684" s="53">
        <v>2</v>
      </c>
      <c r="B684" s="53" t="s">
        <v>948</v>
      </c>
      <c r="C684" s="53" t="s">
        <v>17</v>
      </c>
      <c r="D684" s="54">
        <v>45536</v>
      </c>
      <c r="E684" s="85">
        <v>46630</v>
      </c>
      <c r="F684" s="53" t="s">
        <v>1797</v>
      </c>
      <c r="G684" s="53" t="s">
        <v>207</v>
      </c>
      <c r="H684" s="53" t="s">
        <v>208</v>
      </c>
      <c r="I684" s="53" t="s">
        <v>20</v>
      </c>
      <c r="J684" s="53" t="s">
        <v>25</v>
      </c>
      <c r="K684" s="53" t="s">
        <v>22</v>
      </c>
      <c r="L684" s="53" t="s">
        <v>164</v>
      </c>
      <c r="M684" s="53" t="s">
        <v>23</v>
      </c>
      <c r="N684" s="53" t="s">
        <v>139</v>
      </c>
      <c r="O684" s="55">
        <v>195217.75</v>
      </c>
      <c r="P684" s="53" t="s">
        <v>133</v>
      </c>
      <c r="Q684" s="53" t="s">
        <v>88</v>
      </c>
      <c r="R684" s="40">
        <f>IF(D684="0. Inget datum inlagt",Tabell1[[#This Row],[Start date]],YEAR(D684))</f>
        <v>2024</v>
      </c>
      <c r="S684" s="13" t="s">
        <v>134</v>
      </c>
    </row>
    <row r="685" spans="1:19" x14ac:dyDescent="0.2">
      <c r="A685" s="53">
        <v>3</v>
      </c>
      <c r="B685" s="53" t="s">
        <v>948</v>
      </c>
      <c r="C685" s="53" t="s">
        <v>17</v>
      </c>
      <c r="D685" s="54">
        <v>45566</v>
      </c>
      <c r="E685" s="85">
        <v>46660</v>
      </c>
      <c r="F685" s="53" t="s">
        <v>1798</v>
      </c>
      <c r="G685" s="53" t="s">
        <v>227</v>
      </c>
      <c r="H685" s="53" t="s">
        <v>55</v>
      </c>
      <c r="I685" s="53" t="s">
        <v>20</v>
      </c>
      <c r="J685" s="53" t="s">
        <v>25</v>
      </c>
      <c r="K685" s="53" t="s">
        <v>22</v>
      </c>
      <c r="L685" s="53" t="s">
        <v>142</v>
      </c>
      <c r="M685" s="53" t="s">
        <v>47</v>
      </c>
      <c r="N685" s="53" t="s">
        <v>139</v>
      </c>
      <c r="O685" s="55">
        <v>191365.42</v>
      </c>
      <c r="P685" s="53" t="s">
        <v>133</v>
      </c>
      <c r="Q685" s="53" t="s">
        <v>84</v>
      </c>
      <c r="R685" s="40">
        <f>IF(D685="0. Inget datum inlagt",Tabell1[[#This Row],[Start date]],YEAR(D685))</f>
        <v>2024</v>
      </c>
      <c r="S685" s="13" t="s">
        <v>134</v>
      </c>
    </row>
    <row r="686" spans="1:19" x14ac:dyDescent="0.2">
      <c r="A686" s="53">
        <v>4</v>
      </c>
      <c r="B686" s="53" t="s">
        <v>948</v>
      </c>
      <c r="C686" s="53" t="s">
        <v>17</v>
      </c>
      <c r="D686" s="54">
        <v>45566</v>
      </c>
      <c r="E686" s="85">
        <v>46660</v>
      </c>
      <c r="F686" s="53" t="s">
        <v>1798</v>
      </c>
      <c r="G686" s="53" t="s">
        <v>1799</v>
      </c>
      <c r="H686" s="53" t="s">
        <v>1914</v>
      </c>
      <c r="I686" s="53" t="s">
        <v>20</v>
      </c>
      <c r="J686" s="53" t="s">
        <v>1600</v>
      </c>
      <c r="K686" s="53" t="s">
        <v>22</v>
      </c>
      <c r="L686" s="53" t="s">
        <v>142</v>
      </c>
      <c r="M686" s="53" t="s">
        <v>47</v>
      </c>
      <c r="N686" s="53" t="s">
        <v>139</v>
      </c>
      <c r="O686" s="55">
        <v>62984.67</v>
      </c>
      <c r="P686" s="53" t="s">
        <v>133</v>
      </c>
      <c r="Q686" s="53" t="s">
        <v>84</v>
      </c>
      <c r="R686" s="40">
        <f>IF(D686="0. Inget datum inlagt",Tabell1[[#This Row],[Start date]],YEAR(D686))</f>
        <v>2024</v>
      </c>
      <c r="S686" s="13" t="s">
        <v>134</v>
      </c>
    </row>
    <row r="687" spans="1:19" x14ac:dyDescent="0.2">
      <c r="A687" s="53">
        <v>5</v>
      </c>
      <c r="B687" s="53" t="s">
        <v>948</v>
      </c>
      <c r="C687" s="53" t="s">
        <v>17</v>
      </c>
      <c r="D687" s="54">
        <v>45566</v>
      </c>
      <c r="E687" s="85">
        <v>46660</v>
      </c>
      <c r="F687" s="53" t="s">
        <v>1800</v>
      </c>
      <c r="G687" s="53" t="s">
        <v>704</v>
      </c>
      <c r="H687" s="53" t="s">
        <v>705</v>
      </c>
      <c r="I687" s="53" t="s">
        <v>20</v>
      </c>
      <c r="J687" s="53" t="s">
        <v>25</v>
      </c>
      <c r="K687" s="53" t="s">
        <v>22</v>
      </c>
      <c r="L687" s="53" t="s">
        <v>155</v>
      </c>
      <c r="M687" s="53" t="s">
        <v>50</v>
      </c>
      <c r="N687" s="53" t="s">
        <v>156</v>
      </c>
      <c r="O687" s="55">
        <v>103973.48</v>
      </c>
      <c r="P687" s="53" t="s">
        <v>133</v>
      </c>
      <c r="Q687" s="53" t="s">
        <v>88</v>
      </c>
      <c r="R687" s="40">
        <f>IF(D687="0. Inget datum inlagt",Tabell1[[#This Row],[Start date]],YEAR(D687))</f>
        <v>2024</v>
      </c>
      <c r="S687" s="13" t="s">
        <v>134</v>
      </c>
    </row>
    <row r="688" spans="1:19" x14ac:dyDescent="0.2">
      <c r="A688" s="53">
        <v>6</v>
      </c>
      <c r="B688" s="53" t="s">
        <v>948</v>
      </c>
      <c r="C688" s="53" t="s">
        <v>17</v>
      </c>
      <c r="D688" s="54">
        <v>45566</v>
      </c>
      <c r="E688" s="85">
        <v>46660</v>
      </c>
      <c r="F688" s="53" t="s">
        <v>1800</v>
      </c>
      <c r="G688" s="53" t="s">
        <v>1801</v>
      </c>
      <c r="H688" s="53" t="s">
        <v>1914</v>
      </c>
      <c r="I688" s="53" t="s">
        <v>20</v>
      </c>
      <c r="J688" s="53" t="s">
        <v>21</v>
      </c>
      <c r="K688" s="53" t="s">
        <v>22</v>
      </c>
      <c r="L688" s="53" t="s">
        <v>142</v>
      </c>
      <c r="M688" s="53" t="s">
        <v>47</v>
      </c>
      <c r="N688" s="53" t="s">
        <v>139</v>
      </c>
      <c r="O688" s="55">
        <v>44959.31</v>
      </c>
      <c r="P688" s="53" t="s">
        <v>133</v>
      </c>
      <c r="Q688" s="53" t="s">
        <v>88</v>
      </c>
      <c r="R688" s="40">
        <f>IF(D688="0. Inget datum inlagt",Tabell1[[#This Row],[Start date]],YEAR(D688))</f>
        <v>2024</v>
      </c>
      <c r="S688" s="13" t="s">
        <v>134</v>
      </c>
    </row>
    <row r="689" spans="1:19" x14ac:dyDescent="0.2">
      <c r="A689" s="53">
        <v>7</v>
      </c>
      <c r="B689" s="53" t="s">
        <v>948</v>
      </c>
      <c r="C689" s="53" t="s">
        <v>143</v>
      </c>
      <c r="D689" s="54">
        <v>45566</v>
      </c>
      <c r="E689" s="85">
        <v>46112</v>
      </c>
      <c r="F689" s="53" t="s">
        <v>1802</v>
      </c>
      <c r="G689" s="53" t="s">
        <v>1803</v>
      </c>
      <c r="H689" s="53" t="s">
        <v>61</v>
      </c>
      <c r="I689" s="53" t="s">
        <v>20</v>
      </c>
      <c r="J689" s="53" t="s">
        <v>62</v>
      </c>
      <c r="K689" s="53" t="s">
        <v>29</v>
      </c>
      <c r="L689" s="53" t="s">
        <v>164</v>
      </c>
      <c r="M689" s="53" t="s">
        <v>23</v>
      </c>
      <c r="N689" s="53" t="s">
        <v>139</v>
      </c>
      <c r="O689" s="55">
        <v>45495.32</v>
      </c>
      <c r="P689" s="53" t="s">
        <v>397</v>
      </c>
      <c r="Q689" s="53" t="s">
        <v>1804</v>
      </c>
      <c r="R689" s="40">
        <f>IF(D689="0. Inget datum inlagt",Tabell1[[#This Row],[Start date]],YEAR(D689))</f>
        <v>2024</v>
      </c>
      <c r="S689" s="13" t="s">
        <v>134</v>
      </c>
    </row>
    <row r="690" spans="1:19" x14ac:dyDescent="0.2">
      <c r="A690" s="53">
        <v>8</v>
      </c>
      <c r="B690" s="53" t="s">
        <v>948</v>
      </c>
      <c r="C690" s="53" t="s">
        <v>17</v>
      </c>
      <c r="D690" s="54">
        <v>45536</v>
      </c>
      <c r="E690" s="85">
        <v>46630</v>
      </c>
      <c r="F690" s="53" t="s">
        <v>60</v>
      </c>
      <c r="G690" s="53" t="s">
        <v>239</v>
      </c>
      <c r="H690" s="53" t="s">
        <v>61</v>
      </c>
      <c r="I690" s="53" t="s">
        <v>20</v>
      </c>
      <c r="J690" s="53" t="s">
        <v>62</v>
      </c>
      <c r="K690" s="53" t="s">
        <v>29</v>
      </c>
      <c r="L690" s="53" t="s">
        <v>164</v>
      </c>
      <c r="M690" s="53" t="s">
        <v>23</v>
      </c>
      <c r="N690" s="53" t="s">
        <v>139</v>
      </c>
      <c r="O690" s="55">
        <v>295564.23</v>
      </c>
      <c r="P690" s="53" t="s">
        <v>138</v>
      </c>
      <c r="Q690" s="53" t="s">
        <v>57</v>
      </c>
      <c r="R690" s="40">
        <f>IF(D690="0. Inget datum inlagt",Tabell1[[#This Row],[Start date]],YEAR(D690))</f>
        <v>2024</v>
      </c>
      <c r="S690" s="13" t="s">
        <v>134</v>
      </c>
    </row>
    <row r="691" spans="1:19" x14ac:dyDescent="0.2">
      <c r="A691" s="53">
        <v>9</v>
      </c>
      <c r="B691" s="53" t="s">
        <v>948</v>
      </c>
      <c r="C691" s="53" t="s">
        <v>17</v>
      </c>
      <c r="D691" s="54">
        <v>45536</v>
      </c>
      <c r="E691" s="85">
        <v>46630</v>
      </c>
      <c r="F691" s="53" t="s">
        <v>1805</v>
      </c>
      <c r="G691" s="53" t="s">
        <v>227</v>
      </c>
      <c r="H691" s="53" t="s">
        <v>55</v>
      </c>
      <c r="I691" s="53" t="s">
        <v>20</v>
      </c>
      <c r="J691" s="53" t="s">
        <v>25</v>
      </c>
      <c r="K691" s="53" t="s">
        <v>22</v>
      </c>
      <c r="L691" s="53" t="s">
        <v>142</v>
      </c>
      <c r="M691" s="53" t="s">
        <v>47</v>
      </c>
      <c r="N691" s="53" t="s">
        <v>139</v>
      </c>
      <c r="O691" s="55">
        <v>216744.91</v>
      </c>
      <c r="P691" s="53" t="s">
        <v>138</v>
      </c>
      <c r="Q691" s="53" t="s">
        <v>51</v>
      </c>
      <c r="R691" s="40">
        <f>IF(D691="0. Inget datum inlagt",Tabell1[[#This Row],[Start date]],YEAR(D691))</f>
        <v>2024</v>
      </c>
      <c r="S691" s="13" t="s">
        <v>134</v>
      </c>
    </row>
    <row r="692" spans="1:19" x14ac:dyDescent="0.2">
      <c r="A692" s="53">
        <v>10</v>
      </c>
      <c r="B692" s="53" t="s">
        <v>948</v>
      </c>
      <c r="C692" s="53" t="s">
        <v>17</v>
      </c>
      <c r="D692" s="54">
        <v>45717</v>
      </c>
      <c r="E692" s="85">
        <v>46812</v>
      </c>
      <c r="F692" s="53" t="s">
        <v>1002</v>
      </c>
      <c r="G692" s="53" t="s">
        <v>207</v>
      </c>
      <c r="H692" s="53" t="s">
        <v>208</v>
      </c>
      <c r="I692" s="53" t="s">
        <v>20</v>
      </c>
      <c r="J692" s="53" t="s">
        <v>25</v>
      </c>
      <c r="K692" s="53" t="s">
        <v>22</v>
      </c>
      <c r="L692" s="53" t="s">
        <v>164</v>
      </c>
      <c r="M692" s="53" t="s">
        <v>23</v>
      </c>
      <c r="N692" s="53" t="s">
        <v>139</v>
      </c>
      <c r="O692" s="55">
        <v>163159.88</v>
      </c>
      <c r="P692" s="53" t="s">
        <v>138</v>
      </c>
      <c r="Q692" s="53" t="s">
        <v>51</v>
      </c>
      <c r="R692" s="40">
        <f>IF(D692="0. Inget datum inlagt",Tabell1[[#This Row],[Start date]],YEAR(D692))</f>
        <v>2025</v>
      </c>
      <c r="S692" s="13" t="s">
        <v>134</v>
      </c>
    </row>
    <row r="693" spans="1:19" x14ac:dyDescent="0.2">
      <c r="A693" s="53">
        <v>11</v>
      </c>
      <c r="B693" s="53" t="s">
        <v>948</v>
      </c>
      <c r="C693" s="53" t="s">
        <v>17</v>
      </c>
      <c r="D693" s="54">
        <v>45717</v>
      </c>
      <c r="E693" s="85">
        <v>46812</v>
      </c>
      <c r="F693" s="53" t="s">
        <v>1002</v>
      </c>
      <c r="G693" s="53" t="s">
        <v>1806</v>
      </c>
      <c r="H693" s="53" t="s">
        <v>1378</v>
      </c>
      <c r="I693" s="53" t="s">
        <v>20</v>
      </c>
      <c r="J693" s="53" t="s">
        <v>21</v>
      </c>
      <c r="K693" s="53" t="s">
        <v>22</v>
      </c>
      <c r="L693" s="53" t="s">
        <v>254</v>
      </c>
      <c r="M693" s="53" t="s">
        <v>30</v>
      </c>
      <c r="N693" s="53" t="s">
        <v>221</v>
      </c>
      <c r="O693" s="55">
        <v>159770</v>
      </c>
      <c r="P693" s="53" t="s">
        <v>138</v>
      </c>
      <c r="Q693" s="53" t="s">
        <v>51</v>
      </c>
      <c r="R693" s="40">
        <f>IF(D693="0. Inget datum inlagt",Tabell1[[#This Row],[Start date]],YEAR(D693))</f>
        <v>2025</v>
      </c>
      <c r="S693" s="13" t="s">
        <v>134</v>
      </c>
    </row>
    <row r="694" spans="1:19" x14ac:dyDescent="0.2">
      <c r="A694" s="53">
        <v>12</v>
      </c>
      <c r="B694" s="53" t="s">
        <v>948</v>
      </c>
      <c r="C694" s="53" t="s">
        <v>17</v>
      </c>
      <c r="D694" s="54">
        <v>45717</v>
      </c>
      <c r="E694" s="85">
        <v>46812</v>
      </c>
      <c r="F694" s="53" t="s">
        <v>1807</v>
      </c>
      <c r="G694" s="53" t="s">
        <v>239</v>
      </c>
      <c r="H694" s="53" t="s">
        <v>61</v>
      </c>
      <c r="I694" s="53" t="s">
        <v>20</v>
      </c>
      <c r="J694" s="53" t="s">
        <v>62</v>
      </c>
      <c r="K694" s="53" t="s">
        <v>22</v>
      </c>
      <c r="L694" s="53" t="s">
        <v>164</v>
      </c>
      <c r="M694" s="53" t="s">
        <v>23</v>
      </c>
      <c r="N694" s="53" t="s">
        <v>139</v>
      </c>
      <c r="O694" s="55">
        <v>136445.4</v>
      </c>
      <c r="P694" s="53" t="s">
        <v>138</v>
      </c>
      <c r="Q694" s="53" t="s">
        <v>57</v>
      </c>
      <c r="R694" s="40">
        <f>IF(D694="0. Inget datum inlagt",Tabell1[[#This Row],[Start date]],YEAR(D694))</f>
        <v>2025</v>
      </c>
      <c r="S694" s="13" t="s">
        <v>134</v>
      </c>
    </row>
    <row r="695" spans="1:19" x14ac:dyDescent="0.2">
      <c r="A695" s="53">
        <v>13</v>
      </c>
      <c r="B695" s="53" t="s">
        <v>948</v>
      </c>
      <c r="C695" s="53" t="s">
        <v>17</v>
      </c>
      <c r="D695" s="54">
        <v>45717</v>
      </c>
      <c r="E695" s="85">
        <v>46812</v>
      </c>
      <c r="F695" s="53" t="s">
        <v>1807</v>
      </c>
      <c r="G695" s="53" t="s">
        <v>550</v>
      </c>
      <c r="H695" s="53" t="s">
        <v>551</v>
      </c>
      <c r="I695" s="53" t="s">
        <v>34</v>
      </c>
      <c r="J695" s="53" t="s">
        <v>35</v>
      </c>
      <c r="K695" s="53" t="s">
        <v>22</v>
      </c>
      <c r="L695" s="53" t="s">
        <v>192</v>
      </c>
      <c r="M695" s="53" t="s">
        <v>23</v>
      </c>
      <c r="N695" s="53" t="s">
        <v>139</v>
      </c>
      <c r="O695" s="55">
        <v>123446.7</v>
      </c>
      <c r="P695" s="53" t="s">
        <v>138</v>
      </c>
      <c r="Q695" s="53" t="s">
        <v>57</v>
      </c>
      <c r="R695" s="40">
        <f>IF(D695="0. Inget datum inlagt",Tabell1[[#This Row],[Start date]],YEAR(D695))</f>
        <v>2025</v>
      </c>
      <c r="S695" s="13" t="s">
        <v>134</v>
      </c>
    </row>
    <row r="696" spans="1:19" x14ac:dyDescent="0.2">
      <c r="A696" s="53">
        <v>14</v>
      </c>
      <c r="B696" s="53" t="s">
        <v>948</v>
      </c>
      <c r="C696" s="53" t="s">
        <v>17</v>
      </c>
      <c r="D696" s="54">
        <v>45717</v>
      </c>
      <c r="E696" s="85">
        <v>46812</v>
      </c>
      <c r="F696" s="53" t="s">
        <v>1808</v>
      </c>
      <c r="G696" s="53" t="s">
        <v>207</v>
      </c>
      <c r="H696" s="53" t="s">
        <v>208</v>
      </c>
      <c r="I696" s="53" t="s">
        <v>20</v>
      </c>
      <c r="J696" s="53" t="s">
        <v>25</v>
      </c>
      <c r="K696" s="53" t="s">
        <v>22</v>
      </c>
      <c r="L696" s="53" t="s">
        <v>164</v>
      </c>
      <c r="M696" s="53" t="s">
        <v>23</v>
      </c>
      <c r="N696" s="53" t="s">
        <v>139</v>
      </c>
      <c r="O696" s="55">
        <v>162463.54999999999</v>
      </c>
      <c r="P696" s="53" t="s">
        <v>133</v>
      </c>
      <c r="Q696" s="53" t="s">
        <v>16</v>
      </c>
      <c r="R696" s="40">
        <f>IF(D696="0. Inget datum inlagt",Tabell1[[#This Row],[Start date]],YEAR(D696))</f>
        <v>2025</v>
      </c>
      <c r="S696" s="13" t="s">
        <v>134</v>
      </c>
    </row>
    <row r="697" spans="1:19" x14ac:dyDescent="0.2">
      <c r="A697" s="53">
        <v>15</v>
      </c>
      <c r="B697" s="53" t="s">
        <v>948</v>
      </c>
      <c r="C697" s="53" t="s">
        <v>17</v>
      </c>
      <c r="D697" s="54">
        <v>45748</v>
      </c>
      <c r="E697" s="85">
        <v>46843</v>
      </c>
      <c r="F697" s="53" t="s">
        <v>1809</v>
      </c>
      <c r="G697" s="53" t="s">
        <v>503</v>
      </c>
      <c r="H697" s="53" t="s">
        <v>504</v>
      </c>
      <c r="I697" s="53" t="s">
        <v>34</v>
      </c>
      <c r="J697" s="53" t="s">
        <v>66</v>
      </c>
      <c r="K697" s="53" t="s">
        <v>22</v>
      </c>
      <c r="L697" s="53" t="s">
        <v>487</v>
      </c>
      <c r="M697" s="53" t="s">
        <v>23</v>
      </c>
      <c r="N697" s="53" t="s">
        <v>139</v>
      </c>
      <c r="O697" s="55">
        <v>157118</v>
      </c>
      <c r="P697" s="53" t="s">
        <v>397</v>
      </c>
      <c r="Q697" s="53" t="s">
        <v>1804</v>
      </c>
      <c r="R697" s="40">
        <f>IF(D697="0. Inget datum inlagt",Tabell1[[#This Row],[Start date]],YEAR(D697))</f>
        <v>2025</v>
      </c>
      <c r="S697" s="13" t="s">
        <v>134</v>
      </c>
    </row>
    <row r="698" spans="1:19" x14ac:dyDescent="0.2">
      <c r="A698" s="53">
        <v>16</v>
      </c>
      <c r="B698" s="53" t="s">
        <v>948</v>
      </c>
      <c r="C698" s="53" t="s">
        <v>17</v>
      </c>
      <c r="D698" s="54">
        <v>45717</v>
      </c>
      <c r="E698" s="85">
        <v>46812</v>
      </c>
      <c r="F698" s="53" t="s">
        <v>1810</v>
      </c>
      <c r="G698" s="53" t="s">
        <v>206</v>
      </c>
      <c r="H698" s="53" t="s">
        <v>40</v>
      </c>
      <c r="I698" s="53" t="s">
        <v>20</v>
      </c>
      <c r="J698" s="53" t="s">
        <v>25</v>
      </c>
      <c r="K698" s="53" t="s">
        <v>29</v>
      </c>
      <c r="L698" s="53" t="s">
        <v>164</v>
      </c>
      <c r="M698" s="53" t="s">
        <v>23</v>
      </c>
      <c r="N698" s="53" t="s">
        <v>139</v>
      </c>
      <c r="O698" s="55">
        <v>240174.42</v>
      </c>
      <c r="P698" s="53" t="s">
        <v>138</v>
      </c>
      <c r="Q698" s="53" t="s">
        <v>51</v>
      </c>
      <c r="R698" s="40">
        <f>IF(D698="0. Inget datum inlagt",Tabell1[[#This Row],[Start date]],YEAR(D698))</f>
        <v>2025</v>
      </c>
      <c r="S698" s="13" t="s">
        <v>134</v>
      </c>
    </row>
    <row r="699" spans="1:19" x14ac:dyDescent="0.2">
      <c r="A699" s="53">
        <v>17</v>
      </c>
      <c r="B699" s="53" t="s">
        <v>948</v>
      </c>
      <c r="C699" s="53" t="s">
        <v>143</v>
      </c>
      <c r="D699" s="54">
        <v>45717</v>
      </c>
      <c r="E699" s="85">
        <v>46812</v>
      </c>
      <c r="F699" s="53" t="s">
        <v>1810</v>
      </c>
      <c r="G699" s="53" t="s">
        <v>451</v>
      </c>
      <c r="H699" s="53" t="s">
        <v>1915</v>
      </c>
      <c r="I699" s="53" t="s">
        <v>34</v>
      </c>
      <c r="J699" s="53" t="s">
        <v>66</v>
      </c>
      <c r="K699" s="53" t="s">
        <v>22</v>
      </c>
      <c r="L699" s="53" t="s">
        <v>142</v>
      </c>
      <c r="M699" s="53" t="s">
        <v>23</v>
      </c>
      <c r="N699" s="53" t="s">
        <v>139</v>
      </c>
      <c r="O699" s="55">
        <v>32666.06</v>
      </c>
      <c r="P699" s="53" t="s">
        <v>138</v>
      </c>
      <c r="Q699" s="53" t="s">
        <v>51</v>
      </c>
      <c r="R699" s="40">
        <f>IF(D699="0. Inget datum inlagt",Tabell1[[#This Row],[Start date]],YEAR(D699))</f>
        <v>2025</v>
      </c>
      <c r="S699" s="13" t="s">
        <v>134</v>
      </c>
    </row>
    <row r="700" spans="1:19" x14ac:dyDescent="0.2">
      <c r="A700" s="53">
        <v>18</v>
      </c>
      <c r="B700" s="53" t="s">
        <v>948</v>
      </c>
      <c r="C700" s="53" t="s">
        <v>17</v>
      </c>
      <c r="D700" s="54">
        <v>45748</v>
      </c>
      <c r="E700" s="85">
        <v>46843</v>
      </c>
      <c r="F700" s="53" t="s">
        <v>1811</v>
      </c>
      <c r="G700" s="53" t="s">
        <v>411</v>
      </c>
      <c r="H700" s="53" t="s">
        <v>28</v>
      </c>
      <c r="I700" s="53" t="s">
        <v>20</v>
      </c>
      <c r="J700" s="53" t="s">
        <v>25</v>
      </c>
      <c r="K700" s="53" t="s">
        <v>22</v>
      </c>
      <c r="L700" s="53" t="s">
        <v>220</v>
      </c>
      <c r="M700" s="53" t="s">
        <v>36</v>
      </c>
      <c r="N700" s="53" t="s">
        <v>221</v>
      </c>
      <c r="O700" s="55">
        <v>121678.88</v>
      </c>
      <c r="P700" s="53" t="s">
        <v>133</v>
      </c>
      <c r="Q700" s="53" t="s">
        <v>84</v>
      </c>
      <c r="R700" s="40">
        <f>IF(D700="0. Inget datum inlagt",Tabell1[[#This Row],[Start date]],YEAR(D700))</f>
        <v>2025</v>
      </c>
      <c r="S700" s="13" t="s">
        <v>134</v>
      </c>
    </row>
    <row r="701" spans="1:19" x14ac:dyDescent="0.2">
      <c r="A701" s="53">
        <v>19</v>
      </c>
      <c r="B701" s="53" t="s">
        <v>948</v>
      </c>
      <c r="C701" s="53" t="s">
        <v>17</v>
      </c>
      <c r="D701" s="54">
        <v>45717</v>
      </c>
      <c r="E701" s="85">
        <v>46812</v>
      </c>
      <c r="F701" s="53" t="s">
        <v>1812</v>
      </c>
      <c r="G701" s="53" t="s">
        <v>227</v>
      </c>
      <c r="H701" s="53" t="s">
        <v>55</v>
      </c>
      <c r="I701" s="53" t="s">
        <v>20</v>
      </c>
      <c r="J701" s="53" t="s">
        <v>25</v>
      </c>
      <c r="K701" s="53" t="s">
        <v>22</v>
      </c>
      <c r="L701" s="53" t="s">
        <v>142</v>
      </c>
      <c r="M701" s="53" t="s">
        <v>47</v>
      </c>
      <c r="N701" s="53" t="s">
        <v>139</v>
      </c>
      <c r="O701" s="55">
        <v>198301.06</v>
      </c>
      <c r="P701" s="53" t="s">
        <v>138</v>
      </c>
      <c r="Q701" s="53" t="s">
        <v>51</v>
      </c>
      <c r="R701" s="40">
        <f>IF(D701="0. Inget datum inlagt",Tabell1[[#This Row],[Start date]],YEAR(D701))</f>
        <v>2025</v>
      </c>
      <c r="S701" s="13" t="s">
        <v>134</v>
      </c>
    </row>
    <row r="702" spans="1:19" x14ac:dyDescent="0.2">
      <c r="A702" s="53">
        <v>20</v>
      </c>
      <c r="B702" s="53" t="s">
        <v>948</v>
      </c>
      <c r="C702" s="53" t="s">
        <v>17</v>
      </c>
      <c r="D702" s="54">
        <v>45717</v>
      </c>
      <c r="E702" s="85">
        <v>46812</v>
      </c>
      <c r="F702" s="53" t="s">
        <v>1813</v>
      </c>
      <c r="G702" s="53" t="s">
        <v>227</v>
      </c>
      <c r="H702" s="53" t="s">
        <v>55</v>
      </c>
      <c r="I702" s="53" t="s">
        <v>20</v>
      </c>
      <c r="J702" s="53" t="s">
        <v>25</v>
      </c>
      <c r="K702" s="53" t="s">
        <v>22</v>
      </c>
      <c r="L702" s="53" t="s">
        <v>142</v>
      </c>
      <c r="M702" s="53" t="s">
        <v>47</v>
      </c>
      <c r="N702" s="53" t="s">
        <v>139</v>
      </c>
      <c r="O702" s="55">
        <v>175553.14</v>
      </c>
      <c r="P702" s="53" t="s">
        <v>133</v>
      </c>
      <c r="Q702" s="53" t="s">
        <v>88</v>
      </c>
      <c r="R702" s="40">
        <f>IF(D702="0. Inget datum inlagt",Tabell1[[#This Row],[Start date]],YEAR(D702))</f>
        <v>2025</v>
      </c>
      <c r="S702" s="13" t="s">
        <v>134</v>
      </c>
    </row>
    <row r="703" spans="1:19" x14ac:dyDescent="0.2">
      <c r="A703" s="53">
        <v>21</v>
      </c>
      <c r="B703" s="53" t="s">
        <v>948</v>
      </c>
      <c r="C703" s="53" t="s">
        <v>17</v>
      </c>
      <c r="D703" s="54">
        <v>45717</v>
      </c>
      <c r="E703" s="85">
        <v>46812</v>
      </c>
      <c r="F703" s="53" t="s">
        <v>1813</v>
      </c>
      <c r="G703" s="53" t="s">
        <v>207</v>
      </c>
      <c r="H703" s="53" t="s">
        <v>208</v>
      </c>
      <c r="I703" s="53" t="s">
        <v>20</v>
      </c>
      <c r="J703" s="53" t="s">
        <v>25</v>
      </c>
      <c r="K703" s="53" t="s">
        <v>22</v>
      </c>
      <c r="L703" s="53" t="s">
        <v>164</v>
      </c>
      <c r="M703" s="53" t="s">
        <v>23</v>
      </c>
      <c r="N703" s="53" t="s">
        <v>139</v>
      </c>
      <c r="O703" s="55">
        <v>162522.9</v>
      </c>
      <c r="P703" s="53" t="s">
        <v>133</v>
      </c>
      <c r="Q703" s="53" t="s">
        <v>88</v>
      </c>
      <c r="R703" s="40">
        <f>IF(D703="0. Inget datum inlagt",Tabell1[[#This Row],[Start date]],YEAR(D703))</f>
        <v>2025</v>
      </c>
      <c r="S703" s="13" t="s">
        <v>134</v>
      </c>
    </row>
    <row r="704" spans="1:19" x14ac:dyDescent="0.2">
      <c r="A704" s="53">
        <v>22</v>
      </c>
      <c r="B704" s="53" t="s">
        <v>948</v>
      </c>
      <c r="C704" s="53" t="s">
        <v>17</v>
      </c>
      <c r="D704" s="54">
        <v>45748</v>
      </c>
      <c r="E704" s="85">
        <v>46843</v>
      </c>
      <c r="F704" s="53" t="s">
        <v>1814</v>
      </c>
      <c r="G704" s="53" t="s">
        <v>171</v>
      </c>
      <c r="H704" s="53" t="s">
        <v>1916</v>
      </c>
      <c r="I704" s="53" t="s">
        <v>20</v>
      </c>
      <c r="J704" s="53" t="s">
        <v>145</v>
      </c>
      <c r="K704" s="53" t="s">
        <v>22</v>
      </c>
      <c r="L704" s="53" t="s">
        <v>164</v>
      </c>
      <c r="M704" s="53" t="s">
        <v>23</v>
      </c>
      <c r="N704" s="53" t="s">
        <v>139</v>
      </c>
      <c r="O704" s="55">
        <v>219012.3</v>
      </c>
      <c r="P704" s="53" t="s">
        <v>138</v>
      </c>
      <c r="Q704" s="53" t="s">
        <v>63</v>
      </c>
      <c r="R704" s="40">
        <f>IF(D704="0. Inget datum inlagt",Tabell1[[#This Row],[Start date]],YEAR(D704))</f>
        <v>2025</v>
      </c>
      <c r="S704" s="13" t="s">
        <v>134</v>
      </c>
    </row>
    <row r="705" spans="1:19" x14ac:dyDescent="0.2">
      <c r="A705" s="53">
        <v>9</v>
      </c>
      <c r="B705" s="53" t="s">
        <v>1099</v>
      </c>
      <c r="C705" s="53" t="s">
        <v>17</v>
      </c>
      <c r="D705" s="54">
        <v>45200</v>
      </c>
      <c r="E705" s="85" t="s">
        <v>1540</v>
      </c>
      <c r="F705" s="53" t="s">
        <v>1109</v>
      </c>
      <c r="G705" s="53" t="s">
        <v>253</v>
      </c>
      <c r="H705" s="53" t="s">
        <v>1116</v>
      </c>
      <c r="I705" s="53" t="s">
        <v>20</v>
      </c>
      <c r="J705" s="53" t="s">
        <v>41</v>
      </c>
      <c r="K705" s="53" t="s">
        <v>252</v>
      </c>
      <c r="L705" s="53" t="s">
        <v>261</v>
      </c>
      <c r="M705" s="53" t="s">
        <v>245</v>
      </c>
      <c r="N705" s="53" t="s">
        <v>132</v>
      </c>
      <c r="O705" s="55" t="s">
        <v>253</v>
      </c>
      <c r="P705" s="53" t="s">
        <v>138</v>
      </c>
      <c r="Q705" s="53" t="s">
        <v>57</v>
      </c>
      <c r="R705" s="40">
        <f>IF(D705="0. Inget datum inlagt",Tabell1[[#This Row],[Start date]],YEAR(D705))</f>
        <v>2023</v>
      </c>
      <c r="S705" s="13" t="s">
        <v>134</v>
      </c>
    </row>
    <row r="706" spans="1:19" x14ac:dyDescent="0.2">
      <c r="A706" s="53">
        <v>25</v>
      </c>
      <c r="B706" s="53" t="s">
        <v>1099</v>
      </c>
      <c r="C706" s="53" t="s">
        <v>17</v>
      </c>
      <c r="D706" s="54">
        <v>45170</v>
      </c>
      <c r="E706" s="85">
        <v>46265</v>
      </c>
      <c r="F706" s="53" t="s">
        <v>1134</v>
      </c>
      <c r="G706" s="53" t="s">
        <v>253</v>
      </c>
      <c r="H706" s="53" t="s">
        <v>1140</v>
      </c>
      <c r="I706" s="53" t="s">
        <v>34</v>
      </c>
      <c r="J706" s="53" t="s">
        <v>144</v>
      </c>
      <c r="K706" s="53" t="s">
        <v>252</v>
      </c>
      <c r="L706" s="53" t="s">
        <v>253</v>
      </c>
      <c r="M706" s="53" t="s">
        <v>253</v>
      </c>
      <c r="N706" s="53" t="s">
        <v>253</v>
      </c>
      <c r="O706" s="55" t="s">
        <v>253</v>
      </c>
      <c r="P706" s="53" t="s">
        <v>253</v>
      </c>
      <c r="Q706" s="53" t="s">
        <v>253</v>
      </c>
      <c r="R706" s="40">
        <f>IF(D706="0. Inget datum inlagt",Tabell1[[#This Row],[Start date]],YEAR(D706))</f>
        <v>2023</v>
      </c>
      <c r="S706" s="13" t="s">
        <v>134</v>
      </c>
    </row>
    <row r="707" spans="1:19" x14ac:dyDescent="0.2">
      <c r="A707" s="53">
        <v>42</v>
      </c>
      <c r="B707" s="53" t="s">
        <v>1099</v>
      </c>
      <c r="C707" s="53" t="s">
        <v>17</v>
      </c>
      <c r="D707" s="54">
        <v>45474</v>
      </c>
      <c r="E707" s="85">
        <v>46568</v>
      </c>
      <c r="F707" s="53" t="s">
        <v>1160</v>
      </c>
      <c r="G707" s="53" t="s">
        <v>1161</v>
      </c>
      <c r="H707" s="53" t="s">
        <v>1455</v>
      </c>
      <c r="I707" s="53" t="s">
        <v>34</v>
      </c>
      <c r="J707" s="53" t="s">
        <v>144</v>
      </c>
      <c r="K707" s="53" t="s">
        <v>22</v>
      </c>
      <c r="L707" s="53" t="s">
        <v>205</v>
      </c>
      <c r="M707" s="53" t="s">
        <v>131</v>
      </c>
      <c r="N707" s="53" t="s">
        <v>132</v>
      </c>
      <c r="O707" s="55">
        <v>163200</v>
      </c>
      <c r="P707" s="53" t="s">
        <v>133</v>
      </c>
      <c r="Q707" s="53" t="s">
        <v>31</v>
      </c>
      <c r="R707" s="40">
        <f>IF(D707="0. Inget datum inlagt",Tabell1[[#This Row],[Start date]],YEAR(D707))</f>
        <v>2024</v>
      </c>
      <c r="S707" s="13" t="s">
        <v>134</v>
      </c>
    </row>
    <row r="708" spans="1:19" x14ac:dyDescent="0.2">
      <c r="A708" s="53">
        <v>27</v>
      </c>
      <c r="B708" s="53" t="s">
        <v>1099</v>
      </c>
      <c r="C708" s="53" t="s">
        <v>17</v>
      </c>
      <c r="D708" s="54">
        <v>45170</v>
      </c>
      <c r="E708" s="85">
        <v>46265</v>
      </c>
      <c r="F708" s="53" t="s">
        <v>1134</v>
      </c>
      <c r="G708" s="53" t="s">
        <v>253</v>
      </c>
      <c r="H708" s="53" t="s">
        <v>1141</v>
      </c>
      <c r="I708" s="53" t="s">
        <v>34</v>
      </c>
      <c r="J708" s="53" t="s">
        <v>66</v>
      </c>
      <c r="K708" s="53" t="s">
        <v>252</v>
      </c>
      <c r="L708" s="53" t="s">
        <v>253</v>
      </c>
      <c r="M708" s="53" t="s">
        <v>253</v>
      </c>
      <c r="N708" s="53" t="s">
        <v>253</v>
      </c>
      <c r="O708" s="55" t="s">
        <v>253</v>
      </c>
      <c r="P708" s="53" t="s">
        <v>253</v>
      </c>
      <c r="Q708" s="53" t="s">
        <v>253</v>
      </c>
      <c r="R708" s="40">
        <f>IF(D708="0. Inget datum inlagt",Tabell1[[#This Row],[Start date]],YEAR(D708))</f>
        <v>2023</v>
      </c>
      <c r="S708" s="13" t="s">
        <v>134</v>
      </c>
    </row>
    <row r="709" spans="1:19" x14ac:dyDescent="0.2">
      <c r="A709" s="53">
        <v>8</v>
      </c>
      <c r="B709" s="53" t="s">
        <v>1099</v>
      </c>
      <c r="C709" s="53" t="s">
        <v>17</v>
      </c>
      <c r="D709" s="54">
        <v>45200</v>
      </c>
      <c r="E709" s="85" t="s">
        <v>1540</v>
      </c>
      <c r="F709" s="53" t="s">
        <v>1109</v>
      </c>
      <c r="G709" s="53" t="s">
        <v>1120</v>
      </c>
      <c r="H709" s="53" t="s">
        <v>1115</v>
      </c>
      <c r="I709" s="53" t="s">
        <v>20</v>
      </c>
      <c r="J709" s="53" t="s">
        <v>25</v>
      </c>
      <c r="K709" s="53" t="s">
        <v>252</v>
      </c>
      <c r="L709" s="53" t="s">
        <v>261</v>
      </c>
      <c r="M709" s="53" t="s">
        <v>245</v>
      </c>
      <c r="N709" s="53" t="s">
        <v>132</v>
      </c>
      <c r="O709" s="55" t="s">
        <v>253</v>
      </c>
      <c r="P709" s="53" t="s">
        <v>138</v>
      </c>
      <c r="Q709" s="53" t="s">
        <v>57</v>
      </c>
      <c r="R709" s="40">
        <f>IF(D709="0. Inget datum inlagt",Tabell1[[#This Row],[Start date]],YEAR(D709))</f>
        <v>2023</v>
      </c>
      <c r="S709" s="13" t="s">
        <v>134</v>
      </c>
    </row>
    <row r="710" spans="1:19" x14ac:dyDescent="0.2">
      <c r="A710" s="53">
        <v>11</v>
      </c>
      <c r="B710" s="53" t="s">
        <v>1099</v>
      </c>
      <c r="C710" s="53" t="s">
        <v>17</v>
      </c>
      <c r="D710" s="54">
        <v>45184</v>
      </c>
      <c r="E710" s="85">
        <v>46279</v>
      </c>
      <c r="F710" s="53" t="s">
        <v>1119</v>
      </c>
      <c r="G710" s="53" t="s">
        <v>1120</v>
      </c>
      <c r="H710" s="53" t="s">
        <v>1115</v>
      </c>
      <c r="I710" s="53" t="s">
        <v>20</v>
      </c>
      <c r="J710" s="53" t="s">
        <v>25</v>
      </c>
      <c r="K710" s="53" t="s">
        <v>22</v>
      </c>
      <c r="L710" s="53" t="s">
        <v>261</v>
      </c>
      <c r="M710" s="53" t="s">
        <v>245</v>
      </c>
      <c r="N710" s="53" t="s">
        <v>132</v>
      </c>
      <c r="O710" s="55">
        <v>208040</v>
      </c>
      <c r="P710" s="53" t="s">
        <v>133</v>
      </c>
      <c r="Q710" s="53" t="s">
        <v>31</v>
      </c>
      <c r="R710" s="40">
        <f>IF(D710="0. Inget datum inlagt",Tabell1[[#This Row],[Start date]],YEAR(D710))</f>
        <v>2023</v>
      </c>
      <c r="S710" s="13" t="s">
        <v>134</v>
      </c>
    </row>
    <row r="711" spans="1:19" x14ac:dyDescent="0.2">
      <c r="A711" s="53">
        <v>29</v>
      </c>
      <c r="B711" s="53" t="s">
        <v>1099</v>
      </c>
      <c r="C711" s="53" t="s">
        <v>143</v>
      </c>
      <c r="D711" s="54">
        <v>45536</v>
      </c>
      <c r="E711" s="85">
        <v>46081</v>
      </c>
      <c r="F711" s="53" t="s">
        <v>1144</v>
      </c>
      <c r="G711" s="53" t="s">
        <v>1120</v>
      </c>
      <c r="H711" s="53" t="s">
        <v>1115</v>
      </c>
      <c r="I711" s="53" t="s">
        <v>20</v>
      </c>
      <c r="J711" s="53" t="s">
        <v>25</v>
      </c>
      <c r="K711" s="53" t="s">
        <v>22</v>
      </c>
      <c r="L711" s="53" t="s">
        <v>261</v>
      </c>
      <c r="M711" s="53" t="s">
        <v>245</v>
      </c>
      <c r="N711" s="53" t="s">
        <v>132</v>
      </c>
      <c r="O711" s="55">
        <v>37497.599999999999</v>
      </c>
      <c r="P711" s="53" t="s">
        <v>138</v>
      </c>
      <c r="Q711" s="53" t="s">
        <v>57</v>
      </c>
      <c r="R711" s="40">
        <f>IF(D711="0. Inget datum inlagt",Tabell1[[#This Row],[Start date]],YEAR(D711))</f>
        <v>2024</v>
      </c>
      <c r="S711" s="13" t="s">
        <v>134</v>
      </c>
    </row>
    <row r="712" spans="1:19" x14ac:dyDescent="0.2">
      <c r="A712" s="53">
        <v>38</v>
      </c>
      <c r="B712" s="53" t="s">
        <v>1099</v>
      </c>
      <c r="C712" s="53" t="s">
        <v>17</v>
      </c>
      <c r="D712" s="54">
        <v>45566</v>
      </c>
      <c r="E712" s="85">
        <v>46660</v>
      </c>
      <c r="F712" s="53" t="s">
        <v>1155</v>
      </c>
      <c r="G712" s="53" t="s">
        <v>1120</v>
      </c>
      <c r="H712" s="53" t="s">
        <v>1115</v>
      </c>
      <c r="I712" s="53" t="s">
        <v>20</v>
      </c>
      <c r="J712" s="53" t="s">
        <v>25</v>
      </c>
      <c r="K712" s="53" t="s">
        <v>22</v>
      </c>
      <c r="L712" s="53" t="s">
        <v>261</v>
      </c>
      <c r="M712" s="53" t="s">
        <v>245</v>
      </c>
      <c r="N712" s="53" t="s">
        <v>132</v>
      </c>
      <c r="O712" s="55">
        <v>171320</v>
      </c>
      <c r="P712" s="53" t="s">
        <v>133</v>
      </c>
      <c r="Q712" s="53" t="s">
        <v>31</v>
      </c>
      <c r="R712" s="40">
        <f>IF(D712="0. Inget datum inlagt",Tabell1[[#This Row],[Start date]],YEAR(D712))</f>
        <v>2024</v>
      </c>
      <c r="S712" s="13" t="s">
        <v>134</v>
      </c>
    </row>
    <row r="713" spans="1:19" x14ac:dyDescent="0.2">
      <c r="A713" s="53">
        <v>5</v>
      </c>
      <c r="B713" s="53" t="s">
        <v>1099</v>
      </c>
      <c r="C713" s="53" t="s">
        <v>17</v>
      </c>
      <c r="D713" s="54">
        <v>45200</v>
      </c>
      <c r="E713" s="85" t="s">
        <v>1540</v>
      </c>
      <c r="F713" s="53" t="s">
        <v>1109</v>
      </c>
      <c r="G713" s="53" t="s">
        <v>1110</v>
      </c>
      <c r="H713" s="53" t="s">
        <v>1111</v>
      </c>
      <c r="I713" s="53" t="s">
        <v>20</v>
      </c>
      <c r="J713" s="53" t="s">
        <v>66</v>
      </c>
      <c r="K713" s="53" t="s">
        <v>22</v>
      </c>
      <c r="L713" s="53" t="s">
        <v>261</v>
      </c>
      <c r="M713" s="53" t="s">
        <v>245</v>
      </c>
      <c r="N713" s="53" t="s">
        <v>132</v>
      </c>
      <c r="O713" s="55">
        <v>110160</v>
      </c>
      <c r="P713" s="53" t="s">
        <v>138</v>
      </c>
      <c r="Q713" s="53" t="s">
        <v>57</v>
      </c>
      <c r="R713" s="40">
        <f>IF(D713="0. Inget datum inlagt",Tabell1[[#This Row],[Start date]],YEAR(D713))</f>
        <v>2023</v>
      </c>
      <c r="S713" s="13" t="s">
        <v>134</v>
      </c>
    </row>
    <row r="714" spans="1:19" x14ac:dyDescent="0.2">
      <c r="A714" s="53">
        <v>12</v>
      </c>
      <c r="B714" s="53" t="s">
        <v>1099</v>
      </c>
      <c r="C714" s="53" t="s">
        <v>17</v>
      </c>
      <c r="D714" s="54">
        <v>45184</v>
      </c>
      <c r="E714" s="85">
        <v>46279</v>
      </c>
      <c r="F714" s="53" t="s">
        <v>1119</v>
      </c>
      <c r="G714" s="53" t="s">
        <v>253</v>
      </c>
      <c r="H714" s="53" t="s">
        <v>1111</v>
      </c>
      <c r="I714" s="53" t="s">
        <v>20</v>
      </c>
      <c r="J714" s="53" t="s">
        <v>66</v>
      </c>
      <c r="K714" s="53" t="s">
        <v>252</v>
      </c>
      <c r="L714" s="53" t="s">
        <v>261</v>
      </c>
      <c r="M714" s="53" t="s">
        <v>253</v>
      </c>
      <c r="N714" s="53" t="s">
        <v>132</v>
      </c>
      <c r="O714" s="55" t="s">
        <v>253</v>
      </c>
      <c r="P714" s="53" t="s">
        <v>133</v>
      </c>
      <c r="Q714" s="53" t="s">
        <v>31</v>
      </c>
      <c r="R714" s="40">
        <f>IF(D714="0. Inget datum inlagt",Tabell1[[#This Row],[Start date]],YEAR(D714))</f>
        <v>2023</v>
      </c>
      <c r="S714" s="13" t="s">
        <v>134</v>
      </c>
    </row>
    <row r="715" spans="1:19" x14ac:dyDescent="0.2">
      <c r="A715" s="53">
        <v>21</v>
      </c>
      <c r="B715" s="53" t="s">
        <v>1099</v>
      </c>
      <c r="C715" s="53" t="s">
        <v>17</v>
      </c>
      <c r="D715" s="54">
        <v>45170</v>
      </c>
      <c r="E715" s="85">
        <v>46265</v>
      </c>
      <c r="F715" s="53" t="s">
        <v>1134</v>
      </c>
      <c r="G715" s="53" t="s">
        <v>1135</v>
      </c>
      <c r="H715" s="53" t="s">
        <v>1111</v>
      </c>
      <c r="I715" s="53" t="s">
        <v>20</v>
      </c>
      <c r="J715" s="53" t="s">
        <v>66</v>
      </c>
      <c r="K715" s="53" t="s">
        <v>29</v>
      </c>
      <c r="L715" s="53" t="s">
        <v>261</v>
      </c>
      <c r="M715" s="53" t="s">
        <v>245</v>
      </c>
      <c r="N715" s="53" t="s">
        <v>132</v>
      </c>
      <c r="O715" s="55">
        <v>609706.23999999999</v>
      </c>
      <c r="P715" s="53" t="s">
        <v>138</v>
      </c>
      <c r="Q715" s="53" t="s">
        <v>57</v>
      </c>
      <c r="R715" s="40">
        <f>IF(D715="0. Inget datum inlagt",Tabell1[[#This Row],[Start date]],YEAR(D715))</f>
        <v>2023</v>
      </c>
      <c r="S715" s="13" t="s">
        <v>134</v>
      </c>
    </row>
    <row r="716" spans="1:19" x14ac:dyDescent="0.2">
      <c r="A716" s="53">
        <v>46</v>
      </c>
      <c r="B716" s="53" t="s">
        <v>1099</v>
      </c>
      <c r="C716" s="53" t="s">
        <v>17</v>
      </c>
      <c r="D716" s="54">
        <v>45474</v>
      </c>
      <c r="E716" s="85">
        <v>46568</v>
      </c>
      <c r="F716" s="53" t="s">
        <v>1170</v>
      </c>
      <c r="G716" s="53" t="s">
        <v>229</v>
      </c>
      <c r="H716" s="53" t="s">
        <v>230</v>
      </c>
      <c r="I716" s="53" t="s">
        <v>20</v>
      </c>
      <c r="J716" s="53" t="s">
        <v>25</v>
      </c>
      <c r="K716" s="53" t="s">
        <v>22</v>
      </c>
      <c r="L716" s="53" t="s">
        <v>168</v>
      </c>
      <c r="M716" s="53" t="s">
        <v>50</v>
      </c>
      <c r="N716" s="53" t="s">
        <v>156</v>
      </c>
      <c r="O716" s="55">
        <v>85662.720000000001</v>
      </c>
      <c r="P716" s="53" t="s">
        <v>133</v>
      </c>
      <c r="Q716" s="53" t="s">
        <v>86</v>
      </c>
      <c r="R716" s="40">
        <f>IF(D716="0. Inget datum inlagt",Tabell1[[#This Row],[Start date]],YEAR(D716))</f>
        <v>2024</v>
      </c>
      <c r="S716" s="13" t="s">
        <v>134</v>
      </c>
    </row>
    <row r="717" spans="1:19" x14ac:dyDescent="0.2">
      <c r="A717" s="53">
        <v>33</v>
      </c>
      <c r="B717" s="53" t="s">
        <v>1099</v>
      </c>
      <c r="C717" s="53" t="s">
        <v>17</v>
      </c>
      <c r="D717" s="54">
        <v>45444</v>
      </c>
      <c r="E717" s="85">
        <v>46538</v>
      </c>
      <c r="F717" s="53" t="s">
        <v>1147</v>
      </c>
      <c r="G717" s="53" t="s">
        <v>1149</v>
      </c>
      <c r="H717" s="53" t="s">
        <v>1452</v>
      </c>
      <c r="I717" s="53" t="s">
        <v>34</v>
      </c>
      <c r="J717" s="53" t="s">
        <v>35</v>
      </c>
      <c r="K717" s="53" t="s">
        <v>22</v>
      </c>
      <c r="L717" s="53" t="s">
        <v>193</v>
      </c>
      <c r="M717" s="53" t="s">
        <v>131</v>
      </c>
      <c r="N717" s="53" t="s">
        <v>132</v>
      </c>
      <c r="O717" s="55">
        <v>145952</v>
      </c>
      <c r="P717" s="53" t="s">
        <v>138</v>
      </c>
      <c r="Q717" s="53" t="s">
        <v>57</v>
      </c>
      <c r="R717" s="40">
        <f>IF(D717="0. Inget datum inlagt",Tabell1[[#This Row],[Start date]],YEAR(D717))</f>
        <v>2024</v>
      </c>
      <c r="S717" s="13" t="s">
        <v>134</v>
      </c>
    </row>
    <row r="718" spans="1:19" x14ac:dyDescent="0.2">
      <c r="A718" s="53">
        <v>54</v>
      </c>
      <c r="B718" s="53" t="s">
        <v>1099</v>
      </c>
      <c r="C718" s="53" t="s">
        <v>17</v>
      </c>
      <c r="D718" s="54">
        <v>45474</v>
      </c>
      <c r="E718" s="85">
        <v>46568</v>
      </c>
      <c r="F718" s="53" t="s">
        <v>1181</v>
      </c>
      <c r="G718" s="53" t="s">
        <v>400</v>
      </c>
      <c r="H718" s="53" t="s">
        <v>1458</v>
      </c>
      <c r="I718" s="53" t="s">
        <v>20</v>
      </c>
      <c r="J718" s="53" t="s">
        <v>21</v>
      </c>
      <c r="K718" s="53" t="s">
        <v>22</v>
      </c>
      <c r="L718" s="53" t="s">
        <v>193</v>
      </c>
      <c r="M718" s="53" t="s">
        <v>131</v>
      </c>
      <c r="N718" s="53" t="s">
        <v>132</v>
      </c>
      <c r="O718" s="55">
        <v>260800</v>
      </c>
      <c r="P718" s="53" t="s">
        <v>285</v>
      </c>
      <c r="Q718" s="53" t="s">
        <v>426</v>
      </c>
      <c r="R718" s="40">
        <f>IF(D718="0. Inget datum inlagt",Tabell1[[#This Row],[Start date]],YEAR(D718))</f>
        <v>2024</v>
      </c>
      <c r="S718" s="13" t="s">
        <v>134</v>
      </c>
    </row>
    <row r="719" spans="1:19" x14ac:dyDescent="0.2">
      <c r="A719" s="53">
        <v>19</v>
      </c>
      <c r="B719" s="53" t="s">
        <v>1099</v>
      </c>
      <c r="C719" s="53" t="s">
        <v>17</v>
      </c>
      <c r="D719" s="54">
        <v>45170</v>
      </c>
      <c r="E719" s="85">
        <v>46265</v>
      </c>
      <c r="F719" s="53" t="s">
        <v>1129</v>
      </c>
      <c r="G719" s="53" t="s">
        <v>253</v>
      </c>
      <c r="H719" s="53" t="s">
        <v>1132</v>
      </c>
      <c r="I719" s="53" t="s">
        <v>20</v>
      </c>
      <c r="J719" s="53" t="s">
        <v>41</v>
      </c>
      <c r="K719" s="53" t="s">
        <v>252</v>
      </c>
      <c r="L719" s="53" t="s">
        <v>193</v>
      </c>
      <c r="M719" s="53" t="s">
        <v>253</v>
      </c>
      <c r="N719" s="53" t="s">
        <v>253</v>
      </c>
      <c r="O719" s="55" t="s">
        <v>253</v>
      </c>
      <c r="P719" s="53" t="s">
        <v>133</v>
      </c>
      <c r="Q719" s="53" t="s">
        <v>86</v>
      </c>
      <c r="R719" s="40">
        <f>IF(D719="0. Inget datum inlagt",Tabell1[[#This Row],[Start date]],YEAR(D719))</f>
        <v>2023</v>
      </c>
      <c r="S719" s="13" t="s">
        <v>134</v>
      </c>
    </row>
    <row r="720" spans="1:19" x14ac:dyDescent="0.2">
      <c r="A720" s="53">
        <v>1</v>
      </c>
      <c r="B720" s="53" t="s">
        <v>1099</v>
      </c>
      <c r="C720" s="53" t="s">
        <v>17</v>
      </c>
      <c r="D720" s="54">
        <v>45170</v>
      </c>
      <c r="E720" s="85">
        <v>45169</v>
      </c>
      <c r="F720" s="53" t="s">
        <v>1100</v>
      </c>
      <c r="G720" s="53" t="s">
        <v>1101</v>
      </c>
      <c r="H720" s="53" t="s">
        <v>1102</v>
      </c>
      <c r="I720" s="53" t="s">
        <v>34</v>
      </c>
      <c r="J720" s="53" t="s">
        <v>144</v>
      </c>
      <c r="K720" s="53" t="s">
        <v>22</v>
      </c>
      <c r="L720" s="53" t="s">
        <v>1103</v>
      </c>
      <c r="M720" s="53" t="s">
        <v>46</v>
      </c>
      <c r="N720" s="53" t="s">
        <v>137</v>
      </c>
      <c r="O720" s="55">
        <v>134180</v>
      </c>
      <c r="P720" s="53" t="s">
        <v>138</v>
      </c>
      <c r="Q720" s="53" t="s">
        <v>63</v>
      </c>
      <c r="R720" s="40">
        <f>IF(D720="0. Inget datum inlagt",Tabell1[[#This Row],[Start date]],YEAR(D720))</f>
        <v>2023</v>
      </c>
      <c r="S720" s="13" t="s">
        <v>134</v>
      </c>
    </row>
    <row r="721" spans="1:19" x14ac:dyDescent="0.2">
      <c r="A721" s="53">
        <v>34</v>
      </c>
      <c r="B721" s="53" t="s">
        <v>1099</v>
      </c>
      <c r="C721" s="53" t="s">
        <v>17</v>
      </c>
      <c r="D721" s="54">
        <v>45474</v>
      </c>
      <c r="E721" s="85">
        <v>46568</v>
      </c>
      <c r="F721" s="53" t="s">
        <v>1150</v>
      </c>
      <c r="G721" s="53" t="s">
        <v>1151</v>
      </c>
      <c r="H721" s="53" t="s">
        <v>1453</v>
      </c>
      <c r="I721" s="53" t="s">
        <v>34</v>
      </c>
      <c r="J721" s="53" t="s">
        <v>38</v>
      </c>
      <c r="K721" s="53" t="s">
        <v>22</v>
      </c>
      <c r="L721" s="53" t="s">
        <v>1543</v>
      </c>
      <c r="M721" s="53" t="s">
        <v>46</v>
      </c>
      <c r="N721" s="53" t="s">
        <v>137</v>
      </c>
      <c r="O721" s="55">
        <v>238000</v>
      </c>
      <c r="P721" s="53" t="s">
        <v>138</v>
      </c>
      <c r="Q721" s="53" t="s">
        <v>63</v>
      </c>
      <c r="R721" s="40">
        <f>IF(D721="0. Inget datum inlagt",Tabell1[[#This Row],[Start date]],YEAR(D721))</f>
        <v>2024</v>
      </c>
      <c r="S721" s="13" t="s">
        <v>134</v>
      </c>
    </row>
    <row r="722" spans="1:19" x14ac:dyDescent="0.2">
      <c r="A722" s="53">
        <v>16</v>
      </c>
      <c r="B722" s="53" t="s">
        <v>1099</v>
      </c>
      <c r="C722" s="53" t="s">
        <v>17</v>
      </c>
      <c r="D722" s="54">
        <v>45170</v>
      </c>
      <c r="E722" s="85">
        <v>46265</v>
      </c>
      <c r="F722" s="53" t="s">
        <v>1125</v>
      </c>
      <c r="G722" s="53" t="s">
        <v>253</v>
      </c>
      <c r="H722" s="53" t="s">
        <v>1128</v>
      </c>
      <c r="I722" s="53" t="s">
        <v>34</v>
      </c>
      <c r="J722" s="53" t="s">
        <v>1112</v>
      </c>
      <c r="K722" s="53" t="s">
        <v>252</v>
      </c>
      <c r="L722" s="53" t="s">
        <v>1124</v>
      </c>
      <c r="M722" s="53" t="s">
        <v>253</v>
      </c>
      <c r="N722" s="53" t="s">
        <v>253</v>
      </c>
      <c r="O722" s="55" t="s">
        <v>253</v>
      </c>
      <c r="P722" s="53" t="s">
        <v>133</v>
      </c>
      <c r="Q722" s="53" t="s">
        <v>88</v>
      </c>
      <c r="R722" s="40">
        <f>IF(D722="0. Inget datum inlagt",Tabell1[[#This Row],[Start date]],YEAR(D722))</f>
        <v>2023</v>
      </c>
      <c r="S722" s="13" t="s">
        <v>134</v>
      </c>
    </row>
    <row r="723" spans="1:19" x14ac:dyDescent="0.2">
      <c r="A723" s="53">
        <v>49</v>
      </c>
      <c r="B723" s="53" t="s">
        <v>1099</v>
      </c>
      <c r="C723" s="53" t="s">
        <v>17</v>
      </c>
      <c r="D723" s="54">
        <v>45413</v>
      </c>
      <c r="E723" s="85">
        <v>46507</v>
      </c>
      <c r="F723" s="53" t="s">
        <v>1171</v>
      </c>
      <c r="G723" s="53" t="s">
        <v>657</v>
      </c>
      <c r="H723" s="53" t="s">
        <v>658</v>
      </c>
      <c r="I723" s="53" t="s">
        <v>34</v>
      </c>
      <c r="J723" s="53" t="s">
        <v>66</v>
      </c>
      <c r="K723" s="53" t="s">
        <v>22</v>
      </c>
      <c r="L723" s="53" t="s">
        <v>170</v>
      </c>
      <c r="M723" s="53" t="s">
        <v>186</v>
      </c>
      <c r="N723" s="53" t="s">
        <v>1158</v>
      </c>
      <c r="O723" s="55">
        <v>100728</v>
      </c>
      <c r="P723" s="53" t="s">
        <v>133</v>
      </c>
      <c r="Q723" s="53" t="s">
        <v>88</v>
      </c>
      <c r="R723" s="40">
        <f>IF(D723="0. Inget datum inlagt",Tabell1[[#This Row],[Start date]],YEAR(D723))</f>
        <v>2024</v>
      </c>
      <c r="S723" s="13" t="s">
        <v>134</v>
      </c>
    </row>
    <row r="724" spans="1:19" x14ac:dyDescent="0.2">
      <c r="A724" s="53">
        <v>23</v>
      </c>
      <c r="B724" s="53" t="s">
        <v>1099</v>
      </c>
      <c r="C724" s="53" t="s">
        <v>17</v>
      </c>
      <c r="D724" s="54">
        <v>45170</v>
      </c>
      <c r="E724" s="85">
        <v>46265</v>
      </c>
      <c r="F724" s="53" t="s">
        <v>1134</v>
      </c>
      <c r="G724" s="53" t="s">
        <v>1137</v>
      </c>
      <c r="H724" s="53" t="s">
        <v>1138</v>
      </c>
      <c r="I724" s="53" t="s">
        <v>34</v>
      </c>
      <c r="J724" s="53" t="s">
        <v>35</v>
      </c>
      <c r="K724" s="53" t="s">
        <v>22</v>
      </c>
      <c r="L724" s="53" t="s">
        <v>261</v>
      </c>
      <c r="M724" s="53" t="s">
        <v>245</v>
      </c>
      <c r="N724" s="53" t="s">
        <v>132</v>
      </c>
      <c r="O724" s="55">
        <v>204904.32000000001</v>
      </c>
      <c r="P724" s="53" t="s">
        <v>138</v>
      </c>
      <c r="Q724" s="53" t="s">
        <v>57</v>
      </c>
      <c r="R724" s="40">
        <f>IF(D724="0. Inget datum inlagt",Tabell1[[#This Row],[Start date]],YEAR(D724))</f>
        <v>2023</v>
      </c>
      <c r="S724" s="13" t="s">
        <v>134</v>
      </c>
    </row>
    <row r="725" spans="1:19" x14ac:dyDescent="0.2">
      <c r="A725" s="53">
        <v>60</v>
      </c>
      <c r="B725" s="53" t="s">
        <v>1099</v>
      </c>
      <c r="C725" s="53" t="s">
        <v>17</v>
      </c>
      <c r="D725" s="54">
        <v>45474</v>
      </c>
      <c r="E725" s="85">
        <v>46568</v>
      </c>
      <c r="F725" s="53" t="s">
        <v>1191</v>
      </c>
      <c r="G725" s="53" t="s">
        <v>1089</v>
      </c>
      <c r="H725" s="53" t="s">
        <v>1537</v>
      </c>
      <c r="I725" s="53" t="s">
        <v>20</v>
      </c>
      <c r="J725" s="53" t="s">
        <v>21</v>
      </c>
      <c r="K725" s="53" t="s">
        <v>22</v>
      </c>
      <c r="L725" s="53" t="s">
        <v>1545</v>
      </c>
      <c r="M725" s="53" t="s">
        <v>131</v>
      </c>
      <c r="N725" s="53" t="s">
        <v>132</v>
      </c>
      <c r="O725" s="55">
        <v>220402.48800000001</v>
      </c>
      <c r="P725" s="53" t="s">
        <v>282</v>
      </c>
      <c r="Q725" s="53" t="s">
        <v>1193</v>
      </c>
      <c r="R725" s="40">
        <f>IF(D725="0. Inget datum inlagt",Tabell1[[#This Row],[Start date]],YEAR(D725))</f>
        <v>2024</v>
      </c>
      <c r="S725" s="13" t="s">
        <v>134</v>
      </c>
    </row>
    <row r="726" spans="1:19" x14ac:dyDescent="0.2">
      <c r="A726" s="53">
        <v>55</v>
      </c>
      <c r="B726" s="53" t="s">
        <v>1099</v>
      </c>
      <c r="C726" s="53" t="s">
        <v>17</v>
      </c>
      <c r="D726" s="54">
        <v>45413</v>
      </c>
      <c r="E726" s="85">
        <v>46507</v>
      </c>
      <c r="F726" s="53" t="s">
        <v>1182</v>
      </c>
      <c r="G726" s="53" t="s">
        <v>1183</v>
      </c>
      <c r="H726" s="53" t="s">
        <v>1459</v>
      </c>
      <c r="I726" s="53" t="s">
        <v>34</v>
      </c>
      <c r="J726" s="53" t="s">
        <v>144</v>
      </c>
      <c r="K726" s="53" t="s">
        <v>22</v>
      </c>
      <c r="L726" s="53" t="s">
        <v>1544</v>
      </c>
      <c r="M726" s="53" t="s">
        <v>131</v>
      </c>
      <c r="N726" s="53" t="s">
        <v>132</v>
      </c>
      <c r="O726" s="55">
        <v>246573.6</v>
      </c>
      <c r="P726" s="53" t="s">
        <v>285</v>
      </c>
      <c r="Q726" s="53" t="s">
        <v>426</v>
      </c>
      <c r="R726" s="40">
        <f>IF(D726="0. Inget datum inlagt",Tabell1[[#This Row],[Start date]],YEAR(D726))</f>
        <v>2024</v>
      </c>
      <c r="S726" s="13" t="s">
        <v>134</v>
      </c>
    </row>
    <row r="727" spans="1:19" x14ac:dyDescent="0.2">
      <c r="A727" s="53">
        <v>28</v>
      </c>
      <c r="B727" s="53" t="s">
        <v>1099</v>
      </c>
      <c r="C727" s="53" t="s">
        <v>143</v>
      </c>
      <c r="D727" s="54">
        <v>45563</v>
      </c>
      <c r="E727" s="85">
        <v>46108</v>
      </c>
      <c r="F727" s="53" t="s">
        <v>1142</v>
      </c>
      <c r="G727" s="53" t="s">
        <v>1143</v>
      </c>
      <c r="H727" s="53" t="s">
        <v>1448</v>
      </c>
      <c r="I727" s="53" t="s">
        <v>34</v>
      </c>
      <c r="J727" s="53" t="s">
        <v>144</v>
      </c>
      <c r="K727" s="53" t="s">
        <v>22</v>
      </c>
      <c r="L727" s="53" t="s">
        <v>205</v>
      </c>
      <c r="M727" s="53" t="s">
        <v>131</v>
      </c>
      <c r="N727" s="53" t="s">
        <v>132</v>
      </c>
      <c r="O727" s="55">
        <v>31920</v>
      </c>
      <c r="P727" s="53" t="s">
        <v>138</v>
      </c>
      <c r="Q727" s="53" t="s">
        <v>57</v>
      </c>
      <c r="R727" s="40">
        <f>IF(D727="0. Inget datum inlagt",Tabell1[[#This Row],[Start date]],YEAR(D727))</f>
        <v>2024</v>
      </c>
      <c r="S727" s="13" t="s">
        <v>134</v>
      </c>
    </row>
    <row r="728" spans="1:19" x14ac:dyDescent="0.2">
      <c r="A728" s="53">
        <v>31</v>
      </c>
      <c r="B728" s="53" t="s">
        <v>1099</v>
      </c>
      <c r="C728" s="53" t="s">
        <v>17</v>
      </c>
      <c r="D728" s="54">
        <v>45444</v>
      </c>
      <c r="E728" s="85">
        <v>46538</v>
      </c>
      <c r="F728" s="53" t="s">
        <v>1147</v>
      </c>
      <c r="G728" s="53" t="s">
        <v>357</v>
      </c>
      <c r="H728" s="53" t="s">
        <v>1450</v>
      </c>
      <c r="I728" s="53" t="s">
        <v>20</v>
      </c>
      <c r="J728" s="53" t="s">
        <v>1112</v>
      </c>
      <c r="K728" s="53" t="s">
        <v>29</v>
      </c>
      <c r="L728" s="53" t="s">
        <v>193</v>
      </c>
      <c r="M728" s="53" t="s">
        <v>131</v>
      </c>
      <c r="N728" s="53" t="s">
        <v>132</v>
      </c>
      <c r="O728" s="55">
        <v>214720</v>
      </c>
      <c r="P728" s="53" t="s">
        <v>138</v>
      </c>
      <c r="Q728" s="53" t="s">
        <v>57</v>
      </c>
      <c r="R728" s="40">
        <f>IF(D728="0. Inget datum inlagt",Tabell1[[#This Row],[Start date]],YEAR(D728))</f>
        <v>2024</v>
      </c>
      <c r="S728" s="13" t="s">
        <v>134</v>
      </c>
    </row>
    <row r="729" spans="1:19" x14ac:dyDescent="0.2">
      <c r="A729" s="53">
        <v>48</v>
      </c>
      <c r="B729" s="53" t="s">
        <v>1099</v>
      </c>
      <c r="C729" s="53" t="s">
        <v>17</v>
      </c>
      <c r="D729" s="54">
        <v>45413</v>
      </c>
      <c r="E729" s="85">
        <v>46507</v>
      </c>
      <c r="F729" s="53" t="s">
        <v>1171</v>
      </c>
      <c r="G729" s="53" t="s">
        <v>1172</v>
      </c>
      <c r="H729" s="53" t="s">
        <v>1329</v>
      </c>
      <c r="I729" s="53" t="s">
        <v>20</v>
      </c>
      <c r="J729" s="53" t="s">
        <v>21</v>
      </c>
      <c r="K729" s="53" t="s">
        <v>22</v>
      </c>
      <c r="L729" s="53" t="s">
        <v>242</v>
      </c>
      <c r="M729" s="53" t="s">
        <v>161</v>
      </c>
      <c r="N729" s="53" t="s">
        <v>1158</v>
      </c>
      <c r="O729" s="55">
        <v>101144</v>
      </c>
      <c r="P729" s="53" t="s">
        <v>133</v>
      </c>
      <c r="Q729" s="53" t="s">
        <v>88</v>
      </c>
      <c r="R729" s="40">
        <f>IF(D729="0. Inget datum inlagt",Tabell1[[#This Row],[Start date]],YEAR(D729))</f>
        <v>2024</v>
      </c>
      <c r="S729" s="13" t="s">
        <v>134</v>
      </c>
    </row>
    <row r="730" spans="1:19" x14ac:dyDescent="0.2">
      <c r="A730" s="53">
        <v>50</v>
      </c>
      <c r="B730" s="53" t="s">
        <v>1099</v>
      </c>
      <c r="C730" s="53" t="s">
        <v>17</v>
      </c>
      <c r="D730" s="54">
        <v>45474</v>
      </c>
      <c r="E730" s="85">
        <v>46568</v>
      </c>
      <c r="F730" s="53" t="s">
        <v>1173</v>
      </c>
      <c r="G730" s="53" t="s">
        <v>1172</v>
      </c>
      <c r="H730" s="53" t="s">
        <v>1329</v>
      </c>
      <c r="I730" s="53" t="s">
        <v>20</v>
      </c>
      <c r="J730" s="53" t="s">
        <v>21</v>
      </c>
      <c r="K730" s="53" t="s">
        <v>22</v>
      </c>
      <c r="L730" s="53" t="s">
        <v>242</v>
      </c>
      <c r="M730" s="53" t="s">
        <v>161</v>
      </c>
      <c r="N730" s="53" t="s">
        <v>1158</v>
      </c>
      <c r="O730" s="55">
        <v>184753.6</v>
      </c>
      <c r="P730" s="53" t="s">
        <v>133</v>
      </c>
      <c r="Q730" s="53" t="s">
        <v>88</v>
      </c>
      <c r="R730" s="40">
        <f>IF(D730="0. Inget datum inlagt",Tabell1[[#This Row],[Start date]],YEAR(D730))</f>
        <v>2024</v>
      </c>
      <c r="S730" s="13" t="s">
        <v>134</v>
      </c>
    </row>
    <row r="731" spans="1:19" x14ac:dyDescent="0.2">
      <c r="A731" s="53">
        <v>22</v>
      </c>
      <c r="B731" s="53" t="s">
        <v>1099</v>
      </c>
      <c r="C731" s="53" t="s">
        <v>17</v>
      </c>
      <c r="D731" s="54">
        <v>45170</v>
      </c>
      <c r="E731" s="85">
        <v>46265</v>
      </c>
      <c r="F731" s="53" t="s">
        <v>1134</v>
      </c>
      <c r="G731" s="53" t="s">
        <v>1136</v>
      </c>
      <c r="H731" s="53" t="s">
        <v>1874</v>
      </c>
      <c r="I731" s="53" t="s">
        <v>20</v>
      </c>
      <c r="J731" s="53" t="s">
        <v>21</v>
      </c>
      <c r="K731" s="53" t="s">
        <v>22</v>
      </c>
      <c r="L731" s="53" t="s">
        <v>261</v>
      </c>
      <c r="M731" s="53" t="s">
        <v>245</v>
      </c>
      <c r="N731" s="53" t="s">
        <v>132</v>
      </c>
      <c r="O731" s="55">
        <v>109220</v>
      </c>
      <c r="P731" s="53" t="s">
        <v>138</v>
      </c>
      <c r="Q731" s="53" t="s">
        <v>57</v>
      </c>
      <c r="R731" s="40">
        <f>IF(D731="0. Inget datum inlagt",Tabell1[[#This Row],[Start date]],YEAR(D731))</f>
        <v>2023</v>
      </c>
      <c r="S731" s="13" t="s">
        <v>134</v>
      </c>
    </row>
    <row r="732" spans="1:19" x14ac:dyDescent="0.2">
      <c r="A732" s="53">
        <v>7</v>
      </c>
      <c r="B732" s="53" t="s">
        <v>1099</v>
      </c>
      <c r="C732" s="53" t="s">
        <v>17</v>
      </c>
      <c r="D732" s="54">
        <v>45200</v>
      </c>
      <c r="E732" s="85" t="s">
        <v>1540</v>
      </c>
      <c r="F732" s="53" t="s">
        <v>1109</v>
      </c>
      <c r="G732" s="53" t="s">
        <v>253</v>
      </c>
      <c r="H732" s="53" t="s">
        <v>1874</v>
      </c>
      <c r="I732" s="53" t="s">
        <v>20</v>
      </c>
      <c r="J732" s="53" t="s">
        <v>21</v>
      </c>
      <c r="K732" s="53" t="s">
        <v>252</v>
      </c>
      <c r="L732" s="53" t="s">
        <v>261</v>
      </c>
      <c r="M732" s="53" t="s">
        <v>245</v>
      </c>
      <c r="N732" s="53" t="s">
        <v>132</v>
      </c>
      <c r="O732" s="55" t="s">
        <v>253</v>
      </c>
      <c r="P732" s="53" t="s">
        <v>138</v>
      </c>
      <c r="Q732" s="53" t="s">
        <v>57</v>
      </c>
      <c r="R732" s="40">
        <f>IF(D732="0. Inget datum inlagt",Tabell1[[#This Row],[Start date]],YEAR(D732))</f>
        <v>2023</v>
      </c>
      <c r="S732" s="13" t="s">
        <v>134</v>
      </c>
    </row>
    <row r="733" spans="1:19" x14ac:dyDescent="0.2">
      <c r="A733" s="53">
        <v>18</v>
      </c>
      <c r="B733" s="53" t="s">
        <v>1099</v>
      </c>
      <c r="C733" s="53" t="s">
        <v>17</v>
      </c>
      <c r="D733" s="54">
        <v>45170</v>
      </c>
      <c r="E733" s="85">
        <v>46265</v>
      </c>
      <c r="F733" s="53" t="s">
        <v>1129</v>
      </c>
      <c r="G733" s="53" t="s">
        <v>1130</v>
      </c>
      <c r="H733" s="53" t="s">
        <v>1131</v>
      </c>
      <c r="I733" s="53" t="s">
        <v>20</v>
      </c>
      <c r="J733" s="53" t="s">
        <v>25</v>
      </c>
      <c r="K733" s="53" t="s">
        <v>22</v>
      </c>
      <c r="L733" s="53" t="s">
        <v>130</v>
      </c>
      <c r="M733" s="53" t="s">
        <v>131</v>
      </c>
      <c r="N733" s="53" t="s">
        <v>132</v>
      </c>
      <c r="O733" s="55">
        <v>288080</v>
      </c>
      <c r="P733" s="53" t="s">
        <v>133</v>
      </c>
      <c r="Q733" s="53" t="s">
        <v>86</v>
      </c>
      <c r="R733" s="40">
        <f>IF(D733="0. Inget datum inlagt",Tabell1[[#This Row],[Start date]],YEAR(D733))</f>
        <v>2023</v>
      </c>
      <c r="S733" s="13" t="s">
        <v>134</v>
      </c>
    </row>
    <row r="734" spans="1:19" x14ac:dyDescent="0.2">
      <c r="A734" s="53">
        <v>24</v>
      </c>
      <c r="B734" s="53" t="s">
        <v>1099</v>
      </c>
      <c r="C734" s="53" t="s">
        <v>17</v>
      </c>
      <c r="D734" s="54">
        <v>45170</v>
      </c>
      <c r="E734" s="85">
        <v>46265</v>
      </c>
      <c r="F734" s="53" t="s">
        <v>1134</v>
      </c>
      <c r="G734" s="53" t="s">
        <v>253</v>
      </c>
      <c r="H734" s="53" t="s">
        <v>1139</v>
      </c>
      <c r="I734" s="53" t="s">
        <v>34</v>
      </c>
      <c r="J734" s="53" t="s">
        <v>35</v>
      </c>
      <c r="K734" s="53" t="s">
        <v>252</v>
      </c>
      <c r="L734" s="53" t="s">
        <v>253</v>
      </c>
      <c r="M734" s="53" t="s">
        <v>253</v>
      </c>
      <c r="N734" s="53" t="s">
        <v>253</v>
      </c>
      <c r="O734" s="55" t="s">
        <v>253</v>
      </c>
      <c r="P734" s="53" t="s">
        <v>253</v>
      </c>
      <c r="Q734" s="53" t="s">
        <v>253</v>
      </c>
      <c r="R734" s="40">
        <f>IF(D734="0. Inget datum inlagt",Tabell1[[#This Row],[Start date]],YEAR(D734))</f>
        <v>2023</v>
      </c>
      <c r="S734" s="13" t="s">
        <v>134</v>
      </c>
    </row>
    <row r="735" spans="1:19" x14ac:dyDescent="0.2">
      <c r="A735" s="53">
        <v>26</v>
      </c>
      <c r="B735" s="53" t="s">
        <v>1099</v>
      </c>
      <c r="C735" s="53" t="s">
        <v>17</v>
      </c>
      <c r="D735" s="54">
        <v>45170</v>
      </c>
      <c r="E735" s="85">
        <v>46265</v>
      </c>
      <c r="F735" s="53" t="s">
        <v>1134</v>
      </c>
      <c r="G735" s="53" t="s">
        <v>253</v>
      </c>
      <c r="H735" s="53" t="s">
        <v>183</v>
      </c>
      <c r="I735" s="53" t="s">
        <v>20</v>
      </c>
      <c r="J735" s="53" t="s">
        <v>66</v>
      </c>
      <c r="K735" s="53" t="s">
        <v>252</v>
      </c>
      <c r="L735" s="53" t="s">
        <v>168</v>
      </c>
      <c r="M735" s="53" t="s">
        <v>50</v>
      </c>
      <c r="N735" s="53" t="s">
        <v>156</v>
      </c>
      <c r="O735" s="55" t="s">
        <v>253</v>
      </c>
      <c r="P735" s="53" t="s">
        <v>253</v>
      </c>
      <c r="Q735" s="53" t="s">
        <v>253</v>
      </c>
      <c r="R735" s="40">
        <f>IF(D735="0. Inget datum inlagt",Tabell1[[#This Row],[Start date]],YEAR(D735))</f>
        <v>2023</v>
      </c>
      <c r="S735" s="13" t="s">
        <v>134</v>
      </c>
    </row>
    <row r="736" spans="1:19" x14ac:dyDescent="0.2">
      <c r="A736" s="53">
        <v>47</v>
      </c>
      <c r="B736" s="53" t="s">
        <v>1099</v>
      </c>
      <c r="C736" s="53" t="s">
        <v>17</v>
      </c>
      <c r="D736" s="54">
        <v>45413</v>
      </c>
      <c r="E736" s="85">
        <v>46507</v>
      </c>
      <c r="F736" s="53" t="s">
        <v>1171</v>
      </c>
      <c r="G736" s="53" t="s">
        <v>1157</v>
      </c>
      <c r="H736" s="53" t="s">
        <v>214</v>
      </c>
      <c r="I736" s="53" t="s">
        <v>20</v>
      </c>
      <c r="J736" s="53" t="s">
        <v>25</v>
      </c>
      <c r="K736" s="53" t="s">
        <v>22</v>
      </c>
      <c r="L736" s="53" t="s">
        <v>170</v>
      </c>
      <c r="M736" s="53" t="s">
        <v>186</v>
      </c>
      <c r="N736" s="53" t="s">
        <v>1158</v>
      </c>
      <c r="O736" s="55">
        <v>104720</v>
      </c>
      <c r="P736" s="53" t="s">
        <v>133</v>
      </c>
      <c r="Q736" s="53" t="s">
        <v>88</v>
      </c>
      <c r="R736" s="40">
        <f>IF(D736="0. Inget datum inlagt",Tabell1[[#This Row],[Start date]],YEAR(D736))</f>
        <v>2024</v>
      </c>
      <c r="S736" s="13" t="s">
        <v>134</v>
      </c>
    </row>
    <row r="737" spans="1:19" x14ac:dyDescent="0.2">
      <c r="A737" s="53">
        <v>39</v>
      </c>
      <c r="B737" s="53" t="s">
        <v>1099</v>
      </c>
      <c r="C737" s="53" t="s">
        <v>17</v>
      </c>
      <c r="D737" s="54">
        <v>45474</v>
      </c>
      <c r="E737" s="85">
        <v>46477</v>
      </c>
      <c r="F737" s="53" t="s">
        <v>1156</v>
      </c>
      <c r="G737" s="53" t="s">
        <v>1157</v>
      </c>
      <c r="H737" s="53" t="s">
        <v>214</v>
      </c>
      <c r="I737" s="53" t="s">
        <v>20</v>
      </c>
      <c r="J737" s="53" t="s">
        <v>25</v>
      </c>
      <c r="K737" s="53" t="s">
        <v>22</v>
      </c>
      <c r="L737" s="53" t="s">
        <v>170</v>
      </c>
      <c r="M737" s="53" t="s">
        <v>186</v>
      </c>
      <c r="N737" s="53" t="s">
        <v>1158</v>
      </c>
      <c r="O737" s="55">
        <v>238861.06</v>
      </c>
      <c r="P737" s="53" t="s">
        <v>133</v>
      </c>
      <c r="Q737" s="53" t="s">
        <v>31</v>
      </c>
      <c r="R737" s="40">
        <f>IF(D737="0. Inget datum inlagt",Tabell1[[#This Row],[Start date]],YEAR(D737))</f>
        <v>2024</v>
      </c>
      <c r="S737" s="13" t="s">
        <v>134</v>
      </c>
    </row>
    <row r="738" spans="1:19" x14ac:dyDescent="0.2">
      <c r="A738" s="53">
        <v>40</v>
      </c>
      <c r="B738" s="53" t="s">
        <v>1099</v>
      </c>
      <c r="C738" s="53" t="s">
        <v>17</v>
      </c>
      <c r="D738" s="54">
        <v>45474</v>
      </c>
      <c r="E738" s="85">
        <v>46568</v>
      </c>
      <c r="F738" s="53" t="s">
        <v>1159</v>
      </c>
      <c r="G738" s="53" t="s">
        <v>1157</v>
      </c>
      <c r="H738" s="53" t="s">
        <v>214</v>
      </c>
      <c r="I738" s="53" t="s">
        <v>20</v>
      </c>
      <c r="J738" s="53" t="s">
        <v>25</v>
      </c>
      <c r="K738" s="53" t="s">
        <v>22</v>
      </c>
      <c r="L738" s="53" t="s">
        <v>170</v>
      </c>
      <c r="M738" s="53" t="s">
        <v>186</v>
      </c>
      <c r="N738" s="53" t="s">
        <v>1158</v>
      </c>
      <c r="O738" s="55">
        <v>192480</v>
      </c>
      <c r="P738" s="53" t="s">
        <v>133</v>
      </c>
      <c r="Q738" s="53" t="s">
        <v>31</v>
      </c>
      <c r="R738" s="40">
        <f>IF(D738="0. Inget datum inlagt",Tabell1[[#This Row],[Start date]],YEAR(D738))</f>
        <v>2024</v>
      </c>
      <c r="S738" s="13" t="s">
        <v>134</v>
      </c>
    </row>
    <row r="739" spans="1:19" x14ac:dyDescent="0.2">
      <c r="A739" s="53">
        <v>17</v>
      </c>
      <c r="B739" s="53" t="s">
        <v>1099</v>
      </c>
      <c r="C739" s="53" t="s">
        <v>17</v>
      </c>
      <c r="D739" s="54">
        <v>45170</v>
      </c>
      <c r="E739" s="85">
        <v>46265</v>
      </c>
      <c r="F739" s="53" t="s">
        <v>1129</v>
      </c>
      <c r="G739" s="53" t="s">
        <v>1053</v>
      </c>
      <c r="H739" s="53" t="s">
        <v>1917</v>
      </c>
      <c r="I739" s="53" t="s">
        <v>20</v>
      </c>
      <c r="J739" s="53" t="s">
        <v>25</v>
      </c>
      <c r="K739" s="53" t="s">
        <v>29</v>
      </c>
      <c r="L739" s="53" t="s">
        <v>205</v>
      </c>
      <c r="M739" s="53" t="s">
        <v>131</v>
      </c>
      <c r="N739" s="53" t="s">
        <v>132</v>
      </c>
      <c r="O739" s="55">
        <v>384160</v>
      </c>
      <c r="P739" s="53" t="s">
        <v>133</v>
      </c>
      <c r="Q739" s="53" t="s">
        <v>86</v>
      </c>
      <c r="R739" s="40">
        <f>IF(D739="0. Inget datum inlagt",Tabell1[[#This Row],[Start date]],YEAR(D739))</f>
        <v>2023</v>
      </c>
      <c r="S739" s="13" t="s">
        <v>134</v>
      </c>
    </row>
    <row r="740" spans="1:19" x14ac:dyDescent="0.2">
      <c r="A740" s="53">
        <v>32</v>
      </c>
      <c r="B740" s="53" t="s">
        <v>1099</v>
      </c>
      <c r="C740" s="53" t="s">
        <v>17</v>
      </c>
      <c r="D740" s="54">
        <v>45444</v>
      </c>
      <c r="E740" s="85">
        <v>46538</v>
      </c>
      <c r="F740" s="53" t="s">
        <v>1147</v>
      </c>
      <c r="G740" s="53" t="s">
        <v>1148</v>
      </c>
      <c r="H740" s="53" t="s">
        <v>1451</v>
      </c>
      <c r="I740" s="53" t="s">
        <v>20</v>
      </c>
      <c r="J740" s="53" t="s">
        <v>21</v>
      </c>
      <c r="K740" s="53" t="s">
        <v>22</v>
      </c>
      <c r="L740" s="53" t="s">
        <v>193</v>
      </c>
      <c r="M740" s="53" t="s">
        <v>131</v>
      </c>
      <c r="N740" s="53" t="s">
        <v>132</v>
      </c>
      <c r="O740" s="55">
        <v>160040</v>
      </c>
      <c r="P740" s="53" t="s">
        <v>138</v>
      </c>
      <c r="Q740" s="53" t="s">
        <v>57</v>
      </c>
      <c r="R740" s="40">
        <f>IF(D740="0. Inget datum inlagt",Tabell1[[#This Row],[Start date]],YEAR(D740))</f>
        <v>2024</v>
      </c>
      <c r="S740" s="13" t="s">
        <v>134</v>
      </c>
    </row>
    <row r="741" spans="1:19" x14ac:dyDescent="0.2">
      <c r="A741" s="53">
        <v>51</v>
      </c>
      <c r="B741" s="53" t="s">
        <v>1099</v>
      </c>
      <c r="C741" s="53" t="s">
        <v>17</v>
      </c>
      <c r="D741" s="54">
        <v>45658</v>
      </c>
      <c r="E741" s="85">
        <v>46752</v>
      </c>
      <c r="F741" s="53" t="s">
        <v>1174</v>
      </c>
      <c r="G741" s="53" t="s">
        <v>1175</v>
      </c>
      <c r="H741" s="53" t="s">
        <v>1918</v>
      </c>
      <c r="I741" s="53" t="s">
        <v>20</v>
      </c>
      <c r="J741" s="53" t="s">
        <v>21</v>
      </c>
      <c r="K741" s="53" t="s">
        <v>22</v>
      </c>
      <c r="L741" s="53" t="s">
        <v>1176</v>
      </c>
      <c r="M741" s="53" t="s">
        <v>161</v>
      </c>
      <c r="N741" s="53" t="s">
        <v>1158</v>
      </c>
      <c r="O741" s="55">
        <v>284400</v>
      </c>
      <c r="P741" s="53" t="s">
        <v>285</v>
      </c>
      <c r="Q741" s="53" t="s">
        <v>426</v>
      </c>
      <c r="R741" s="40">
        <f>IF(D741="0. Inget datum inlagt",Tabell1[[#This Row],[Start date]],YEAR(D741))</f>
        <v>2025</v>
      </c>
      <c r="S741" s="13" t="s">
        <v>134</v>
      </c>
    </row>
    <row r="742" spans="1:19" x14ac:dyDescent="0.2">
      <c r="A742" s="53">
        <v>41</v>
      </c>
      <c r="B742" s="53" t="s">
        <v>1099</v>
      </c>
      <c r="C742" s="53" t="s">
        <v>17</v>
      </c>
      <c r="D742" s="54">
        <v>45474</v>
      </c>
      <c r="E742" s="85">
        <v>46568</v>
      </c>
      <c r="F742" s="53" t="s">
        <v>1160</v>
      </c>
      <c r="G742" s="53" t="s">
        <v>822</v>
      </c>
      <c r="H742" s="53" t="e">
        <v>#N/A</v>
      </c>
      <c r="I742" s="53" t="s">
        <v>20</v>
      </c>
      <c r="J742" s="53" t="s">
        <v>21</v>
      </c>
      <c r="K742" s="53" t="s">
        <v>22</v>
      </c>
      <c r="L742" s="53" t="s">
        <v>578</v>
      </c>
      <c r="M742" s="53" t="s">
        <v>131</v>
      </c>
      <c r="N742" s="53" t="s">
        <v>132</v>
      </c>
      <c r="O742" s="55">
        <v>60160</v>
      </c>
      <c r="P742" s="53" t="s">
        <v>133</v>
      </c>
      <c r="Q742" s="53" t="s">
        <v>31</v>
      </c>
      <c r="R742" s="40">
        <f>IF(D742="0. Inget datum inlagt",Tabell1[[#This Row],[Start date]],YEAR(D742))</f>
        <v>2024</v>
      </c>
      <c r="S742" s="13" t="s">
        <v>134</v>
      </c>
    </row>
    <row r="743" spans="1:19" x14ac:dyDescent="0.2">
      <c r="A743" s="53">
        <v>37</v>
      </c>
      <c r="B743" s="53" t="s">
        <v>1099</v>
      </c>
      <c r="C743" s="53" t="s">
        <v>17</v>
      </c>
      <c r="D743" s="54">
        <v>45474</v>
      </c>
      <c r="E743" s="85">
        <v>46568</v>
      </c>
      <c r="F743" s="53" t="s">
        <v>1153</v>
      </c>
      <c r="G743" s="53" t="s">
        <v>1154</v>
      </c>
      <c r="H743" s="53" t="s">
        <v>1454</v>
      </c>
      <c r="I743" s="53" t="s">
        <v>34</v>
      </c>
      <c r="J743" s="53" t="s">
        <v>1112</v>
      </c>
      <c r="K743" s="53" t="s">
        <v>22</v>
      </c>
      <c r="L743" s="53" t="s">
        <v>205</v>
      </c>
      <c r="M743" s="53" t="s">
        <v>131</v>
      </c>
      <c r="N743" s="53" t="s">
        <v>132</v>
      </c>
      <c r="O743" s="55">
        <v>159999.76</v>
      </c>
      <c r="P743" s="53" t="s">
        <v>138</v>
      </c>
      <c r="Q743" s="53" t="s">
        <v>63</v>
      </c>
      <c r="R743" s="40">
        <f>IF(D743="0. Inget datum inlagt",Tabell1[[#This Row],[Start date]],YEAR(D743))</f>
        <v>2024</v>
      </c>
      <c r="S743" s="13" t="s">
        <v>134</v>
      </c>
    </row>
    <row r="744" spans="1:19" x14ac:dyDescent="0.2">
      <c r="A744" s="53">
        <v>43</v>
      </c>
      <c r="B744" s="53" t="s">
        <v>1099</v>
      </c>
      <c r="C744" s="53" t="s">
        <v>17</v>
      </c>
      <c r="D744" s="54">
        <v>45474</v>
      </c>
      <c r="E744" s="85">
        <v>46568</v>
      </c>
      <c r="F744" s="53" t="s">
        <v>1162</v>
      </c>
      <c r="G744" s="53" t="s">
        <v>1163</v>
      </c>
      <c r="H744" s="53" t="s">
        <v>228</v>
      </c>
      <c r="I744" s="53" t="s">
        <v>34</v>
      </c>
      <c r="J744" s="53" t="s">
        <v>144</v>
      </c>
      <c r="K744" s="53" t="s">
        <v>22</v>
      </c>
      <c r="L744" s="53" t="s">
        <v>137</v>
      </c>
      <c r="M744" s="53" t="s">
        <v>46</v>
      </c>
      <c r="N744" s="53" t="s">
        <v>137</v>
      </c>
      <c r="O744" s="55">
        <v>166448</v>
      </c>
      <c r="P744" s="53" t="s">
        <v>133</v>
      </c>
      <c r="Q744" s="53" t="s">
        <v>86</v>
      </c>
      <c r="R744" s="40">
        <f>IF(D744="0. Inget datum inlagt",Tabell1[[#This Row],[Start date]],YEAR(D744))</f>
        <v>2024</v>
      </c>
      <c r="S744" s="13" t="s">
        <v>134</v>
      </c>
    </row>
    <row r="745" spans="1:19" x14ac:dyDescent="0.2">
      <c r="A745" s="53">
        <v>2</v>
      </c>
      <c r="B745" s="53" t="s">
        <v>1099</v>
      </c>
      <c r="C745" s="53" t="s">
        <v>17</v>
      </c>
      <c r="D745" s="54">
        <v>45170</v>
      </c>
      <c r="E745" s="85">
        <v>45169</v>
      </c>
      <c r="F745" s="53" t="s">
        <v>1100</v>
      </c>
      <c r="G745" s="53" t="s">
        <v>348</v>
      </c>
      <c r="H745" s="53" t="s">
        <v>260</v>
      </c>
      <c r="I745" s="53" t="s">
        <v>20</v>
      </c>
      <c r="J745" s="53" t="s">
        <v>62</v>
      </c>
      <c r="K745" s="53" t="s">
        <v>22</v>
      </c>
      <c r="L745" s="53" t="s">
        <v>261</v>
      </c>
      <c r="M745" s="53" t="s">
        <v>245</v>
      </c>
      <c r="N745" s="53" t="s">
        <v>132</v>
      </c>
      <c r="O745" s="55">
        <v>175153.6</v>
      </c>
      <c r="P745" s="53" t="s">
        <v>138</v>
      </c>
      <c r="Q745" s="53" t="s">
        <v>63</v>
      </c>
      <c r="R745" s="40">
        <f>IF(D745="0. Inget datum inlagt",Tabell1[[#This Row],[Start date]],YEAR(D745))</f>
        <v>2023</v>
      </c>
      <c r="S745" s="13" t="s">
        <v>134</v>
      </c>
    </row>
    <row r="746" spans="1:19" x14ac:dyDescent="0.2">
      <c r="A746" s="53">
        <v>4</v>
      </c>
      <c r="B746" s="53" t="s">
        <v>1099</v>
      </c>
      <c r="C746" s="53" t="s">
        <v>17</v>
      </c>
      <c r="D746" s="54">
        <v>45170</v>
      </c>
      <c r="E746" s="85">
        <v>46265</v>
      </c>
      <c r="F746" s="53" t="s">
        <v>1106</v>
      </c>
      <c r="G746" s="53" t="s">
        <v>1107</v>
      </c>
      <c r="H746" s="53" t="s">
        <v>1108</v>
      </c>
      <c r="I746" s="53" t="s">
        <v>34</v>
      </c>
      <c r="J746" s="53" t="s">
        <v>35</v>
      </c>
      <c r="K746" s="53" t="s">
        <v>22</v>
      </c>
      <c r="L746" s="53" t="s">
        <v>1542</v>
      </c>
      <c r="M746" s="53" t="s">
        <v>131</v>
      </c>
      <c r="N746" s="53" t="s">
        <v>132</v>
      </c>
      <c r="O746" s="55">
        <v>159768.76</v>
      </c>
      <c r="P746" s="53" t="s">
        <v>133</v>
      </c>
      <c r="Q746" s="53" t="s">
        <v>88</v>
      </c>
      <c r="R746" s="40">
        <f>IF(D746="0. Inget datum inlagt",Tabell1[[#This Row],[Start date]],YEAR(D746))</f>
        <v>2023</v>
      </c>
      <c r="S746" s="13" t="s">
        <v>134</v>
      </c>
    </row>
    <row r="747" spans="1:19" x14ac:dyDescent="0.2">
      <c r="A747" s="53">
        <v>44</v>
      </c>
      <c r="B747" s="53" t="s">
        <v>1099</v>
      </c>
      <c r="C747" s="53" t="s">
        <v>17</v>
      </c>
      <c r="D747" s="54">
        <v>45474</v>
      </c>
      <c r="E747" s="85">
        <v>46568</v>
      </c>
      <c r="F747" s="53" t="s">
        <v>1164</v>
      </c>
      <c r="G747" s="53" t="s">
        <v>1165</v>
      </c>
      <c r="H747" s="53" t="s">
        <v>1456</v>
      </c>
      <c r="I747" s="53" t="s">
        <v>34</v>
      </c>
      <c r="J747" s="53" t="s">
        <v>35</v>
      </c>
      <c r="K747" s="53" t="s">
        <v>22</v>
      </c>
      <c r="L747" s="53" t="s">
        <v>1166</v>
      </c>
      <c r="M747" s="53" t="s">
        <v>161</v>
      </c>
      <c r="N747" s="53" t="s">
        <v>1158</v>
      </c>
      <c r="O747" s="55">
        <v>240000</v>
      </c>
      <c r="P747" s="53" t="s">
        <v>133</v>
      </c>
      <c r="Q747" s="53" t="s">
        <v>86</v>
      </c>
      <c r="R747" s="40">
        <f>IF(D747="0. Inget datum inlagt",Tabell1[[#This Row],[Start date]],YEAR(D747))</f>
        <v>2024</v>
      </c>
      <c r="S747" s="13" t="s">
        <v>134</v>
      </c>
    </row>
    <row r="748" spans="1:19" x14ac:dyDescent="0.2">
      <c r="A748" s="53">
        <v>58</v>
      </c>
      <c r="B748" s="53" t="s">
        <v>1099</v>
      </c>
      <c r="C748" s="53" t="s">
        <v>17</v>
      </c>
      <c r="D748" s="54">
        <v>45474</v>
      </c>
      <c r="E748" s="85">
        <v>46568</v>
      </c>
      <c r="F748" s="53" t="s">
        <v>1187</v>
      </c>
      <c r="G748" s="53" t="s">
        <v>1189</v>
      </c>
      <c r="H748" s="53" t="s">
        <v>1190</v>
      </c>
      <c r="I748" s="53" t="s">
        <v>38</v>
      </c>
      <c r="J748" s="53" t="s">
        <v>38</v>
      </c>
      <c r="K748" s="53" t="s">
        <v>29</v>
      </c>
      <c r="L748" s="53" t="s">
        <v>1166</v>
      </c>
      <c r="M748" s="53" t="s">
        <v>161</v>
      </c>
      <c r="N748" s="53" t="s">
        <v>1158</v>
      </c>
      <c r="O748" s="55">
        <v>388600</v>
      </c>
      <c r="P748" s="53" t="s">
        <v>285</v>
      </c>
      <c r="Q748" s="53" t="s">
        <v>426</v>
      </c>
      <c r="R748" s="40">
        <f>IF(D748="0. Inget datum inlagt",Tabell1[[#This Row],[Start date]],YEAR(D748))</f>
        <v>2024</v>
      </c>
      <c r="S748" s="13" t="s">
        <v>134</v>
      </c>
    </row>
    <row r="749" spans="1:19" x14ac:dyDescent="0.2">
      <c r="A749" s="53">
        <v>10</v>
      </c>
      <c r="B749" s="53" t="s">
        <v>1099</v>
      </c>
      <c r="C749" s="53" t="s">
        <v>17</v>
      </c>
      <c r="D749" s="54">
        <v>45170</v>
      </c>
      <c r="E749" s="85">
        <v>46265</v>
      </c>
      <c r="F749" s="53" t="s">
        <v>1117</v>
      </c>
      <c r="G749" s="53" t="s">
        <v>222</v>
      </c>
      <c r="H749" s="53" t="s">
        <v>1118</v>
      </c>
      <c r="I749" s="53" t="s">
        <v>34</v>
      </c>
      <c r="J749" s="53" t="s">
        <v>66</v>
      </c>
      <c r="K749" s="53" t="s">
        <v>22</v>
      </c>
      <c r="L749" s="53" t="s">
        <v>193</v>
      </c>
      <c r="M749" s="53" t="s">
        <v>131</v>
      </c>
      <c r="N749" s="53" t="s">
        <v>132</v>
      </c>
      <c r="O749" s="55">
        <v>173200</v>
      </c>
      <c r="P749" s="53" t="s">
        <v>133</v>
      </c>
      <c r="Q749" s="53" t="s">
        <v>88</v>
      </c>
      <c r="R749" s="40">
        <f>IF(D749="0. Inget datum inlagt",Tabell1[[#This Row],[Start date]],YEAR(D749))</f>
        <v>2023</v>
      </c>
      <c r="S749" s="13" t="s">
        <v>134</v>
      </c>
    </row>
    <row r="750" spans="1:19" x14ac:dyDescent="0.2">
      <c r="A750" s="53">
        <v>20</v>
      </c>
      <c r="B750" s="53" t="s">
        <v>1099</v>
      </c>
      <c r="C750" s="53" t="s">
        <v>17</v>
      </c>
      <c r="D750" s="54">
        <v>45170</v>
      </c>
      <c r="E750" s="85">
        <v>46235</v>
      </c>
      <c r="F750" s="53" t="s">
        <v>1133</v>
      </c>
      <c r="G750" s="53" t="s">
        <v>222</v>
      </c>
      <c r="H750" s="53" t="s">
        <v>1118</v>
      </c>
      <c r="I750" s="53" t="s">
        <v>34</v>
      </c>
      <c r="J750" s="53" t="s">
        <v>66</v>
      </c>
      <c r="K750" s="53" t="s">
        <v>22</v>
      </c>
      <c r="L750" s="53" t="s">
        <v>193</v>
      </c>
      <c r="M750" s="53" t="s">
        <v>131</v>
      </c>
      <c r="N750" s="53" t="s">
        <v>132</v>
      </c>
      <c r="O750" s="55">
        <v>167820</v>
      </c>
      <c r="P750" s="53" t="s">
        <v>133</v>
      </c>
      <c r="Q750" s="53" t="s">
        <v>88</v>
      </c>
      <c r="R750" s="40">
        <f>IF(D750="0. Inget datum inlagt",Tabell1[[#This Row],[Start date]],YEAR(D750))</f>
        <v>2023</v>
      </c>
      <c r="S750" s="13" t="s">
        <v>134</v>
      </c>
    </row>
    <row r="751" spans="1:19" x14ac:dyDescent="0.2">
      <c r="A751" s="53">
        <v>35</v>
      </c>
      <c r="B751" s="53" t="s">
        <v>1099</v>
      </c>
      <c r="C751" s="53" t="s">
        <v>17</v>
      </c>
      <c r="D751" s="54">
        <v>45474</v>
      </c>
      <c r="E751" s="85">
        <v>46568</v>
      </c>
      <c r="F751" s="53" t="s">
        <v>1152</v>
      </c>
      <c r="G751" s="53" t="s">
        <v>222</v>
      </c>
      <c r="H751" s="53" t="s">
        <v>1118</v>
      </c>
      <c r="I751" s="53" t="s">
        <v>34</v>
      </c>
      <c r="J751" s="53" t="s">
        <v>66</v>
      </c>
      <c r="K751" s="53" t="s">
        <v>22</v>
      </c>
      <c r="L751" s="53" t="s">
        <v>193</v>
      </c>
      <c r="M751" s="53" t="s">
        <v>131</v>
      </c>
      <c r="N751" s="53" t="s">
        <v>132</v>
      </c>
      <c r="O751" s="55">
        <v>197291.2</v>
      </c>
      <c r="P751" s="53" t="s">
        <v>138</v>
      </c>
      <c r="Q751" s="53" t="s">
        <v>63</v>
      </c>
      <c r="R751" s="40">
        <f>IF(D751="0. Inget datum inlagt",Tabell1[[#This Row],[Start date]],YEAR(D751))</f>
        <v>2024</v>
      </c>
      <c r="S751" s="13" t="s">
        <v>134</v>
      </c>
    </row>
    <row r="752" spans="1:19" x14ac:dyDescent="0.2">
      <c r="A752" s="53">
        <v>36</v>
      </c>
      <c r="B752" s="53" t="s">
        <v>1099</v>
      </c>
      <c r="C752" s="53" t="s">
        <v>17</v>
      </c>
      <c r="D752" s="54">
        <v>45474</v>
      </c>
      <c r="E752" s="85">
        <v>46568</v>
      </c>
      <c r="F752" s="53" t="s">
        <v>1153</v>
      </c>
      <c r="G752" s="53" t="s">
        <v>222</v>
      </c>
      <c r="H752" s="53" t="s">
        <v>1118</v>
      </c>
      <c r="I752" s="53" t="s">
        <v>34</v>
      </c>
      <c r="J752" s="53" t="s">
        <v>66</v>
      </c>
      <c r="K752" s="53" t="s">
        <v>22</v>
      </c>
      <c r="L752" s="53" t="s">
        <v>193</v>
      </c>
      <c r="M752" s="53" t="s">
        <v>131</v>
      </c>
      <c r="N752" s="53" t="s">
        <v>132</v>
      </c>
      <c r="O752" s="55">
        <v>224000</v>
      </c>
      <c r="P752" s="53" t="s">
        <v>138</v>
      </c>
      <c r="Q752" s="53" t="s">
        <v>63</v>
      </c>
      <c r="R752" s="40">
        <f>IF(D752="0. Inget datum inlagt",Tabell1[[#This Row],[Start date]],YEAR(D752))</f>
        <v>2024</v>
      </c>
      <c r="S752" s="13" t="s">
        <v>134</v>
      </c>
    </row>
    <row r="753" spans="1:19" x14ac:dyDescent="0.2">
      <c r="A753" s="53">
        <v>15</v>
      </c>
      <c r="B753" s="53" t="s">
        <v>1099</v>
      </c>
      <c r="C753" s="53" t="s">
        <v>17</v>
      </c>
      <c r="D753" s="54">
        <v>45170</v>
      </c>
      <c r="E753" s="85">
        <v>46265</v>
      </c>
      <c r="F753" s="53" t="s">
        <v>1125</v>
      </c>
      <c r="G753" s="53" t="s">
        <v>1126</v>
      </c>
      <c r="H753" s="53" t="s">
        <v>1127</v>
      </c>
      <c r="I753" s="53" t="s">
        <v>20</v>
      </c>
      <c r="J753" s="53" t="s">
        <v>1112</v>
      </c>
      <c r="K753" s="53" t="s">
        <v>22</v>
      </c>
      <c r="L753" s="53" t="s">
        <v>193</v>
      </c>
      <c r="M753" s="53" t="s">
        <v>131</v>
      </c>
      <c r="N753" s="53" t="s">
        <v>132</v>
      </c>
      <c r="O753" s="55">
        <v>187600</v>
      </c>
      <c r="P753" s="53" t="s">
        <v>133</v>
      </c>
      <c r="Q753" s="53" t="s">
        <v>88</v>
      </c>
      <c r="R753" s="40">
        <f>IF(D753="0. Inget datum inlagt",Tabell1[[#This Row],[Start date]],YEAR(D753))</f>
        <v>2023</v>
      </c>
      <c r="S753" s="13" t="s">
        <v>134</v>
      </c>
    </row>
    <row r="754" spans="1:19" x14ac:dyDescent="0.2">
      <c r="A754" s="53">
        <v>56</v>
      </c>
      <c r="B754" s="53" t="s">
        <v>1099</v>
      </c>
      <c r="C754" s="53" t="s">
        <v>17</v>
      </c>
      <c r="D754" s="54">
        <v>45444</v>
      </c>
      <c r="E754" s="85">
        <v>46538</v>
      </c>
      <c r="F754" s="53" t="s">
        <v>1184</v>
      </c>
      <c r="G754" s="53" t="s">
        <v>1185</v>
      </c>
      <c r="H754" s="53" t="s">
        <v>1460</v>
      </c>
      <c r="I754" s="53" t="s">
        <v>34</v>
      </c>
      <c r="J754" s="53" t="s">
        <v>38</v>
      </c>
      <c r="K754" s="53" t="s">
        <v>22</v>
      </c>
      <c r="L754" s="53" t="s">
        <v>1186</v>
      </c>
      <c r="M754" s="53" t="s">
        <v>131</v>
      </c>
      <c r="N754" s="53" t="s">
        <v>132</v>
      </c>
      <c r="O754" s="55">
        <v>281651.20000000001</v>
      </c>
      <c r="P754" s="53" t="s">
        <v>285</v>
      </c>
      <c r="Q754" s="53" t="s">
        <v>426</v>
      </c>
      <c r="R754" s="40">
        <f>IF(D754="0. Inget datum inlagt",Tabell1[[#This Row],[Start date]],YEAR(D754))</f>
        <v>2024</v>
      </c>
      <c r="S754" s="13" t="s">
        <v>134</v>
      </c>
    </row>
    <row r="755" spans="1:19" x14ac:dyDescent="0.2">
      <c r="A755" s="53">
        <v>6</v>
      </c>
      <c r="B755" s="53" t="s">
        <v>1099</v>
      </c>
      <c r="C755" s="53" t="s">
        <v>17</v>
      </c>
      <c r="D755" s="54">
        <v>45200</v>
      </c>
      <c r="E755" s="85" t="s">
        <v>1540</v>
      </c>
      <c r="F755" s="53" t="s">
        <v>1109</v>
      </c>
      <c r="G755" s="53" t="s">
        <v>253</v>
      </c>
      <c r="H755" s="53" t="s">
        <v>1113</v>
      </c>
      <c r="I755" s="53" t="s">
        <v>20</v>
      </c>
      <c r="J755" s="53" t="s">
        <v>66</v>
      </c>
      <c r="K755" s="53" t="s">
        <v>252</v>
      </c>
      <c r="L755" s="53" t="s">
        <v>1114</v>
      </c>
      <c r="M755" s="53" t="s">
        <v>245</v>
      </c>
      <c r="N755" s="53" t="s">
        <v>132</v>
      </c>
      <c r="O755" s="55" t="s">
        <v>253</v>
      </c>
      <c r="P755" s="53" t="s">
        <v>138</v>
      </c>
      <c r="Q755" s="53" t="s">
        <v>57</v>
      </c>
      <c r="R755" s="40">
        <f>IF(D755="0. Inget datum inlagt",Tabell1[[#This Row],[Start date]],YEAR(D755))</f>
        <v>2023</v>
      </c>
      <c r="S755" s="13" t="s">
        <v>134</v>
      </c>
    </row>
    <row r="756" spans="1:19" x14ac:dyDescent="0.2">
      <c r="A756" s="53">
        <v>45</v>
      </c>
      <c r="B756" s="53" t="s">
        <v>1099</v>
      </c>
      <c r="C756" s="53" t="s">
        <v>17</v>
      </c>
      <c r="D756" s="54">
        <v>45474</v>
      </c>
      <c r="E756" s="85">
        <v>46568</v>
      </c>
      <c r="F756" s="53" t="s">
        <v>1167</v>
      </c>
      <c r="G756" s="53" t="s">
        <v>1168</v>
      </c>
      <c r="H756" s="53" t="s">
        <v>1169</v>
      </c>
      <c r="I756" s="53" t="s">
        <v>20</v>
      </c>
      <c r="J756" s="53" t="s">
        <v>21</v>
      </c>
      <c r="K756" s="53" t="s">
        <v>22</v>
      </c>
      <c r="L756" s="53" t="s">
        <v>193</v>
      </c>
      <c r="M756" s="53" t="s">
        <v>131</v>
      </c>
      <c r="N756" s="53" t="s">
        <v>132</v>
      </c>
      <c r="O756" s="55">
        <v>223440</v>
      </c>
      <c r="P756" s="53" t="s">
        <v>133</v>
      </c>
      <c r="Q756" s="53" t="s">
        <v>86</v>
      </c>
      <c r="R756" s="40">
        <f>IF(D756="0. Inget datum inlagt",Tabell1[[#This Row],[Start date]],YEAR(D756))</f>
        <v>2024</v>
      </c>
      <c r="S756" s="13" t="s">
        <v>134</v>
      </c>
    </row>
    <row r="757" spans="1:19" x14ac:dyDescent="0.2">
      <c r="A757" s="53">
        <v>53</v>
      </c>
      <c r="B757" s="53" t="s">
        <v>1099</v>
      </c>
      <c r="C757" s="53" t="s">
        <v>17</v>
      </c>
      <c r="D757" s="54">
        <v>45444</v>
      </c>
      <c r="E757" s="85">
        <v>46538</v>
      </c>
      <c r="F757" s="53" t="s">
        <v>1179</v>
      </c>
      <c r="G757" s="53" t="s">
        <v>1180</v>
      </c>
      <c r="H757" s="53" t="s">
        <v>640</v>
      </c>
      <c r="I757" s="53" t="s">
        <v>20</v>
      </c>
      <c r="J757" s="53" t="s">
        <v>62</v>
      </c>
      <c r="K757" s="53" t="s">
        <v>29</v>
      </c>
      <c r="L757" s="53" t="s">
        <v>193</v>
      </c>
      <c r="M757" s="53" t="s">
        <v>131</v>
      </c>
      <c r="N757" s="53" t="s">
        <v>132</v>
      </c>
      <c r="O757" s="55">
        <v>418275.78</v>
      </c>
      <c r="P757" s="53" t="s">
        <v>285</v>
      </c>
      <c r="Q757" s="53" t="s">
        <v>426</v>
      </c>
      <c r="R757" s="40">
        <f>IF(D757="0. Inget datum inlagt",Tabell1[[#This Row],[Start date]],YEAR(D757))</f>
        <v>2024</v>
      </c>
      <c r="S757" s="13" t="s">
        <v>134</v>
      </c>
    </row>
    <row r="758" spans="1:19" x14ac:dyDescent="0.2">
      <c r="A758" s="53">
        <v>57</v>
      </c>
      <c r="B758" s="53" t="s">
        <v>1099</v>
      </c>
      <c r="C758" s="53" t="s">
        <v>17</v>
      </c>
      <c r="D758" s="54">
        <v>45474</v>
      </c>
      <c r="E758" s="85">
        <v>46568</v>
      </c>
      <c r="F758" s="53" t="s">
        <v>1187</v>
      </c>
      <c r="G758" s="53" t="s">
        <v>1188</v>
      </c>
      <c r="H758" s="53" t="s">
        <v>1461</v>
      </c>
      <c r="I758" s="53" t="s">
        <v>20</v>
      </c>
      <c r="J758" s="53" t="s">
        <v>1104</v>
      </c>
      <c r="K758" s="53" t="s">
        <v>22</v>
      </c>
      <c r="L758" s="53" t="s">
        <v>1166</v>
      </c>
      <c r="M758" s="53" t="s">
        <v>161</v>
      </c>
      <c r="N758" s="53" t="s">
        <v>1158</v>
      </c>
      <c r="O758" s="55">
        <v>250801.5</v>
      </c>
      <c r="P758" s="53" t="s">
        <v>285</v>
      </c>
      <c r="Q758" s="53" t="s">
        <v>426</v>
      </c>
      <c r="R758" s="40">
        <f>IF(D758="0. Inget datum inlagt",Tabell1[[#This Row],[Start date]],YEAR(D758))</f>
        <v>2024</v>
      </c>
      <c r="S758" s="13" t="s">
        <v>134</v>
      </c>
    </row>
    <row r="759" spans="1:19" x14ac:dyDescent="0.2">
      <c r="A759" s="53">
        <v>59</v>
      </c>
      <c r="B759" s="53" t="s">
        <v>1099</v>
      </c>
      <c r="C759" s="53" t="s">
        <v>17</v>
      </c>
      <c r="D759" s="54">
        <v>45474</v>
      </c>
      <c r="E759" s="85">
        <v>46568</v>
      </c>
      <c r="F759" s="53" t="s">
        <v>1191</v>
      </c>
      <c r="G759" s="53" t="s">
        <v>1192</v>
      </c>
      <c r="H759" s="53" t="s">
        <v>1919</v>
      </c>
      <c r="I759" s="53" t="s">
        <v>20</v>
      </c>
      <c r="J759" s="53" t="s">
        <v>21</v>
      </c>
      <c r="K759" s="53" t="s">
        <v>22</v>
      </c>
      <c r="L759" s="53" t="s">
        <v>1166</v>
      </c>
      <c r="M759" s="53" t="s">
        <v>161</v>
      </c>
      <c r="N759" s="53" t="s">
        <v>1158</v>
      </c>
      <c r="O759" s="55">
        <v>198400</v>
      </c>
      <c r="P759" s="53" t="s">
        <v>282</v>
      </c>
      <c r="Q759" s="53" t="s">
        <v>1193</v>
      </c>
      <c r="R759" s="40">
        <f>IF(D759="0. Inget datum inlagt",Tabell1[[#This Row],[Start date]],YEAR(D759))</f>
        <v>2024</v>
      </c>
      <c r="S759" s="13" t="s">
        <v>134</v>
      </c>
    </row>
    <row r="760" spans="1:19" x14ac:dyDescent="0.2">
      <c r="A760" s="53">
        <v>30</v>
      </c>
      <c r="B760" s="53" t="s">
        <v>1099</v>
      </c>
      <c r="C760" s="53" t="s">
        <v>143</v>
      </c>
      <c r="D760" s="54">
        <v>45536</v>
      </c>
      <c r="E760" s="85">
        <v>46081</v>
      </c>
      <c r="F760" s="53" t="s">
        <v>1145</v>
      </c>
      <c r="G760" s="53" t="s">
        <v>1146</v>
      </c>
      <c r="H760" s="53" t="s">
        <v>1449</v>
      </c>
      <c r="I760" s="53" t="s">
        <v>20</v>
      </c>
      <c r="J760" s="53" t="s">
        <v>25</v>
      </c>
      <c r="K760" s="53" t="s">
        <v>22</v>
      </c>
      <c r="L760" s="53" t="s">
        <v>193</v>
      </c>
      <c r="M760" s="53" t="s">
        <v>131</v>
      </c>
      <c r="N760" s="53" t="s">
        <v>132</v>
      </c>
      <c r="O760" s="55">
        <v>39984</v>
      </c>
      <c r="P760" s="53" t="s">
        <v>133</v>
      </c>
      <c r="Q760" s="53" t="s">
        <v>86</v>
      </c>
      <c r="R760" s="40">
        <f>IF(D760="0. Inget datum inlagt",Tabell1[[#This Row],[Start date]],YEAR(D760))</f>
        <v>2024</v>
      </c>
      <c r="S760" s="13" t="s">
        <v>134</v>
      </c>
    </row>
    <row r="761" spans="1:19" x14ac:dyDescent="0.2">
      <c r="A761" s="53">
        <v>13</v>
      </c>
      <c r="B761" s="53" t="s">
        <v>1099</v>
      </c>
      <c r="C761" s="53" t="s">
        <v>17</v>
      </c>
      <c r="D761" s="54">
        <v>45184</v>
      </c>
      <c r="E761" s="85">
        <v>46279</v>
      </c>
      <c r="F761" s="53" t="s">
        <v>1119</v>
      </c>
      <c r="G761" s="53" t="s">
        <v>253</v>
      </c>
      <c r="H761" s="53" t="s">
        <v>1121</v>
      </c>
      <c r="I761" s="53" t="s">
        <v>34</v>
      </c>
      <c r="J761" s="53" t="s">
        <v>211</v>
      </c>
      <c r="K761" s="53" t="s">
        <v>252</v>
      </c>
      <c r="L761" s="53" t="s">
        <v>1122</v>
      </c>
      <c r="M761" s="53" t="s">
        <v>46</v>
      </c>
      <c r="N761" s="53" t="s">
        <v>137</v>
      </c>
      <c r="O761" s="55" t="s">
        <v>253</v>
      </c>
      <c r="P761" s="53" t="s">
        <v>133</v>
      </c>
      <c r="Q761" s="53" t="s">
        <v>31</v>
      </c>
      <c r="R761" s="40">
        <f>IF(D761="0. Inget datum inlagt",Tabell1[[#This Row],[Start date]],YEAR(D761))</f>
        <v>2023</v>
      </c>
      <c r="S761" s="13" t="s">
        <v>134</v>
      </c>
    </row>
    <row r="762" spans="1:19" x14ac:dyDescent="0.2">
      <c r="A762" s="53">
        <v>14</v>
      </c>
      <c r="B762" s="53" t="s">
        <v>1099</v>
      </c>
      <c r="C762" s="53" t="s">
        <v>17</v>
      </c>
      <c r="D762" s="54">
        <v>45184</v>
      </c>
      <c r="E762" s="85">
        <v>46279</v>
      </c>
      <c r="F762" s="53" t="s">
        <v>1119</v>
      </c>
      <c r="G762" s="53" t="s">
        <v>253</v>
      </c>
      <c r="H762" s="53" t="s">
        <v>1123</v>
      </c>
      <c r="I762" s="53" t="s">
        <v>20</v>
      </c>
      <c r="J762" s="53" t="s">
        <v>21</v>
      </c>
      <c r="K762" s="53" t="s">
        <v>252</v>
      </c>
      <c r="L762" s="53" t="s">
        <v>1124</v>
      </c>
      <c r="M762" s="53" t="s">
        <v>253</v>
      </c>
      <c r="N762" s="53" t="s">
        <v>253</v>
      </c>
      <c r="O762" s="55" t="s">
        <v>253</v>
      </c>
      <c r="P762" s="53" t="s">
        <v>133</v>
      </c>
      <c r="Q762" s="53" t="s">
        <v>31</v>
      </c>
      <c r="R762" s="40">
        <f>IF(D762="0. Inget datum inlagt",Tabell1[[#This Row],[Start date]],YEAR(D762))</f>
        <v>2023</v>
      </c>
      <c r="S762" s="13" t="s">
        <v>134</v>
      </c>
    </row>
    <row r="763" spans="1:19" x14ac:dyDescent="0.2">
      <c r="A763" s="53">
        <v>3</v>
      </c>
      <c r="B763" s="53" t="s">
        <v>1099</v>
      </c>
      <c r="C763" s="53" t="s">
        <v>17</v>
      </c>
      <c r="D763" s="54">
        <v>45170</v>
      </c>
      <c r="E763" s="85">
        <v>46265</v>
      </c>
      <c r="F763" s="53" t="s">
        <v>1105</v>
      </c>
      <c r="G763" s="53" t="s">
        <v>201</v>
      </c>
      <c r="H763" s="53" t="s">
        <v>1920</v>
      </c>
      <c r="I763" s="53" t="s">
        <v>20</v>
      </c>
      <c r="J763" s="53" t="s">
        <v>1104</v>
      </c>
      <c r="K763" s="53" t="s">
        <v>22</v>
      </c>
      <c r="L763" s="53" t="s">
        <v>817</v>
      </c>
      <c r="M763" s="53" t="s">
        <v>131</v>
      </c>
      <c r="N763" s="53" t="s">
        <v>132</v>
      </c>
      <c r="O763" s="55">
        <v>445424</v>
      </c>
      <c r="P763" s="53" t="s">
        <v>138</v>
      </c>
      <c r="Q763" s="53" t="s">
        <v>57</v>
      </c>
      <c r="R763" s="40">
        <f>IF(D763="0. Inget datum inlagt",Tabell1[[#This Row],[Start date]],YEAR(D763))</f>
        <v>2023</v>
      </c>
      <c r="S763" s="13" t="s">
        <v>134</v>
      </c>
    </row>
    <row r="764" spans="1:19" x14ac:dyDescent="0.2">
      <c r="A764" s="53">
        <v>52</v>
      </c>
      <c r="B764" s="53" t="s">
        <v>1099</v>
      </c>
      <c r="C764" s="53" t="s">
        <v>17</v>
      </c>
      <c r="D764" s="54">
        <v>45658</v>
      </c>
      <c r="E764" s="85">
        <v>46752</v>
      </c>
      <c r="F764" s="53" t="s">
        <v>1174</v>
      </c>
      <c r="G764" s="53" t="s">
        <v>1177</v>
      </c>
      <c r="H764" s="53" t="s">
        <v>1457</v>
      </c>
      <c r="I764" s="53" t="s">
        <v>20</v>
      </c>
      <c r="J764" s="53" t="s">
        <v>1104</v>
      </c>
      <c r="K764" s="53" t="s">
        <v>22</v>
      </c>
      <c r="L764" s="53" t="s">
        <v>1178</v>
      </c>
      <c r="M764" s="53" t="s">
        <v>161</v>
      </c>
      <c r="N764" s="53" t="s">
        <v>1158</v>
      </c>
      <c r="O764" s="55">
        <v>244368</v>
      </c>
      <c r="P764" s="53" t="s">
        <v>285</v>
      </c>
      <c r="Q764" s="53" t="s">
        <v>426</v>
      </c>
      <c r="R764" s="40">
        <f>IF(D764="0. Inget datum inlagt",Tabell1[[#This Row],[Start date]],YEAR(D764))</f>
        <v>2025</v>
      </c>
      <c r="S764" s="13" t="s">
        <v>134</v>
      </c>
    </row>
    <row r="765" spans="1:19" x14ac:dyDescent="0.2">
      <c r="A765" s="53">
        <v>1</v>
      </c>
      <c r="B765" s="53" t="s">
        <v>1099</v>
      </c>
      <c r="C765" s="53" t="s">
        <v>17</v>
      </c>
      <c r="D765" s="54">
        <v>45839</v>
      </c>
      <c r="E765" s="85">
        <v>46934</v>
      </c>
      <c r="F765" s="53" t="s">
        <v>1568</v>
      </c>
      <c r="G765" s="53" t="s">
        <v>357</v>
      </c>
      <c r="H765" s="53" t="s">
        <v>1450</v>
      </c>
      <c r="I765" s="53" t="s">
        <v>20</v>
      </c>
      <c r="J765" s="53" t="s">
        <v>1112</v>
      </c>
      <c r="K765" s="53" t="s">
        <v>29</v>
      </c>
      <c r="L765" s="53" t="s">
        <v>193</v>
      </c>
      <c r="M765" s="53" t="s">
        <v>131</v>
      </c>
      <c r="N765" s="53" t="s">
        <v>132</v>
      </c>
      <c r="O765" s="55">
        <v>160600</v>
      </c>
      <c r="P765" s="53" t="s">
        <v>138</v>
      </c>
      <c r="Q765" s="53" t="s">
        <v>57</v>
      </c>
      <c r="R765" s="40">
        <f>IF(D765="0. Inget datum inlagt",Tabell1[[#This Row],[Start date]],YEAR(D765))</f>
        <v>2025</v>
      </c>
      <c r="S765" s="13" t="s">
        <v>134</v>
      </c>
    </row>
    <row r="766" spans="1:19" x14ac:dyDescent="0.2">
      <c r="A766" s="53">
        <v>2</v>
      </c>
      <c r="B766" s="53" t="s">
        <v>1099</v>
      </c>
      <c r="C766" s="53" t="s">
        <v>17</v>
      </c>
      <c r="D766" s="54">
        <v>45839</v>
      </c>
      <c r="E766" s="85">
        <v>46934</v>
      </c>
      <c r="F766" s="53" t="s">
        <v>1568</v>
      </c>
      <c r="G766" s="53" t="s">
        <v>1569</v>
      </c>
      <c r="H766" s="53" t="s">
        <v>1921</v>
      </c>
      <c r="I766" s="53" t="s">
        <v>34</v>
      </c>
      <c r="J766" s="53" t="s">
        <v>35</v>
      </c>
      <c r="K766" s="53" t="s">
        <v>22</v>
      </c>
      <c r="L766" s="53" t="s">
        <v>193</v>
      </c>
      <c r="M766" s="53" t="s">
        <v>131</v>
      </c>
      <c r="N766" s="53" t="s">
        <v>132</v>
      </c>
      <c r="O766" s="55">
        <v>159120</v>
      </c>
      <c r="P766" s="53" t="s">
        <v>138</v>
      </c>
      <c r="Q766" s="53" t="s">
        <v>57</v>
      </c>
      <c r="R766" s="40">
        <f>IF(D766="0. Inget datum inlagt",Tabell1[[#This Row],[Start date]],YEAR(D766))</f>
        <v>2025</v>
      </c>
      <c r="S766" s="13" t="s">
        <v>134</v>
      </c>
    </row>
    <row r="767" spans="1:19" x14ac:dyDescent="0.2">
      <c r="A767" s="53">
        <v>3</v>
      </c>
      <c r="B767" s="53" t="s">
        <v>1099</v>
      </c>
      <c r="C767" s="53" t="s">
        <v>17</v>
      </c>
      <c r="D767" s="54">
        <v>45839</v>
      </c>
      <c r="E767" s="85">
        <v>46934</v>
      </c>
      <c r="F767" s="53" t="s">
        <v>1568</v>
      </c>
      <c r="G767" s="53" t="s">
        <v>1570</v>
      </c>
      <c r="H767" s="53" t="s">
        <v>1922</v>
      </c>
      <c r="I767" s="53" t="s">
        <v>34</v>
      </c>
      <c r="J767" s="53" t="s">
        <v>38</v>
      </c>
      <c r="K767" s="53" t="s">
        <v>22</v>
      </c>
      <c r="L767" s="53" t="s">
        <v>578</v>
      </c>
      <c r="M767" s="53" t="s">
        <v>131</v>
      </c>
      <c r="N767" s="53" t="s">
        <v>132</v>
      </c>
      <c r="O767" s="55">
        <v>148000</v>
      </c>
      <c r="P767" s="53" t="s">
        <v>138</v>
      </c>
      <c r="Q767" s="53" t="s">
        <v>57</v>
      </c>
      <c r="R767" s="40">
        <f>IF(D767="0. Inget datum inlagt",Tabell1[[#This Row],[Start date]],YEAR(D767))</f>
        <v>2025</v>
      </c>
      <c r="S767" s="13" t="s">
        <v>134</v>
      </c>
    </row>
    <row r="768" spans="1:19" x14ac:dyDescent="0.2">
      <c r="A768" s="53">
        <v>4</v>
      </c>
      <c r="B768" s="53" t="s">
        <v>1099</v>
      </c>
      <c r="C768" s="53" t="s">
        <v>17</v>
      </c>
      <c r="D768" s="54">
        <v>45839</v>
      </c>
      <c r="E768" s="85">
        <v>46934</v>
      </c>
      <c r="F768" s="53" t="s">
        <v>1568</v>
      </c>
      <c r="G768" s="53" t="s">
        <v>1571</v>
      </c>
      <c r="H768" s="53" t="s">
        <v>1923</v>
      </c>
      <c r="I768" s="53" t="s">
        <v>34</v>
      </c>
      <c r="J768" s="53" t="s">
        <v>35</v>
      </c>
      <c r="K768" s="53" t="s">
        <v>22</v>
      </c>
      <c r="L768" s="53" t="s">
        <v>193</v>
      </c>
      <c r="M768" s="53" t="s">
        <v>131</v>
      </c>
      <c r="N768" s="53" t="s">
        <v>132</v>
      </c>
      <c r="O768" s="55">
        <v>153200</v>
      </c>
      <c r="P768" s="53" t="s">
        <v>138</v>
      </c>
      <c r="Q768" s="53" t="s">
        <v>57</v>
      </c>
      <c r="R768" s="40">
        <f>IF(D768="0. Inget datum inlagt",Tabell1[[#This Row],[Start date]],YEAR(D768))</f>
        <v>2025</v>
      </c>
      <c r="S768" s="13" t="s">
        <v>134</v>
      </c>
    </row>
    <row r="769" spans="1:19" x14ac:dyDescent="0.2">
      <c r="A769" s="53">
        <v>5</v>
      </c>
      <c r="B769" s="53" t="s">
        <v>1099</v>
      </c>
      <c r="C769" s="53" t="s">
        <v>17</v>
      </c>
      <c r="D769" s="54">
        <v>45839</v>
      </c>
      <c r="E769" s="85">
        <v>46934</v>
      </c>
      <c r="F769" s="53" t="s">
        <v>1572</v>
      </c>
      <c r="G769" s="53" t="s">
        <v>1570</v>
      </c>
      <c r="H769" s="53" t="s">
        <v>1922</v>
      </c>
      <c r="I769" s="53" t="s">
        <v>34</v>
      </c>
      <c r="J769" s="53" t="s">
        <v>38</v>
      </c>
      <c r="K769" s="53" t="s">
        <v>22</v>
      </c>
      <c r="L769" s="53" t="s">
        <v>578</v>
      </c>
      <c r="M769" s="53" t="s">
        <v>131</v>
      </c>
      <c r="N769" s="53" t="s">
        <v>132</v>
      </c>
      <c r="O769" s="55">
        <v>192000</v>
      </c>
      <c r="P769" s="53" t="s">
        <v>133</v>
      </c>
      <c r="Q769" s="53" t="s">
        <v>31</v>
      </c>
      <c r="R769" s="40">
        <f>IF(D769="0. Inget datum inlagt",Tabell1[[#This Row],[Start date]],YEAR(D769))</f>
        <v>2025</v>
      </c>
      <c r="S769" s="13" t="s">
        <v>134</v>
      </c>
    </row>
    <row r="770" spans="1:19" x14ac:dyDescent="0.2">
      <c r="A770" s="53">
        <v>6</v>
      </c>
      <c r="B770" s="53" t="s">
        <v>1099</v>
      </c>
      <c r="C770" s="53" t="s">
        <v>17</v>
      </c>
      <c r="D770" s="54">
        <v>45839</v>
      </c>
      <c r="E770" s="85">
        <v>46934</v>
      </c>
      <c r="F770" s="53" t="s">
        <v>1572</v>
      </c>
      <c r="G770" s="53" t="s">
        <v>1573</v>
      </c>
      <c r="H770" s="53" t="s">
        <v>1924</v>
      </c>
      <c r="I770" s="53" t="s">
        <v>20</v>
      </c>
      <c r="J770" s="53" t="s">
        <v>1104</v>
      </c>
      <c r="K770" s="53" t="s">
        <v>22</v>
      </c>
      <c r="L770" s="53" t="s">
        <v>578</v>
      </c>
      <c r="M770" s="53" t="s">
        <v>131</v>
      </c>
      <c r="N770" s="53" t="s">
        <v>132</v>
      </c>
      <c r="O770" s="55">
        <v>232000</v>
      </c>
      <c r="P770" s="53" t="s">
        <v>133</v>
      </c>
      <c r="Q770" s="53" t="s">
        <v>31</v>
      </c>
      <c r="R770" s="40">
        <f>IF(D770="0. Inget datum inlagt",Tabell1[[#This Row],[Start date]],YEAR(D770))</f>
        <v>2025</v>
      </c>
      <c r="S770" s="13" t="s">
        <v>134</v>
      </c>
    </row>
    <row r="771" spans="1:19" x14ac:dyDescent="0.2">
      <c r="A771" s="53">
        <v>7</v>
      </c>
      <c r="B771" s="53" t="s">
        <v>1099</v>
      </c>
      <c r="C771" s="53" t="s">
        <v>17</v>
      </c>
      <c r="D771" s="54">
        <v>45839</v>
      </c>
      <c r="E771" s="85">
        <v>46934</v>
      </c>
      <c r="F771" s="53" t="s">
        <v>1572</v>
      </c>
      <c r="G771" s="53" t="s">
        <v>1574</v>
      </c>
      <c r="H771" s="53" t="s">
        <v>1925</v>
      </c>
      <c r="I771" s="53" t="s">
        <v>34</v>
      </c>
      <c r="J771" s="53" t="s">
        <v>35</v>
      </c>
      <c r="K771" s="53" t="s">
        <v>22</v>
      </c>
      <c r="L771" s="53" t="s">
        <v>1830</v>
      </c>
      <c r="M771" s="53" t="s">
        <v>245</v>
      </c>
      <c r="N771" s="53" t="s">
        <v>132</v>
      </c>
      <c r="O771" s="55">
        <v>96000</v>
      </c>
      <c r="P771" s="53" t="s">
        <v>133</v>
      </c>
      <c r="Q771" s="53" t="s">
        <v>31</v>
      </c>
      <c r="R771" s="40">
        <f>IF(D771="0. Inget datum inlagt",Tabell1[[#This Row],[Start date]],YEAR(D771))</f>
        <v>2025</v>
      </c>
      <c r="S771" s="13" t="s">
        <v>134</v>
      </c>
    </row>
    <row r="772" spans="1:19" x14ac:dyDescent="0.2">
      <c r="A772" s="53">
        <v>8</v>
      </c>
      <c r="B772" s="53" t="s">
        <v>1099</v>
      </c>
      <c r="C772" s="53" t="s">
        <v>17</v>
      </c>
      <c r="D772" s="54">
        <v>45931</v>
      </c>
      <c r="E772" s="85">
        <v>47026</v>
      </c>
      <c r="F772" s="53" t="s">
        <v>1575</v>
      </c>
      <c r="G772" s="53" t="s">
        <v>586</v>
      </c>
      <c r="H772" s="53" t="s">
        <v>1926</v>
      </c>
      <c r="I772" s="53" t="s">
        <v>20</v>
      </c>
      <c r="J772" s="53" t="s">
        <v>1112</v>
      </c>
      <c r="K772" s="53" t="s">
        <v>22</v>
      </c>
      <c r="L772" s="53" t="s">
        <v>205</v>
      </c>
      <c r="M772" s="53" t="s">
        <v>131</v>
      </c>
      <c r="N772" s="53" t="s">
        <v>132</v>
      </c>
      <c r="O772" s="55">
        <v>279075.20000000001</v>
      </c>
      <c r="P772" s="53" t="s">
        <v>133</v>
      </c>
      <c r="Q772" s="53" t="s">
        <v>31</v>
      </c>
      <c r="R772" s="40">
        <f>IF(D772="0. Inget datum inlagt",Tabell1[[#This Row],[Start date]],YEAR(D772))</f>
        <v>2025</v>
      </c>
      <c r="S772" s="13" t="s">
        <v>134</v>
      </c>
    </row>
    <row r="773" spans="1:19" x14ac:dyDescent="0.2">
      <c r="A773" s="53">
        <v>9</v>
      </c>
      <c r="B773" s="53" t="s">
        <v>1099</v>
      </c>
      <c r="C773" s="53" t="s">
        <v>17</v>
      </c>
      <c r="D773" s="54">
        <v>45901</v>
      </c>
      <c r="E773" s="85">
        <v>46996</v>
      </c>
      <c r="F773" s="53" t="s">
        <v>1576</v>
      </c>
      <c r="G773" s="53" t="s">
        <v>213</v>
      </c>
      <c r="H773" s="53" t="s">
        <v>1577</v>
      </c>
      <c r="I773" s="53" t="s">
        <v>20</v>
      </c>
      <c r="J773" s="53" t="s">
        <v>1112</v>
      </c>
      <c r="K773" s="53" t="s">
        <v>22</v>
      </c>
      <c r="L773" s="53" t="s">
        <v>170</v>
      </c>
      <c r="M773" s="53" t="s">
        <v>186</v>
      </c>
      <c r="N773" s="53" t="s">
        <v>1158</v>
      </c>
      <c r="O773" s="55">
        <v>232500.56</v>
      </c>
      <c r="P773" s="53" t="s">
        <v>133</v>
      </c>
      <c r="Q773" s="53" t="s">
        <v>31</v>
      </c>
      <c r="R773" s="40">
        <f>IF(D773="0. Inget datum inlagt",Tabell1[[#This Row],[Start date]],YEAR(D773))</f>
        <v>2025</v>
      </c>
      <c r="S773" s="13" t="s">
        <v>134</v>
      </c>
    </row>
    <row r="774" spans="1:19" x14ac:dyDescent="0.2">
      <c r="A774" s="53">
        <v>10</v>
      </c>
      <c r="B774" s="53" t="s">
        <v>1099</v>
      </c>
      <c r="C774" s="53" t="s">
        <v>17</v>
      </c>
      <c r="D774" s="54">
        <v>45901</v>
      </c>
      <c r="E774" s="85">
        <v>46996</v>
      </c>
      <c r="F774" s="53" t="s">
        <v>1576</v>
      </c>
      <c r="G774" s="53" t="s">
        <v>1570</v>
      </c>
      <c r="H774" s="53" t="s">
        <v>1922</v>
      </c>
      <c r="I774" s="53" t="s">
        <v>34</v>
      </c>
      <c r="J774" s="53" t="s">
        <v>38</v>
      </c>
      <c r="K774" s="53" t="s">
        <v>22</v>
      </c>
      <c r="L774" s="53" t="s">
        <v>578</v>
      </c>
      <c r="M774" s="53" t="s">
        <v>131</v>
      </c>
      <c r="N774" s="53" t="s">
        <v>132</v>
      </c>
      <c r="O774" s="55">
        <v>176000</v>
      </c>
      <c r="P774" s="53" t="s">
        <v>133</v>
      </c>
      <c r="Q774" s="53" t="s">
        <v>31</v>
      </c>
      <c r="R774" s="40">
        <f>IF(D774="0. Inget datum inlagt",Tabell1[[#This Row],[Start date]],YEAR(D774))</f>
        <v>2025</v>
      </c>
      <c r="S774" s="13" t="s">
        <v>134</v>
      </c>
    </row>
    <row r="775" spans="1:19" x14ac:dyDescent="0.2">
      <c r="A775" s="53">
        <v>11</v>
      </c>
      <c r="B775" s="53" t="s">
        <v>1099</v>
      </c>
      <c r="C775" s="53" t="s">
        <v>17</v>
      </c>
      <c r="D775" s="54">
        <v>45839</v>
      </c>
      <c r="E775" s="85">
        <v>46934</v>
      </c>
      <c r="F775" s="53" t="s">
        <v>1578</v>
      </c>
      <c r="G775" s="53" t="s">
        <v>227</v>
      </c>
      <c r="H775" s="53" t="s">
        <v>1927</v>
      </c>
      <c r="I775" s="53" t="s">
        <v>20</v>
      </c>
      <c r="J775" s="53" t="s">
        <v>1112</v>
      </c>
      <c r="K775" s="53" t="s">
        <v>22</v>
      </c>
      <c r="L775" s="53" t="s">
        <v>142</v>
      </c>
      <c r="M775" s="53" t="s">
        <v>47</v>
      </c>
      <c r="N775" s="53" t="s">
        <v>139</v>
      </c>
      <c r="O775" s="55">
        <v>200000</v>
      </c>
      <c r="P775" s="53" t="s">
        <v>133</v>
      </c>
      <c r="Q775" s="53" t="s">
        <v>86</v>
      </c>
      <c r="R775" s="40">
        <f>IF(D775="0. Inget datum inlagt",Tabell1[[#This Row],[Start date]],YEAR(D775))</f>
        <v>2025</v>
      </c>
      <c r="S775" s="13" t="s">
        <v>134</v>
      </c>
    </row>
    <row r="776" spans="1:19" x14ac:dyDescent="0.2">
      <c r="A776" s="53">
        <v>12</v>
      </c>
      <c r="B776" s="53" t="s">
        <v>1099</v>
      </c>
      <c r="C776" s="53" t="s">
        <v>17</v>
      </c>
      <c r="D776" s="54">
        <v>45870</v>
      </c>
      <c r="E776" s="85">
        <v>46965</v>
      </c>
      <c r="F776" s="53" t="s">
        <v>1579</v>
      </c>
      <c r="G776" s="53" t="s">
        <v>1007</v>
      </c>
      <c r="H776" s="53" t="s">
        <v>1394</v>
      </c>
      <c r="I776" s="53" t="s">
        <v>20</v>
      </c>
      <c r="J776" s="53" t="s">
        <v>1112</v>
      </c>
      <c r="K776" s="53" t="s">
        <v>22</v>
      </c>
      <c r="L776" s="53" t="s">
        <v>205</v>
      </c>
      <c r="M776" s="53" t="s">
        <v>131</v>
      </c>
      <c r="N776" s="53" t="s">
        <v>132</v>
      </c>
      <c r="O776" s="55">
        <v>230400</v>
      </c>
      <c r="P776" s="53" t="s">
        <v>133</v>
      </c>
      <c r="Q776" s="53" t="s">
        <v>86</v>
      </c>
      <c r="R776" s="40">
        <f>IF(D776="0. Inget datum inlagt",Tabell1[[#This Row],[Start date]],YEAR(D776))</f>
        <v>2025</v>
      </c>
      <c r="S776" s="13" t="s">
        <v>134</v>
      </c>
    </row>
    <row r="777" spans="1:19" x14ac:dyDescent="0.2">
      <c r="A777" s="53">
        <v>13</v>
      </c>
      <c r="B777" s="53" t="s">
        <v>1099</v>
      </c>
      <c r="C777" s="53" t="s">
        <v>17</v>
      </c>
      <c r="D777" s="54">
        <v>45915</v>
      </c>
      <c r="E777" s="85">
        <v>47010</v>
      </c>
      <c r="F777" s="53" t="s">
        <v>1580</v>
      </c>
      <c r="G777" s="53" t="s">
        <v>1581</v>
      </c>
      <c r="H777" s="53" t="s">
        <v>1577</v>
      </c>
      <c r="I777" s="53" t="s">
        <v>20</v>
      </c>
      <c r="J777" s="53" t="s">
        <v>1112</v>
      </c>
      <c r="K777" s="53" t="s">
        <v>22</v>
      </c>
      <c r="L777" s="53" t="s">
        <v>170</v>
      </c>
      <c r="M777" s="53" t="s">
        <v>186</v>
      </c>
      <c r="N777" s="53" t="s">
        <v>1158</v>
      </c>
      <c r="O777" s="55">
        <v>99200</v>
      </c>
      <c r="P777" s="53" t="s">
        <v>285</v>
      </c>
      <c r="Q777" s="53" t="s">
        <v>426</v>
      </c>
      <c r="R777" s="40">
        <f>IF(D777="0. Inget datum inlagt",Tabell1[[#This Row],[Start date]],YEAR(D777))</f>
        <v>2025</v>
      </c>
      <c r="S777" s="13" t="s">
        <v>134</v>
      </c>
    </row>
    <row r="778" spans="1:19" x14ac:dyDescent="0.2">
      <c r="A778" s="53">
        <v>14</v>
      </c>
      <c r="B778" s="53" t="s">
        <v>1099</v>
      </c>
      <c r="C778" s="53" t="s">
        <v>17</v>
      </c>
      <c r="D778" s="54">
        <v>45839</v>
      </c>
      <c r="E778" s="85">
        <v>46934</v>
      </c>
      <c r="F778" s="53" t="s">
        <v>1582</v>
      </c>
      <c r="G778" s="53" t="s">
        <v>1583</v>
      </c>
      <c r="H778" s="53" t="s">
        <v>1928</v>
      </c>
      <c r="I778" s="53" t="s">
        <v>20</v>
      </c>
      <c r="J778" s="53" t="s">
        <v>1104</v>
      </c>
      <c r="K778" s="53" t="s">
        <v>22</v>
      </c>
      <c r="L778" s="53" t="s">
        <v>1837</v>
      </c>
      <c r="M778" s="53" t="s">
        <v>131</v>
      </c>
      <c r="N778" s="53" t="s">
        <v>132</v>
      </c>
      <c r="O778" s="55">
        <v>188000</v>
      </c>
      <c r="P778" s="53" t="s">
        <v>285</v>
      </c>
      <c r="Q778" s="53" t="s">
        <v>426</v>
      </c>
      <c r="R778" s="40">
        <f>IF(D778="0. Inget datum inlagt",Tabell1[[#This Row],[Start date]],YEAR(D778))</f>
        <v>2025</v>
      </c>
      <c r="S778" s="13" t="s">
        <v>134</v>
      </c>
    </row>
    <row r="779" spans="1:19" x14ac:dyDescent="0.2">
      <c r="A779" s="53">
        <v>15</v>
      </c>
      <c r="B779" s="53" t="s">
        <v>1099</v>
      </c>
      <c r="C779" s="53" t="s">
        <v>17</v>
      </c>
      <c r="D779" s="54">
        <v>45839</v>
      </c>
      <c r="E779" s="85">
        <v>46934</v>
      </c>
      <c r="F779" s="53" t="s">
        <v>1582</v>
      </c>
      <c r="G779" s="53" t="s">
        <v>1584</v>
      </c>
      <c r="H779" s="53" t="s">
        <v>1929</v>
      </c>
      <c r="I779" s="53" t="s">
        <v>34</v>
      </c>
      <c r="J779" s="53" t="s">
        <v>38</v>
      </c>
      <c r="K779" s="53" t="s">
        <v>22</v>
      </c>
      <c r="L779" s="53" t="s">
        <v>1328</v>
      </c>
      <c r="M779" s="53" t="s">
        <v>131</v>
      </c>
      <c r="N779" s="53" t="s">
        <v>132</v>
      </c>
      <c r="O779" s="55">
        <v>184000</v>
      </c>
      <c r="P779" s="53" t="s">
        <v>285</v>
      </c>
      <c r="Q779" s="53" t="s">
        <v>426</v>
      </c>
      <c r="R779" s="40">
        <f>IF(D779="0. Inget datum inlagt",Tabell1[[#This Row],[Start date]],YEAR(D779))</f>
        <v>2025</v>
      </c>
      <c r="S779" s="13" t="s">
        <v>134</v>
      </c>
    </row>
    <row r="780" spans="1:19" x14ac:dyDescent="0.2">
      <c r="A780" s="53">
        <v>16</v>
      </c>
      <c r="B780" s="53" t="s">
        <v>1099</v>
      </c>
      <c r="C780" s="53" t="s">
        <v>17</v>
      </c>
      <c r="D780" s="54">
        <v>45918</v>
      </c>
      <c r="E780" s="85">
        <v>46983</v>
      </c>
      <c r="F780" s="53" t="s">
        <v>1585</v>
      </c>
      <c r="G780" s="53" t="s">
        <v>1586</v>
      </c>
      <c r="H780" s="53" t="s">
        <v>1930</v>
      </c>
      <c r="I780" s="53" t="s">
        <v>20</v>
      </c>
      <c r="J780" s="53" t="s">
        <v>1112</v>
      </c>
      <c r="K780" s="53" t="s">
        <v>22</v>
      </c>
      <c r="L780" s="53" t="s">
        <v>242</v>
      </c>
      <c r="M780" s="53" t="s">
        <v>161</v>
      </c>
      <c r="N780" s="53" t="s">
        <v>1158</v>
      </c>
      <c r="O780" s="55">
        <v>242400</v>
      </c>
      <c r="P780" s="53" t="s">
        <v>285</v>
      </c>
      <c r="Q780" s="53" t="s">
        <v>426</v>
      </c>
      <c r="R780" s="40">
        <f>IF(D780="0. Inget datum inlagt",Tabell1[[#This Row],[Start date]],YEAR(D780))</f>
        <v>2025</v>
      </c>
      <c r="S780" s="13" t="s">
        <v>134</v>
      </c>
    </row>
    <row r="781" spans="1:19" x14ac:dyDescent="0.2">
      <c r="A781" s="53">
        <v>17</v>
      </c>
      <c r="B781" s="53" t="s">
        <v>1099</v>
      </c>
      <c r="C781" s="53" t="s">
        <v>143</v>
      </c>
      <c r="D781" s="54">
        <v>45901</v>
      </c>
      <c r="E781" s="85">
        <v>46446</v>
      </c>
      <c r="F781" s="53" t="s">
        <v>1587</v>
      </c>
      <c r="G781" s="53" t="s">
        <v>1588</v>
      </c>
      <c r="H781" s="53" t="s">
        <v>1931</v>
      </c>
      <c r="I781" s="53" t="s">
        <v>20</v>
      </c>
      <c r="J781" s="53" t="s">
        <v>1104</v>
      </c>
      <c r="K781" s="53" t="s">
        <v>29</v>
      </c>
      <c r="L781" s="53" t="s">
        <v>1838</v>
      </c>
      <c r="M781" s="53" t="s">
        <v>186</v>
      </c>
      <c r="N781" s="53" t="s">
        <v>1158</v>
      </c>
      <c r="O781" s="55">
        <v>40080</v>
      </c>
      <c r="P781" s="53" t="s">
        <v>282</v>
      </c>
      <c r="Q781" s="53" t="s">
        <v>1193</v>
      </c>
      <c r="R781" s="40">
        <f>IF(D781="0. Inget datum inlagt",Tabell1[[#This Row],[Start date]],YEAR(D781))</f>
        <v>2025</v>
      </c>
      <c r="S781" s="13" t="s">
        <v>134</v>
      </c>
    </row>
    <row r="782" spans="1:19" x14ac:dyDescent="0.2">
      <c r="A782" s="53">
        <v>18</v>
      </c>
      <c r="B782" s="53" t="s">
        <v>1099</v>
      </c>
      <c r="C782" s="53" t="s">
        <v>143</v>
      </c>
      <c r="D782" s="54">
        <v>45901</v>
      </c>
      <c r="E782" s="85">
        <v>46446</v>
      </c>
      <c r="F782" s="53" t="s">
        <v>1587</v>
      </c>
      <c r="G782" s="53" t="s">
        <v>1581</v>
      </c>
      <c r="H782" s="53" t="s">
        <v>1577</v>
      </c>
      <c r="I782" s="53" t="s">
        <v>20</v>
      </c>
      <c r="J782" s="53" t="s">
        <v>1112</v>
      </c>
      <c r="K782" s="53" t="s">
        <v>22</v>
      </c>
      <c r="L782" s="53" t="s">
        <v>170</v>
      </c>
      <c r="M782" s="53" t="s">
        <v>186</v>
      </c>
      <c r="N782" s="53" t="s">
        <v>1158</v>
      </c>
      <c r="O782" s="55">
        <v>23984</v>
      </c>
      <c r="P782" s="53" t="s">
        <v>282</v>
      </c>
      <c r="Q782" s="53" t="s">
        <v>1193</v>
      </c>
      <c r="R782" s="40">
        <f>IF(D782="0. Inget datum inlagt",Tabell1[[#This Row],[Start date]],YEAR(D782))</f>
        <v>2025</v>
      </c>
      <c r="S782" s="13" t="s">
        <v>134</v>
      </c>
    </row>
    <row r="783" spans="1:19" x14ac:dyDescent="0.2">
      <c r="A783" s="53">
        <v>19</v>
      </c>
      <c r="B783" s="53" t="s">
        <v>1099</v>
      </c>
      <c r="C783" s="53" t="s">
        <v>143</v>
      </c>
      <c r="D783" s="54">
        <v>45901</v>
      </c>
      <c r="E783" s="85">
        <v>46446</v>
      </c>
      <c r="F783" s="53" t="s">
        <v>1589</v>
      </c>
      <c r="G783" s="53" t="s">
        <v>1089</v>
      </c>
      <c r="H783" s="53" t="s">
        <v>1932</v>
      </c>
      <c r="I783" s="53" t="s">
        <v>20</v>
      </c>
      <c r="J783" s="53" t="s">
        <v>1104</v>
      </c>
      <c r="K783" s="53" t="s">
        <v>22</v>
      </c>
      <c r="L783" s="53" t="s">
        <v>1545</v>
      </c>
      <c r="M783" s="53" t="s">
        <v>131</v>
      </c>
      <c r="N783" s="53" t="s">
        <v>132</v>
      </c>
      <c r="O783" s="55">
        <v>43919.199999999997</v>
      </c>
      <c r="P783" s="53" t="s">
        <v>282</v>
      </c>
      <c r="Q783" s="53" t="s">
        <v>1193</v>
      </c>
      <c r="R783" s="40">
        <f>IF(D783="0. Inget datum inlagt",Tabell1[[#This Row],[Start date]],YEAR(D783))</f>
        <v>2025</v>
      </c>
      <c r="S783" s="13" t="s">
        <v>134</v>
      </c>
    </row>
    <row r="784" spans="1:19" x14ac:dyDescent="0.2">
      <c r="A784" s="53">
        <v>20</v>
      </c>
      <c r="B784" s="53" t="s">
        <v>1099</v>
      </c>
      <c r="C784" s="53" t="s">
        <v>143</v>
      </c>
      <c r="D784" s="54">
        <v>45839</v>
      </c>
      <c r="E784" s="85">
        <v>46387</v>
      </c>
      <c r="F784" s="53" t="s">
        <v>1590</v>
      </c>
      <c r="G784" s="53" t="s">
        <v>1591</v>
      </c>
      <c r="H784" s="53" t="s">
        <v>1933</v>
      </c>
      <c r="I784" s="53" t="s">
        <v>20</v>
      </c>
      <c r="J784" s="53" t="s">
        <v>1112</v>
      </c>
      <c r="K784" s="53" t="s">
        <v>29</v>
      </c>
      <c r="L784" s="53" t="s">
        <v>193</v>
      </c>
      <c r="M784" s="53" t="s">
        <v>131</v>
      </c>
      <c r="N784" s="53" t="s">
        <v>132</v>
      </c>
      <c r="O784" s="55">
        <v>67999.990000000005</v>
      </c>
      <c r="P784" s="53" t="s">
        <v>282</v>
      </c>
      <c r="Q784" s="53" t="s">
        <v>1193</v>
      </c>
      <c r="R784" s="40">
        <f>IF(D784="0. Inget datum inlagt",Tabell1[[#This Row],[Start date]],YEAR(D784))</f>
        <v>2025</v>
      </c>
      <c r="S784" s="13" t="s">
        <v>134</v>
      </c>
    </row>
    <row r="785" spans="1:19" x14ac:dyDescent="0.2">
      <c r="A785" s="53">
        <v>9</v>
      </c>
      <c r="B785" s="53" t="s">
        <v>665</v>
      </c>
      <c r="C785" s="53" t="s">
        <v>17</v>
      </c>
      <c r="D785" s="54">
        <v>44986</v>
      </c>
      <c r="E785" s="85">
        <v>46112</v>
      </c>
      <c r="F785" s="53" t="s">
        <v>686</v>
      </c>
      <c r="G785" s="53" t="s">
        <v>135</v>
      </c>
      <c r="H785" s="53" t="s">
        <v>687</v>
      </c>
      <c r="I785" s="53" t="s">
        <v>34</v>
      </c>
      <c r="J785" s="53" t="s">
        <v>66</v>
      </c>
      <c r="K785" s="53" t="s">
        <v>29</v>
      </c>
      <c r="L785" s="53" t="s">
        <v>671</v>
      </c>
      <c r="M785" s="53" t="s">
        <v>176</v>
      </c>
      <c r="N785" s="53" t="s">
        <v>148</v>
      </c>
      <c r="O785" s="55">
        <v>266378</v>
      </c>
      <c r="P785" s="53" t="s">
        <v>285</v>
      </c>
      <c r="Q785" s="53" t="s">
        <v>96</v>
      </c>
      <c r="R785" s="40">
        <f>IF(D785="0. Inget datum inlagt",Tabell1[[#This Row],[Start date]],YEAR(D785))</f>
        <v>2023</v>
      </c>
      <c r="S785" s="13" t="s">
        <v>134</v>
      </c>
    </row>
    <row r="786" spans="1:19" x14ac:dyDescent="0.2">
      <c r="A786" s="53">
        <v>51</v>
      </c>
      <c r="B786" s="53" t="s">
        <v>665</v>
      </c>
      <c r="C786" s="53" t="s">
        <v>17</v>
      </c>
      <c r="D786" s="54">
        <v>45231</v>
      </c>
      <c r="E786" s="85">
        <v>46326</v>
      </c>
      <c r="F786" s="53" t="s">
        <v>758</v>
      </c>
      <c r="G786" s="53" t="s">
        <v>135</v>
      </c>
      <c r="H786" s="53" t="s">
        <v>759</v>
      </c>
      <c r="I786" s="53" t="s">
        <v>20</v>
      </c>
      <c r="J786" s="53" t="s">
        <v>21</v>
      </c>
      <c r="K786" s="53" t="s">
        <v>22</v>
      </c>
      <c r="L786" s="53" t="s">
        <v>760</v>
      </c>
      <c r="M786" s="53" t="s">
        <v>50</v>
      </c>
      <c r="N786" s="53" t="s">
        <v>156</v>
      </c>
      <c r="O786" s="55">
        <v>114505</v>
      </c>
      <c r="P786" s="53" t="s">
        <v>285</v>
      </c>
      <c r="Q786" s="53" t="s">
        <v>96</v>
      </c>
      <c r="R786" s="40">
        <f>IF(D786="0. Inget datum inlagt",Tabell1[[#This Row],[Start date]],YEAR(D786))</f>
        <v>2023</v>
      </c>
      <c r="S786" s="13" t="s">
        <v>134</v>
      </c>
    </row>
    <row r="787" spans="1:19" x14ac:dyDescent="0.2">
      <c r="A787" s="53">
        <v>76</v>
      </c>
      <c r="B787" s="53" t="s">
        <v>665</v>
      </c>
      <c r="C787" s="53" t="s">
        <v>17</v>
      </c>
      <c r="D787" s="54">
        <v>45407</v>
      </c>
      <c r="E787" s="85">
        <v>46502</v>
      </c>
      <c r="F787" s="53" t="s">
        <v>1023</v>
      </c>
      <c r="G787" s="53" t="s">
        <v>135</v>
      </c>
      <c r="H787" s="53" t="s">
        <v>1516</v>
      </c>
      <c r="I787" s="53" t="s">
        <v>20</v>
      </c>
      <c r="J787" s="53" t="s">
        <v>21</v>
      </c>
      <c r="K787" s="53" t="s">
        <v>22</v>
      </c>
      <c r="L787" s="53" t="s">
        <v>1552</v>
      </c>
      <c r="M787" s="53" t="s">
        <v>36</v>
      </c>
      <c r="N787" s="53" t="s">
        <v>221</v>
      </c>
      <c r="O787" s="55">
        <v>16794</v>
      </c>
      <c r="P787" s="53" t="s">
        <v>133</v>
      </c>
      <c r="Q787" s="53" t="s">
        <v>88</v>
      </c>
      <c r="R787" s="40">
        <f>IF(D787="0. Inget datum inlagt",Tabell1[[#This Row],[Start date]],YEAR(D787))</f>
        <v>2024</v>
      </c>
      <c r="S787" s="13" t="s">
        <v>134</v>
      </c>
    </row>
    <row r="788" spans="1:19" x14ac:dyDescent="0.2">
      <c r="A788" s="53">
        <v>18</v>
      </c>
      <c r="B788" s="53" t="s">
        <v>665</v>
      </c>
      <c r="C788" s="53" t="s">
        <v>17</v>
      </c>
      <c r="D788" s="54">
        <v>45017</v>
      </c>
      <c r="E788" s="85">
        <v>46112</v>
      </c>
      <c r="F788" s="53" t="s">
        <v>703</v>
      </c>
      <c r="G788" s="53" t="s">
        <v>135</v>
      </c>
      <c r="H788" s="53" t="s">
        <v>230</v>
      </c>
      <c r="I788" s="53" t="s">
        <v>20</v>
      </c>
      <c r="J788" s="53" t="s">
        <v>25</v>
      </c>
      <c r="K788" s="53" t="s">
        <v>22</v>
      </c>
      <c r="L788" s="53" t="s">
        <v>168</v>
      </c>
      <c r="M788" s="53" t="s">
        <v>50</v>
      </c>
      <c r="N788" s="53" t="s">
        <v>156</v>
      </c>
      <c r="O788" s="55">
        <v>313112</v>
      </c>
      <c r="P788" s="53" t="s">
        <v>138</v>
      </c>
      <c r="Q788" s="53" t="s">
        <v>51</v>
      </c>
      <c r="R788" s="40">
        <f>IF(D788="0. Inget datum inlagt",Tabell1[[#This Row],[Start date]],YEAR(D788))</f>
        <v>2023</v>
      </c>
      <c r="S788" s="13" t="s">
        <v>134</v>
      </c>
    </row>
    <row r="789" spans="1:19" x14ac:dyDescent="0.2">
      <c r="A789" s="53">
        <v>2</v>
      </c>
      <c r="B789" s="53" t="s">
        <v>665</v>
      </c>
      <c r="C789" s="53" t="s">
        <v>17</v>
      </c>
      <c r="D789" s="54">
        <v>44900</v>
      </c>
      <c r="E789" s="85">
        <v>45989</v>
      </c>
      <c r="F789" s="53" t="s">
        <v>668</v>
      </c>
      <c r="G789" s="53" t="s">
        <v>669</v>
      </c>
      <c r="H789" s="53" t="s">
        <v>670</v>
      </c>
      <c r="I789" s="53" t="s">
        <v>34</v>
      </c>
      <c r="J789" s="53" t="s">
        <v>144</v>
      </c>
      <c r="K789" s="53" t="s">
        <v>29</v>
      </c>
      <c r="L789" s="53" t="s">
        <v>671</v>
      </c>
      <c r="M789" s="53" t="s">
        <v>176</v>
      </c>
      <c r="N789" s="53" t="s">
        <v>148</v>
      </c>
      <c r="O789" s="55">
        <v>184592</v>
      </c>
      <c r="P789" s="53" t="s">
        <v>285</v>
      </c>
      <c r="Q789" s="53" t="s">
        <v>96</v>
      </c>
      <c r="R789" s="40">
        <f>IF(D789="0. Inget datum inlagt",Tabell1[[#This Row],[Start date]],YEAR(D789))</f>
        <v>2022</v>
      </c>
      <c r="S789" s="13" t="s">
        <v>134</v>
      </c>
    </row>
    <row r="790" spans="1:19" x14ac:dyDescent="0.2">
      <c r="A790" s="53">
        <v>57</v>
      </c>
      <c r="B790" s="53" t="s">
        <v>665</v>
      </c>
      <c r="C790" s="53" t="s">
        <v>17</v>
      </c>
      <c r="D790" s="54">
        <v>45292</v>
      </c>
      <c r="E790" s="85">
        <v>46387</v>
      </c>
      <c r="F790" s="53" t="s">
        <v>763</v>
      </c>
      <c r="G790" s="53" t="s">
        <v>764</v>
      </c>
      <c r="H790" s="53" t="s">
        <v>765</v>
      </c>
      <c r="I790" s="53" t="s">
        <v>34</v>
      </c>
      <c r="J790" s="53" t="s">
        <v>66</v>
      </c>
      <c r="K790" s="53" t="s">
        <v>29</v>
      </c>
      <c r="L790" s="53" t="s">
        <v>220</v>
      </c>
      <c r="M790" s="53" t="s">
        <v>36</v>
      </c>
      <c r="N790" s="53" t="s">
        <v>221</v>
      </c>
      <c r="O790" s="55">
        <v>208207</v>
      </c>
      <c r="P790" s="53" t="s">
        <v>138</v>
      </c>
      <c r="Q790" s="53" t="s">
        <v>63</v>
      </c>
      <c r="R790" s="40">
        <f>IF(D790="0. Inget datum inlagt",Tabell1[[#This Row],[Start date]],YEAR(D790))</f>
        <v>2024</v>
      </c>
      <c r="S790" s="13" t="s">
        <v>134</v>
      </c>
    </row>
    <row r="791" spans="1:19" x14ac:dyDescent="0.2">
      <c r="A791" s="53">
        <v>56</v>
      </c>
      <c r="B791" s="53" t="s">
        <v>665</v>
      </c>
      <c r="C791" s="53" t="s">
        <v>17</v>
      </c>
      <c r="D791" s="54">
        <v>45292</v>
      </c>
      <c r="E791" s="85">
        <v>46387</v>
      </c>
      <c r="F791" s="53" t="s">
        <v>763</v>
      </c>
      <c r="G791" s="53" t="s">
        <v>414</v>
      </c>
      <c r="H791" s="53" t="s">
        <v>65</v>
      </c>
      <c r="I791" s="53" t="s">
        <v>34</v>
      </c>
      <c r="J791" s="53" t="s">
        <v>66</v>
      </c>
      <c r="K791" s="53" t="s">
        <v>22</v>
      </c>
      <c r="L791" s="53" t="s">
        <v>412</v>
      </c>
      <c r="M791" s="53" t="s">
        <v>30</v>
      </c>
      <c r="N791" s="53" t="s">
        <v>221</v>
      </c>
      <c r="O791" s="55">
        <v>213114</v>
      </c>
      <c r="P791" s="53" t="s">
        <v>138</v>
      </c>
      <c r="Q791" s="53" t="s">
        <v>63</v>
      </c>
      <c r="R791" s="40">
        <f>IF(D791="0. Inget datum inlagt",Tabell1[[#This Row],[Start date]],YEAR(D791))</f>
        <v>2024</v>
      </c>
      <c r="S791" s="13" t="s">
        <v>134</v>
      </c>
    </row>
    <row r="792" spans="1:19" x14ac:dyDescent="0.2">
      <c r="A792" s="53">
        <v>69</v>
      </c>
      <c r="B792" s="53" t="s">
        <v>665</v>
      </c>
      <c r="C792" s="53" t="s">
        <v>26</v>
      </c>
      <c r="D792" s="54">
        <v>45323</v>
      </c>
      <c r="E792" s="85">
        <v>45504</v>
      </c>
      <c r="F792" s="53" t="s">
        <v>1017</v>
      </c>
      <c r="G792" s="53" t="s">
        <v>1018</v>
      </c>
      <c r="H792" s="53" t="s">
        <v>1513</v>
      </c>
      <c r="I792" s="53" t="s">
        <v>20</v>
      </c>
      <c r="J792" s="53" t="s">
        <v>62</v>
      </c>
      <c r="K792" s="53" t="s">
        <v>29</v>
      </c>
      <c r="L792" s="53" t="s">
        <v>196</v>
      </c>
      <c r="M792" s="53" t="s">
        <v>197</v>
      </c>
      <c r="N792" s="53" t="s">
        <v>148</v>
      </c>
      <c r="O792" s="55">
        <v>9915</v>
      </c>
      <c r="P792" s="53" t="s">
        <v>282</v>
      </c>
      <c r="Q792" s="53" t="s">
        <v>1015</v>
      </c>
      <c r="R792" s="40">
        <f>IF(D792="0. Inget datum inlagt",Tabell1[[#This Row],[Start date]],YEAR(D792))</f>
        <v>2024</v>
      </c>
      <c r="S792" s="13" t="s">
        <v>134</v>
      </c>
    </row>
    <row r="793" spans="1:19" x14ac:dyDescent="0.2">
      <c r="A793" s="53">
        <v>67</v>
      </c>
      <c r="B793" s="53" t="s">
        <v>665</v>
      </c>
      <c r="C793" s="53" t="s">
        <v>26</v>
      </c>
      <c r="D793" s="54">
        <v>45323</v>
      </c>
      <c r="E793" s="85">
        <v>45565</v>
      </c>
      <c r="F793" s="53" t="s">
        <v>1014</v>
      </c>
      <c r="G793" s="53" t="s">
        <v>135</v>
      </c>
      <c r="H793" s="53" t="s">
        <v>1511</v>
      </c>
      <c r="I793" s="53" t="s">
        <v>20</v>
      </c>
      <c r="J793" s="53" t="s">
        <v>159</v>
      </c>
      <c r="K793" s="53" t="s">
        <v>29</v>
      </c>
      <c r="L793" s="53" t="s">
        <v>220</v>
      </c>
      <c r="M793" s="53" t="s">
        <v>36</v>
      </c>
      <c r="N793" s="53" t="s">
        <v>221</v>
      </c>
      <c r="O793" s="55">
        <v>10000</v>
      </c>
      <c r="P793" s="53" t="s">
        <v>282</v>
      </c>
      <c r="Q793" s="53" t="s">
        <v>1015</v>
      </c>
      <c r="R793" s="40">
        <f>IF(D793="0. Inget datum inlagt",Tabell1[[#This Row],[Start date]],YEAR(D793))</f>
        <v>2024</v>
      </c>
      <c r="S793" s="13" t="s">
        <v>134</v>
      </c>
    </row>
    <row r="794" spans="1:19" x14ac:dyDescent="0.2">
      <c r="A794" s="53">
        <v>68</v>
      </c>
      <c r="B794" s="53" t="s">
        <v>665</v>
      </c>
      <c r="C794" s="53" t="s">
        <v>26</v>
      </c>
      <c r="D794" s="54">
        <v>45413</v>
      </c>
      <c r="E794" s="85">
        <v>45626</v>
      </c>
      <c r="F794" s="53" t="s">
        <v>1016</v>
      </c>
      <c r="G794" s="53" t="s">
        <v>135</v>
      </c>
      <c r="H794" s="53" t="s">
        <v>1512</v>
      </c>
      <c r="I794" s="53" t="s">
        <v>34</v>
      </c>
      <c r="J794" s="53" t="s">
        <v>144</v>
      </c>
      <c r="K794" s="53" t="s">
        <v>29</v>
      </c>
      <c r="L794" s="53" t="s">
        <v>220</v>
      </c>
      <c r="M794" s="53" t="s">
        <v>36</v>
      </c>
      <c r="N794" s="53" t="s">
        <v>221</v>
      </c>
      <c r="O794" s="55">
        <v>10000</v>
      </c>
      <c r="P794" s="53" t="s">
        <v>282</v>
      </c>
      <c r="Q794" s="53" t="s">
        <v>1015</v>
      </c>
      <c r="R794" s="40">
        <f>IF(D794="0. Inget datum inlagt",Tabell1[[#This Row],[Start date]],YEAR(D794))</f>
        <v>2024</v>
      </c>
      <c r="S794" s="13" t="s">
        <v>134</v>
      </c>
    </row>
    <row r="795" spans="1:19" x14ac:dyDescent="0.2">
      <c r="A795" s="53">
        <v>43</v>
      </c>
      <c r="B795" s="53" t="s">
        <v>665</v>
      </c>
      <c r="C795" s="53" t="s">
        <v>143</v>
      </c>
      <c r="D795" s="54">
        <v>45170</v>
      </c>
      <c r="E795" s="85">
        <v>45657</v>
      </c>
      <c r="F795" s="53" t="s">
        <v>743</v>
      </c>
      <c r="G795" s="53" t="s">
        <v>744</v>
      </c>
      <c r="H795" s="53" t="s">
        <v>745</v>
      </c>
      <c r="I795" s="53" t="s">
        <v>20</v>
      </c>
      <c r="J795" s="53" t="s">
        <v>66</v>
      </c>
      <c r="K795" s="53" t="s">
        <v>29</v>
      </c>
      <c r="L795" s="53" t="s">
        <v>220</v>
      </c>
      <c r="M795" s="53" t="s">
        <v>36</v>
      </c>
      <c r="N795" s="53" t="s">
        <v>221</v>
      </c>
      <c r="O795" s="55">
        <v>56786</v>
      </c>
      <c r="P795" s="53" t="s">
        <v>133</v>
      </c>
      <c r="Q795" s="53" t="s">
        <v>88</v>
      </c>
      <c r="R795" s="40">
        <f>IF(D795="0. Inget datum inlagt",Tabell1[[#This Row],[Start date]],YEAR(D795))</f>
        <v>2023</v>
      </c>
      <c r="S795" s="13" t="s">
        <v>134</v>
      </c>
    </row>
    <row r="796" spans="1:19" x14ac:dyDescent="0.2">
      <c r="A796" s="53">
        <v>20</v>
      </c>
      <c r="B796" s="53" t="s">
        <v>665</v>
      </c>
      <c r="C796" s="53" t="s">
        <v>17</v>
      </c>
      <c r="D796" s="54">
        <v>45017</v>
      </c>
      <c r="E796" s="85">
        <v>46112</v>
      </c>
      <c r="F796" s="53" t="s">
        <v>703</v>
      </c>
      <c r="G796" s="53" t="s">
        <v>704</v>
      </c>
      <c r="H796" s="53" t="s">
        <v>705</v>
      </c>
      <c r="I796" s="53" t="s">
        <v>20</v>
      </c>
      <c r="J796" s="53" t="s">
        <v>25</v>
      </c>
      <c r="K796" s="53" t="s">
        <v>29</v>
      </c>
      <c r="L796" s="53" t="s">
        <v>155</v>
      </c>
      <c r="M796" s="53" t="s">
        <v>50</v>
      </c>
      <c r="N796" s="53" t="s">
        <v>156</v>
      </c>
      <c r="O796" s="55">
        <v>559506</v>
      </c>
      <c r="P796" s="53" t="s">
        <v>138</v>
      </c>
      <c r="Q796" s="53" t="s">
        <v>51</v>
      </c>
      <c r="R796" s="40">
        <f>IF(D796="0. Inget datum inlagt",Tabell1[[#This Row],[Start date]],YEAR(D796))</f>
        <v>2023</v>
      </c>
      <c r="S796" s="13" t="s">
        <v>134</v>
      </c>
    </row>
    <row r="797" spans="1:19" x14ac:dyDescent="0.2">
      <c r="A797" s="53">
        <v>3</v>
      </c>
      <c r="B797" s="53" t="s">
        <v>665</v>
      </c>
      <c r="C797" s="53" t="s">
        <v>17</v>
      </c>
      <c r="D797" s="54">
        <v>44743</v>
      </c>
      <c r="E797" s="85">
        <v>45838</v>
      </c>
      <c r="F797" s="53" t="s">
        <v>672</v>
      </c>
      <c r="G797" s="53" t="s">
        <v>673</v>
      </c>
      <c r="H797" s="53" t="s">
        <v>674</v>
      </c>
      <c r="I797" s="53" t="s">
        <v>20</v>
      </c>
      <c r="J797" s="53" t="s">
        <v>144</v>
      </c>
      <c r="K797" s="53" t="s">
        <v>29</v>
      </c>
      <c r="L797" s="53" t="s">
        <v>675</v>
      </c>
      <c r="M797" s="53" t="s">
        <v>50</v>
      </c>
      <c r="N797" s="53" t="s">
        <v>156</v>
      </c>
      <c r="O797" s="55">
        <v>356169</v>
      </c>
      <c r="P797" s="53" t="s">
        <v>138</v>
      </c>
      <c r="Q797" s="53" t="s">
        <v>63</v>
      </c>
      <c r="R797" s="40">
        <f>IF(D797="0. Inget datum inlagt",Tabell1[[#This Row],[Start date]],YEAR(D797))</f>
        <v>2022</v>
      </c>
      <c r="S797" s="13" t="s">
        <v>134</v>
      </c>
    </row>
    <row r="798" spans="1:19" x14ac:dyDescent="0.2">
      <c r="A798" s="53">
        <v>7</v>
      </c>
      <c r="B798" s="53" t="s">
        <v>665</v>
      </c>
      <c r="C798" s="53" t="s">
        <v>17</v>
      </c>
      <c r="D798" s="54">
        <v>44927</v>
      </c>
      <c r="E798" s="85">
        <v>46022</v>
      </c>
      <c r="F798" s="53" t="s">
        <v>683</v>
      </c>
      <c r="G798" s="53" t="s">
        <v>135</v>
      </c>
      <c r="H798" s="53" t="s">
        <v>674</v>
      </c>
      <c r="I798" s="53" t="s">
        <v>20</v>
      </c>
      <c r="J798" s="53" t="s">
        <v>144</v>
      </c>
      <c r="K798" s="53" t="s">
        <v>29</v>
      </c>
      <c r="L798" s="53" t="s">
        <v>675</v>
      </c>
      <c r="M798" s="53" t="s">
        <v>50</v>
      </c>
      <c r="N798" s="53" t="s">
        <v>156</v>
      </c>
      <c r="O798" s="55">
        <v>499542</v>
      </c>
      <c r="P798" s="53" t="s">
        <v>138</v>
      </c>
      <c r="Q798" s="53" t="s">
        <v>63</v>
      </c>
      <c r="R798" s="40">
        <f>IF(D798="0. Inget datum inlagt",Tabell1[[#This Row],[Start date]],YEAR(D798))</f>
        <v>2023</v>
      </c>
      <c r="S798" s="13" t="s">
        <v>134</v>
      </c>
    </row>
    <row r="799" spans="1:19" x14ac:dyDescent="0.2">
      <c r="A799" s="53">
        <v>62</v>
      </c>
      <c r="B799" s="53" t="s">
        <v>665</v>
      </c>
      <c r="C799" s="53" t="s">
        <v>17</v>
      </c>
      <c r="D799" s="54">
        <v>45261</v>
      </c>
      <c r="E799" s="85">
        <v>46356</v>
      </c>
      <c r="F799" s="53" t="s">
        <v>769</v>
      </c>
      <c r="G799" s="53" t="s">
        <v>770</v>
      </c>
      <c r="H799" s="53" t="s">
        <v>771</v>
      </c>
      <c r="I799" s="53" t="s">
        <v>34</v>
      </c>
      <c r="J799" s="53" t="s">
        <v>66</v>
      </c>
      <c r="K799" s="53" t="s">
        <v>22</v>
      </c>
      <c r="L799" s="53" t="s">
        <v>137</v>
      </c>
      <c r="M799" s="53" t="s">
        <v>46</v>
      </c>
      <c r="N799" s="53" t="s">
        <v>137</v>
      </c>
      <c r="O799" s="55">
        <v>139347</v>
      </c>
      <c r="P799" s="53" t="s">
        <v>138</v>
      </c>
      <c r="Q799" s="53" t="s">
        <v>51</v>
      </c>
      <c r="R799" s="40">
        <f>IF(D799="0. Inget datum inlagt",Tabell1[[#This Row],[Start date]],YEAR(D799))</f>
        <v>2023</v>
      </c>
      <c r="S799" s="13" t="s">
        <v>134</v>
      </c>
    </row>
    <row r="800" spans="1:19" x14ac:dyDescent="0.2">
      <c r="A800" s="53">
        <v>33</v>
      </c>
      <c r="B800" s="53" t="s">
        <v>665</v>
      </c>
      <c r="C800" s="53" t="s">
        <v>17</v>
      </c>
      <c r="D800" s="54">
        <v>45139</v>
      </c>
      <c r="E800" s="85">
        <v>46234</v>
      </c>
      <c r="F800" s="53" t="s">
        <v>728</v>
      </c>
      <c r="G800" s="53" t="s">
        <v>730</v>
      </c>
      <c r="H800" s="53" t="s">
        <v>731</v>
      </c>
      <c r="I800" s="53" t="s">
        <v>20</v>
      </c>
      <c r="J800" s="53" t="s">
        <v>66</v>
      </c>
      <c r="K800" s="53" t="s">
        <v>22</v>
      </c>
      <c r="L800" s="53" t="s">
        <v>259</v>
      </c>
      <c r="M800" s="53" t="s">
        <v>50</v>
      </c>
      <c r="N800" s="53" t="s">
        <v>156</v>
      </c>
      <c r="O800" s="55">
        <v>241893</v>
      </c>
      <c r="P800" s="53" t="s">
        <v>138</v>
      </c>
      <c r="Q800" s="53" t="s">
        <v>63</v>
      </c>
      <c r="R800" s="40">
        <f>IF(D800="0. Inget datum inlagt",Tabell1[[#This Row],[Start date]],YEAR(D800))</f>
        <v>2023</v>
      </c>
      <c r="S800" s="13" t="s">
        <v>134</v>
      </c>
    </row>
    <row r="801" spans="1:19" x14ac:dyDescent="0.2">
      <c r="A801" s="53">
        <v>12</v>
      </c>
      <c r="B801" s="53" t="s">
        <v>665</v>
      </c>
      <c r="C801" s="53" t="s">
        <v>17</v>
      </c>
      <c r="D801" s="54">
        <v>44927</v>
      </c>
      <c r="E801" s="85">
        <v>46022</v>
      </c>
      <c r="F801" s="53" t="s">
        <v>688</v>
      </c>
      <c r="G801" s="53" t="s">
        <v>690</v>
      </c>
      <c r="H801" s="53" t="s">
        <v>691</v>
      </c>
      <c r="I801" s="53" t="s">
        <v>20</v>
      </c>
      <c r="J801" s="53" t="s">
        <v>66</v>
      </c>
      <c r="K801" s="53" t="s">
        <v>29</v>
      </c>
      <c r="L801" s="53" t="s">
        <v>259</v>
      </c>
      <c r="M801" s="53" t="s">
        <v>50</v>
      </c>
      <c r="N801" s="53" t="s">
        <v>156</v>
      </c>
      <c r="O801" s="55">
        <v>338979</v>
      </c>
      <c r="P801" s="53" t="s">
        <v>285</v>
      </c>
      <c r="Q801" s="53" t="s">
        <v>426</v>
      </c>
      <c r="R801" s="40">
        <f>IF(D801="0. Inget datum inlagt",Tabell1[[#This Row],[Start date]],YEAR(D801))</f>
        <v>2023</v>
      </c>
      <c r="S801" s="13" t="s">
        <v>134</v>
      </c>
    </row>
    <row r="802" spans="1:19" x14ac:dyDescent="0.2">
      <c r="A802" s="53">
        <v>53</v>
      </c>
      <c r="B802" s="53" t="s">
        <v>665</v>
      </c>
      <c r="C802" s="53" t="s">
        <v>17</v>
      </c>
      <c r="D802" s="54">
        <v>45231</v>
      </c>
      <c r="E802" s="85">
        <v>46326</v>
      </c>
      <c r="F802" s="53" t="s">
        <v>758</v>
      </c>
      <c r="G802" s="53" t="s">
        <v>690</v>
      </c>
      <c r="H802" s="53" t="s">
        <v>691</v>
      </c>
      <c r="I802" s="53" t="s">
        <v>20</v>
      </c>
      <c r="J802" s="53" t="s">
        <v>66</v>
      </c>
      <c r="K802" s="53" t="s">
        <v>29</v>
      </c>
      <c r="L802" s="53" t="s">
        <v>259</v>
      </c>
      <c r="M802" s="53" t="s">
        <v>50</v>
      </c>
      <c r="N802" s="53" t="s">
        <v>156</v>
      </c>
      <c r="O802" s="55">
        <v>473287</v>
      </c>
      <c r="P802" s="53" t="s">
        <v>285</v>
      </c>
      <c r="Q802" s="53" t="s">
        <v>96</v>
      </c>
      <c r="R802" s="40">
        <f>IF(D802="0. Inget datum inlagt",Tabell1[[#This Row],[Start date]],YEAR(D802))</f>
        <v>2023</v>
      </c>
      <c r="S802" s="13" t="s">
        <v>134</v>
      </c>
    </row>
    <row r="803" spans="1:19" x14ac:dyDescent="0.2">
      <c r="A803" s="53">
        <v>25</v>
      </c>
      <c r="B803" s="53" t="s">
        <v>665</v>
      </c>
      <c r="C803" s="53" t="s">
        <v>143</v>
      </c>
      <c r="D803" s="54">
        <v>45047</v>
      </c>
      <c r="E803" s="85">
        <v>45473</v>
      </c>
      <c r="F803" s="53" t="s">
        <v>712</v>
      </c>
      <c r="G803" s="53" t="s">
        <v>713</v>
      </c>
      <c r="H803" s="53" t="s">
        <v>714</v>
      </c>
      <c r="I803" s="53" t="s">
        <v>20</v>
      </c>
      <c r="J803" s="53" t="s">
        <v>66</v>
      </c>
      <c r="K803" s="53" t="s">
        <v>29</v>
      </c>
      <c r="L803" s="53" t="s">
        <v>220</v>
      </c>
      <c r="M803" s="53" t="s">
        <v>36</v>
      </c>
      <c r="N803" s="53" t="s">
        <v>221</v>
      </c>
      <c r="O803" s="55">
        <v>59705</v>
      </c>
      <c r="P803" s="53" t="s">
        <v>282</v>
      </c>
      <c r="Q803" s="53" t="s">
        <v>1015</v>
      </c>
      <c r="R803" s="40">
        <f>IF(D803="0. Inget datum inlagt",Tabell1[[#This Row],[Start date]],YEAR(D803))</f>
        <v>2023</v>
      </c>
      <c r="S803" s="13" t="s">
        <v>134</v>
      </c>
    </row>
    <row r="804" spans="1:19" x14ac:dyDescent="0.2">
      <c r="A804" s="53">
        <v>36</v>
      </c>
      <c r="B804" s="53" t="s">
        <v>665</v>
      </c>
      <c r="C804" s="53" t="s">
        <v>17</v>
      </c>
      <c r="D804" s="54">
        <v>45047</v>
      </c>
      <c r="E804" s="85">
        <v>46142</v>
      </c>
      <c r="F804" s="53" t="s">
        <v>733</v>
      </c>
      <c r="G804" s="53" t="s">
        <v>734</v>
      </c>
      <c r="H804" s="53" t="s">
        <v>735</v>
      </c>
      <c r="I804" s="53" t="s">
        <v>20</v>
      </c>
      <c r="J804" s="53" t="s">
        <v>21</v>
      </c>
      <c r="K804" s="53" t="s">
        <v>22</v>
      </c>
      <c r="L804" s="53" t="s">
        <v>175</v>
      </c>
      <c r="M804" s="53" t="s">
        <v>176</v>
      </c>
      <c r="N804" s="53" t="s">
        <v>148</v>
      </c>
      <c r="O804" s="55">
        <v>98175</v>
      </c>
      <c r="P804" s="53" t="s">
        <v>138</v>
      </c>
      <c r="Q804" s="53" t="s">
        <v>51</v>
      </c>
      <c r="R804" s="40">
        <f>IF(D804="0. Inget datum inlagt",Tabell1[[#This Row],[Start date]],YEAR(D804))</f>
        <v>2023</v>
      </c>
      <c r="S804" s="13" t="s">
        <v>134</v>
      </c>
    </row>
    <row r="805" spans="1:19" x14ac:dyDescent="0.2">
      <c r="A805" s="53">
        <v>35</v>
      </c>
      <c r="B805" s="53" t="s">
        <v>665</v>
      </c>
      <c r="C805" s="53" t="s">
        <v>17</v>
      </c>
      <c r="D805" s="54">
        <v>45047</v>
      </c>
      <c r="E805" s="85">
        <v>46142</v>
      </c>
      <c r="F805" s="53" t="s">
        <v>733</v>
      </c>
      <c r="G805" s="53" t="s">
        <v>337</v>
      </c>
      <c r="H805" s="53" t="s">
        <v>338</v>
      </c>
      <c r="I805" s="53" t="s">
        <v>20</v>
      </c>
      <c r="J805" s="53" t="s">
        <v>25</v>
      </c>
      <c r="K805" s="53" t="s">
        <v>22</v>
      </c>
      <c r="L805" s="53" t="s">
        <v>175</v>
      </c>
      <c r="M805" s="53" t="s">
        <v>176</v>
      </c>
      <c r="N805" s="53" t="s">
        <v>148</v>
      </c>
      <c r="O805" s="55">
        <v>352779</v>
      </c>
      <c r="P805" s="53" t="s">
        <v>138</v>
      </c>
      <c r="Q805" s="53" t="s">
        <v>51</v>
      </c>
      <c r="R805" s="40">
        <f>IF(D805="0. Inget datum inlagt",Tabell1[[#This Row],[Start date]],YEAR(D805))</f>
        <v>2023</v>
      </c>
      <c r="S805" s="13" t="s">
        <v>134</v>
      </c>
    </row>
    <row r="806" spans="1:19" x14ac:dyDescent="0.2">
      <c r="A806" s="53">
        <v>50</v>
      </c>
      <c r="B806" s="53" t="s">
        <v>665</v>
      </c>
      <c r="C806" s="53" t="s">
        <v>17</v>
      </c>
      <c r="D806" s="54">
        <v>45292</v>
      </c>
      <c r="E806" s="85">
        <v>46387</v>
      </c>
      <c r="F806" s="53" t="s">
        <v>757</v>
      </c>
      <c r="G806" s="53" t="s">
        <v>337</v>
      </c>
      <c r="H806" s="53" t="s">
        <v>338</v>
      </c>
      <c r="I806" s="53" t="s">
        <v>20</v>
      </c>
      <c r="J806" s="53" t="s">
        <v>25</v>
      </c>
      <c r="K806" s="53" t="s">
        <v>29</v>
      </c>
      <c r="L806" s="53" t="s">
        <v>175</v>
      </c>
      <c r="M806" s="53" t="s">
        <v>176</v>
      </c>
      <c r="N806" s="53" t="s">
        <v>148</v>
      </c>
      <c r="O806" s="55">
        <v>467655</v>
      </c>
      <c r="P806" s="53" t="s">
        <v>133</v>
      </c>
      <c r="Q806" s="53" t="s">
        <v>84</v>
      </c>
      <c r="R806" s="40">
        <f>IF(D806="0. Inget datum inlagt",Tabell1[[#This Row],[Start date]],YEAR(D806))</f>
        <v>2024</v>
      </c>
      <c r="S806" s="13" t="s">
        <v>134</v>
      </c>
    </row>
    <row r="807" spans="1:19" x14ac:dyDescent="0.2">
      <c r="A807" s="53">
        <v>63</v>
      </c>
      <c r="B807" s="53" t="s">
        <v>665</v>
      </c>
      <c r="C807" s="53" t="s">
        <v>17</v>
      </c>
      <c r="D807" s="54">
        <v>45261</v>
      </c>
      <c r="E807" s="85">
        <v>46356</v>
      </c>
      <c r="F807" s="53" t="s">
        <v>769</v>
      </c>
      <c r="G807" s="53" t="s">
        <v>135</v>
      </c>
      <c r="H807" s="53" t="s">
        <v>772</v>
      </c>
      <c r="I807" s="53" t="s">
        <v>34</v>
      </c>
      <c r="J807" s="53" t="s">
        <v>35</v>
      </c>
      <c r="K807" s="53" t="s">
        <v>22</v>
      </c>
      <c r="L807" s="53" t="s">
        <v>137</v>
      </c>
      <c r="M807" s="53" t="s">
        <v>46</v>
      </c>
      <c r="N807" s="53" t="s">
        <v>137</v>
      </c>
      <c r="O807" s="55">
        <v>328828</v>
      </c>
      <c r="P807" s="53" t="s">
        <v>138</v>
      </c>
      <c r="Q807" s="53" t="s">
        <v>51</v>
      </c>
      <c r="R807" s="40">
        <f>IF(D807="0. Inget datum inlagt",Tabell1[[#This Row],[Start date]],YEAR(D807))</f>
        <v>2023</v>
      </c>
      <c r="S807" s="13" t="s">
        <v>134</v>
      </c>
    </row>
    <row r="808" spans="1:19" x14ac:dyDescent="0.2">
      <c r="A808" s="53">
        <v>23</v>
      </c>
      <c r="B808" s="53" t="s">
        <v>665</v>
      </c>
      <c r="C808" s="53" t="s">
        <v>17</v>
      </c>
      <c r="D808" s="54">
        <v>45017</v>
      </c>
      <c r="E808" s="85">
        <v>46112</v>
      </c>
      <c r="F808" s="53" t="s">
        <v>706</v>
      </c>
      <c r="G808" s="53" t="s">
        <v>707</v>
      </c>
      <c r="H808" s="53" t="s">
        <v>708</v>
      </c>
      <c r="I808" s="53" t="s">
        <v>34</v>
      </c>
      <c r="J808" s="53" t="s">
        <v>35</v>
      </c>
      <c r="K808" s="53" t="s">
        <v>22</v>
      </c>
      <c r="L808" s="53" t="s">
        <v>220</v>
      </c>
      <c r="M808" s="53" t="s">
        <v>36</v>
      </c>
      <c r="N808" s="53" t="s">
        <v>221</v>
      </c>
      <c r="O808" s="55">
        <v>90942</v>
      </c>
      <c r="P808" s="53" t="s">
        <v>138</v>
      </c>
      <c r="Q808" s="53" t="s">
        <v>63</v>
      </c>
      <c r="R808" s="40">
        <f>IF(D808="0. Inget datum inlagt",Tabell1[[#This Row],[Start date]],YEAR(D808))</f>
        <v>2023</v>
      </c>
      <c r="S808" s="13" t="s">
        <v>134</v>
      </c>
    </row>
    <row r="809" spans="1:19" x14ac:dyDescent="0.2">
      <c r="A809" s="53">
        <v>19</v>
      </c>
      <c r="B809" s="53" t="s">
        <v>665</v>
      </c>
      <c r="C809" s="53" t="s">
        <v>17</v>
      </c>
      <c r="D809" s="54">
        <v>45017</v>
      </c>
      <c r="E809" s="85">
        <v>46112</v>
      </c>
      <c r="F809" s="53" t="s">
        <v>703</v>
      </c>
      <c r="G809" s="53" t="s">
        <v>135</v>
      </c>
      <c r="H809" s="53" t="s">
        <v>183</v>
      </c>
      <c r="I809" s="53" t="s">
        <v>20</v>
      </c>
      <c r="J809" s="53" t="s">
        <v>66</v>
      </c>
      <c r="K809" s="53" t="s">
        <v>22</v>
      </c>
      <c r="L809" s="53" t="s">
        <v>168</v>
      </c>
      <c r="M809" s="53" t="s">
        <v>50</v>
      </c>
      <c r="N809" s="53" t="s">
        <v>156</v>
      </c>
      <c r="O809" s="55">
        <v>229574</v>
      </c>
      <c r="P809" s="53" t="s">
        <v>138</v>
      </c>
      <c r="Q809" s="53" t="s">
        <v>51</v>
      </c>
      <c r="R809" s="40">
        <f>IF(D809="0. Inget datum inlagt",Tabell1[[#This Row],[Start date]],YEAR(D809))</f>
        <v>2023</v>
      </c>
      <c r="S809" s="13" t="s">
        <v>134</v>
      </c>
    </row>
    <row r="810" spans="1:19" x14ac:dyDescent="0.2">
      <c r="A810" s="53">
        <v>41</v>
      </c>
      <c r="B810" s="53" t="s">
        <v>665</v>
      </c>
      <c r="C810" s="53" t="s">
        <v>17</v>
      </c>
      <c r="D810" s="54">
        <v>45139</v>
      </c>
      <c r="E810" s="85">
        <v>46234</v>
      </c>
      <c r="F810" s="53" t="s">
        <v>741</v>
      </c>
      <c r="G810" s="53" t="s">
        <v>182</v>
      </c>
      <c r="H810" s="53" t="s">
        <v>183</v>
      </c>
      <c r="I810" s="53" t="s">
        <v>20</v>
      </c>
      <c r="J810" s="53" t="s">
        <v>66</v>
      </c>
      <c r="K810" s="53" t="s">
        <v>29</v>
      </c>
      <c r="L810" s="53" t="s">
        <v>168</v>
      </c>
      <c r="M810" s="53" t="s">
        <v>50</v>
      </c>
      <c r="N810" s="53" t="s">
        <v>156</v>
      </c>
      <c r="O810" s="55">
        <v>563986</v>
      </c>
      <c r="P810" s="53" t="s">
        <v>138</v>
      </c>
      <c r="Q810" s="53" t="s">
        <v>51</v>
      </c>
      <c r="R810" s="40">
        <f>IF(D810="0. Inget datum inlagt",Tabell1[[#This Row],[Start date]],YEAR(D810))</f>
        <v>2023</v>
      </c>
      <c r="S810" s="13" t="s">
        <v>134</v>
      </c>
    </row>
    <row r="811" spans="1:19" x14ac:dyDescent="0.2">
      <c r="A811" s="53">
        <v>10</v>
      </c>
      <c r="B811" s="53" t="s">
        <v>665</v>
      </c>
      <c r="C811" s="53" t="s">
        <v>17</v>
      </c>
      <c r="D811" s="54">
        <v>44927</v>
      </c>
      <c r="E811" s="85">
        <v>46022</v>
      </c>
      <c r="F811" s="53" t="s">
        <v>688</v>
      </c>
      <c r="G811" s="53" t="s">
        <v>184</v>
      </c>
      <c r="H811" s="53" t="s">
        <v>600</v>
      </c>
      <c r="I811" s="53" t="s">
        <v>20</v>
      </c>
      <c r="J811" s="53" t="s">
        <v>21</v>
      </c>
      <c r="K811" s="53" t="s">
        <v>22</v>
      </c>
      <c r="L811" s="53" t="s">
        <v>185</v>
      </c>
      <c r="M811" s="53" t="s">
        <v>50</v>
      </c>
      <c r="N811" s="53" t="s">
        <v>156</v>
      </c>
      <c r="O811" s="55">
        <v>342129</v>
      </c>
      <c r="P811" s="53" t="s">
        <v>285</v>
      </c>
      <c r="Q811" s="53" t="s">
        <v>426</v>
      </c>
      <c r="R811" s="40">
        <f>IF(D811="0. Inget datum inlagt",Tabell1[[#This Row],[Start date]],YEAR(D811))</f>
        <v>2023</v>
      </c>
      <c r="S811" s="13" t="s">
        <v>134</v>
      </c>
    </row>
    <row r="812" spans="1:19" x14ac:dyDescent="0.2">
      <c r="A812" s="53">
        <v>46</v>
      </c>
      <c r="B812" s="53" t="s">
        <v>665</v>
      </c>
      <c r="C812" s="53" t="s">
        <v>26</v>
      </c>
      <c r="D812" s="54">
        <v>45200</v>
      </c>
      <c r="E812" s="85">
        <v>45443</v>
      </c>
      <c r="F812" s="53" t="s">
        <v>748</v>
      </c>
      <c r="G812" s="53" t="s">
        <v>749</v>
      </c>
      <c r="H812" s="53" t="s">
        <v>750</v>
      </c>
      <c r="I812" s="53" t="s">
        <v>20</v>
      </c>
      <c r="J812" s="53" t="s">
        <v>41</v>
      </c>
      <c r="K812" s="53" t="s">
        <v>29</v>
      </c>
      <c r="L812" s="53" t="s">
        <v>236</v>
      </c>
      <c r="M812" s="53" t="s">
        <v>197</v>
      </c>
      <c r="N812" s="53" t="s">
        <v>148</v>
      </c>
      <c r="O812" s="55">
        <v>8775</v>
      </c>
      <c r="P812" s="53" t="s">
        <v>133</v>
      </c>
      <c r="Q812" s="53" t="s">
        <v>84</v>
      </c>
      <c r="R812" s="40">
        <f>IF(D812="0. Inget datum inlagt",Tabell1[[#This Row],[Start date]],YEAR(D812))</f>
        <v>2023</v>
      </c>
      <c r="S812" s="13" t="s">
        <v>134</v>
      </c>
    </row>
    <row r="813" spans="1:19" x14ac:dyDescent="0.2">
      <c r="A813" s="53">
        <v>14</v>
      </c>
      <c r="B813" s="53" t="s">
        <v>665</v>
      </c>
      <c r="C813" s="53" t="s">
        <v>17</v>
      </c>
      <c r="D813" s="54">
        <v>44972</v>
      </c>
      <c r="E813" s="85">
        <v>46068</v>
      </c>
      <c r="F813" s="53" t="s">
        <v>693</v>
      </c>
      <c r="G813" s="53" t="s">
        <v>694</v>
      </c>
      <c r="H813" s="53" t="s">
        <v>695</v>
      </c>
      <c r="I813" s="53" t="s">
        <v>20</v>
      </c>
      <c r="J813" s="53" t="s">
        <v>21</v>
      </c>
      <c r="K813" s="53" t="s">
        <v>29</v>
      </c>
      <c r="L813" s="53" t="s">
        <v>696</v>
      </c>
      <c r="M813" s="53" t="s">
        <v>197</v>
      </c>
      <c r="N813" s="53" t="s">
        <v>148</v>
      </c>
      <c r="O813" s="55">
        <v>1136198</v>
      </c>
      <c r="P813" s="53" t="s">
        <v>138</v>
      </c>
      <c r="Q813" s="53" t="s">
        <v>63</v>
      </c>
      <c r="R813" s="40">
        <f>IF(D813="0. Inget datum inlagt",Tabell1[[#This Row],[Start date]],YEAR(D813))</f>
        <v>2023</v>
      </c>
      <c r="S813" s="13" t="s">
        <v>134</v>
      </c>
    </row>
    <row r="814" spans="1:19" x14ac:dyDescent="0.2">
      <c r="A814" s="53">
        <v>21</v>
      </c>
      <c r="B814" s="53" t="s">
        <v>665</v>
      </c>
      <c r="C814" s="53" t="s">
        <v>17</v>
      </c>
      <c r="D814" s="54">
        <v>45017</v>
      </c>
      <c r="E814" s="85">
        <v>46112</v>
      </c>
      <c r="F814" s="53" t="s">
        <v>706</v>
      </c>
      <c r="G814" s="53" t="s">
        <v>411</v>
      </c>
      <c r="H814" s="53" t="s">
        <v>28</v>
      </c>
      <c r="I814" s="53" t="s">
        <v>20</v>
      </c>
      <c r="J814" s="53" t="s">
        <v>25</v>
      </c>
      <c r="K814" s="53" t="s">
        <v>22</v>
      </c>
      <c r="L814" s="53" t="s">
        <v>220</v>
      </c>
      <c r="M814" s="53" t="s">
        <v>36</v>
      </c>
      <c r="N814" s="53" t="s">
        <v>221</v>
      </c>
      <c r="O814" s="55">
        <v>178152</v>
      </c>
      <c r="P814" s="53" t="s">
        <v>138</v>
      </c>
      <c r="Q814" s="53" t="s">
        <v>63</v>
      </c>
      <c r="R814" s="40">
        <f>IF(D814="0. Inget datum inlagt",Tabell1[[#This Row],[Start date]],YEAR(D814))</f>
        <v>2023</v>
      </c>
      <c r="S814" s="13" t="s">
        <v>134</v>
      </c>
    </row>
    <row r="815" spans="1:19" x14ac:dyDescent="0.2">
      <c r="A815" s="53">
        <v>44</v>
      </c>
      <c r="B815" s="53" t="s">
        <v>665</v>
      </c>
      <c r="C815" s="53" t="s">
        <v>26</v>
      </c>
      <c r="D815" s="54">
        <v>45170</v>
      </c>
      <c r="E815" s="85">
        <v>45322</v>
      </c>
      <c r="F815" s="53" t="s">
        <v>746</v>
      </c>
      <c r="G815" s="53" t="s">
        <v>411</v>
      </c>
      <c r="H815" s="53" t="s">
        <v>28</v>
      </c>
      <c r="I815" s="53" t="s">
        <v>20</v>
      </c>
      <c r="J815" s="53" t="s">
        <v>25</v>
      </c>
      <c r="K815" s="53" t="s">
        <v>29</v>
      </c>
      <c r="L815" s="53" t="s">
        <v>412</v>
      </c>
      <c r="M815" s="53" t="s">
        <v>30</v>
      </c>
      <c r="N815" s="53" t="s">
        <v>221</v>
      </c>
      <c r="O815" s="55">
        <v>10000</v>
      </c>
      <c r="P815" s="53" t="s">
        <v>285</v>
      </c>
      <c r="Q815" s="53" t="s">
        <v>461</v>
      </c>
      <c r="R815" s="40">
        <f>IF(D815="0. Inget datum inlagt",Tabell1[[#This Row],[Start date]],YEAR(D815))</f>
        <v>2023</v>
      </c>
      <c r="S815" s="13" t="s">
        <v>134</v>
      </c>
    </row>
    <row r="816" spans="1:19" x14ac:dyDescent="0.2">
      <c r="A816" s="53">
        <v>54</v>
      </c>
      <c r="B816" s="53" t="s">
        <v>665</v>
      </c>
      <c r="C816" s="53" t="s">
        <v>17</v>
      </c>
      <c r="D816" s="54">
        <v>45366</v>
      </c>
      <c r="E816" s="85">
        <v>46460</v>
      </c>
      <c r="F816" s="53" t="s">
        <v>761</v>
      </c>
      <c r="G816" s="53" t="s">
        <v>411</v>
      </c>
      <c r="H816" s="53" t="s">
        <v>28</v>
      </c>
      <c r="I816" s="53" t="s">
        <v>20</v>
      </c>
      <c r="J816" s="53" t="s">
        <v>25</v>
      </c>
      <c r="K816" s="53" t="s">
        <v>29</v>
      </c>
      <c r="L816" s="53" t="s">
        <v>412</v>
      </c>
      <c r="M816" s="53" t="s">
        <v>30</v>
      </c>
      <c r="N816" s="53" t="s">
        <v>221</v>
      </c>
      <c r="O816" s="55">
        <v>342453</v>
      </c>
      <c r="P816" s="53" t="s">
        <v>138</v>
      </c>
      <c r="Q816" s="53" t="s">
        <v>51</v>
      </c>
      <c r="R816" s="40">
        <f>IF(D816="0. Inget datum inlagt",Tabell1[[#This Row],[Start date]],YEAR(D816))</f>
        <v>2024</v>
      </c>
      <c r="S816" s="13" t="s">
        <v>134</v>
      </c>
    </row>
    <row r="817" spans="1:19" x14ac:dyDescent="0.2">
      <c r="A817" s="53">
        <v>55</v>
      </c>
      <c r="B817" s="53" t="s">
        <v>665</v>
      </c>
      <c r="C817" s="53" t="s">
        <v>17</v>
      </c>
      <c r="D817" s="54">
        <v>45292</v>
      </c>
      <c r="E817" s="85">
        <v>46387</v>
      </c>
      <c r="F817" s="53" t="s">
        <v>762</v>
      </c>
      <c r="G817" s="53" t="s">
        <v>411</v>
      </c>
      <c r="H817" s="53" t="s">
        <v>28</v>
      </c>
      <c r="I817" s="53" t="s">
        <v>20</v>
      </c>
      <c r="J817" s="53" t="s">
        <v>25</v>
      </c>
      <c r="K817" s="53" t="s">
        <v>29</v>
      </c>
      <c r="L817" s="53" t="s">
        <v>220</v>
      </c>
      <c r="M817" s="53" t="s">
        <v>36</v>
      </c>
      <c r="N817" s="53" t="s">
        <v>221</v>
      </c>
      <c r="O817" s="55">
        <v>128868</v>
      </c>
      <c r="P817" s="53" t="s">
        <v>285</v>
      </c>
      <c r="Q817" s="53" t="s">
        <v>96</v>
      </c>
      <c r="R817" s="40">
        <f>IF(D817="0. Inget datum inlagt",Tabell1[[#This Row],[Start date]],YEAR(D817))</f>
        <v>2024</v>
      </c>
      <c r="S817" s="13" t="s">
        <v>134</v>
      </c>
    </row>
    <row r="818" spans="1:19" x14ac:dyDescent="0.2">
      <c r="A818" s="53">
        <v>64</v>
      </c>
      <c r="B818" s="53" t="s">
        <v>665</v>
      </c>
      <c r="C818" s="53" t="s">
        <v>17</v>
      </c>
      <c r="D818" s="54">
        <v>45261</v>
      </c>
      <c r="E818" s="85">
        <v>46356</v>
      </c>
      <c r="F818" s="53" t="s">
        <v>769</v>
      </c>
      <c r="G818" s="53" t="s">
        <v>411</v>
      </c>
      <c r="H818" s="53" t="s">
        <v>28</v>
      </c>
      <c r="I818" s="53" t="s">
        <v>20</v>
      </c>
      <c r="J818" s="53" t="s">
        <v>25</v>
      </c>
      <c r="K818" s="53" t="s">
        <v>22</v>
      </c>
      <c r="L818" s="53" t="s">
        <v>220</v>
      </c>
      <c r="M818" s="53" t="s">
        <v>36</v>
      </c>
      <c r="N818" s="53" t="s">
        <v>221</v>
      </c>
      <c r="O818" s="55">
        <v>42543</v>
      </c>
      <c r="P818" s="53" t="s">
        <v>138</v>
      </c>
      <c r="Q818" s="53" t="s">
        <v>51</v>
      </c>
      <c r="R818" s="40">
        <f>IF(D818="0. Inget datum inlagt",Tabell1[[#This Row],[Start date]],YEAR(D818))</f>
        <v>2023</v>
      </c>
      <c r="S818" s="13" t="s">
        <v>134</v>
      </c>
    </row>
    <row r="819" spans="1:19" x14ac:dyDescent="0.2">
      <c r="A819" s="53">
        <v>70</v>
      </c>
      <c r="B819" s="53" t="s">
        <v>665</v>
      </c>
      <c r="C819" s="53" t="s">
        <v>17</v>
      </c>
      <c r="D819" s="54">
        <v>45428</v>
      </c>
      <c r="E819" s="85">
        <v>46522</v>
      </c>
      <c r="F819" s="53" t="s">
        <v>1019</v>
      </c>
      <c r="G819" s="53" t="s">
        <v>411</v>
      </c>
      <c r="H819" s="53" t="s">
        <v>28</v>
      </c>
      <c r="I819" s="53" t="s">
        <v>20</v>
      </c>
      <c r="J819" s="53" t="s">
        <v>25</v>
      </c>
      <c r="K819" s="53" t="s">
        <v>29</v>
      </c>
      <c r="L819" s="53" t="s">
        <v>412</v>
      </c>
      <c r="M819" s="53" t="s">
        <v>30</v>
      </c>
      <c r="N819" s="53" t="s">
        <v>221</v>
      </c>
      <c r="O819" s="55">
        <v>455000</v>
      </c>
      <c r="P819" s="53" t="s">
        <v>282</v>
      </c>
      <c r="Q819" s="53" t="s">
        <v>1015</v>
      </c>
      <c r="R819" s="40">
        <f>IF(D819="0. Inget datum inlagt",Tabell1[[#This Row],[Start date]],YEAR(D819))</f>
        <v>2024</v>
      </c>
      <c r="S819" s="13" t="s">
        <v>134</v>
      </c>
    </row>
    <row r="820" spans="1:19" x14ac:dyDescent="0.2">
      <c r="A820" s="53">
        <v>78</v>
      </c>
      <c r="B820" s="53" t="s">
        <v>665</v>
      </c>
      <c r="C820" s="53" t="s">
        <v>17</v>
      </c>
      <c r="D820" s="54">
        <v>45536</v>
      </c>
      <c r="E820" s="85">
        <v>46630</v>
      </c>
      <c r="F820" s="53" t="s">
        <v>1025</v>
      </c>
      <c r="G820" s="53" t="s">
        <v>1026</v>
      </c>
      <c r="H820" s="53" t="s">
        <v>28</v>
      </c>
      <c r="I820" s="53" t="s">
        <v>20</v>
      </c>
      <c r="J820" s="53" t="s">
        <v>25</v>
      </c>
      <c r="K820" s="53" t="s">
        <v>29</v>
      </c>
      <c r="L820" s="53" t="s">
        <v>412</v>
      </c>
      <c r="M820" s="53" t="s">
        <v>30</v>
      </c>
      <c r="N820" s="53" t="s">
        <v>221</v>
      </c>
      <c r="O820" s="55">
        <v>428251</v>
      </c>
      <c r="P820" s="53" t="s">
        <v>133</v>
      </c>
      <c r="Q820" s="53" t="s">
        <v>88</v>
      </c>
      <c r="R820" s="40">
        <f>IF(D820="0. Inget datum inlagt",Tabell1[[#This Row],[Start date]],YEAR(D820))</f>
        <v>2024</v>
      </c>
      <c r="S820" s="13" t="s">
        <v>134</v>
      </c>
    </row>
    <row r="821" spans="1:19" x14ac:dyDescent="0.2">
      <c r="A821" s="53">
        <v>71</v>
      </c>
      <c r="B821" s="53" t="s">
        <v>665</v>
      </c>
      <c r="C821" s="53" t="s">
        <v>17</v>
      </c>
      <c r="D821" s="54">
        <v>45413</v>
      </c>
      <c r="E821" s="85">
        <v>46507</v>
      </c>
      <c r="F821" s="53" t="s">
        <v>1020</v>
      </c>
      <c r="G821" s="53" t="s">
        <v>1021</v>
      </c>
      <c r="H821" s="53" t="s">
        <v>1514</v>
      </c>
      <c r="I821" s="53" t="s">
        <v>34</v>
      </c>
      <c r="J821" s="53" t="s">
        <v>66</v>
      </c>
      <c r="K821" s="53" t="s">
        <v>29</v>
      </c>
      <c r="L821" s="53" t="s">
        <v>175</v>
      </c>
      <c r="M821" s="53" t="s">
        <v>176</v>
      </c>
      <c r="N821" s="53" t="s">
        <v>148</v>
      </c>
      <c r="O821" s="55">
        <v>267779</v>
      </c>
      <c r="P821" s="53" t="s">
        <v>138</v>
      </c>
      <c r="Q821" s="53" t="s">
        <v>63</v>
      </c>
      <c r="R821" s="40">
        <f>IF(D821="0. Inget datum inlagt",Tabell1[[#This Row],[Start date]],YEAR(D821))</f>
        <v>2024</v>
      </c>
      <c r="S821" s="13" t="s">
        <v>134</v>
      </c>
    </row>
    <row r="822" spans="1:19" x14ac:dyDescent="0.2">
      <c r="A822" s="53">
        <v>4</v>
      </c>
      <c r="B822" s="53" t="s">
        <v>665</v>
      </c>
      <c r="C822" s="53" t="s">
        <v>143</v>
      </c>
      <c r="D822" s="54">
        <v>44896</v>
      </c>
      <c r="E822" s="85">
        <v>45473</v>
      </c>
      <c r="F822" s="53" t="s">
        <v>676</v>
      </c>
      <c r="G822" s="53" t="s">
        <v>677</v>
      </c>
      <c r="H822" s="53" t="s">
        <v>678</v>
      </c>
      <c r="I822" s="53" t="s">
        <v>20</v>
      </c>
      <c r="J822" s="53" t="s">
        <v>66</v>
      </c>
      <c r="K822" s="53" t="s">
        <v>29</v>
      </c>
      <c r="L822" s="53" t="s">
        <v>220</v>
      </c>
      <c r="M822" s="53" t="s">
        <v>36</v>
      </c>
      <c r="N822" s="53" t="s">
        <v>221</v>
      </c>
      <c r="O822" s="55">
        <v>59034</v>
      </c>
      <c r="P822" s="53" t="s">
        <v>138</v>
      </c>
      <c r="Q822" s="53" t="s">
        <v>51</v>
      </c>
      <c r="R822" s="40">
        <f>IF(D822="0. Inget datum inlagt",Tabell1[[#This Row],[Start date]],YEAR(D822))</f>
        <v>2022</v>
      </c>
      <c r="S822" s="13" t="s">
        <v>134</v>
      </c>
    </row>
    <row r="823" spans="1:19" x14ac:dyDescent="0.2">
      <c r="A823" s="53">
        <v>22</v>
      </c>
      <c r="B823" s="53" t="s">
        <v>665</v>
      </c>
      <c r="C823" s="53" t="s">
        <v>17</v>
      </c>
      <c r="D823" s="54">
        <v>45017</v>
      </c>
      <c r="E823" s="85">
        <v>46112</v>
      </c>
      <c r="F823" s="53" t="s">
        <v>706</v>
      </c>
      <c r="G823" s="53" t="s">
        <v>677</v>
      </c>
      <c r="H823" s="53" t="s">
        <v>678</v>
      </c>
      <c r="I823" s="53" t="s">
        <v>20</v>
      </c>
      <c r="J823" s="53" t="s">
        <v>66</v>
      </c>
      <c r="K823" s="53" t="s">
        <v>29</v>
      </c>
      <c r="L823" s="53" t="s">
        <v>220</v>
      </c>
      <c r="M823" s="53" t="s">
        <v>36</v>
      </c>
      <c r="N823" s="53" t="s">
        <v>221</v>
      </c>
      <c r="O823" s="55">
        <v>670810</v>
      </c>
      <c r="P823" s="53" t="s">
        <v>138</v>
      </c>
      <c r="Q823" s="53" t="s">
        <v>63</v>
      </c>
      <c r="R823" s="40">
        <f>IF(D823="0. Inget datum inlagt",Tabell1[[#This Row],[Start date]],YEAR(D823))</f>
        <v>2023</v>
      </c>
      <c r="S823" s="13" t="s">
        <v>134</v>
      </c>
    </row>
    <row r="824" spans="1:19" x14ac:dyDescent="0.2">
      <c r="A824" s="53">
        <v>17</v>
      </c>
      <c r="B824" s="53" t="s">
        <v>665</v>
      </c>
      <c r="C824" s="53" t="s">
        <v>17</v>
      </c>
      <c r="D824" s="54">
        <v>45017</v>
      </c>
      <c r="E824" s="85">
        <v>46112</v>
      </c>
      <c r="F824" s="53" t="s">
        <v>701</v>
      </c>
      <c r="G824" s="53" t="s">
        <v>702</v>
      </c>
      <c r="H824" s="53" t="s">
        <v>312</v>
      </c>
      <c r="I824" s="53" t="s">
        <v>20</v>
      </c>
      <c r="J824" s="53" t="s">
        <v>62</v>
      </c>
      <c r="K824" s="53" t="s">
        <v>29</v>
      </c>
      <c r="L824" s="53" t="s">
        <v>220</v>
      </c>
      <c r="M824" s="53" t="s">
        <v>36</v>
      </c>
      <c r="N824" s="53" t="s">
        <v>221</v>
      </c>
      <c r="O824" s="55">
        <v>467054</v>
      </c>
      <c r="P824" s="53" t="s">
        <v>138</v>
      </c>
      <c r="Q824" s="53" t="s">
        <v>63</v>
      </c>
      <c r="R824" s="40">
        <f>IF(D824="0. Inget datum inlagt",Tabell1[[#This Row],[Start date]],YEAR(D824))</f>
        <v>2023</v>
      </c>
      <c r="S824" s="13" t="s">
        <v>134</v>
      </c>
    </row>
    <row r="825" spans="1:19" x14ac:dyDescent="0.2">
      <c r="A825" s="53">
        <v>38</v>
      </c>
      <c r="B825" s="53" t="s">
        <v>665</v>
      </c>
      <c r="C825" s="53" t="s">
        <v>17</v>
      </c>
      <c r="D825" s="54">
        <v>45047</v>
      </c>
      <c r="E825" s="85">
        <v>46142</v>
      </c>
      <c r="F825" s="53" t="s">
        <v>738</v>
      </c>
      <c r="G825" s="53" t="s">
        <v>702</v>
      </c>
      <c r="H825" s="53" t="s">
        <v>312</v>
      </c>
      <c r="I825" s="53" t="s">
        <v>20</v>
      </c>
      <c r="J825" s="53" t="s">
        <v>62</v>
      </c>
      <c r="K825" s="53" t="s">
        <v>22</v>
      </c>
      <c r="L825" s="53" t="s">
        <v>220</v>
      </c>
      <c r="M825" s="53" t="s">
        <v>36</v>
      </c>
      <c r="N825" s="53" t="s">
        <v>221</v>
      </c>
      <c r="O825" s="55">
        <v>76893</v>
      </c>
      <c r="P825" s="53" t="s">
        <v>138</v>
      </c>
      <c r="Q825" s="53" t="s">
        <v>63</v>
      </c>
      <c r="R825" s="40">
        <f>IF(D825="0. Inget datum inlagt",Tabell1[[#This Row],[Start date]],YEAR(D825))</f>
        <v>2023</v>
      </c>
      <c r="S825" s="13" t="s">
        <v>134</v>
      </c>
    </row>
    <row r="826" spans="1:19" x14ac:dyDescent="0.2">
      <c r="A826" s="53">
        <v>65</v>
      </c>
      <c r="B826" s="53" t="s">
        <v>665</v>
      </c>
      <c r="C826" s="53" t="s">
        <v>17</v>
      </c>
      <c r="D826" s="54">
        <v>45261</v>
      </c>
      <c r="E826" s="85">
        <v>46356</v>
      </c>
      <c r="F826" s="53" t="s">
        <v>769</v>
      </c>
      <c r="G826" s="53" t="s">
        <v>135</v>
      </c>
      <c r="H826" s="53" t="s">
        <v>312</v>
      </c>
      <c r="I826" s="53" t="s">
        <v>20</v>
      </c>
      <c r="J826" s="53" t="s">
        <v>62</v>
      </c>
      <c r="K826" s="53" t="s">
        <v>22</v>
      </c>
      <c r="L826" s="53" t="s">
        <v>220</v>
      </c>
      <c r="M826" s="53" t="s">
        <v>36</v>
      </c>
      <c r="N826" s="53" t="s">
        <v>221</v>
      </c>
      <c r="O826" s="55">
        <v>77635</v>
      </c>
      <c r="P826" s="53" t="s">
        <v>138</v>
      </c>
      <c r="Q826" s="53" t="s">
        <v>51</v>
      </c>
      <c r="R826" s="40">
        <f>IF(D826="0. Inget datum inlagt",Tabell1[[#This Row],[Start date]],YEAR(D826))</f>
        <v>2023</v>
      </c>
      <c r="S826" s="13" t="s">
        <v>134</v>
      </c>
    </row>
    <row r="827" spans="1:19" x14ac:dyDescent="0.2">
      <c r="A827" s="53">
        <v>45</v>
      </c>
      <c r="B827" s="53" t="s">
        <v>665</v>
      </c>
      <c r="C827" s="53" t="s">
        <v>26</v>
      </c>
      <c r="D827" s="54">
        <v>45170</v>
      </c>
      <c r="E827" s="85">
        <v>45322</v>
      </c>
      <c r="F827" s="53" t="s">
        <v>747</v>
      </c>
      <c r="G827" s="53" t="s">
        <v>420</v>
      </c>
      <c r="H827" s="53" t="s">
        <v>258</v>
      </c>
      <c r="I827" s="53" t="s">
        <v>20</v>
      </c>
      <c r="J827" s="53" t="s">
        <v>25</v>
      </c>
      <c r="K827" s="53" t="s">
        <v>29</v>
      </c>
      <c r="L827" s="53" t="s">
        <v>254</v>
      </c>
      <c r="M827" s="53" t="s">
        <v>30</v>
      </c>
      <c r="N827" s="53" t="s">
        <v>221</v>
      </c>
      <c r="O827" s="55">
        <v>9959</v>
      </c>
      <c r="P827" s="53" t="s">
        <v>133</v>
      </c>
      <c r="Q827" s="53" t="s">
        <v>88</v>
      </c>
      <c r="R827" s="40">
        <f>IF(D827="0. Inget datum inlagt",Tabell1[[#This Row],[Start date]],YEAR(D827))</f>
        <v>2023</v>
      </c>
      <c r="S827" s="13" t="s">
        <v>134</v>
      </c>
    </row>
    <row r="828" spans="1:19" x14ac:dyDescent="0.2">
      <c r="A828" s="53">
        <v>81</v>
      </c>
      <c r="B828" s="53" t="s">
        <v>665</v>
      </c>
      <c r="C828" s="53" t="s">
        <v>17</v>
      </c>
      <c r="D828" s="54">
        <v>45658</v>
      </c>
      <c r="E828" s="85">
        <v>46752</v>
      </c>
      <c r="F828" s="53" t="s">
        <v>1027</v>
      </c>
      <c r="G828" s="53" t="s">
        <v>420</v>
      </c>
      <c r="H828" s="53" t="s">
        <v>258</v>
      </c>
      <c r="I828" s="53" t="s">
        <v>20</v>
      </c>
      <c r="J828" s="53" t="s">
        <v>25</v>
      </c>
      <c r="K828" s="53" t="s">
        <v>29</v>
      </c>
      <c r="L828" s="53" t="s">
        <v>254</v>
      </c>
      <c r="M828" s="53" t="s">
        <v>30</v>
      </c>
      <c r="N828" s="53" t="s">
        <v>221</v>
      </c>
      <c r="O828" s="55">
        <v>155746</v>
      </c>
      <c r="P828" s="53" t="s">
        <v>133</v>
      </c>
      <c r="Q828" s="53" t="s">
        <v>88</v>
      </c>
      <c r="R828" s="40">
        <f>IF(D828="0. Inget datum inlagt",Tabell1[[#This Row],[Start date]],YEAR(D828))</f>
        <v>2025</v>
      </c>
      <c r="S828" s="13" t="s">
        <v>134</v>
      </c>
    </row>
    <row r="829" spans="1:19" x14ac:dyDescent="0.2">
      <c r="A829" s="53">
        <v>24</v>
      </c>
      <c r="B829" s="53" t="s">
        <v>665</v>
      </c>
      <c r="C829" s="53" t="s">
        <v>26</v>
      </c>
      <c r="D829" s="54">
        <v>45047</v>
      </c>
      <c r="E829" s="85">
        <v>45291</v>
      </c>
      <c r="F829" s="53" t="s">
        <v>709</v>
      </c>
      <c r="G829" s="53" t="s">
        <v>710</v>
      </c>
      <c r="H829" s="53" t="s">
        <v>711</v>
      </c>
      <c r="I829" s="53" t="s">
        <v>20</v>
      </c>
      <c r="J829" s="53" t="s">
        <v>21</v>
      </c>
      <c r="K829" s="53" t="s">
        <v>29</v>
      </c>
      <c r="L829" s="53" t="s">
        <v>248</v>
      </c>
      <c r="M829" s="53" t="s">
        <v>197</v>
      </c>
      <c r="N829" s="53" t="s">
        <v>148</v>
      </c>
      <c r="O829" s="55">
        <v>9036</v>
      </c>
      <c r="P829" s="53" t="s">
        <v>285</v>
      </c>
      <c r="Q829" s="53" t="s">
        <v>461</v>
      </c>
      <c r="R829" s="40">
        <f>IF(D829="0. Inget datum inlagt",Tabell1[[#This Row],[Start date]],YEAR(D829))</f>
        <v>2023</v>
      </c>
      <c r="S829" s="13" t="s">
        <v>134</v>
      </c>
    </row>
    <row r="830" spans="1:19" x14ac:dyDescent="0.2">
      <c r="A830" s="53">
        <v>39</v>
      </c>
      <c r="B830" s="53" t="s">
        <v>665</v>
      </c>
      <c r="C830" s="53" t="s">
        <v>17</v>
      </c>
      <c r="D830" s="54">
        <v>45047</v>
      </c>
      <c r="E830" s="85">
        <v>46142</v>
      </c>
      <c r="F830" s="53" t="s">
        <v>738</v>
      </c>
      <c r="G830" s="53" t="s">
        <v>739</v>
      </c>
      <c r="H830" s="53" t="s">
        <v>740</v>
      </c>
      <c r="I830" s="53" t="s">
        <v>34</v>
      </c>
      <c r="J830" s="53" t="s">
        <v>38</v>
      </c>
      <c r="K830" s="53" t="s">
        <v>29</v>
      </c>
      <c r="L830" s="53" t="s">
        <v>412</v>
      </c>
      <c r="M830" s="53" t="s">
        <v>30</v>
      </c>
      <c r="N830" s="53" t="s">
        <v>221</v>
      </c>
      <c r="O830" s="55">
        <v>282560</v>
      </c>
      <c r="P830" s="53" t="s">
        <v>138</v>
      </c>
      <c r="Q830" s="53" t="s">
        <v>63</v>
      </c>
      <c r="R830" s="40">
        <f>IF(D830="0. Inget datum inlagt",Tabell1[[#This Row],[Start date]],YEAR(D830))</f>
        <v>2023</v>
      </c>
      <c r="S830" s="13" t="s">
        <v>134</v>
      </c>
    </row>
    <row r="831" spans="1:19" x14ac:dyDescent="0.2">
      <c r="A831" s="53">
        <v>29</v>
      </c>
      <c r="B831" s="53" t="s">
        <v>665</v>
      </c>
      <c r="C831" s="53" t="s">
        <v>17</v>
      </c>
      <c r="D831" s="54">
        <v>45200</v>
      </c>
      <c r="E831" s="85">
        <v>46295</v>
      </c>
      <c r="F831" s="53" t="s">
        <v>723</v>
      </c>
      <c r="G831" s="53" t="s">
        <v>546</v>
      </c>
      <c r="H831" s="53" t="s">
        <v>547</v>
      </c>
      <c r="I831" s="53" t="s">
        <v>20</v>
      </c>
      <c r="J831" s="53" t="s">
        <v>41</v>
      </c>
      <c r="K831" s="53" t="s">
        <v>29</v>
      </c>
      <c r="L831" s="53" t="s">
        <v>412</v>
      </c>
      <c r="M831" s="53" t="s">
        <v>30</v>
      </c>
      <c r="N831" s="53" t="s">
        <v>221</v>
      </c>
      <c r="O831" s="55">
        <v>349394</v>
      </c>
      <c r="P831" s="53" t="s">
        <v>285</v>
      </c>
      <c r="Q831" s="53" t="s">
        <v>461</v>
      </c>
      <c r="R831" s="40">
        <f>IF(D831="0. Inget datum inlagt",Tabell1[[#This Row],[Start date]],YEAR(D831))</f>
        <v>2023</v>
      </c>
      <c r="S831" s="13" t="s">
        <v>134</v>
      </c>
    </row>
    <row r="832" spans="1:19" x14ac:dyDescent="0.2">
      <c r="A832" s="53">
        <v>42</v>
      </c>
      <c r="B832" s="53" t="s">
        <v>665</v>
      </c>
      <c r="C832" s="53" t="s">
        <v>26</v>
      </c>
      <c r="D832" s="54">
        <v>45017</v>
      </c>
      <c r="E832" s="85">
        <v>45199</v>
      </c>
      <c r="F832" s="53" t="s">
        <v>742</v>
      </c>
      <c r="G832" s="53" t="s">
        <v>546</v>
      </c>
      <c r="H832" s="53" t="s">
        <v>547</v>
      </c>
      <c r="I832" s="53" t="s">
        <v>20</v>
      </c>
      <c r="J832" s="53" t="s">
        <v>41</v>
      </c>
      <c r="K832" s="53" t="s">
        <v>29</v>
      </c>
      <c r="L832" s="53" t="s">
        <v>412</v>
      </c>
      <c r="M832" s="53" t="s">
        <v>30</v>
      </c>
      <c r="N832" s="53" t="s">
        <v>221</v>
      </c>
      <c r="O832" s="55">
        <v>5773</v>
      </c>
      <c r="P832" s="53" t="s">
        <v>133</v>
      </c>
      <c r="Q832" s="53" t="s">
        <v>84</v>
      </c>
      <c r="R832" s="40">
        <f>IF(D832="0. Inget datum inlagt",Tabell1[[#This Row],[Start date]],YEAR(D832))</f>
        <v>2023</v>
      </c>
      <c r="S832" s="13" t="s">
        <v>134</v>
      </c>
    </row>
    <row r="833" spans="1:19" x14ac:dyDescent="0.2">
      <c r="A833" s="53">
        <v>72</v>
      </c>
      <c r="B833" s="53" t="s">
        <v>665</v>
      </c>
      <c r="C833" s="53" t="s">
        <v>17</v>
      </c>
      <c r="D833" s="54">
        <v>45530</v>
      </c>
      <c r="E833" s="85">
        <v>46624</v>
      </c>
      <c r="F833" s="53" t="s">
        <v>1022</v>
      </c>
      <c r="G833" s="53" t="s">
        <v>546</v>
      </c>
      <c r="H833" s="53" t="s">
        <v>547</v>
      </c>
      <c r="I833" s="53" t="s">
        <v>20</v>
      </c>
      <c r="J833" s="53" t="s">
        <v>41</v>
      </c>
      <c r="K833" s="53" t="s">
        <v>29</v>
      </c>
      <c r="L833" s="53" t="s">
        <v>412</v>
      </c>
      <c r="M833" s="53" t="s">
        <v>30</v>
      </c>
      <c r="N833" s="53" t="s">
        <v>221</v>
      </c>
      <c r="O833" s="55">
        <v>188179</v>
      </c>
      <c r="P833" s="53" t="s">
        <v>133</v>
      </c>
      <c r="Q833" s="53" t="s">
        <v>84</v>
      </c>
      <c r="R833" s="40">
        <f>IF(D833="0. Inget datum inlagt",Tabell1[[#This Row],[Start date]],YEAR(D833))</f>
        <v>2024</v>
      </c>
      <c r="S833" s="13" t="s">
        <v>134</v>
      </c>
    </row>
    <row r="834" spans="1:19" x14ac:dyDescent="0.2">
      <c r="A834" s="53">
        <v>79</v>
      </c>
      <c r="B834" s="53" t="s">
        <v>665</v>
      </c>
      <c r="C834" s="53" t="s">
        <v>17</v>
      </c>
      <c r="D834" s="54">
        <v>45536</v>
      </c>
      <c r="E834" s="85">
        <v>46630</v>
      </c>
      <c r="F834" s="53" t="s">
        <v>1025</v>
      </c>
      <c r="G834" s="53" t="s">
        <v>135</v>
      </c>
      <c r="H834" s="53" t="s">
        <v>1517</v>
      </c>
      <c r="I834" s="53" t="s">
        <v>34</v>
      </c>
      <c r="J834" s="53" t="s">
        <v>35</v>
      </c>
      <c r="K834" s="53" t="s">
        <v>22</v>
      </c>
      <c r="L834" s="53" t="s">
        <v>722</v>
      </c>
      <c r="M834" s="53" t="s">
        <v>176</v>
      </c>
      <c r="N834" s="53" t="s">
        <v>148</v>
      </c>
      <c r="O834" s="55">
        <v>4426</v>
      </c>
      <c r="P834" s="53" t="s">
        <v>133</v>
      </c>
      <c r="Q834" s="53" t="s">
        <v>88</v>
      </c>
      <c r="R834" s="40">
        <f>IF(D834="0. Inget datum inlagt",Tabell1[[#This Row],[Start date]],YEAR(D834))</f>
        <v>2024</v>
      </c>
      <c r="S834" s="13" t="s">
        <v>134</v>
      </c>
    </row>
    <row r="835" spans="1:19" x14ac:dyDescent="0.2">
      <c r="A835" s="53">
        <v>30</v>
      </c>
      <c r="B835" s="53" t="s">
        <v>665</v>
      </c>
      <c r="C835" s="53" t="s">
        <v>17</v>
      </c>
      <c r="D835" s="54">
        <v>45200</v>
      </c>
      <c r="E835" s="85">
        <v>46295</v>
      </c>
      <c r="F835" s="53" t="s">
        <v>723</v>
      </c>
      <c r="G835" s="53" t="s">
        <v>724</v>
      </c>
      <c r="H835" s="53" t="s">
        <v>725</v>
      </c>
      <c r="I835" s="53" t="s">
        <v>38</v>
      </c>
      <c r="J835" s="53" t="s">
        <v>25</v>
      </c>
      <c r="K835" s="53" t="s">
        <v>22</v>
      </c>
      <c r="L835" s="53" t="s">
        <v>158</v>
      </c>
      <c r="M835" s="53" t="s">
        <v>42</v>
      </c>
      <c r="N835" s="53" t="s">
        <v>152</v>
      </c>
      <c r="O835" s="55">
        <v>113350</v>
      </c>
      <c r="P835" s="53" t="s">
        <v>285</v>
      </c>
      <c r="Q835" s="53" t="s">
        <v>461</v>
      </c>
      <c r="R835" s="40">
        <f>IF(D835="0. Inget datum inlagt",Tabell1[[#This Row],[Start date]],YEAR(D835))</f>
        <v>2023</v>
      </c>
      <c r="S835" s="13" t="s">
        <v>134</v>
      </c>
    </row>
    <row r="836" spans="1:19" x14ac:dyDescent="0.2">
      <c r="A836" s="53">
        <v>73</v>
      </c>
      <c r="B836" s="53" t="s">
        <v>665</v>
      </c>
      <c r="C836" s="53" t="s">
        <v>17</v>
      </c>
      <c r="D836" s="54">
        <v>45530</v>
      </c>
      <c r="E836" s="85">
        <v>46624</v>
      </c>
      <c r="F836" s="53" t="s">
        <v>1022</v>
      </c>
      <c r="G836" s="53" t="s">
        <v>135</v>
      </c>
      <c r="H836" s="53" t="s">
        <v>725</v>
      </c>
      <c r="I836" s="53" t="s">
        <v>38</v>
      </c>
      <c r="J836" s="53" t="s">
        <v>25</v>
      </c>
      <c r="K836" s="53" t="s">
        <v>22</v>
      </c>
      <c r="L836" s="53" t="s">
        <v>158</v>
      </c>
      <c r="M836" s="53" t="s">
        <v>42</v>
      </c>
      <c r="N836" s="53" t="s">
        <v>152</v>
      </c>
      <c r="O836" s="55">
        <v>70756</v>
      </c>
      <c r="P836" s="53" t="s">
        <v>133</v>
      </c>
      <c r="Q836" s="53" t="s">
        <v>84</v>
      </c>
      <c r="R836" s="40">
        <f>IF(D836="0. Inget datum inlagt",Tabell1[[#This Row],[Start date]],YEAR(D836))</f>
        <v>2024</v>
      </c>
      <c r="S836" s="13" t="s">
        <v>134</v>
      </c>
    </row>
    <row r="837" spans="1:19" x14ac:dyDescent="0.2">
      <c r="A837" s="53">
        <v>37</v>
      </c>
      <c r="B837" s="53" t="s">
        <v>665</v>
      </c>
      <c r="C837" s="53" t="s">
        <v>17</v>
      </c>
      <c r="D837" s="54">
        <v>45047</v>
      </c>
      <c r="E837" s="85">
        <v>46142</v>
      </c>
      <c r="F837" s="53" t="s">
        <v>733</v>
      </c>
      <c r="G837" s="53" t="s">
        <v>736</v>
      </c>
      <c r="H837" s="53" t="s">
        <v>737</v>
      </c>
      <c r="I837" s="53" t="s">
        <v>38</v>
      </c>
      <c r="J837" s="53" t="s">
        <v>38</v>
      </c>
      <c r="K837" s="53" t="s">
        <v>29</v>
      </c>
      <c r="L837" s="53" t="s">
        <v>175</v>
      </c>
      <c r="M837" s="53" t="s">
        <v>176</v>
      </c>
      <c r="N837" s="53" t="s">
        <v>148</v>
      </c>
      <c r="O837" s="55">
        <v>447113</v>
      </c>
      <c r="P837" s="53" t="s">
        <v>138</v>
      </c>
      <c r="Q837" s="53" t="s">
        <v>51</v>
      </c>
      <c r="R837" s="40">
        <f>IF(D837="0. Inget datum inlagt",Tabell1[[#This Row],[Start date]],YEAR(D837))</f>
        <v>2023</v>
      </c>
      <c r="S837" s="13" t="s">
        <v>134</v>
      </c>
    </row>
    <row r="838" spans="1:19" x14ac:dyDescent="0.2">
      <c r="A838" s="53">
        <v>34</v>
      </c>
      <c r="B838" s="53" t="s">
        <v>665</v>
      </c>
      <c r="C838" s="53" t="s">
        <v>17</v>
      </c>
      <c r="D838" s="54">
        <v>45139</v>
      </c>
      <c r="E838" s="85">
        <v>46234</v>
      </c>
      <c r="F838" s="53" t="s">
        <v>728</v>
      </c>
      <c r="G838" s="53" t="s">
        <v>732</v>
      </c>
      <c r="H838" s="53" t="s">
        <v>195</v>
      </c>
      <c r="I838" s="53" t="s">
        <v>38</v>
      </c>
      <c r="J838" s="53" t="s">
        <v>66</v>
      </c>
      <c r="K838" s="53" t="s">
        <v>22</v>
      </c>
      <c r="L838" s="53" t="s">
        <v>196</v>
      </c>
      <c r="M838" s="53" t="s">
        <v>197</v>
      </c>
      <c r="N838" s="53" t="s">
        <v>148</v>
      </c>
      <c r="O838" s="55">
        <v>276093</v>
      </c>
      <c r="P838" s="53" t="s">
        <v>138</v>
      </c>
      <c r="Q838" s="53" t="s">
        <v>63</v>
      </c>
      <c r="R838" s="40">
        <f>IF(D838="0. Inget datum inlagt",Tabell1[[#This Row],[Start date]],YEAR(D838))</f>
        <v>2023</v>
      </c>
      <c r="S838" s="13" t="s">
        <v>134</v>
      </c>
    </row>
    <row r="839" spans="1:19" x14ac:dyDescent="0.2">
      <c r="A839" s="53">
        <v>5</v>
      </c>
      <c r="B839" s="53" t="s">
        <v>665</v>
      </c>
      <c r="C839" s="53" t="s">
        <v>26</v>
      </c>
      <c r="D839" s="54">
        <v>44880</v>
      </c>
      <c r="E839" s="85">
        <v>44972</v>
      </c>
      <c r="F839" s="53" t="s">
        <v>679</v>
      </c>
      <c r="G839" s="53" t="s">
        <v>413</v>
      </c>
      <c r="H839" s="53" t="s">
        <v>37</v>
      </c>
      <c r="I839" s="53" t="s">
        <v>38</v>
      </c>
      <c r="J839" s="53" t="s">
        <v>38</v>
      </c>
      <c r="K839" s="53" t="s">
        <v>29</v>
      </c>
      <c r="L839" s="53" t="s">
        <v>220</v>
      </c>
      <c r="M839" s="53" t="s">
        <v>36</v>
      </c>
      <c r="N839" s="53" t="s">
        <v>221</v>
      </c>
      <c r="O839" s="55">
        <v>10000</v>
      </c>
      <c r="P839" s="53" t="s">
        <v>282</v>
      </c>
      <c r="Q839" s="53" t="s">
        <v>1015</v>
      </c>
      <c r="R839" s="40">
        <f>IF(D839="0. Inget datum inlagt",Tabell1[[#This Row],[Start date]],YEAR(D839))</f>
        <v>2022</v>
      </c>
      <c r="S839" s="13" t="s">
        <v>134</v>
      </c>
    </row>
    <row r="840" spans="1:19" x14ac:dyDescent="0.2">
      <c r="A840" s="53">
        <v>58</v>
      </c>
      <c r="B840" s="53" t="s">
        <v>665</v>
      </c>
      <c r="C840" s="53" t="s">
        <v>17</v>
      </c>
      <c r="D840" s="54">
        <v>45292</v>
      </c>
      <c r="E840" s="85">
        <v>46387</v>
      </c>
      <c r="F840" s="53" t="s">
        <v>766</v>
      </c>
      <c r="G840" s="53" t="s">
        <v>135</v>
      </c>
      <c r="H840" s="53" t="s">
        <v>37</v>
      </c>
      <c r="I840" s="53" t="s">
        <v>38</v>
      </c>
      <c r="J840" s="53" t="s">
        <v>38</v>
      </c>
      <c r="K840" s="53" t="s">
        <v>29</v>
      </c>
      <c r="L840" s="53" t="s">
        <v>220</v>
      </c>
      <c r="M840" s="53" t="s">
        <v>36</v>
      </c>
      <c r="N840" s="53" t="s">
        <v>221</v>
      </c>
      <c r="O840" s="55">
        <v>350270</v>
      </c>
      <c r="P840" s="53" t="s">
        <v>282</v>
      </c>
      <c r="Q840" s="53" t="s">
        <v>1015</v>
      </c>
      <c r="R840" s="40">
        <f>IF(D840="0. Inget datum inlagt",Tabell1[[#This Row],[Start date]],YEAR(D840))</f>
        <v>2024</v>
      </c>
      <c r="S840" s="13" t="s">
        <v>134</v>
      </c>
    </row>
    <row r="841" spans="1:19" x14ac:dyDescent="0.2">
      <c r="A841" s="53">
        <v>59</v>
      </c>
      <c r="B841" s="53" t="s">
        <v>665</v>
      </c>
      <c r="C841" s="53" t="s">
        <v>17</v>
      </c>
      <c r="D841" s="54">
        <v>45292</v>
      </c>
      <c r="E841" s="85">
        <v>46387</v>
      </c>
      <c r="F841" s="53" t="s">
        <v>766</v>
      </c>
      <c r="G841" s="53" t="s">
        <v>135</v>
      </c>
      <c r="H841" s="53" t="s">
        <v>428</v>
      </c>
      <c r="I841" s="53" t="s">
        <v>38</v>
      </c>
      <c r="J841" s="53" t="s">
        <v>38</v>
      </c>
      <c r="K841" s="53" t="s">
        <v>22</v>
      </c>
      <c r="L841" s="53" t="s">
        <v>319</v>
      </c>
      <c r="M841" s="53" t="s">
        <v>30</v>
      </c>
      <c r="N841" s="53" t="s">
        <v>221</v>
      </c>
      <c r="O841" s="55">
        <v>167378</v>
      </c>
      <c r="P841" s="53" t="s">
        <v>282</v>
      </c>
      <c r="Q841" s="53" t="s">
        <v>1015</v>
      </c>
      <c r="R841" s="40">
        <f>IF(D841="0. Inget datum inlagt",Tabell1[[#This Row],[Start date]],YEAR(D841))</f>
        <v>2024</v>
      </c>
      <c r="S841" s="13" t="s">
        <v>134</v>
      </c>
    </row>
    <row r="842" spans="1:19" x14ac:dyDescent="0.2">
      <c r="A842" s="53">
        <v>48</v>
      </c>
      <c r="B842" s="53" t="s">
        <v>665</v>
      </c>
      <c r="C842" s="53" t="s">
        <v>17</v>
      </c>
      <c r="D842" s="54">
        <v>45292</v>
      </c>
      <c r="E842" s="85">
        <v>46387</v>
      </c>
      <c r="F842" s="53" t="s">
        <v>751</v>
      </c>
      <c r="G842" s="53" t="s">
        <v>135</v>
      </c>
      <c r="H842" s="53" t="s">
        <v>753</v>
      </c>
      <c r="I842" s="53" t="s">
        <v>20</v>
      </c>
      <c r="J842" s="53" t="s">
        <v>21</v>
      </c>
      <c r="K842" s="53" t="s">
        <v>22</v>
      </c>
      <c r="L842" s="53" t="s">
        <v>675</v>
      </c>
      <c r="M842" s="53" t="s">
        <v>50</v>
      </c>
      <c r="N842" s="53" t="s">
        <v>156</v>
      </c>
      <c r="O842" s="55">
        <v>3690</v>
      </c>
      <c r="P842" s="53" t="s">
        <v>285</v>
      </c>
      <c r="Q842" s="53" t="s">
        <v>426</v>
      </c>
      <c r="R842" s="40">
        <f>IF(D842="0. Inget datum inlagt",Tabell1[[#This Row],[Start date]],YEAR(D842))</f>
        <v>2024</v>
      </c>
      <c r="S842" s="13" t="s">
        <v>134</v>
      </c>
    </row>
    <row r="843" spans="1:19" x14ac:dyDescent="0.2">
      <c r="A843" s="53">
        <v>52</v>
      </c>
      <c r="B843" s="53" t="s">
        <v>665</v>
      </c>
      <c r="C843" s="53" t="s">
        <v>17</v>
      </c>
      <c r="D843" s="54">
        <v>45231</v>
      </c>
      <c r="E843" s="85">
        <v>46326</v>
      </c>
      <c r="F843" s="53" t="s">
        <v>758</v>
      </c>
      <c r="G843" s="53" t="s">
        <v>135</v>
      </c>
      <c r="H843" s="53" t="s">
        <v>753</v>
      </c>
      <c r="I843" s="53" t="s">
        <v>20</v>
      </c>
      <c r="J843" s="53" t="s">
        <v>21</v>
      </c>
      <c r="K843" s="53" t="s">
        <v>22</v>
      </c>
      <c r="L843" s="53" t="s">
        <v>675</v>
      </c>
      <c r="M843" s="53" t="s">
        <v>50</v>
      </c>
      <c r="N843" s="53" t="s">
        <v>156</v>
      </c>
      <c r="O843" s="55">
        <v>118598</v>
      </c>
      <c r="P843" s="53" t="s">
        <v>285</v>
      </c>
      <c r="Q843" s="53" t="s">
        <v>96</v>
      </c>
      <c r="R843" s="40">
        <f>IF(D843="0. Inget datum inlagt",Tabell1[[#This Row],[Start date]],YEAR(D843))</f>
        <v>2023</v>
      </c>
      <c r="S843" s="13" t="s">
        <v>134</v>
      </c>
    </row>
    <row r="844" spans="1:19" x14ac:dyDescent="0.2">
      <c r="A844" s="53">
        <v>60</v>
      </c>
      <c r="B844" s="53" t="s">
        <v>665</v>
      </c>
      <c r="C844" s="53" t="s">
        <v>17</v>
      </c>
      <c r="D844" s="54">
        <v>45292</v>
      </c>
      <c r="E844" s="85">
        <v>46387</v>
      </c>
      <c r="F844" s="53" t="s">
        <v>766</v>
      </c>
      <c r="G844" s="53" t="s">
        <v>135</v>
      </c>
      <c r="H844" s="53" t="s">
        <v>767</v>
      </c>
      <c r="I844" s="53" t="s">
        <v>20</v>
      </c>
      <c r="J844" s="53" t="s">
        <v>21</v>
      </c>
      <c r="K844" s="53" t="s">
        <v>22</v>
      </c>
      <c r="L844" s="53" t="s">
        <v>768</v>
      </c>
      <c r="M844" s="53" t="s">
        <v>36</v>
      </c>
      <c r="N844" s="53" t="s">
        <v>221</v>
      </c>
      <c r="O844" s="55">
        <v>7054</v>
      </c>
      <c r="P844" s="53" t="s">
        <v>282</v>
      </c>
      <c r="Q844" s="53" t="s">
        <v>1015</v>
      </c>
      <c r="R844" s="40">
        <f>IF(D844="0. Inget datum inlagt",Tabell1[[#This Row],[Start date]],YEAR(D844))</f>
        <v>2024</v>
      </c>
      <c r="S844" s="13" t="s">
        <v>134</v>
      </c>
    </row>
    <row r="845" spans="1:19" x14ac:dyDescent="0.2">
      <c r="A845" s="53">
        <v>6</v>
      </c>
      <c r="B845" s="53" t="s">
        <v>665</v>
      </c>
      <c r="C845" s="53" t="s">
        <v>17</v>
      </c>
      <c r="D845" s="54">
        <v>45152</v>
      </c>
      <c r="E845" s="85">
        <v>46234</v>
      </c>
      <c r="F845" s="53" t="s">
        <v>680</v>
      </c>
      <c r="G845" s="53" t="s">
        <v>681</v>
      </c>
      <c r="H845" s="53" t="s">
        <v>682</v>
      </c>
      <c r="I845" s="53" t="s">
        <v>34</v>
      </c>
      <c r="J845" s="53" t="s">
        <v>144</v>
      </c>
      <c r="K845" s="53" t="s">
        <v>29</v>
      </c>
      <c r="L845" s="53" t="s">
        <v>175</v>
      </c>
      <c r="M845" s="53" t="s">
        <v>176</v>
      </c>
      <c r="N845" s="53" t="s">
        <v>148</v>
      </c>
      <c r="O845" s="55">
        <v>832062</v>
      </c>
      <c r="P845" s="53" t="s">
        <v>138</v>
      </c>
      <c r="Q845" s="53" t="s">
        <v>63</v>
      </c>
      <c r="R845" s="40">
        <f>IF(D845="0. Inget datum inlagt",Tabell1[[#This Row],[Start date]],YEAR(D845))</f>
        <v>2023</v>
      </c>
      <c r="S845" s="13" t="s">
        <v>134</v>
      </c>
    </row>
    <row r="846" spans="1:19" x14ac:dyDescent="0.2">
      <c r="A846" s="53">
        <v>74</v>
      </c>
      <c r="B846" s="53" t="s">
        <v>665</v>
      </c>
      <c r="C846" s="53" t="s">
        <v>17</v>
      </c>
      <c r="D846" s="54">
        <v>45530</v>
      </c>
      <c r="E846" s="85">
        <v>46624</v>
      </c>
      <c r="F846" s="53" t="s">
        <v>1022</v>
      </c>
      <c r="G846" s="53" t="s">
        <v>135</v>
      </c>
      <c r="H846" s="53" t="s">
        <v>474</v>
      </c>
      <c r="I846" s="53" t="s">
        <v>20</v>
      </c>
      <c r="J846" s="53" t="s">
        <v>41</v>
      </c>
      <c r="K846" s="53" t="s">
        <v>22</v>
      </c>
      <c r="L846" s="53" t="s">
        <v>158</v>
      </c>
      <c r="M846" s="53" t="s">
        <v>42</v>
      </c>
      <c r="N846" s="53" t="s">
        <v>152</v>
      </c>
      <c r="O846" s="55">
        <v>91143</v>
      </c>
      <c r="P846" s="53" t="s">
        <v>133</v>
      </c>
      <c r="Q846" s="53" t="s">
        <v>84</v>
      </c>
      <c r="R846" s="40">
        <f>IF(D846="0. Inget datum inlagt",Tabell1[[#This Row],[Start date]],YEAR(D846))</f>
        <v>2024</v>
      </c>
      <c r="S846" s="13" t="s">
        <v>134</v>
      </c>
    </row>
    <row r="847" spans="1:19" x14ac:dyDescent="0.2">
      <c r="A847" s="53">
        <v>47</v>
      </c>
      <c r="B847" s="53" t="s">
        <v>665</v>
      </c>
      <c r="C847" s="53" t="s">
        <v>17</v>
      </c>
      <c r="D847" s="54">
        <v>45292</v>
      </c>
      <c r="E847" s="85">
        <v>46387</v>
      </c>
      <c r="F847" s="53" t="s">
        <v>751</v>
      </c>
      <c r="G847" s="53" t="s">
        <v>673</v>
      </c>
      <c r="H847" s="53" t="s">
        <v>752</v>
      </c>
      <c r="I847" s="53" t="s">
        <v>20</v>
      </c>
      <c r="J847" s="53" t="s">
        <v>144</v>
      </c>
      <c r="K847" s="53" t="s">
        <v>29</v>
      </c>
      <c r="L847" s="53" t="s">
        <v>675</v>
      </c>
      <c r="M847" s="53" t="s">
        <v>50</v>
      </c>
      <c r="N847" s="53" t="s">
        <v>156</v>
      </c>
      <c r="O847" s="55">
        <v>119761</v>
      </c>
      <c r="P847" s="53" t="s">
        <v>285</v>
      </c>
      <c r="Q847" s="53" t="s">
        <v>426</v>
      </c>
      <c r="R847" s="40">
        <f>IF(D847="0. Inget datum inlagt",Tabell1[[#This Row],[Start date]],YEAR(D847))</f>
        <v>2024</v>
      </c>
      <c r="S847" s="13" t="s">
        <v>134</v>
      </c>
    </row>
    <row r="848" spans="1:19" x14ac:dyDescent="0.2">
      <c r="A848" s="53">
        <v>66</v>
      </c>
      <c r="B848" s="53" t="s">
        <v>665</v>
      </c>
      <c r="C848" s="53" t="s">
        <v>17</v>
      </c>
      <c r="D848" s="54">
        <v>45261</v>
      </c>
      <c r="E848" s="85">
        <v>46356</v>
      </c>
      <c r="F848" s="53" t="s">
        <v>769</v>
      </c>
      <c r="G848" s="53" t="s">
        <v>135</v>
      </c>
      <c r="H848" s="53" t="s">
        <v>200</v>
      </c>
      <c r="I848" s="53" t="s">
        <v>20</v>
      </c>
      <c r="J848" s="53" t="s">
        <v>41</v>
      </c>
      <c r="K848" s="53" t="s">
        <v>22</v>
      </c>
      <c r="L848" s="53" t="s">
        <v>220</v>
      </c>
      <c r="M848" s="53" t="s">
        <v>36</v>
      </c>
      <c r="N848" s="53" t="s">
        <v>221</v>
      </c>
      <c r="O848" s="55">
        <v>206908</v>
      </c>
      <c r="P848" s="53" t="s">
        <v>138</v>
      </c>
      <c r="Q848" s="53" t="s">
        <v>51</v>
      </c>
      <c r="R848" s="40">
        <f>IF(D848="0. Inget datum inlagt",Tabell1[[#This Row],[Start date]],YEAR(D848))</f>
        <v>2023</v>
      </c>
      <c r="S848" s="13" t="s">
        <v>134</v>
      </c>
    </row>
    <row r="849" spans="1:19" x14ac:dyDescent="0.2">
      <c r="A849" s="53">
        <v>28</v>
      </c>
      <c r="B849" s="53" t="s">
        <v>665</v>
      </c>
      <c r="C849" s="53" t="s">
        <v>17</v>
      </c>
      <c r="D849" s="54">
        <v>45047</v>
      </c>
      <c r="E849" s="85">
        <v>45777</v>
      </c>
      <c r="F849" s="53" t="s">
        <v>715</v>
      </c>
      <c r="G849" s="53" t="s">
        <v>720</v>
      </c>
      <c r="H849" s="53" t="s">
        <v>721</v>
      </c>
      <c r="I849" s="53" t="s">
        <v>20</v>
      </c>
      <c r="J849" s="53" t="s">
        <v>21</v>
      </c>
      <c r="K849" s="53" t="s">
        <v>29</v>
      </c>
      <c r="L849" s="53" t="s">
        <v>722</v>
      </c>
      <c r="M849" s="53" t="s">
        <v>176</v>
      </c>
      <c r="N849" s="53" t="s">
        <v>148</v>
      </c>
      <c r="O849" s="55">
        <v>207512</v>
      </c>
      <c r="P849" s="53" t="s">
        <v>282</v>
      </c>
      <c r="Q849" s="53" t="s">
        <v>1015</v>
      </c>
      <c r="R849" s="40">
        <f>IF(D849="0. Inget datum inlagt",Tabell1[[#This Row],[Start date]],YEAR(D849))</f>
        <v>2023</v>
      </c>
      <c r="S849" s="13" t="s">
        <v>134</v>
      </c>
    </row>
    <row r="850" spans="1:19" x14ac:dyDescent="0.2">
      <c r="A850" s="53">
        <v>32</v>
      </c>
      <c r="B850" s="53" t="s">
        <v>665</v>
      </c>
      <c r="C850" s="53" t="s">
        <v>17</v>
      </c>
      <c r="D850" s="54">
        <v>45139</v>
      </c>
      <c r="E850" s="85">
        <v>46234</v>
      </c>
      <c r="F850" s="53" t="s">
        <v>728</v>
      </c>
      <c r="G850" s="53" t="s">
        <v>729</v>
      </c>
      <c r="H850" s="53" t="s">
        <v>174</v>
      </c>
      <c r="I850" s="53" t="s">
        <v>20</v>
      </c>
      <c r="J850" s="53" t="s">
        <v>66</v>
      </c>
      <c r="K850" s="53" t="s">
        <v>29</v>
      </c>
      <c r="L850" s="53" t="s">
        <v>175</v>
      </c>
      <c r="M850" s="53" t="s">
        <v>176</v>
      </c>
      <c r="N850" s="53" t="s">
        <v>148</v>
      </c>
      <c r="O850" s="55">
        <v>366142</v>
      </c>
      <c r="P850" s="53" t="s">
        <v>138</v>
      </c>
      <c r="Q850" s="53" t="s">
        <v>63</v>
      </c>
      <c r="R850" s="40">
        <f>IF(D850="0. Inget datum inlagt",Tabell1[[#This Row],[Start date]],YEAR(D850))</f>
        <v>2023</v>
      </c>
      <c r="S850" s="13" t="s">
        <v>134</v>
      </c>
    </row>
    <row r="851" spans="1:19" x14ac:dyDescent="0.2">
      <c r="A851" s="53">
        <v>26</v>
      </c>
      <c r="B851" s="53" t="s">
        <v>665</v>
      </c>
      <c r="C851" s="53" t="s">
        <v>17</v>
      </c>
      <c r="D851" s="54">
        <v>45047</v>
      </c>
      <c r="E851" s="85">
        <v>45777</v>
      </c>
      <c r="F851" s="53" t="s">
        <v>715</v>
      </c>
      <c r="G851" s="53" t="s">
        <v>716</v>
      </c>
      <c r="H851" s="53" t="s">
        <v>642</v>
      </c>
      <c r="I851" s="53" t="s">
        <v>20</v>
      </c>
      <c r="J851" s="53" t="s">
        <v>21</v>
      </c>
      <c r="K851" s="53" t="s">
        <v>22</v>
      </c>
      <c r="L851" s="53" t="s">
        <v>643</v>
      </c>
      <c r="M851" s="53" t="s">
        <v>176</v>
      </c>
      <c r="N851" s="53" t="s">
        <v>148</v>
      </c>
      <c r="O851" s="55">
        <v>40710</v>
      </c>
      <c r="P851" s="53" t="s">
        <v>282</v>
      </c>
      <c r="Q851" s="53" t="s">
        <v>1015</v>
      </c>
      <c r="R851" s="40">
        <f>IF(D851="0. Inget datum inlagt",Tabell1[[#This Row],[Start date]],YEAR(D851))</f>
        <v>2023</v>
      </c>
      <c r="S851" s="13" t="s">
        <v>134</v>
      </c>
    </row>
    <row r="852" spans="1:19" x14ac:dyDescent="0.2">
      <c r="A852" s="53">
        <v>16</v>
      </c>
      <c r="B852" s="53" t="s">
        <v>665</v>
      </c>
      <c r="C852" s="53" t="s">
        <v>17</v>
      </c>
      <c r="D852" s="54">
        <v>44986</v>
      </c>
      <c r="E852" s="85">
        <v>46081</v>
      </c>
      <c r="F852" s="53" t="s">
        <v>698</v>
      </c>
      <c r="G852" s="53" t="s">
        <v>135</v>
      </c>
      <c r="H852" s="53" t="s">
        <v>699</v>
      </c>
      <c r="I852" s="53" t="s">
        <v>20</v>
      </c>
      <c r="J852" s="53" t="s">
        <v>54</v>
      </c>
      <c r="K852" s="53" t="s">
        <v>29</v>
      </c>
      <c r="L852" s="53" t="s">
        <v>700</v>
      </c>
      <c r="M852" s="53" t="s">
        <v>36</v>
      </c>
      <c r="N852" s="53" t="s">
        <v>221</v>
      </c>
      <c r="O852" s="55">
        <v>472308</v>
      </c>
      <c r="P852" s="53" t="s">
        <v>285</v>
      </c>
      <c r="Q852" s="53" t="s">
        <v>461</v>
      </c>
      <c r="R852" s="40">
        <f>IF(D852="0. Inget datum inlagt",Tabell1[[#This Row],[Start date]],YEAR(D852))</f>
        <v>2023</v>
      </c>
      <c r="S852" s="13" t="s">
        <v>134</v>
      </c>
    </row>
    <row r="853" spans="1:19" x14ac:dyDescent="0.2">
      <c r="A853" s="53">
        <v>82</v>
      </c>
      <c r="B853" s="53" t="s">
        <v>665</v>
      </c>
      <c r="C853" s="53" t="s">
        <v>17</v>
      </c>
      <c r="D853" s="54">
        <v>45658</v>
      </c>
      <c r="E853" s="85">
        <v>46752</v>
      </c>
      <c r="F853" s="53" t="s">
        <v>1027</v>
      </c>
      <c r="G853" s="53" t="s">
        <v>135</v>
      </c>
      <c r="H853" s="53" t="s">
        <v>699</v>
      </c>
      <c r="I853" s="53" t="s">
        <v>20</v>
      </c>
      <c r="J853" s="53" t="s">
        <v>54</v>
      </c>
      <c r="K853" s="53" t="s">
        <v>22</v>
      </c>
      <c r="L853" s="53" t="s">
        <v>700</v>
      </c>
      <c r="M853" s="53" t="s">
        <v>36</v>
      </c>
      <c r="N853" s="53" t="s">
        <v>221</v>
      </c>
      <c r="O853" s="55">
        <v>58439</v>
      </c>
      <c r="P853" s="53" t="s">
        <v>133</v>
      </c>
      <c r="Q853" s="53" t="s">
        <v>88</v>
      </c>
      <c r="R853" s="40">
        <f>IF(D853="0. Inget datum inlagt",Tabell1[[#This Row],[Start date]],YEAR(D853))</f>
        <v>2025</v>
      </c>
      <c r="S853" s="13" t="s">
        <v>134</v>
      </c>
    </row>
    <row r="854" spans="1:19" x14ac:dyDescent="0.2">
      <c r="A854" s="53">
        <v>11</v>
      </c>
      <c r="B854" s="53" t="s">
        <v>665</v>
      </c>
      <c r="C854" s="53" t="s">
        <v>17</v>
      </c>
      <c r="D854" s="54">
        <v>44927</v>
      </c>
      <c r="E854" s="85">
        <v>46022</v>
      </c>
      <c r="F854" s="53" t="s">
        <v>688</v>
      </c>
      <c r="G854" s="53" t="s">
        <v>650</v>
      </c>
      <c r="H854" s="53" t="s">
        <v>689</v>
      </c>
      <c r="I854" s="53" t="s">
        <v>20</v>
      </c>
      <c r="J854" s="53" t="s">
        <v>21</v>
      </c>
      <c r="K854" s="53" t="s">
        <v>22</v>
      </c>
      <c r="L854" s="53" t="s">
        <v>259</v>
      </c>
      <c r="M854" s="53" t="s">
        <v>50</v>
      </c>
      <c r="N854" s="53" t="s">
        <v>156</v>
      </c>
      <c r="O854" s="55">
        <v>308792</v>
      </c>
      <c r="P854" s="53" t="s">
        <v>285</v>
      </c>
      <c r="Q854" s="53" t="s">
        <v>426</v>
      </c>
      <c r="R854" s="40">
        <f>IF(D854="0. Inget datum inlagt",Tabell1[[#This Row],[Start date]],YEAR(D854))</f>
        <v>2023</v>
      </c>
      <c r="S854" s="13" t="s">
        <v>134</v>
      </c>
    </row>
    <row r="855" spans="1:19" x14ac:dyDescent="0.2">
      <c r="A855" s="53">
        <v>83</v>
      </c>
      <c r="B855" s="53" t="s">
        <v>665</v>
      </c>
      <c r="C855" s="53" t="s">
        <v>17</v>
      </c>
      <c r="D855" s="54">
        <v>45658</v>
      </c>
      <c r="E855" s="85">
        <v>46752</v>
      </c>
      <c r="F855" s="53" t="s">
        <v>1027</v>
      </c>
      <c r="G855" s="53" t="s">
        <v>135</v>
      </c>
      <c r="H855" s="53" t="s">
        <v>208</v>
      </c>
      <c r="I855" s="53" t="s">
        <v>20</v>
      </c>
      <c r="J855" s="53" t="s">
        <v>25</v>
      </c>
      <c r="K855" s="53" t="s">
        <v>22</v>
      </c>
      <c r="L855" s="53" t="s">
        <v>164</v>
      </c>
      <c r="M855" s="53" t="s">
        <v>23</v>
      </c>
      <c r="N855" s="53" t="s">
        <v>139</v>
      </c>
      <c r="O855" s="55">
        <v>50647</v>
      </c>
      <c r="P855" s="53" t="s">
        <v>133</v>
      </c>
      <c r="Q855" s="53" t="s">
        <v>88</v>
      </c>
      <c r="R855" s="40">
        <f>IF(D855="0. Inget datum inlagt",Tabell1[[#This Row],[Start date]],YEAR(D855))</f>
        <v>2025</v>
      </c>
      <c r="S855" s="13" t="s">
        <v>134</v>
      </c>
    </row>
    <row r="856" spans="1:19" x14ac:dyDescent="0.2">
      <c r="A856" s="53">
        <v>49</v>
      </c>
      <c r="B856" s="53" t="s">
        <v>665</v>
      </c>
      <c r="C856" s="53" t="s">
        <v>17</v>
      </c>
      <c r="D856" s="54">
        <v>45292</v>
      </c>
      <c r="E856" s="85">
        <v>46387</v>
      </c>
      <c r="F856" s="53" t="s">
        <v>754</v>
      </c>
      <c r="G856" s="53" t="s">
        <v>755</v>
      </c>
      <c r="H856" s="53" t="s">
        <v>756</v>
      </c>
      <c r="I856" s="53" t="s">
        <v>34</v>
      </c>
      <c r="J856" s="53" t="s">
        <v>144</v>
      </c>
      <c r="K856" s="53" t="s">
        <v>29</v>
      </c>
      <c r="L856" s="53" t="s">
        <v>259</v>
      </c>
      <c r="M856" s="53" t="s">
        <v>50</v>
      </c>
      <c r="N856" s="53" t="s">
        <v>156</v>
      </c>
      <c r="O856" s="55">
        <v>245177</v>
      </c>
      <c r="P856" s="53" t="s">
        <v>133</v>
      </c>
      <c r="Q856" s="53" t="s">
        <v>88</v>
      </c>
      <c r="R856" s="40">
        <f>IF(D856="0. Inget datum inlagt",Tabell1[[#This Row],[Start date]],YEAR(D856))</f>
        <v>2024</v>
      </c>
      <c r="S856" s="13" t="s">
        <v>134</v>
      </c>
    </row>
    <row r="857" spans="1:19" x14ac:dyDescent="0.2">
      <c r="A857" s="53">
        <v>80</v>
      </c>
      <c r="B857" s="53" t="s">
        <v>665</v>
      </c>
      <c r="C857" s="53" t="s">
        <v>17</v>
      </c>
      <c r="D857" s="54">
        <v>45536</v>
      </c>
      <c r="E857" s="85">
        <v>46630</v>
      </c>
      <c r="F857" s="53" t="s">
        <v>1025</v>
      </c>
      <c r="G857" s="53" t="s">
        <v>135</v>
      </c>
      <c r="H857" s="53" t="s">
        <v>1518</v>
      </c>
      <c r="I857" s="53" t="s">
        <v>20</v>
      </c>
      <c r="J857" s="53" t="s">
        <v>159</v>
      </c>
      <c r="K857" s="53" t="s">
        <v>22</v>
      </c>
      <c r="L857" s="53" t="s">
        <v>1553</v>
      </c>
      <c r="M857" s="53" t="s">
        <v>36</v>
      </c>
      <c r="N857" s="53" t="s">
        <v>221</v>
      </c>
      <c r="O857" s="55">
        <v>19218</v>
      </c>
      <c r="P857" s="53" t="s">
        <v>133</v>
      </c>
      <c r="Q857" s="53" t="s">
        <v>88</v>
      </c>
      <c r="R857" s="40">
        <f>IF(D857="0. Inget datum inlagt",Tabell1[[#This Row],[Start date]],YEAR(D857))</f>
        <v>2024</v>
      </c>
      <c r="S857" s="13" t="s">
        <v>134</v>
      </c>
    </row>
    <row r="858" spans="1:19" x14ac:dyDescent="0.2">
      <c r="A858" s="53">
        <v>1</v>
      </c>
      <c r="B858" s="53" t="s">
        <v>665</v>
      </c>
      <c r="C858" s="53" t="s">
        <v>17</v>
      </c>
      <c r="D858" s="54">
        <v>44927</v>
      </c>
      <c r="E858" s="85">
        <v>45838</v>
      </c>
      <c r="F858" s="53" t="s">
        <v>666</v>
      </c>
      <c r="G858" s="53" t="s">
        <v>135</v>
      </c>
      <c r="H858" s="53" t="s">
        <v>667</v>
      </c>
      <c r="I858" s="53" t="s">
        <v>20</v>
      </c>
      <c r="J858" s="53" t="s">
        <v>62</v>
      </c>
      <c r="K858" s="53" t="s">
        <v>29</v>
      </c>
      <c r="L858" s="53" t="s">
        <v>175</v>
      </c>
      <c r="M858" s="53" t="s">
        <v>176</v>
      </c>
      <c r="N858" s="53" t="s">
        <v>148</v>
      </c>
      <c r="O858" s="55">
        <v>432391</v>
      </c>
      <c r="P858" s="53" t="s">
        <v>285</v>
      </c>
      <c r="Q858" s="53" t="s">
        <v>426</v>
      </c>
      <c r="R858" s="40">
        <f>IF(D858="0. Inget datum inlagt",Tabell1[[#This Row],[Start date]],YEAR(D858))</f>
        <v>2023</v>
      </c>
      <c r="S858" s="13" t="s">
        <v>134</v>
      </c>
    </row>
    <row r="859" spans="1:19" x14ac:dyDescent="0.2">
      <c r="A859" s="53">
        <v>84</v>
      </c>
      <c r="B859" s="53" t="s">
        <v>665</v>
      </c>
      <c r="C859" s="53" t="s">
        <v>17</v>
      </c>
      <c r="D859" s="54">
        <v>45537</v>
      </c>
      <c r="E859" s="85">
        <v>46630</v>
      </c>
      <c r="F859" s="53" t="s">
        <v>1028</v>
      </c>
      <c r="G859" s="53" t="s">
        <v>1029</v>
      </c>
      <c r="H859" s="53" t="s">
        <v>667</v>
      </c>
      <c r="I859" s="53" t="s">
        <v>20</v>
      </c>
      <c r="J859" s="53" t="s">
        <v>62</v>
      </c>
      <c r="K859" s="53" t="s">
        <v>29</v>
      </c>
      <c r="L859" s="53" t="s">
        <v>175</v>
      </c>
      <c r="M859" s="53" t="s">
        <v>176</v>
      </c>
      <c r="N859" s="53" t="s">
        <v>148</v>
      </c>
      <c r="O859" s="55">
        <v>673018</v>
      </c>
      <c r="P859" s="53" t="s">
        <v>285</v>
      </c>
      <c r="Q859" s="53" t="s">
        <v>426</v>
      </c>
      <c r="R859" s="40">
        <f>IF(D859="0. Inget datum inlagt",Tabell1[[#This Row],[Start date]],YEAR(D859))</f>
        <v>2024</v>
      </c>
      <c r="S859" s="13" t="s">
        <v>134</v>
      </c>
    </row>
    <row r="860" spans="1:19" x14ac:dyDescent="0.2">
      <c r="A860" s="53">
        <v>31</v>
      </c>
      <c r="B860" s="53" t="s">
        <v>665</v>
      </c>
      <c r="C860" s="53" t="s">
        <v>17</v>
      </c>
      <c r="D860" s="54">
        <v>45200</v>
      </c>
      <c r="E860" s="85">
        <v>46295</v>
      </c>
      <c r="F860" s="53" t="s">
        <v>723</v>
      </c>
      <c r="G860" s="53" t="s">
        <v>724</v>
      </c>
      <c r="H860" s="53" t="s">
        <v>726</v>
      </c>
      <c r="I860" s="53" t="s">
        <v>38</v>
      </c>
      <c r="J860" s="53" t="s">
        <v>38</v>
      </c>
      <c r="K860" s="53" t="s">
        <v>22</v>
      </c>
      <c r="L860" s="53" t="s">
        <v>727</v>
      </c>
      <c r="M860" s="53" t="s">
        <v>176</v>
      </c>
      <c r="N860" s="53" t="s">
        <v>148</v>
      </c>
      <c r="O860" s="55">
        <v>90071</v>
      </c>
      <c r="P860" s="53" t="s">
        <v>285</v>
      </c>
      <c r="Q860" s="53" t="s">
        <v>461</v>
      </c>
      <c r="R860" s="40">
        <f>IF(D860="0. Inget datum inlagt",Tabell1[[#This Row],[Start date]],YEAR(D860))</f>
        <v>2023</v>
      </c>
      <c r="S860" s="13" t="s">
        <v>134</v>
      </c>
    </row>
    <row r="861" spans="1:19" x14ac:dyDescent="0.2">
      <c r="A861" s="53">
        <v>15</v>
      </c>
      <c r="B861" s="53" t="s">
        <v>665</v>
      </c>
      <c r="C861" s="53" t="s">
        <v>17</v>
      </c>
      <c r="D861" s="54">
        <v>45016</v>
      </c>
      <c r="E861" s="85">
        <v>46112</v>
      </c>
      <c r="F861" s="53" t="s">
        <v>697</v>
      </c>
      <c r="G861" s="53" t="s">
        <v>187</v>
      </c>
      <c r="H861" s="53" t="s">
        <v>188</v>
      </c>
      <c r="I861" s="53" t="s">
        <v>20</v>
      </c>
      <c r="J861" s="53" t="s">
        <v>62</v>
      </c>
      <c r="K861" s="53" t="s">
        <v>29</v>
      </c>
      <c r="L861" s="53" t="s">
        <v>160</v>
      </c>
      <c r="M861" s="53" t="s">
        <v>50</v>
      </c>
      <c r="N861" s="53" t="s">
        <v>156</v>
      </c>
      <c r="O861" s="55">
        <v>919885</v>
      </c>
      <c r="P861" s="53" t="s">
        <v>138</v>
      </c>
      <c r="Q861" s="53" t="s">
        <v>51</v>
      </c>
      <c r="R861" s="40">
        <f>IF(D861="0. Inget datum inlagt",Tabell1[[#This Row],[Start date]],YEAR(D861))</f>
        <v>2023</v>
      </c>
      <c r="S861" s="13" t="s">
        <v>134</v>
      </c>
    </row>
    <row r="862" spans="1:19" x14ac:dyDescent="0.2">
      <c r="A862" s="53">
        <v>40</v>
      </c>
      <c r="B862" s="53" t="s">
        <v>665</v>
      </c>
      <c r="C862" s="53" t="s">
        <v>17</v>
      </c>
      <c r="D862" s="54">
        <v>45139</v>
      </c>
      <c r="E862" s="85">
        <v>46234</v>
      </c>
      <c r="F862" s="53" t="s">
        <v>741</v>
      </c>
      <c r="G862" s="53" t="s">
        <v>187</v>
      </c>
      <c r="H862" s="53" t="s">
        <v>188</v>
      </c>
      <c r="I862" s="53" t="s">
        <v>20</v>
      </c>
      <c r="J862" s="53" t="s">
        <v>62</v>
      </c>
      <c r="K862" s="53" t="s">
        <v>22</v>
      </c>
      <c r="L862" s="53" t="s">
        <v>168</v>
      </c>
      <c r="M862" s="53" t="s">
        <v>50</v>
      </c>
      <c r="N862" s="53" t="s">
        <v>156</v>
      </c>
      <c r="O862" s="55">
        <v>306527</v>
      </c>
      <c r="P862" s="53" t="s">
        <v>138</v>
      </c>
      <c r="Q862" s="53" t="s">
        <v>51</v>
      </c>
      <c r="R862" s="40">
        <f>IF(D862="0. Inget datum inlagt",Tabell1[[#This Row],[Start date]],YEAR(D862))</f>
        <v>2023</v>
      </c>
      <c r="S862" s="13" t="s">
        <v>134</v>
      </c>
    </row>
    <row r="863" spans="1:19" x14ac:dyDescent="0.2">
      <c r="A863" s="53">
        <v>85</v>
      </c>
      <c r="B863" s="53" t="s">
        <v>665</v>
      </c>
      <c r="C863" s="53" t="s">
        <v>17</v>
      </c>
      <c r="D863" s="54">
        <v>45444</v>
      </c>
      <c r="E863" s="85">
        <v>46538</v>
      </c>
      <c r="F863" s="53" t="s">
        <v>1030</v>
      </c>
      <c r="G863" s="53" t="s">
        <v>1031</v>
      </c>
      <c r="H863" s="53" t="s">
        <v>1519</v>
      </c>
      <c r="I863" s="53" t="s">
        <v>34</v>
      </c>
      <c r="J863" s="53" t="s">
        <v>54</v>
      </c>
      <c r="K863" s="53" t="s">
        <v>29</v>
      </c>
      <c r="L863" s="53" t="s">
        <v>700</v>
      </c>
      <c r="M863" s="53" t="s">
        <v>36</v>
      </c>
      <c r="N863" s="53" t="s">
        <v>221</v>
      </c>
      <c r="O863" s="55">
        <v>297621</v>
      </c>
      <c r="P863" s="53" t="s">
        <v>285</v>
      </c>
      <c r="Q863" s="53" t="s">
        <v>461</v>
      </c>
      <c r="R863" s="40">
        <f>IF(D863="0. Inget datum inlagt",Tabell1[[#This Row],[Start date]],YEAR(D863))</f>
        <v>2024</v>
      </c>
      <c r="S863" s="13" t="s">
        <v>134</v>
      </c>
    </row>
    <row r="864" spans="1:19" x14ac:dyDescent="0.2">
      <c r="A864" s="53">
        <v>8</v>
      </c>
      <c r="B864" s="53" t="s">
        <v>665</v>
      </c>
      <c r="C864" s="53" t="s">
        <v>17</v>
      </c>
      <c r="D864" s="54">
        <v>44927</v>
      </c>
      <c r="E864" s="85">
        <v>46022</v>
      </c>
      <c r="F864" s="53" t="s">
        <v>683</v>
      </c>
      <c r="G864" s="53" t="s">
        <v>135</v>
      </c>
      <c r="H864" s="53" t="s">
        <v>684</v>
      </c>
      <c r="I864" s="53" t="s">
        <v>20</v>
      </c>
      <c r="J864" s="53" t="s">
        <v>21</v>
      </c>
      <c r="K864" s="53" t="s">
        <v>22</v>
      </c>
      <c r="L864" s="53" t="s">
        <v>685</v>
      </c>
      <c r="M864" s="53" t="s">
        <v>50</v>
      </c>
      <c r="N864" s="53" t="s">
        <v>156</v>
      </c>
      <c r="O864" s="55">
        <v>8519</v>
      </c>
      <c r="P864" s="53" t="s">
        <v>138</v>
      </c>
      <c r="Q864" s="53" t="s">
        <v>63</v>
      </c>
      <c r="R864" s="40">
        <f>IF(D864="0. Inget datum inlagt",Tabell1[[#This Row],[Start date]],YEAR(D864))</f>
        <v>2023</v>
      </c>
      <c r="S864" s="13" t="s">
        <v>134</v>
      </c>
    </row>
    <row r="865" spans="1:19" x14ac:dyDescent="0.2">
      <c r="A865" s="53">
        <v>75</v>
      </c>
      <c r="B865" s="53" t="s">
        <v>665</v>
      </c>
      <c r="C865" s="53" t="s">
        <v>17</v>
      </c>
      <c r="D865" s="54">
        <v>45407</v>
      </c>
      <c r="E865" s="85">
        <v>46502</v>
      </c>
      <c r="F865" s="53" t="s">
        <v>1023</v>
      </c>
      <c r="G865" s="53" t="s">
        <v>1024</v>
      </c>
      <c r="H865" s="53" t="s">
        <v>1515</v>
      </c>
      <c r="I865" s="53" t="s">
        <v>20</v>
      </c>
      <c r="J865" s="53" t="s">
        <v>21</v>
      </c>
      <c r="K865" s="53" t="s">
        <v>29</v>
      </c>
      <c r="L865" s="53" t="s">
        <v>1551</v>
      </c>
      <c r="M865" s="53" t="s">
        <v>36</v>
      </c>
      <c r="N865" s="53" t="s">
        <v>221</v>
      </c>
      <c r="O865" s="55">
        <v>376073</v>
      </c>
      <c r="P865" s="53" t="s">
        <v>133</v>
      </c>
      <c r="Q865" s="53" t="s">
        <v>88</v>
      </c>
      <c r="R865" s="40">
        <f>IF(D865="0. Inget datum inlagt",Tabell1[[#This Row],[Start date]],YEAR(D865))</f>
        <v>2024</v>
      </c>
      <c r="S865" s="13" t="s">
        <v>134</v>
      </c>
    </row>
    <row r="866" spans="1:19" x14ac:dyDescent="0.2">
      <c r="A866" s="53">
        <v>27</v>
      </c>
      <c r="B866" s="53" t="s">
        <v>665</v>
      </c>
      <c r="C866" s="53" t="s">
        <v>17</v>
      </c>
      <c r="D866" s="54">
        <v>45047</v>
      </c>
      <c r="E866" s="85">
        <v>45777</v>
      </c>
      <c r="F866" s="53" t="s">
        <v>715</v>
      </c>
      <c r="G866" s="53" t="s">
        <v>717</v>
      </c>
      <c r="H866" s="53" t="s">
        <v>718</v>
      </c>
      <c r="I866" s="53" t="s">
        <v>20</v>
      </c>
      <c r="J866" s="53" t="s">
        <v>21</v>
      </c>
      <c r="K866" s="53" t="s">
        <v>22</v>
      </c>
      <c r="L866" s="53" t="s">
        <v>719</v>
      </c>
      <c r="M866" s="53" t="s">
        <v>176</v>
      </c>
      <c r="N866" s="53" t="s">
        <v>148</v>
      </c>
      <c r="O866" s="55">
        <v>40710</v>
      </c>
      <c r="P866" s="53" t="s">
        <v>282</v>
      </c>
      <c r="Q866" s="53" t="s">
        <v>1015</v>
      </c>
      <c r="R866" s="40">
        <f>IF(D866="0. Inget datum inlagt",Tabell1[[#This Row],[Start date]],YEAR(D866))</f>
        <v>2023</v>
      </c>
      <c r="S866" s="13" t="s">
        <v>134</v>
      </c>
    </row>
    <row r="867" spans="1:19" x14ac:dyDescent="0.2">
      <c r="A867" s="53">
        <v>13</v>
      </c>
      <c r="B867" s="53" t="s">
        <v>665</v>
      </c>
      <c r="C867" s="53" t="s">
        <v>17</v>
      </c>
      <c r="D867" s="54">
        <v>44970</v>
      </c>
      <c r="E867" s="85">
        <v>46065</v>
      </c>
      <c r="F867" s="53" t="s">
        <v>692</v>
      </c>
      <c r="G867" s="53" t="s">
        <v>218</v>
      </c>
      <c r="H867" s="53" t="s">
        <v>219</v>
      </c>
      <c r="I867" s="53" t="s">
        <v>20</v>
      </c>
      <c r="J867" s="53" t="s">
        <v>21</v>
      </c>
      <c r="K867" s="53" t="s">
        <v>29</v>
      </c>
      <c r="L867" s="53" t="s">
        <v>220</v>
      </c>
      <c r="M867" s="53" t="s">
        <v>36</v>
      </c>
      <c r="N867" s="53" t="s">
        <v>221</v>
      </c>
      <c r="O867" s="55">
        <v>369188</v>
      </c>
      <c r="P867" s="53" t="s">
        <v>285</v>
      </c>
      <c r="Q867" s="53" t="s">
        <v>426</v>
      </c>
      <c r="R867" s="40">
        <f>IF(D867="0. Inget datum inlagt",Tabell1[[#This Row],[Start date]],YEAR(D867))</f>
        <v>2023</v>
      </c>
      <c r="S867" s="13" t="s">
        <v>134</v>
      </c>
    </row>
    <row r="868" spans="1:19" x14ac:dyDescent="0.2">
      <c r="A868" s="53">
        <v>61</v>
      </c>
      <c r="B868" s="53" t="s">
        <v>665</v>
      </c>
      <c r="C868" s="53" t="s">
        <v>17</v>
      </c>
      <c r="D868" s="54">
        <v>45261</v>
      </c>
      <c r="E868" s="85">
        <v>46356</v>
      </c>
      <c r="F868" s="53" t="s">
        <v>769</v>
      </c>
      <c r="G868" s="53" t="s">
        <v>218</v>
      </c>
      <c r="H868" s="53" t="s">
        <v>219</v>
      </c>
      <c r="I868" s="53" t="s">
        <v>20</v>
      </c>
      <c r="J868" s="53" t="s">
        <v>21</v>
      </c>
      <c r="K868" s="53" t="s">
        <v>29</v>
      </c>
      <c r="L868" s="53" t="s">
        <v>220</v>
      </c>
      <c r="M868" s="53" t="s">
        <v>36</v>
      </c>
      <c r="N868" s="53" t="s">
        <v>221</v>
      </c>
      <c r="O868" s="55">
        <v>474986</v>
      </c>
      <c r="P868" s="53" t="s">
        <v>138</v>
      </c>
      <c r="Q868" s="53" t="s">
        <v>51</v>
      </c>
      <c r="R868" s="40">
        <f>IF(D868="0. Inget datum inlagt",Tabell1[[#This Row],[Start date]],YEAR(D868))</f>
        <v>2023</v>
      </c>
      <c r="S868" s="13" t="s">
        <v>134</v>
      </c>
    </row>
    <row r="869" spans="1:19" x14ac:dyDescent="0.2">
      <c r="A869" s="53">
        <v>77</v>
      </c>
      <c r="B869" s="53" t="s">
        <v>665</v>
      </c>
      <c r="C869" s="53" t="s">
        <v>17</v>
      </c>
      <c r="D869" s="54">
        <v>45407</v>
      </c>
      <c r="E869" s="85">
        <v>46502</v>
      </c>
      <c r="F869" s="53" t="s">
        <v>1023</v>
      </c>
      <c r="G869" s="53" t="s">
        <v>135</v>
      </c>
      <c r="H869" s="53" t="s">
        <v>219</v>
      </c>
      <c r="I869" s="53" t="s">
        <v>20</v>
      </c>
      <c r="J869" s="53" t="s">
        <v>21</v>
      </c>
      <c r="K869" s="53" t="s">
        <v>22</v>
      </c>
      <c r="L869" s="53" t="s">
        <v>220</v>
      </c>
      <c r="M869" s="53" t="s">
        <v>36</v>
      </c>
      <c r="N869" s="53" t="s">
        <v>221</v>
      </c>
      <c r="O869" s="55">
        <v>7398</v>
      </c>
      <c r="P869" s="53" t="s">
        <v>133</v>
      </c>
      <c r="Q869" s="53" t="s">
        <v>88</v>
      </c>
      <c r="R869" s="40">
        <f>IF(D869="0. Inget datum inlagt",Tabell1[[#This Row],[Start date]],YEAR(D869))</f>
        <v>2024</v>
      </c>
      <c r="S869" s="13" t="s">
        <v>134</v>
      </c>
    </row>
    <row r="870" spans="1:19" x14ac:dyDescent="0.2">
      <c r="A870" s="53">
        <v>1</v>
      </c>
      <c r="B870" s="53" t="s">
        <v>665</v>
      </c>
      <c r="C870" s="53" t="s">
        <v>26</v>
      </c>
      <c r="D870" s="54">
        <v>45536</v>
      </c>
      <c r="E870" s="85">
        <v>45688</v>
      </c>
      <c r="F870" s="53" t="s">
        <v>1739</v>
      </c>
      <c r="G870" s="53" t="s">
        <v>411</v>
      </c>
      <c r="H870" s="53" t="s">
        <v>28</v>
      </c>
      <c r="I870" s="53" t="s">
        <v>20</v>
      </c>
      <c r="J870" s="53" t="s">
        <v>25</v>
      </c>
      <c r="K870" s="53" t="s">
        <v>29</v>
      </c>
      <c r="L870" s="53" t="s">
        <v>220</v>
      </c>
      <c r="M870" s="53" t="s">
        <v>36</v>
      </c>
      <c r="N870" s="53" t="s">
        <v>221</v>
      </c>
      <c r="O870" s="55">
        <v>10000</v>
      </c>
      <c r="P870" s="53" t="s">
        <v>285</v>
      </c>
      <c r="Q870" s="53" t="s">
        <v>461</v>
      </c>
      <c r="R870" s="40">
        <f>IF(D870="0. Inget datum inlagt",Tabell1[[#This Row],[Start date]],YEAR(D870))</f>
        <v>2024</v>
      </c>
      <c r="S870" s="13" t="s">
        <v>134</v>
      </c>
    </row>
    <row r="871" spans="1:19" x14ac:dyDescent="0.2">
      <c r="A871" s="53">
        <v>2</v>
      </c>
      <c r="B871" s="53" t="s">
        <v>665</v>
      </c>
      <c r="C871" s="53" t="s">
        <v>17</v>
      </c>
      <c r="D871" s="54">
        <v>45658</v>
      </c>
      <c r="E871" s="85">
        <v>46752</v>
      </c>
      <c r="F871" s="53" t="s">
        <v>1740</v>
      </c>
      <c r="G871" s="53" t="s">
        <v>1741</v>
      </c>
      <c r="H871" s="53" t="s">
        <v>1934</v>
      </c>
      <c r="I871" s="53" t="s">
        <v>34</v>
      </c>
      <c r="J871" s="53" t="s">
        <v>66</v>
      </c>
      <c r="K871" s="53" t="s">
        <v>29</v>
      </c>
      <c r="L871" s="53" t="s">
        <v>220</v>
      </c>
      <c r="M871" s="53" t="s">
        <v>36</v>
      </c>
      <c r="N871" s="53" t="s">
        <v>221</v>
      </c>
      <c r="O871" s="55">
        <v>304388</v>
      </c>
      <c r="P871" s="53" t="s">
        <v>282</v>
      </c>
      <c r="Q871" s="53" t="s">
        <v>1015</v>
      </c>
      <c r="R871" s="40">
        <f>IF(D871="0. Inget datum inlagt",Tabell1[[#This Row],[Start date]],YEAR(D871))</f>
        <v>2025</v>
      </c>
      <c r="S871" s="13" t="s">
        <v>134</v>
      </c>
    </row>
    <row r="872" spans="1:19" x14ac:dyDescent="0.2">
      <c r="A872" s="53">
        <v>3</v>
      </c>
      <c r="B872" s="53" t="s">
        <v>665</v>
      </c>
      <c r="C872" s="53" t="s">
        <v>17</v>
      </c>
      <c r="D872" s="54">
        <v>45658</v>
      </c>
      <c r="E872" s="85">
        <v>46752</v>
      </c>
      <c r="F872" s="53" t="s">
        <v>1742</v>
      </c>
      <c r="G872" s="53" t="s">
        <v>1743</v>
      </c>
      <c r="H872" s="53" t="s">
        <v>1935</v>
      </c>
      <c r="I872" s="53" t="s">
        <v>38</v>
      </c>
      <c r="J872" s="53" t="s">
        <v>38</v>
      </c>
      <c r="K872" s="53" t="s">
        <v>29</v>
      </c>
      <c r="L872" s="53" t="s">
        <v>196</v>
      </c>
      <c r="M872" s="53" t="s">
        <v>197</v>
      </c>
      <c r="N872" s="53" t="s">
        <v>148</v>
      </c>
      <c r="O872" s="55">
        <v>545511</v>
      </c>
      <c r="P872" s="53" t="s">
        <v>285</v>
      </c>
      <c r="Q872" s="53" t="s">
        <v>96</v>
      </c>
      <c r="R872" s="40">
        <f>IF(D872="0. Inget datum inlagt",Tabell1[[#This Row],[Start date]],YEAR(D872))</f>
        <v>2025</v>
      </c>
      <c r="S872" s="13" t="s">
        <v>134</v>
      </c>
    </row>
    <row r="873" spans="1:19" x14ac:dyDescent="0.2">
      <c r="A873" s="53">
        <v>4</v>
      </c>
      <c r="B873" s="53" t="s">
        <v>665</v>
      </c>
      <c r="C873" s="53" t="s">
        <v>17</v>
      </c>
      <c r="D873" s="54">
        <v>45658</v>
      </c>
      <c r="E873" s="85">
        <v>46752</v>
      </c>
      <c r="F873" s="53" t="s">
        <v>1742</v>
      </c>
      <c r="G873" s="53" t="s">
        <v>135</v>
      </c>
      <c r="H873" s="53" t="s">
        <v>1936</v>
      </c>
      <c r="I873" s="53" t="s">
        <v>20</v>
      </c>
      <c r="J873" s="53" t="s">
        <v>21</v>
      </c>
      <c r="K873" s="53" t="s">
        <v>22</v>
      </c>
      <c r="L873" s="53" t="s">
        <v>196</v>
      </c>
      <c r="M873" s="53" t="s">
        <v>197</v>
      </c>
      <c r="N873" s="53" t="s">
        <v>148</v>
      </c>
      <c r="O873" s="55">
        <v>113614</v>
      </c>
      <c r="P873" s="53" t="s">
        <v>285</v>
      </c>
      <c r="Q873" s="53" t="s">
        <v>96</v>
      </c>
      <c r="R873" s="40">
        <f>IF(D873="0. Inget datum inlagt",Tabell1[[#This Row],[Start date]],YEAR(D873))</f>
        <v>2025</v>
      </c>
      <c r="S873" s="13" t="s">
        <v>134</v>
      </c>
    </row>
    <row r="874" spans="1:19" x14ac:dyDescent="0.2">
      <c r="A874" s="53">
        <v>5</v>
      </c>
      <c r="B874" s="53" t="s">
        <v>665</v>
      </c>
      <c r="C874" s="53" t="s">
        <v>17</v>
      </c>
      <c r="D874" s="54">
        <v>45658</v>
      </c>
      <c r="E874" s="85">
        <v>46752</v>
      </c>
      <c r="F874" s="53" t="s">
        <v>1744</v>
      </c>
      <c r="G874" s="53" t="s">
        <v>1745</v>
      </c>
      <c r="H874" s="53" t="s">
        <v>474</v>
      </c>
      <c r="I874" s="53" t="s">
        <v>20</v>
      </c>
      <c r="J874" s="53" t="s">
        <v>41</v>
      </c>
      <c r="K874" s="53" t="s">
        <v>29</v>
      </c>
      <c r="L874" s="53" t="s">
        <v>158</v>
      </c>
      <c r="M874" s="53" t="s">
        <v>42</v>
      </c>
      <c r="N874" s="53" t="s">
        <v>152</v>
      </c>
      <c r="O874" s="55">
        <v>155805</v>
      </c>
      <c r="P874" s="53" t="s">
        <v>285</v>
      </c>
      <c r="Q874" s="53" t="s">
        <v>426</v>
      </c>
      <c r="R874" s="40">
        <f>IF(D874="0. Inget datum inlagt",Tabell1[[#This Row],[Start date]],YEAR(D874))</f>
        <v>2025</v>
      </c>
      <c r="S874" s="13" t="s">
        <v>134</v>
      </c>
    </row>
    <row r="875" spans="1:19" x14ac:dyDescent="0.2">
      <c r="A875" s="53">
        <v>6</v>
      </c>
      <c r="B875" s="53" t="s">
        <v>665</v>
      </c>
      <c r="C875" s="53" t="s">
        <v>17</v>
      </c>
      <c r="D875" s="54">
        <v>45658</v>
      </c>
      <c r="E875" s="85">
        <v>46752</v>
      </c>
      <c r="F875" s="53" t="s">
        <v>1744</v>
      </c>
      <c r="G875" s="53" t="s">
        <v>1746</v>
      </c>
      <c r="H875" s="53" t="s">
        <v>1937</v>
      </c>
      <c r="I875" s="53" t="s">
        <v>34</v>
      </c>
      <c r="J875" s="53" t="s">
        <v>35</v>
      </c>
      <c r="K875" s="53" t="s">
        <v>22</v>
      </c>
      <c r="L875" s="53" t="s">
        <v>1839</v>
      </c>
      <c r="M875" s="53" t="s">
        <v>36</v>
      </c>
      <c r="N875" s="53" t="s">
        <v>221</v>
      </c>
      <c r="O875" s="55">
        <v>124852</v>
      </c>
      <c r="P875" s="53" t="s">
        <v>285</v>
      </c>
      <c r="Q875" s="53" t="s">
        <v>426</v>
      </c>
      <c r="R875" s="40">
        <f>IF(D875="0. Inget datum inlagt",Tabell1[[#This Row],[Start date]],YEAR(D875))</f>
        <v>2025</v>
      </c>
      <c r="S875" s="13" t="s">
        <v>134</v>
      </c>
    </row>
    <row r="876" spans="1:19" x14ac:dyDescent="0.2">
      <c r="A876" s="53">
        <v>7</v>
      </c>
      <c r="B876" s="53" t="s">
        <v>665</v>
      </c>
      <c r="C876" s="53" t="s">
        <v>17</v>
      </c>
      <c r="D876" s="54">
        <v>45658</v>
      </c>
      <c r="E876" s="85">
        <v>46752</v>
      </c>
      <c r="F876" s="53" t="s">
        <v>1744</v>
      </c>
      <c r="G876" s="53" t="s">
        <v>135</v>
      </c>
      <c r="H876" s="53" t="s">
        <v>1938</v>
      </c>
      <c r="I876" s="53" t="s">
        <v>38</v>
      </c>
      <c r="J876" s="53" t="s">
        <v>62</v>
      </c>
      <c r="K876" s="53" t="s">
        <v>22</v>
      </c>
      <c r="L876" s="53" t="s">
        <v>220</v>
      </c>
      <c r="M876" s="53" t="s">
        <v>36</v>
      </c>
      <c r="N876" s="53" t="s">
        <v>221</v>
      </c>
      <c r="O876" s="55">
        <v>139978</v>
      </c>
      <c r="P876" s="53" t="s">
        <v>285</v>
      </c>
      <c r="Q876" s="53" t="s">
        <v>426</v>
      </c>
      <c r="R876" s="40">
        <f>IF(D876="0. Inget datum inlagt",Tabell1[[#This Row],[Start date]],YEAR(D876))</f>
        <v>2025</v>
      </c>
      <c r="S876" s="13" t="s">
        <v>134</v>
      </c>
    </row>
    <row r="877" spans="1:19" x14ac:dyDescent="0.2">
      <c r="A877" s="53">
        <v>8</v>
      </c>
      <c r="B877" s="53" t="s">
        <v>665</v>
      </c>
      <c r="C877" s="53" t="s">
        <v>17</v>
      </c>
      <c r="D877" s="54">
        <v>45658</v>
      </c>
      <c r="E877" s="85">
        <v>46752</v>
      </c>
      <c r="F877" s="53" t="s">
        <v>1747</v>
      </c>
      <c r="G877" s="53" t="s">
        <v>1029</v>
      </c>
      <c r="H877" s="53" t="s">
        <v>667</v>
      </c>
      <c r="I877" s="53" t="s">
        <v>34</v>
      </c>
      <c r="J877" s="53" t="s">
        <v>62</v>
      </c>
      <c r="K877" s="53" t="s">
        <v>29</v>
      </c>
      <c r="L877" s="53" t="s">
        <v>175</v>
      </c>
      <c r="M877" s="53" t="s">
        <v>176</v>
      </c>
      <c r="N877" s="53" t="s">
        <v>148</v>
      </c>
      <c r="O877" s="55">
        <v>504700</v>
      </c>
      <c r="P877" s="53" t="s">
        <v>285</v>
      </c>
      <c r="Q877" s="53" t="s">
        <v>426</v>
      </c>
      <c r="R877" s="40">
        <f>IF(D877="0. Inget datum inlagt",Tabell1[[#This Row],[Start date]],YEAR(D877))</f>
        <v>2025</v>
      </c>
      <c r="S877" s="13" t="s">
        <v>134</v>
      </c>
    </row>
    <row r="878" spans="1:19" x14ac:dyDescent="0.2">
      <c r="A878" s="53">
        <v>9</v>
      </c>
      <c r="B878" s="53" t="s">
        <v>665</v>
      </c>
      <c r="C878" s="53" t="s">
        <v>17</v>
      </c>
      <c r="D878" s="54">
        <v>45627</v>
      </c>
      <c r="E878" s="85">
        <v>46752</v>
      </c>
      <c r="F878" s="53" t="s">
        <v>1748</v>
      </c>
      <c r="G878" s="53" t="s">
        <v>135</v>
      </c>
      <c r="H878" s="53" t="s">
        <v>338</v>
      </c>
      <c r="I878" s="53" t="s">
        <v>20</v>
      </c>
      <c r="J878" s="53" t="s">
        <v>25</v>
      </c>
      <c r="K878" s="53" t="s">
        <v>22</v>
      </c>
      <c r="L878" s="53" t="s">
        <v>175</v>
      </c>
      <c r="M878" s="53" t="s">
        <v>176</v>
      </c>
      <c r="N878" s="53" t="s">
        <v>148</v>
      </c>
      <c r="O878" s="55">
        <v>413136</v>
      </c>
      <c r="P878" s="53" t="s">
        <v>133</v>
      </c>
      <c r="Q878" s="53" t="s">
        <v>88</v>
      </c>
      <c r="R878" s="40">
        <f>IF(D878="0. Inget datum inlagt",Tabell1[[#This Row],[Start date]],YEAR(D878))</f>
        <v>2024</v>
      </c>
      <c r="S878" s="13" t="s">
        <v>134</v>
      </c>
    </row>
    <row r="879" spans="1:19" x14ac:dyDescent="0.2">
      <c r="A879" s="53">
        <v>10</v>
      </c>
      <c r="B879" s="53" t="s">
        <v>665</v>
      </c>
      <c r="C879" s="53" t="s">
        <v>17</v>
      </c>
      <c r="D879" s="54">
        <v>45627</v>
      </c>
      <c r="E879" s="85">
        <v>46752</v>
      </c>
      <c r="F879" s="53" t="s">
        <v>1748</v>
      </c>
      <c r="G879" s="53" t="s">
        <v>1749</v>
      </c>
      <c r="H879" s="53" t="s">
        <v>1939</v>
      </c>
      <c r="I879" s="53" t="s">
        <v>34</v>
      </c>
      <c r="J879" s="53" t="s">
        <v>66</v>
      </c>
      <c r="K879" s="53" t="s">
        <v>29</v>
      </c>
      <c r="L879" s="53" t="s">
        <v>671</v>
      </c>
      <c r="M879" s="53" t="s">
        <v>176</v>
      </c>
      <c r="N879" s="53" t="s">
        <v>148</v>
      </c>
      <c r="O879" s="55">
        <v>445846</v>
      </c>
      <c r="P879" s="53" t="s">
        <v>133</v>
      </c>
      <c r="Q879" s="53" t="s">
        <v>88</v>
      </c>
      <c r="R879" s="40">
        <f>IF(D879="0. Inget datum inlagt",Tabell1[[#This Row],[Start date]],YEAR(D879))</f>
        <v>2024</v>
      </c>
      <c r="S879" s="13" t="s">
        <v>134</v>
      </c>
    </row>
    <row r="880" spans="1:19" x14ac:dyDescent="0.2">
      <c r="A880" s="53">
        <v>11</v>
      </c>
      <c r="B880" s="53" t="s">
        <v>665</v>
      </c>
      <c r="C880" s="53" t="s">
        <v>17</v>
      </c>
      <c r="D880" s="54">
        <v>45627</v>
      </c>
      <c r="E880" s="85">
        <v>46752</v>
      </c>
      <c r="F880" s="53" t="s">
        <v>1748</v>
      </c>
      <c r="G880" s="53" t="s">
        <v>135</v>
      </c>
      <c r="H880" s="53" t="s">
        <v>687</v>
      </c>
      <c r="I880" s="53" t="s">
        <v>34</v>
      </c>
      <c r="J880" s="53" t="s">
        <v>21</v>
      </c>
      <c r="K880" s="53" t="s">
        <v>22</v>
      </c>
      <c r="L880" s="53" t="s">
        <v>671</v>
      </c>
      <c r="M880" s="53" t="s">
        <v>176</v>
      </c>
      <c r="N880" s="53" t="s">
        <v>148</v>
      </c>
      <c r="O880" s="55">
        <v>131628</v>
      </c>
      <c r="P880" s="53" t="s">
        <v>133</v>
      </c>
      <c r="Q880" s="53" t="s">
        <v>88</v>
      </c>
      <c r="R880" s="40">
        <f>IF(D880="0. Inget datum inlagt",Tabell1[[#This Row],[Start date]],YEAR(D880))</f>
        <v>2024</v>
      </c>
      <c r="S880" s="13" t="s">
        <v>134</v>
      </c>
    </row>
    <row r="881" spans="1:19" x14ac:dyDescent="0.2">
      <c r="A881" s="53">
        <v>12</v>
      </c>
      <c r="B881" s="53" t="s">
        <v>665</v>
      </c>
      <c r="C881" s="53" t="s">
        <v>17</v>
      </c>
      <c r="D881" s="54">
        <v>45658</v>
      </c>
      <c r="E881" s="85">
        <v>46752</v>
      </c>
      <c r="F881" s="53" t="s">
        <v>1750</v>
      </c>
      <c r="G881" s="53" t="s">
        <v>716</v>
      </c>
      <c r="H881" s="53" t="s">
        <v>642</v>
      </c>
      <c r="I881" s="53" t="s">
        <v>20</v>
      </c>
      <c r="J881" s="53" t="s">
        <v>21</v>
      </c>
      <c r="K881" s="53" t="s">
        <v>29</v>
      </c>
      <c r="L881" s="53" t="s">
        <v>643</v>
      </c>
      <c r="M881" s="53" t="s">
        <v>176</v>
      </c>
      <c r="N881" s="53" t="s">
        <v>148</v>
      </c>
      <c r="O881" s="55">
        <v>660260</v>
      </c>
      <c r="P881" s="53" t="s">
        <v>133</v>
      </c>
      <c r="Q881" s="53" t="s">
        <v>88</v>
      </c>
      <c r="R881" s="40">
        <f>IF(D881="0. Inget datum inlagt",Tabell1[[#This Row],[Start date]],YEAR(D881))</f>
        <v>2025</v>
      </c>
      <c r="S881" s="13" t="s">
        <v>134</v>
      </c>
    </row>
    <row r="882" spans="1:19" x14ac:dyDescent="0.2">
      <c r="A882" s="53">
        <v>13</v>
      </c>
      <c r="B882" s="53" t="s">
        <v>665</v>
      </c>
      <c r="C882" s="53" t="s">
        <v>17</v>
      </c>
      <c r="D882" s="54">
        <v>45658</v>
      </c>
      <c r="E882" s="85">
        <v>46752</v>
      </c>
      <c r="F882" s="53" t="s">
        <v>1750</v>
      </c>
      <c r="G882" s="53" t="s">
        <v>135</v>
      </c>
      <c r="H882" s="53" t="s">
        <v>338</v>
      </c>
      <c r="I882" s="53" t="s">
        <v>20</v>
      </c>
      <c r="J882" s="53" t="s">
        <v>25</v>
      </c>
      <c r="K882" s="53" t="s">
        <v>22</v>
      </c>
      <c r="L882" s="53" t="s">
        <v>175</v>
      </c>
      <c r="M882" s="53" t="s">
        <v>176</v>
      </c>
      <c r="N882" s="53" t="s">
        <v>148</v>
      </c>
      <c r="O882" s="55">
        <v>249240</v>
      </c>
      <c r="P882" s="53" t="s">
        <v>133</v>
      </c>
      <c r="Q882" s="53" t="s">
        <v>88</v>
      </c>
      <c r="R882" s="40">
        <f>IF(D882="0. Inget datum inlagt",Tabell1[[#This Row],[Start date]],YEAR(D882))</f>
        <v>2025</v>
      </c>
      <c r="S882" s="13" t="s">
        <v>134</v>
      </c>
    </row>
    <row r="883" spans="1:19" x14ac:dyDescent="0.2">
      <c r="A883" s="53">
        <v>14</v>
      </c>
      <c r="B883" s="53" t="s">
        <v>665</v>
      </c>
      <c r="C883" s="53" t="s">
        <v>17</v>
      </c>
      <c r="D883" s="54">
        <v>45658</v>
      </c>
      <c r="E883" s="85">
        <v>46752</v>
      </c>
      <c r="F883" s="53" t="s">
        <v>1751</v>
      </c>
      <c r="G883" s="53" t="s">
        <v>1752</v>
      </c>
      <c r="H883" s="53" t="s">
        <v>674</v>
      </c>
      <c r="I883" s="53" t="s">
        <v>34</v>
      </c>
      <c r="J883" s="53" t="s">
        <v>38</v>
      </c>
      <c r="K883" s="53" t="s">
        <v>29</v>
      </c>
      <c r="L883" s="53" t="s">
        <v>675</v>
      </c>
      <c r="M883" s="53" t="s">
        <v>50</v>
      </c>
      <c r="N883" s="53" t="s">
        <v>156</v>
      </c>
      <c r="O883" s="55">
        <v>247147</v>
      </c>
      <c r="P883" s="53" t="s">
        <v>282</v>
      </c>
      <c r="Q883" s="53" t="s">
        <v>1015</v>
      </c>
      <c r="R883" s="40">
        <f>IF(D883="0. Inget datum inlagt",Tabell1[[#This Row],[Start date]],YEAR(D883))</f>
        <v>2025</v>
      </c>
      <c r="S883" s="13" t="s">
        <v>134</v>
      </c>
    </row>
    <row r="884" spans="1:19" x14ac:dyDescent="0.2">
      <c r="A884" s="53">
        <v>15</v>
      </c>
      <c r="B884" s="53" t="s">
        <v>665</v>
      </c>
      <c r="C884" s="53" t="s">
        <v>17</v>
      </c>
      <c r="D884" s="54">
        <v>45658</v>
      </c>
      <c r="E884" s="85">
        <v>46752</v>
      </c>
      <c r="F884" s="53" t="s">
        <v>1753</v>
      </c>
      <c r="G884" s="53" t="s">
        <v>135</v>
      </c>
      <c r="H884" s="53" t="s">
        <v>195</v>
      </c>
      <c r="I884" s="53" t="s">
        <v>38</v>
      </c>
      <c r="J884" s="53" t="s">
        <v>38</v>
      </c>
      <c r="K884" s="53" t="s">
        <v>22</v>
      </c>
      <c r="L884" s="53" t="s">
        <v>196</v>
      </c>
      <c r="M884" s="53" t="s">
        <v>197</v>
      </c>
      <c r="N884" s="53" t="s">
        <v>148</v>
      </c>
      <c r="O884" s="55">
        <v>199284</v>
      </c>
      <c r="P884" s="53" t="s">
        <v>138</v>
      </c>
      <c r="Q884" s="53" t="s">
        <v>51</v>
      </c>
      <c r="R884" s="40">
        <f>IF(D884="0. Inget datum inlagt",Tabell1[[#This Row],[Start date]],YEAR(D884))</f>
        <v>2025</v>
      </c>
      <c r="S884" s="13" t="s">
        <v>134</v>
      </c>
    </row>
    <row r="885" spans="1:19" x14ac:dyDescent="0.2">
      <c r="A885" s="53">
        <v>16</v>
      </c>
      <c r="B885" s="53" t="s">
        <v>665</v>
      </c>
      <c r="C885" s="53" t="s">
        <v>17</v>
      </c>
      <c r="D885" s="54">
        <v>45658</v>
      </c>
      <c r="E885" s="85">
        <v>46752</v>
      </c>
      <c r="F885" s="53" t="s">
        <v>1753</v>
      </c>
      <c r="G885" s="53" t="s">
        <v>135</v>
      </c>
      <c r="H885" s="53" t="s">
        <v>338</v>
      </c>
      <c r="I885" s="53" t="s">
        <v>20</v>
      </c>
      <c r="J885" s="53" t="s">
        <v>25</v>
      </c>
      <c r="K885" s="53" t="s">
        <v>22</v>
      </c>
      <c r="L885" s="53" t="s">
        <v>175</v>
      </c>
      <c r="M885" s="53" t="s">
        <v>176</v>
      </c>
      <c r="N885" s="53" t="s">
        <v>148</v>
      </c>
      <c r="O885" s="55">
        <v>349268</v>
      </c>
      <c r="P885" s="53" t="s">
        <v>138</v>
      </c>
      <c r="Q885" s="53" t="s">
        <v>51</v>
      </c>
      <c r="R885" s="40">
        <f>IF(D885="0. Inget datum inlagt",Tabell1[[#This Row],[Start date]],YEAR(D885))</f>
        <v>2025</v>
      </c>
      <c r="S885" s="13" t="s">
        <v>134</v>
      </c>
    </row>
    <row r="886" spans="1:19" x14ac:dyDescent="0.2">
      <c r="A886" s="53">
        <v>17</v>
      </c>
      <c r="B886" s="53" t="s">
        <v>665</v>
      </c>
      <c r="C886" s="53" t="s">
        <v>17</v>
      </c>
      <c r="D886" s="54">
        <v>45658</v>
      </c>
      <c r="E886" s="85">
        <v>46752</v>
      </c>
      <c r="F886" s="53" t="s">
        <v>1753</v>
      </c>
      <c r="G886" s="53" t="s">
        <v>1754</v>
      </c>
      <c r="H886" s="53" t="s">
        <v>1939</v>
      </c>
      <c r="I886" s="53" t="s">
        <v>34</v>
      </c>
      <c r="J886" s="53" t="s">
        <v>66</v>
      </c>
      <c r="K886" s="53" t="s">
        <v>29</v>
      </c>
      <c r="L886" s="53" t="s">
        <v>671</v>
      </c>
      <c r="M886" s="53" t="s">
        <v>176</v>
      </c>
      <c r="N886" s="53" t="s">
        <v>148</v>
      </c>
      <c r="O886" s="55">
        <v>423179</v>
      </c>
      <c r="P886" s="53" t="s">
        <v>138</v>
      </c>
      <c r="Q886" s="53" t="s">
        <v>51</v>
      </c>
      <c r="R886" s="40">
        <f>IF(D886="0. Inget datum inlagt",Tabell1[[#This Row],[Start date]],YEAR(D886))</f>
        <v>2025</v>
      </c>
      <c r="S886" s="13" t="s">
        <v>134</v>
      </c>
    </row>
    <row r="887" spans="1:19" x14ac:dyDescent="0.2">
      <c r="A887" s="53">
        <v>18</v>
      </c>
      <c r="B887" s="53" t="s">
        <v>665</v>
      </c>
      <c r="C887" s="53" t="s">
        <v>26</v>
      </c>
      <c r="D887" s="54">
        <v>45586</v>
      </c>
      <c r="E887" s="85">
        <v>45828</v>
      </c>
      <c r="F887" s="53" t="s">
        <v>1755</v>
      </c>
      <c r="G887" s="53" t="s">
        <v>1756</v>
      </c>
      <c r="H887" s="53" t="s">
        <v>1940</v>
      </c>
      <c r="I887" s="53" t="s">
        <v>34</v>
      </c>
      <c r="J887" s="53" t="s">
        <v>21</v>
      </c>
      <c r="K887" s="53" t="s">
        <v>29</v>
      </c>
      <c r="L887" s="53" t="s">
        <v>1823</v>
      </c>
      <c r="M887" s="53" t="s">
        <v>36</v>
      </c>
      <c r="N887" s="53" t="s">
        <v>221</v>
      </c>
      <c r="O887" s="55">
        <v>9215</v>
      </c>
      <c r="P887" s="53" t="s">
        <v>285</v>
      </c>
      <c r="Q887" s="53" t="s">
        <v>426</v>
      </c>
      <c r="R887" s="40">
        <f>IF(D887="0. Inget datum inlagt",Tabell1[[#This Row],[Start date]],YEAR(D887))</f>
        <v>2024</v>
      </c>
      <c r="S887" s="13" t="s">
        <v>134</v>
      </c>
    </row>
    <row r="888" spans="1:19" x14ac:dyDescent="0.2">
      <c r="A888" s="53">
        <v>19</v>
      </c>
      <c r="B888" s="53" t="s">
        <v>665</v>
      </c>
      <c r="C888" s="53" t="s">
        <v>26</v>
      </c>
      <c r="D888" s="54">
        <v>45659</v>
      </c>
      <c r="E888" s="85">
        <v>45901</v>
      </c>
      <c r="F888" s="53" t="s">
        <v>1757</v>
      </c>
      <c r="G888" s="53" t="s">
        <v>1758</v>
      </c>
      <c r="H888" s="53" t="s">
        <v>1941</v>
      </c>
      <c r="I888" s="53" t="s">
        <v>34</v>
      </c>
      <c r="J888" s="53" t="s">
        <v>66</v>
      </c>
      <c r="K888" s="53" t="s">
        <v>29</v>
      </c>
      <c r="L888" s="53" t="s">
        <v>168</v>
      </c>
      <c r="M888" s="53" t="s">
        <v>50</v>
      </c>
      <c r="N888" s="53" t="s">
        <v>156</v>
      </c>
      <c r="O888" s="55">
        <v>8775</v>
      </c>
      <c r="P888" s="53" t="s">
        <v>138</v>
      </c>
      <c r="Q888" s="53" t="s">
        <v>63</v>
      </c>
      <c r="R888" s="40">
        <f>IF(D888="0. Inget datum inlagt",Tabell1[[#This Row],[Start date]],YEAR(D888))</f>
        <v>2025</v>
      </c>
      <c r="S888" s="13" t="s">
        <v>134</v>
      </c>
    </row>
    <row r="889" spans="1:19" x14ac:dyDescent="0.2">
      <c r="A889" s="53">
        <v>20</v>
      </c>
      <c r="B889" s="53" t="s">
        <v>665</v>
      </c>
      <c r="C889" s="53" t="s">
        <v>143</v>
      </c>
      <c r="D889" s="54">
        <v>45717</v>
      </c>
      <c r="E889" s="85">
        <v>46446</v>
      </c>
      <c r="F889" s="53" t="s">
        <v>1759</v>
      </c>
      <c r="G889" s="53" t="s">
        <v>1760</v>
      </c>
      <c r="H889" s="53" t="s">
        <v>1942</v>
      </c>
      <c r="I889" s="53" t="s">
        <v>20</v>
      </c>
      <c r="J889" s="53" t="s">
        <v>21</v>
      </c>
      <c r="K889" s="53" t="s">
        <v>29</v>
      </c>
      <c r="L889" s="53" t="s">
        <v>1840</v>
      </c>
      <c r="M889" s="53" t="s">
        <v>176</v>
      </c>
      <c r="N889" s="53" t="s">
        <v>148</v>
      </c>
      <c r="O889" s="55">
        <v>54795</v>
      </c>
      <c r="P889" s="53" t="s">
        <v>282</v>
      </c>
      <c r="Q889" s="53" t="s">
        <v>1015</v>
      </c>
      <c r="R889" s="40">
        <f>IF(D889="0. Inget datum inlagt",Tabell1[[#This Row],[Start date]],YEAR(D889))</f>
        <v>2025</v>
      </c>
      <c r="S889" s="13" t="s">
        <v>134</v>
      </c>
    </row>
    <row r="890" spans="1:19" x14ac:dyDescent="0.2">
      <c r="A890" s="53">
        <v>21</v>
      </c>
      <c r="B890" s="53" t="s">
        <v>665</v>
      </c>
      <c r="C890" s="53" t="s">
        <v>17</v>
      </c>
      <c r="D890" s="54">
        <v>45809</v>
      </c>
      <c r="E890" s="85">
        <v>46904</v>
      </c>
      <c r="F890" s="53" t="s">
        <v>1761</v>
      </c>
      <c r="G890" s="53" t="s">
        <v>1762</v>
      </c>
      <c r="H890" s="53" t="s">
        <v>28</v>
      </c>
      <c r="I890" s="53" t="s">
        <v>20</v>
      </c>
      <c r="J890" s="53" t="s">
        <v>25</v>
      </c>
      <c r="K890" s="53" t="s">
        <v>29</v>
      </c>
      <c r="L890" s="53" t="s">
        <v>412</v>
      </c>
      <c r="M890" s="53" t="s">
        <v>30</v>
      </c>
      <c r="N890" s="53" t="s">
        <v>221</v>
      </c>
      <c r="O890" s="55">
        <v>271289</v>
      </c>
      <c r="P890" s="53" t="s">
        <v>282</v>
      </c>
      <c r="Q890" s="53" t="s">
        <v>1015</v>
      </c>
      <c r="R890" s="40">
        <f>IF(D890="0. Inget datum inlagt",Tabell1[[#This Row],[Start date]],YEAR(D890))</f>
        <v>2025</v>
      </c>
      <c r="S890" s="13" t="s">
        <v>134</v>
      </c>
    </row>
    <row r="891" spans="1:19" x14ac:dyDescent="0.2">
      <c r="A891" s="53">
        <v>22</v>
      </c>
      <c r="B891" s="53" t="s">
        <v>665</v>
      </c>
      <c r="C891" s="53" t="s">
        <v>17</v>
      </c>
      <c r="D891" s="54">
        <v>45810</v>
      </c>
      <c r="E891" s="85">
        <v>46904</v>
      </c>
      <c r="F891" s="53" t="s">
        <v>1763</v>
      </c>
      <c r="G891" s="53" t="s">
        <v>1764</v>
      </c>
      <c r="H891" s="53" t="s">
        <v>687</v>
      </c>
      <c r="I891" s="53" t="s">
        <v>34</v>
      </c>
      <c r="J891" s="53" t="s">
        <v>21</v>
      </c>
      <c r="K891" s="53" t="s">
        <v>29</v>
      </c>
      <c r="L891" s="53" t="s">
        <v>671</v>
      </c>
      <c r="M891" s="53" t="s">
        <v>176</v>
      </c>
      <c r="N891" s="53" t="s">
        <v>148</v>
      </c>
      <c r="O891" s="55">
        <v>670170</v>
      </c>
      <c r="P891" s="53" t="s">
        <v>282</v>
      </c>
      <c r="Q891" s="53" t="s">
        <v>1015</v>
      </c>
      <c r="R891" s="40">
        <f>IF(D891="0. Inget datum inlagt",Tabell1[[#This Row],[Start date]],YEAR(D891))</f>
        <v>2025</v>
      </c>
      <c r="S891" s="13" t="s">
        <v>134</v>
      </c>
    </row>
    <row r="892" spans="1:19" x14ac:dyDescent="0.2">
      <c r="A892" s="53">
        <v>23</v>
      </c>
      <c r="B892" s="53" t="s">
        <v>665</v>
      </c>
      <c r="C892" s="53" t="s">
        <v>17</v>
      </c>
      <c r="D892" s="54">
        <v>45931</v>
      </c>
      <c r="E892" s="85">
        <v>47026</v>
      </c>
      <c r="F892" s="53" t="s">
        <v>1765</v>
      </c>
      <c r="G892" s="53" t="s">
        <v>749</v>
      </c>
      <c r="H892" s="53" t="s">
        <v>750</v>
      </c>
      <c r="I892" s="53" t="s">
        <v>20</v>
      </c>
      <c r="J892" s="53" t="s">
        <v>41</v>
      </c>
      <c r="K892" s="53" t="s">
        <v>29</v>
      </c>
      <c r="L892" s="53" t="s">
        <v>236</v>
      </c>
      <c r="M892" s="53" t="s">
        <v>197</v>
      </c>
      <c r="N892" s="53" t="s">
        <v>148</v>
      </c>
      <c r="O892" s="55">
        <v>229263</v>
      </c>
      <c r="P892" s="53" t="s">
        <v>133</v>
      </c>
      <c r="Q892" s="53" t="s">
        <v>84</v>
      </c>
      <c r="R892" s="40">
        <f>IF(D892="0. Inget datum inlagt",Tabell1[[#This Row],[Start date]],YEAR(D892))</f>
        <v>2025</v>
      </c>
      <c r="S892" s="13" t="s">
        <v>134</v>
      </c>
    </row>
    <row r="893" spans="1:19" x14ac:dyDescent="0.2">
      <c r="A893" s="53">
        <v>24</v>
      </c>
      <c r="B893" s="53" t="s">
        <v>665</v>
      </c>
      <c r="C893" s="53" t="s">
        <v>17</v>
      </c>
      <c r="D893" s="54">
        <v>45931</v>
      </c>
      <c r="E893" s="85">
        <v>47026</v>
      </c>
      <c r="F893" s="53" t="s">
        <v>1765</v>
      </c>
      <c r="G893" s="53" t="s">
        <v>135</v>
      </c>
      <c r="H893" s="53" t="s">
        <v>547</v>
      </c>
      <c r="I893" s="53" t="s">
        <v>20</v>
      </c>
      <c r="J893" s="53" t="s">
        <v>41</v>
      </c>
      <c r="K893" s="53" t="s">
        <v>22</v>
      </c>
      <c r="L893" s="53" t="s">
        <v>236</v>
      </c>
      <c r="M893" s="53" t="s">
        <v>197</v>
      </c>
      <c r="N893" s="53" t="s">
        <v>148</v>
      </c>
      <c r="O893" s="55">
        <v>202924</v>
      </c>
      <c r="P893" s="53" t="s">
        <v>133</v>
      </c>
      <c r="Q893" s="53" t="s">
        <v>84</v>
      </c>
      <c r="R893" s="40">
        <f>IF(D893="0. Inget datum inlagt",Tabell1[[#This Row],[Start date]],YEAR(D893))</f>
        <v>2025</v>
      </c>
      <c r="S893" s="13" t="s">
        <v>134</v>
      </c>
    </row>
    <row r="894" spans="1:19" x14ac:dyDescent="0.2">
      <c r="A894" s="53">
        <v>25</v>
      </c>
      <c r="B894" s="53" t="s">
        <v>665</v>
      </c>
      <c r="C894" s="53" t="s">
        <v>26</v>
      </c>
      <c r="D894" s="54">
        <v>45778</v>
      </c>
      <c r="E894" s="85">
        <v>45930</v>
      </c>
      <c r="F894" s="53" t="s">
        <v>1766</v>
      </c>
      <c r="G894" s="53" t="s">
        <v>716</v>
      </c>
      <c r="H894" s="53" t="s">
        <v>642</v>
      </c>
      <c r="I894" s="53" t="s">
        <v>20</v>
      </c>
      <c r="J894" s="53" t="s">
        <v>21</v>
      </c>
      <c r="K894" s="53" t="s">
        <v>22</v>
      </c>
      <c r="L894" s="53" t="s">
        <v>643</v>
      </c>
      <c r="M894" s="53" t="s">
        <v>176</v>
      </c>
      <c r="N894" s="53" t="s">
        <v>148</v>
      </c>
      <c r="O894" s="55">
        <v>2796</v>
      </c>
      <c r="P894" s="53" t="s">
        <v>282</v>
      </c>
      <c r="Q894" s="53" t="s">
        <v>1015</v>
      </c>
      <c r="R894" s="40">
        <f>IF(D894="0. Inget datum inlagt",Tabell1[[#This Row],[Start date]],YEAR(D894))</f>
        <v>2025</v>
      </c>
      <c r="S894" s="13" t="s">
        <v>134</v>
      </c>
    </row>
    <row r="895" spans="1:19" x14ac:dyDescent="0.2">
      <c r="A895" s="53">
        <v>26</v>
      </c>
      <c r="B895" s="53" t="s">
        <v>665</v>
      </c>
      <c r="C895" s="53" t="s">
        <v>26</v>
      </c>
      <c r="D895" s="54">
        <v>45778</v>
      </c>
      <c r="E895" s="85">
        <v>45930</v>
      </c>
      <c r="F895" s="53" t="s">
        <v>1766</v>
      </c>
      <c r="G895" s="53" t="s">
        <v>1767</v>
      </c>
      <c r="H895" s="53" t="s">
        <v>1943</v>
      </c>
      <c r="I895" s="53" t="s">
        <v>34</v>
      </c>
      <c r="J895" s="53" t="s">
        <v>66</v>
      </c>
      <c r="K895" s="53" t="s">
        <v>22</v>
      </c>
      <c r="L895" s="53" t="s">
        <v>696</v>
      </c>
      <c r="M895" s="53" t="s">
        <v>197</v>
      </c>
      <c r="N895" s="53" t="s">
        <v>148</v>
      </c>
      <c r="O895" s="55">
        <v>2796</v>
      </c>
      <c r="P895" s="53" t="s">
        <v>282</v>
      </c>
      <c r="Q895" s="53" t="s">
        <v>1015</v>
      </c>
      <c r="R895" s="40">
        <f>IF(D895="0. Inget datum inlagt",Tabell1[[#This Row],[Start date]],YEAR(D895))</f>
        <v>2025</v>
      </c>
      <c r="S895" s="13" t="s">
        <v>134</v>
      </c>
    </row>
    <row r="896" spans="1:19" x14ac:dyDescent="0.2">
      <c r="A896" s="53">
        <v>27</v>
      </c>
      <c r="B896" s="53" t="s">
        <v>665</v>
      </c>
      <c r="C896" s="53" t="s">
        <v>26</v>
      </c>
      <c r="D896" s="54">
        <v>45778</v>
      </c>
      <c r="E896" s="85">
        <v>45930</v>
      </c>
      <c r="F896" s="53" t="s">
        <v>1766</v>
      </c>
      <c r="G896" s="53" t="s">
        <v>1768</v>
      </c>
      <c r="H896" s="53" t="s">
        <v>1944</v>
      </c>
      <c r="I896" s="53" t="s">
        <v>34</v>
      </c>
      <c r="J896" s="53" t="s">
        <v>66</v>
      </c>
      <c r="K896" s="53" t="s">
        <v>29</v>
      </c>
      <c r="L896" s="53" t="s">
        <v>1841</v>
      </c>
      <c r="M896" s="53" t="s">
        <v>197</v>
      </c>
      <c r="N896" s="53" t="s">
        <v>148</v>
      </c>
      <c r="O896" s="55">
        <v>2795</v>
      </c>
      <c r="P896" s="53" t="s">
        <v>282</v>
      </c>
      <c r="Q896" s="53" t="s">
        <v>1015</v>
      </c>
      <c r="R896" s="40">
        <f>IF(D896="0. Inget datum inlagt",Tabell1[[#This Row],[Start date]],YEAR(D896))</f>
        <v>2025</v>
      </c>
      <c r="S896" s="13" t="s">
        <v>134</v>
      </c>
    </row>
    <row r="897" spans="1:19" x14ac:dyDescent="0.2">
      <c r="A897" s="53">
        <v>28</v>
      </c>
      <c r="B897" s="53" t="s">
        <v>665</v>
      </c>
      <c r="C897" s="53" t="s">
        <v>17</v>
      </c>
      <c r="D897" s="54">
        <v>45884</v>
      </c>
      <c r="E897" s="85">
        <v>46979</v>
      </c>
      <c r="F897" s="53" t="s">
        <v>1769</v>
      </c>
      <c r="G897" s="53" t="s">
        <v>1770</v>
      </c>
      <c r="H897" s="53" t="s">
        <v>745</v>
      </c>
      <c r="I897" s="53" t="s">
        <v>38</v>
      </c>
      <c r="J897" s="53" t="s">
        <v>38</v>
      </c>
      <c r="K897" s="53" t="s">
        <v>29</v>
      </c>
      <c r="L897" s="53" t="s">
        <v>220</v>
      </c>
      <c r="M897" s="53" t="s">
        <v>36</v>
      </c>
      <c r="N897" s="53" t="s">
        <v>221</v>
      </c>
      <c r="O897" s="55">
        <v>450478</v>
      </c>
      <c r="P897" s="53" t="s">
        <v>133</v>
      </c>
      <c r="Q897" s="53" t="s">
        <v>88</v>
      </c>
      <c r="R897" s="40">
        <f>IF(D897="0. Inget datum inlagt",Tabell1[[#This Row],[Start date]],YEAR(D897))</f>
        <v>2025</v>
      </c>
      <c r="S897" s="13" t="s">
        <v>134</v>
      </c>
    </row>
    <row r="898" spans="1:19" x14ac:dyDescent="0.2">
      <c r="A898" s="53">
        <v>29</v>
      </c>
      <c r="B898" s="53" t="s">
        <v>665</v>
      </c>
      <c r="C898" s="53" t="s">
        <v>17</v>
      </c>
      <c r="D898" s="54">
        <v>45901</v>
      </c>
      <c r="E898" s="85">
        <v>46843</v>
      </c>
      <c r="F898" s="53" t="s">
        <v>1771</v>
      </c>
      <c r="G898" s="53" t="s">
        <v>1772</v>
      </c>
      <c r="H898" s="53" t="s">
        <v>711</v>
      </c>
      <c r="I898" s="53" t="s">
        <v>20</v>
      </c>
      <c r="J898" s="53" t="s">
        <v>21</v>
      </c>
      <c r="K898" s="53" t="s">
        <v>29</v>
      </c>
      <c r="L898" s="53" t="s">
        <v>248</v>
      </c>
      <c r="M898" s="53" t="s">
        <v>197</v>
      </c>
      <c r="N898" s="53" t="s">
        <v>148</v>
      </c>
      <c r="O898" s="55">
        <v>264827</v>
      </c>
      <c r="P898" s="53" t="s">
        <v>138</v>
      </c>
      <c r="Q898" s="53" t="s">
        <v>51</v>
      </c>
      <c r="R898" s="40">
        <f>IF(D898="0. Inget datum inlagt",Tabell1[[#This Row],[Start date]],YEAR(D898))</f>
        <v>2025</v>
      </c>
      <c r="S898" s="13" t="s">
        <v>134</v>
      </c>
    </row>
    <row r="899" spans="1:19" x14ac:dyDescent="0.2">
      <c r="A899" s="53">
        <v>30</v>
      </c>
      <c r="B899" s="53" t="s">
        <v>665</v>
      </c>
      <c r="C899" s="53" t="s">
        <v>17</v>
      </c>
      <c r="D899" s="54">
        <v>45839</v>
      </c>
      <c r="E899" s="85">
        <v>46934</v>
      </c>
      <c r="F899" s="53" t="s">
        <v>1773</v>
      </c>
      <c r="G899" s="53" t="s">
        <v>166</v>
      </c>
      <c r="H899" s="53" t="s">
        <v>167</v>
      </c>
      <c r="I899" s="53" t="s">
        <v>20</v>
      </c>
      <c r="J899" s="53" t="s">
        <v>25</v>
      </c>
      <c r="K899" s="53" t="s">
        <v>29</v>
      </c>
      <c r="L899" s="53" t="s">
        <v>168</v>
      </c>
      <c r="M899" s="53" t="s">
        <v>50</v>
      </c>
      <c r="N899" s="53" t="s">
        <v>156</v>
      </c>
      <c r="O899" s="55">
        <v>510772</v>
      </c>
      <c r="P899" s="53" t="s">
        <v>133</v>
      </c>
      <c r="Q899" s="53" t="s">
        <v>88</v>
      </c>
      <c r="R899" s="40">
        <f>IF(D899="0. Inget datum inlagt",Tabell1[[#This Row],[Start date]],YEAR(D899))</f>
        <v>2025</v>
      </c>
      <c r="S899" s="13" t="s">
        <v>134</v>
      </c>
    </row>
    <row r="900" spans="1:19" x14ac:dyDescent="0.2">
      <c r="A900" s="53">
        <v>31</v>
      </c>
      <c r="B900" s="53" t="s">
        <v>665</v>
      </c>
      <c r="C900" s="53" t="s">
        <v>17</v>
      </c>
      <c r="D900" s="54">
        <v>45839</v>
      </c>
      <c r="E900" s="85">
        <v>46934</v>
      </c>
      <c r="F900" s="53" t="s">
        <v>1773</v>
      </c>
      <c r="G900" s="53" t="s">
        <v>135</v>
      </c>
      <c r="H900" s="53" t="s">
        <v>1945</v>
      </c>
      <c r="I900" s="53" t="s">
        <v>34</v>
      </c>
      <c r="J900" s="53" t="s">
        <v>66</v>
      </c>
      <c r="K900" s="53" t="s">
        <v>22</v>
      </c>
      <c r="L900" s="53" t="s">
        <v>160</v>
      </c>
      <c r="M900" s="53" t="s">
        <v>50</v>
      </c>
      <c r="N900" s="53" t="s">
        <v>156</v>
      </c>
      <c r="O900" s="55">
        <v>70939</v>
      </c>
      <c r="P900" s="53" t="s">
        <v>133</v>
      </c>
      <c r="Q900" s="53" t="s">
        <v>88</v>
      </c>
      <c r="R900" s="40">
        <f>IF(D900="0. Inget datum inlagt",Tabell1[[#This Row],[Start date]],YEAR(D900))</f>
        <v>2025</v>
      </c>
      <c r="S900" s="13" t="s">
        <v>134</v>
      </c>
    </row>
    <row r="901" spans="1:19" x14ac:dyDescent="0.2">
      <c r="A901" s="53">
        <v>32</v>
      </c>
      <c r="B901" s="53" t="s">
        <v>665</v>
      </c>
      <c r="C901" s="53" t="s">
        <v>17</v>
      </c>
      <c r="D901" s="54">
        <v>45839</v>
      </c>
      <c r="E901" s="85">
        <v>46934</v>
      </c>
      <c r="F901" s="53" t="s">
        <v>1773</v>
      </c>
      <c r="G901" s="53" t="s">
        <v>135</v>
      </c>
      <c r="H901" s="53" t="s">
        <v>1946</v>
      </c>
      <c r="I901" s="53" t="s">
        <v>34</v>
      </c>
      <c r="J901" s="53" t="s">
        <v>35</v>
      </c>
      <c r="K901" s="53" t="s">
        <v>22</v>
      </c>
      <c r="L901" s="53" t="s">
        <v>168</v>
      </c>
      <c r="M901" s="53" t="s">
        <v>50</v>
      </c>
      <c r="N901" s="53" t="s">
        <v>156</v>
      </c>
      <c r="O901" s="55">
        <v>500120</v>
      </c>
      <c r="P901" s="53" t="s">
        <v>133</v>
      </c>
      <c r="Q901" s="53" t="s">
        <v>88</v>
      </c>
      <c r="R901" s="40">
        <f>IF(D901="0. Inget datum inlagt",Tabell1[[#This Row],[Start date]],YEAR(D901))</f>
        <v>2025</v>
      </c>
      <c r="S901" s="13" t="s">
        <v>134</v>
      </c>
    </row>
    <row r="902" spans="1:19" x14ac:dyDescent="0.2">
      <c r="A902" s="53">
        <v>3</v>
      </c>
      <c r="B902" s="53" t="s">
        <v>1463</v>
      </c>
      <c r="C902" s="53" t="s">
        <v>17</v>
      </c>
      <c r="D902" s="54">
        <v>45078</v>
      </c>
      <c r="E902" s="85">
        <v>46022</v>
      </c>
      <c r="F902" s="53" t="s">
        <v>1471</v>
      </c>
      <c r="G902" s="53" t="s">
        <v>1472</v>
      </c>
      <c r="H902" s="53" t="s">
        <v>935</v>
      </c>
      <c r="I902" s="53" t="s">
        <v>20</v>
      </c>
      <c r="J902" s="53" t="s">
        <v>21</v>
      </c>
      <c r="K902" s="53" t="s">
        <v>22</v>
      </c>
      <c r="L902" s="53" t="s">
        <v>319</v>
      </c>
      <c r="M902" s="53" t="s">
        <v>30</v>
      </c>
      <c r="N902" s="53" t="s">
        <v>221</v>
      </c>
      <c r="O902" s="55">
        <v>55057.279999999999</v>
      </c>
      <c r="P902" s="53" t="s">
        <v>1467</v>
      </c>
      <c r="Q902" s="53" t="s">
        <v>1468</v>
      </c>
      <c r="R902" s="40">
        <f>IF(D902="0. Inget datum inlagt",Tabell1[[#This Row],[Start date]],YEAR(D902))</f>
        <v>2023</v>
      </c>
      <c r="S902" s="13" t="s">
        <v>134</v>
      </c>
    </row>
    <row r="903" spans="1:19" x14ac:dyDescent="0.2">
      <c r="A903" s="53">
        <v>4</v>
      </c>
      <c r="B903" s="53" t="s">
        <v>1463</v>
      </c>
      <c r="C903" s="53" t="s">
        <v>17</v>
      </c>
      <c r="D903" s="54">
        <v>45078</v>
      </c>
      <c r="E903" s="85">
        <v>46022</v>
      </c>
      <c r="F903" s="53" t="s">
        <v>1473</v>
      </c>
      <c r="G903" s="53" t="s">
        <v>1474</v>
      </c>
      <c r="H903" s="53" t="s">
        <v>251</v>
      </c>
      <c r="I903" s="53" t="s">
        <v>20</v>
      </c>
      <c r="J903" s="53" t="s">
        <v>41</v>
      </c>
      <c r="K903" s="53" t="s">
        <v>22</v>
      </c>
      <c r="L903" s="53" t="s">
        <v>251</v>
      </c>
      <c r="M903" s="53" t="s">
        <v>131</v>
      </c>
      <c r="N903" s="53" t="s">
        <v>132</v>
      </c>
      <c r="O903" s="55">
        <v>50523.69</v>
      </c>
      <c r="P903" s="53" t="s">
        <v>1467</v>
      </c>
      <c r="Q903" s="53" t="s">
        <v>1468</v>
      </c>
      <c r="R903" s="40">
        <f>IF(D903="0. Inget datum inlagt",Tabell1[[#This Row],[Start date]],YEAR(D903))</f>
        <v>2023</v>
      </c>
      <c r="S903" s="13" t="s">
        <v>134</v>
      </c>
    </row>
    <row r="904" spans="1:19" x14ac:dyDescent="0.2">
      <c r="A904" s="53">
        <v>2</v>
      </c>
      <c r="B904" s="53" t="s">
        <v>1463</v>
      </c>
      <c r="C904" s="53" t="s">
        <v>17</v>
      </c>
      <c r="D904" s="54">
        <v>45078</v>
      </c>
      <c r="E904" s="85">
        <v>46022</v>
      </c>
      <c r="F904" s="53" t="s">
        <v>1469</v>
      </c>
      <c r="G904" s="53" t="s">
        <v>1470</v>
      </c>
      <c r="H904" s="53" t="s">
        <v>784</v>
      </c>
      <c r="I904" s="53" t="s">
        <v>20</v>
      </c>
      <c r="J904" s="53" t="s">
        <v>21</v>
      </c>
      <c r="K904" s="53" t="s">
        <v>22</v>
      </c>
      <c r="L904" s="53" t="s">
        <v>193</v>
      </c>
      <c r="M904" s="53" t="s">
        <v>131</v>
      </c>
      <c r="N904" s="53" t="s">
        <v>132</v>
      </c>
      <c r="O904" s="55">
        <v>51228.480000000003</v>
      </c>
      <c r="P904" s="53" t="s">
        <v>1467</v>
      </c>
      <c r="Q904" s="53" t="s">
        <v>1468</v>
      </c>
      <c r="R904" s="40">
        <f>IF(D904="0. Inget datum inlagt",Tabell1[[#This Row],[Start date]],YEAR(D904))</f>
        <v>2023</v>
      </c>
      <c r="S904" s="13" t="s">
        <v>134</v>
      </c>
    </row>
    <row r="905" spans="1:19" x14ac:dyDescent="0.2">
      <c r="A905" s="53">
        <v>5</v>
      </c>
      <c r="B905" s="53" t="s">
        <v>1463</v>
      </c>
      <c r="C905" s="53" t="s">
        <v>17</v>
      </c>
      <c r="D905" s="54">
        <v>45078</v>
      </c>
      <c r="E905" s="85">
        <v>46022</v>
      </c>
      <c r="F905" s="53" t="s">
        <v>1475</v>
      </c>
      <c r="G905" s="53" t="s">
        <v>1476</v>
      </c>
      <c r="H905" s="53" t="s">
        <v>19</v>
      </c>
      <c r="I905" s="53" t="s">
        <v>20</v>
      </c>
      <c r="J905" s="53" t="s">
        <v>21</v>
      </c>
      <c r="K905" s="53" t="s">
        <v>22</v>
      </c>
      <c r="L905" s="53" t="s">
        <v>1477</v>
      </c>
      <c r="M905" s="53" t="s">
        <v>23</v>
      </c>
      <c r="N905" s="53" t="s">
        <v>139</v>
      </c>
      <c r="O905" s="55">
        <v>50371.75</v>
      </c>
      <c r="P905" s="53" t="s">
        <v>1467</v>
      </c>
      <c r="Q905" s="53" t="s">
        <v>1468</v>
      </c>
      <c r="R905" s="40">
        <f>IF(D905="0. Inget datum inlagt",Tabell1[[#This Row],[Start date]],YEAR(D905))</f>
        <v>2023</v>
      </c>
      <c r="S905" s="13" t="s">
        <v>134</v>
      </c>
    </row>
    <row r="906" spans="1:19" x14ac:dyDescent="0.2">
      <c r="A906" s="53">
        <v>1</v>
      </c>
      <c r="B906" s="53" t="s">
        <v>1463</v>
      </c>
      <c r="C906" s="53" t="s">
        <v>17</v>
      </c>
      <c r="D906" s="54">
        <v>45078</v>
      </c>
      <c r="E906" s="85">
        <v>46022</v>
      </c>
      <c r="F906" s="53" t="s">
        <v>1464</v>
      </c>
      <c r="G906" s="53" t="s">
        <v>1465</v>
      </c>
      <c r="H906" s="53" t="s">
        <v>1466</v>
      </c>
      <c r="I906" s="53" t="s">
        <v>20</v>
      </c>
      <c r="J906" s="53" t="s">
        <v>21</v>
      </c>
      <c r="K906" s="53" t="s">
        <v>22</v>
      </c>
      <c r="L906" s="53" t="s">
        <v>1466</v>
      </c>
      <c r="M906" s="53" t="s">
        <v>389</v>
      </c>
      <c r="N906" s="53" t="s">
        <v>156</v>
      </c>
      <c r="O906" s="55">
        <v>49048.29</v>
      </c>
      <c r="P906" s="53" t="s">
        <v>1467</v>
      </c>
      <c r="Q906" s="53" t="s">
        <v>1468</v>
      </c>
      <c r="R906" s="40">
        <f>IF(D906="0. Inget datum inlagt",Tabell1[[#This Row],[Start date]],YEAR(D906))</f>
        <v>2023</v>
      </c>
      <c r="S906" s="13" t="s">
        <v>134</v>
      </c>
    </row>
    <row r="907" spans="1:19" x14ac:dyDescent="0.2">
      <c r="A907" s="53">
        <v>11</v>
      </c>
      <c r="B907" s="53" t="s">
        <v>773</v>
      </c>
      <c r="C907" s="53" t="s">
        <v>17</v>
      </c>
      <c r="D907" s="54">
        <v>44927</v>
      </c>
      <c r="E907" s="85">
        <v>46022</v>
      </c>
      <c r="F907" s="53" t="s">
        <v>783</v>
      </c>
      <c r="G907" s="53" t="s">
        <v>788</v>
      </c>
      <c r="H907" s="53" t="s">
        <v>789</v>
      </c>
      <c r="I907" s="53" t="s">
        <v>34</v>
      </c>
      <c r="J907" s="53" t="s">
        <v>35</v>
      </c>
      <c r="K907" s="53" t="s">
        <v>22</v>
      </c>
      <c r="L907" s="53" t="s">
        <v>193</v>
      </c>
      <c r="M907" s="53" t="s">
        <v>131</v>
      </c>
      <c r="N907" s="53" t="s">
        <v>132</v>
      </c>
      <c r="O907" s="55">
        <v>250262</v>
      </c>
      <c r="P907" s="53" t="s">
        <v>285</v>
      </c>
      <c r="Q907" s="53" t="s">
        <v>96</v>
      </c>
      <c r="R907" s="40">
        <f>IF(D907="0. Inget datum inlagt",Tabell1[[#This Row],[Start date]],YEAR(D907))</f>
        <v>2023</v>
      </c>
      <c r="S907" s="13" t="s">
        <v>134</v>
      </c>
    </row>
    <row r="908" spans="1:19" x14ac:dyDescent="0.2">
      <c r="A908" s="53">
        <v>32</v>
      </c>
      <c r="B908" s="53" t="s">
        <v>773</v>
      </c>
      <c r="C908" s="53" t="s">
        <v>17</v>
      </c>
      <c r="D908" s="54">
        <v>44958</v>
      </c>
      <c r="E908" s="85">
        <v>46053</v>
      </c>
      <c r="F908" s="53" t="s">
        <v>812</v>
      </c>
      <c r="G908" s="53" t="s">
        <v>618</v>
      </c>
      <c r="H908" s="53" t="s">
        <v>619</v>
      </c>
      <c r="I908" s="53" t="s">
        <v>20</v>
      </c>
      <c r="J908" s="53" t="s">
        <v>66</v>
      </c>
      <c r="K908" s="53" t="s">
        <v>29</v>
      </c>
      <c r="L908" s="53" t="s">
        <v>620</v>
      </c>
      <c r="M908" s="53" t="s">
        <v>50</v>
      </c>
      <c r="N908" s="53" t="s">
        <v>156</v>
      </c>
      <c r="O908" s="55">
        <v>261410</v>
      </c>
      <c r="P908" s="53" t="s">
        <v>133</v>
      </c>
      <c r="Q908" s="53" t="s">
        <v>88</v>
      </c>
      <c r="R908" s="40">
        <f>IF(D908="0. Inget datum inlagt",Tabell1[[#This Row],[Start date]],YEAR(D908))</f>
        <v>2023</v>
      </c>
      <c r="S908" s="13" t="s">
        <v>134</v>
      </c>
    </row>
    <row r="909" spans="1:19" x14ac:dyDescent="0.2">
      <c r="A909" s="53">
        <v>98</v>
      </c>
      <c r="B909" s="53" t="s">
        <v>773</v>
      </c>
      <c r="C909" s="53" t="s">
        <v>17</v>
      </c>
      <c r="D909" s="54">
        <v>45170</v>
      </c>
      <c r="E909" s="85">
        <v>46265</v>
      </c>
      <c r="F909" s="53" t="s">
        <v>885</v>
      </c>
      <c r="G909" s="53" t="s">
        <v>886</v>
      </c>
      <c r="H909" s="53" t="s">
        <v>887</v>
      </c>
      <c r="I909" s="53" t="s">
        <v>34</v>
      </c>
      <c r="J909" s="53" t="s">
        <v>66</v>
      </c>
      <c r="K909" s="53" t="s">
        <v>22</v>
      </c>
      <c r="L909" s="53" t="s">
        <v>130</v>
      </c>
      <c r="M909" s="53" t="s">
        <v>131</v>
      </c>
      <c r="N909" s="53" t="s">
        <v>132</v>
      </c>
      <c r="O909" s="55">
        <v>78129</v>
      </c>
      <c r="P909" s="53" t="s">
        <v>133</v>
      </c>
      <c r="Q909" s="53" t="s">
        <v>31</v>
      </c>
      <c r="R909" s="40">
        <f>IF(D909="0. Inget datum inlagt",Tabell1[[#This Row],[Start date]],YEAR(D909))</f>
        <v>2023</v>
      </c>
      <c r="S909" s="13" t="s">
        <v>134</v>
      </c>
    </row>
    <row r="910" spans="1:19" x14ac:dyDescent="0.2">
      <c r="A910" s="53">
        <v>123</v>
      </c>
      <c r="B910" s="53" t="s">
        <v>773</v>
      </c>
      <c r="C910" s="53" t="s">
        <v>17</v>
      </c>
      <c r="D910" s="54">
        <v>45383</v>
      </c>
      <c r="E910" s="85">
        <v>46477</v>
      </c>
      <c r="F910" s="53" t="s">
        <v>910</v>
      </c>
      <c r="G910" s="53" t="s">
        <v>1057</v>
      </c>
      <c r="H910" s="53" t="s">
        <v>913</v>
      </c>
      <c r="I910" s="53" t="s">
        <v>34</v>
      </c>
      <c r="J910" s="53" t="s">
        <v>159</v>
      </c>
      <c r="K910" s="53" t="s">
        <v>22</v>
      </c>
      <c r="L910" s="53" t="s">
        <v>205</v>
      </c>
      <c r="M910" s="53" t="s">
        <v>131</v>
      </c>
      <c r="N910" s="53" t="s">
        <v>132</v>
      </c>
      <c r="O910" s="55">
        <v>34290</v>
      </c>
      <c r="P910" s="53" t="s">
        <v>133</v>
      </c>
      <c r="Q910" s="53" t="s">
        <v>31</v>
      </c>
      <c r="R910" s="40">
        <f>IF(D910="0. Inget datum inlagt",Tabell1[[#This Row],[Start date]],YEAR(D910))</f>
        <v>2024</v>
      </c>
      <c r="S910" s="13" t="s">
        <v>134</v>
      </c>
    </row>
    <row r="911" spans="1:19" x14ac:dyDescent="0.2">
      <c r="A911" s="53">
        <v>149</v>
      </c>
      <c r="B911" s="53" t="s">
        <v>773</v>
      </c>
      <c r="C911" s="53" t="s">
        <v>17</v>
      </c>
      <c r="D911" s="54">
        <v>45536</v>
      </c>
      <c r="E911" s="85">
        <v>46630</v>
      </c>
      <c r="F911" s="53" t="s">
        <v>1071</v>
      </c>
      <c r="G911" s="53" t="s">
        <v>1076</v>
      </c>
      <c r="H911" s="53" t="s">
        <v>1527</v>
      </c>
      <c r="I911" s="53" t="s">
        <v>20</v>
      </c>
      <c r="J911" s="53" t="s">
        <v>35</v>
      </c>
      <c r="K911" s="53" t="s">
        <v>22</v>
      </c>
      <c r="L911" s="53" t="s">
        <v>155</v>
      </c>
      <c r="M911" s="53" t="s">
        <v>50</v>
      </c>
      <c r="N911" s="53" t="s">
        <v>156</v>
      </c>
      <c r="O911" s="55">
        <v>47775</v>
      </c>
      <c r="P911" s="53" t="s">
        <v>133</v>
      </c>
      <c r="Q911" s="53" t="s">
        <v>88</v>
      </c>
      <c r="R911" s="40">
        <f>IF(D911="0. Inget datum inlagt",Tabell1[[#This Row],[Start date]],YEAR(D911))</f>
        <v>2024</v>
      </c>
      <c r="S911" s="13" t="s">
        <v>134</v>
      </c>
    </row>
    <row r="912" spans="1:19" x14ac:dyDescent="0.2">
      <c r="A912" s="53">
        <v>102</v>
      </c>
      <c r="B912" s="53" t="s">
        <v>773</v>
      </c>
      <c r="C912" s="53" t="s">
        <v>17</v>
      </c>
      <c r="D912" s="54">
        <v>45170</v>
      </c>
      <c r="E912" s="85">
        <v>46265</v>
      </c>
      <c r="F912" s="53" t="s">
        <v>885</v>
      </c>
      <c r="G912" s="53" t="s">
        <v>135</v>
      </c>
      <c r="H912" s="53" t="s">
        <v>893</v>
      </c>
      <c r="I912" s="53" t="s">
        <v>20</v>
      </c>
      <c r="J912" s="53" t="s">
        <v>38</v>
      </c>
      <c r="K912" s="53" t="s">
        <v>22</v>
      </c>
      <c r="L912" s="53" t="s">
        <v>894</v>
      </c>
      <c r="M912" s="53" t="s">
        <v>131</v>
      </c>
      <c r="N912" s="53" t="s">
        <v>132</v>
      </c>
      <c r="O912" s="55">
        <v>195461</v>
      </c>
      <c r="P912" s="53" t="s">
        <v>133</v>
      </c>
      <c r="Q912" s="53" t="s">
        <v>31</v>
      </c>
      <c r="R912" s="40">
        <f>IF(D912="0. Inget datum inlagt",Tabell1[[#This Row],[Start date]],YEAR(D912))</f>
        <v>2023</v>
      </c>
      <c r="S912" s="13" t="s">
        <v>134</v>
      </c>
    </row>
    <row r="913" spans="1:19" x14ac:dyDescent="0.2">
      <c r="A913" s="53">
        <v>54</v>
      </c>
      <c r="B913" s="53" t="s">
        <v>773</v>
      </c>
      <c r="C913" s="53" t="s">
        <v>17</v>
      </c>
      <c r="D913" s="54">
        <v>44986</v>
      </c>
      <c r="E913" s="85">
        <v>46022</v>
      </c>
      <c r="F913" s="53" t="s">
        <v>823</v>
      </c>
      <c r="G913" s="53" t="s">
        <v>1041</v>
      </c>
      <c r="H913" s="53" t="s">
        <v>1384</v>
      </c>
      <c r="I913" s="53" t="s">
        <v>34</v>
      </c>
      <c r="J913" s="53" t="s">
        <v>66</v>
      </c>
      <c r="K913" s="53" t="s">
        <v>22</v>
      </c>
      <c r="L913" s="53" t="s">
        <v>168</v>
      </c>
      <c r="M913" s="53" t="s">
        <v>50</v>
      </c>
      <c r="N913" s="53" t="s">
        <v>156</v>
      </c>
      <c r="O913" s="55">
        <v>136827</v>
      </c>
      <c r="P913" s="53" t="s">
        <v>133</v>
      </c>
      <c r="Q913" s="53" t="s">
        <v>31</v>
      </c>
      <c r="R913" s="40">
        <f>IF(D913="0. Inget datum inlagt",Tabell1[[#This Row],[Start date]],YEAR(D913))</f>
        <v>2023</v>
      </c>
      <c r="S913" s="13" t="s">
        <v>134</v>
      </c>
    </row>
    <row r="914" spans="1:19" x14ac:dyDescent="0.2">
      <c r="A914" s="53">
        <v>31</v>
      </c>
      <c r="B914" s="53" t="s">
        <v>773</v>
      </c>
      <c r="C914" s="53" t="s">
        <v>17</v>
      </c>
      <c r="D914" s="54">
        <v>44958</v>
      </c>
      <c r="E914" s="85">
        <v>46053</v>
      </c>
      <c r="F914" s="53" t="s">
        <v>812</v>
      </c>
      <c r="G914" s="53" t="s">
        <v>229</v>
      </c>
      <c r="H914" s="53" t="s">
        <v>230</v>
      </c>
      <c r="I914" s="53" t="s">
        <v>20</v>
      </c>
      <c r="J914" s="53" t="s">
        <v>25</v>
      </c>
      <c r="K914" s="53" t="s">
        <v>22</v>
      </c>
      <c r="L914" s="53" t="s">
        <v>168</v>
      </c>
      <c r="M914" s="53" t="s">
        <v>50</v>
      </c>
      <c r="N914" s="53" t="s">
        <v>156</v>
      </c>
      <c r="O914" s="55">
        <v>176055</v>
      </c>
      <c r="P914" s="53" t="s">
        <v>133</v>
      </c>
      <c r="Q914" s="53" t="s">
        <v>88</v>
      </c>
      <c r="R914" s="40">
        <f>IF(D914="0. Inget datum inlagt",Tabell1[[#This Row],[Start date]],YEAR(D914))</f>
        <v>2023</v>
      </c>
      <c r="S914" s="13" t="s">
        <v>134</v>
      </c>
    </row>
    <row r="915" spans="1:19" x14ac:dyDescent="0.2">
      <c r="A915" s="53">
        <v>67</v>
      </c>
      <c r="B915" s="53" t="s">
        <v>773</v>
      </c>
      <c r="C915" s="53" t="s">
        <v>17</v>
      </c>
      <c r="D915" s="54">
        <v>45170</v>
      </c>
      <c r="E915" s="85">
        <v>46265</v>
      </c>
      <c r="F915" s="53" t="s">
        <v>846</v>
      </c>
      <c r="G915" s="53" t="s">
        <v>1045</v>
      </c>
      <c r="H915" s="53" t="s">
        <v>230</v>
      </c>
      <c r="I915" s="53" t="s">
        <v>20</v>
      </c>
      <c r="J915" s="53" t="s">
        <v>25</v>
      </c>
      <c r="K915" s="53" t="s">
        <v>22</v>
      </c>
      <c r="L915" s="53" t="s">
        <v>168</v>
      </c>
      <c r="M915" s="53" t="s">
        <v>50</v>
      </c>
      <c r="N915" s="53" t="s">
        <v>156</v>
      </c>
      <c r="O915" s="55">
        <v>216833</v>
      </c>
      <c r="P915" s="53" t="s">
        <v>138</v>
      </c>
      <c r="Q915" s="53" t="s">
        <v>77</v>
      </c>
      <c r="R915" s="40">
        <f>IF(D915="0. Inget datum inlagt",Tabell1[[#This Row],[Start date]],YEAR(D915))</f>
        <v>2023</v>
      </c>
      <c r="S915" s="13" t="s">
        <v>134</v>
      </c>
    </row>
    <row r="916" spans="1:19" x14ac:dyDescent="0.2">
      <c r="A916" s="53">
        <v>132</v>
      </c>
      <c r="B916" s="53" t="s">
        <v>773</v>
      </c>
      <c r="C916" s="53" t="s">
        <v>17</v>
      </c>
      <c r="D916" s="54">
        <v>45323</v>
      </c>
      <c r="E916" s="85">
        <v>46418</v>
      </c>
      <c r="F916" s="53" t="s">
        <v>921</v>
      </c>
      <c r="G916" s="53" t="s">
        <v>923</v>
      </c>
      <c r="H916" s="53" t="s">
        <v>924</v>
      </c>
      <c r="I916" s="53" t="s">
        <v>34</v>
      </c>
      <c r="J916" s="53" t="s">
        <v>35</v>
      </c>
      <c r="K916" s="53" t="s">
        <v>22</v>
      </c>
      <c r="L916" s="53" t="s">
        <v>130</v>
      </c>
      <c r="M916" s="53" t="s">
        <v>131</v>
      </c>
      <c r="N916" s="53" t="s">
        <v>132</v>
      </c>
      <c r="O916" s="55">
        <v>141420</v>
      </c>
      <c r="P916" s="53" t="s">
        <v>133</v>
      </c>
      <c r="Q916" s="53" t="s">
        <v>88</v>
      </c>
      <c r="R916" s="40">
        <f>IF(D916="0. Inget datum inlagt",Tabell1[[#This Row],[Start date]],YEAR(D916))</f>
        <v>2024</v>
      </c>
      <c r="S916" s="13" t="s">
        <v>134</v>
      </c>
    </row>
    <row r="917" spans="1:19" x14ac:dyDescent="0.2">
      <c r="A917" s="53">
        <v>83</v>
      </c>
      <c r="B917" s="53" t="s">
        <v>773</v>
      </c>
      <c r="C917" s="53" t="s">
        <v>17</v>
      </c>
      <c r="D917" s="54">
        <v>45170</v>
      </c>
      <c r="E917" s="85">
        <v>46265</v>
      </c>
      <c r="F917" s="53" t="s">
        <v>856</v>
      </c>
      <c r="G917" s="53" t="s">
        <v>861</v>
      </c>
      <c r="H917" s="53" t="s">
        <v>862</v>
      </c>
      <c r="I917" s="53" t="s">
        <v>34</v>
      </c>
      <c r="J917" s="53" t="s">
        <v>35</v>
      </c>
      <c r="K917" s="53" t="s">
        <v>22</v>
      </c>
      <c r="L917" s="53" t="s">
        <v>168</v>
      </c>
      <c r="M917" s="53" t="s">
        <v>50</v>
      </c>
      <c r="N917" s="53" t="s">
        <v>156</v>
      </c>
      <c r="O917" s="55">
        <v>61846</v>
      </c>
      <c r="P917" s="53" t="s">
        <v>138</v>
      </c>
      <c r="Q917" s="53" t="s">
        <v>51</v>
      </c>
      <c r="R917" s="40">
        <f>IF(D917="0. Inget datum inlagt",Tabell1[[#This Row],[Start date]],YEAR(D917))</f>
        <v>2023</v>
      </c>
      <c r="S917" s="13" t="s">
        <v>134</v>
      </c>
    </row>
    <row r="918" spans="1:19" x14ac:dyDescent="0.2">
      <c r="A918" s="53">
        <v>151</v>
      </c>
      <c r="B918" s="53" t="s">
        <v>773</v>
      </c>
      <c r="C918" s="53" t="s">
        <v>17</v>
      </c>
      <c r="D918" s="54">
        <v>45536</v>
      </c>
      <c r="E918" s="85">
        <v>46630</v>
      </c>
      <c r="F918" s="53" t="s">
        <v>1071</v>
      </c>
      <c r="G918" s="53" t="s">
        <v>1078</v>
      </c>
      <c r="H918" s="53" t="s">
        <v>1529</v>
      </c>
      <c r="I918" s="53" t="s">
        <v>34</v>
      </c>
      <c r="J918" s="53" t="s">
        <v>35</v>
      </c>
      <c r="K918" s="53" t="s">
        <v>22</v>
      </c>
      <c r="L918" s="53" t="s">
        <v>137</v>
      </c>
      <c r="M918" s="53" t="s">
        <v>46</v>
      </c>
      <c r="N918" s="53" t="s">
        <v>137</v>
      </c>
      <c r="O918" s="55">
        <v>103049</v>
      </c>
      <c r="P918" s="53" t="s">
        <v>133</v>
      </c>
      <c r="Q918" s="53" t="s">
        <v>88</v>
      </c>
      <c r="R918" s="40">
        <f>IF(D918="0. Inget datum inlagt",Tabell1[[#This Row],[Start date]],YEAR(D918))</f>
        <v>2024</v>
      </c>
      <c r="S918" s="13" t="s">
        <v>134</v>
      </c>
    </row>
    <row r="919" spans="1:19" x14ac:dyDescent="0.2">
      <c r="A919" s="53">
        <v>125</v>
      </c>
      <c r="B919" s="53" t="s">
        <v>773</v>
      </c>
      <c r="C919" s="53" t="s">
        <v>17</v>
      </c>
      <c r="D919" s="54">
        <v>45292</v>
      </c>
      <c r="E919" s="85">
        <v>46387</v>
      </c>
      <c r="F919" s="53" t="s">
        <v>914</v>
      </c>
      <c r="G919" s="53" t="s">
        <v>1059</v>
      </c>
      <c r="H919" s="53" t="s">
        <v>915</v>
      </c>
      <c r="I919" s="53" t="s">
        <v>20</v>
      </c>
      <c r="J919" s="53" t="s">
        <v>21</v>
      </c>
      <c r="K919" s="53" t="s">
        <v>22</v>
      </c>
      <c r="L919" s="53" t="s">
        <v>916</v>
      </c>
      <c r="M919" s="53" t="s">
        <v>50</v>
      </c>
      <c r="N919" s="53" t="s">
        <v>156</v>
      </c>
      <c r="O919" s="55">
        <v>40712</v>
      </c>
      <c r="P919" s="53" t="s">
        <v>397</v>
      </c>
      <c r="Q919" s="53" t="s">
        <v>94</v>
      </c>
      <c r="R919" s="40">
        <f>IF(D919="0. Inget datum inlagt",Tabell1[[#This Row],[Start date]],YEAR(D919))</f>
        <v>2024</v>
      </c>
      <c r="S919" s="13" t="s">
        <v>134</v>
      </c>
    </row>
    <row r="920" spans="1:19" x14ac:dyDescent="0.2">
      <c r="A920" s="53">
        <v>158</v>
      </c>
      <c r="B920" s="53" t="s">
        <v>773</v>
      </c>
      <c r="C920" s="53" t="s">
        <v>17</v>
      </c>
      <c r="D920" s="54">
        <v>45505</v>
      </c>
      <c r="E920" s="85">
        <v>46599</v>
      </c>
      <c r="F920" s="53" t="s">
        <v>1079</v>
      </c>
      <c r="G920" s="53" t="s">
        <v>1083</v>
      </c>
      <c r="H920" s="53" t="s">
        <v>1532</v>
      </c>
      <c r="I920" s="53" t="s">
        <v>34</v>
      </c>
      <c r="J920" s="53" t="s">
        <v>35</v>
      </c>
      <c r="K920" s="53" t="s">
        <v>22</v>
      </c>
      <c r="L920" s="53" t="s">
        <v>137</v>
      </c>
      <c r="M920" s="53" t="s">
        <v>46</v>
      </c>
      <c r="N920" s="53" t="s">
        <v>137</v>
      </c>
      <c r="O920" s="55">
        <v>20086</v>
      </c>
      <c r="P920" s="53" t="s">
        <v>133</v>
      </c>
      <c r="Q920" s="53" t="s">
        <v>31</v>
      </c>
      <c r="R920" s="40">
        <f>IF(D920="0. Inget datum inlagt",Tabell1[[#This Row],[Start date]],YEAR(D920))</f>
        <v>2024</v>
      </c>
      <c r="S920" s="13" t="s">
        <v>134</v>
      </c>
    </row>
    <row r="921" spans="1:19" x14ac:dyDescent="0.2">
      <c r="A921" s="53">
        <v>175</v>
      </c>
      <c r="B921" s="53" t="s">
        <v>773</v>
      </c>
      <c r="C921" s="53" t="s">
        <v>26</v>
      </c>
      <c r="D921" s="54">
        <v>45505</v>
      </c>
      <c r="E921" s="85">
        <v>45717</v>
      </c>
      <c r="F921" s="53" t="s">
        <v>1094</v>
      </c>
      <c r="G921" s="53" t="s">
        <v>1095</v>
      </c>
      <c r="H921" s="53" t="s">
        <v>1947</v>
      </c>
      <c r="I921" s="53" t="s">
        <v>34</v>
      </c>
      <c r="J921" s="53" t="s">
        <v>211</v>
      </c>
      <c r="K921" s="53" t="s">
        <v>22</v>
      </c>
      <c r="L921" s="53" t="s">
        <v>193</v>
      </c>
      <c r="M921" s="53" t="s">
        <v>131</v>
      </c>
      <c r="N921" s="53" t="s">
        <v>132</v>
      </c>
      <c r="O921" s="55">
        <v>21750</v>
      </c>
      <c r="P921" s="53" t="s">
        <v>133</v>
      </c>
      <c r="Q921" s="53" t="s">
        <v>31</v>
      </c>
      <c r="R921" s="40">
        <f>IF(D921="0. Inget datum inlagt",Tabell1[[#This Row],[Start date]],YEAR(D921))</f>
        <v>2024</v>
      </c>
      <c r="S921" s="13" t="s">
        <v>134</v>
      </c>
    </row>
    <row r="922" spans="1:19" x14ac:dyDescent="0.2">
      <c r="A922" s="53">
        <v>48</v>
      </c>
      <c r="B922" s="53" t="s">
        <v>773</v>
      </c>
      <c r="C922" s="53" t="s">
        <v>17</v>
      </c>
      <c r="D922" s="54">
        <v>44942</v>
      </c>
      <c r="E922" s="85">
        <v>46038</v>
      </c>
      <c r="F922" s="53" t="s">
        <v>819</v>
      </c>
      <c r="G922" s="53" t="s">
        <v>169</v>
      </c>
      <c r="H922" s="53" t="s">
        <v>347</v>
      </c>
      <c r="I922" s="53" t="s">
        <v>20</v>
      </c>
      <c r="J922" s="53" t="s">
        <v>62</v>
      </c>
      <c r="K922" s="53" t="s">
        <v>22</v>
      </c>
      <c r="L922" s="53" t="s">
        <v>170</v>
      </c>
      <c r="M922" s="53" t="s">
        <v>186</v>
      </c>
      <c r="N922" s="53" t="s">
        <v>162</v>
      </c>
      <c r="O922" s="55">
        <v>42000</v>
      </c>
      <c r="P922" s="53" t="s">
        <v>133</v>
      </c>
      <c r="Q922" s="53" t="s">
        <v>31</v>
      </c>
      <c r="R922" s="40">
        <f>IF(D922="0. Inget datum inlagt",Tabell1[[#This Row],[Start date]],YEAR(D922))</f>
        <v>2023</v>
      </c>
      <c r="S922" s="13" t="s">
        <v>134</v>
      </c>
    </row>
    <row r="923" spans="1:19" x14ac:dyDescent="0.2">
      <c r="A923" s="53">
        <v>63</v>
      </c>
      <c r="B923" s="53" t="s">
        <v>773</v>
      </c>
      <c r="C923" s="53" t="s">
        <v>17</v>
      </c>
      <c r="D923" s="54">
        <v>44927</v>
      </c>
      <c r="E923" s="85">
        <v>46022</v>
      </c>
      <c r="F923" s="53" t="s">
        <v>834</v>
      </c>
      <c r="G923" s="53" t="s">
        <v>842</v>
      </c>
      <c r="H923" s="53" t="s">
        <v>843</v>
      </c>
      <c r="I923" s="53" t="s">
        <v>20</v>
      </c>
      <c r="J923" s="53" t="s">
        <v>21</v>
      </c>
      <c r="K923" s="53" t="s">
        <v>22</v>
      </c>
      <c r="L923" s="53" t="s">
        <v>844</v>
      </c>
      <c r="M923" s="53" t="s">
        <v>131</v>
      </c>
      <c r="N923" s="53" t="s">
        <v>132</v>
      </c>
      <c r="O923" s="55">
        <v>167746</v>
      </c>
      <c r="P923" s="53" t="s">
        <v>133</v>
      </c>
      <c r="Q923" s="53" t="s">
        <v>31</v>
      </c>
      <c r="R923" s="40">
        <f>IF(D923="0. Inget datum inlagt",Tabell1[[#This Row],[Start date]],YEAR(D923))</f>
        <v>2023</v>
      </c>
      <c r="S923" s="13" t="s">
        <v>134</v>
      </c>
    </row>
    <row r="924" spans="1:19" x14ac:dyDescent="0.2">
      <c r="A924" s="53">
        <v>16</v>
      </c>
      <c r="B924" s="53" t="s">
        <v>773</v>
      </c>
      <c r="C924" s="53" t="s">
        <v>17</v>
      </c>
      <c r="D924" s="54">
        <v>45017</v>
      </c>
      <c r="E924" s="85">
        <v>46112</v>
      </c>
      <c r="F924" s="53" t="s">
        <v>790</v>
      </c>
      <c r="G924" s="53" t="s">
        <v>793</v>
      </c>
      <c r="H924" s="53" t="s">
        <v>794</v>
      </c>
      <c r="I924" s="53" t="s">
        <v>20</v>
      </c>
      <c r="J924" s="53" t="s">
        <v>795</v>
      </c>
      <c r="K924" s="53" t="s">
        <v>22</v>
      </c>
      <c r="L924" s="53" t="s">
        <v>205</v>
      </c>
      <c r="M924" s="53" t="s">
        <v>131</v>
      </c>
      <c r="N924" s="53" t="s">
        <v>132</v>
      </c>
      <c r="O924" s="55">
        <v>76012</v>
      </c>
      <c r="P924" s="53" t="s">
        <v>138</v>
      </c>
      <c r="Q924" s="53" t="s">
        <v>51</v>
      </c>
      <c r="R924" s="40">
        <f>IF(D924="0. Inget datum inlagt",Tabell1[[#This Row],[Start date]],YEAR(D924))</f>
        <v>2023</v>
      </c>
      <c r="S924" s="13" t="s">
        <v>134</v>
      </c>
    </row>
    <row r="925" spans="1:19" x14ac:dyDescent="0.2">
      <c r="A925" s="53">
        <v>171</v>
      </c>
      <c r="B925" s="53" t="s">
        <v>773</v>
      </c>
      <c r="C925" s="53" t="s">
        <v>17</v>
      </c>
      <c r="D925" s="54">
        <v>45505</v>
      </c>
      <c r="E925" s="85">
        <v>46599</v>
      </c>
      <c r="F925" s="53" t="s">
        <v>1087</v>
      </c>
      <c r="G925" s="53" t="s">
        <v>1090</v>
      </c>
      <c r="H925" s="53" t="s">
        <v>1538</v>
      </c>
      <c r="I925" s="53" t="s">
        <v>20</v>
      </c>
      <c r="J925" s="53" t="s">
        <v>21</v>
      </c>
      <c r="K925" s="53" t="s">
        <v>22</v>
      </c>
      <c r="L925" s="53" t="s">
        <v>1555</v>
      </c>
      <c r="M925" s="53" t="s">
        <v>389</v>
      </c>
      <c r="N925" s="53" t="s">
        <v>156</v>
      </c>
      <c r="O925" s="55">
        <v>53478</v>
      </c>
      <c r="P925" s="53" t="s">
        <v>133</v>
      </c>
      <c r="Q925" s="53" t="s">
        <v>84</v>
      </c>
      <c r="R925" s="40">
        <f>IF(D925="0. Inget datum inlagt",Tabell1[[#This Row],[Start date]],YEAR(D925))</f>
        <v>2024</v>
      </c>
      <c r="S925" s="13" t="s">
        <v>134</v>
      </c>
    </row>
    <row r="926" spans="1:19" x14ac:dyDescent="0.2">
      <c r="A926" s="53">
        <v>80</v>
      </c>
      <c r="B926" s="53" t="s">
        <v>773</v>
      </c>
      <c r="C926" s="53" t="s">
        <v>17</v>
      </c>
      <c r="D926" s="54">
        <v>45170</v>
      </c>
      <c r="E926" s="85">
        <v>46265</v>
      </c>
      <c r="F926" s="53" t="s">
        <v>856</v>
      </c>
      <c r="G926" s="53" t="s">
        <v>857</v>
      </c>
      <c r="H926" s="53" t="s">
        <v>858</v>
      </c>
      <c r="I926" s="53" t="s">
        <v>34</v>
      </c>
      <c r="J926" s="53" t="s">
        <v>35</v>
      </c>
      <c r="K926" s="53" t="s">
        <v>22</v>
      </c>
      <c r="L926" s="53" t="s">
        <v>137</v>
      </c>
      <c r="M926" s="53" t="s">
        <v>46</v>
      </c>
      <c r="N926" s="53" t="s">
        <v>137</v>
      </c>
      <c r="O926" s="55">
        <v>79632</v>
      </c>
      <c r="P926" s="53" t="s">
        <v>138</v>
      </c>
      <c r="Q926" s="53" t="s">
        <v>51</v>
      </c>
      <c r="R926" s="40">
        <f>IF(D926="0. Inget datum inlagt",Tabell1[[#This Row],[Start date]],YEAR(D926))</f>
        <v>2023</v>
      </c>
      <c r="S926" s="13" t="s">
        <v>134</v>
      </c>
    </row>
    <row r="927" spans="1:19" x14ac:dyDescent="0.2">
      <c r="A927" s="53">
        <v>115</v>
      </c>
      <c r="B927" s="53" t="s">
        <v>773</v>
      </c>
      <c r="C927" s="53" t="s">
        <v>26</v>
      </c>
      <c r="D927" s="54">
        <v>45021</v>
      </c>
      <c r="E927" s="85">
        <v>45382</v>
      </c>
      <c r="F927" s="53" t="s">
        <v>904</v>
      </c>
      <c r="G927" s="53" t="s">
        <v>905</v>
      </c>
      <c r="H927" s="53" t="s">
        <v>1521</v>
      </c>
      <c r="I927" s="53" t="s">
        <v>34</v>
      </c>
      <c r="J927" s="53" t="s">
        <v>35</v>
      </c>
      <c r="K927" s="53" t="s">
        <v>22</v>
      </c>
      <c r="L927" s="53" t="s">
        <v>168</v>
      </c>
      <c r="M927" s="53" t="s">
        <v>50</v>
      </c>
      <c r="N927" s="53" t="s">
        <v>156</v>
      </c>
      <c r="O927" s="55">
        <v>18661</v>
      </c>
      <c r="P927" s="53" t="s">
        <v>285</v>
      </c>
      <c r="Q927" s="53" t="s">
        <v>96</v>
      </c>
      <c r="R927" s="40">
        <f>IF(D927="0. Inget datum inlagt",Tabell1[[#This Row],[Start date]],YEAR(D927))</f>
        <v>2023</v>
      </c>
      <c r="S927" s="13" t="s">
        <v>134</v>
      </c>
    </row>
    <row r="928" spans="1:19" x14ac:dyDescent="0.2">
      <c r="A928" s="53">
        <v>51</v>
      </c>
      <c r="B928" s="53" t="s">
        <v>773</v>
      </c>
      <c r="C928" s="53" t="s">
        <v>17</v>
      </c>
      <c r="D928" s="54">
        <v>44986</v>
      </c>
      <c r="E928" s="85">
        <v>46022</v>
      </c>
      <c r="F928" s="53" t="s">
        <v>823</v>
      </c>
      <c r="G928" s="53" t="s">
        <v>1038</v>
      </c>
      <c r="H928" s="53" t="s">
        <v>826</v>
      </c>
      <c r="I928" s="53" t="s">
        <v>20</v>
      </c>
      <c r="J928" s="53" t="s">
        <v>21</v>
      </c>
      <c r="K928" s="53" t="s">
        <v>22</v>
      </c>
      <c r="L928" s="53" t="s">
        <v>827</v>
      </c>
      <c r="M928" s="53" t="s">
        <v>50</v>
      </c>
      <c r="N928" s="53" t="s">
        <v>156</v>
      </c>
      <c r="O928" s="55">
        <v>67425</v>
      </c>
      <c r="P928" s="53" t="s">
        <v>133</v>
      </c>
      <c r="Q928" s="53" t="s">
        <v>31</v>
      </c>
      <c r="R928" s="40">
        <f>IF(D928="0. Inget datum inlagt",Tabell1[[#This Row],[Start date]],YEAR(D928))</f>
        <v>2023</v>
      </c>
      <c r="S928" s="13" t="s">
        <v>134</v>
      </c>
    </row>
    <row r="929" spans="1:19" x14ac:dyDescent="0.2">
      <c r="A929" s="53">
        <v>113</v>
      </c>
      <c r="B929" s="53" t="s">
        <v>773</v>
      </c>
      <c r="C929" s="53" t="s">
        <v>26</v>
      </c>
      <c r="D929" s="54">
        <v>44991</v>
      </c>
      <c r="E929" s="85">
        <v>45169</v>
      </c>
      <c r="F929" s="53" t="s">
        <v>902</v>
      </c>
      <c r="G929" s="53" t="s">
        <v>825</v>
      </c>
      <c r="H929" s="53" t="s">
        <v>826</v>
      </c>
      <c r="I929" s="53" t="s">
        <v>20</v>
      </c>
      <c r="J929" s="53" t="s">
        <v>21</v>
      </c>
      <c r="K929" s="53" t="s">
        <v>22</v>
      </c>
      <c r="L929" s="53" t="s">
        <v>827</v>
      </c>
      <c r="M929" s="53" t="s">
        <v>50</v>
      </c>
      <c r="N929" s="53" t="s">
        <v>156</v>
      </c>
      <c r="O929" s="55">
        <v>17884</v>
      </c>
      <c r="P929" s="53" t="s">
        <v>397</v>
      </c>
      <c r="Q929" s="53" t="s">
        <v>94</v>
      </c>
      <c r="R929" s="40">
        <f>IF(D929="0. Inget datum inlagt",Tabell1[[#This Row],[Start date]],YEAR(D929))</f>
        <v>2023</v>
      </c>
      <c r="S929" s="13" t="s">
        <v>134</v>
      </c>
    </row>
    <row r="930" spans="1:19" x14ac:dyDescent="0.2">
      <c r="A930" s="53">
        <v>127</v>
      </c>
      <c r="B930" s="53" t="s">
        <v>773</v>
      </c>
      <c r="C930" s="53" t="s">
        <v>17</v>
      </c>
      <c r="D930" s="54">
        <v>45292</v>
      </c>
      <c r="E930" s="85">
        <v>46387</v>
      </c>
      <c r="F930" s="53" t="s">
        <v>914</v>
      </c>
      <c r="G930" s="53" t="s">
        <v>1061</v>
      </c>
      <c r="H930" s="53" t="s">
        <v>826</v>
      </c>
      <c r="I930" s="53" t="s">
        <v>20</v>
      </c>
      <c r="J930" s="53" t="s">
        <v>21</v>
      </c>
      <c r="K930" s="53" t="s">
        <v>22</v>
      </c>
      <c r="L930" s="53" t="s">
        <v>827</v>
      </c>
      <c r="M930" s="53" t="s">
        <v>50</v>
      </c>
      <c r="N930" s="53" t="s">
        <v>156</v>
      </c>
      <c r="O930" s="55">
        <v>474650</v>
      </c>
      <c r="P930" s="53" t="s">
        <v>397</v>
      </c>
      <c r="Q930" s="53" t="s">
        <v>94</v>
      </c>
      <c r="R930" s="40">
        <f>IF(D930="0. Inget datum inlagt",Tabell1[[#This Row],[Start date]],YEAR(D930))</f>
        <v>2024</v>
      </c>
      <c r="S930" s="13" t="s">
        <v>134</v>
      </c>
    </row>
    <row r="931" spans="1:19" x14ac:dyDescent="0.2">
      <c r="A931" s="53">
        <v>103</v>
      </c>
      <c r="B931" s="53" t="s">
        <v>773</v>
      </c>
      <c r="C931" s="53" t="s">
        <v>17</v>
      </c>
      <c r="D931" s="54">
        <v>45261</v>
      </c>
      <c r="E931" s="85">
        <v>46356</v>
      </c>
      <c r="F931" s="53" t="s">
        <v>895</v>
      </c>
      <c r="G931" s="53" t="s">
        <v>896</v>
      </c>
      <c r="H931" s="53" t="s">
        <v>897</v>
      </c>
      <c r="I931" s="53" t="s">
        <v>20</v>
      </c>
      <c r="J931" s="53" t="s">
        <v>21</v>
      </c>
      <c r="K931" s="53" t="s">
        <v>22</v>
      </c>
      <c r="L931" s="53" t="s">
        <v>168</v>
      </c>
      <c r="M931" s="53" t="s">
        <v>50</v>
      </c>
      <c r="N931" s="53" t="s">
        <v>156</v>
      </c>
      <c r="O931" s="55">
        <v>91910</v>
      </c>
      <c r="P931" s="53" t="s">
        <v>397</v>
      </c>
      <c r="Q931" s="53" t="s">
        <v>94</v>
      </c>
      <c r="R931" s="40">
        <f>IF(D931="0. Inget datum inlagt",Tabell1[[#This Row],[Start date]],YEAR(D931))</f>
        <v>2023</v>
      </c>
      <c r="S931" s="13" t="s">
        <v>134</v>
      </c>
    </row>
    <row r="932" spans="1:19" x14ac:dyDescent="0.2">
      <c r="A932" s="53">
        <v>144</v>
      </c>
      <c r="B932" s="53" t="s">
        <v>773</v>
      </c>
      <c r="C932" s="53" t="s">
        <v>17</v>
      </c>
      <c r="D932" s="54">
        <v>45536</v>
      </c>
      <c r="E932" s="85">
        <v>46630</v>
      </c>
      <c r="F932" s="53" t="s">
        <v>1071</v>
      </c>
      <c r="G932" s="53" t="s">
        <v>395</v>
      </c>
      <c r="H932" s="53" t="s">
        <v>647</v>
      </c>
      <c r="I932" s="53" t="s">
        <v>20</v>
      </c>
      <c r="J932" s="53" t="s">
        <v>21</v>
      </c>
      <c r="K932" s="53" t="s">
        <v>22</v>
      </c>
      <c r="L932" s="53" t="s">
        <v>168</v>
      </c>
      <c r="M932" s="53" t="s">
        <v>50</v>
      </c>
      <c r="N932" s="53" t="s">
        <v>156</v>
      </c>
      <c r="O932" s="55">
        <v>58524</v>
      </c>
      <c r="P932" s="53" t="s">
        <v>133</v>
      </c>
      <c r="Q932" s="53" t="s">
        <v>88</v>
      </c>
      <c r="R932" s="40">
        <f>IF(D932="0. Inget datum inlagt",Tabell1[[#This Row],[Start date]],YEAR(D932))</f>
        <v>2024</v>
      </c>
      <c r="S932" s="13" t="s">
        <v>134</v>
      </c>
    </row>
    <row r="933" spans="1:19" x14ac:dyDescent="0.2">
      <c r="A933" s="53">
        <v>69</v>
      </c>
      <c r="B933" s="53" t="s">
        <v>773</v>
      </c>
      <c r="C933" s="53" t="s">
        <v>17</v>
      </c>
      <c r="D933" s="54">
        <v>45170</v>
      </c>
      <c r="E933" s="85">
        <v>46265</v>
      </c>
      <c r="F933" s="53" t="s">
        <v>848</v>
      </c>
      <c r="G933" s="53" t="s">
        <v>849</v>
      </c>
      <c r="H933" s="53" t="s">
        <v>167</v>
      </c>
      <c r="I933" s="53" t="s">
        <v>20</v>
      </c>
      <c r="J933" s="53" t="s">
        <v>25</v>
      </c>
      <c r="K933" s="53" t="s">
        <v>22</v>
      </c>
      <c r="L933" s="53" t="s">
        <v>168</v>
      </c>
      <c r="M933" s="53" t="s">
        <v>50</v>
      </c>
      <c r="N933" s="53" t="s">
        <v>156</v>
      </c>
      <c r="O933" s="55">
        <v>30636</v>
      </c>
      <c r="P933" s="53" t="s">
        <v>138</v>
      </c>
      <c r="Q933" s="53" t="s">
        <v>51</v>
      </c>
      <c r="R933" s="40">
        <f>IF(D933="0. Inget datum inlagt",Tabell1[[#This Row],[Start date]],YEAR(D933))</f>
        <v>2023</v>
      </c>
      <c r="S933" s="13" t="s">
        <v>134</v>
      </c>
    </row>
    <row r="934" spans="1:19" x14ac:dyDescent="0.2">
      <c r="A934" s="53">
        <v>81</v>
      </c>
      <c r="B934" s="53" t="s">
        <v>773</v>
      </c>
      <c r="C934" s="53" t="s">
        <v>17</v>
      </c>
      <c r="D934" s="54">
        <v>45170</v>
      </c>
      <c r="E934" s="85">
        <v>46265</v>
      </c>
      <c r="F934" s="53" t="s">
        <v>856</v>
      </c>
      <c r="G934" s="53" t="s">
        <v>166</v>
      </c>
      <c r="H934" s="53" t="s">
        <v>167</v>
      </c>
      <c r="I934" s="53" t="s">
        <v>20</v>
      </c>
      <c r="J934" s="53" t="s">
        <v>25</v>
      </c>
      <c r="K934" s="53" t="s">
        <v>29</v>
      </c>
      <c r="L934" s="53" t="s">
        <v>168</v>
      </c>
      <c r="M934" s="53" t="s">
        <v>50</v>
      </c>
      <c r="N934" s="53" t="s">
        <v>156</v>
      </c>
      <c r="O934" s="55">
        <v>980224</v>
      </c>
      <c r="P934" s="53" t="s">
        <v>138</v>
      </c>
      <c r="Q934" s="53" t="s">
        <v>51</v>
      </c>
      <c r="R934" s="40">
        <f>IF(D934="0. Inget datum inlagt",Tabell1[[#This Row],[Start date]],YEAR(D934))</f>
        <v>2023</v>
      </c>
      <c r="S934" s="13" t="s">
        <v>134</v>
      </c>
    </row>
    <row r="935" spans="1:19" x14ac:dyDescent="0.2">
      <c r="A935" s="53">
        <v>105</v>
      </c>
      <c r="B935" s="53" t="s">
        <v>773</v>
      </c>
      <c r="C935" s="53" t="s">
        <v>17</v>
      </c>
      <c r="D935" s="54">
        <v>45200</v>
      </c>
      <c r="E935" s="85">
        <v>46295</v>
      </c>
      <c r="F935" s="53" t="s">
        <v>898</v>
      </c>
      <c r="G935" s="53" t="s">
        <v>166</v>
      </c>
      <c r="H935" s="53" t="s">
        <v>167</v>
      </c>
      <c r="I935" s="53" t="s">
        <v>20</v>
      </c>
      <c r="J935" s="53" t="s">
        <v>25</v>
      </c>
      <c r="K935" s="53" t="s">
        <v>22</v>
      </c>
      <c r="L935" s="53" t="s">
        <v>168</v>
      </c>
      <c r="M935" s="53" t="s">
        <v>50</v>
      </c>
      <c r="N935" s="53" t="s">
        <v>156</v>
      </c>
      <c r="O935" s="55">
        <v>561215</v>
      </c>
      <c r="P935" s="53" t="s">
        <v>133</v>
      </c>
      <c r="Q935" s="53" t="s">
        <v>84</v>
      </c>
      <c r="R935" s="40">
        <f>IF(D935="0. Inget datum inlagt",Tabell1[[#This Row],[Start date]],YEAR(D935))</f>
        <v>2023</v>
      </c>
      <c r="S935" s="13" t="s">
        <v>134</v>
      </c>
    </row>
    <row r="936" spans="1:19" x14ac:dyDescent="0.2">
      <c r="A936" s="53">
        <v>52</v>
      </c>
      <c r="B936" s="53" t="s">
        <v>773</v>
      </c>
      <c r="C936" s="53" t="s">
        <v>17</v>
      </c>
      <c r="D936" s="54">
        <v>44986</v>
      </c>
      <c r="E936" s="85">
        <v>46022</v>
      </c>
      <c r="F936" s="53" t="s">
        <v>823</v>
      </c>
      <c r="G936" s="53" t="s">
        <v>1039</v>
      </c>
      <c r="H936" s="53" t="s">
        <v>828</v>
      </c>
      <c r="I936" s="53" t="s">
        <v>34</v>
      </c>
      <c r="J936" s="53" t="s">
        <v>66</v>
      </c>
      <c r="K936" s="53" t="s">
        <v>22</v>
      </c>
      <c r="L936" s="53" t="s">
        <v>168</v>
      </c>
      <c r="M936" s="53" t="s">
        <v>50</v>
      </c>
      <c r="N936" s="53" t="s">
        <v>156</v>
      </c>
      <c r="O936" s="55">
        <v>180082</v>
      </c>
      <c r="P936" s="53" t="s">
        <v>133</v>
      </c>
      <c r="Q936" s="53" t="s">
        <v>31</v>
      </c>
      <c r="R936" s="40">
        <f>IF(D936="0. Inget datum inlagt",Tabell1[[#This Row],[Start date]],YEAR(D936))</f>
        <v>2023</v>
      </c>
      <c r="S936" s="13" t="s">
        <v>134</v>
      </c>
    </row>
    <row r="937" spans="1:19" x14ac:dyDescent="0.2">
      <c r="A937" s="53">
        <v>55</v>
      </c>
      <c r="B937" s="53" t="s">
        <v>773</v>
      </c>
      <c r="C937" s="53" t="s">
        <v>17</v>
      </c>
      <c r="D937" s="54">
        <v>44986</v>
      </c>
      <c r="E937" s="85">
        <v>46022</v>
      </c>
      <c r="F937" s="53" t="s">
        <v>823</v>
      </c>
      <c r="G937" s="53" t="s">
        <v>830</v>
      </c>
      <c r="H937" s="53" t="s">
        <v>831</v>
      </c>
      <c r="I937" s="53" t="s">
        <v>20</v>
      </c>
      <c r="J937" s="53" t="s">
        <v>21</v>
      </c>
      <c r="K937" s="53" t="s">
        <v>22</v>
      </c>
      <c r="L937" s="53" t="s">
        <v>168</v>
      </c>
      <c r="M937" s="53" t="s">
        <v>50</v>
      </c>
      <c r="N937" s="53" t="s">
        <v>156</v>
      </c>
      <c r="O937" s="55">
        <v>72733</v>
      </c>
      <c r="P937" s="53" t="s">
        <v>133</v>
      </c>
      <c r="Q937" s="53" t="s">
        <v>31</v>
      </c>
      <c r="R937" s="40">
        <f>IF(D937="0. Inget datum inlagt",Tabell1[[#This Row],[Start date]],YEAR(D937))</f>
        <v>2023</v>
      </c>
      <c r="S937" s="13" t="s">
        <v>134</v>
      </c>
    </row>
    <row r="938" spans="1:19" x14ac:dyDescent="0.2">
      <c r="A938" s="53">
        <v>95</v>
      </c>
      <c r="B938" s="53" t="s">
        <v>773</v>
      </c>
      <c r="C938" s="53" t="s">
        <v>17</v>
      </c>
      <c r="D938" s="54">
        <v>45108</v>
      </c>
      <c r="E938" s="85">
        <v>46203</v>
      </c>
      <c r="F938" s="53" t="s">
        <v>877</v>
      </c>
      <c r="G938" s="53" t="s">
        <v>879</v>
      </c>
      <c r="H938" s="53" t="s">
        <v>880</v>
      </c>
      <c r="I938" s="53" t="s">
        <v>20</v>
      </c>
      <c r="J938" s="53" t="s">
        <v>21</v>
      </c>
      <c r="K938" s="53" t="s">
        <v>22</v>
      </c>
      <c r="L938" s="53" t="s">
        <v>881</v>
      </c>
      <c r="M938" s="53" t="s">
        <v>50</v>
      </c>
      <c r="N938" s="53" t="s">
        <v>156</v>
      </c>
      <c r="O938" s="55">
        <v>83186</v>
      </c>
      <c r="P938" s="53" t="s">
        <v>397</v>
      </c>
      <c r="Q938" s="53" t="s">
        <v>94</v>
      </c>
      <c r="R938" s="40">
        <f>IF(D938="0. Inget datum inlagt",Tabell1[[#This Row],[Start date]],YEAR(D938))</f>
        <v>2023</v>
      </c>
      <c r="S938" s="13" t="s">
        <v>134</v>
      </c>
    </row>
    <row r="939" spans="1:19" x14ac:dyDescent="0.2">
      <c r="A939" s="53">
        <v>156</v>
      </c>
      <c r="B939" s="53" t="s">
        <v>773</v>
      </c>
      <c r="C939" s="53" t="s">
        <v>17</v>
      </c>
      <c r="D939" s="54">
        <v>45505</v>
      </c>
      <c r="E939" s="85">
        <v>46599</v>
      </c>
      <c r="F939" s="53" t="s">
        <v>1079</v>
      </c>
      <c r="G939" s="53" t="s">
        <v>1081</v>
      </c>
      <c r="H939" s="53" t="s">
        <v>1530</v>
      </c>
      <c r="I939" s="53" t="s">
        <v>20</v>
      </c>
      <c r="J939" s="53" t="s">
        <v>66</v>
      </c>
      <c r="K939" s="53" t="s">
        <v>22</v>
      </c>
      <c r="L939" s="53" t="s">
        <v>787</v>
      </c>
      <c r="M939" s="53" t="s">
        <v>389</v>
      </c>
      <c r="N939" s="53" t="s">
        <v>156</v>
      </c>
      <c r="O939" s="55">
        <v>42518</v>
      </c>
      <c r="P939" s="53" t="s">
        <v>133</v>
      </c>
      <c r="Q939" s="53" t="s">
        <v>31</v>
      </c>
      <c r="R939" s="40">
        <f>IF(D939="0. Inget datum inlagt",Tabell1[[#This Row],[Start date]],YEAR(D939))</f>
        <v>2024</v>
      </c>
      <c r="S939" s="13" t="s">
        <v>134</v>
      </c>
    </row>
    <row r="940" spans="1:19" x14ac:dyDescent="0.2">
      <c r="A940" s="53">
        <v>10</v>
      </c>
      <c r="B940" s="53" t="s">
        <v>773</v>
      </c>
      <c r="C940" s="53" t="s">
        <v>17</v>
      </c>
      <c r="D940" s="54">
        <v>44927</v>
      </c>
      <c r="E940" s="85">
        <v>46022</v>
      </c>
      <c r="F940" s="53" t="s">
        <v>783</v>
      </c>
      <c r="G940" s="53" t="s">
        <v>785</v>
      </c>
      <c r="H940" s="53" t="s">
        <v>786</v>
      </c>
      <c r="I940" s="53" t="s">
        <v>20</v>
      </c>
      <c r="J940" s="53" t="s">
        <v>21</v>
      </c>
      <c r="K940" s="53" t="s">
        <v>22</v>
      </c>
      <c r="L940" s="53" t="s">
        <v>787</v>
      </c>
      <c r="M940" s="53" t="s">
        <v>389</v>
      </c>
      <c r="N940" s="53" t="s">
        <v>156</v>
      </c>
      <c r="O940" s="55">
        <v>150902</v>
      </c>
      <c r="P940" s="53" t="s">
        <v>285</v>
      </c>
      <c r="Q940" s="53" t="s">
        <v>96</v>
      </c>
      <c r="R940" s="40">
        <f>IF(D940="0. Inget datum inlagt",Tabell1[[#This Row],[Start date]],YEAR(D940))</f>
        <v>2023</v>
      </c>
      <c r="S940" s="13" t="s">
        <v>134</v>
      </c>
    </row>
    <row r="941" spans="1:19" x14ac:dyDescent="0.2">
      <c r="A941" s="53">
        <v>140</v>
      </c>
      <c r="B941" s="53" t="s">
        <v>773</v>
      </c>
      <c r="C941" s="53" t="s">
        <v>26</v>
      </c>
      <c r="D941" s="54">
        <v>45323</v>
      </c>
      <c r="E941" s="85">
        <v>45535</v>
      </c>
      <c r="F941" s="53" t="s">
        <v>932</v>
      </c>
      <c r="G941" s="53" t="s">
        <v>1067</v>
      </c>
      <c r="H941" s="53" t="s">
        <v>933</v>
      </c>
      <c r="I941" s="53" t="s">
        <v>34</v>
      </c>
      <c r="J941" s="53" t="s">
        <v>35</v>
      </c>
      <c r="K941" s="53" t="s">
        <v>22</v>
      </c>
      <c r="L941" s="53" t="s">
        <v>578</v>
      </c>
      <c r="M941" s="53" t="s">
        <v>131</v>
      </c>
      <c r="N941" s="53" t="s">
        <v>132</v>
      </c>
      <c r="O941" s="55">
        <v>2659</v>
      </c>
      <c r="P941" s="53" t="s">
        <v>285</v>
      </c>
      <c r="Q941" s="53" t="s">
        <v>96</v>
      </c>
      <c r="R941" s="40">
        <f>IF(D941="0. Inget datum inlagt",Tabell1[[#This Row],[Start date]],YEAR(D941))</f>
        <v>2024</v>
      </c>
      <c r="S941" s="13" t="s">
        <v>134</v>
      </c>
    </row>
    <row r="942" spans="1:19" x14ac:dyDescent="0.2">
      <c r="A942" s="53">
        <v>141</v>
      </c>
      <c r="B942" s="53" t="s">
        <v>773</v>
      </c>
      <c r="C942" s="53" t="s">
        <v>26</v>
      </c>
      <c r="D942" s="54">
        <v>45323</v>
      </c>
      <c r="E942" s="85">
        <v>45535</v>
      </c>
      <c r="F942" s="53" t="s">
        <v>932</v>
      </c>
      <c r="G942" s="53" t="s">
        <v>135</v>
      </c>
      <c r="H942" s="53" t="s">
        <v>934</v>
      </c>
      <c r="I942" s="53" t="s">
        <v>20</v>
      </c>
      <c r="J942" s="53" t="s">
        <v>21</v>
      </c>
      <c r="K942" s="53" t="s">
        <v>22</v>
      </c>
      <c r="L942" s="53" t="s">
        <v>578</v>
      </c>
      <c r="M942" s="53" t="s">
        <v>131</v>
      </c>
      <c r="N942" s="53" t="s">
        <v>132</v>
      </c>
      <c r="O942" s="55">
        <v>19619</v>
      </c>
      <c r="P942" s="53" t="s">
        <v>285</v>
      </c>
      <c r="Q942" s="53" t="s">
        <v>96</v>
      </c>
      <c r="R942" s="40">
        <f>IF(D942="0. Inget datum inlagt",Tabell1[[#This Row],[Start date]],YEAR(D942))</f>
        <v>2024</v>
      </c>
      <c r="S942" s="13" t="s">
        <v>134</v>
      </c>
    </row>
    <row r="943" spans="1:19" x14ac:dyDescent="0.2">
      <c r="A943" s="53">
        <v>174</v>
      </c>
      <c r="B943" s="53" t="s">
        <v>773</v>
      </c>
      <c r="C943" s="53" t="s">
        <v>26</v>
      </c>
      <c r="D943" s="54">
        <v>45427</v>
      </c>
      <c r="E943" s="85">
        <v>45641</v>
      </c>
      <c r="F943" s="53" t="s">
        <v>1093</v>
      </c>
      <c r="G943" s="53" t="s">
        <v>135</v>
      </c>
      <c r="H943" s="53" t="s">
        <v>934</v>
      </c>
      <c r="I943" s="53" t="s">
        <v>20</v>
      </c>
      <c r="J943" s="53" t="s">
        <v>21</v>
      </c>
      <c r="K943" s="53" t="s">
        <v>22</v>
      </c>
      <c r="L943" s="53" t="s">
        <v>578</v>
      </c>
      <c r="M943" s="53" t="s">
        <v>131</v>
      </c>
      <c r="N943" s="53" t="s">
        <v>132</v>
      </c>
      <c r="O943" s="55">
        <v>18874</v>
      </c>
      <c r="P943" s="53" t="s">
        <v>133</v>
      </c>
      <c r="Q943" s="53" t="s">
        <v>31</v>
      </c>
      <c r="R943" s="40">
        <f>IF(D943="0. Inget datum inlagt",Tabell1[[#This Row],[Start date]],YEAR(D943))</f>
        <v>2024</v>
      </c>
      <c r="S943" s="13" t="s">
        <v>134</v>
      </c>
    </row>
    <row r="944" spans="1:19" x14ac:dyDescent="0.2">
      <c r="A944" s="53">
        <v>116</v>
      </c>
      <c r="B944" s="53" t="s">
        <v>773</v>
      </c>
      <c r="C944" s="53" t="s">
        <v>26</v>
      </c>
      <c r="D944" s="54">
        <v>45139</v>
      </c>
      <c r="E944" s="85">
        <v>45322</v>
      </c>
      <c r="F944" s="53" t="s">
        <v>906</v>
      </c>
      <c r="G944" s="53" t="s">
        <v>1056</v>
      </c>
      <c r="H944" s="53" t="s">
        <v>908</v>
      </c>
      <c r="I944" s="53" t="s">
        <v>20</v>
      </c>
      <c r="J944" s="53" t="s">
        <v>66</v>
      </c>
      <c r="K944" s="53" t="s">
        <v>29</v>
      </c>
      <c r="L944" s="53" t="s">
        <v>787</v>
      </c>
      <c r="M944" s="53" t="s">
        <v>389</v>
      </c>
      <c r="N944" s="53" t="s">
        <v>156</v>
      </c>
      <c r="O944" s="55">
        <v>26395</v>
      </c>
      <c r="P944" s="53" t="s">
        <v>133</v>
      </c>
      <c r="Q944" s="53" t="s">
        <v>31</v>
      </c>
      <c r="R944" s="40">
        <f>IF(D944="0. Inget datum inlagt",Tabell1[[#This Row],[Start date]],YEAR(D944))</f>
        <v>2023</v>
      </c>
      <c r="S944" s="13" t="s">
        <v>134</v>
      </c>
    </row>
    <row r="945" spans="1:19" x14ac:dyDescent="0.2">
      <c r="A945" s="53">
        <v>154</v>
      </c>
      <c r="B945" s="53" t="s">
        <v>773</v>
      </c>
      <c r="C945" s="53" t="s">
        <v>17</v>
      </c>
      <c r="D945" s="54">
        <v>45505</v>
      </c>
      <c r="E945" s="85">
        <v>46599</v>
      </c>
      <c r="F945" s="53" t="s">
        <v>1079</v>
      </c>
      <c r="G945" s="53" t="s">
        <v>907</v>
      </c>
      <c r="H945" s="53" t="s">
        <v>908</v>
      </c>
      <c r="I945" s="53" t="s">
        <v>20</v>
      </c>
      <c r="J945" s="53" t="s">
        <v>66</v>
      </c>
      <c r="K945" s="53" t="s">
        <v>29</v>
      </c>
      <c r="L945" s="53" t="s">
        <v>787</v>
      </c>
      <c r="M945" s="53" t="s">
        <v>389</v>
      </c>
      <c r="N945" s="53" t="s">
        <v>156</v>
      </c>
      <c r="O945" s="55">
        <v>451703</v>
      </c>
      <c r="P945" s="53" t="s">
        <v>133</v>
      </c>
      <c r="Q945" s="53" t="s">
        <v>31</v>
      </c>
      <c r="R945" s="40">
        <f>IF(D945="0. Inget datum inlagt",Tabell1[[#This Row],[Start date]],YEAR(D945))</f>
        <v>2024</v>
      </c>
      <c r="S945" s="13" t="s">
        <v>134</v>
      </c>
    </row>
    <row r="946" spans="1:19" x14ac:dyDescent="0.2">
      <c r="A946" s="53">
        <v>30</v>
      </c>
      <c r="B946" s="53" t="s">
        <v>773</v>
      </c>
      <c r="C946" s="53" t="s">
        <v>17</v>
      </c>
      <c r="D946" s="54">
        <v>44958</v>
      </c>
      <c r="E946" s="85">
        <v>46053</v>
      </c>
      <c r="F946" s="53" t="s">
        <v>812</v>
      </c>
      <c r="G946" s="53" t="s">
        <v>615</v>
      </c>
      <c r="H946" s="53" t="s">
        <v>616</v>
      </c>
      <c r="I946" s="53" t="s">
        <v>20</v>
      </c>
      <c r="J946" s="53" t="s">
        <v>66</v>
      </c>
      <c r="K946" s="53" t="s">
        <v>22</v>
      </c>
      <c r="L946" s="53" t="s">
        <v>813</v>
      </c>
      <c r="M946" s="53" t="s">
        <v>50</v>
      </c>
      <c r="N946" s="53" t="s">
        <v>156</v>
      </c>
      <c r="O946" s="55">
        <v>38584</v>
      </c>
      <c r="P946" s="53" t="s">
        <v>133</v>
      </c>
      <c r="Q946" s="53" t="s">
        <v>88</v>
      </c>
      <c r="R946" s="40">
        <f>IF(D946="0. Inget datum inlagt",Tabell1[[#This Row],[Start date]],YEAR(D946))</f>
        <v>2023</v>
      </c>
      <c r="S946" s="13" t="s">
        <v>134</v>
      </c>
    </row>
    <row r="947" spans="1:19" x14ac:dyDescent="0.2">
      <c r="A947" s="53">
        <v>169</v>
      </c>
      <c r="B947" s="53" t="s">
        <v>773</v>
      </c>
      <c r="C947" s="53" t="s">
        <v>17</v>
      </c>
      <c r="D947" s="54">
        <v>45505</v>
      </c>
      <c r="E947" s="85">
        <v>46599</v>
      </c>
      <c r="F947" s="53" t="s">
        <v>1087</v>
      </c>
      <c r="G947" s="53" t="s">
        <v>1089</v>
      </c>
      <c r="H947" s="53" t="s">
        <v>1537</v>
      </c>
      <c r="I947" s="53" t="s">
        <v>20</v>
      </c>
      <c r="J947" s="53" t="s">
        <v>21</v>
      </c>
      <c r="K947" s="53" t="s">
        <v>22</v>
      </c>
      <c r="L947" s="53" t="s">
        <v>1545</v>
      </c>
      <c r="M947" s="53" t="s">
        <v>131</v>
      </c>
      <c r="N947" s="53" t="s">
        <v>132</v>
      </c>
      <c r="O947" s="55">
        <v>77986</v>
      </c>
      <c r="P947" s="53" t="s">
        <v>133</v>
      </c>
      <c r="Q947" s="53" t="s">
        <v>84</v>
      </c>
      <c r="R947" s="40">
        <f>IF(D947="0. Inget datum inlagt",Tabell1[[#This Row],[Start date]],YEAR(D947))</f>
        <v>2024</v>
      </c>
      <c r="S947" s="13" t="s">
        <v>134</v>
      </c>
    </row>
    <row r="948" spans="1:19" x14ac:dyDescent="0.2">
      <c r="A948" s="53">
        <v>139</v>
      </c>
      <c r="B948" s="53" t="s">
        <v>773</v>
      </c>
      <c r="C948" s="53" t="s">
        <v>26</v>
      </c>
      <c r="D948" s="54">
        <v>45293</v>
      </c>
      <c r="E948" s="85">
        <v>45596</v>
      </c>
      <c r="F948" s="53" t="s">
        <v>931</v>
      </c>
      <c r="G948" s="53" t="s">
        <v>704</v>
      </c>
      <c r="H948" s="53" t="s">
        <v>705</v>
      </c>
      <c r="I948" s="53" t="s">
        <v>20</v>
      </c>
      <c r="J948" s="53" t="s">
        <v>25</v>
      </c>
      <c r="K948" s="53" t="s">
        <v>29</v>
      </c>
      <c r="L948" s="53" t="s">
        <v>155</v>
      </c>
      <c r="M948" s="53" t="s">
        <v>50</v>
      </c>
      <c r="N948" s="53" t="s">
        <v>156</v>
      </c>
      <c r="O948" s="55">
        <v>24654</v>
      </c>
      <c r="P948" s="53" t="s">
        <v>133</v>
      </c>
      <c r="Q948" s="53" t="s">
        <v>88</v>
      </c>
      <c r="R948" s="40">
        <f>IF(D948="0. Inget datum inlagt",Tabell1[[#This Row],[Start date]],YEAR(D948))</f>
        <v>2024</v>
      </c>
      <c r="S948" s="13" t="s">
        <v>134</v>
      </c>
    </row>
    <row r="949" spans="1:19" x14ac:dyDescent="0.2">
      <c r="A949" s="53">
        <v>142</v>
      </c>
      <c r="B949" s="53" t="s">
        <v>773</v>
      </c>
      <c r="C949" s="53" t="s">
        <v>17</v>
      </c>
      <c r="D949" s="54">
        <v>45537</v>
      </c>
      <c r="E949" s="85">
        <v>46630</v>
      </c>
      <c r="F949" s="53" t="s">
        <v>1068</v>
      </c>
      <c r="G949" s="53" t="s">
        <v>1069</v>
      </c>
      <c r="H949" s="53" t="s">
        <v>705</v>
      </c>
      <c r="I949" s="53" t="s">
        <v>20</v>
      </c>
      <c r="J949" s="53" t="s">
        <v>25</v>
      </c>
      <c r="K949" s="53" t="s">
        <v>22</v>
      </c>
      <c r="L949" s="53" t="s">
        <v>155</v>
      </c>
      <c r="M949" s="53" t="s">
        <v>50</v>
      </c>
      <c r="N949" s="53" t="s">
        <v>156</v>
      </c>
      <c r="O949" s="55">
        <v>172686</v>
      </c>
      <c r="P949" s="53" t="s">
        <v>133</v>
      </c>
      <c r="Q949" s="53" t="s">
        <v>88</v>
      </c>
      <c r="R949" s="40">
        <f>IF(D949="0. Inget datum inlagt",Tabell1[[#This Row],[Start date]],YEAR(D949))</f>
        <v>2024</v>
      </c>
      <c r="S949" s="13" t="s">
        <v>134</v>
      </c>
    </row>
    <row r="950" spans="1:19" x14ac:dyDescent="0.2">
      <c r="A950" s="53">
        <v>17</v>
      </c>
      <c r="B950" s="53" t="s">
        <v>773</v>
      </c>
      <c r="C950" s="53" t="s">
        <v>17</v>
      </c>
      <c r="D950" s="54">
        <v>44896</v>
      </c>
      <c r="E950" s="85">
        <v>45991</v>
      </c>
      <c r="F950" s="53" t="s">
        <v>796</v>
      </c>
      <c r="G950" s="53" t="s">
        <v>797</v>
      </c>
      <c r="H950" s="53" t="s">
        <v>798</v>
      </c>
      <c r="I950" s="53" t="s">
        <v>20</v>
      </c>
      <c r="J950" s="53" t="s">
        <v>25</v>
      </c>
      <c r="K950" s="53" t="s">
        <v>22</v>
      </c>
      <c r="L950" s="53" t="s">
        <v>787</v>
      </c>
      <c r="M950" s="53" t="s">
        <v>389</v>
      </c>
      <c r="N950" s="53" t="s">
        <v>156</v>
      </c>
      <c r="O950" s="55">
        <v>347507</v>
      </c>
      <c r="P950" s="53" t="s">
        <v>138</v>
      </c>
      <c r="Q950" s="53" t="s">
        <v>51</v>
      </c>
      <c r="R950" s="40">
        <f>IF(D950="0. Inget datum inlagt",Tabell1[[#This Row],[Start date]],YEAR(D950))</f>
        <v>2022</v>
      </c>
      <c r="S950" s="13" t="s">
        <v>134</v>
      </c>
    </row>
    <row r="951" spans="1:19" x14ac:dyDescent="0.2">
      <c r="A951" s="53">
        <v>21</v>
      </c>
      <c r="B951" s="53" t="s">
        <v>773</v>
      </c>
      <c r="C951" s="53" t="s">
        <v>17</v>
      </c>
      <c r="D951" s="54">
        <v>44958</v>
      </c>
      <c r="E951" s="85">
        <v>46053</v>
      </c>
      <c r="F951" s="53" t="s">
        <v>803</v>
      </c>
      <c r="G951" s="53" t="s">
        <v>806</v>
      </c>
      <c r="H951" s="53" t="s">
        <v>798</v>
      </c>
      <c r="I951" s="53" t="s">
        <v>20</v>
      </c>
      <c r="J951" s="53" t="s">
        <v>25</v>
      </c>
      <c r="K951" s="53" t="s">
        <v>22</v>
      </c>
      <c r="L951" s="53" t="s">
        <v>787</v>
      </c>
      <c r="M951" s="53" t="s">
        <v>389</v>
      </c>
      <c r="N951" s="53" t="s">
        <v>156</v>
      </c>
      <c r="O951" s="55">
        <v>381761</v>
      </c>
      <c r="P951" s="53" t="s">
        <v>138</v>
      </c>
      <c r="Q951" s="53" t="s">
        <v>77</v>
      </c>
      <c r="R951" s="40">
        <f>IF(D951="0. Inget datum inlagt",Tabell1[[#This Row],[Start date]],YEAR(D951))</f>
        <v>2023</v>
      </c>
      <c r="S951" s="13" t="s">
        <v>134</v>
      </c>
    </row>
    <row r="952" spans="1:19" x14ac:dyDescent="0.2">
      <c r="A952" s="53">
        <v>38</v>
      </c>
      <c r="B952" s="53" t="s">
        <v>773</v>
      </c>
      <c r="C952" s="53" t="s">
        <v>17</v>
      </c>
      <c r="D952" s="54">
        <v>44927</v>
      </c>
      <c r="E952" s="85">
        <v>46022</v>
      </c>
      <c r="F952" s="53" t="s">
        <v>815</v>
      </c>
      <c r="G952" s="53" t="s">
        <v>806</v>
      </c>
      <c r="H952" s="53" t="s">
        <v>798</v>
      </c>
      <c r="I952" s="53" t="s">
        <v>20</v>
      </c>
      <c r="J952" s="53" t="s">
        <v>25</v>
      </c>
      <c r="K952" s="53" t="s">
        <v>22</v>
      </c>
      <c r="L952" s="53" t="s">
        <v>787</v>
      </c>
      <c r="M952" s="53" t="s">
        <v>389</v>
      </c>
      <c r="N952" s="53" t="s">
        <v>156</v>
      </c>
      <c r="O952" s="55">
        <v>185745</v>
      </c>
      <c r="P952" s="53" t="s">
        <v>138</v>
      </c>
      <c r="Q952" s="53" t="s">
        <v>51</v>
      </c>
      <c r="R952" s="40">
        <f>IF(D952="0. Inget datum inlagt",Tabell1[[#This Row],[Start date]],YEAR(D952))</f>
        <v>2023</v>
      </c>
      <c r="S952" s="13" t="s">
        <v>134</v>
      </c>
    </row>
    <row r="953" spans="1:19" x14ac:dyDescent="0.2">
      <c r="A953" s="53">
        <v>78</v>
      </c>
      <c r="B953" s="53" t="s">
        <v>773</v>
      </c>
      <c r="C953" s="53" t="s">
        <v>17</v>
      </c>
      <c r="D953" s="54">
        <v>45139</v>
      </c>
      <c r="E953" s="85">
        <v>46234</v>
      </c>
      <c r="F953" s="53" t="s">
        <v>853</v>
      </c>
      <c r="G953" s="53" t="s">
        <v>806</v>
      </c>
      <c r="H953" s="53" t="s">
        <v>798</v>
      </c>
      <c r="I953" s="53" t="s">
        <v>20</v>
      </c>
      <c r="J953" s="53" t="s">
        <v>25</v>
      </c>
      <c r="K953" s="53" t="s">
        <v>22</v>
      </c>
      <c r="L953" s="53" t="s">
        <v>787</v>
      </c>
      <c r="M953" s="53" t="s">
        <v>389</v>
      </c>
      <c r="N953" s="53" t="s">
        <v>156</v>
      </c>
      <c r="O953" s="55">
        <v>122514</v>
      </c>
      <c r="P953" s="53" t="s">
        <v>138</v>
      </c>
      <c r="Q953" s="53" t="s">
        <v>51</v>
      </c>
      <c r="R953" s="40">
        <f>IF(D953="0. Inget datum inlagt",Tabell1[[#This Row],[Start date]],YEAR(D953))</f>
        <v>2023</v>
      </c>
      <c r="S953" s="13" t="s">
        <v>134</v>
      </c>
    </row>
    <row r="954" spans="1:19" x14ac:dyDescent="0.2">
      <c r="A954" s="53">
        <v>124</v>
      </c>
      <c r="B954" s="53" t="s">
        <v>773</v>
      </c>
      <c r="C954" s="53" t="s">
        <v>17</v>
      </c>
      <c r="D954" s="54">
        <v>45292</v>
      </c>
      <c r="E954" s="85">
        <v>46387</v>
      </c>
      <c r="F954" s="53" t="s">
        <v>914</v>
      </c>
      <c r="G954" s="53" t="s">
        <v>1058</v>
      </c>
      <c r="H954" s="53" t="s">
        <v>798</v>
      </c>
      <c r="I954" s="53" t="s">
        <v>20</v>
      </c>
      <c r="J954" s="53" t="s">
        <v>25</v>
      </c>
      <c r="K954" s="53" t="s">
        <v>22</v>
      </c>
      <c r="L954" s="53" t="s">
        <v>787</v>
      </c>
      <c r="M954" s="53" t="s">
        <v>389</v>
      </c>
      <c r="N954" s="53" t="s">
        <v>156</v>
      </c>
      <c r="O954" s="55">
        <v>171930</v>
      </c>
      <c r="P954" s="53" t="s">
        <v>397</v>
      </c>
      <c r="Q954" s="53" t="s">
        <v>94</v>
      </c>
      <c r="R954" s="40">
        <f>IF(D954="0. Inget datum inlagt",Tabell1[[#This Row],[Start date]],YEAR(D954))</f>
        <v>2024</v>
      </c>
      <c r="S954" s="13" t="s">
        <v>134</v>
      </c>
    </row>
    <row r="955" spans="1:19" x14ac:dyDescent="0.2">
      <c r="A955" s="53">
        <v>138</v>
      </c>
      <c r="B955" s="53" t="s">
        <v>773</v>
      </c>
      <c r="C955" s="53" t="s">
        <v>26</v>
      </c>
      <c r="D955" s="54">
        <v>45201</v>
      </c>
      <c r="E955" s="85">
        <v>45565</v>
      </c>
      <c r="F955" s="53" t="s">
        <v>930</v>
      </c>
      <c r="G955" s="53" t="s">
        <v>806</v>
      </c>
      <c r="H955" s="53" t="s">
        <v>798</v>
      </c>
      <c r="I955" s="53" t="s">
        <v>20</v>
      </c>
      <c r="J955" s="53" t="s">
        <v>25</v>
      </c>
      <c r="K955" s="53" t="s">
        <v>29</v>
      </c>
      <c r="L955" s="53" t="s">
        <v>787</v>
      </c>
      <c r="M955" s="53" t="s">
        <v>389</v>
      </c>
      <c r="N955" s="53" t="s">
        <v>156</v>
      </c>
      <c r="O955" s="55">
        <v>36000</v>
      </c>
      <c r="P955" s="53" t="s">
        <v>133</v>
      </c>
      <c r="Q955" s="53" t="s">
        <v>31</v>
      </c>
      <c r="R955" s="40">
        <f>IF(D955="0. Inget datum inlagt",Tabell1[[#This Row],[Start date]],YEAR(D955))</f>
        <v>2023</v>
      </c>
      <c r="S955" s="13" t="s">
        <v>134</v>
      </c>
    </row>
    <row r="956" spans="1:19" x14ac:dyDescent="0.2">
      <c r="A956" s="53">
        <v>153</v>
      </c>
      <c r="B956" s="53" t="s">
        <v>773</v>
      </c>
      <c r="C956" s="53" t="s">
        <v>17</v>
      </c>
      <c r="D956" s="54">
        <v>45505</v>
      </c>
      <c r="E956" s="85">
        <v>46599</v>
      </c>
      <c r="F956" s="53" t="s">
        <v>1079</v>
      </c>
      <c r="G956" s="53" t="s">
        <v>806</v>
      </c>
      <c r="H956" s="53" t="s">
        <v>798</v>
      </c>
      <c r="I956" s="53" t="s">
        <v>20</v>
      </c>
      <c r="J956" s="53" t="s">
        <v>25</v>
      </c>
      <c r="K956" s="53" t="s">
        <v>22</v>
      </c>
      <c r="L956" s="53" t="s">
        <v>787</v>
      </c>
      <c r="M956" s="53" t="s">
        <v>389</v>
      </c>
      <c r="N956" s="53" t="s">
        <v>156</v>
      </c>
      <c r="O956" s="55">
        <v>181944</v>
      </c>
      <c r="P956" s="53" t="s">
        <v>133</v>
      </c>
      <c r="Q956" s="53" t="s">
        <v>31</v>
      </c>
      <c r="R956" s="40">
        <f>IF(D956="0. Inget datum inlagt",Tabell1[[#This Row],[Start date]],YEAR(D956))</f>
        <v>2024</v>
      </c>
      <c r="S956" s="13" t="s">
        <v>134</v>
      </c>
    </row>
    <row r="957" spans="1:19" x14ac:dyDescent="0.2">
      <c r="A957" s="53">
        <v>77</v>
      </c>
      <c r="B957" s="53" t="s">
        <v>773</v>
      </c>
      <c r="C957" s="53" t="s">
        <v>17</v>
      </c>
      <c r="D957" s="54">
        <v>45200</v>
      </c>
      <c r="E957" s="85">
        <v>46295</v>
      </c>
      <c r="F957" s="53" t="s">
        <v>852</v>
      </c>
      <c r="G957" s="53" t="s">
        <v>128</v>
      </c>
      <c r="H957" s="53" t="s">
        <v>129</v>
      </c>
      <c r="I957" s="53" t="s">
        <v>20</v>
      </c>
      <c r="J957" s="53" t="s">
        <v>25</v>
      </c>
      <c r="K957" s="53" t="s">
        <v>22</v>
      </c>
      <c r="L957" s="53" t="s">
        <v>130</v>
      </c>
      <c r="M957" s="53" t="s">
        <v>131</v>
      </c>
      <c r="N957" s="53" t="s">
        <v>132</v>
      </c>
      <c r="O957" s="55">
        <v>44290</v>
      </c>
      <c r="P957" s="53" t="s">
        <v>138</v>
      </c>
      <c r="Q957" s="53" t="s">
        <v>51</v>
      </c>
      <c r="R957" s="40">
        <f>IF(D957="0. Inget datum inlagt",Tabell1[[#This Row],[Start date]],YEAR(D957))</f>
        <v>2023</v>
      </c>
      <c r="S957" s="13" t="s">
        <v>134</v>
      </c>
    </row>
    <row r="958" spans="1:19" x14ac:dyDescent="0.2">
      <c r="A958" s="53">
        <v>128</v>
      </c>
      <c r="B958" s="53" t="s">
        <v>773</v>
      </c>
      <c r="C958" s="53" t="s">
        <v>17</v>
      </c>
      <c r="D958" s="54">
        <v>45292</v>
      </c>
      <c r="E958" s="85">
        <v>46387</v>
      </c>
      <c r="F958" s="53" t="s">
        <v>918</v>
      </c>
      <c r="G958" s="53" t="s">
        <v>1062</v>
      </c>
      <c r="H958" s="53" t="s">
        <v>1502</v>
      </c>
      <c r="I958" s="53" t="s">
        <v>20</v>
      </c>
      <c r="J958" s="53" t="s">
        <v>25</v>
      </c>
      <c r="K958" s="53" t="s">
        <v>22</v>
      </c>
      <c r="L958" s="53" t="s">
        <v>189</v>
      </c>
      <c r="M958" s="53" t="s">
        <v>50</v>
      </c>
      <c r="N958" s="53" t="s">
        <v>156</v>
      </c>
      <c r="O958" s="55">
        <v>163682</v>
      </c>
      <c r="P958" s="53" t="s">
        <v>138</v>
      </c>
      <c r="Q958" s="53" t="s">
        <v>77</v>
      </c>
      <c r="R958" s="40">
        <f>IF(D958="0. Inget datum inlagt",Tabell1[[#This Row],[Start date]],YEAR(D958))</f>
        <v>2024</v>
      </c>
      <c r="S958" s="13" t="s">
        <v>134</v>
      </c>
    </row>
    <row r="959" spans="1:19" x14ac:dyDescent="0.2">
      <c r="A959" s="53">
        <v>136</v>
      </c>
      <c r="B959" s="53" t="s">
        <v>773</v>
      </c>
      <c r="C959" s="53" t="s">
        <v>17</v>
      </c>
      <c r="D959" s="54">
        <v>45261</v>
      </c>
      <c r="E959" s="85">
        <v>46356</v>
      </c>
      <c r="F959" s="53" t="s">
        <v>925</v>
      </c>
      <c r="G959" s="53" t="s">
        <v>1066</v>
      </c>
      <c r="H959" s="53" t="s">
        <v>674</v>
      </c>
      <c r="I959" s="53" t="s">
        <v>20</v>
      </c>
      <c r="J959" s="53" t="s">
        <v>144</v>
      </c>
      <c r="K959" s="53" t="s">
        <v>22</v>
      </c>
      <c r="L959" s="53" t="s">
        <v>675</v>
      </c>
      <c r="M959" s="53" t="s">
        <v>50</v>
      </c>
      <c r="N959" s="53" t="s">
        <v>156</v>
      </c>
      <c r="O959" s="55">
        <v>112323</v>
      </c>
      <c r="P959" s="53" t="s">
        <v>133</v>
      </c>
      <c r="Q959" s="53" t="s">
        <v>88</v>
      </c>
      <c r="R959" s="40">
        <f>IF(D959="0. Inget datum inlagt",Tabell1[[#This Row],[Start date]],YEAR(D959))</f>
        <v>2023</v>
      </c>
      <c r="S959" s="13" t="s">
        <v>134</v>
      </c>
    </row>
    <row r="960" spans="1:19" x14ac:dyDescent="0.2">
      <c r="A960" s="53">
        <v>161</v>
      </c>
      <c r="B960" s="53" t="s">
        <v>773</v>
      </c>
      <c r="C960" s="53" t="s">
        <v>17</v>
      </c>
      <c r="D960" s="54">
        <v>45536</v>
      </c>
      <c r="E960" s="85">
        <v>46630</v>
      </c>
      <c r="F960" s="53" t="s">
        <v>1085</v>
      </c>
      <c r="G960" s="53" t="s">
        <v>135</v>
      </c>
      <c r="H960" s="53" t="s">
        <v>1534</v>
      </c>
      <c r="I960" s="53" t="s">
        <v>34</v>
      </c>
      <c r="J960" s="53" t="s">
        <v>66</v>
      </c>
      <c r="K960" s="53" t="s">
        <v>22</v>
      </c>
      <c r="L960" s="53" t="s">
        <v>205</v>
      </c>
      <c r="M960" s="53" t="s">
        <v>131</v>
      </c>
      <c r="N960" s="53" t="s">
        <v>132</v>
      </c>
      <c r="O960" s="55">
        <v>426315</v>
      </c>
      <c r="P960" s="53" t="s">
        <v>285</v>
      </c>
      <c r="Q960" s="53" t="s">
        <v>96</v>
      </c>
      <c r="R960" s="40">
        <f>IF(D960="0. Inget datum inlagt",Tabell1[[#This Row],[Start date]],YEAR(D960))</f>
        <v>2024</v>
      </c>
      <c r="S960" s="13" t="s">
        <v>134</v>
      </c>
    </row>
    <row r="961" spans="1:19" x14ac:dyDescent="0.2">
      <c r="A961" s="53">
        <v>18</v>
      </c>
      <c r="B961" s="53" t="s">
        <v>773</v>
      </c>
      <c r="C961" s="53" t="s">
        <v>17</v>
      </c>
      <c r="D961" s="54">
        <v>44896</v>
      </c>
      <c r="E961" s="85">
        <v>45991</v>
      </c>
      <c r="F961" s="53" t="s">
        <v>796</v>
      </c>
      <c r="G961" s="53" t="s">
        <v>799</v>
      </c>
      <c r="H961" s="53" t="s">
        <v>800</v>
      </c>
      <c r="I961" s="53" t="s">
        <v>34</v>
      </c>
      <c r="J961" s="53" t="s">
        <v>66</v>
      </c>
      <c r="K961" s="53" t="s">
        <v>22</v>
      </c>
      <c r="L961" s="53" t="s">
        <v>205</v>
      </c>
      <c r="M961" s="53" t="s">
        <v>131</v>
      </c>
      <c r="N961" s="53" t="s">
        <v>132</v>
      </c>
      <c r="O961" s="55">
        <v>36595</v>
      </c>
      <c r="P961" s="53" t="s">
        <v>138</v>
      </c>
      <c r="Q961" s="53" t="s">
        <v>51</v>
      </c>
      <c r="R961" s="40">
        <f>IF(D961="0. Inget datum inlagt",Tabell1[[#This Row],[Start date]],YEAR(D961))</f>
        <v>2022</v>
      </c>
      <c r="S961" s="13" t="s">
        <v>134</v>
      </c>
    </row>
    <row r="962" spans="1:19" x14ac:dyDescent="0.2">
      <c r="A962" s="53">
        <v>37</v>
      </c>
      <c r="B962" s="53" t="s">
        <v>773</v>
      </c>
      <c r="C962" s="53" t="s">
        <v>17</v>
      </c>
      <c r="D962" s="54">
        <v>44927</v>
      </c>
      <c r="E962" s="85">
        <v>46022</v>
      </c>
      <c r="F962" s="53" t="s">
        <v>815</v>
      </c>
      <c r="G962" s="53" t="s">
        <v>1034</v>
      </c>
      <c r="H962" s="53" t="s">
        <v>204</v>
      </c>
      <c r="I962" s="53" t="s">
        <v>20</v>
      </c>
      <c r="J962" s="53" t="s">
        <v>66</v>
      </c>
      <c r="K962" s="53" t="s">
        <v>22</v>
      </c>
      <c r="L962" s="53" t="s">
        <v>205</v>
      </c>
      <c r="M962" s="53" t="s">
        <v>131</v>
      </c>
      <c r="N962" s="53" t="s">
        <v>132</v>
      </c>
      <c r="O962" s="55">
        <v>472108</v>
      </c>
      <c r="P962" s="53" t="s">
        <v>138</v>
      </c>
      <c r="Q962" s="53" t="s">
        <v>51</v>
      </c>
      <c r="R962" s="40">
        <f>IF(D962="0. Inget datum inlagt",Tabell1[[#This Row],[Start date]],YEAR(D962))</f>
        <v>2023</v>
      </c>
      <c r="S962" s="13" t="s">
        <v>134</v>
      </c>
    </row>
    <row r="963" spans="1:19" x14ac:dyDescent="0.2">
      <c r="A963" s="53">
        <v>90</v>
      </c>
      <c r="B963" s="53" t="s">
        <v>773</v>
      </c>
      <c r="C963" s="53" t="s">
        <v>17</v>
      </c>
      <c r="D963" s="54">
        <v>45139</v>
      </c>
      <c r="E963" s="85">
        <v>46234</v>
      </c>
      <c r="F963" s="53" t="s">
        <v>865</v>
      </c>
      <c r="G963" s="53" t="s">
        <v>869</v>
      </c>
      <c r="H963" s="53" t="s">
        <v>204</v>
      </c>
      <c r="I963" s="53" t="s">
        <v>20</v>
      </c>
      <c r="J963" s="53" t="s">
        <v>66</v>
      </c>
      <c r="K963" s="53" t="s">
        <v>22</v>
      </c>
      <c r="L963" s="53" t="s">
        <v>205</v>
      </c>
      <c r="M963" s="53" t="s">
        <v>131</v>
      </c>
      <c r="N963" s="53" t="s">
        <v>132</v>
      </c>
      <c r="O963" s="55">
        <v>301661</v>
      </c>
      <c r="P963" s="53" t="s">
        <v>397</v>
      </c>
      <c r="Q963" s="53" t="s">
        <v>94</v>
      </c>
      <c r="R963" s="40">
        <f>IF(D963="0. Inget datum inlagt",Tabell1[[#This Row],[Start date]],YEAR(D963))</f>
        <v>2023</v>
      </c>
      <c r="S963" s="13" t="s">
        <v>134</v>
      </c>
    </row>
    <row r="964" spans="1:19" x14ac:dyDescent="0.2">
      <c r="A964" s="53">
        <v>109</v>
      </c>
      <c r="B964" s="53" t="s">
        <v>773</v>
      </c>
      <c r="C964" s="53" t="s">
        <v>17</v>
      </c>
      <c r="D964" s="54">
        <v>45139</v>
      </c>
      <c r="E964" s="85">
        <v>46234</v>
      </c>
      <c r="F964" s="53" t="s">
        <v>899</v>
      </c>
      <c r="G964" s="53" t="s">
        <v>1052</v>
      </c>
      <c r="H964" s="53" t="s">
        <v>204</v>
      </c>
      <c r="I964" s="53" t="s">
        <v>20</v>
      </c>
      <c r="J964" s="53" t="s">
        <v>66</v>
      </c>
      <c r="K964" s="53" t="s">
        <v>22</v>
      </c>
      <c r="L964" s="53" t="s">
        <v>205</v>
      </c>
      <c r="M964" s="53" t="s">
        <v>131</v>
      </c>
      <c r="N964" s="53" t="s">
        <v>132</v>
      </c>
      <c r="O964" s="55">
        <v>41818</v>
      </c>
      <c r="P964" s="53" t="s">
        <v>138</v>
      </c>
      <c r="Q964" s="53" t="s">
        <v>51</v>
      </c>
      <c r="R964" s="40">
        <f>IF(D964="0. Inget datum inlagt",Tabell1[[#This Row],[Start date]],YEAR(D964))</f>
        <v>2023</v>
      </c>
      <c r="S964" s="13" t="s">
        <v>134</v>
      </c>
    </row>
    <row r="965" spans="1:19" x14ac:dyDescent="0.2">
      <c r="A965" s="53">
        <v>49</v>
      </c>
      <c r="B965" s="53" t="s">
        <v>773</v>
      </c>
      <c r="C965" s="53" t="s">
        <v>17</v>
      </c>
      <c r="D965" s="54">
        <v>44986</v>
      </c>
      <c r="E965" s="85">
        <v>46022</v>
      </c>
      <c r="F965" s="53" t="s">
        <v>823</v>
      </c>
      <c r="G965" s="53" t="s">
        <v>135</v>
      </c>
      <c r="H965" s="53" t="s">
        <v>824</v>
      </c>
      <c r="I965" s="53" t="s">
        <v>34</v>
      </c>
      <c r="J965" s="53" t="s">
        <v>21</v>
      </c>
      <c r="K965" s="53" t="s">
        <v>29</v>
      </c>
      <c r="L965" s="53" t="s">
        <v>259</v>
      </c>
      <c r="M965" s="53" t="s">
        <v>50</v>
      </c>
      <c r="N965" s="53" t="s">
        <v>156</v>
      </c>
      <c r="O965" s="55">
        <v>231670</v>
      </c>
      <c r="P965" s="53" t="s">
        <v>133</v>
      </c>
      <c r="Q965" s="53" t="s">
        <v>31</v>
      </c>
      <c r="R965" s="40">
        <f>IF(D965="0. Inget datum inlagt",Tabell1[[#This Row],[Start date]],YEAR(D965))</f>
        <v>2023</v>
      </c>
      <c r="S965" s="13" t="s">
        <v>134</v>
      </c>
    </row>
    <row r="966" spans="1:19" x14ac:dyDescent="0.2">
      <c r="A966" s="53">
        <v>143</v>
      </c>
      <c r="B966" s="53" t="s">
        <v>773</v>
      </c>
      <c r="C966" s="53" t="s">
        <v>17</v>
      </c>
      <c r="D966" s="54">
        <v>45537</v>
      </c>
      <c r="E966" s="85">
        <v>46630</v>
      </c>
      <c r="F966" s="53" t="s">
        <v>1068</v>
      </c>
      <c r="G966" s="53" t="s">
        <v>1070</v>
      </c>
      <c r="H966" s="53" t="s">
        <v>1522</v>
      </c>
      <c r="I966" s="53" t="s">
        <v>34</v>
      </c>
      <c r="J966" s="53" t="s">
        <v>66</v>
      </c>
      <c r="K966" s="53" t="s">
        <v>22</v>
      </c>
      <c r="L966" s="53" t="s">
        <v>170</v>
      </c>
      <c r="M966" s="53" t="s">
        <v>186</v>
      </c>
      <c r="N966" s="53" t="s">
        <v>162</v>
      </c>
      <c r="O966" s="55">
        <v>206999</v>
      </c>
      <c r="P966" s="53" t="s">
        <v>133</v>
      </c>
      <c r="Q966" s="53" t="s">
        <v>88</v>
      </c>
      <c r="R966" s="40">
        <f>IF(D966="0. Inget datum inlagt",Tabell1[[#This Row],[Start date]],YEAR(D966))</f>
        <v>2024</v>
      </c>
      <c r="S966" s="13" t="s">
        <v>134</v>
      </c>
    </row>
    <row r="967" spans="1:19" x14ac:dyDescent="0.2">
      <c r="A967" s="53">
        <v>5</v>
      </c>
      <c r="B967" s="53" t="s">
        <v>773</v>
      </c>
      <c r="C967" s="53" t="s">
        <v>17</v>
      </c>
      <c r="D967" s="54">
        <v>45017</v>
      </c>
      <c r="E967" s="85">
        <v>46112</v>
      </c>
      <c r="F967" s="53" t="s">
        <v>776</v>
      </c>
      <c r="G967" s="53" t="s">
        <v>180</v>
      </c>
      <c r="H967" s="53" t="s">
        <v>181</v>
      </c>
      <c r="I967" s="53" t="s">
        <v>20</v>
      </c>
      <c r="J967" s="53" t="s">
        <v>25</v>
      </c>
      <c r="K967" s="53" t="s">
        <v>22</v>
      </c>
      <c r="L967" s="53" t="s">
        <v>193</v>
      </c>
      <c r="M967" s="53" t="s">
        <v>131</v>
      </c>
      <c r="N967" s="53" t="s">
        <v>132</v>
      </c>
      <c r="O967" s="55">
        <v>61469</v>
      </c>
      <c r="P967" s="53" t="s">
        <v>133</v>
      </c>
      <c r="Q967" s="53" t="s">
        <v>84</v>
      </c>
      <c r="R967" s="40">
        <f>IF(D967="0. Inget datum inlagt",Tabell1[[#This Row],[Start date]],YEAR(D967))</f>
        <v>2023</v>
      </c>
      <c r="S967" s="13" t="s">
        <v>134</v>
      </c>
    </row>
    <row r="968" spans="1:19" x14ac:dyDescent="0.2">
      <c r="A968" s="53">
        <v>168</v>
      </c>
      <c r="B968" s="53" t="s">
        <v>773</v>
      </c>
      <c r="C968" s="53" t="s">
        <v>17</v>
      </c>
      <c r="D968" s="54">
        <v>45505</v>
      </c>
      <c r="E968" s="85">
        <v>46599</v>
      </c>
      <c r="F968" s="53" t="s">
        <v>1087</v>
      </c>
      <c r="G968" s="53" t="s">
        <v>246</v>
      </c>
      <c r="H968" s="53" t="s">
        <v>247</v>
      </c>
      <c r="I968" s="53" t="s">
        <v>20</v>
      </c>
      <c r="J968" s="53" t="s">
        <v>21</v>
      </c>
      <c r="K968" s="53" t="s">
        <v>22</v>
      </c>
      <c r="L968" s="53" t="s">
        <v>130</v>
      </c>
      <c r="M968" s="53" t="s">
        <v>131</v>
      </c>
      <c r="N968" s="53" t="s">
        <v>132</v>
      </c>
      <c r="O968" s="55">
        <v>184980</v>
      </c>
      <c r="P968" s="53" t="s">
        <v>133</v>
      </c>
      <c r="Q968" s="53" t="s">
        <v>84</v>
      </c>
      <c r="R968" s="40">
        <f>IF(D968="0. Inget datum inlagt",Tabell1[[#This Row],[Start date]],YEAR(D968))</f>
        <v>2024</v>
      </c>
      <c r="S968" s="13" t="s">
        <v>134</v>
      </c>
    </row>
    <row r="969" spans="1:19" x14ac:dyDescent="0.2">
      <c r="A969" s="53">
        <v>94</v>
      </c>
      <c r="B969" s="53" t="s">
        <v>773</v>
      </c>
      <c r="C969" s="53" t="s">
        <v>17</v>
      </c>
      <c r="D969" s="54">
        <v>45108</v>
      </c>
      <c r="E969" s="85">
        <v>46203</v>
      </c>
      <c r="F969" s="53" t="s">
        <v>877</v>
      </c>
      <c r="G969" s="53" t="s">
        <v>602</v>
      </c>
      <c r="H969" s="53" t="s">
        <v>603</v>
      </c>
      <c r="I969" s="53" t="s">
        <v>20</v>
      </c>
      <c r="J969" s="53" t="s">
        <v>21</v>
      </c>
      <c r="K969" s="53" t="s">
        <v>22</v>
      </c>
      <c r="L969" s="53" t="s">
        <v>604</v>
      </c>
      <c r="M969" s="53" t="s">
        <v>389</v>
      </c>
      <c r="N969" s="53" t="s">
        <v>156</v>
      </c>
      <c r="O969" s="55">
        <v>122785</v>
      </c>
      <c r="P969" s="53" t="s">
        <v>397</v>
      </c>
      <c r="Q969" s="53" t="s">
        <v>94</v>
      </c>
      <c r="R969" s="40">
        <f>IF(D969="0. Inget datum inlagt",Tabell1[[#This Row],[Start date]],YEAR(D969))</f>
        <v>2023</v>
      </c>
      <c r="S969" s="13" t="s">
        <v>134</v>
      </c>
    </row>
    <row r="970" spans="1:19" x14ac:dyDescent="0.2">
      <c r="A970" s="53">
        <v>135</v>
      </c>
      <c r="B970" s="53" t="s">
        <v>773</v>
      </c>
      <c r="C970" s="53" t="s">
        <v>17</v>
      </c>
      <c r="D970" s="54">
        <v>45261</v>
      </c>
      <c r="E970" s="85">
        <v>46356</v>
      </c>
      <c r="F970" s="53" t="s">
        <v>925</v>
      </c>
      <c r="G970" s="53" t="s">
        <v>1065</v>
      </c>
      <c r="H970" s="53" t="s">
        <v>927</v>
      </c>
      <c r="I970" s="53" t="s">
        <v>34</v>
      </c>
      <c r="J970" s="53" t="s">
        <v>35</v>
      </c>
      <c r="K970" s="53" t="s">
        <v>22</v>
      </c>
      <c r="L970" s="53" t="s">
        <v>926</v>
      </c>
      <c r="M970" s="53" t="s">
        <v>50</v>
      </c>
      <c r="N970" s="53" t="s">
        <v>156</v>
      </c>
      <c r="O970" s="55">
        <v>100132</v>
      </c>
      <c r="P970" s="53" t="s">
        <v>133</v>
      </c>
      <c r="Q970" s="53" t="s">
        <v>88</v>
      </c>
      <c r="R970" s="40">
        <f>IF(D970="0. Inget datum inlagt",Tabell1[[#This Row],[Start date]],YEAR(D970))</f>
        <v>2023</v>
      </c>
      <c r="S970" s="13" t="s">
        <v>134</v>
      </c>
    </row>
    <row r="971" spans="1:19" x14ac:dyDescent="0.2">
      <c r="A971" s="53">
        <v>24</v>
      </c>
      <c r="B971" s="53" t="s">
        <v>773</v>
      </c>
      <c r="C971" s="53" t="s">
        <v>17</v>
      </c>
      <c r="D971" s="54">
        <v>44927</v>
      </c>
      <c r="E971" s="85">
        <v>46022</v>
      </c>
      <c r="F971" s="53" t="s">
        <v>808</v>
      </c>
      <c r="G971" s="53" t="s">
        <v>809</v>
      </c>
      <c r="H971" s="53" t="s">
        <v>810</v>
      </c>
      <c r="I971" s="53" t="s">
        <v>34</v>
      </c>
      <c r="J971" s="53" t="s">
        <v>66</v>
      </c>
      <c r="K971" s="53" t="s">
        <v>22</v>
      </c>
      <c r="L971" s="53" t="s">
        <v>137</v>
      </c>
      <c r="M971" s="53" t="s">
        <v>46</v>
      </c>
      <c r="N971" s="53" t="s">
        <v>137</v>
      </c>
      <c r="O971" s="55">
        <v>101699</v>
      </c>
      <c r="P971" s="53" t="s">
        <v>138</v>
      </c>
      <c r="Q971" s="53" t="s">
        <v>77</v>
      </c>
      <c r="R971" s="40">
        <f>IF(D971="0. Inget datum inlagt",Tabell1[[#This Row],[Start date]],YEAR(D971))</f>
        <v>2023</v>
      </c>
      <c r="S971" s="13" t="s">
        <v>134</v>
      </c>
    </row>
    <row r="972" spans="1:19" x14ac:dyDescent="0.2">
      <c r="A972" s="53">
        <v>96</v>
      </c>
      <c r="B972" s="53" t="s">
        <v>773</v>
      </c>
      <c r="C972" s="53" t="s">
        <v>17</v>
      </c>
      <c r="D972" s="54">
        <v>45108</v>
      </c>
      <c r="E972" s="85">
        <v>46203</v>
      </c>
      <c r="F972" s="53" t="s">
        <v>877</v>
      </c>
      <c r="G972" s="53" t="s">
        <v>882</v>
      </c>
      <c r="H972" s="53" t="s">
        <v>883</v>
      </c>
      <c r="I972" s="53" t="s">
        <v>20</v>
      </c>
      <c r="J972" s="53" t="s">
        <v>21</v>
      </c>
      <c r="K972" s="53" t="s">
        <v>22</v>
      </c>
      <c r="L972" s="53" t="s">
        <v>884</v>
      </c>
      <c r="M972" s="53" t="s">
        <v>50</v>
      </c>
      <c r="N972" s="53" t="s">
        <v>156</v>
      </c>
      <c r="O972" s="55">
        <v>104296</v>
      </c>
      <c r="P972" s="53" t="s">
        <v>397</v>
      </c>
      <c r="Q972" s="53" t="s">
        <v>94</v>
      </c>
      <c r="R972" s="40">
        <f>IF(D972="0. Inget datum inlagt",Tabell1[[#This Row],[Start date]],YEAR(D972))</f>
        <v>2023</v>
      </c>
      <c r="S972" s="13" t="s">
        <v>134</v>
      </c>
    </row>
    <row r="973" spans="1:19" x14ac:dyDescent="0.2">
      <c r="A973" s="53">
        <v>27</v>
      </c>
      <c r="B973" s="53" t="s">
        <v>773</v>
      </c>
      <c r="C973" s="53" t="s">
        <v>17</v>
      </c>
      <c r="D973" s="54">
        <v>44927</v>
      </c>
      <c r="E973" s="85">
        <v>45657</v>
      </c>
      <c r="F973" s="53" t="s">
        <v>811</v>
      </c>
      <c r="G973" s="53" t="s">
        <v>182</v>
      </c>
      <c r="H973" s="53" t="s">
        <v>183</v>
      </c>
      <c r="I973" s="53" t="s">
        <v>20</v>
      </c>
      <c r="J973" s="53" t="s">
        <v>66</v>
      </c>
      <c r="K973" s="53" t="s">
        <v>29</v>
      </c>
      <c r="L973" s="53" t="s">
        <v>168</v>
      </c>
      <c r="M973" s="53" t="s">
        <v>50</v>
      </c>
      <c r="N973" s="53" t="s">
        <v>156</v>
      </c>
      <c r="O973" s="55">
        <v>109485</v>
      </c>
      <c r="P973" s="53" t="s">
        <v>397</v>
      </c>
      <c r="Q973" s="53" t="s">
        <v>94</v>
      </c>
      <c r="R973" s="40">
        <f>IF(D973="0. Inget datum inlagt",Tabell1[[#This Row],[Start date]],YEAR(D973))</f>
        <v>2023</v>
      </c>
      <c r="S973" s="13" t="s">
        <v>134</v>
      </c>
    </row>
    <row r="974" spans="1:19" x14ac:dyDescent="0.2">
      <c r="A974" s="53">
        <v>164</v>
      </c>
      <c r="B974" s="53" t="s">
        <v>773</v>
      </c>
      <c r="C974" s="53" t="s">
        <v>17</v>
      </c>
      <c r="D974" s="54">
        <v>45446</v>
      </c>
      <c r="E974" s="85">
        <v>46387</v>
      </c>
      <c r="F974" s="53" t="s">
        <v>1086</v>
      </c>
      <c r="G974" s="53" t="s">
        <v>182</v>
      </c>
      <c r="H974" s="53" t="s">
        <v>183</v>
      </c>
      <c r="I974" s="53" t="s">
        <v>20</v>
      </c>
      <c r="J974" s="53" t="s">
        <v>66</v>
      </c>
      <c r="K974" s="53" t="s">
        <v>29</v>
      </c>
      <c r="L974" s="53" t="s">
        <v>168</v>
      </c>
      <c r="M974" s="53" t="s">
        <v>50</v>
      </c>
      <c r="N974" s="53" t="s">
        <v>156</v>
      </c>
      <c r="O974" s="55">
        <v>284401</v>
      </c>
      <c r="P974" s="53" t="s">
        <v>397</v>
      </c>
      <c r="Q974" s="53" t="s">
        <v>94</v>
      </c>
      <c r="R974" s="40">
        <f>IF(D974="0. Inget datum inlagt",Tabell1[[#This Row],[Start date]],YEAR(D974))</f>
        <v>2024</v>
      </c>
      <c r="S974" s="13" t="s">
        <v>134</v>
      </c>
    </row>
    <row r="975" spans="1:19" x14ac:dyDescent="0.2">
      <c r="A975" s="53">
        <v>112</v>
      </c>
      <c r="B975" s="53" t="s">
        <v>773</v>
      </c>
      <c r="C975" s="53" t="s">
        <v>17</v>
      </c>
      <c r="D975" s="54">
        <v>45170</v>
      </c>
      <c r="E975" s="85">
        <v>46265</v>
      </c>
      <c r="F975" s="53" t="s">
        <v>900</v>
      </c>
      <c r="G975" s="53" t="s">
        <v>1055</v>
      </c>
      <c r="H975" s="53" t="s">
        <v>901</v>
      </c>
      <c r="I975" s="53" t="s">
        <v>20</v>
      </c>
      <c r="J975" s="53" t="s">
        <v>66</v>
      </c>
      <c r="K975" s="53" t="s">
        <v>22</v>
      </c>
      <c r="L975" s="53" t="s">
        <v>205</v>
      </c>
      <c r="M975" s="53" t="s">
        <v>131</v>
      </c>
      <c r="N975" s="53" t="s">
        <v>132</v>
      </c>
      <c r="O975" s="55">
        <v>22000</v>
      </c>
      <c r="P975" s="53" t="s">
        <v>138</v>
      </c>
      <c r="Q975" s="53" t="s">
        <v>51</v>
      </c>
      <c r="R975" s="40">
        <f>IF(D975="0. Inget datum inlagt",Tabell1[[#This Row],[Start date]],YEAR(D975))</f>
        <v>2023</v>
      </c>
      <c r="S975" s="13" t="s">
        <v>134</v>
      </c>
    </row>
    <row r="976" spans="1:19" x14ac:dyDescent="0.2">
      <c r="A976" s="53">
        <v>44</v>
      </c>
      <c r="B976" s="53" t="s">
        <v>773</v>
      </c>
      <c r="C976" s="53" t="s">
        <v>17</v>
      </c>
      <c r="D976" s="54">
        <v>44942</v>
      </c>
      <c r="E976" s="85">
        <v>46038</v>
      </c>
      <c r="F976" s="53" t="s">
        <v>819</v>
      </c>
      <c r="G976" s="53" t="s">
        <v>367</v>
      </c>
      <c r="H976" s="53" t="s">
        <v>256</v>
      </c>
      <c r="I976" s="53" t="s">
        <v>20</v>
      </c>
      <c r="J976" s="53" t="s">
        <v>25</v>
      </c>
      <c r="K976" s="53" t="s">
        <v>22</v>
      </c>
      <c r="L976" s="53" t="s">
        <v>205</v>
      </c>
      <c r="M976" s="53" t="s">
        <v>131</v>
      </c>
      <c r="N976" s="53" t="s">
        <v>132</v>
      </c>
      <c r="O976" s="55">
        <v>131160</v>
      </c>
      <c r="P976" s="53" t="s">
        <v>133</v>
      </c>
      <c r="Q976" s="53" t="s">
        <v>31</v>
      </c>
      <c r="R976" s="40">
        <f>IF(D976="0. Inget datum inlagt",Tabell1[[#This Row],[Start date]],YEAR(D976))</f>
        <v>2023</v>
      </c>
      <c r="S976" s="13" t="s">
        <v>134</v>
      </c>
    </row>
    <row r="977" spans="1:19" x14ac:dyDescent="0.2">
      <c r="A977" s="53">
        <v>62</v>
      </c>
      <c r="B977" s="53" t="s">
        <v>773</v>
      </c>
      <c r="C977" s="53" t="s">
        <v>17</v>
      </c>
      <c r="D977" s="54">
        <v>44927</v>
      </c>
      <c r="E977" s="85">
        <v>46022</v>
      </c>
      <c r="F977" s="53" t="s">
        <v>834</v>
      </c>
      <c r="G977" s="53" t="s">
        <v>367</v>
      </c>
      <c r="H977" s="53" t="s">
        <v>256</v>
      </c>
      <c r="I977" s="53" t="s">
        <v>20</v>
      </c>
      <c r="J977" s="53" t="s">
        <v>25</v>
      </c>
      <c r="K977" s="53" t="s">
        <v>22</v>
      </c>
      <c r="L977" s="53" t="s">
        <v>205</v>
      </c>
      <c r="M977" s="53" t="s">
        <v>131</v>
      </c>
      <c r="N977" s="53" t="s">
        <v>132</v>
      </c>
      <c r="O977" s="55">
        <v>192199</v>
      </c>
      <c r="P977" s="53" t="s">
        <v>133</v>
      </c>
      <c r="Q977" s="53" t="s">
        <v>31</v>
      </c>
      <c r="R977" s="40">
        <f>IF(D977="0. Inget datum inlagt",Tabell1[[#This Row],[Start date]],YEAR(D977))</f>
        <v>2023</v>
      </c>
      <c r="S977" s="13" t="s">
        <v>134</v>
      </c>
    </row>
    <row r="978" spans="1:19" x14ac:dyDescent="0.2">
      <c r="A978" s="53">
        <v>160</v>
      </c>
      <c r="B978" s="53" t="s">
        <v>773</v>
      </c>
      <c r="C978" s="53" t="s">
        <v>17</v>
      </c>
      <c r="D978" s="54">
        <v>45536</v>
      </c>
      <c r="E978" s="85">
        <v>46630</v>
      </c>
      <c r="F978" s="53" t="s">
        <v>1085</v>
      </c>
      <c r="G978" s="53" t="s">
        <v>367</v>
      </c>
      <c r="H978" s="53" t="s">
        <v>256</v>
      </c>
      <c r="I978" s="53" t="s">
        <v>20</v>
      </c>
      <c r="J978" s="53" t="s">
        <v>25</v>
      </c>
      <c r="K978" s="53" t="s">
        <v>29</v>
      </c>
      <c r="L978" s="53" t="s">
        <v>205</v>
      </c>
      <c r="M978" s="53" t="s">
        <v>131</v>
      </c>
      <c r="N978" s="53" t="s">
        <v>132</v>
      </c>
      <c r="O978" s="55">
        <v>694843</v>
      </c>
      <c r="P978" s="53" t="s">
        <v>285</v>
      </c>
      <c r="Q978" s="53" t="s">
        <v>96</v>
      </c>
      <c r="R978" s="40">
        <f>IF(D978="0. Inget datum inlagt",Tabell1[[#This Row],[Start date]],YEAR(D978))</f>
        <v>2024</v>
      </c>
      <c r="S978" s="13" t="s">
        <v>134</v>
      </c>
    </row>
    <row r="979" spans="1:19" x14ac:dyDescent="0.2">
      <c r="A979" s="53">
        <v>170</v>
      </c>
      <c r="B979" s="53" t="s">
        <v>773</v>
      </c>
      <c r="C979" s="53" t="s">
        <v>17</v>
      </c>
      <c r="D979" s="54">
        <v>45505</v>
      </c>
      <c r="E979" s="85">
        <v>46599</v>
      </c>
      <c r="F979" s="53" t="s">
        <v>1087</v>
      </c>
      <c r="G979" s="53" t="s">
        <v>367</v>
      </c>
      <c r="H979" s="53" t="s">
        <v>256</v>
      </c>
      <c r="I979" s="53" t="s">
        <v>20</v>
      </c>
      <c r="J979" s="53" t="s">
        <v>25</v>
      </c>
      <c r="K979" s="53" t="s">
        <v>22</v>
      </c>
      <c r="L979" s="53" t="s">
        <v>205</v>
      </c>
      <c r="M979" s="53" t="s">
        <v>131</v>
      </c>
      <c r="N979" s="53" t="s">
        <v>132</v>
      </c>
      <c r="O979" s="55">
        <v>132120</v>
      </c>
      <c r="P979" s="53" t="s">
        <v>133</v>
      </c>
      <c r="Q979" s="53" t="s">
        <v>84</v>
      </c>
      <c r="R979" s="40">
        <f>IF(D979="0. Inget datum inlagt",Tabell1[[#This Row],[Start date]],YEAR(D979))</f>
        <v>2024</v>
      </c>
      <c r="S979" s="13" t="s">
        <v>134</v>
      </c>
    </row>
    <row r="980" spans="1:19" x14ac:dyDescent="0.2">
      <c r="A980" s="53">
        <v>2</v>
      </c>
      <c r="B980" s="53" t="s">
        <v>773</v>
      </c>
      <c r="C980" s="53" t="s">
        <v>17</v>
      </c>
      <c r="D980" s="54">
        <v>44896</v>
      </c>
      <c r="E980" s="85">
        <v>45991</v>
      </c>
      <c r="F980" s="53" t="s">
        <v>775</v>
      </c>
      <c r="G980" s="53" t="s">
        <v>586</v>
      </c>
      <c r="H980" s="53" t="s">
        <v>580</v>
      </c>
      <c r="I980" s="53" t="s">
        <v>20</v>
      </c>
      <c r="J980" s="53" t="s">
        <v>25</v>
      </c>
      <c r="K980" s="53" t="s">
        <v>22</v>
      </c>
      <c r="L980" s="53" t="s">
        <v>205</v>
      </c>
      <c r="M980" s="53" t="s">
        <v>131</v>
      </c>
      <c r="N980" s="53" t="s">
        <v>132</v>
      </c>
      <c r="O980" s="55">
        <v>256843</v>
      </c>
      <c r="P980" s="53" t="s">
        <v>138</v>
      </c>
      <c r="Q980" s="53" t="s">
        <v>51</v>
      </c>
      <c r="R980" s="40">
        <f>IF(D980="0. Inget datum inlagt",Tabell1[[#This Row],[Start date]],YEAR(D980))</f>
        <v>2022</v>
      </c>
      <c r="S980" s="13" t="s">
        <v>134</v>
      </c>
    </row>
    <row r="981" spans="1:19" x14ac:dyDescent="0.2">
      <c r="A981" s="53">
        <v>14</v>
      </c>
      <c r="B981" s="53" t="s">
        <v>773</v>
      </c>
      <c r="C981" s="53" t="s">
        <v>17</v>
      </c>
      <c r="D981" s="54">
        <v>45017</v>
      </c>
      <c r="E981" s="85">
        <v>46112</v>
      </c>
      <c r="F981" s="53" t="s">
        <v>790</v>
      </c>
      <c r="G981" s="53" t="s">
        <v>586</v>
      </c>
      <c r="H981" s="53" t="s">
        <v>580</v>
      </c>
      <c r="I981" s="53" t="s">
        <v>20</v>
      </c>
      <c r="J981" s="53" t="s">
        <v>25</v>
      </c>
      <c r="K981" s="53" t="s">
        <v>29</v>
      </c>
      <c r="L981" s="53" t="s">
        <v>205</v>
      </c>
      <c r="M981" s="53" t="s">
        <v>131</v>
      </c>
      <c r="N981" s="53" t="s">
        <v>132</v>
      </c>
      <c r="O981" s="55">
        <v>1375882</v>
      </c>
      <c r="P981" s="53" t="s">
        <v>138</v>
      </c>
      <c r="Q981" s="53" t="s">
        <v>51</v>
      </c>
      <c r="R981" s="40">
        <f>IF(D981="0. Inget datum inlagt",Tabell1[[#This Row],[Start date]],YEAR(D981))</f>
        <v>2023</v>
      </c>
      <c r="S981" s="13" t="s">
        <v>134</v>
      </c>
    </row>
    <row r="982" spans="1:19" x14ac:dyDescent="0.2">
      <c r="A982" s="53">
        <v>33</v>
      </c>
      <c r="B982" s="53" t="s">
        <v>773</v>
      </c>
      <c r="C982" s="53" t="s">
        <v>17</v>
      </c>
      <c r="D982" s="54">
        <v>44835</v>
      </c>
      <c r="E982" s="85">
        <v>45473</v>
      </c>
      <c r="F982" s="53" t="s">
        <v>814</v>
      </c>
      <c r="G982" s="53" t="s">
        <v>586</v>
      </c>
      <c r="H982" s="53" t="s">
        <v>580</v>
      </c>
      <c r="I982" s="53" t="s">
        <v>20</v>
      </c>
      <c r="J982" s="53" t="s">
        <v>25</v>
      </c>
      <c r="K982" s="53" t="s">
        <v>22</v>
      </c>
      <c r="L982" s="53" t="s">
        <v>193</v>
      </c>
      <c r="M982" s="53" t="s">
        <v>131</v>
      </c>
      <c r="N982" s="53" t="s">
        <v>132</v>
      </c>
      <c r="O982" s="55">
        <v>251410</v>
      </c>
      <c r="P982" s="53" t="s">
        <v>138</v>
      </c>
      <c r="Q982" s="53" t="s">
        <v>51</v>
      </c>
      <c r="R982" s="40">
        <f>IF(D982="0. Inget datum inlagt",Tabell1[[#This Row],[Start date]],YEAR(D982))</f>
        <v>2022</v>
      </c>
      <c r="S982" s="13" t="s">
        <v>134</v>
      </c>
    </row>
    <row r="983" spans="1:19" x14ac:dyDescent="0.2">
      <c r="A983" s="53">
        <v>41</v>
      </c>
      <c r="B983" s="53" t="s">
        <v>773</v>
      </c>
      <c r="C983" s="53" t="s">
        <v>17</v>
      </c>
      <c r="D983" s="54">
        <v>44942</v>
      </c>
      <c r="E983" s="85">
        <v>46038</v>
      </c>
      <c r="F983" s="53" t="s">
        <v>819</v>
      </c>
      <c r="G983" s="53" t="s">
        <v>586</v>
      </c>
      <c r="H983" s="53" t="s">
        <v>580</v>
      </c>
      <c r="I983" s="53" t="s">
        <v>20</v>
      </c>
      <c r="J983" s="53" t="s">
        <v>25</v>
      </c>
      <c r="K983" s="53" t="s">
        <v>22</v>
      </c>
      <c r="L983" s="53" t="s">
        <v>205</v>
      </c>
      <c r="M983" s="53" t="s">
        <v>131</v>
      </c>
      <c r="N983" s="53" t="s">
        <v>132</v>
      </c>
      <c r="O983" s="55">
        <v>47190</v>
      </c>
      <c r="P983" s="53" t="s">
        <v>133</v>
      </c>
      <c r="Q983" s="53" t="s">
        <v>31</v>
      </c>
      <c r="R983" s="40">
        <f>IF(D983="0. Inget datum inlagt",Tabell1[[#This Row],[Start date]],YEAR(D983))</f>
        <v>2023</v>
      </c>
      <c r="S983" s="13" t="s">
        <v>134</v>
      </c>
    </row>
    <row r="984" spans="1:19" x14ac:dyDescent="0.2">
      <c r="A984" s="53">
        <v>65</v>
      </c>
      <c r="B984" s="53" t="s">
        <v>773</v>
      </c>
      <c r="C984" s="53" t="s">
        <v>17</v>
      </c>
      <c r="D984" s="54">
        <v>45170</v>
      </c>
      <c r="E984" s="85">
        <v>46265</v>
      </c>
      <c r="F984" s="53" t="s">
        <v>845</v>
      </c>
      <c r="G984" s="53" t="s">
        <v>586</v>
      </c>
      <c r="H984" s="53" t="s">
        <v>580</v>
      </c>
      <c r="I984" s="53" t="s">
        <v>20</v>
      </c>
      <c r="J984" s="53" t="s">
        <v>25</v>
      </c>
      <c r="K984" s="53" t="s">
        <v>22</v>
      </c>
      <c r="L984" s="53" t="s">
        <v>193</v>
      </c>
      <c r="M984" s="53" t="s">
        <v>131</v>
      </c>
      <c r="N984" s="53" t="s">
        <v>132</v>
      </c>
      <c r="O984" s="55">
        <v>202808</v>
      </c>
      <c r="P984" s="53" t="s">
        <v>138</v>
      </c>
      <c r="Q984" s="53" t="s">
        <v>51</v>
      </c>
      <c r="R984" s="40">
        <f>IF(D984="0. Inget datum inlagt",Tabell1[[#This Row],[Start date]],YEAR(D984))</f>
        <v>2023</v>
      </c>
      <c r="S984" s="13" t="s">
        <v>134</v>
      </c>
    </row>
    <row r="985" spans="1:19" x14ac:dyDescent="0.2">
      <c r="A985" s="53">
        <v>73</v>
      </c>
      <c r="B985" s="53" t="s">
        <v>773</v>
      </c>
      <c r="C985" s="53" t="s">
        <v>17</v>
      </c>
      <c r="D985" s="54">
        <v>45139</v>
      </c>
      <c r="E985" s="85">
        <v>46234</v>
      </c>
      <c r="F985" s="53" t="s">
        <v>850</v>
      </c>
      <c r="G985" s="53" t="s">
        <v>586</v>
      </c>
      <c r="H985" s="53" t="s">
        <v>580</v>
      </c>
      <c r="I985" s="53" t="s">
        <v>20</v>
      </c>
      <c r="J985" s="53" t="s">
        <v>25</v>
      </c>
      <c r="K985" s="53" t="s">
        <v>22</v>
      </c>
      <c r="L985" s="53" t="s">
        <v>205</v>
      </c>
      <c r="M985" s="53" t="s">
        <v>131</v>
      </c>
      <c r="N985" s="53" t="s">
        <v>132</v>
      </c>
      <c r="O985" s="55">
        <v>350887</v>
      </c>
      <c r="P985" s="53" t="s">
        <v>138</v>
      </c>
      <c r="Q985" s="53" t="s">
        <v>77</v>
      </c>
      <c r="R985" s="40">
        <f>IF(D985="0. Inget datum inlagt",Tabell1[[#This Row],[Start date]],YEAR(D985))</f>
        <v>2023</v>
      </c>
      <c r="S985" s="13" t="s">
        <v>134</v>
      </c>
    </row>
    <row r="986" spans="1:19" x14ac:dyDescent="0.2">
      <c r="A986" s="53">
        <v>75</v>
      </c>
      <c r="B986" s="53" t="s">
        <v>773</v>
      </c>
      <c r="C986" s="53" t="s">
        <v>17</v>
      </c>
      <c r="D986" s="54">
        <v>45200</v>
      </c>
      <c r="E986" s="85">
        <v>46295</v>
      </c>
      <c r="F986" s="53" t="s">
        <v>852</v>
      </c>
      <c r="G986" s="53" t="s">
        <v>579</v>
      </c>
      <c r="H986" s="53" t="s">
        <v>580</v>
      </c>
      <c r="I986" s="53" t="s">
        <v>20</v>
      </c>
      <c r="J986" s="53" t="s">
        <v>25</v>
      </c>
      <c r="K986" s="53" t="s">
        <v>22</v>
      </c>
      <c r="L986" s="53" t="s">
        <v>205</v>
      </c>
      <c r="M986" s="53" t="s">
        <v>131</v>
      </c>
      <c r="N986" s="53" t="s">
        <v>132</v>
      </c>
      <c r="O986" s="55">
        <v>112558</v>
      </c>
      <c r="P986" s="53" t="s">
        <v>138</v>
      </c>
      <c r="Q986" s="53" t="s">
        <v>51</v>
      </c>
      <c r="R986" s="40">
        <f>IF(D986="0. Inget datum inlagt",Tabell1[[#This Row],[Start date]],YEAR(D986))</f>
        <v>2023</v>
      </c>
      <c r="S986" s="13" t="s">
        <v>134</v>
      </c>
    </row>
    <row r="987" spans="1:19" x14ac:dyDescent="0.2">
      <c r="A987" s="53">
        <v>85</v>
      </c>
      <c r="B987" s="53" t="s">
        <v>773</v>
      </c>
      <c r="C987" s="53" t="s">
        <v>17</v>
      </c>
      <c r="D987" s="54">
        <v>45200</v>
      </c>
      <c r="E987" s="85">
        <v>46295</v>
      </c>
      <c r="F987" s="53" t="s">
        <v>864</v>
      </c>
      <c r="G987" s="53" t="s">
        <v>586</v>
      </c>
      <c r="H987" s="53" t="s">
        <v>580</v>
      </c>
      <c r="I987" s="53" t="s">
        <v>20</v>
      </c>
      <c r="J987" s="53" t="s">
        <v>25</v>
      </c>
      <c r="K987" s="53" t="s">
        <v>22</v>
      </c>
      <c r="L987" s="53" t="s">
        <v>205</v>
      </c>
      <c r="M987" s="53" t="s">
        <v>131</v>
      </c>
      <c r="N987" s="53" t="s">
        <v>132</v>
      </c>
      <c r="O987" s="55">
        <v>78235</v>
      </c>
      <c r="P987" s="53" t="s">
        <v>138</v>
      </c>
      <c r="Q987" s="53" t="s">
        <v>51</v>
      </c>
      <c r="R987" s="40">
        <f>IF(D987="0. Inget datum inlagt",Tabell1[[#This Row],[Start date]],YEAR(D987))</f>
        <v>2023</v>
      </c>
      <c r="S987" s="13" t="s">
        <v>134</v>
      </c>
    </row>
    <row r="988" spans="1:19" x14ac:dyDescent="0.2">
      <c r="A988" s="53">
        <v>87</v>
      </c>
      <c r="B988" s="53" t="s">
        <v>773</v>
      </c>
      <c r="C988" s="53" t="s">
        <v>17</v>
      </c>
      <c r="D988" s="54">
        <v>45139</v>
      </c>
      <c r="E988" s="85">
        <v>46234</v>
      </c>
      <c r="F988" s="53" t="s">
        <v>865</v>
      </c>
      <c r="G988" s="53" t="s">
        <v>579</v>
      </c>
      <c r="H988" s="53" t="s">
        <v>580</v>
      </c>
      <c r="I988" s="53" t="s">
        <v>20</v>
      </c>
      <c r="J988" s="53" t="s">
        <v>25</v>
      </c>
      <c r="K988" s="53" t="s">
        <v>22</v>
      </c>
      <c r="L988" s="53" t="s">
        <v>205</v>
      </c>
      <c r="M988" s="53" t="s">
        <v>131</v>
      </c>
      <c r="N988" s="53" t="s">
        <v>132</v>
      </c>
      <c r="O988" s="55">
        <v>47561</v>
      </c>
      <c r="P988" s="53" t="s">
        <v>397</v>
      </c>
      <c r="Q988" s="53" t="s">
        <v>94</v>
      </c>
      <c r="R988" s="40">
        <f>IF(D988="0. Inget datum inlagt",Tabell1[[#This Row],[Start date]],YEAR(D988))</f>
        <v>2023</v>
      </c>
      <c r="S988" s="13" t="s">
        <v>134</v>
      </c>
    </row>
    <row r="989" spans="1:19" x14ac:dyDescent="0.2">
      <c r="A989" s="53">
        <v>97</v>
      </c>
      <c r="B989" s="53" t="s">
        <v>773</v>
      </c>
      <c r="C989" s="53" t="s">
        <v>17</v>
      </c>
      <c r="D989" s="54">
        <v>45170</v>
      </c>
      <c r="E989" s="85">
        <v>46265</v>
      </c>
      <c r="F989" s="53" t="s">
        <v>885</v>
      </c>
      <c r="G989" s="53" t="s">
        <v>579</v>
      </c>
      <c r="H989" s="53" t="s">
        <v>580</v>
      </c>
      <c r="I989" s="53" t="s">
        <v>20</v>
      </c>
      <c r="J989" s="53" t="s">
        <v>25</v>
      </c>
      <c r="K989" s="53" t="s">
        <v>22</v>
      </c>
      <c r="L989" s="53" t="s">
        <v>205</v>
      </c>
      <c r="M989" s="53" t="s">
        <v>131</v>
      </c>
      <c r="N989" s="53" t="s">
        <v>132</v>
      </c>
      <c r="O989" s="55">
        <v>85685</v>
      </c>
      <c r="P989" s="53" t="s">
        <v>133</v>
      </c>
      <c r="Q989" s="53" t="s">
        <v>31</v>
      </c>
      <c r="R989" s="40">
        <f>IF(D989="0. Inget datum inlagt",Tabell1[[#This Row],[Start date]],YEAR(D989))</f>
        <v>2023</v>
      </c>
      <c r="S989" s="13" t="s">
        <v>134</v>
      </c>
    </row>
    <row r="990" spans="1:19" x14ac:dyDescent="0.2">
      <c r="A990" s="53">
        <v>110</v>
      </c>
      <c r="B990" s="53" t="s">
        <v>773</v>
      </c>
      <c r="C990" s="53" t="s">
        <v>17</v>
      </c>
      <c r="D990" s="54">
        <v>45170</v>
      </c>
      <c r="E990" s="85">
        <v>46265</v>
      </c>
      <c r="F990" s="53" t="s">
        <v>900</v>
      </c>
      <c r="G990" s="53" t="s">
        <v>1053</v>
      </c>
      <c r="H990" s="53" t="s">
        <v>580</v>
      </c>
      <c r="I990" s="53" t="s">
        <v>20</v>
      </c>
      <c r="J990" s="53" t="s">
        <v>25</v>
      </c>
      <c r="K990" s="53" t="s">
        <v>29</v>
      </c>
      <c r="L990" s="53" t="s">
        <v>193</v>
      </c>
      <c r="M990" s="53" t="s">
        <v>131</v>
      </c>
      <c r="N990" s="53" t="s">
        <v>132</v>
      </c>
      <c r="O990" s="55">
        <v>908284</v>
      </c>
      <c r="P990" s="53" t="s">
        <v>138</v>
      </c>
      <c r="Q990" s="53" t="s">
        <v>51</v>
      </c>
      <c r="R990" s="40">
        <f>IF(D990="0. Inget datum inlagt",Tabell1[[#This Row],[Start date]],YEAR(D990))</f>
        <v>2023</v>
      </c>
      <c r="S990" s="13" t="s">
        <v>134</v>
      </c>
    </row>
    <row r="991" spans="1:19" x14ac:dyDescent="0.2">
      <c r="A991" s="53">
        <v>120</v>
      </c>
      <c r="B991" s="53" t="s">
        <v>773</v>
      </c>
      <c r="C991" s="53" t="s">
        <v>17</v>
      </c>
      <c r="D991" s="54">
        <v>45383</v>
      </c>
      <c r="E991" s="85">
        <v>46477</v>
      </c>
      <c r="F991" s="53" t="s">
        <v>910</v>
      </c>
      <c r="G991" s="53" t="s">
        <v>579</v>
      </c>
      <c r="H991" s="53" t="s">
        <v>580</v>
      </c>
      <c r="I991" s="53" t="s">
        <v>20</v>
      </c>
      <c r="J991" s="53" t="s">
        <v>25</v>
      </c>
      <c r="K991" s="53" t="s">
        <v>22</v>
      </c>
      <c r="L991" s="53" t="s">
        <v>205</v>
      </c>
      <c r="M991" s="53" t="s">
        <v>131</v>
      </c>
      <c r="N991" s="53" t="s">
        <v>132</v>
      </c>
      <c r="O991" s="55">
        <v>220244</v>
      </c>
      <c r="P991" s="53" t="s">
        <v>133</v>
      </c>
      <c r="Q991" s="53" t="s">
        <v>31</v>
      </c>
      <c r="R991" s="40">
        <f>IF(D991="0. Inget datum inlagt",Tabell1[[#This Row],[Start date]],YEAR(D991))</f>
        <v>2024</v>
      </c>
      <c r="S991" s="13" t="s">
        <v>134</v>
      </c>
    </row>
    <row r="992" spans="1:19" x14ac:dyDescent="0.2">
      <c r="A992" s="53">
        <v>173</v>
      </c>
      <c r="B992" s="53" t="s">
        <v>773</v>
      </c>
      <c r="C992" s="53" t="s">
        <v>17</v>
      </c>
      <c r="D992" s="54">
        <v>45536</v>
      </c>
      <c r="E992" s="85">
        <v>46630</v>
      </c>
      <c r="F992" s="53" t="s">
        <v>1092</v>
      </c>
      <c r="G992" s="53" t="s">
        <v>586</v>
      </c>
      <c r="H992" s="53" t="s">
        <v>580</v>
      </c>
      <c r="I992" s="53" t="s">
        <v>20</v>
      </c>
      <c r="J992" s="53" t="s">
        <v>25</v>
      </c>
      <c r="K992" s="53" t="s">
        <v>29</v>
      </c>
      <c r="L992" s="53" t="s">
        <v>205</v>
      </c>
      <c r="M992" s="53" t="s">
        <v>131</v>
      </c>
      <c r="N992" s="53" t="s">
        <v>132</v>
      </c>
      <c r="O992" s="55">
        <v>1191227</v>
      </c>
      <c r="P992" s="53" t="s">
        <v>133</v>
      </c>
      <c r="Q992" s="53" t="s">
        <v>88</v>
      </c>
      <c r="R992" s="40">
        <f>IF(D992="0. Inget datum inlagt",Tabell1[[#This Row],[Start date]],YEAR(D992))</f>
        <v>2024</v>
      </c>
      <c r="S992" s="13" t="s">
        <v>134</v>
      </c>
    </row>
    <row r="993" spans="1:19" x14ac:dyDescent="0.2">
      <c r="A993" s="53">
        <v>56</v>
      </c>
      <c r="B993" s="53" t="s">
        <v>773</v>
      </c>
      <c r="C993" s="53" t="s">
        <v>17</v>
      </c>
      <c r="D993" s="54">
        <v>44986</v>
      </c>
      <c r="E993" s="85">
        <v>46022</v>
      </c>
      <c r="F993" s="53" t="s">
        <v>823</v>
      </c>
      <c r="G993" s="53" t="s">
        <v>832</v>
      </c>
      <c r="H993" s="53" t="s">
        <v>833</v>
      </c>
      <c r="I993" s="53" t="s">
        <v>34</v>
      </c>
      <c r="J993" s="53" t="s">
        <v>35</v>
      </c>
      <c r="K993" s="53" t="s">
        <v>22</v>
      </c>
      <c r="L993" s="53" t="s">
        <v>185</v>
      </c>
      <c r="M993" s="53" t="s">
        <v>50</v>
      </c>
      <c r="N993" s="53" t="s">
        <v>156</v>
      </c>
      <c r="O993" s="55">
        <v>146574</v>
      </c>
      <c r="P993" s="53" t="s">
        <v>133</v>
      </c>
      <c r="Q993" s="53" t="s">
        <v>31</v>
      </c>
      <c r="R993" s="40">
        <f>IF(D993="0. Inget datum inlagt",Tabell1[[#This Row],[Start date]],YEAR(D993))</f>
        <v>2023</v>
      </c>
      <c r="S993" s="13" t="s">
        <v>134</v>
      </c>
    </row>
    <row r="994" spans="1:19" x14ac:dyDescent="0.2">
      <c r="A994" s="53">
        <v>50</v>
      </c>
      <c r="B994" s="53" t="s">
        <v>773</v>
      </c>
      <c r="C994" s="53" t="s">
        <v>17</v>
      </c>
      <c r="D994" s="54">
        <v>44986</v>
      </c>
      <c r="E994" s="85">
        <v>46022</v>
      </c>
      <c r="F994" s="53" t="s">
        <v>823</v>
      </c>
      <c r="G994" s="53" t="s">
        <v>1037</v>
      </c>
      <c r="H994" s="53" t="s">
        <v>600</v>
      </c>
      <c r="I994" s="53" t="s">
        <v>20</v>
      </c>
      <c r="J994" s="53" t="s">
        <v>21</v>
      </c>
      <c r="K994" s="53" t="s">
        <v>22</v>
      </c>
      <c r="L994" s="53" t="s">
        <v>185</v>
      </c>
      <c r="M994" s="53" t="s">
        <v>50</v>
      </c>
      <c r="N994" s="53" t="s">
        <v>156</v>
      </c>
      <c r="O994" s="55">
        <v>73111</v>
      </c>
      <c r="P994" s="53" t="s">
        <v>133</v>
      </c>
      <c r="Q994" s="53" t="s">
        <v>31</v>
      </c>
      <c r="R994" s="40">
        <f>IF(D994="0. Inget datum inlagt",Tabell1[[#This Row],[Start date]],YEAR(D994))</f>
        <v>2023</v>
      </c>
      <c r="S994" s="13" t="s">
        <v>134</v>
      </c>
    </row>
    <row r="995" spans="1:19" x14ac:dyDescent="0.2">
      <c r="A995" s="53">
        <v>9</v>
      </c>
      <c r="B995" s="53" t="s">
        <v>773</v>
      </c>
      <c r="C995" s="53" t="s">
        <v>17</v>
      </c>
      <c r="D995" s="54">
        <v>44927</v>
      </c>
      <c r="E995" s="85">
        <v>46022</v>
      </c>
      <c r="F995" s="53" t="s">
        <v>783</v>
      </c>
      <c r="G995" s="53" t="s">
        <v>215</v>
      </c>
      <c r="H995" s="53" t="s">
        <v>784</v>
      </c>
      <c r="I995" s="53" t="s">
        <v>20</v>
      </c>
      <c r="J995" s="53" t="s">
        <v>21</v>
      </c>
      <c r="K995" s="53" t="s">
        <v>22</v>
      </c>
      <c r="L995" s="53" t="s">
        <v>193</v>
      </c>
      <c r="M995" s="53" t="s">
        <v>131</v>
      </c>
      <c r="N995" s="53" t="s">
        <v>132</v>
      </c>
      <c r="O995" s="55">
        <v>120523</v>
      </c>
      <c r="P995" s="53" t="s">
        <v>285</v>
      </c>
      <c r="Q995" s="53" t="s">
        <v>96</v>
      </c>
      <c r="R995" s="40">
        <f>IF(D995="0. Inget datum inlagt",Tabell1[[#This Row],[Start date]],YEAR(D995))</f>
        <v>2023</v>
      </c>
      <c r="S995" s="13" t="s">
        <v>134</v>
      </c>
    </row>
    <row r="996" spans="1:19" x14ac:dyDescent="0.2">
      <c r="A996" s="53">
        <v>43</v>
      </c>
      <c r="B996" s="53" t="s">
        <v>773</v>
      </c>
      <c r="C996" s="53" t="s">
        <v>17</v>
      </c>
      <c r="D996" s="54">
        <v>44942</v>
      </c>
      <c r="E996" s="85">
        <v>46038</v>
      </c>
      <c r="F996" s="53" t="s">
        <v>819</v>
      </c>
      <c r="G996" s="53" t="s">
        <v>215</v>
      </c>
      <c r="H996" s="53" t="s">
        <v>784</v>
      </c>
      <c r="I996" s="53" t="s">
        <v>20</v>
      </c>
      <c r="J996" s="53" t="s">
        <v>21</v>
      </c>
      <c r="K996" s="53" t="s">
        <v>22</v>
      </c>
      <c r="L996" s="53" t="s">
        <v>193</v>
      </c>
      <c r="M996" s="53" t="s">
        <v>131</v>
      </c>
      <c r="N996" s="53" t="s">
        <v>132</v>
      </c>
      <c r="O996" s="55">
        <v>104910</v>
      </c>
      <c r="P996" s="53" t="s">
        <v>133</v>
      </c>
      <c r="Q996" s="53" t="s">
        <v>31</v>
      </c>
      <c r="R996" s="40">
        <f>IF(D996="0. Inget datum inlagt",Tabell1[[#This Row],[Start date]],YEAR(D996))</f>
        <v>2023</v>
      </c>
      <c r="S996" s="13" t="s">
        <v>134</v>
      </c>
    </row>
    <row r="997" spans="1:19" x14ac:dyDescent="0.2">
      <c r="A997" s="53">
        <v>61</v>
      </c>
      <c r="B997" s="53" t="s">
        <v>773</v>
      </c>
      <c r="C997" s="53" t="s">
        <v>17</v>
      </c>
      <c r="D997" s="54">
        <v>44927</v>
      </c>
      <c r="E997" s="85">
        <v>46022</v>
      </c>
      <c r="F997" s="53" t="s">
        <v>834</v>
      </c>
      <c r="G997" s="53" t="s">
        <v>215</v>
      </c>
      <c r="H997" s="53" t="s">
        <v>784</v>
      </c>
      <c r="I997" s="53" t="s">
        <v>20</v>
      </c>
      <c r="J997" s="53" t="s">
        <v>21</v>
      </c>
      <c r="K997" s="53" t="s">
        <v>22</v>
      </c>
      <c r="L997" s="53" t="s">
        <v>193</v>
      </c>
      <c r="M997" s="53" t="s">
        <v>131</v>
      </c>
      <c r="N997" s="53" t="s">
        <v>132</v>
      </c>
      <c r="O997" s="55">
        <v>72531</v>
      </c>
      <c r="P997" s="53" t="s">
        <v>133</v>
      </c>
      <c r="Q997" s="53" t="s">
        <v>31</v>
      </c>
      <c r="R997" s="40">
        <f>IF(D997="0. Inget datum inlagt",Tabell1[[#This Row],[Start date]],YEAR(D997))</f>
        <v>2023</v>
      </c>
      <c r="S997" s="13" t="s">
        <v>134</v>
      </c>
    </row>
    <row r="998" spans="1:19" x14ac:dyDescent="0.2">
      <c r="A998" s="53">
        <v>1</v>
      </c>
      <c r="B998" s="53" t="s">
        <v>773</v>
      </c>
      <c r="C998" s="53" t="s">
        <v>26</v>
      </c>
      <c r="D998" s="54">
        <v>44835</v>
      </c>
      <c r="E998" s="85">
        <v>45199</v>
      </c>
      <c r="F998" s="53" t="s">
        <v>774</v>
      </c>
      <c r="G998" s="53" t="s">
        <v>240</v>
      </c>
      <c r="H998" s="53" t="s">
        <v>241</v>
      </c>
      <c r="I998" s="53" t="s">
        <v>20</v>
      </c>
      <c r="J998" s="53" t="s">
        <v>25</v>
      </c>
      <c r="K998" s="53" t="s">
        <v>22</v>
      </c>
      <c r="L998" s="53" t="s">
        <v>193</v>
      </c>
      <c r="M998" s="53" t="s">
        <v>131</v>
      </c>
      <c r="N998" s="53" t="s">
        <v>132</v>
      </c>
      <c r="O998" s="55">
        <v>43270</v>
      </c>
      <c r="P998" s="53" t="s">
        <v>138</v>
      </c>
      <c r="Q998" s="53" t="s">
        <v>51</v>
      </c>
      <c r="R998" s="40">
        <f>IF(D998="0. Inget datum inlagt",Tabell1[[#This Row],[Start date]],YEAR(D998))</f>
        <v>2022</v>
      </c>
      <c r="S998" s="13" t="s">
        <v>134</v>
      </c>
    </row>
    <row r="999" spans="1:19" x14ac:dyDescent="0.2">
      <c r="A999" s="53">
        <v>13</v>
      </c>
      <c r="B999" s="53" t="s">
        <v>773</v>
      </c>
      <c r="C999" s="53" t="s">
        <v>17</v>
      </c>
      <c r="D999" s="54">
        <v>45017</v>
      </c>
      <c r="E999" s="85">
        <v>46112</v>
      </c>
      <c r="F999" s="53" t="s">
        <v>790</v>
      </c>
      <c r="G999" s="53" t="s">
        <v>240</v>
      </c>
      <c r="H999" s="53" t="s">
        <v>241</v>
      </c>
      <c r="I999" s="53" t="s">
        <v>20</v>
      </c>
      <c r="J999" s="53" t="s">
        <v>25</v>
      </c>
      <c r="K999" s="53" t="s">
        <v>22</v>
      </c>
      <c r="L999" s="53" t="s">
        <v>193</v>
      </c>
      <c r="M999" s="53" t="s">
        <v>131</v>
      </c>
      <c r="N999" s="53" t="s">
        <v>132</v>
      </c>
      <c r="O999" s="55">
        <v>181210</v>
      </c>
      <c r="P999" s="53" t="s">
        <v>138</v>
      </c>
      <c r="Q999" s="53" t="s">
        <v>51</v>
      </c>
      <c r="R999" s="40">
        <f>IF(D999="0. Inget datum inlagt",Tabell1[[#This Row],[Start date]],YEAR(D999))</f>
        <v>2023</v>
      </c>
      <c r="S999" s="13" t="s">
        <v>134</v>
      </c>
    </row>
    <row r="1000" spans="1:19" x14ac:dyDescent="0.2">
      <c r="A1000" s="53">
        <v>111</v>
      </c>
      <c r="B1000" s="53" t="s">
        <v>773</v>
      </c>
      <c r="C1000" s="53" t="s">
        <v>17</v>
      </c>
      <c r="D1000" s="54">
        <v>45170</v>
      </c>
      <c r="E1000" s="85">
        <v>46265</v>
      </c>
      <c r="F1000" s="53" t="s">
        <v>900</v>
      </c>
      <c r="G1000" s="53" t="s">
        <v>1054</v>
      </c>
      <c r="H1000" s="53" t="s">
        <v>241</v>
      </c>
      <c r="I1000" s="53" t="s">
        <v>20</v>
      </c>
      <c r="J1000" s="53" t="s">
        <v>25</v>
      </c>
      <c r="K1000" s="53" t="s">
        <v>22</v>
      </c>
      <c r="L1000" s="53" t="s">
        <v>193</v>
      </c>
      <c r="M1000" s="53" t="s">
        <v>131</v>
      </c>
      <c r="N1000" s="53" t="s">
        <v>132</v>
      </c>
      <c r="O1000" s="55">
        <v>96243</v>
      </c>
      <c r="P1000" s="53" t="s">
        <v>138</v>
      </c>
      <c r="Q1000" s="53" t="s">
        <v>51</v>
      </c>
      <c r="R1000" s="40">
        <f>IF(D1000="0. Inget datum inlagt",Tabell1[[#This Row],[Start date]],YEAR(D1000))</f>
        <v>2023</v>
      </c>
      <c r="S1000" s="13" t="s">
        <v>134</v>
      </c>
    </row>
    <row r="1001" spans="1:19" x14ac:dyDescent="0.2">
      <c r="A1001" s="53">
        <v>129</v>
      </c>
      <c r="B1001" s="53" t="s">
        <v>773</v>
      </c>
      <c r="C1001" s="53" t="s">
        <v>17</v>
      </c>
      <c r="D1001" s="54">
        <v>45292</v>
      </c>
      <c r="E1001" s="85">
        <v>46387</v>
      </c>
      <c r="F1001" s="53" t="s">
        <v>918</v>
      </c>
      <c r="G1001" s="53" t="s">
        <v>1062</v>
      </c>
      <c r="H1001" s="53" t="s">
        <v>241</v>
      </c>
      <c r="I1001" s="53" t="s">
        <v>20</v>
      </c>
      <c r="J1001" s="53" t="s">
        <v>25</v>
      </c>
      <c r="K1001" s="53" t="s">
        <v>22</v>
      </c>
      <c r="L1001" s="53" t="s">
        <v>193</v>
      </c>
      <c r="M1001" s="53" t="s">
        <v>131</v>
      </c>
      <c r="N1001" s="53" t="s">
        <v>132</v>
      </c>
      <c r="O1001" s="55">
        <v>125902</v>
      </c>
      <c r="P1001" s="53" t="s">
        <v>138</v>
      </c>
      <c r="Q1001" s="53" t="s">
        <v>77</v>
      </c>
      <c r="R1001" s="40">
        <f>IF(D1001="0. Inget datum inlagt",Tabell1[[#This Row],[Start date]],YEAR(D1001))</f>
        <v>2024</v>
      </c>
      <c r="S1001" s="13" t="s">
        <v>134</v>
      </c>
    </row>
    <row r="1002" spans="1:19" x14ac:dyDescent="0.2">
      <c r="A1002" s="53">
        <v>12</v>
      </c>
      <c r="B1002" s="53" t="s">
        <v>773</v>
      </c>
      <c r="C1002" s="53" t="s">
        <v>17</v>
      </c>
      <c r="D1002" s="54">
        <v>45017</v>
      </c>
      <c r="E1002" s="85">
        <v>46112</v>
      </c>
      <c r="F1002" s="53" t="s">
        <v>790</v>
      </c>
      <c r="G1002" s="53" t="s">
        <v>791</v>
      </c>
      <c r="H1002" s="53" t="s">
        <v>792</v>
      </c>
      <c r="I1002" s="53" t="s">
        <v>34</v>
      </c>
      <c r="J1002" s="53" t="s">
        <v>66</v>
      </c>
      <c r="K1002" s="53" t="s">
        <v>22</v>
      </c>
      <c r="L1002" s="53" t="s">
        <v>205</v>
      </c>
      <c r="M1002" s="53" t="s">
        <v>131</v>
      </c>
      <c r="N1002" s="53" t="s">
        <v>132</v>
      </c>
      <c r="O1002" s="55">
        <v>174262</v>
      </c>
      <c r="P1002" s="53" t="s">
        <v>138</v>
      </c>
      <c r="Q1002" s="53" t="s">
        <v>51</v>
      </c>
      <c r="R1002" s="40">
        <f>IF(D1002="0. Inget datum inlagt",Tabell1[[#This Row],[Start date]],YEAR(D1002))</f>
        <v>2023</v>
      </c>
      <c r="S1002" s="13" t="s">
        <v>134</v>
      </c>
    </row>
    <row r="1003" spans="1:19" x14ac:dyDescent="0.2">
      <c r="A1003" s="53">
        <v>162</v>
      </c>
      <c r="B1003" s="53" t="s">
        <v>773</v>
      </c>
      <c r="C1003" s="53" t="s">
        <v>17</v>
      </c>
      <c r="D1003" s="54">
        <v>45536</v>
      </c>
      <c r="E1003" s="85">
        <v>46630</v>
      </c>
      <c r="F1003" s="53" t="s">
        <v>1085</v>
      </c>
      <c r="G1003" s="53" t="s">
        <v>135</v>
      </c>
      <c r="H1003" s="53" t="s">
        <v>792</v>
      </c>
      <c r="I1003" s="53" t="s">
        <v>34</v>
      </c>
      <c r="J1003" s="53" t="s">
        <v>66</v>
      </c>
      <c r="K1003" s="53" t="s">
        <v>22</v>
      </c>
      <c r="L1003" s="53" t="s">
        <v>205</v>
      </c>
      <c r="M1003" s="53" t="s">
        <v>131</v>
      </c>
      <c r="N1003" s="53" t="s">
        <v>132</v>
      </c>
      <c r="O1003" s="55">
        <v>254100</v>
      </c>
      <c r="P1003" s="53" t="s">
        <v>285</v>
      </c>
      <c r="Q1003" s="53" t="s">
        <v>96</v>
      </c>
      <c r="R1003" s="40">
        <f>IF(D1003="0. Inget datum inlagt",Tabell1[[#This Row],[Start date]],YEAR(D1003))</f>
        <v>2024</v>
      </c>
      <c r="S1003" s="13" t="s">
        <v>134</v>
      </c>
    </row>
    <row r="1004" spans="1:19" x14ac:dyDescent="0.2">
      <c r="A1004" s="53">
        <v>163</v>
      </c>
      <c r="B1004" s="53" t="s">
        <v>773</v>
      </c>
      <c r="C1004" s="53" t="s">
        <v>17</v>
      </c>
      <c r="D1004" s="54">
        <v>45536</v>
      </c>
      <c r="E1004" s="85">
        <v>46630</v>
      </c>
      <c r="F1004" s="53" t="s">
        <v>1085</v>
      </c>
      <c r="G1004" s="53" t="s">
        <v>135</v>
      </c>
      <c r="H1004" s="53" t="s">
        <v>1535</v>
      </c>
      <c r="I1004" s="53" t="s">
        <v>34</v>
      </c>
      <c r="J1004" s="53" t="s">
        <v>35</v>
      </c>
      <c r="K1004" s="53" t="s">
        <v>22</v>
      </c>
      <c r="L1004" s="53" t="s">
        <v>205</v>
      </c>
      <c r="M1004" s="53" t="s">
        <v>131</v>
      </c>
      <c r="N1004" s="53" t="s">
        <v>132</v>
      </c>
      <c r="O1004" s="55">
        <v>153660</v>
      </c>
      <c r="P1004" s="53" t="s">
        <v>285</v>
      </c>
      <c r="Q1004" s="53" t="s">
        <v>96</v>
      </c>
      <c r="R1004" s="40">
        <f>IF(D1004="0. Inget datum inlagt",Tabell1[[#This Row],[Start date]],YEAR(D1004))</f>
        <v>2024</v>
      </c>
      <c r="S1004" s="13" t="s">
        <v>134</v>
      </c>
    </row>
    <row r="1005" spans="1:19" x14ac:dyDescent="0.2">
      <c r="A1005" s="53">
        <v>92</v>
      </c>
      <c r="B1005" s="53" t="s">
        <v>773</v>
      </c>
      <c r="C1005" s="53" t="s">
        <v>17</v>
      </c>
      <c r="D1005" s="54">
        <v>45170</v>
      </c>
      <c r="E1005" s="85">
        <v>46265</v>
      </c>
      <c r="F1005" s="53" t="s">
        <v>873</v>
      </c>
      <c r="G1005" s="53" t="s">
        <v>874</v>
      </c>
      <c r="H1005" s="53" t="s">
        <v>875</v>
      </c>
      <c r="I1005" s="53" t="s">
        <v>20</v>
      </c>
      <c r="J1005" s="53" t="s">
        <v>21</v>
      </c>
      <c r="K1005" s="53" t="s">
        <v>22</v>
      </c>
      <c r="L1005" s="53" t="s">
        <v>876</v>
      </c>
      <c r="M1005" s="53" t="s">
        <v>50</v>
      </c>
      <c r="N1005" s="53" t="s">
        <v>156</v>
      </c>
      <c r="O1005" s="55">
        <v>361834</v>
      </c>
      <c r="P1005" s="53" t="s">
        <v>138</v>
      </c>
      <c r="Q1005" s="53" t="s">
        <v>77</v>
      </c>
      <c r="R1005" s="40">
        <f>IF(D1005="0. Inget datum inlagt",Tabell1[[#This Row],[Start date]],YEAR(D1005))</f>
        <v>2023</v>
      </c>
      <c r="S1005" s="13" t="s">
        <v>134</v>
      </c>
    </row>
    <row r="1006" spans="1:19" x14ac:dyDescent="0.2">
      <c r="A1006" s="53">
        <v>122</v>
      </c>
      <c r="B1006" s="53" t="s">
        <v>773</v>
      </c>
      <c r="C1006" s="53" t="s">
        <v>17</v>
      </c>
      <c r="D1006" s="54">
        <v>45383</v>
      </c>
      <c r="E1006" s="85">
        <v>46477</v>
      </c>
      <c r="F1006" s="53" t="s">
        <v>910</v>
      </c>
      <c r="G1006" s="53" t="s">
        <v>911</v>
      </c>
      <c r="H1006" s="53" t="s">
        <v>912</v>
      </c>
      <c r="I1006" s="53" t="s">
        <v>34</v>
      </c>
      <c r="J1006" s="53" t="s">
        <v>35</v>
      </c>
      <c r="K1006" s="53" t="s">
        <v>22</v>
      </c>
      <c r="L1006" s="53" t="s">
        <v>137</v>
      </c>
      <c r="M1006" s="53" t="s">
        <v>46</v>
      </c>
      <c r="N1006" s="53" t="s">
        <v>137</v>
      </c>
      <c r="O1006" s="55">
        <v>47387</v>
      </c>
      <c r="P1006" s="53" t="s">
        <v>133</v>
      </c>
      <c r="Q1006" s="53" t="s">
        <v>31</v>
      </c>
      <c r="R1006" s="40">
        <f>IF(D1006="0. Inget datum inlagt",Tabell1[[#This Row],[Start date]],YEAR(D1006))</f>
        <v>2024</v>
      </c>
      <c r="S1006" s="13" t="s">
        <v>134</v>
      </c>
    </row>
    <row r="1007" spans="1:19" x14ac:dyDescent="0.2">
      <c r="A1007" s="53">
        <v>60</v>
      </c>
      <c r="B1007" s="53" t="s">
        <v>773</v>
      </c>
      <c r="C1007" s="53" t="s">
        <v>17</v>
      </c>
      <c r="D1007" s="54">
        <v>44927</v>
      </c>
      <c r="E1007" s="85">
        <v>46022</v>
      </c>
      <c r="F1007" s="53" t="s">
        <v>834</v>
      </c>
      <c r="G1007" s="53" t="s">
        <v>840</v>
      </c>
      <c r="H1007" s="53" t="s">
        <v>841</v>
      </c>
      <c r="I1007" s="53" t="s">
        <v>34</v>
      </c>
      <c r="J1007" s="53" t="s">
        <v>35</v>
      </c>
      <c r="K1007" s="53" t="s">
        <v>22</v>
      </c>
      <c r="L1007" s="53" t="s">
        <v>168</v>
      </c>
      <c r="M1007" s="53" t="s">
        <v>50</v>
      </c>
      <c r="N1007" s="53" t="s">
        <v>156</v>
      </c>
      <c r="O1007" s="55">
        <v>153909</v>
      </c>
      <c r="P1007" s="53" t="s">
        <v>133</v>
      </c>
      <c r="Q1007" s="53" t="s">
        <v>31</v>
      </c>
      <c r="R1007" s="40">
        <f>IF(D1007="0. Inget datum inlagt",Tabell1[[#This Row],[Start date]],YEAR(D1007))</f>
        <v>2023</v>
      </c>
      <c r="S1007" s="13" t="s">
        <v>134</v>
      </c>
    </row>
    <row r="1008" spans="1:19" x14ac:dyDescent="0.2">
      <c r="A1008" s="53">
        <v>82</v>
      </c>
      <c r="B1008" s="53" t="s">
        <v>773</v>
      </c>
      <c r="C1008" s="53" t="s">
        <v>17</v>
      </c>
      <c r="D1008" s="54">
        <v>45170</v>
      </c>
      <c r="E1008" s="85">
        <v>46265</v>
      </c>
      <c r="F1008" s="53" t="s">
        <v>856</v>
      </c>
      <c r="G1008" s="53" t="s">
        <v>859</v>
      </c>
      <c r="H1008" s="53" t="s">
        <v>860</v>
      </c>
      <c r="I1008" s="53" t="s">
        <v>34</v>
      </c>
      <c r="J1008" s="53" t="s">
        <v>35</v>
      </c>
      <c r="K1008" s="53" t="s">
        <v>22</v>
      </c>
      <c r="L1008" s="53" t="s">
        <v>155</v>
      </c>
      <c r="M1008" s="53" t="s">
        <v>50</v>
      </c>
      <c r="N1008" s="53" t="s">
        <v>156</v>
      </c>
      <c r="O1008" s="55">
        <v>79632</v>
      </c>
      <c r="P1008" s="53" t="s">
        <v>138</v>
      </c>
      <c r="Q1008" s="53" t="s">
        <v>51</v>
      </c>
      <c r="R1008" s="40">
        <f>IF(D1008="0. Inget datum inlagt",Tabell1[[#This Row],[Start date]],YEAR(D1008))</f>
        <v>2023</v>
      </c>
      <c r="S1008" s="13" t="s">
        <v>134</v>
      </c>
    </row>
    <row r="1009" spans="1:19" x14ac:dyDescent="0.2">
      <c r="A1009" s="53">
        <v>46</v>
      </c>
      <c r="B1009" s="53" t="s">
        <v>773</v>
      </c>
      <c r="C1009" s="53" t="s">
        <v>17</v>
      </c>
      <c r="D1009" s="54">
        <v>44942</v>
      </c>
      <c r="E1009" s="85">
        <v>46038</v>
      </c>
      <c r="F1009" s="53" t="s">
        <v>819</v>
      </c>
      <c r="G1009" s="53" t="s">
        <v>822</v>
      </c>
      <c r="H1009" s="53" t="e">
        <v>#N/A</v>
      </c>
      <c r="I1009" s="53" t="s">
        <v>20</v>
      </c>
      <c r="J1009" s="53" t="s">
        <v>21</v>
      </c>
      <c r="K1009" s="53" t="s">
        <v>22</v>
      </c>
      <c r="L1009" s="53" t="s">
        <v>578</v>
      </c>
      <c r="M1009" s="53" t="s">
        <v>131</v>
      </c>
      <c r="N1009" s="53" t="s">
        <v>132</v>
      </c>
      <c r="O1009" s="55">
        <v>153749</v>
      </c>
      <c r="P1009" s="53" t="s">
        <v>133</v>
      </c>
      <c r="Q1009" s="53" t="s">
        <v>31</v>
      </c>
      <c r="R1009" s="40">
        <f>IF(D1009="0. Inget datum inlagt",Tabell1[[#This Row],[Start date]],YEAR(D1009))</f>
        <v>2023</v>
      </c>
      <c r="S1009" s="13" t="s">
        <v>134</v>
      </c>
    </row>
    <row r="1010" spans="1:19" x14ac:dyDescent="0.2">
      <c r="A1010" s="53">
        <v>167</v>
      </c>
      <c r="B1010" s="53" t="s">
        <v>773</v>
      </c>
      <c r="C1010" s="53" t="s">
        <v>17</v>
      </c>
      <c r="D1010" s="54">
        <v>45505</v>
      </c>
      <c r="E1010" s="85">
        <v>46599</v>
      </c>
      <c r="F1010" s="53" t="s">
        <v>1087</v>
      </c>
      <c r="G1010" s="53" t="s">
        <v>1088</v>
      </c>
      <c r="H1010" s="53" t="s">
        <v>1536</v>
      </c>
      <c r="I1010" s="53" t="s">
        <v>20</v>
      </c>
      <c r="J1010" s="53" t="s">
        <v>21</v>
      </c>
      <c r="K1010" s="53" t="s">
        <v>22</v>
      </c>
      <c r="L1010" s="53" t="s">
        <v>892</v>
      </c>
      <c r="M1010" s="53" t="s">
        <v>131</v>
      </c>
      <c r="N1010" s="53" t="s">
        <v>132</v>
      </c>
      <c r="O1010" s="55">
        <v>119640</v>
      </c>
      <c r="P1010" s="53" t="s">
        <v>133</v>
      </c>
      <c r="Q1010" s="53" t="s">
        <v>84</v>
      </c>
      <c r="R1010" s="40">
        <f>IF(D1010="0. Inget datum inlagt",Tabell1[[#This Row],[Start date]],YEAR(D1010))</f>
        <v>2024</v>
      </c>
      <c r="S1010" s="13" t="s">
        <v>134</v>
      </c>
    </row>
    <row r="1011" spans="1:19" x14ac:dyDescent="0.2">
      <c r="A1011" s="53">
        <v>100</v>
      </c>
      <c r="B1011" s="53" t="s">
        <v>773</v>
      </c>
      <c r="C1011" s="53" t="s">
        <v>17</v>
      </c>
      <c r="D1011" s="54">
        <v>45170</v>
      </c>
      <c r="E1011" s="85">
        <v>46265</v>
      </c>
      <c r="F1011" s="53" t="s">
        <v>885</v>
      </c>
      <c r="G1011" s="53" t="s">
        <v>890</v>
      </c>
      <c r="H1011" s="53" t="s">
        <v>891</v>
      </c>
      <c r="I1011" s="53" t="s">
        <v>34</v>
      </c>
      <c r="J1011" s="53" t="s">
        <v>21</v>
      </c>
      <c r="K1011" s="53" t="s">
        <v>22</v>
      </c>
      <c r="L1011" s="53" t="s">
        <v>892</v>
      </c>
      <c r="M1011" s="53" t="s">
        <v>131</v>
      </c>
      <c r="N1011" s="53" t="s">
        <v>132</v>
      </c>
      <c r="O1011" s="55">
        <v>160639</v>
      </c>
      <c r="P1011" s="53" t="s">
        <v>133</v>
      </c>
      <c r="Q1011" s="53" t="s">
        <v>31</v>
      </c>
      <c r="R1011" s="40">
        <f>IF(D1011="0. Inget datum inlagt",Tabell1[[#This Row],[Start date]],YEAR(D1011))</f>
        <v>2023</v>
      </c>
      <c r="S1011" s="13" t="s">
        <v>134</v>
      </c>
    </row>
    <row r="1012" spans="1:19" x14ac:dyDescent="0.2">
      <c r="A1012" s="53">
        <v>59</v>
      </c>
      <c r="B1012" s="53" t="s">
        <v>773</v>
      </c>
      <c r="C1012" s="53" t="s">
        <v>17</v>
      </c>
      <c r="D1012" s="54">
        <v>44927</v>
      </c>
      <c r="E1012" s="85">
        <v>46022</v>
      </c>
      <c r="F1012" s="53" t="s">
        <v>834</v>
      </c>
      <c r="G1012" s="53" t="s">
        <v>1044</v>
      </c>
      <c r="H1012" s="53" t="s">
        <v>838</v>
      </c>
      <c r="I1012" s="53" t="s">
        <v>34</v>
      </c>
      <c r="J1012" s="53" t="s">
        <v>211</v>
      </c>
      <c r="K1012" s="53" t="s">
        <v>22</v>
      </c>
      <c r="L1012" s="53" t="s">
        <v>839</v>
      </c>
      <c r="M1012" s="53" t="s">
        <v>131</v>
      </c>
      <c r="N1012" s="53" t="s">
        <v>132</v>
      </c>
      <c r="O1012" s="55">
        <v>295903</v>
      </c>
      <c r="P1012" s="53" t="s">
        <v>133</v>
      </c>
      <c r="Q1012" s="53" t="s">
        <v>31</v>
      </c>
      <c r="R1012" s="40">
        <f>IF(D1012="0. Inget datum inlagt",Tabell1[[#This Row],[Start date]],YEAR(D1012))</f>
        <v>2023</v>
      </c>
      <c r="S1012" s="13" t="s">
        <v>134</v>
      </c>
    </row>
    <row r="1013" spans="1:19" x14ac:dyDescent="0.2">
      <c r="A1013" s="53">
        <v>20</v>
      </c>
      <c r="B1013" s="53" t="s">
        <v>773</v>
      </c>
      <c r="C1013" s="53" t="s">
        <v>17</v>
      </c>
      <c r="D1013" s="54">
        <v>44958</v>
      </c>
      <c r="E1013" s="85">
        <v>46053</v>
      </c>
      <c r="F1013" s="53" t="s">
        <v>803</v>
      </c>
      <c r="G1013" s="53" t="s">
        <v>804</v>
      </c>
      <c r="H1013" s="53" t="s">
        <v>805</v>
      </c>
      <c r="I1013" s="53" t="s">
        <v>20</v>
      </c>
      <c r="J1013" s="53" t="s">
        <v>62</v>
      </c>
      <c r="K1013" s="53" t="s">
        <v>22</v>
      </c>
      <c r="L1013" s="53" t="s">
        <v>787</v>
      </c>
      <c r="M1013" s="53" t="s">
        <v>389</v>
      </c>
      <c r="N1013" s="53" t="s">
        <v>156</v>
      </c>
      <c r="O1013" s="55">
        <v>203716</v>
      </c>
      <c r="P1013" s="53" t="s">
        <v>138</v>
      </c>
      <c r="Q1013" s="53" t="s">
        <v>77</v>
      </c>
      <c r="R1013" s="40">
        <f>IF(D1013="0. Inget datum inlagt",Tabell1[[#This Row],[Start date]],YEAR(D1013))</f>
        <v>2023</v>
      </c>
      <c r="S1013" s="13" t="s">
        <v>134</v>
      </c>
    </row>
    <row r="1014" spans="1:19" x14ac:dyDescent="0.2">
      <c r="A1014" s="53">
        <v>25</v>
      </c>
      <c r="B1014" s="53" t="s">
        <v>773</v>
      </c>
      <c r="C1014" s="53" t="s">
        <v>17</v>
      </c>
      <c r="D1014" s="54">
        <v>44927</v>
      </c>
      <c r="E1014" s="85">
        <v>45657</v>
      </c>
      <c r="F1014" s="53" t="s">
        <v>811</v>
      </c>
      <c r="G1014" s="53" t="s">
        <v>804</v>
      </c>
      <c r="H1014" s="53" t="s">
        <v>805</v>
      </c>
      <c r="I1014" s="53" t="s">
        <v>20</v>
      </c>
      <c r="J1014" s="53" t="s">
        <v>62</v>
      </c>
      <c r="K1014" s="53" t="s">
        <v>22</v>
      </c>
      <c r="L1014" s="53" t="s">
        <v>787</v>
      </c>
      <c r="M1014" s="53" t="s">
        <v>389</v>
      </c>
      <c r="N1014" s="53" t="s">
        <v>156</v>
      </c>
      <c r="O1014" s="55">
        <v>20289</v>
      </c>
      <c r="P1014" s="53" t="s">
        <v>397</v>
      </c>
      <c r="Q1014" s="53" t="s">
        <v>94</v>
      </c>
      <c r="R1014" s="40">
        <f>IF(D1014="0. Inget datum inlagt",Tabell1[[#This Row],[Start date]],YEAR(D1014))</f>
        <v>2023</v>
      </c>
      <c r="S1014" s="13" t="s">
        <v>134</v>
      </c>
    </row>
    <row r="1015" spans="1:19" x14ac:dyDescent="0.2">
      <c r="A1015" s="53">
        <v>106</v>
      </c>
      <c r="B1015" s="53" t="s">
        <v>773</v>
      </c>
      <c r="C1015" s="53" t="s">
        <v>17</v>
      </c>
      <c r="D1015" s="54">
        <v>45139</v>
      </c>
      <c r="E1015" s="85">
        <v>46234</v>
      </c>
      <c r="F1015" s="53" t="s">
        <v>899</v>
      </c>
      <c r="G1015" s="53" t="s">
        <v>1049</v>
      </c>
      <c r="H1015" s="53" t="s">
        <v>805</v>
      </c>
      <c r="I1015" s="53" t="s">
        <v>20</v>
      </c>
      <c r="J1015" s="53" t="s">
        <v>62</v>
      </c>
      <c r="K1015" s="53" t="s">
        <v>22</v>
      </c>
      <c r="L1015" s="53" t="s">
        <v>787</v>
      </c>
      <c r="M1015" s="53" t="s">
        <v>389</v>
      </c>
      <c r="N1015" s="53" t="s">
        <v>156</v>
      </c>
      <c r="O1015" s="55">
        <v>65812</v>
      </c>
      <c r="P1015" s="53" t="s">
        <v>138</v>
      </c>
      <c r="Q1015" s="53" t="s">
        <v>51</v>
      </c>
      <c r="R1015" s="40">
        <f>IF(D1015="0. Inget datum inlagt",Tabell1[[#This Row],[Start date]],YEAR(D1015))</f>
        <v>2023</v>
      </c>
      <c r="S1015" s="13" t="s">
        <v>134</v>
      </c>
    </row>
    <row r="1016" spans="1:19" x14ac:dyDescent="0.2">
      <c r="A1016" s="53">
        <v>152</v>
      </c>
      <c r="B1016" s="53" t="s">
        <v>773</v>
      </c>
      <c r="C1016" s="53" t="s">
        <v>17</v>
      </c>
      <c r="D1016" s="54">
        <v>45505</v>
      </c>
      <c r="E1016" s="85">
        <v>46599</v>
      </c>
      <c r="F1016" s="53" t="s">
        <v>1079</v>
      </c>
      <c r="G1016" s="53" t="s">
        <v>1080</v>
      </c>
      <c r="H1016" s="53" t="s">
        <v>805</v>
      </c>
      <c r="I1016" s="53" t="s">
        <v>20</v>
      </c>
      <c r="J1016" s="53" t="s">
        <v>62</v>
      </c>
      <c r="K1016" s="53" t="s">
        <v>22</v>
      </c>
      <c r="L1016" s="53" t="s">
        <v>388</v>
      </c>
      <c r="M1016" s="53" t="s">
        <v>389</v>
      </c>
      <c r="N1016" s="53" t="s">
        <v>156</v>
      </c>
      <c r="O1016" s="55">
        <v>191776</v>
      </c>
      <c r="P1016" s="53" t="s">
        <v>133</v>
      </c>
      <c r="Q1016" s="53" t="s">
        <v>31</v>
      </c>
      <c r="R1016" s="40">
        <f>IF(D1016="0. Inget datum inlagt",Tabell1[[#This Row],[Start date]],YEAR(D1016))</f>
        <v>2024</v>
      </c>
      <c r="S1016" s="13" t="s">
        <v>134</v>
      </c>
    </row>
    <row r="1017" spans="1:19" x14ac:dyDescent="0.2">
      <c r="A1017" s="53">
        <v>8</v>
      </c>
      <c r="B1017" s="53" t="s">
        <v>773</v>
      </c>
      <c r="C1017" s="53" t="s">
        <v>17</v>
      </c>
      <c r="D1017" s="54">
        <v>44896</v>
      </c>
      <c r="E1017" s="85">
        <v>45991</v>
      </c>
      <c r="F1017" s="53" t="s">
        <v>779</v>
      </c>
      <c r="G1017" s="53" t="s">
        <v>782</v>
      </c>
      <c r="H1017" s="53" t="s">
        <v>202</v>
      </c>
      <c r="I1017" s="53" t="s">
        <v>20</v>
      </c>
      <c r="J1017" s="53" t="s">
        <v>62</v>
      </c>
      <c r="K1017" s="53" t="s">
        <v>22</v>
      </c>
      <c r="L1017" s="53" t="s">
        <v>205</v>
      </c>
      <c r="M1017" s="53" t="s">
        <v>131</v>
      </c>
      <c r="N1017" s="53" t="s">
        <v>132</v>
      </c>
      <c r="O1017" s="55">
        <v>17365</v>
      </c>
      <c r="P1017" s="53" t="s">
        <v>138</v>
      </c>
      <c r="Q1017" s="53" t="s">
        <v>51</v>
      </c>
      <c r="R1017" s="40">
        <f>IF(D1017="0. Inget datum inlagt",Tabell1[[#This Row],[Start date]],YEAR(D1017))</f>
        <v>2022</v>
      </c>
      <c r="S1017" s="13" t="s">
        <v>134</v>
      </c>
    </row>
    <row r="1018" spans="1:19" x14ac:dyDescent="0.2">
      <c r="A1018" s="53">
        <v>15</v>
      </c>
      <c r="B1018" s="53" t="s">
        <v>773</v>
      </c>
      <c r="C1018" s="53" t="s">
        <v>17</v>
      </c>
      <c r="D1018" s="54">
        <v>45017</v>
      </c>
      <c r="E1018" s="85">
        <v>46112</v>
      </c>
      <c r="F1018" s="53" t="s">
        <v>790</v>
      </c>
      <c r="G1018" s="53" t="s">
        <v>201</v>
      </c>
      <c r="H1018" s="53" t="s">
        <v>202</v>
      </c>
      <c r="I1018" s="53" t="s">
        <v>20</v>
      </c>
      <c r="J1018" s="53" t="s">
        <v>62</v>
      </c>
      <c r="K1018" s="53" t="s">
        <v>22</v>
      </c>
      <c r="L1018" s="53" t="s">
        <v>130</v>
      </c>
      <c r="M1018" s="53" t="s">
        <v>131</v>
      </c>
      <c r="N1018" s="53" t="s">
        <v>132</v>
      </c>
      <c r="O1018" s="55">
        <v>288884</v>
      </c>
      <c r="P1018" s="53" t="s">
        <v>138</v>
      </c>
      <c r="Q1018" s="53" t="s">
        <v>51</v>
      </c>
      <c r="R1018" s="40">
        <f>IF(D1018="0. Inget datum inlagt",Tabell1[[#This Row],[Start date]],YEAR(D1018))</f>
        <v>2023</v>
      </c>
      <c r="S1018" s="13" t="s">
        <v>134</v>
      </c>
    </row>
    <row r="1019" spans="1:19" x14ac:dyDescent="0.2">
      <c r="A1019" s="53">
        <v>23</v>
      </c>
      <c r="B1019" s="53" t="s">
        <v>773</v>
      </c>
      <c r="C1019" s="53" t="s">
        <v>17</v>
      </c>
      <c r="D1019" s="54">
        <v>44896</v>
      </c>
      <c r="E1019" s="85">
        <v>45992</v>
      </c>
      <c r="F1019" s="53" t="s">
        <v>807</v>
      </c>
      <c r="G1019" s="53" t="s">
        <v>782</v>
      </c>
      <c r="H1019" s="53" t="s">
        <v>202</v>
      </c>
      <c r="I1019" s="53" t="s">
        <v>20</v>
      </c>
      <c r="J1019" s="53" t="s">
        <v>62</v>
      </c>
      <c r="K1019" s="53" t="s">
        <v>22</v>
      </c>
      <c r="L1019" s="53" t="s">
        <v>578</v>
      </c>
      <c r="M1019" s="53" t="s">
        <v>131</v>
      </c>
      <c r="N1019" s="53" t="s">
        <v>132</v>
      </c>
      <c r="O1019" s="55">
        <v>393838</v>
      </c>
      <c r="P1019" s="53" t="s">
        <v>138</v>
      </c>
      <c r="Q1019" s="53" t="s">
        <v>51</v>
      </c>
      <c r="R1019" s="40">
        <f>IF(D1019="0. Inget datum inlagt",Tabell1[[#This Row],[Start date]],YEAR(D1019))</f>
        <v>2022</v>
      </c>
      <c r="S1019" s="13" t="s">
        <v>134</v>
      </c>
    </row>
    <row r="1020" spans="1:19" x14ac:dyDescent="0.2">
      <c r="A1020" s="53">
        <v>26</v>
      </c>
      <c r="B1020" s="53" t="s">
        <v>773</v>
      </c>
      <c r="C1020" s="53" t="s">
        <v>17</v>
      </c>
      <c r="D1020" s="54">
        <v>44927</v>
      </c>
      <c r="E1020" s="85">
        <v>45657</v>
      </c>
      <c r="F1020" s="53" t="s">
        <v>811</v>
      </c>
      <c r="G1020" s="53" t="s">
        <v>201</v>
      </c>
      <c r="H1020" s="53" t="s">
        <v>202</v>
      </c>
      <c r="I1020" s="53" t="s">
        <v>20</v>
      </c>
      <c r="J1020" s="53" t="s">
        <v>62</v>
      </c>
      <c r="K1020" s="53" t="s">
        <v>22</v>
      </c>
      <c r="L1020" s="53" t="s">
        <v>193</v>
      </c>
      <c r="M1020" s="53" t="s">
        <v>131</v>
      </c>
      <c r="N1020" s="53" t="s">
        <v>132</v>
      </c>
      <c r="O1020" s="55">
        <v>30039</v>
      </c>
      <c r="P1020" s="53" t="s">
        <v>397</v>
      </c>
      <c r="Q1020" s="53" t="s">
        <v>94</v>
      </c>
      <c r="R1020" s="40">
        <f>IF(D1020="0. Inget datum inlagt",Tabell1[[#This Row],[Start date]],YEAR(D1020))</f>
        <v>2023</v>
      </c>
      <c r="S1020" s="13" t="s">
        <v>134</v>
      </c>
    </row>
    <row r="1021" spans="1:19" x14ac:dyDescent="0.2">
      <c r="A1021" s="53">
        <v>34</v>
      </c>
      <c r="B1021" s="53" t="s">
        <v>773</v>
      </c>
      <c r="C1021" s="53" t="s">
        <v>17</v>
      </c>
      <c r="D1021" s="54">
        <v>44835</v>
      </c>
      <c r="E1021" s="85">
        <v>45473</v>
      </c>
      <c r="F1021" s="53" t="s">
        <v>814</v>
      </c>
      <c r="G1021" s="53" t="s">
        <v>201</v>
      </c>
      <c r="H1021" s="53" t="s">
        <v>202</v>
      </c>
      <c r="I1021" s="53" t="s">
        <v>20</v>
      </c>
      <c r="J1021" s="53" t="s">
        <v>62</v>
      </c>
      <c r="K1021" s="53" t="s">
        <v>22</v>
      </c>
      <c r="L1021" s="53" t="s">
        <v>205</v>
      </c>
      <c r="M1021" s="53" t="s">
        <v>131</v>
      </c>
      <c r="N1021" s="53" t="s">
        <v>132</v>
      </c>
      <c r="O1021" s="55">
        <v>94659</v>
      </c>
      <c r="P1021" s="53" t="s">
        <v>138</v>
      </c>
      <c r="Q1021" s="53" t="s">
        <v>51</v>
      </c>
      <c r="R1021" s="40">
        <f>IF(D1021="0. Inget datum inlagt",Tabell1[[#This Row],[Start date]],YEAR(D1021))</f>
        <v>2022</v>
      </c>
      <c r="S1021" s="13" t="s">
        <v>134</v>
      </c>
    </row>
    <row r="1022" spans="1:19" x14ac:dyDescent="0.2">
      <c r="A1022" s="53">
        <v>66</v>
      </c>
      <c r="B1022" s="53" t="s">
        <v>773</v>
      </c>
      <c r="C1022" s="53" t="s">
        <v>17</v>
      </c>
      <c r="D1022" s="54">
        <v>45170</v>
      </c>
      <c r="E1022" s="85">
        <v>46265</v>
      </c>
      <c r="F1022" s="53" t="s">
        <v>845</v>
      </c>
      <c r="G1022" s="53" t="s">
        <v>201</v>
      </c>
      <c r="H1022" s="53" t="s">
        <v>202</v>
      </c>
      <c r="I1022" s="53" t="s">
        <v>20</v>
      </c>
      <c r="J1022" s="53" t="s">
        <v>62</v>
      </c>
      <c r="K1022" s="53" t="s">
        <v>22</v>
      </c>
      <c r="L1022" s="53" t="s">
        <v>205</v>
      </c>
      <c r="M1022" s="53" t="s">
        <v>131</v>
      </c>
      <c r="N1022" s="53" t="s">
        <v>132</v>
      </c>
      <c r="O1022" s="55">
        <v>242920</v>
      </c>
      <c r="P1022" s="53" t="s">
        <v>138</v>
      </c>
      <c r="Q1022" s="53" t="s">
        <v>51</v>
      </c>
      <c r="R1022" s="40">
        <f>IF(D1022="0. Inget datum inlagt",Tabell1[[#This Row],[Start date]],YEAR(D1022))</f>
        <v>2023</v>
      </c>
      <c r="S1022" s="13" t="s">
        <v>134</v>
      </c>
    </row>
    <row r="1023" spans="1:19" x14ac:dyDescent="0.2">
      <c r="A1023" s="53">
        <v>70</v>
      </c>
      <c r="B1023" s="53" t="s">
        <v>773</v>
      </c>
      <c r="C1023" s="53" t="s">
        <v>17</v>
      </c>
      <c r="D1023" s="54">
        <v>45170</v>
      </c>
      <c r="E1023" s="85">
        <v>46265</v>
      </c>
      <c r="F1023" s="53" t="s">
        <v>848</v>
      </c>
      <c r="G1023" s="53" t="s">
        <v>201</v>
      </c>
      <c r="H1023" s="53" t="s">
        <v>202</v>
      </c>
      <c r="I1023" s="53" t="s">
        <v>20</v>
      </c>
      <c r="J1023" s="53" t="s">
        <v>62</v>
      </c>
      <c r="K1023" s="53" t="s">
        <v>22</v>
      </c>
      <c r="L1023" s="53" t="s">
        <v>193</v>
      </c>
      <c r="M1023" s="53" t="s">
        <v>131</v>
      </c>
      <c r="N1023" s="53" t="s">
        <v>132</v>
      </c>
      <c r="O1023" s="55">
        <v>317924</v>
      </c>
      <c r="P1023" s="53" t="s">
        <v>138</v>
      </c>
      <c r="Q1023" s="53" t="s">
        <v>51</v>
      </c>
      <c r="R1023" s="40">
        <f>IF(D1023="0. Inget datum inlagt",Tabell1[[#This Row],[Start date]],YEAR(D1023))</f>
        <v>2023</v>
      </c>
      <c r="S1023" s="13" t="s">
        <v>134</v>
      </c>
    </row>
    <row r="1024" spans="1:19" x14ac:dyDescent="0.2">
      <c r="A1024" s="53">
        <v>74</v>
      </c>
      <c r="B1024" s="53" t="s">
        <v>773</v>
      </c>
      <c r="C1024" s="53" t="s">
        <v>17</v>
      </c>
      <c r="D1024" s="54">
        <v>45200</v>
      </c>
      <c r="E1024" s="85">
        <v>46295</v>
      </c>
      <c r="F1024" s="53" t="s">
        <v>852</v>
      </c>
      <c r="G1024" s="53" t="s">
        <v>1048</v>
      </c>
      <c r="H1024" s="53" t="s">
        <v>202</v>
      </c>
      <c r="I1024" s="53" t="s">
        <v>20</v>
      </c>
      <c r="J1024" s="53" t="s">
        <v>62</v>
      </c>
      <c r="K1024" s="53" t="s">
        <v>22</v>
      </c>
      <c r="L1024" s="53" t="s">
        <v>193</v>
      </c>
      <c r="M1024" s="53" t="s">
        <v>131</v>
      </c>
      <c r="N1024" s="53" t="s">
        <v>132</v>
      </c>
      <c r="O1024" s="55">
        <v>840604</v>
      </c>
      <c r="P1024" s="53" t="s">
        <v>138</v>
      </c>
      <c r="Q1024" s="53" t="s">
        <v>51</v>
      </c>
      <c r="R1024" s="40">
        <f>IF(D1024="0. Inget datum inlagt",Tabell1[[#This Row],[Start date]],YEAR(D1024))</f>
        <v>2023</v>
      </c>
      <c r="S1024" s="13" t="s">
        <v>134</v>
      </c>
    </row>
    <row r="1025" spans="1:19" x14ac:dyDescent="0.2">
      <c r="A1025" s="53">
        <v>86</v>
      </c>
      <c r="B1025" s="53" t="s">
        <v>773</v>
      </c>
      <c r="C1025" s="53" t="s">
        <v>17</v>
      </c>
      <c r="D1025" s="54">
        <v>45200</v>
      </c>
      <c r="E1025" s="85">
        <v>46295</v>
      </c>
      <c r="F1025" s="53" t="s">
        <v>864</v>
      </c>
      <c r="G1025" s="53" t="s">
        <v>201</v>
      </c>
      <c r="H1025" s="53" t="s">
        <v>202</v>
      </c>
      <c r="I1025" s="53" t="s">
        <v>20</v>
      </c>
      <c r="J1025" s="53" t="s">
        <v>62</v>
      </c>
      <c r="K1025" s="53" t="s">
        <v>22</v>
      </c>
      <c r="L1025" s="53" t="s">
        <v>578</v>
      </c>
      <c r="M1025" s="53" t="s">
        <v>131</v>
      </c>
      <c r="N1025" s="53" t="s">
        <v>132</v>
      </c>
      <c r="O1025" s="55">
        <v>412401</v>
      </c>
      <c r="P1025" s="53" t="s">
        <v>138</v>
      </c>
      <c r="Q1025" s="53" t="s">
        <v>51</v>
      </c>
      <c r="R1025" s="40">
        <f>IF(D1025="0. Inget datum inlagt",Tabell1[[#This Row],[Start date]],YEAR(D1025))</f>
        <v>2023</v>
      </c>
      <c r="S1025" s="13" t="s">
        <v>134</v>
      </c>
    </row>
    <row r="1026" spans="1:19" x14ac:dyDescent="0.2">
      <c r="A1026" s="53">
        <v>89</v>
      </c>
      <c r="B1026" s="53" t="s">
        <v>773</v>
      </c>
      <c r="C1026" s="53" t="s">
        <v>17</v>
      </c>
      <c r="D1026" s="54">
        <v>45139</v>
      </c>
      <c r="E1026" s="85">
        <v>46234</v>
      </c>
      <c r="F1026" s="53" t="s">
        <v>865</v>
      </c>
      <c r="G1026" s="53" t="s">
        <v>782</v>
      </c>
      <c r="H1026" s="53" t="s">
        <v>202</v>
      </c>
      <c r="I1026" s="53" t="s">
        <v>20</v>
      </c>
      <c r="J1026" s="53" t="s">
        <v>62</v>
      </c>
      <c r="K1026" s="53" t="s">
        <v>22</v>
      </c>
      <c r="L1026" s="53" t="s">
        <v>130</v>
      </c>
      <c r="M1026" s="53" t="s">
        <v>131</v>
      </c>
      <c r="N1026" s="53" t="s">
        <v>132</v>
      </c>
      <c r="O1026" s="55">
        <v>247020</v>
      </c>
      <c r="P1026" s="53" t="s">
        <v>397</v>
      </c>
      <c r="Q1026" s="53" t="s">
        <v>94</v>
      </c>
      <c r="R1026" s="40">
        <f>IF(D1026="0. Inget datum inlagt",Tabell1[[#This Row],[Start date]],YEAR(D1026))</f>
        <v>2023</v>
      </c>
      <c r="S1026" s="13" t="s">
        <v>134</v>
      </c>
    </row>
    <row r="1027" spans="1:19" x14ac:dyDescent="0.2">
      <c r="A1027" s="53">
        <v>108</v>
      </c>
      <c r="B1027" s="53" t="s">
        <v>773</v>
      </c>
      <c r="C1027" s="53" t="s">
        <v>17</v>
      </c>
      <c r="D1027" s="54">
        <v>45139</v>
      </c>
      <c r="E1027" s="85">
        <v>46234</v>
      </c>
      <c r="F1027" s="53" t="s">
        <v>899</v>
      </c>
      <c r="G1027" s="53" t="s">
        <v>1051</v>
      </c>
      <c r="H1027" s="53" t="s">
        <v>202</v>
      </c>
      <c r="I1027" s="53" t="s">
        <v>20</v>
      </c>
      <c r="J1027" s="53" t="s">
        <v>62</v>
      </c>
      <c r="K1027" s="53" t="s">
        <v>22</v>
      </c>
      <c r="L1027" s="53" t="s">
        <v>193</v>
      </c>
      <c r="M1027" s="53" t="s">
        <v>131</v>
      </c>
      <c r="N1027" s="53" t="s">
        <v>132</v>
      </c>
      <c r="O1027" s="55">
        <v>17025</v>
      </c>
      <c r="P1027" s="53" t="s">
        <v>138</v>
      </c>
      <c r="Q1027" s="53" t="s">
        <v>51</v>
      </c>
      <c r="R1027" s="40">
        <f>IF(D1027="0. Inget datum inlagt",Tabell1[[#This Row],[Start date]],YEAR(D1027))</f>
        <v>2023</v>
      </c>
      <c r="S1027" s="13" t="s">
        <v>134</v>
      </c>
    </row>
    <row r="1028" spans="1:19" x14ac:dyDescent="0.2">
      <c r="A1028" s="53">
        <v>133</v>
      </c>
      <c r="B1028" s="53" t="s">
        <v>773</v>
      </c>
      <c r="C1028" s="53" t="s">
        <v>17</v>
      </c>
      <c r="D1028" s="54">
        <v>45292</v>
      </c>
      <c r="E1028" s="85">
        <v>46387</v>
      </c>
      <c r="F1028" s="53" t="s">
        <v>1063</v>
      </c>
      <c r="G1028" s="53" t="s">
        <v>201</v>
      </c>
      <c r="H1028" s="53" t="s">
        <v>202</v>
      </c>
      <c r="I1028" s="53" t="s">
        <v>20</v>
      </c>
      <c r="J1028" s="53" t="s">
        <v>62</v>
      </c>
      <c r="K1028" s="53" t="s">
        <v>29</v>
      </c>
      <c r="L1028" s="53" t="s">
        <v>193</v>
      </c>
      <c r="M1028" s="53" t="s">
        <v>131</v>
      </c>
      <c r="N1028" s="53" t="s">
        <v>132</v>
      </c>
      <c r="O1028" s="55">
        <v>899195</v>
      </c>
      <c r="P1028" s="53" t="s">
        <v>138</v>
      </c>
      <c r="Q1028" s="53" t="s">
        <v>77</v>
      </c>
      <c r="R1028" s="40">
        <f>IF(D1028="0. Inget datum inlagt",Tabell1[[#This Row],[Start date]],YEAR(D1028))</f>
        <v>2024</v>
      </c>
      <c r="S1028" s="13" t="s">
        <v>134</v>
      </c>
    </row>
    <row r="1029" spans="1:19" x14ac:dyDescent="0.2">
      <c r="A1029" s="53">
        <v>131</v>
      </c>
      <c r="B1029" s="53" t="s">
        <v>773</v>
      </c>
      <c r="C1029" s="53" t="s">
        <v>17</v>
      </c>
      <c r="D1029" s="54">
        <v>45323</v>
      </c>
      <c r="E1029" s="85">
        <v>46418</v>
      </c>
      <c r="F1029" s="53" t="s">
        <v>921</v>
      </c>
      <c r="G1029" s="53" t="s">
        <v>922</v>
      </c>
      <c r="H1029" s="53" t="s">
        <v>61</v>
      </c>
      <c r="I1029" s="53" t="s">
        <v>20</v>
      </c>
      <c r="J1029" s="53" t="s">
        <v>62</v>
      </c>
      <c r="K1029" s="53" t="s">
        <v>22</v>
      </c>
      <c r="L1029" s="53" t="s">
        <v>164</v>
      </c>
      <c r="M1029" s="53" t="s">
        <v>23</v>
      </c>
      <c r="N1029" s="53" t="s">
        <v>139</v>
      </c>
      <c r="O1029" s="55">
        <v>333038</v>
      </c>
      <c r="P1029" s="53" t="s">
        <v>133</v>
      </c>
      <c r="Q1029" s="53" t="s">
        <v>88</v>
      </c>
      <c r="R1029" s="40">
        <f>IF(D1029="0. Inget datum inlagt",Tabell1[[#This Row],[Start date]],YEAR(D1029))</f>
        <v>2024</v>
      </c>
      <c r="S1029" s="13" t="s">
        <v>134</v>
      </c>
    </row>
    <row r="1030" spans="1:19" x14ac:dyDescent="0.2">
      <c r="A1030" s="53">
        <v>137</v>
      </c>
      <c r="B1030" s="53" t="s">
        <v>773</v>
      </c>
      <c r="C1030" s="53" t="s">
        <v>17</v>
      </c>
      <c r="D1030" s="54">
        <v>45261</v>
      </c>
      <c r="E1030" s="85">
        <v>46356</v>
      </c>
      <c r="F1030" s="53" t="s">
        <v>925</v>
      </c>
      <c r="G1030" s="53" t="s">
        <v>928</v>
      </c>
      <c r="H1030" s="53" t="s">
        <v>929</v>
      </c>
      <c r="I1030" s="53" t="s">
        <v>34</v>
      </c>
      <c r="J1030" s="53" t="s">
        <v>35</v>
      </c>
      <c r="K1030" s="53" t="s">
        <v>22</v>
      </c>
      <c r="L1030" s="53" t="s">
        <v>926</v>
      </c>
      <c r="M1030" s="53" t="s">
        <v>50</v>
      </c>
      <c r="N1030" s="53" t="s">
        <v>156</v>
      </c>
      <c r="O1030" s="55">
        <v>69295</v>
      </c>
      <c r="P1030" s="53" t="s">
        <v>133</v>
      </c>
      <c r="Q1030" s="53" t="s">
        <v>88</v>
      </c>
      <c r="R1030" s="40">
        <f>IF(D1030="0. Inget datum inlagt",Tabell1[[#This Row],[Start date]],YEAR(D1030))</f>
        <v>2023</v>
      </c>
      <c r="S1030" s="13" t="s">
        <v>134</v>
      </c>
    </row>
    <row r="1031" spans="1:19" x14ac:dyDescent="0.2">
      <c r="A1031" s="53">
        <v>36</v>
      </c>
      <c r="B1031" s="53" t="s">
        <v>773</v>
      </c>
      <c r="C1031" s="53" t="s">
        <v>17</v>
      </c>
      <c r="D1031" s="54">
        <v>44927</v>
      </c>
      <c r="E1031" s="85">
        <v>46022</v>
      </c>
      <c r="F1031" s="53" t="s">
        <v>815</v>
      </c>
      <c r="G1031" s="53" t="s">
        <v>1033</v>
      </c>
      <c r="H1031" s="53" t="s">
        <v>154</v>
      </c>
      <c r="I1031" s="53" t="s">
        <v>20</v>
      </c>
      <c r="J1031" s="53" t="s">
        <v>25</v>
      </c>
      <c r="K1031" s="53" t="s">
        <v>22</v>
      </c>
      <c r="L1031" s="53" t="s">
        <v>168</v>
      </c>
      <c r="M1031" s="53" t="s">
        <v>50</v>
      </c>
      <c r="N1031" s="53" t="s">
        <v>156</v>
      </c>
      <c r="O1031" s="55">
        <v>101132</v>
      </c>
      <c r="P1031" s="53" t="s">
        <v>138</v>
      </c>
      <c r="Q1031" s="53" t="s">
        <v>51</v>
      </c>
      <c r="R1031" s="40">
        <f>IF(D1031="0. Inget datum inlagt",Tabell1[[#This Row],[Start date]],YEAR(D1031))</f>
        <v>2023</v>
      </c>
      <c r="S1031" s="13" t="s">
        <v>134</v>
      </c>
    </row>
    <row r="1032" spans="1:19" x14ac:dyDescent="0.2">
      <c r="A1032" s="53">
        <v>64</v>
      </c>
      <c r="B1032" s="53" t="s">
        <v>773</v>
      </c>
      <c r="C1032" s="53" t="s">
        <v>17</v>
      </c>
      <c r="D1032" s="54">
        <v>44927</v>
      </c>
      <c r="E1032" s="85">
        <v>46022</v>
      </c>
      <c r="F1032" s="53" t="s">
        <v>834</v>
      </c>
      <c r="G1032" s="53" t="s">
        <v>153</v>
      </c>
      <c r="H1032" s="53" t="s">
        <v>154</v>
      </c>
      <c r="I1032" s="53" t="s">
        <v>20</v>
      </c>
      <c r="J1032" s="53" t="s">
        <v>25</v>
      </c>
      <c r="K1032" s="53" t="s">
        <v>29</v>
      </c>
      <c r="L1032" s="53" t="s">
        <v>205</v>
      </c>
      <c r="M1032" s="53" t="s">
        <v>131</v>
      </c>
      <c r="N1032" s="53" t="s">
        <v>132</v>
      </c>
      <c r="O1032" s="55">
        <v>103184</v>
      </c>
      <c r="P1032" s="53" t="s">
        <v>133</v>
      </c>
      <c r="Q1032" s="53" t="s">
        <v>31</v>
      </c>
      <c r="R1032" s="40">
        <f>IF(D1032="0. Inget datum inlagt",Tabell1[[#This Row],[Start date]],YEAR(D1032))</f>
        <v>2023</v>
      </c>
      <c r="S1032" s="13" t="s">
        <v>134</v>
      </c>
    </row>
    <row r="1033" spans="1:19" x14ac:dyDescent="0.2">
      <c r="A1033" s="53">
        <v>104</v>
      </c>
      <c r="B1033" s="53" t="s">
        <v>773</v>
      </c>
      <c r="C1033" s="53" t="s">
        <v>17</v>
      </c>
      <c r="D1033" s="54">
        <v>45261</v>
      </c>
      <c r="E1033" s="85">
        <v>46356</v>
      </c>
      <c r="F1033" s="53" t="s">
        <v>895</v>
      </c>
      <c r="G1033" s="53" t="s">
        <v>818</v>
      </c>
      <c r="H1033" s="53" t="s">
        <v>154</v>
      </c>
      <c r="I1033" s="53" t="s">
        <v>20</v>
      </c>
      <c r="J1033" s="53" t="s">
        <v>25</v>
      </c>
      <c r="K1033" s="53" t="s">
        <v>22</v>
      </c>
      <c r="L1033" s="53" t="s">
        <v>168</v>
      </c>
      <c r="M1033" s="53" t="s">
        <v>50</v>
      </c>
      <c r="N1033" s="53" t="s">
        <v>156</v>
      </c>
      <c r="O1033" s="55">
        <v>258028</v>
      </c>
      <c r="P1033" s="53" t="s">
        <v>397</v>
      </c>
      <c r="Q1033" s="53" t="s">
        <v>94</v>
      </c>
      <c r="R1033" s="40">
        <f>IF(D1033="0. Inget datum inlagt",Tabell1[[#This Row],[Start date]],YEAR(D1033))</f>
        <v>2023</v>
      </c>
      <c r="S1033" s="13" t="s">
        <v>134</v>
      </c>
    </row>
    <row r="1034" spans="1:19" x14ac:dyDescent="0.2">
      <c r="A1034" s="53">
        <v>117</v>
      </c>
      <c r="B1034" s="53" t="s">
        <v>773</v>
      </c>
      <c r="C1034" s="53" t="s">
        <v>26</v>
      </c>
      <c r="D1034" s="54">
        <v>45139</v>
      </c>
      <c r="E1034" s="85">
        <v>45322</v>
      </c>
      <c r="F1034" s="53" t="s">
        <v>906</v>
      </c>
      <c r="G1034" s="53" t="s">
        <v>153</v>
      </c>
      <c r="H1034" s="53" t="s">
        <v>154</v>
      </c>
      <c r="I1034" s="53" t="s">
        <v>20</v>
      </c>
      <c r="J1034" s="53" t="s">
        <v>25</v>
      </c>
      <c r="K1034" s="53" t="s">
        <v>22</v>
      </c>
      <c r="L1034" s="53" t="s">
        <v>205</v>
      </c>
      <c r="M1034" s="53" t="s">
        <v>131</v>
      </c>
      <c r="N1034" s="53" t="s">
        <v>132</v>
      </c>
      <c r="O1034" s="55">
        <v>6600</v>
      </c>
      <c r="P1034" s="53" t="s">
        <v>133</v>
      </c>
      <c r="Q1034" s="53" t="s">
        <v>31</v>
      </c>
      <c r="R1034" s="40">
        <f>IF(D1034="0. Inget datum inlagt",Tabell1[[#This Row],[Start date]],YEAR(D1034))</f>
        <v>2023</v>
      </c>
      <c r="S1034" s="13" t="s">
        <v>134</v>
      </c>
    </row>
    <row r="1035" spans="1:19" x14ac:dyDescent="0.2">
      <c r="A1035" s="53">
        <v>121</v>
      </c>
      <c r="B1035" s="53" t="s">
        <v>773</v>
      </c>
      <c r="C1035" s="53" t="s">
        <v>17</v>
      </c>
      <c r="D1035" s="54">
        <v>45383</v>
      </c>
      <c r="E1035" s="85">
        <v>46477</v>
      </c>
      <c r="F1035" s="53" t="s">
        <v>910</v>
      </c>
      <c r="G1035" s="53" t="s">
        <v>818</v>
      </c>
      <c r="H1035" s="53" t="s">
        <v>154</v>
      </c>
      <c r="I1035" s="53" t="s">
        <v>20</v>
      </c>
      <c r="J1035" s="53" t="s">
        <v>25</v>
      </c>
      <c r="K1035" s="53" t="s">
        <v>22</v>
      </c>
      <c r="L1035" s="53" t="s">
        <v>137</v>
      </c>
      <c r="M1035" s="53" t="s">
        <v>46</v>
      </c>
      <c r="N1035" s="53" t="s">
        <v>137</v>
      </c>
      <c r="O1035" s="55">
        <v>53838</v>
      </c>
      <c r="P1035" s="53" t="s">
        <v>133</v>
      </c>
      <c r="Q1035" s="53" t="s">
        <v>31</v>
      </c>
      <c r="R1035" s="40">
        <f>IF(D1035="0. Inget datum inlagt",Tabell1[[#This Row],[Start date]],YEAR(D1035))</f>
        <v>2024</v>
      </c>
      <c r="S1035" s="13" t="s">
        <v>134</v>
      </c>
    </row>
    <row r="1036" spans="1:19" x14ac:dyDescent="0.2">
      <c r="A1036" s="53">
        <v>155</v>
      </c>
      <c r="B1036" s="53" t="s">
        <v>773</v>
      </c>
      <c r="C1036" s="53" t="s">
        <v>17</v>
      </c>
      <c r="D1036" s="54">
        <v>45505</v>
      </c>
      <c r="E1036" s="85">
        <v>46599</v>
      </c>
      <c r="F1036" s="53" t="s">
        <v>1079</v>
      </c>
      <c r="G1036" s="53" t="s">
        <v>153</v>
      </c>
      <c r="H1036" s="53" t="s">
        <v>154</v>
      </c>
      <c r="I1036" s="53" t="s">
        <v>20</v>
      </c>
      <c r="J1036" s="53" t="s">
        <v>25</v>
      </c>
      <c r="K1036" s="53" t="s">
        <v>22</v>
      </c>
      <c r="L1036" s="53" t="s">
        <v>205</v>
      </c>
      <c r="M1036" s="53" t="s">
        <v>131</v>
      </c>
      <c r="N1036" s="53" t="s">
        <v>132</v>
      </c>
      <c r="O1036" s="55">
        <v>26544</v>
      </c>
      <c r="P1036" s="53" t="s">
        <v>133</v>
      </c>
      <c r="Q1036" s="53" t="s">
        <v>31</v>
      </c>
      <c r="R1036" s="40">
        <f>IF(D1036="0. Inget datum inlagt",Tabell1[[#This Row],[Start date]],YEAR(D1036))</f>
        <v>2024</v>
      </c>
      <c r="S1036" s="13" t="s">
        <v>134</v>
      </c>
    </row>
    <row r="1037" spans="1:19" x14ac:dyDescent="0.2">
      <c r="A1037" s="53">
        <v>91</v>
      </c>
      <c r="B1037" s="53" t="s">
        <v>773</v>
      </c>
      <c r="C1037" s="53" t="s">
        <v>17</v>
      </c>
      <c r="D1037" s="54">
        <v>45139</v>
      </c>
      <c r="E1037" s="85">
        <v>46234</v>
      </c>
      <c r="F1037" s="53" t="s">
        <v>865</v>
      </c>
      <c r="G1037" s="53" t="s">
        <v>870</v>
      </c>
      <c r="H1037" s="53" t="s">
        <v>871</v>
      </c>
      <c r="I1037" s="53" t="s">
        <v>34</v>
      </c>
      <c r="J1037" s="53" t="s">
        <v>159</v>
      </c>
      <c r="K1037" s="53" t="s">
        <v>22</v>
      </c>
      <c r="L1037" s="53" t="s">
        <v>872</v>
      </c>
      <c r="M1037" s="53" t="s">
        <v>131</v>
      </c>
      <c r="N1037" s="53" t="s">
        <v>132</v>
      </c>
      <c r="O1037" s="55">
        <v>38890</v>
      </c>
      <c r="P1037" s="53" t="s">
        <v>397</v>
      </c>
      <c r="Q1037" s="53" t="s">
        <v>94</v>
      </c>
      <c r="R1037" s="40">
        <f>IF(D1037="0. Inget datum inlagt",Tabell1[[#This Row],[Start date]],YEAR(D1037))</f>
        <v>2023</v>
      </c>
      <c r="S1037" s="13" t="s">
        <v>134</v>
      </c>
    </row>
    <row r="1038" spans="1:19" x14ac:dyDescent="0.2">
      <c r="A1038" s="53">
        <v>3</v>
      </c>
      <c r="B1038" s="53" t="s">
        <v>773</v>
      </c>
      <c r="C1038" s="53" t="s">
        <v>17</v>
      </c>
      <c r="D1038" s="54">
        <v>45017</v>
      </c>
      <c r="E1038" s="85">
        <v>46112</v>
      </c>
      <c r="F1038" s="53" t="s">
        <v>776</v>
      </c>
      <c r="G1038" s="53" t="s">
        <v>777</v>
      </c>
      <c r="H1038" s="53" t="s">
        <v>778</v>
      </c>
      <c r="I1038" s="53" t="s">
        <v>34</v>
      </c>
      <c r="J1038" s="53" t="s">
        <v>35</v>
      </c>
      <c r="K1038" s="53" t="s">
        <v>22</v>
      </c>
      <c r="L1038" s="53" t="s">
        <v>193</v>
      </c>
      <c r="M1038" s="53" t="s">
        <v>131</v>
      </c>
      <c r="N1038" s="53" t="s">
        <v>132</v>
      </c>
      <c r="O1038" s="55">
        <v>24922</v>
      </c>
      <c r="P1038" s="53" t="s">
        <v>133</v>
      </c>
      <c r="Q1038" s="53" t="s">
        <v>84</v>
      </c>
      <c r="R1038" s="40">
        <f>IF(D1038="0. Inget datum inlagt",Tabell1[[#This Row],[Start date]],YEAR(D1038))</f>
        <v>2023</v>
      </c>
      <c r="S1038" s="13" t="s">
        <v>134</v>
      </c>
    </row>
    <row r="1039" spans="1:19" x14ac:dyDescent="0.2">
      <c r="A1039" s="53">
        <v>130</v>
      </c>
      <c r="B1039" s="53" t="s">
        <v>773</v>
      </c>
      <c r="C1039" s="53" t="s">
        <v>17</v>
      </c>
      <c r="D1039" s="54">
        <v>45292</v>
      </c>
      <c r="E1039" s="85">
        <v>46387</v>
      </c>
      <c r="F1039" s="53" t="s">
        <v>918</v>
      </c>
      <c r="G1039" s="53" t="s">
        <v>919</v>
      </c>
      <c r="H1039" s="53" t="s">
        <v>920</v>
      </c>
      <c r="I1039" s="53" t="s">
        <v>20</v>
      </c>
      <c r="J1039" s="53" t="s">
        <v>66</v>
      </c>
      <c r="K1039" s="53" t="s">
        <v>22</v>
      </c>
      <c r="L1039" s="53" t="s">
        <v>189</v>
      </c>
      <c r="M1039" s="53" t="s">
        <v>50</v>
      </c>
      <c r="N1039" s="53" t="s">
        <v>156</v>
      </c>
      <c r="O1039" s="55">
        <v>184085</v>
      </c>
      <c r="P1039" s="53" t="s">
        <v>138</v>
      </c>
      <c r="Q1039" s="53" t="s">
        <v>77</v>
      </c>
      <c r="R1039" s="40">
        <f>IF(D1039="0. Inget datum inlagt",Tabell1[[#This Row],[Start date]],YEAR(D1039))</f>
        <v>2024</v>
      </c>
      <c r="S1039" s="13" t="s">
        <v>134</v>
      </c>
    </row>
    <row r="1040" spans="1:19" x14ac:dyDescent="0.2">
      <c r="A1040" s="53">
        <v>172</v>
      </c>
      <c r="B1040" s="53" t="s">
        <v>773</v>
      </c>
      <c r="C1040" s="53" t="s">
        <v>17</v>
      </c>
      <c r="D1040" s="54">
        <v>45505</v>
      </c>
      <c r="E1040" s="85">
        <v>46599</v>
      </c>
      <c r="F1040" s="53" t="s">
        <v>1087</v>
      </c>
      <c r="G1040" s="53" t="s">
        <v>1091</v>
      </c>
      <c r="H1040" s="53" t="s">
        <v>1539</v>
      </c>
      <c r="I1040" s="53" t="s">
        <v>34</v>
      </c>
      <c r="J1040" s="53" t="s">
        <v>159</v>
      </c>
      <c r="K1040" s="53" t="s">
        <v>22</v>
      </c>
      <c r="L1040" s="53" t="s">
        <v>894</v>
      </c>
      <c r="M1040" s="53" t="s">
        <v>131</v>
      </c>
      <c r="N1040" s="53" t="s">
        <v>132</v>
      </c>
      <c r="O1040" s="55">
        <v>67438</v>
      </c>
      <c r="P1040" s="53" t="s">
        <v>133</v>
      </c>
      <c r="Q1040" s="53" t="s">
        <v>84</v>
      </c>
      <c r="R1040" s="40">
        <f>IF(D1040="0. Inget datum inlagt",Tabell1[[#This Row],[Start date]],YEAR(D1040))</f>
        <v>2024</v>
      </c>
      <c r="S1040" s="13" t="s">
        <v>134</v>
      </c>
    </row>
    <row r="1041" spans="1:19" x14ac:dyDescent="0.2">
      <c r="A1041" s="53">
        <v>126</v>
      </c>
      <c r="B1041" s="53" t="s">
        <v>773</v>
      </c>
      <c r="C1041" s="53" t="s">
        <v>17</v>
      </c>
      <c r="D1041" s="54">
        <v>45292</v>
      </c>
      <c r="E1041" s="85">
        <v>46387</v>
      </c>
      <c r="F1041" s="53" t="s">
        <v>914</v>
      </c>
      <c r="G1041" s="53" t="s">
        <v>1060</v>
      </c>
      <c r="H1041" s="53" t="s">
        <v>917</v>
      </c>
      <c r="I1041" s="53" t="s">
        <v>20</v>
      </c>
      <c r="J1041" s="53" t="s">
        <v>21</v>
      </c>
      <c r="K1041" s="53" t="s">
        <v>22</v>
      </c>
      <c r="L1041" s="53" t="s">
        <v>155</v>
      </c>
      <c r="M1041" s="53" t="s">
        <v>50</v>
      </c>
      <c r="N1041" s="53" t="s">
        <v>156</v>
      </c>
      <c r="O1041" s="55">
        <v>86376</v>
      </c>
      <c r="P1041" s="53" t="s">
        <v>397</v>
      </c>
      <c r="Q1041" s="53" t="s">
        <v>94</v>
      </c>
      <c r="R1041" s="40">
        <f>IF(D1041="0. Inget datum inlagt",Tabell1[[#This Row],[Start date]],YEAR(D1041))</f>
        <v>2024</v>
      </c>
      <c r="S1041" s="13" t="s">
        <v>134</v>
      </c>
    </row>
    <row r="1042" spans="1:19" x14ac:dyDescent="0.2">
      <c r="A1042" s="53">
        <v>88</v>
      </c>
      <c r="B1042" s="53" t="s">
        <v>773</v>
      </c>
      <c r="C1042" s="53" t="s">
        <v>17</v>
      </c>
      <c r="D1042" s="54">
        <v>45139</v>
      </c>
      <c r="E1042" s="85">
        <v>46234</v>
      </c>
      <c r="F1042" s="53" t="s">
        <v>865</v>
      </c>
      <c r="G1042" s="53" t="s">
        <v>866</v>
      </c>
      <c r="H1042" s="53" t="s">
        <v>867</v>
      </c>
      <c r="I1042" s="53" t="s">
        <v>20</v>
      </c>
      <c r="J1042" s="53" t="s">
        <v>21</v>
      </c>
      <c r="K1042" s="53" t="s">
        <v>22</v>
      </c>
      <c r="L1042" s="53" t="s">
        <v>868</v>
      </c>
      <c r="M1042" s="53" t="s">
        <v>131</v>
      </c>
      <c r="N1042" s="53" t="s">
        <v>132</v>
      </c>
      <c r="O1042" s="55">
        <v>113297</v>
      </c>
      <c r="P1042" s="53" t="s">
        <v>397</v>
      </c>
      <c r="Q1042" s="53" t="s">
        <v>94</v>
      </c>
      <c r="R1042" s="40">
        <f>IF(D1042="0. Inget datum inlagt",Tabell1[[#This Row],[Start date]],YEAR(D1042))</f>
        <v>2023</v>
      </c>
      <c r="S1042" s="13" t="s">
        <v>134</v>
      </c>
    </row>
    <row r="1043" spans="1:19" x14ac:dyDescent="0.2">
      <c r="A1043" s="53">
        <v>72</v>
      </c>
      <c r="B1043" s="53" t="s">
        <v>773</v>
      </c>
      <c r="C1043" s="53" t="s">
        <v>17</v>
      </c>
      <c r="D1043" s="54">
        <v>45139</v>
      </c>
      <c r="E1043" s="85">
        <v>46234</v>
      </c>
      <c r="F1043" s="53" t="s">
        <v>850</v>
      </c>
      <c r="G1043" s="53" t="s">
        <v>1047</v>
      </c>
      <c r="H1043" s="53" t="s">
        <v>851</v>
      </c>
      <c r="I1043" s="53" t="s">
        <v>34</v>
      </c>
      <c r="J1043" s="53" t="s">
        <v>35</v>
      </c>
      <c r="K1043" s="53" t="s">
        <v>22</v>
      </c>
      <c r="L1043" s="53" t="s">
        <v>137</v>
      </c>
      <c r="M1043" s="53" t="s">
        <v>46</v>
      </c>
      <c r="N1043" s="53" t="s">
        <v>137</v>
      </c>
      <c r="O1043" s="55">
        <v>197373</v>
      </c>
      <c r="P1043" s="53" t="s">
        <v>138</v>
      </c>
      <c r="Q1043" s="53" t="s">
        <v>77</v>
      </c>
      <c r="R1043" s="40">
        <f>IF(D1043="0. Inget datum inlagt",Tabell1[[#This Row],[Start date]],YEAR(D1043))</f>
        <v>2023</v>
      </c>
      <c r="S1043" s="13" t="s">
        <v>134</v>
      </c>
    </row>
    <row r="1044" spans="1:19" x14ac:dyDescent="0.2">
      <c r="A1044" s="53">
        <v>166</v>
      </c>
      <c r="B1044" s="53" t="s">
        <v>773</v>
      </c>
      <c r="C1044" s="53" t="s">
        <v>17</v>
      </c>
      <c r="D1044" s="54">
        <v>45505</v>
      </c>
      <c r="E1044" s="85">
        <v>46599</v>
      </c>
      <c r="F1044" s="53" t="s">
        <v>1087</v>
      </c>
      <c r="G1044" s="53" t="s">
        <v>546</v>
      </c>
      <c r="H1044" s="53" t="s">
        <v>547</v>
      </c>
      <c r="I1044" s="53" t="s">
        <v>20</v>
      </c>
      <c r="J1044" s="53" t="s">
        <v>41</v>
      </c>
      <c r="K1044" s="53" t="s">
        <v>22</v>
      </c>
      <c r="L1044" s="53" t="s">
        <v>158</v>
      </c>
      <c r="M1044" s="53" t="s">
        <v>42</v>
      </c>
      <c r="N1044" s="53" t="s">
        <v>152</v>
      </c>
      <c r="O1044" s="55">
        <v>54783</v>
      </c>
      <c r="P1044" s="53" t="s">
        <v>133</v>
      </c>
      <c r="Q1044" s="53" t="s">
        <v>84</v>
      </c>
      <c r="R1044" s="40">
        <f>IF(D1044="0. Inget datum inlagt",Tabell1[[#This Row],[Start date]],YEAR(D1044))</f>
        <v>2024</v>
      </c>
      <c r="S1044" s="13" t="s">
        <v>134</v>
      </c>
    </row>
    <row r="1045" spans="1:19" x14ac:dyDescent="0.2">
      <c r="A1045" s="53">
        <v>79</v>
      </c>
      <c r="B1045" s="53" t="s">
        <v>773</v>
      </c>
      <c r="C1045" s="53" t="s">
        <v>17</v>
      </c>
      <c r="D1045" s="54">
        <v>45139</v>
      </c>
      <c r="E1045" s="85">
        <v>46234</v>
      </c>
      <c r="F1045" s="53" t="s">
        <v>853</v>
      </c>
      <c r="G1045" s="53" t="s">
        <v>854</v>
      </c>
      <c r="H1045" s="53" t="s">
        <v>855</v>
      </c>
      <c r="I1045" s="53" t="s">
        <v>20</v>
      </c>
      <c r="J1045" s="53" t="s">
        <v>66</v>
      </c>
      <c r="K1045" s="53" t="s">
        <v>22</v>
      </c>
      <c r="L1045" s="53" t="s">
        <v>205</v>
      </c>
      <c r="M1045" s="53" t="s">
        <v>131</v>
      </c>
      <c r="N1045" s="53" t="s">
        <v>132</v>
      </c>
      <c r="O1045" s="55">
        <v>386400</v>
      </c>
      <c r="P1045" s="53" t="s">
        <v>138</v>
      </c>
      <c r="Q1045" s="53" t="s">
        <v>51</v>
      </c>
      <c r="R1045" s="40">
        <f>IF(D1045="0. Inget datum inlagt",Tabell1[[#This Row],[Start date]],YEAR(D1045))</f>
        <v>2023</v>
      </c>
      <c r="S1045" s="13" t="s">
        <v>134</v>
      </c>
    </row>
    <row r="1046" spans="1:19" x14ac:dyDescent="0.2">
      <c r="A1046" s="53">
        <v>118</v>
      </c>
      <c r="B1046" s="53" t="s">
        <v>773</v>
      </c>
      <c r="C1046" s="53" t="s">
        <v>26</v>
      </c>
      <c r="D1046" s="54">
        <v>45139</v>
      </c>
      <c r="E1046" s="85">
        <v>45473</v>
      </c>
      <c r="F1046" s="53" t="s">
        <v>909</v>
      </c>
      <c r="G1046" s="53" t="s">
        <v>854</v>
      </c>
      <c r="H1046" s="53" t="s">
        <v>855</v>
      </c>
      <c r="I1046" s="53" t="s">
        <v>20</v>
      </c>
      <c r="J1046" s="53" t="s">
        <v>66</v>
      </c>
      <c r="K1046" s="53" t="s">
        <v>29</v>
      </c>
      <c r="L1046" s="53" t="s">
        <v>205</v>
      </c>
      <c r="M1046" s="53" t="s">
        <v>131</v>
      </c>
      <c r="N1046" s="53" t="s">
        <v>132</v>
      </c>
      <c r="O1046" s="55">
        <v>43284</v>
      </c>
      <c r="P1046" s="53" t="s">
        <v>138</v>
      </c>
      <c r="Q1046" s="53" t="s">
        <v>77</v>
      </c>
      <c r="R1046" s="40">
        <f>IF(D1046="0. Inget datum inlagt",Tabell1[[#This Row],[Start date]],YEAR(D1046))</f>
        <v>2023</v>
      </c>
      <c r="S1046" s="13" t="s">
        <v>134</v>
      </c>
    </row>
    <row r="1047" spans="1:19" x14ac:dyDescent="0.2">
      <c r="A1047" s="53">
        <v>157</v>
      </c>
      <c r="B1047" s="53" t="s">
        <v>773</v>
      </c>
      <c r="C1047" s="53" t="s">
        <v>17</v>
      </c>
      <c r="D1047" s="54">
        <v>45505</v>
      </c>
      <c r="E1047" s="85">
        <v>46599</v>
      </c>
      <c r="F1047" s="53" t="s">
        <v>1079</v>
      </c>
      <c r="G1047" s="53" t="s">
        <v>1082</v>
      </c>
      <c r="H1047" s="53" t="s">
        <v>1531</v>
      </c>
      <c r="I1047" s="53" t="s">
        <v>34</v>
      </c>
      <c r="J1047" s="53" t="s">
        <v>35</v>
      </c>
      <c r="K1047" s="53" t="s">
        <v>22</v>
      </c>
      <c r="L1047" s="53" t="s">
        <v>604</v>
      </c>
      <c r="M1047" s="53" t="s">
        <v>389</v>
      </c>
      <c r="N1047" s="53" t="s">
        <v>156</v>
      </c>
      <c r="O1047" s="55">
        <v>155601</v>
      </c>
      <c r="P1047" s="53" t="s">
        <v>133</v>
      </c>
      <c r="Q1047" s="53" t="s">
        <v>31</v>
      </c>
      <c r="R1047" s="40">
        <f>IF(D1047="0. Inget datum inlagt",Tabell1[[#This Row],[Start date]],YEAR(D1047))</f>
        <v>2024</v>
      </c>
      <c r="S1047" s="13" t="s">
        <v>134</v>
      </c>
    </row>
    <row r="1048" spans="1:19" x14ac:dyDescent="0.2">
      <c r="A1048" s="53">
        <v>40</v>
      </c>
      <c r="B1048" s="53" t="s">
        <v>773</v>
      </c>
      <c r="C1048" s="53" t="s">
        <v>17</v>
      </c>
      <c r="D1048" s="54">
        <v>44942</v>
      </c>
      <c r="E1048" s="85">
        <v>46038</v>
      </c>
      <c r="F1048" s="53" t="s">
        <v>819</v>
      </c>
      <c r="G1048" s="53" t="s">
        <v>1035</v>
      </c>
      <c r="H1048" s="53" t="s">
        <v>820</v>
      </c>
      <c r="I1048" s="53" t="s">
        <v>34</v>
      </c>
      <c r="J1048" s="53" t="s">
        <v>66</v>
      </c>
      <c r="K1048" s="53" t="s">
        <v>22</v>
      </c>
      <c r="L1048" s="53" t="s">
        <v>821</v>
      </c>
      <c r="M1048" s="53" t="s">
        <v>131</v>
      </c>
      <c r="N1048" s="53" t="s">
        <v>132</v>
      </c>
      <c r="O1048" s="55">
        <v>98490</v>
      </c>
      <c r="P1048" s="53" t="s">
        <v>133</v>
      </c>
      <c r="Q1048" s="53" t="s">
        <v>31</v>
      </c>
      <c r="R1048" s="40">
        <f>IF(D1048="0. Inget datum inlagt",Tabell1[[#This Row],[Start date]],YEAR(D1048))</f>
        <v>2023</v>
      </c>
      <c r="S1048" s="13" t="s">
        <v>134</v>
      </c>
    </row>
    <row r="1049" spans="1:19" x14ac:dyDescent="0.2">
      <c r="A1049" s="53">
        <v>134</v>
      </c>
      <c r="B1049" s="53" t="s">
        <v>773</v>
      </c>
      <c r="C1049" s="53" t="s">
        <v>17</v>
      </c>
      <c r="D1049" s="54">
        <v>45261</v>
      </c>
      <c r="E1049" s="85">
        <v>46356</v>
      </c>
      <c r="F1049" s="53" t="s">
        <v>925</v>
      </c>
      <c r="G1049" s="53" t="s">
        <v>1064</v>
      </c>
      <c r="H1049" s="53" t="s">
        <v>49</v>
      </c>
      <c r="I1049" s="53" t="s">
        <v>20</v>
      </c>
      <c r="J1049" s="53" t="s">
        <v>21</v>
      </c>
      <c r="K1049" s="53" t="s">
        <v>22</v>
      </c>
      <c r="L1049" s="53" t="s">
        <v>926</v>
      </c>
      <c r="M1049" s="53" t="s">
        <v>50</v>
      </c>
      <c r="N1049" s="53" t="s">
        <v>156</v>
      </c>
      <c r="O1049" s="55">
        <v>544296</v>
      </c>
      <c r="P1049" s="53" t="s">
        <v>133</v>
      </c>
      <c r="Q1049" s="53" t="s">
        <v>88</v>
      </c>
      <c r="R1049" s="40">
        <f>IF(D1049="0. Inget datum inlagt",Tabell1[[#This Row],[Start date]],YEAR(D1049))</f>
        <v>2023</v>
      </c>
      <c r="S1049" s="13" t="s">
        <v>134</v>
      </c>
    </row>
    <row r="1050" spans="1:19" x14ac:dyDescent="0.2">
      <c r="A1050" s="53">
        <v>53</v>
      </c>
      <c r="B1050" s="53" t="s">
        <v>773</v>
      </c>
      <c r="C1050" s="53" t="s">
        <v>17</v>
      </c>
      <c r="D1050" s="54">
        <v>44986</v>
      </c>
      <c r="E1050" s="85">
        <v>46022</v>
      </c>
      <c r="F1050" s="53" t="s">
        <v>823</v>
      </c>
      <c r="G1050" s="53" t="s">
        <v>1040</v>
      </c>
      <c r="H1050" s="53" t="s">
        <v>829</v>
      </c>
      <c r="I1050" s="53" t="s">
        <v>20</v>
      </c>
      <c r="J1050" s="53" t="s">
        <v>25</v>
      </c>
      <c r="K1050" s="53" t="s">
        <v>22</v>
      </c>
      <c r="L1050" s="53" t="s">
        <v>168</v>
      </c>
      <c r="M1050" s="53" t="s">
        <v>50</v>
      </c>
      <c r="N1050" s="53" t="s">
        <v>156</v>
      </c>
      <c r="O1050" s="55">
        <v>104317</v>
      </c>
      <c r="P1050" s="53" t="s">
        <v>133</v>
      </c>
      <c r="Q1050" s="53" t="s">
        <v>31</v>
      </c>
      <c r="R1050" s="40">
        <f>IF(D1050="0. Inget datum inlagt",Tabell1[[#This Row],[Start date]],YEAR(D1050))</f>
        <v>2023</v>
      </c>
      <c r="S1050" s="13" t="s">
        <v>134</v>
      </c>
    </row>
    <row r="1051" spans="1:19" x14ac:dyDescent="0.2">
      <c r="A1051" s="53">
        <v>68</v>
      </c>
      <c r="B1051" s="53" t="s">
        <v>773</v>
      </c>
      <c r="C1051" s="53" t="s">
        <v>17</v>
      </c>
      <c r="D1051" s="54">
        <v>45170</v>
      </c>
      <c r="E1051" s="85">
        <v>46265</v>
      </c>
      <c r="F1051" s="53" t="s">
        <v>846</v>
      </c>
      <c r="G1051" s="53" t="s">
        <v>198</v>
      </c>
      <c r="H1051" s="53" t="s">
        <v>847</v>
      </c>
      <c r="I1051" s="53" t="s">
        <v>34</v>
      </c>
      <c r="J1051" s="53" t="s">
        <v>66</v>
      </c>
      <c r="K1051" s="53" t="s">
        <v>22</v>
      </c>
      <c r="L1051" s="53" t="s">
        <v>168</v>
      </c>
      <c r="M1051" s="53" t="s">
        <v>50</v>
      </c>
      <c r="N1051" s="53" t="s">
        <v>156</v>
      </c>
      <c r="O1051" s="55">
        <v>155659</v>
      </c>
      <c r="P1051" s="53" t="s">
        <v>138</v>
      </c>
      <c r="Q1051" s="53" t="s">
        <v>77</v>
      </c>
      <c r="R1051" s="40">
        <f>IF(D1051="0. Inget datum inlagt",Tabell1[[#This Row],[Start date]],YEAR(D1051))</f>
        <v>2023</v>
      </c>
      <c r="S1051" s="13" t="s">
        <v>134</v>
      </c>
    </row>
    <row r="1052" spans="1:19" x14ac:dyDescent="0.2">
      <c r="A1052" s="53">
        <v>47</v>
      </c>
      <c r="B1052" s="53" t="s">
        <v>773</v>
      </c>
      <c r="C1052" s="53" t="s">
        <v>17</v>
      </c>
      <c r="D1052" s="54">
        <v>44942</v>
      </c>
      <c r="E1052" s="85">
        <v>46038</v>
      </c>
      <c r="F1052" s="53" t="s">
        <v>819</v>
      </c>
      <c r="G1052" s="53" t="s">
        <v>222</v>
      </c>
      <c r="H1052" s="53" t="s">
        <v>1118</v>
      </c>
      <c r="I1052" s="53" t="s">
        <v>34</v>
      </c>
      <c r="J1052" s="53" t="s">
        <v>66</v>
      </c>
      <c r="K1052" s="53" t="s">
        <v>22</v>
      </c>
      <c r="L1052" s="53" t="s">
        <v>193</v>
      </c>
      <c r="M1052" s="53" t="s">
        <v>131</v>
      </c>
      <c r="N1052" s="53" t="s">
        <v>132</v>
      </c>
      <c r="O1052" s="55">
        <v>215460</v>
      </c>
      <c r="P1052" s="53" t="s">
        <v>133</v>
      </c>
      <c r="Q1052" s="53" t="s">
        <v>31</v>
      </c>
      <c r="R1052" s="40">
        <f>IF(D1052="0. Inget datum inlagt",Tabell1[[#This Row],[Start date]],YEAR(D1052))</f>
        <v>2023</v>
      </c>
      <c r="S1052" s="13" t="s">
        <v>134</v>
      </c>
    </row>
    <row r="1053" spans="1:19" x14ac:dyDescent="0.2">
      <c r="A1053" s="53">
        <v>101</v>
      </c>
      <c r="B1053" s="53" t="s">
        <v>773</v>
      </c>
      <c r="C1053" s="53" t="s">
        <v>17</v>
      </c>
      <c r="D1053" s="54">
        <v>45170</v>
      </c>
      <c r="E1053" s="85">
        <v>46265</v>
      </c>
      <c r="F1053" s="53" t="s">
        <v>885</v>
      </c>
      <c r="G1053" s="53" t="s">
        <v>222</v>
      </c>
      <c r="H1053" s="53" t="s">
        <v>1118</v>
      </c>
      <c r="I1053" s="53" t="s">
        <v>34</v>
      </c>
      <c r="J1053" s="53" t="s">
        <v>66</v>
      </c>
      <c r="K1053" s="53" t="s">
        <v>22</v>
      </c>
      <c r="L1053" s="53" t="s">
        <v>193</v>
      </c>
      <c r="M1053" s="53" t="s">
        <v>131</v>
      </c>
      <c r="N1053" s="53" t="s">
        <v>132</v>
      </c>
      <c r="O1053" s="55">
        <v>158363</v>
      </c>
      <c r="P1053" s="53" t="s">
        <v>133</v>
      </c>
      <c r="Q1053" s="53" t="s">
        <v>31</v>
      </c>
      <c r="R1053" s="40">
        <f>IF(D1053="0. Inget datum inlagt",Tabell1[[#This Row],[Start date]],YEAR(D1053))</f>
        <v>2023</v>
      </c>
      <c r="S1053" s="13" t="s">
        <v>134</v>
      </c>
    </row>
    <row r="1054" spans="1:19" x14ac:dyDescent="0.2">
      <c r="A1054" s="53">
        <v>145</v>
      </c>
      <c r="B1054" s="53" t="s">
        <v>773</v>
      </c>
      <c r="C1054" s="53" t="s">
        <v>17</v>
      </c>
      <c r="D1054" s="54">
        <v>45536</v>
      </c>
      <c r="E1054" s="85">
        <v>46630</v>
      </c>
      <c r="F1054" s="53" t="s">
        <v>1071</v>
      </c>
      <c r="G1054" s="53" t="s">
        <v>1072</v>
      </c>
      <c r="H1054" s="53" t="s">
        <v>1523</v>
      </c>
      <c r="I1054" s="53" t="s">
        <v>20</v>
      </c>
      <c r="J1054" s="53" t="s">
        <v>21</v>
      </c>
      <c r="K1054" s="53" t="s">
        <v>22</v>
      </c>
      <c r="L1054" s="53" t="s">
        <v>1554</v>
      </c>
      <c r="M1054" s="53" t="s">
        <v>50</v>
      </c>
      <c r="N1054" s="53" t="s">
        <v>156</v>
      </c>
      <c r="O1054" s="55">
        <v>50518</v>
      </c>
      <c r="P1054" s="53" t="s">
        <v>133</v>
      </c>
      <c r="Q1054" s="53" t="s">
        <v>88</v>
      </c>
      <c r="R1054" s="40">
        <f>IF(D1054="0. Inget datum inlagt",Tabell1[[#This Row],[Start date]],YEAR(D1054))</f>
        <v>2024</v>
      </c>
      <c r="S1054" s="13" t="s">
        <v>134</v>
      </c>
    </row>
    <row r="1055" spans="1:19" x14ac:dyDescent="0.2">
      <c r="A1055" s="53">
        <v>99</v>
      </c>
      <c r="B1055" s="53" t="s">
        <v>773</v>
      </c>
      <c r="C1055" s="53" t="s">
        <v>17</v>
      </c>
      <c r="D1055" s="54">
        <v>45170</v>
      </c>
      <c r="E1055" s="85">
        <v>46265</v>
      </c>
      <c r="F1055" s="53" t="s">
        <v>885</v>
      </c>
      <c r="G1055" s="53" t="s">
        <v>888</v>
      </c>
      <c r="H1055" s="53" t="s">
        <v>889</v>
      </c>
      <c r="I1055" s="53" t="s">
        <v>34</v>
      </c>
      <c r="J1055" s="53" t="s">
        <v>66</v>
      </c>
      <c r="K1055" s="53" t="s">
        <v>22</v>
      </c>
      <c r="L1055" s="53" t="s">
        <v>137</v>
      </c>
      <c r="M1055" s="53" t="s">
        <v>46</v>
      </c>
      <c r="N1055" s="53" t="s">
        <v>137</v>
      </c>
      <c r="O1055" s="55">
        <v>44464</v>
      </c>
      <c r="P1055" s="53" t="s">
        <v>133</v>
      </c>
      <c r="Q1055" s="53" t="s">
        <v>31</v>
      </c>
      <c r="R1055" s="40">
        <f>IF(D1055="0. Inget datum inlagt",Tabell1[[#This Row],[Start date]],YEAR(D1055))</f>
        <v>2023</v>
      </c>
      <c r="S1055" s="13" t="s">
        <v>134</v>
      </c>
    </row>
    <row r="1056" spans="1:19" x14ac:dyDescent="0.2">
      <c r="A1056" s="53">
        <v>4</v>
      </c>
      <c r="B1056" s="53" t="s">
        <v>773</v>
      </c>
      <c r="C1056" s="53" t="s">
        <v>17</v>
      </c>
      <c r="D1056" s="54">
        <v>45017</v>
      </c>
      <c r="E1056" s="85">
        <v>46112</v>
      </c>
      <c r="F1056" s="53" t="s">
        <v>776</v>
      </c>
      <c r="G1056" s="53" t="s">
        <v>206</v>
      </c>
      <c r="H1056" s="53" t="s">
        <v>40</v>
      </c>
      <c r="I1056" s="53" t="s">
        <v>20</v>
      </c>
      <c r="J1056" s="53" t="s">
        <v>25</v>
      </c>
      <c r="K1056" s="53" t="s">
        <v>22</v>
      </c>
      <c r="L1056" s="53" t="s">
        <v>235</v>
      </c>
      <c r="M1056" s="53" t="s">
        <v>131</v>
      </c>
      <c r="N1056" s="53" t="s">
        <v>132</v>
      </c>
      <c r="O1056" s="55">
        <v>38885</v>
      </c>
      <c r="P1056" s="53" t="s">
        <v>133</v>
      </c>
      <c r="Q1056" s="53" t="s">
        <v>84</v>
      </c>
      <c r="R1056" s="40">
        <f>IF(D1056="0. Inget datum inlagt",Tabell1[[#This Row],[Start date]],YEAR(D1056))</f>
        <v>2023</v>
      </c>
      <c r="S1056" s="13" t="s">
        <v>134</v>
      </c>
    </row>
    <row r="1057" spans="1:19" x14ac:dyDescent="0.2">
      <c r="A1057" s="53">
        <v>28</v>
      </c>
      <c r="B1057" s="53" t="s">
        <v>773</v>
      </c>
      <c r="C1057" s="53" t="s">
        <v>17</v>
      </c>
      <c r="D1057" s="54">
        <v>44958</v>
      </c>
      <c r="E1057" s="85">
        <v>46053</v>
      </c>
      <c r="F1057" s="53" t="s">
        <v>812</v>
      </c>
      <c r="G1057" s="53" t="s">
        <v>206</v>
      </c>
      <c r="H1057" s="53" t="s">
        <v>40</v>
      </c>
      <c r="I1057" s="53" t="s">
        <v>20</v>
      </c>
      <c r="J1057" s="53" t="s">
        <v>25</v>
      </c>
      <c r="K1057" s="53" t="s">
        <v>22</v>
      </c>
      <c r="L1057" s="53" t="s">
        <v>620</v>
      </c>
      <c r="M1057" s="53" t="s">
        <v>50</v>
      </c>
      <c r="N1057" s="53" t="s">
        <v>156</v>
      </c>
      <c r="O1057" s="55">
        <v>716120</v>
      </c>
      <c r="P1057" s="53" t="s">
        <v>133</v>
      </c>
      <c r="Q1057" s="53" t="s">
        <v>88</v>
      </c>
      <c r="R1057" s="40">
        <f>IF(D1057="0. Inget datum inlagt",Tabell1[[#This Row],[Start date]],YEAR(D1057))</f>
        <v>2023</v>
      </c>
      <c r="S1057" s="13" t="s">
        <v>134</v>
      </c>
    </row>
    <row r="1058" spans="1:19" x14ac:dyDescent="0.2">
      <c r="A1058" s="53">
        <v>114</v>
      </c>
      <c r="B1058" s="53" t="s">
        <v>773</v>
      </c>
      <c r="C1058" s="53" t="s">
        <v>26</v>
      </c>
      <c r="D1058" s="54">
        <v>45031</v>
      </c>
      <c r="E1058" s="85">
        <v>45336</v>
      </c>
      <c r="F1058" s="53" t="s">
        <v>903</v>
      </c>
      <c r="G1058" s="53" t="s">
        <v>206</v>
      </c>
      <c r="H1058" s="53" t="s">
        <v>40</v>
      </c>
      <c r="I1058" s="53" t="s">
        <v>20</v>
      </c>
      <c r="J1058" s="53" t="s">
        <v>25</v>
      </c>
      <c r="K1058" s="53" t="s">
        <v>22</v>
      </c>
      <c r="L1058" s="53" t="s">
        <v>235</v>
      </c>
      <c r="M1058" s="53" t="s">
        <v>131</v>
      </c>
      <c r="N1058" s="53" t="s">
        <v>132</v>
      </c>
      <c r="O1058" s="55">
        <v>20689</v>
      </c>
      <c r="P1058" s="53" t="s">
        <v>133</v>
      </c>
      <c r="Q1058" s="53" t="s">
        <v>84</v>
      </c>
      <c r="R1058" s="40">
        <f>IF(D1058="0. Inget datum inlagt",Tabell1[[#This Row],[Start date]],YEAR(D1058))</f>
        <v>2023</v>
      </c>
      <c r="S1058" s="13" t="s">
        <v>134</v>
      </c>
    </row>
    <row r="1059" spans="1:19" x14ac:dyDescent="0.2">
      <c r="A1059" s="53">
        <v>165</v>
      </c>
      <c r="B1059" s="53" t="s">
        <v>773</v>
      </c>
      <c r="C1059" s="53" t="s">
        <v>17</v>
      </c>
      <c r="D1059" s="54">
        <v>45505</v>
      </c>
      <c r="E1059" s="85">
        <v>46599</v>
      </c>
      <c r="F1059" s="53" t="s">
        <v>1087</v>
      </c>
      <c r="G1059" s="53" t="s">
        <v>206</v>
      </c>
      <c r="H1059" s="53" t="s">
        <v>40</v>
      </c>
      <c r="I1059" s="53" t="s">
        <v>20</v>
      </c>
      <c r="J1059" s="53" t="s">
        <v>25</v>
      </c>
      <c r="K1059" s="53" t="s">
        <v>22</v>
      </c>
      <c r="L1059" s="53" t="s">
        <v>235</v>
      </c>
      <c r="M1059" s="53" t="s">
        <v>131</v>
      </c>
      <c r="N1059" s="53" t="s">
        <v>132</v>
      </c>
      <c r="O1059" s="55">
        <v>152371</v>
      </c>
      <c r="P1059" s="53" t="s">
        <v>133</v>
      </c>
      <c r="Q1059" s="53" t="s">
        <v>84</v>
      </c>
      <c r="R1059" s="40">
        <f>IF(D1059="0. Inget datum inlagt",Tabell1[[#This Row],[Start date]],YEAR(D1059))</f>
        <v>2024</v>
      </c>
      <c r="S1059" s="13" t="s">
        <v>134</v>
      </c>
    </row>
    <row r="1060" spans="1:19" x14ac:dyDescent="0.2">
      <c r="A1060" s="53">
        <v>147</v>
      </c>
      <c r="B1060" s="53" t="s">
        <v>773</v>
      </c>
      <c r="C1060" s="53" t="s">
        <v>17</v>
      </c>
      <c r="D1060" s="54">
        <v>45536</v>
      </c>
      <c r="E1060" s="85">
        <v>46630</v>
      </c>
      <c r="F1060" s="53" t="s">
        <v>1071</v>
      </c>
      <c r="G1060" s="53" t="s">
        <v>1074</v>
      </c>
      <c r="H1060" s="53" t="s">
        <v>1525</v>
      </c>
      <c r="I1060" s="53" t="s">
        <v>20</v>
      </c>
      <c r="J1060" s="53" t="s">
        <v>21</v>
      </c>
      <c r="K1060" s="53" t="s">
        <v>22</v>
      </c>
      <c r="L1060" s="53" t="s">
        <v>193</v>
      </c>
      <c r="M1060" s="53" t="s">
        <v>131</v>
      </c>
      <c r="N1060" s="53" t="s">
        <v>132</v>
      </c>
      <c r="O1060" s="55">
        <v>3471</v>
      </c>
      <c r="P1060" s="53" t="s">
        <v>133</v>
      </c>
      <c r="Q1060" s="53" t="s">
        <v>88</v>
      </c>
      <c r="R1060" s="40">
        <f>IF(D1060="0. Inget datum inlagt",Tabell1[[#This Row],[Start date]],YEAR(D1060))</f>
        <v>2024</v>
      </c>
      <c r="S1060" s="13" t="s">
        <v>134</v>
      </c>
    </row>
    <row r="1061" spans="1:19" x14ac:dyDescent="0.2">
      <c r="A1061" s="53">
        <v>19</v>
      </c>
      <c r="B1061" s="53" t="s">
        <v>773</v>
      </c>
      <c r="C1061" s="53" t="s">
        <v>17</v>
      </c>
      <c r="D1061" s="54">
        <v>44896</v>
      </c>
      <c r="E1061" s="85">
        <v>45991</v>
      </c>
      <c r="F1061" s="53" t="s">
        <v>796</v>
      </c>
      <c r="G1061" s="53" t="s">
        <v>801</v>
      </c>
      <c r="H1061" s="53" t="s">
        <v>802</v>
      </c>
      <c r="I1061" s="53" t="s">
        <v>34</v>
      </c>
      <c r="J1061" s="53" t="s">
        <v>211</v>
      </c>
      <c r="K1061" s="53" t="s">
        <v>22</v>
      </c>
      <c r="L1061" s="53" t="s">
        <v>137</v>
      </c>
      <c r="M1061" s="53" t="s">
        <v>46</v>
      </c>
      <c r="N1061" s="53" t="s">
        <v>137</v>
      </c>
      <c r="O1061" s="55">
        <v>30926</v>
      </c>
      <c r="P1061" s="53" t="s">
        <v>138</v>
      </c>
      <c r="Q1061" s="53" t="s">
        <v>51</v>
      </c>
      <c r="R1061" s="40">
        <f>IF(D1061="0. Inget datum inlagt",Tabell1[[#This Row],[Start date]],YEAR(D1061))</f>
        <v>2022</v>
      </c>
      <c r="S1061" s="13" t="s">
        <v>134</v>
      </c>
    </row>
    <row r="1062" spans="1:19" x14ac:dyDescent="0.2">
      <c r="A1062" s="53">
        <v>58</v>
      </c>
      <c r="B1062" s="53" t="s">
        <v>773</v>
      </c>
      <c r="C1062" s="53" t="s">
        <v>17</v>
      </c>
      <c r="D1062" s="54">
        <v>44927</v>
      </c>
      <c r="E1062" s="85">
        <v>46022</v>
      </c>
      <c r="F1062" s="53" t="s">
        <v>834</v>
      </c>
      <c r="G1062" s="53" t="s">
        <v>1043</v>
      </c>
      <c r="H1062" s="53" t="e">
        <v>#N/A</v>
      </c>
      <c r="I1062" s="53" t="s">
        <v>20</v>
      </c>
      <c r="J1062" s="53" t="s">
        <v>25</v>
      </c>
      <c r="K1062" s="53" t="s">
        <v>22</v>
      </c>
      <c r="L1062" s="53" t="s">
        <v>264</v>
      </c>
      <c r="M1062" s="53" t="s">
        <v>265</v>
      </c>
      <c r="N1062" s="53" t="s">
        <v>162</v>
      </c>
      <c r="O1062" s="55">
        <v>108696</v>
      </c>
      <c r="P1062" s="53" t="s">
        <v>133</v>
      </c>
      <c r="Q1062" s="53" t="s">
        <v>31</v>
      </c>
      <c r="R1062" s="40">
        <f>IF(D1062="0. Inget datum inlagt",Tabell1[[#This Row],[Start date]],YEAR(D1062))</f>
        <v>2023</v>
      </c>
      <c r="S1062" s="13" t="s">
        <v>134</v>
      </c>
    </row>
    <row r="1063" spans="1:19" x14ac:dyDescent="0.2">
      <c r="A1063" s="53">
        <v>39</v>
      </c>
      <c r="B1063" s="53" t="s">
        <v>773</v>
      </c>
      <c r="C1063" s="53" t="s">
        <v>17</v>
      </c>
      <c r="D1063" s="54">
        <v>44927</v>
      </c>
      <c r="E1063" s="85">
        <v>46022</v>
      </c>
      <c r="F1063" s="53" t="s">
        <v>815</v>
      </c>
      <c r="G1063" s="53" t="s">
        <v>224</v>
      </c>
      <c r="H1063" s="53" t="s">
        <v>225</v>
      </c>
      <c r="I1063" s="53" t="s">
        <v>20</v>
      </c>
      <c r="J1063" s="53" t="s">
        <v>21</v>
      </c>
      <c r="K1063" s="53" t="s">
        <v>22</v>
      </c>
      <c r="L1063" s="53" t="s">
        <v>226</v>
      </c>
      <c r="M1063" s="53" t="s">
        <v>131</v>
      </c>
      <c r="N1063" s="53" t="s">
        <v>132</v>
      </c>
      <c r="O1063" s="55">
        <v>255090</v>
      </c>
      <c r="P1063" s="53" t="s">
        <v>138</v>
      </c>
      <c r="Q1063" s="53" t="s">
        <v>51</v>
      </c>
      <c r="R1063" s="40">
        <f>IF(D1063="0. Inget datum inlagt",Tabell1[[#This Row],[Start date]],YEAR(D1063))</f>
        <v>2023</v>
      </c>
      <c r="S1063" s="13" t="s">
        <v>134</v>
      </c>
    </row>
    <row r="1064" spans="1:19" x14ac:dyDescent="0.2">
      <c r="A1064" s="53">
        <v>42</v>
      </c>
      <c r="B1064" s="53" t="s">
        <v>773</v>
      </c>
      <c r="C1064" s="53" t="s">
        <v>17</v>
      </c>
      <c r="D1064" s="54">
        <v>44942</v>
      </c>
      <c r="E1064" s="85">
        <v>46038</v>
      </c>
      <c r="F1064" s="53" t="s">
        <v>819</v>
      </c>
      <c r="G1064" s="53" t="s">
        <v>224</v>
      </c>
      <c r="H1064" s="53" t="s">
        <v>225</v>
      </c>
      <c r="I1064" s="53" t="s">
        <v>20</v>
      </c>
      <c r="J1064" s="53" t="s">
        <v>21</v>
      </c>
      <c r="K1064" s="53" t="s">
        <v>22</v>
      </c>
      <c r="L1064" s="53" t="s">
        <v>226</v>
      </c>
      <c r="M1064" s="53" t="s">
        <v>131</v>
      </c>
      <c r="N1064" s="53" t="s">
        <v>132</v>
      </c>
      <c r="O1064" s="55">
        <v>54087</v>
      </c>
      <c r="P1064" s="53" t="s">
        <v>133</v>
      </c>
      <c r="Q1064" s="53" t="s">
        <v>31</v>
      </c>
      <c r="R1064" s="40">
        <f>IF(D1064="0. Inget datum inlagt",Tabell1[[#This Row],[Start date]],YEAR(D1064))</f>
        <v>2023</v>
      </c>
      <c r="S1064" s="13" t="s">
        <v>134</v>
      </c>
    </row>
    <row r="1065" spans="1:19" x14ac:dyDescent="0.2">
      <c r="A1065" s="53">
        <v>45</v>
      </c>
      <c r="B1065" s="53" t="s">
        <v>773</v>
      </c>
      <c r="C1065" s="53" t="s">
        <v>17</v>
      </c>
      <c r="D1065" s="54">
        <v>44942</v>
      </c>
      <c r="E1065" s="85">
        <v>46038</v>
      </c>
      <c r="F1065" s="53" t="s">
        <v>819</v>
      </c>
      <c r="G1065" s="53" t="s">
        <v>1036</v>
      </c>
      <c r="H1065" s="53" t="s">
        <v>1520</v>
      </c>
      <c r="I1065" s="53" t="s">
        <v>20</v>
      </c>
      <c r="J1065" s="53" t="s">
        <v>21</v>
      </c>
      <c r="K1065" s="53" t="s">
        <v>22</v>
      </c>
      <c r="L1065" s="53" t="s">
        <v>179</v>
      </c>
      <c r="M1065" s="53" t="s">
        <v>131</v>
      </c>
      <c r="N1065" s="53" t="s">
        <v>132</v>
      </c>
      <c r="O1065" s="55">
        <v>21000</v>
      </c>
      <c r="P1065" s="53" t="s">
        <v>133</v>
      </c>
      <c r="Q1065" s="53" t="s">
        <v>31</v>
      </c>
      <c r="R1065" s="40">
        <f>IF(D1065="0. Inget datum inlagt",Tabell1[[#This Row],[Start date]],YEAR(D1065))</f>
        <v>2023</v>
      </c>
      <c r="S1065" s="13" t="s">
        <v>134</v>
      </c>
    </row>
    <row r="1066" spans="1:19" x14ac:dyDescent="0.2">
      <c r="A1066" s="53">
        <v>148</v>
      </c>
      <c r="B1066" s="53" t="s">
        <v>773</v>
      </c>
      <c r="C1066" s="53" t="s">
        <v>17</v>
      </c>
      <c r="D1066" s="54">
        <v>45536</v>
      </c>
      <c r="E1066" s="85">
        <v>46630</v>
      </c>
      <c r="F1066" s="53" t="s">
        <v>1071</v>
      </c>
      <c r="G1066" s="53" t="s">
        <v>1075</v>
      </c>
      <c r="H1066" s="53" t="s">
        <v>1526</v>
      </c>
      <c r="I1066" s="53" t="s">
        <v>20</v>
      </c>
      <c r="J1066" s="53" t="s">
        <v>21</v>
      </c>
      <c r="K1066" s="53" t="s">
        <v>22</v>
      </c>
      <c r="L1066" s="53" t="s">
        <v>259</v>
      </c>
      <c r="M1066" s="53" t="s">
        <v>50</v>
      </c>
      <c r="N1066" s="53" t="s">
        <v>156</v>
      </c>
      <c r="O1066" s="55">
        <v>47775</v>
      </c>
      <c r="P1066" s="53" t="s">
        <v>133</v>
      </c>
      <c r="Q1066" s="53" t="s">
        <v>88</v>
      </c>
      <c r="R1066" s="40">
        <f>IF(D1066="0. Inget datum inlagt",Tabell1[[#This Row],[Start date]],YEAR(D1066))</f>
        <v>2024</v>
      </c>
      <c r="S1066" s="13" t="s">
        <v>134</v>
      </c>
    </row>
    <row r="1067" spans="1:19" x14ac:dyDescent="0.2">
      <c r="A1067" s="53">
        <v>6</v>
      </c>
      <c r="B1067" s="53" t="s">
        <v>773</v>
      </c>
      <c r="C1067" s="53" t="s">
        <v>17</v>
      </c>
      <c r="D1067" s="54">
        <v>44896</v>
      </c>
      <c r="E1067" s="85">
        <v>45991</v>
      </c>
      <c r="F1067" s="53" t="s">
        <v>779</v>
      </c>
      <c r="G1067" s="53" t="s">
        <v>780</v>
      </c>
      <c r="H1067" s="53" t="s">
        <v>208</v>
      </c>
      <c r="I1067" s="53" t="s">
        <v>20</v>
      </c>
      <c r="J1067" s="53" t="s">
        <v>25</v>
      </c>
      <c r="K1067" s="53" t="s">
        <v>22</v>
      </c>
      <c r="L1067" s="53" t="s">
        <v>164</v>
      </c>
      <c r="M1067" s="53" t="s">
        <v>23</v>
      </c>
      <c r="N1067" s="53" t="s">
        <v>139</v>
      </c>
      <c r="O1067" s="55">
        <v>223340</v>
      </c>
      <c r="P1067" s="53" t="s">
        <v>138</v>
      </c>
      <c r="Q1067" s="53" t="s">
        <v>51</v>
      </c>
      <c r="R1067" s="40">
        <f>IF(D1067="0. Inget datum inlagt",Tabell1[[#This Row],[Start date]],YEAR(D1067))</f>
        <v>2022</v>
      </c>
      <c r="S1067" s="13" t="s">
        <v>134</v>
      </c>
    </row>
    <row r="1068" spans="1:19" x14ac:dyDescent="0.2">
      <c r="A1068" s="53">
        <v>119</v>
      </c>
      <c r="B1068" s="53" t="s">
        <v>773</v>
      </c>
      <c r="C1068" s="53" t="s">
        <v>17</v>
      </c>
      <c r="D1068" s="54">
        <v>45383</v>
      </c>
      <c r="E1068" s="85">
        <v>46477</v>
      </c>
      <c r="F1068" s="53" t="s">
        <v>910</v>
      </c>
      <c r="G1068" s="53" t="s">
        <v>780</v>
      </c>
      <c r="H1068" s="53" t="s">
        <v>208</v>
      </c>
      <c r="I1068" s="53" t="s">
        <v>20</v>
      </c>
      <c r="J1068" s="53" t="s">
        <v>25</v>
      </c>
      <c r="K1068" s="53" t="s">
        <v>22</v>
      </c>
      <c r="L1068" s="53" t="s">
        <v>164</v>
      </c>
      <c r="M1068" s="53" t="s">
        <v>23</v>
      </c>
      <c r="N1068" s="53" t="s">
        <v>139</v>
      </c>
      <c r="O1068" s="55">
        <v>112820</v>
      </c>
      <c r="P1068" s="53" t="s">
        <v>133</v>
      </c>
      <c r="Q1068" s="53" t="s">
        <v>31</v>
      </c>
      <c r="R1068" s="40">
        <f>IF(D1068="0. Inget datum inlagt",Tabell1[[#This Row],[Start date]],YEAR(D1068))</f>
        <v>2024</v>
      </c>
      <c r="S1068" s="13" t="s">
        <v>134</v>
      </c>
    </row>
    <row r="1069" spans="1:19" x14ac:dyDescent="0.2">
      <c r="A1069" s="53">
        <v>159</v>
      </c>
      <c r="B1069" s="53" t="s">
        <v>773</v>
      </c>
      <c r="C1069" s="53" t="s">
        <v>17</v>
      </c>
      <c r="D1069" s="54">
        <v>45505</v>
      </c>
      <c r="E1069" s="85">
        <v>46599</v>
      </c>
      <c r="F1069" s="53" t="s">
        <v>1079</v>
      </c>
      <c r="G1069" s="53" t="s">
        <v>1084</v>
      </c>
      <c r="H1069" s="53" t="s">
        <v>1533</v>
      </c>
      <c r="I1069" s="53" t="s">
        <v>20</v>
      </c>
      <c r="J1069" s="53" t="s">
        <v>21</v>
      </c>
      <c r="K1069" s="53" t="s">
        <v>22</v>
      </c>
      <c r="L1069" s="53" t="s">
        <v>388</v>
      </c>
      <c r="M1069" s="53" t="s">
        <v>389</v>
      </c>
      <c r="N1069" s="53" t="s">
        <v>156</v>
      </c>
      <c r="O1069" s="55">
        <v>335524</v>
      </c>
      <c r="P1069" s="53" t="s">
        <v>133</v>
      </c>
      <c r="Q1069" s="53" t="s">
        <v>31</v>
      </c>
      <c r="R1069" s="40">
        <f>IF(D1069="0. Inget datum inlagt",Tabell1[[#This Row],[Start date]],YEAR(D1069))</f>
        <v>2024</v>
      </c>
      <c r="S1069" s="13" t="s">
        <v>134</v>
      </c>
    </row>
    <row r="1070" spans="1:19" x14ac:dyDescent="0.2">
      <c r="A1070" s="53">
        <v>84</v>
      </c>
      <c r="B1070" s="53" t="s">
        <v>773</v>
      </c>
      <c r="C1070" s="53" t="s">
        <v>17</v>
      </c>
      <c r="D1070" s="54">
        <v>45170</v>
      </c>
      <c r="E1070" s="85">
        <v>46265</v>
      </c>
      <c r="F1070" s="53" t="s">
        <v>863</v>
      </c>
      <c r="G1070" s="53" t="s">
        <v>386</v>
      </c>
      <c r="H1070" s="53" t="s">
        <v>387</v>
      </c>
      <c r="I1070" s="53" t="s">
        <v>20</v>
      </c>
      <c r="J1070" s="53" t="s">
        <v>21</v>
      </c>
      <c r="K1070" s="53" t="s">
        <v>29</v>
      </c>
      <c r="L1070" s="53" t="s">
        <v>388</v>
      </c>
      <c r="M1070" s="53" t="s">
        <v>389</v>
      </c>
      <c r="N1070" s="53" t="s">
        <v>156</v>
      </c>
      <c r="O1070" s="55">
        <v>326893</v>
      </c>
      <c r="P1070" s="53" t="s">
        <v>285</v>
      </c>
      <c r="Q1070" s="53" t="s">
        <v>96</v>
      </c>
      <c r="R1070" s="40">
        <f>IF(D1070="0. Inget datum inlagt",Tabell1[[#This Row],[Start date]],YEAR(D1070))</f>
        <v>2023</v>
      </c>
      <c r="S1070" s="13" t="s">
        <v>134</v>
      </c>
    </row>
    <row r="1071" spans="1:19" x14ac:dyDescent="0.2">
      <c r="A1071" s="53">
        <v>93</v>
      </c>
      <c r="B1071" s="53" t="s">
        <v>773</v>
      </c>
      <c r="C1071" s="53" t="s">
        <v>17</v>
      </c>
      <c r="D1071" s="54">
        <v>45108</v>
      </c>
      <c r="E1071" s="85">
        <v>46203</v>
      </c>
      <c r="F1071" s="53" t="s">
        <v>877</v>
      </c>
      <c r="G1071" s="53" t="s">
        <v>878</v>
      </c>
      <c r="H1071" s="53" t="s">
        <v>387</v>
      </c>
      <c r="I1071" s="53" t="s">
        <v>20</v>
      </c>
      <c r="J1071" s="53" t="s">
        <v>21</v>
      </c>
      <c r="K1071" s="53" t="s">
        <v>22</v>
      </c>
      <c r="L1071" s="53" t="s">
        <v>388</v>
      </c>
      <c r="M1071" s="53" t="s">
        <v>389</v>
      </c>
      <c r="N1071" s="53" t="s">
        <v>156</v>
      </c>
      <c r="O1071" s="55">
        <v>295219</v>
      </c>
      <c r="P1071" s="53" t="s">
        <v>397</v>
      </c>
      <c r="Q1071" s="53" t="s">
        <v>94</v>
      </c>
      <c r="R1071" s="40">
        <f>IF(D1071="0. Inget datum inlagt",Tabell1[[#This Row],[Start date]],YEAR(D1071))</f>
        <v>2023</v>
      </c>
      <c r="S1071" s="13" t="s">
        <v>134</v>
      </c>
    </row>
    <row r="1072" spans="1:19" x14ac:dyDescent="0.2">
      <c r="A1072" s="53">
        <v>57</v>
      </c>
      <c r="B1072" s="53" t="s">
        <v>773</v>
      </c>
      <c r="C1072" s="53" t="s">
        <v>17</v>
      </c>
      <c r="D1072" s="54">
        <v>44927</v>
      </c>
      <c r="E1072" s="85">
        <v>46022</v>
      </c>
      <c r="F1072" s="53" t="s">
        <v>834</v>
      </c>
      <c r="G1072" s="53" t="s">
        <v>1042</v>
      </c>
      <c r="H1072" s="53" t="s">
        <v>835</v>
      </c>
      <c r="I1072" s="53" t="s">
        <v>34</v>
      </c>
      <c r="J1072" s="53" t="s">
        <v>211</v>
      </c>
      <c r="K1072" s="53" t="s">
        <v>22</v>
      </c>
      <c r="L1072" s="53" t="s">
        <v>836</v>
      </c>
      <c r="M1072" s="53" t="s">
        <v>837</v>
      </c>
      <c r="N1072" s="53" t="s">
        <v>152</v>
      </c>
      <c r="O1072" s="55">
        <v>89892</v>
      </c>
      <c r="P1072" s="53" t="s">
        <v>133</v>
      </c>
      <c r="Q1072" s="53" t="s">
        <v>31</v>
      </c>
      <c r="R1072" s="40">
        <f>IF(D1072="0. Inget datum inlagt",Tabell1[[#This Row],[Start date]],YEAR(D1072))</f>
        <v>2023</v>
      </c>
      <c r="S1072" s="13" t="s">
        <v>134</v>
      </c>
    </row>
    <row r="1073" spans="1:19" x14ac:dyDescent="0.2">
      <c r="A1073" s="53">
        <v>146</v>
      </c>
      <c r="B1073" s="53" t="s">
        <v>773</v>
      </c>
      <c r="C1073" s="53" t="s">
        <v>17</v>
      </c>
      <c r="D1073" s="54">
        <v>45536</v>
      </c>
      <c r="E1073" s="85">
        <v>46630</v>
      </c>
      <c r="F1073" s="53" t="s">
        <v>1071</v>
      </c>
      <c r="G1073" s="53" t="s">
        <v>1073</v>
      </c>
      <c r="H1073" s="53" t="s">
        <v>1524</v>
      </c>
      <c r="I1073" s="53" t="s">
        <v>20</v>
      </c>
      <c r="J1073" s="53" t="s">
        <v>21</v>
      </c>
      <c r="K1073" s="53" t="s">
        <v>22</v>
      </c>
      <c r="L1073" s="53" t="s">
        <v>160</v>
      </c>
      <c r="M1073" s="53" t="s">
        <v>50</v>
      </c>
      <c r="N1073" s="53" t="s">
        <v>156</v>
      </c>
      <c r="O1073" s="55">
        <v>47775</v>
      </c>
      <c r="P1073" s="53" t="s">
        <v>133</v>
      </c>
      <c r="Q1073" s="53" t="s">
        <v>88</v>
      </c>
      <c r="R1073" s="40">
        <f>IF(D1073="0. Inget datum inlagt",Tabell1[[#This Row],[Start date]],YEAR(D1073))</f>
        <v>2024</v>
      </c>
      <c r="S1073" s="13" t="s">
        <v>134</v>
      </c>
    </row>
    <row r="1074" spans="1:19" x14ac:dyDescent="0.2">
      <c r="A1074" s="53">
        <v>7</v>
      </c>
      <c r="B1074" s="53" t="s">
        <v>773</v>
      </c>
      <c r="C1074" s="53" t="s">
        <v>17</v>
      </c>
      <c r="D1074" s="54">
        <v>44896</v>
      </c>
      <c r="E1074" s="85">
        <v>45991</v>
      </c>
      <c r="F1074" s="53" t="s">
        <v>779</v>
      </c>
      <c r="G1074" s="53" t="s">
        <v>781</v>
      </c>
      <c r="H1074" s="53" t="s">
        <v>188</v>
      </c>
      <c r="I1074" s="53" t="s">
        <v>20</v>
      </c>
      <c r="J1074" s="53" t="s">
        <v>62</v>
      </c>
      <c r="K1074" s="53" t="s">
        <v>22</v>
      </c>
      <c r="L1074" s="53" t="s">
        <v>168</v>
      </c>
      <c r="M1074" s="53" t="s">
        <v>50</v>
      </c>
      <c r="N1074" s="53" t="s">
        <v>156</v>
      </c>
      <c r="O1074" s="55">
        <v>438920</v>
      </c>
      <c r="P1074" s="53" t="s">
        <v>138</v>
      </c>
      <c r="Q1074" s="53" t="s">
        <v>51</v>
      </c>
      <c r="R1074" s="40">
        <f>IF(D1074="0. Inget datum inlagt",Tabell1[[#This Row],[Start date]],YEAR(D1074))</f>
        <v>2022</v>
      </c>
      <c r="S1074" s="13" t="s">
        <v>134</v>
      </c>
    </row>
    <row r="1075" spans="1:19" x14ac:dyDescent="0.2">
      <c r="A1075" s="53">
        <v>22</v>
      </c>
      <c r="B1075" s="53" t="s">
        <v>773</v>
      </c>
      <c r="C1075" s="53" t="s">
        <v>17</v>
      </c>
      <c r="D1075" s="54">
        <v>44896</v>
      </c>
      <c r="E1075" s="85">
        <v>45992</v>
      </c>
      <c r="F1075" s="53" t="s">
        <v>807</v>
      </c>
      <c r="G1075" s="53" t="s">
        <v>781</v>
      </c>
      <c r="H1075" s="53" t="s">
        <v>188</v>
      </c>
      <c r="I1075" s="53" t="s">
        <v>20</v>
      </c>
      <c r="J1075" s="53" t="s">
        <v>62</v>
      </c>
      <c r="K1075" s="53" t="s">
        <v>22</v>
      </c>
      <c r="L1075" s="53" t="s">
        <v>168</v>
      </c>
      <c r="M1075" s="53" t="s">
        <v>50</v>
      </c>
      <c r="N1075" s="53" t="s">
        <v>156</v>
      </c>
      <c r="O1075" s="55">
        <v>746212</v>
      </c>
      <c r="P1075" s="53" t="s">
        <v>138</v>
      </c>
      <c r="Q1075" s="53" t="s">
        <v>51</v>
      </c>
      <c r="R1075" s="40">
        <f>IF(D1075="0. Inget datum inlagt",Tabell1[[#This Row],[Start date]],YEAR(D1075))</f>
        <v>2022</v>
      </c>
      <c r="S1075" s="13" t="s">
        <v>134</v>
      </c>
    </row>
    <row r="1076" spans="1:19" x14ac:dyDescent="0.2">
      <c r="A1076" s="53">
        <v>29</v>
      </c>
      <c r="B1076" s="53" t="s">
        <v>773</v>
      </c>
      <c r="C1076" s="53" t="s">
        <v>17</v>
      </c>
      <c r="D1076" s="54">
        <v>44958</v>
      </c>
      <c r="E1076" s="85">
        <v>46053</v>
      </c>
      <c r="F1076" s="53" t="s">
        <v>812</v>
      </c>
      <c r="G1076" s="53" t="s">
        <v>187</v>
      </c>
      <c r="H1076" s="53" t="s">
        <v>188</v>
      </c>
      <c r="I1076" s="53" t="s">
        <v>20</v>
      </c>
      <c r="J1076" s="53" t="s">
        <v>62</v>
      </c>
      <c r="K1076" s="53" t="s">
        <v>22</v>
      </c>
      <c r="L1076" s="53" t="s">
        <v>189</v>
      </c>
      <c r="M1076" s="53" t="s">
        <v>50</v>
      </c>
      <c r="N1076" s="53" t="s">
        <v>156</v>
      </c>
      <c r="O1076" s="55">
        <v>619903</v>
      </c>
      <c r="P1076" s="53" t="s">
        <v>133</v>
      </c>
      <c r="Q1076" s="53" t="s">
        <v>88</v>
      </c>
      <c r="R1076" s="40">
        <f>IF(D1076="0. Inget datum inlagt",Tabell1[[#This Row],[Start date]],YEAR(D1076))</f>
        <v>2023</v>
      </c>
      <c r="S1076" s="13" t="s">
        <v>134</v>
      </c>
    </row>
    <row r="1077" spans="1:19" x14ac:dyDescent="0.2">
      <c r="A1077" s="53">
        <v>71</v>
      </c>
      <c r="B1077" s="53" t="s">
        <v>773</v>
      </c>
      <c r="C1077" s="53" t="s">
        <v>17</v>
      </c>
      <c r="D1077" s="54">
        <v>45139</v>
      </c>
      <c r="E1077" s="85">
        <v>46234</v>
      </c>
      <c r="F1077" s="53" t="s">
        <v>850</v>
      </c>
      <c r="G1077" s="53" t="s">
        <v>1046</v>
      </c>
      <c r="H1077" s="53" t="s">
        <v>188</v>
      </c>
      <c r="I1077" s="53" t="s">
        <v>20</v>
      </c>
      <c r="J1077" s="53" t="s">
        <v>62</v>
      </c>
      <c r="K1077" s="53" t="s">
        <v>22</v>
      </c>
      <c r="L1077" s="53" t="s">
        <v>168</v>
      </c>
      <c r="M1077" s="53" t="s">
        <v>50</v>
      </c>
      <c r="N1077" s="53" t="s">
        <v>156</v>
      </c>
      <c r="O1077" s="55">
        <v>226758</v>
      </c>
      <c r="P1077" s="53" t="s">
        <v>138</v>
      </c>
      <c r="Q1077" s="53" t="s">
        <v>77</v>
      </c>
      <c r="R1077" s="40">
        <f>IF(D1077="0. Inget datum inlagt",Tabell1[[#This Row],[Start date]],YEAR(D1077))</f>
        <v>2023</v>
      </c>
      <c r="S1077" s="13" t="s">
        <v>134</v>
      </c>
    </row>
    <row r="1078" spans="1:19" x14ac:dyDescent="0.2">
      <c r="A1078" s="53">
        <v>76</v>
      </c>
      <c r="B1078" s="53" t="s">
        <v>773</v>
      </c>
      <c r="C1078" s="53" t="s">
        <v>17</v>
      </c>
      <c r="D1078" s="54">
        <v>45200</v>
      </c>
      <c r="E1078" s="85">
        <v>46295</v>
      </c>
      <c r="F1078" s="53" t="s">
        <v>852</v>
      </c>
      <c r="G1078" s="53" t="s">
        <v>781</v>
      </c>
      <c r="H1078" s="53" t="s">
        <v>188</v>
      </c>
      <c r="I1078" s="53" t="s">
        <v>20</v>
      </c>
      <c r="J1078" s="53" t="s">
        <v>62</v>
      </c>
      <c r="K1078" s="53" t="s">
        <v>22</v>
      </c>
      <c r="L1078" s="53" t="s">
        <v>168</v>
      </c>
      <c r="M1078" s="53" t="s">
        <v>50</v>
      </c>
      <c r="N1078" s="53" t="s">
        <v>156</v>
      </c>
      <c r="O1078" s="55">
        <v>70255</v>
      </c>
      <c r="P1078" s="53" t="s">
        <v>138</v>
      </c>
      <c r="Q1078" s="53" t="s">
        <v>51</v>
      </c>
      <c r="R1078" s="40">
        <f>IF(D1078="0. Inget datum inlagt",Tabell1[[#This Row],[Start date]],YEAR(D1078))</f>
        <v>2023</v>
      </c>
      <c r="S1078" s="13" t="s">
        <v>134</v>
      </c>
    </row>
    <row r="1079" spans="1:19" x14ac:dyDescent="0.2">
      <c r="A1079" s="53">
        <v>107</v>
      </c>
      <c r="B1079" s="53" t="s">
        <v>773</v>
      </c>
      <c r="C1079" s="53" t="s">
        <v>17</v>
      </c>
      <c r="D1079" s="54">
        <v>45139</v>
      </c>
      <c r="E1079" s="85">
        <v>46234</v>
      </c>
      <c r="F1079" s="53" t="s">
        <v>899</v>
      </c>
      <c r="G1079" s="53" t="s">
        <v>1050</v>
      </c>
      <c r="H1079" s="53" t="s">
        <v>188</v>
      </c>
      <c r="I1079" s="53" t="s">
        <v>20</v>
      </c>
      <c r="J1079" s="53" t="s">
        <v>62</v>
      </c>
      <c r="K1079" s="53" t="s">
        <v>22</v>
      </c>
      <c r="L1079" s="53" t="s">
        <v>168</v>
      </c>
      <c r="M1079" s="53" t="s">
        <v>50</v>
      </c>
      <c r="N1079" s="53" t="s">
        <v>156</v>
      </c>
      <c r="O1079" s="55">
        <v>277899</v>
      </c>
      <c r="P1079" s="53" t="s">
        <v>138</v>
      </c>
      <c r="Q1079" s="53" t="s">
        <v>51</v>
      </c>
      <c r="R1079" s="40">
        <f>IF(D1079="0. Inget datum inlagt",Tabell1[[#This Row],[Start date]],YEAR(D1079))</f>
        <v>2023</v>
      </c>
      <c r="S1079" s="13" t="s">
        <v>134</v>
      </c>
    </row>
    <row r="1080" spans="1:19" x14ac:dyDescent="0.2">
      <c r="A1080" s="53">
        <v>150</v>
      </c>
      <c r="B1080" s="53" t="s">
        <v>773</v>
      </c>
      <c r="C1080" s="53" t="s">
        <v>17</v>
      </c>
      <c r="D1080" s="54">
        <v>45536</v>
      </c>
      <c r="E1080" s="85">
        <v>46630</v>
      </c>
      <c r="F1080" s="53" t="s">
        <v>1071</v>
      </c>
      <c r="G1080" s="53" t="s">
        <v>1077</v>
      </c>
      <c r="H1080" s="53" t="s">
        <v>1528</v>
      </c>
      <c r="I1080" s="53" t="s">
        <v>34</v>
      </c>
      <c r="J1080" s="53" t="s">
        <v>66</v>
      </c>
      <c r="K1080" s="53" t="s">
        <v>22</v>
      </c>
      <c r="L1080" s="53" t="s">
        <v>160</v>
      </c>
      <c r="M1080" s="53" t="s">
        <v>50</v>
      </c>
      <c r="N1080" s="53" t="s">
        <v>156</v>
      </c>
      <c r="O1080" s="55">
        <v>359241</v>
      </c>
      <c r="P1080" s="53" t="s">
        <v>133</v>
      </c>
      <c r="Q1080" s="53" t="s">
        <v>88</v>
      </c>
      <c r="R1080" s="40">
        <f>IF(D1080="0. Inget datum inlagt",Tabell1[[#This Row],[Start date]],YEAR(D1080))</f>
        <v>2024</v>
      </c>
      <c r="S1080" s="13" t="s">
        <v>134</v>
      </c>
    </row>
    <row r="1081" spans="1:19" x14ac:dyDescent="0.2">
      <c r="A1081" s="53">
        <v>35</v>
      </c>
      <c r="B1081" s="53" t="s">
        <v>773</v>
      </c>
      <c r="C1081" s="53" t="s">
        <v>17</v>
      </c>
      <c r="D1081" s="54">
        <v>44927</v>
      </c>
      <c r="E1081" s="85">
        <v>46022</v>
      </c>
      <c r="F1081" s="53" t="s">
        <v>815</v>
      </c>
      <c r="G1081" s="53" t="s">
        <v>1032</v>
      </c>
      <c r="H1081" s="53" t="s">
        <v>816</v>
      </c>
      <c r="I1081" s="53" t="s">
        <v>20</v>
      </c>
      <c r="J1081" s="53" t="s">
        <v>21</v>
      </c>
      <c r="K1081" s="53" t="s">
        <v>22</v>
      </c>
      <c r="L1081" s="53" t="s">
        <v>817</v>
      </c>
      <c r="M1081" s="53" t="s">
        <v>131</v>
      </c>
      <c r="N1081" s="53" t="s">
        <v>132</v>
      </c>
      <c r="O1081" s="55">
        <v>80060</v>
      </c>
      <c r="P1081" s="53" t="s">
        <v>138</v>
      </c>
      <c r="Q1081" s="53" t="s">
        <v>51</v>
      </c>
      <c r="R1081" s="40">
        <f>IF(D1081="0. Inget datum inlagt",Tabell1[[#This Row],[Start date]],YEAR(D1081))</f>
        <v>2023</v>
      </c>
      <c r="S1081" s="13" t="s">
        <v>134</v>
      </c>
    </row>
    <row r="1082" spans="1:19" x14ac:dyDescent="0.2">
      <c r="A1082" s="53">
        <v>1</v>
      </c>
      <c r="B1082" s="53" t="s">
        <v>773</v>
      </c>
      <c r="C1082" s="53" t="s">
        <v>26</v>
      </c>
      <c r="D1082" s="54">
        <v>45519</v>
      </c>
      <c r="E1082" s="85">
        <v>45716</v>
      </c>
      <c r="F1082" s="53" t="s">
        <v>1774</v>
      </c>
      <c r="G1082" s="53" t="s">
        <v>1775</v>
      </c>
      <c r="H1082" s="53" t="s">
        <v>1948</v>
      </c>
      <c r="I1082" s="53" t="s">
        <v>34</v>
      </c>
      <c r="J1082" s="53" t="s">
        <v>35</v>
      </c>
      <c r="K1082" s="53" t="s">
        <v>22</v>
      </c>
      <c r="L1082" s="53" t="s">
        <v>193</v>
      </c>
      <c r="M1082" s="53" t="s">
        <v>131</v>
      </c>
      <c r="N1082" s="53" t="s">
        <v>132</v>
      </c>
      <c r="O1082" s="55">
        <v>20088</v>
      </c>
      <c r="P1082" s="53" t="s">
        <v>285</v>
      </c>
      <c r="Q1082" s="53" t="s">
        <v>96</v>
      </c>
      <c r="R1082" s="40">
        <f>IF(D1082="0. Inget datum inlagt",Tabell1[[#This Row],[Start date]],YEAR(D1082))</f>
        <v>2024</v>
      </c>
      <c r="S1082" s="13" t="s">
        <v>134</v>
      </c>
    </row>
    <row r="1083" spans="1:19" x14ac:dyDescent="0.2">
      <c r="A1083" s="53">
        <v>2</v>
      </c>
      <c r="B1083" s="53" t="s">
        <v>773</v>
      </c>
      <c r="C1083" s="53" t="s">
        <v>26</v>
      </c>
      <c r="D1083" s="54">
        <v>45519</v>
      </c>
      <c r="E1083" s="85">
        <v>45716</v>
      </c>
      <c r="F1083" s="53" t="s">
        <v>1774</v>
      </c>
      <c r="G1083" s="53" t="s">
        <v>607</v>
      </c>
      <c r="H1083" s="53" t="s">
        <v>1949</v>
      </c>
      <c r="I1083" s="53" t="s">
        <v>20</v>
      </c>
      <c r="J1083" s="53" t="s">
        <v>41</v>
      </c>
      <c r="K1083" s="53" t="s">
        <v>29</v>
      </c>
      <c r="L1083" s="53" t="s">
        <v>193</v>
      </c>
      <c r="M1083" s="53" t="s">
        <v>131</v>
      </c>
      <c r="N1083" s="53" t="s">
        <v>132</v>
      </c>
      <c r="O1083" s="55">
        <v>17318</v>
      </c>
      <c r="P1083" s="53" t="s">
        <v>285</v>
      </c>
      <c r="Q1083" s="53" t="s">
        <v>96</v>
      </c>
      <c r="R1083" s="40">
        <f>IF(D1083="0. Inget datum inlagt",Tabell1[[#This Row],[Start date]],YEAR(D1083))</f>
        <v>2024</v>
      </c>
      <c r="S1083" s="13" t="s">
        <v>134</v>
      </c>
    </row>
    <row r="1084" spans="1:19" x14ac:dyDescent="0.2">
      <c r="A1084" s="53">
        <v>3</v>
      </c>
      <c r="B1084" s="53" t="s">
        <v>773</v>
      </c>
      <c r="C1084" s="53" t="s">
        <v>26</v>
      </c>
      <c r="D1084" s="54">
        <v>45566</v>
      </c>
      <c r="E1084" s="85">
        <v>45930</v>
      </c>
      <c r="F1084" s="53" t="s">
        <v>1776</v>
      </c>
      <c r="G1084" s="53" t="s">
        <v>169</v>
      </c>
      <c r="H1084" s="53" t="s">
        <v>1604</v>
      </c>
      <c r="I1084" s="53" t="s">
        <v>20</v>
      </c>
      <c r="J1084" s="53" t="s">
        <v>66</v>
      </c>
      <c r="K1084" s="53" t="s">
        <v>22</v>
      </c>
      <c r="L1084" s="53" t="s">
        <v>205</v>
      </c>
      <c r="M1084" s="53" t="s">
        <v>131</v>
      </c>
      <c r="N1084" s="53" t="s">
        <v>132</v>
      </c>
      <c r="O1084" s="55">
        <v>22785</v>
      </c>
      <c r="P1084" s="53" t="s">
        <v>397</v>
      </c>
      <c r="Q1084" s="53" t="s">
        <v>94</v>
      </c>
      <c r="R1084" s="40">
        <f>IF(D1084="0. Inget datum inlagt",Tabell1[[#This Row],[Start date]],YEAR(D1084))</f>
        <v>2024</v>
      </c>
      <c r="S1084" s="13" t="s">
        <v>134</v>
      </c>
    </row>
    <row r="1085" spans="1:19" x14ac:dyDescent="0.2">
      <c r="A1085" s="53">
        <v>4</v>
      </c>
      <c r="B1085" s="53" t="s">
        <v>773</v>
      </c>
      <c r="C1085" s="53" t="s">
        <v>17</v>
      </c>
      <c r="D1085" s="54">
        <v>45658</v>
      </c>
      <c r="E1085" s="85">
        <v>46752</v>
      </c>
      <c r="F1085" s="53" t="s">
        <v>1777</v>
      </c>
      <c r="G1085" s="53" t="s">
        <v>360</v>
      </c>
      <c r="H1085" s="53" t="s">
        <v>1950</v>
      </c>
      <c r="I1085" s="53" t="s">
        <v>20</v>
      </c>
      <c r="J1085" s="53" t="s">
        <v>41</v>
      </c>
      <c r="K1085" s="53" t="s">
        <v>22</v>
      </c>
      <c r="L1085" s="53" t="s">
        <v>168</v>
      </c>
      <c r="M1085" s="53" t="s">
        <v>50</v>
      </c>
      <c r="N1085" s="53" t="s">
        <v>156</v>
      </c>
      <c r="O1085" s="55">
        <v>157500</v>
      </c>
      <c r="P1085" s="53" t="s">
        <v>133</v>
      </c>
      <c r="Q1085" s="53" t="s">
        <v>31</v>
      </c>
      <c r="R1085" s="40">
        <f>IF(D1085="0. Inget datum inlagt",Tabell1[[#This Row],[Start date]],YEAR(D1085))</f>
        <v>2025</v>
      </c>
      <c r="S1085" s="13" t="s">
        <v>134</v>
      </c>
    </row>
    <row r="1086" spans="1:19" x14ac:dyDescent="0.2">
      <c r="A1086" s="53">
        <v>5</v>
      </c>
      <c r="B1086" s="53" t="s">
        <v>773</v>
      </c>
      <c r="C1086" s="53" t="s">
        <v>17</v>
      </c>
      <c r="D1086" s="54">
        <v>45658</v>
      </c>
      <c r="E1086" s="85">
        <v>46752</v>
      </c>
      <c r="F1086" s="53" t="s">
        <v>1777</v>
      </c>
      <c r="G1086" s="53" t="s">
        <v>206</v>
      </c>
      <c r="H1086" s="53" t="s">
        <v>40</v>
      </c>
      <c r="I1086" s="53" t="s">
        <v>20</v>
      </c>
      <c r="J1086" s="53" t="s">
        <v>25</v>
      </c>
      <c r="K1086" s="53" t="s">
        <v>22</v>
      </c>
      <c r="L1086" s="53" t="s">
        <v>235</v>
      </c>
      <c r="M1086" s="53" t="s">
        <v>131</v>
      </c>
      <c r="N1086" s="53" t="s">
        <v>132</v>
      </c>
      <c r="O1086" s="55">
        <v>97579</v>
      </c>
      <c r="P1086" s="53" t="s">
        <v>133</v>
      </c>
      <c r="Q1086" s="53" t="s">
        <v>31</v>
      </c>
      <c r="R1086" s="40">
        <f>IF(D1086="0. Inget datum inlagt",Tabell1[[#This Row],[Start date]],YEAR(D1086))</f>
        <v>2025</v>
      </c>
      <c r="S1086" s="13" t="s">
        <v>134</v>
      </c>
    </row>
    <row r="1087" spans="1:19" x14ac:dyDescent="0.2">
      <c r="A1087" s="53">
        <v>6</v>
      </c>
      <c r="B1087" s="53" t="s">
        <v>773</v>
      </c>
      <c r="C1087" s="53" t="s">
        <v>17</v>
      </c>
      <c r="D1087" s="54">
        <v>45658</v>
      </c>
      <c r="E1087" s="85">
        <v>46752</v>
      </c>
      <c r="F1087" s="53" t="s">
        <v>1777</v>
      </c>
      <c r="G1087" s="53" t="s">
        <v>806</v>
      </c>
      <c r="H1087" s="53" t="s">
        <v>798</v>
      </c>
      <c r="I1087" s="53" t="s">
        <v>20</v>
      </c>
      <c r="J1087" s="53" t="s">
        <v>25</v>
      </c>
      <c r="K1087" s="53" t="s">
        <v>22</v>
      </c>
      <c r="L1087" s="53" t="s">
        <v>787</v>
      </c>
      <c r="M1087" s="53" t="s">
        <v>389</v>
      </c>
      <c r="N1087" s="53" t="s">
        <v>156</v>
      </c>
      <c r="O1087" s="55">
        <v>273916</v>
      </c>
      <c r="P1087" s="53" t="s">
        <v>133</v>
      </c>
      <c r="Q1087" s="53" t="s">
        <v>31</v>
      </c>
      <c r="R1087" s="40">
        <f>IF(D1087="0. Inget datum inlagt",Tabell1[[#This Row],[Start date]],YEAR(D1087))</f>
        <v>2025</v>
      </c>
      <c r="S1087" s="13" t="s">
        <v>134</v>
      </c>
    </row>
    <row r="1088" spans="1:19" x14ac:dyDescent="0.2">
      <c r="A1088" s="53">
        <v>7</v>
      </c>
      <c r="B1088" s="53" t="s">
        <v>773</v>
      </c>
      <c r="C1088" s="53" t="s">
        <v>17</v>
      </c>
      <c r="D1088" s="54">
        <v>45658</v>
      </c>
      <c r="E1088" s="85">
        <v>46752</v>
      </c>
      <c r="F1088" s="53" t="s">
        <v>1777</v>
      </c>
      <c r="G1088" s="53" t="s">
        <v>907</v>
      </c>
      <c r="H1088" s="53" t="s">
        <v>908</v>
      </c>
      <c r="I1088" s="53" t="s">
        <v>38</v>
      </c>
      <c r="J1088" s="53" t="s">
        <v>38</v>
      </c>
      <c r="K1088" s="53" t="s">
        <v>22</v>
      </c>
      <c r="L1088" s="53" t="s">
        <v>787</v>
      </c>
      <c r="M1088" s="53" t="s">
        <v>389</v>
      </c>
      <c r="N1088" s="53" t="s">
        <v>156</v>
      </c>
      <c r="O1088" s="55">
        <v>39344</v>
      </c>
      <c r="P1088" s="53" t="s">
        <v>133</v>
      </c>
      <c r="Q1088" s="53" t="s">
        <v>31</v>
      </c>
      <c r="R1088" s="40">
        <f>IF(D1088="0. Inget datum inlagt",Tabell1[[#This Row],[Start date]],YEAR(D1088))</f>
        <v>2025</v>
      </c>
      <c r="S1088" s="13" t="s">
        <v>134</v>
      </c>
    </row>
    <row r="1089" spans="1:19" x14ac:dyDescent="0.2">
      <c r="A1089" s="53">
        <v>8</v>
      </c>
      <c r="B1089" s="53" t="s">
        <v>773</v>
      </c>
      <c r="C1089" s="53" t="s">
        <v>17</v>
      </c>
      <c r="D1089" s="54">
        <v>45658</v>
      </c>
      <c r="E1089" s="85">
        <v>46752</v>
      </c>
      <c r="F1089" s="53" t="s">
        <v>1777</v>
      </c>
      <c r="G1089" s="53" t="s">
        <v>618</v>
      </c>
      <c r="H1089" s="53" t="s">
        <v>619</v>
      </c>
      <c r="I1089" s="53" t="s">
        <v>34</v>
      </c>
      <c r="J1089" s="53" t="s">
        <v>25</v>
      </c>
      <c r="K1089" s="53" t="s">
        <v>22</v>
      </c>
      <c r="L1089" s="53" t="s">
        <v>620</v>
      </c>
      <c r="M1089" s="53" t="s">
        <v>50</v>
      </c>
      <c r="N1089" s="53" t="s">
        <v>156</v>
      </c>
      <c r="O1089" s="55">
        <v>202633</v>
      </c>
      <c r="P1089" s="53" t="s">
        <v>133</v>
      </c>
      <c r="Q1089" s="53" t="s">
        <v>31</v>
      </c>
      <c r="R1089" s="40">
        <f>IF(D1089="0. Inget datum inlagt",Tabell1[[#This Row],[Start date]],YEAR(D1089))</f>
        <v>2025</v>
      </c>
      <c r="S1089" s="13" t="s">
        <v>134</v>
      </c>
    </row>
    <row r="1090" spans="1:19" x14ac:dyDescent="0.2">
      <c r="A1090" s="53">
        <v>9</v>
      </c>
      <c r="B1090" s="53" t="s">
        <v>773</v>
      </c>
      <c r="C1090" s="53" t="s">
        <v>17</v>
      </c>
      <c r="D1090" s="54">
        <v>45658</v>
      </c>
      <c r="E1090" s="85">
        <v>46752</v>
      </c>
      <c r="F1090" s="53" t="s">
        <v>1777</v>
      </c>
      <c r="G1090" s="53" t="s">
        <v>169</v>
      </c>
      <c r="H1090" s="53" t="s">
        <v>1604</v>
      </c>
      <c r="I1090" s="53" t="s">
        <v>20</v>
      </c>
      <c r="J1090" s="53" t="s">
        <v>66</v>
      </c>
      <c r="K1090" s="53" t="s">
        <v>29</v>
      </c>
      <c r="L1090" s="53" t="s">
        <v>205</v>
      </c>
      <c r="M1090" s="53" t="s">
        <v>131</v>
      </c>
      <c r="N1090" s="53" t="s">
        <v>132</v>
      </c>
      <c r="O1090" s="55">
        <v>252666</v>
      </c>
      <c r="P1090" s="53" t="s">
        <v>133</v>
      </c>
      <c r="Q1090" s="53" t="s">
        <v>31</v>
      </c>
      <c r="R1090" s="40">
        <f>IF(D1090="0. Inget datum inlagt",Tabell1[[#This Row],[Start date]],YEAR(D1090))</f>
        <v>2025</v>
      </c>
      <c r="S1090" s="13" t="s">
        <v>134</v>
      </c>
    </row>
    <row r="1091" spans="1:19" x14ac:dyDescent="0.2">
      <c r="A1091" s="53">
        <v>10</v>
      </c>
      <c r="B1091" s="53" t="s">
        <v>773</v>
      </c>
      <c r="C1091" s="53" t="s">
        <v>17</v>
      </c>
      <c r="D1091" s="54">
        <v>45672</v>
      </c>
      <c r="E1091" s="85">
        <v>46766</v>
      </c>
      <c r="F1091" s="53" t="s">
        <v>1778</v>
      </c>
      <c r="G1091" s="53" t="s">
        <v>586</v>
      </c>
      <c r="H1091" s="53" t="s">
        <v>580</v>
      </c>
      <c r="I1091" s="53" t="s">
        <v>20</v>
      </c>
      <c r="J1091" s="53" t="s">
        <v>25</v>
      </c>
      <c r="K1091" s="53" t="s">
        <v>22</v>
      </c>
      <c r="L1091" s="53" t="s">
        <v>205</v>
      </c>
      <c r="M1091" s="53" t="s">
        <v>131</v>
      </c>
      <c r="N1091" s="53" t="s">
        <v>132</v>
      </c>
      <c r="O1091" s="55">
        <v>225782</v>
      </c>
      <c r="P1091" s="53" t="s">
        <v>133</v>
      </c>
      <c r="Q1091" s="53" t="s">
        <v>84</v>
      </c>
      <c r="R1091" s="40">
        <f>IF(D1091="0. Inget datum inlagt",Tabell1[[#This Row],[Start date]],YEAR(D1091))</f>
        <v>2025</v>
      </c>
      <c r="S1091" s="13" t="s">
        <v>134</v>
      </c>
    </row>
    <row r="1092" spans="1:19" x14ac:dyDescent="0.2">
      <c r="A1092" s="53">
        <v>11</v>
      </c>
      <c r="B1092" s="53" t="s">
        <v>773</v>
      </c>
      <c r="C1092" s="53" t="s">
        <v>17</v>
      </c>
      <c r="D1092" s="54">
        <v>45672</v>
      </c>
      <c r="E1092" s="85">
        <v>46766</v>
      </c>
      <c r="F1092" s="53" t="s">
        <v>1778</v>
      </c>
      <c r="G1092" s="53" t="s">
        <v>1779</v>
      </c>
      <c r="H1092" s="53" t="s">
        <v>1951</v>
      </c>
      <c r="I1092" s="53" t="s">
        <v>34</v>
      </c>
      <c r="J1092" s="53" t="s">
        <v>35</v>
      </c>
      <c r="K1092" s="53" t="s">
        <v>22</v>
      </c>
      <c r="L1092" s="53" t="s">
        <v>193</v>
      </c>
      <c r="M1092" s="53" t="s">
        <v>131</v>
      </c>
      <c r="N1092" s="53" t="s">
        <v>132</v>
      </c>
      <c r="O1092" s="55">
        <v>276954</v>
      </c>
      <c r="P1092" s="53" t="s">
        <v>133</v>
      </c>
      <c r="Q1092" s="53" t="s">
        <v>84</v>
      </c>
      <c r="R1092" s="40">
        <f>IF(D1092="0. Inget datum inlagt",Tabell1[[#This Row],[Start date]],YEAR(D1092))</f>
        <v>2025</v>
      </c>
      <c r="S1092" s="13" t="s">
        <v>134</v>
      </c>
    </row>
    <row r="1093" spans="1:19" x14ac:dyDescent="0.2">
      <c r="A1093" s="53">
        <v>12</v>
      </c>
      <c r="B1093" s="53" t="s">
        <v>773</v>
      </c>
      <c r="C1093" s="53" t="s">
        <v>17</v>
      </c>
      <c r="D1093" s="54">
        <v>45672</v>
      </c>
      <c r="E1093" s="85">
        <v>46766</v>
      </c>
      <c r="F1093" s="53" t="s">
        <v>1778</v>
      </c>
      <c r="G1093" s="53" t="s">
        <v>635</v>
      </c>
      <c r="H1093" s="53" t="s">
        <v>636</v>
      </c>
      <c r="I1093" s="53" t="s">
        <v>20</v>
      </c>
      <c r="J1093" s="53" t="s">
        <v>21</v>
      </c>
      <c r="K1093" s="53" t="s">
        <v>22</v>
      </c>
      <c r="L1093" s="53" t="s">
        <v>578</v>
      </c>
      <c r="M1093" s="53" t="s">
        <v>131</v>
      </c>
      <c r="N1093" s="53" t="s">
        <v>132</v>
      </c>
      <c r="O1093" s="55">
        <v>63162</v>
      </c>
      <c r="P1093" s="53" t="s">
        <v>133</v>
      </c>
      <c r="Q1093" s="53" t="s">
        <v>84</v>
      </c>
      <c r="R1093" s="40">
        <f>IF(D1093="0. Inget datum inlagt",Tabell1[[#This Row],[Start date]],YEAR(D1093))</f>
        <v>2025</v>
      </c>
      <c r="S1093" s="13" t="s">
        <v>134</v>
      </c>
    </row>
    <row r="1094" spans="1:19" x14ac:dyDescent="0.2">
      <c r="A1094" s="53">
        <v>13</v>
      </c>
      <c r="B1094" s="53" t="s">
        <v>773</v>
      </c>
      <c r="C1094" s="53" t="s">
        <v>17</v>
      </c>
      <c r="D1094" s="54">
        <v>45672</v>
      </c>
      <c r="E1094" s="85">
        <v>46766</v>
      </c>
      <c r="F1094" s="53" t="s">
        <v>1778</v>
      </c>
      <c r="G1094" s="53" t="s">
        <v>1007</v>
      </c>
      <c r="H1094" s="53" t="s">
        <v>1952</v>
      </c>
      <c r="I1094" s="53" t="s">
        <v>34</v>
      </c>
      <c r="J1094" s="53" t="s">
        <v>66</v>
      </c>
      <c r="K1094" s="53" t="s">
        <v>29</v>
      </c>
      <c r="L1094" s="53" t="s">
        <v>205</v>
      </c>
      <c r="M1094" s="53" t="s">
        <v>131</v>
      </c>
      <c r="N1094" s="53" t="s">
        <v>132</v>
      </c>
      <c r="O1094" s="55">
        <v>111651</v>
      </c>
      <c r="P1094" s="53" t="s">
        <v>133</v>
      </c>
      <c r="Q1094" s="53" t="s">
        <v>84</v>
      </c>
      <c r="R1094" s="40">
        <f>IF(D1094="0. Inget datum inlagt",Tabell1[[#This Row],[Start date]],YEAR(D1094))</f>
        <v>2025</v>
      </c>
      <c r="S1094" s="13" t="s">
        <v>134</v>
      </c>
    </row>
    <row r="1095" spans="1:19" x14ac:dyDescent="0.2">
      <c r="A1095" s="53">
        <v>14</v>
      </c>
      <c r="B1095" s="53" t="s">
        <v>773</v>
      </c>
      <c r="C1095" s="53" t="s">
        <v>26</v>
      </c>
      <c r="D1095" s="54">
        <v>45580</v>
      </c>
      <c r="E1095" s="85">
        <v>45838</v>
      </c>
      <c r="F1095" s="53" t="s">
        <v>1780</v>
      </c>
      <c r="G1095" s="53" t="s">
        <v>1781</v>
      </c>
      <c r="H1095" s="53" t="s">
        <v>1953</v>
      </c>
      <c r="I1095" s="53" t="s">
        <v>34</v>
      </c>
      <c r="J1095" s="53" t="s">
        <v>66</v>
      </c>
      <c r="K1095" s="53" t="s">
        <v>29</v>
      </c>
      <c r="L1095" s="53" t="s">
        <v>168</v>
      </c>
      <c r="M1095" s="53" t="s">
        <v>50</v>
      </c>
      <c r="N1095" s="53" t="s">
        <v>156</v>
      </c>
      <c r="O1095" s="55">
        <v>59905</v>
      </c>
      <c r="P1095" s="53" t="s">
        <v>285</v>
      </c>
      <c r="Q1095" s="53" t="s">
        <v>96</v>
      </c>
      <c r="R1095" s="40">
        <f>IF(D1095="0. Inget datum inlagt",Tabell1[[#This Row],[Start date]],YEAR(D1095))</f>
        <v>2024</v>
      </c>
      <c r="S1095" s="13" t="s">
        <v>134</v>
      </c>
    </row>
    <row r="1096" spans="1:19" x14ac:dyDescent="0.2">
      <c r="A1096" s="53">
        <v>15</v>
      </c>
      <c r="B1096" s="53" t="s">
        <v>773</v>
      </c>
      <c r="C1096" s="53" t="s">
        <v>26</v>
      </c>
      <c r="D1096" s="54">
        <v>45629</v>
      </c>
      <c r="E1096" s="85">
        <v>45961</v>
      </c>
      <c r="F1096" s="53" t="s">
        <v>1782</v>
      </c>
      <c r="G1096" s="53" t="s">
        <v>135</v>
      </c>
      <c r="H1096" s="53" t="s">
        <v>1954</v>
      </c>
      <c r="I1096" s="53" t="s">
        <v>34</v>
      </c>
      <c r="J1096" s="53" t="s">
        <v>66</v>
      </c>
      <c r="K1096" s="53" t="s">
        <v>29</v>
      </c>
      <c r="L1096" s="53" t="s">
        <v>168</v>
      </c>
      <c r="M1096" s="53" t="s">
        <v>50</v>
      </c>
      <c r="N1096" s="53" t="s">
        <v>156</v>
      </c>
      <c r="O1096" s="55">
        <v>31924</v>
      </c>
      <c r="P1096" s="53" t="s">
        <v>133</v>
      </c>
      <c r="Q1096" s="53" t="s">
        <v>31</v>
      </c>
      <c r="R1096" s="40">
        <f>IF(D1096="0. Inget datum inlagt",Tabell1[[#This Row],[Start date]],YEAR(D1096))</f>
        <v>2024</v>
      </c>
      <c r="S1096" s="13" t="s">
        <v>134</v>
      </c>
    </row>
    <row r="1097" spans="1:19" x14ac:dyDescent="0.2">
      <c r="A1097" s="53">
        <v>16</v>
      </c>
      <c r="B1097" s="53" t="s">
        <v>773</v>
      </c>
      <c r="C1097" s="53" t="s">
        <v>26</v>
      </c>
      <c r="D1097" s="54">
        <v>45717</v>
      </c>
      <c r="E1097" s="85">
        <v>46081</v>
      </c>
      <c r="F1097" s="53" t="s">
        <v>1783</v>
      </c>
      <c r="G1097" s="53" t="s">
        <v>1752</v>
      </c>
      <c r="H1097" s="53" t="s">
        <v>674</v>
      </c>
      <c r="I1097" s="53" t="s">
        <v>34</v>
      </c>
      <c r="J1097" s="53" t="s">
        <v>38</v>
      </c>
      <c r="K1097" s="53" t="s">
        <v>29</v>
      </c>
      <c r="L1097" s="53" t="s">
        <v>675</v>
      </c>
      <c r="M1097" s="53" t="s">
        <v>50</v>
      </c>
      <c r="N1097" s="53" t="s">
        <v>156</v>
      </c>
      <c r="O1097" s="55">
        <v>57592</v>
      </c>
      <c r="P1097" s="53" t="s">
        <v>285</v>
      </c>
      <c r="Q1097" s="53" t="s">
        <v>96</v>
      </c>
      <c r="R1097" s="40">
        <f>IF(D1097="0. Inget datum inlagt",Tabell1[[#This Row],[Start date]],YEAR(D1097))</f>
        <v>2025</v>
      </c>
      <c r="S1097" s="13" t="s">
        <v>134</v>
      </c>
    </row>
    <row r="1098" spans="1:19" x14ac:dyDescent="0.2">
      <c r="A1098" s="53">
        <v>17</v>
      </c>
      <c r="B1098" s="53" t="s">
        <v>773</v>
      </c>
      <c r="C1098" s="53" t="s">
        <v>17</v>
      </c>
      <c r="D1098" s="54">
        <v>45901</v>
      </c>
      <c r="E1098" s="85">
        <v>46996</v>
      </c>
      <c r="F1098" s="53" t="s">
        <v>1784</v>
      </c>
      <c r="G1098" s="53" t="s">
        <v>804</v>
      </c>
      <c r="H1098" s="53" t="s">
        <v>805</v>
      </c>
      <c r="I1098" s="53" t="s">
        <v>20</v>
      </c>
      <c r="J1098" s="53" t="s">
        <v>62</v>
      </c>
      <c r="K1098" s="53" t="s">
        <v>29</v>
      </c>
      <c r="L1098" s="53" t="s">
        <v>787</v>
      </c>
      <c r="M1098" s="53" t="s">
        <v>389</v>
      </c>
      <c r="N1098" s="53" t="s">
        <v>156</v>
      </c>
      <c r="O1098" s="55">
        <v>691327</v>
      </c>
      <c r="P1098" s="53" t="s">
        <v>285</v>
      </c>
      <c r="Q1098" s="53" t="s">
        <v>96</v>
      </c>
      <c r="R1098" s="40">
        <f>IF(D1098="0. Inget datum inlagt",Tabell1[[#This Row],[Start date]],YEAR(D1098))</f>
        <v>2025</v>
      </c>
      <c r="S1098" s="13" t="s">
        <v>134</v>
      </c>
    </row>
    <row r="1099" spans="1:19" x14ac:dyDescent="0.2">
      <c r="A1099" s="53">
        <v>18</v>
      </c>
      <c r="B1099" s="53" t="s">
        <v>773</v>
      </c>
      <c r="C1099" s="53" t="s">
        <v>26</v>
      </c>
      <c r="D1099" s="54">
        <v>45703</v>
      </c>
      <c r="E1099" s="85">
        <v>45853</v>
      </c>
      <c r="F1099" s="53" t="s">
        <v>1785</v>
      </c>
      <c r="G1099" s="53" t="s">
        <v>1786</v>
      </c>
      <c r="H1099" s="53" t="s">
        <v>1955</v>
      </c>
      <c r="I1099" s="53" t="s">
        <v>34</v>
      </c>
      <c r="J1099" s="53" t="s">
        <v>66</v>
      </c>
      <c r="K1099" s="53" t="s">
        <v>29</v>
      </c>
      <c r="L1099" s="53" t="s">
        <v>137</v>
      </c>
      <c r="M1099" s="53" t="s">
        <v>46</v>
      </c>
      <c r="N1099" s="53" t="s">
        <v>137</v>
      </c>
      <c r="O1099" s="55">
        <v>20619</v>
      </c>
      <c r="P1099" s="53" t="s">
        <v>397</v>
      </c>
      <c r="Q1099" s="53" t="s">
        <v>94</v>
      </c>
      <c r="R1099" s="40">
        <f>IF(D1099="0. Inget datum inlagt",Tabell1[[#This Row],[Start date]],YEAR(D1099))</f>
        <v>2025</v>
      </c>
      <c r="S1099" s="13" t="s">
        <v>134</v>
      </c>
    </row>
    <row r="1100" spans="1:19" x14ac:dyDescent="0.2">
      <c r="A1100" s="53">
        <v>19</v>
      </c>
      <c r="B1100" s="53" t="s">
        <v>773</v>
      </c>
      <c r="C1100" s="53" t="s">
        <v>17</v>
      </c>
      <c r="D1100" s="54">
        <v>45901</v>
      </c>
      <c r="E1100" s="85">
        <v>46996</v>
      </c>
      <c r="F1100" s="53" t="s">
        <v>1787</v>
      </c>
      <c r="G1100" s="53" t="s">
        <v>1788</v>
      </c>
      <c r="H1100" s="53" t="s">
        <v>1946</v>
      </c>
      <c r="I1100" s="53" t="s">
        <v>34</v>
      </c>
      <c r="J1100" s="53" t="s">
        <v>35</v>
      </c>
      <c r="K1100" s="53" t="s">
        <v>22</v>
      </c>
      <c r="L1100" s="53" t="s">
        <v>168</v>
      </c>
      <c r="M1100" s="53" t="s">
        <v>50</v>
      </c>
      <c r="N1100" s="53" t="s">
        <v>156</v>
      </c>
      <c r="O1100" s="55">
        <v>251683</v>
      </c>
      <c r="P1100" s="53" t="s">
        <v>285</v>
      </c>
      <c r="Q1100" s="53" t="s">
        <v>96</v>
      </c>
      <c r="R1100" s="40">
        <f>IF(D1100="0. Inget datum inlagt",Tabell1[[#This Row],[Start date]],YEAR(D1100))</f>
        <v>2025</v>
      </c>
      <c r="S1100" s="13" t="s">
        <v>134</v>
      </c>
    </row>
    <row r="1101" spans="1:19" x14ac:dyDescent="0.2">
      <c r="A1101" s="53">
        <v>20</v>
      </c>
      <c r="B1101" s="53" t="s">
        <v>773</v>
      </c>
      <c r="C1101" s="53" t="s">
        <v>17</v>
      </c>
      <c r="D1101" s="54">
        <v>45901</v>
      </c>
      <c r="E1101" s="85">
        <v>46996</v>
      </c>
      <c r="F1101" s="53" t="s">
        <v>1787</v>
      </c>
      <c r="G1101" s="53" t="s">
        <v>198</v>
      </c>
      <c r="H1101" s="53" t="s">
        <v>847</v>
      </c>
      <c r="I1101" s="53" t="s">
        <v>38</v>
      </c>
      <c r="J1101" s="53" t="s">
        <v>38</v>
      </c>
      <c r="K1101" s="53" t="s">
        <v>22</v>
      </c>
      <c r="L1101" s="53" t="s">
        <v>168</v>
      </c>
      <c r="M1101" s="53" t="s">
        <v>50</v>
      </c>
      <c r="N1101" s="53" t="s">
        <v>156</v>
      </c>
      <c r="O1101" s="55">
        <v>260295</v>
      </c>
      <c r="P1101" s="53" t="s">
        <v>285</v>
      </c>
      <c r="Q1101" s="53" t="s">
        <v>96</v>
      </c>
      <c r="R1101" s="40">
        <f>IF(D1101="0. Inget datum inlagt",Tabell1[[#This Row],[Start date]],YEAR(D1101))</f>
        <v>2025</v>
      </c>
      <c r="S1101" s="13" t="s">
        <v>134</v>
      </c>
    </row>
    <row r="1102" spans="1:19" x14ac:dyDescent="0.2">
      <c r="A1102" s="53">
        <v>21</v>
      </c>
      <c r="B1102" s="53" t="s">
        <v>773</v>
      </c>
      <c r="C1102" s="53" t="s">
        <v>17</v>
      </c>
      <c r="D1102" s="54">
        <v>45839</v>
      </c>
      <c r="E1102" s="85">
        <v>46934</v>
      </c>
      <c r="F1102" s="53" t="s">
        <v>1789</v>
      </c>
      <c r="G1102" s="53" t="s">
        <v>1775</v>
      </c>
      <c r="H1102" s="53" t="s">
        <v>1948</v>
      </c>
      <c r="I1102" s="53" t="s">
        <v>34</v>
      </c>
      <c r="J1102" s="53" t="s">
        <v>35</v>
      </c>
      <c r="K1102" s="53" t="s">
        <v>22</v>
      </c>
      <c r="L1102" s="53" t="s">
        <v>193</v>
      </c>
      <c r="M1102" s="53" t="s">
        <v>131</v>
      </c>
      <c r="N1102" s="53" t="s">
        <v>132</v>
      </c>
      <c r="O1102" s="55">
        <v>419756</v>
      </c>
      <c r="P1102" s="53" t="s">
        <v>285</v>
      </c>
      <c r="Q1102" s="53" t="s">
        <v>96</v>
      </c>
      <c r="R1102" s="40">
        <f>IF(D1102="0. Inget datum inlagt",Tabell1[[#This Row],[Start date]],YEAR(D1102))</f>
        <v>2025</v>
      </c>
      <c r="S1102" s="13" t="s">
        <v>134</v>
      </c>
    </row>
    <row r="1103" spans="1:19" x14ac:dyDescent="0.2">
      <c r="A1103" s="53">
        <v>22</v>
      </c>
      <c r="B1103" s="53" t="s">
        <v>773</v>
      </c>
      <c r="C1103" s="53" t="s">
        <v>17</v>
      </c>
      <c r="D1103" s="54">
        <v>45839</v>
      </c>
      <c r="E1103" s="85">
        <v>46934</v>
      </c>
      <c r="F1103" s="53" t="s">
        <v>1789</v>
      </c>
      <c r="G1103" s="53" t="s">
        <v>607</v>
      </c>
      <c r="H1103" s="53" t="s">
        <v>1949</v>
      </c>
      <c r="I1103" s="53" t="s">
        <v>20</v>
      </c>
      <c r="J1103" s="53" t="s">
        <v>41</v>
      </c>
      <c r="K1103" s="53" t="s">
        <v>29</v>
      </c>
      <c r="L1103" s="53" t="s">
        <v>193</v>
      </c>
      <c r="M1103" s="53" t="s">
        <v>131</v>
      </c>
      <c r="N1103" s="53" t="s">
        <v>132</v>
      </c>
      <c r="O1103" s="55">
        <v>395628</v>
      </c>
      <c r="P1103" s="53" t="s">
        <v>285</v>
      </c>
      <c r="Q1103" s="53" t="s">
        <v>96</v>
      </c>
      <c r="R1103" s="40">
        <f>IF(D1103="0. Inget datum inlagt",Tabell1[[#This Row],[Start date]],YEAR(D1103))</f>
        <v>2025</v>
      </c>
      <c r="S1103" s="13" t="s">
        <v>134</v>
      </c>
    </row>
    <row r="1104" spans="1:19" x14ac:dyDescent="0.2">
      <c r="A1104" s="53">
        <v>23</v>
      </c>
      <c r="B1104" s="53" t="s">
        <v>773</v>
      </c>
      <c r="C1104" s="53" t="s">
        <v>17</v>
      </c>
      <c r="D1104" s="54">
        <v>45839</v>
      </c>
      <c r="E1104" s="85">
        <v>46934</v>
      </c>
      <c r="F1104" s="53" t="s">
        <v>1789</v>
      </c>
      <c r="G1104" s="53" t="s">
        <v>586</v>
      </c>
      <c r="H1104" s="53" t="s">
        <v>580</v>
      </c>
      <c r="I1104" s="53" t="s">
        <v>20</v>
      </c>
      <c r="J1104" s="53" t="s">
        <v>25</v>
      </c>
      <c r="K1104" s="53" t="s">
        <v>22</v>
      </c>
      <c r="L1104" s="53" t="s">
        <v>578</v>
      </c>
      <c r="M1104" s="53" t="s">
        <v>131</v>
      </c>
      <c r="N1104" s="53" t="s">
        <v>132</v>
      </c>
      <c r="O1104" s="55">
        <v>60410</v>
      </c>
      <c r="P1104" s="53" t="s">
        <v>285</v>
      </c>
      <c r="Q1104" s="53" t="s">
        <v>96</v>
      </c>
      <c r="R1104" s="40">
        <f>IF(D1104="0. Inget datum inlagt",Tabell1[[#This Row],[Start date]],YEAR(D1104))</f>
        <v>2025</v>
      </c>
      <c r="S1104" s="13" t="s">
        <v>134</v>
      </c>
    </row>
    <row r="1105" spans="1:19" x14ac:dyDescent="0.2">
      <c r="A1105" s="53">
        <v>24</v>
      </c>
      <c r="B1105" s="53" t="s">
        <v>773</v>
      </c>
      <c r="C1105" s="53" t="s">
        <v>17</v>
      </c>
      <c r="D1105" s="54">
        <v>45839</v>
      </c>
      <c r="E1105" s="85">
        <v>46934</v>
      </c>
      <c r="F1105" s="53" t="s">
        <v>1789</v>
      </c>
      <c r="G1105" s="53" t="s">
        <v>201</v>
      </c>
      <c r="H1105" s="53" t="s">
        <v>202</v>
      </c>
      <c r="I1105" s="53" t="s">
        <v>20</v>
      </c>
      <c r="J1105" s="53" t="s">
        <v>62</v>
      </c>
      <c r="K1105" s="53" t="s">
        <v>22</v>
      </c>
      <c r="L1105" s="53" t="s">
        <v>130</v>
      </c>
      <c r="M1105" s="53" t="s">
        <v>131</v>
      </c>
      <c r="N1105" s="53" t="s">
        <v>132</v>
      </c>
      <c r="O1105" s="55">
        <v>24000</v>
      </c>
      <c r="P1105" s="53" t="s">
        <v>285</v>
      </c>
      <c r="Q1105" s="53" t="s">
        <v>96</v>
      </c>
      <c r="R1105" s="40">
        <f>IF(D1105="0. Inget datum inlagt",Tabell1[[#This Row],[Start date]],YEAR(D1105))</f>
        <v>2025</v>
      </c>
      <c r="S1105" s="13" t="s">
        <v>134</v>
      </c>
    </row>
    <row r="1106" spans="1:19" x14ac:dyDescent="0.2">
      <c r="A1106" s="53">
        <v>25</v>
      </c>
      <c r="B1106" s="53" t="s">
        <v>773</v>
      </c>
      <c r="C1106" s="53" t="s">
        <v>17</v>
      </c>
      <c r="D1106" s="54">
        <v>45901</v>
      </c>
      <c r="E1106" s="85">
        <v>46996</v>
      </c>
      <c r="F1106" s="53" t="s">
        <v>1790</v>
      </c>
      <c r="G1106" s="53" t="s">
        <v>135</v>
      </c>
      <c r="H1106" s="53" t="s">
        <v>798</v>
      </c>
      <c r="I1106" s="53" t="s">
        <v>20</v>
      </c>
      <c r="J1106" s="53" t="s">
        <v>25</v>
      </c>
      <c r="K1106" s="53" t="s">
        <v>22</v>
      </c>
      <c r="L1106" s="53" t="s">
        <v>787</v>
      </c>
      <c r="M1106" s="53" t="s">
        <v>389</v>
      </c>
      <c r="N1106" s="53" t="s">
        <v>156</v>
      </c>
      <c r="O1106" s="55">
        <v>187539</v>
      </c>
      <c r="P1106" s="53" t="s">
        <v>285</v>
      </c>
      <c r="Q1106" s="53" t="s">
        <v>96</v>
      </c>
      <c r="R1106" s="40">
        <f>IF(D1106="0. Inget datum inlagt",Tabell1[[#This Row],[Start date]],YEAR(D1106))</f>
        <v>2025</v>
      </c>
      <c r="S1106" s="13" t="s">
        <v>134</v>
      </c>
    </row>
    <row r="1107" spans="1:19" x14ac:dyDescent="0.2">
      <c r="A1107" s="53">
        <v>26</v>
      </c>
      <c r="B1107" s="53" t="s">
        <v>773</v>
      </c>
      <c r="C1107" s="53" t="s">
        <v>17</v>
      </c>
      <c r="D1107" s="54">
        <v>45901</v>
      </c>
      <c r="E1107" s="85">
        <v>46996</v>
      </c>
      <c r="F1107" s="53" t="s">
        <v>1790</v>
      </c>
      <c r="G1107" s="53" t="s">
        <v>135</v>
      </c>
      <c r="H1107" s="53" t="s">
        <v>387</v>
      </c>
      <c r="I1107" s="53" t="s">
        <v>20</v>
      </c>
      <c r="J1107" s="53" t="s">
        <v>21</v>
      </c>
      <c r="K1107" s="53" t="s">
        <v>22</v>
      </c>
      <c r="L1107" s="53" t="s">
        <v>388</v>
      </c>
      <c r="M1107" s="53" t="s">
        <v>389</v>
      </c>
      <c r="N1107" s="53" t="s">
        <v>156</v>
      </c>
      <c r="O1107" s="55">
        <v>186455</v>
      </c>
      <c r="P1107" s="53" t="s">
        <v>285</v>
      </c>
      <c r="Q1107" s="53" t="s">
        <v>96</v>
      </c>
      <c r="R1107" s="40">
        <f>IF(D1107="0. Inget datum inlagt",Tabell1[[#This Row],[Start date]],YEAR(D1107))</f>
        <v>2025</v>
      </c>
      <c r="S1107" s="13" t="s">
        <v>134</v>
      </c>
    </row>
    <row r="1108" spans="1:19" x14ac:dyDescent="0.2">
      <c r="A1108" s="53">
        <v>27</v>
      </c>
      <c r="B1108" s="53" t="s">
        <v>773</v>
      </c>
      <c r="C1108" s="53" t="s">
        <v>17</v>
      </c>
      <c r="D1108" s="54">
        <v>45839</v>
      </c>
      <c r="E1108" s="85">
        <v>46934</v>
      </c>
      <c r="F1108" s="53" t="s">
        <v>1791</v>
      </c>
      <c r="G1108" s="53" t="s">
        <v>1792</v>
      </c>
      <c r="H1108" s="53" t="s">
        <v>689</v>
      </c>
      <c r="I1108" s="53" t="s">
        <v>20</v>
      </c>
      <c r="J1108" s="53" t="s">
        <v>21</v>
      </c>
      <c r="K1108" s="53" t="s">
        <v>22</v>
      </c>
      <c r="L1108" s="53" t="s">
        <v>259</v>
      </c>
      <c r="M1108" s="53" t="s">
        <v>50</v>
      </c>
      <c r="N1108" s="53" t="s">
        <v>156</v>
      </c>
      <c r="O1108" s="55">
        <v>539668</v>
      </c>
      <c r="P1108" s="53" t="s">
        <v>133</v>
      </c>
      <c r="Q1108" s="53" t="s">
        <v>88</v>
      </c>
      <c r="R1108" s="40">
        <f>IF(D1108="0. Inget datum inlagt",Tabell1[[#This Row],[Start date]],YEAR(D1108))</f>
        <v>2025</v>
      </c>
      <c r="S1108" s="13" t="s">
        <v>134</v>
      </c>
    </row>
    <row r="1109" spans="1:19" x14ac:dyDescent="0.2">
      <c r="A1109" s="53">
        <v>28</v>
      </c>
      <c r="B1109" s="53" t="s">
        <v>773</v>
      </c>
      <c r="C1109" s="53" t="s">
        <v>26</v>
      </c>
      <c r="D1109" s="54">
        <v>45778</v>
      </c>
      <c r="E1109" s="85">
        <v>45991</v>
      </c>
      <c r="F1109" s="53" t="s">
        <v>1793</v>
      </c>
      <c r="G1109" s="53" t="s">
        <v>1794</v>
      </c>
      <c r="H1109" s="53" t="s">
        <v>934</v>
      </c>
      <c r="I1109" s="53" t="s">
        <v>20</v>
      </c>
      <c r="J1109" s="53" t="s">
        <v>21</v>
      </c>
      <c r="K1109" s="53" t="s">
        <v>29</v>
      </c>
      <c r="L1109" s="53" t="s">
        <v>578</v>
      </c>
      <c r="M1109" s="53" t="s">
        <v>131</v>
      </c>
      <c r="N1109" s="53" t="s">
        <v>132</v>
      </c>
      <c r="O1109" s="55">
        <v>26337</v>
      </c>
      <c r="P1109" s="53" t="s">
        <v>397</v>
      </c>
      <c r="Q1109" s="53" t="s">
        <v>94</v>
      </c>
      <c r="R1109" s="40">
        <f>IF(D1109="0. Inget datum inlagt",Tabell1[[#This Row],[Start date]],YEAR(D1109))</f>
        <v>2025</v>
      </c>
      <c r="S1109" s="13" t="s">
        <v>134</v>
      </c>
    </row>
    <row r="1110" spans="1:19" x14ac:dyDescent="0.2">
      <c r="A1110" s="53">
        <v>29</v>
      </c>
      <c r="B1110" s="53" t="s">
        <v>773</v>
      </c>
      <c r="C1110" s="53" t="s">
        <v>26</v>
      </c>
      <c r="D1110" s="54">
        <v>45809</v>
      </c>
      <c r="E1110" s="85">
        <v>46053</v>
      </c>
      <c r="F1110" s="53" t="s">
        <v>1795</v>
      </c>
      <c r="G1110" s="53" t="s">
        <v>1205</v>
      </c>
      <c r="H1110" s="53" t="s">
        <v>149</v>
      </c>
      <c r="I1110" s="53" t="s">
        <v>20</v>
      </c>
      <c r="J1110" s="53" t="s">
        <v>41</v>
      </c>
      <c r="K1110" s="53" t="s">
        <v>29</v>
      </c>
      <c r="L1110" s="53" t="s">
        <v>150</v>
      </c>
      <c r="M1110" s="53" t="s">
        <v>151</v>
      </c>
      <c r="N1110" s="53" t="s">
        <v>152</v>
      </c>
      <c r="O1110" s="55">
        <v>41853</v>
      </c>
      <c r="P1110" s="53" t="s">
        <v>397</v>
      </c>
      <c r="Q1110" s="53" t="s">
        <v>94</v>
      </c>
      <c r="R1110" s="40">
        <f>IF(D1110="0. Inget datum inlagt",Tabell1[[#This Row],[Start date]],YEAR(D1110))</f>
        <v>2025</v>
      </c>
      <c r="S1110" s="13" t="s">
        <v>134</v>
      </c>
    </row>
    <row r="1111" spans="1:19" x14ac:dyDescent="0.2">
      <c r="A1111" s="53">
        <v>1</v>
      </c>
      <c r="B1111" t="s">
        <v>572</v>
      </c>
      <c r="C1111" s="53" t="s">
        <v>1815</v>
      </c>
      <c r="D1111" s="54">
        <v>44888</v>
      </c>
      <c r="E1111" s="85">
        <v>45434</v>
      </c>
      <c r="F1111" s="53" t="s">
        <v>573</v>
      </c>
      <c r="G1111" s="53" t="s">
        <v>135</v>
      </c>
      <c r="H1111" s="53" t="s">
        <v>574</v>
      </c>
      <c r="I1111" s="53" t="s">
        <v>34</v>
      </c>
      <c r="J1111" s="53" t="s">
        <v>1816</v>
      </c>
      <c r="K1111" s="53" t="s">
        <v>22</v>
      </c>
      <c r="L1111" s="53" t="s">
        <v>259</v>
      </c>
      <c r="M1111" s="53" t="s">
        <v>50</v>
      </c>
      <c r="N1111" s="53" t="s">
        <v>156</v>
      </c>
      <c r="O1111" s="55">
        <v>84140</v>
      </c>
      <c r="P1111" s="53" t="s">
        <v>282</v>
      </c>
      <c r="Q1111" s="53" t="s">
        <v>1015</v>
      </c>
      <c r="R1111" s="40">
        <f>IF(D1111="0. Inget datum inlagt",Tabell1[[#This Row],[Start date]],YEAR(D1111))</f>
        <v>2022</v>
      </c>
      <c r="S1111" s="13" t="s">
        <v>134</v>
      </c>
    </row>
    <row r="1112" spans="1:19" x14ac:dyDescent="0.2">
      <c r="A1112" s="53">
        <v>2</v>
      </c>
      <c r="B1112" t="s">
        <v>572</v>
      </c>
      <c r="C1112" s="53" t="s">
        <v>1817</v>
      </c>
      <c r="D1112" s="54">
        <v>44837</v>
      </c>
      <c r="E1112" s="85">
        <v>46022</v>
      </c>
      <c r="F1112" s="53" t="s">
        <v>575</v>
      </c>
      <c r="G1112" s="53" t="s">
        <v>135</v>
      </c>
      <c r="H1112" s="53" t="s">
        <v>256</v>
      </c>
      <c r="I1112" s="53" t="s">
        <v>20</v>
      </c>
      <c r="J1112" s="53" t="s">
        <v>21</v>
      </c>
      <c r="K1112" s="53" t="s">
        <v>22</v>
      </c>
      <c r="L1112" s="53" t="s">
        <v>205</v>
      </c>
      <c r="M1112" s="53" t="s">
        <v>131</v>
      </c>
      <c r="N1112" s="53" t="s">
        <v>132</v>
      </c>
      <c r="O1112" s="55">
        <v>402599</v>
      </c>
      <c r="P1112" s="53" t="s">
        <v>133</v>
      </c>
      <c r="Q1112" s="53" t="s">
        <v>90</v>
      </c>
      <c r="R1112" s="40">
        <f>IF(D1112="0. Inget datum inlagt",Tabell1[[#This Row],[Start date]],YEAR(D1112))</f>
        <v>2022</v>
      </c>
      <c r="S1112" s="13" t="s">
        <v>134</v>
      </c>
    </row>
    <row r="1113" spans="1:19" x14ac:dyDescent="0.2">
      <c r="A1113" s="53">
        <v>3</v>
      </c>
      <c r="B1113" t="s">
        <v>572</v>
      </c>
      <c r="C1113" s="53" t="s">
        <v>1817</v>
      </c>
      <c r="D1113" s="54">
        <v>44927</v>
      </c>
      <c r="E1113" s="85">
        <v>46387</v>
      </c>
      <c r="F1113" s="53" t="s">
        <v>576</v>
      </c>
      <c r="G1113" s="53" t="s">
        <v>135</v>
      </c>
      <c r="H1113" s="53" t="s">
        <v>577</v>
      </c>
      <c r="I1113" s="53" t="s">
        <v>20</v>
      </c>
      <c r="J1113" s="53" t="s">
        <v>21</v>
      </c>
      <c r="K1113" s="53" t="s">
        <v>22</v>
      </c>
      <c r="L1113" s="53" t="s">
        <v>578</v>
      </c>
      <c r="M1113" s="53" t="s">
        <v>131</v>
      </c>
      <c r="N1113" s="53" t="s">
        <v>132</v>
      </c>
      <c r="O1113" s="55">
        <v>335500</v>
      </c>
      <c r="P1113" s="53" t="s">
        <v>133</v>
      </c>
      <c r="Q1113" s="53" t="s">
        <v>90</v>
      </c>
      <c r="R1113" s="40">
        <f>IF(D1113="0. Inget datum inlagt",Tabell1[[#This Row],[Start date]],YEAR(D1113))</f>
        <v>2023</v>
      </c>
      <c r="S1113" s="13" t="s">
        <v>134</v>
      </c>
    </row>
    <row r="1114" spans="1:19" x14ac:dyDescent="0.2">
      <c r="A1114" s="53">
        <v>4</v>
      </c>
      <c r="B1114" t="s">
        <v>572</v>
      </c>
      <c r="C1114" s="53" t="s">
        <v>1817</v>
      </c>
      <c r="D1114" s="54">
        <v>44927</v>
      </c>
      <c r="E1114" s="85">
        <v>46387</v>
      </c>
      <c r="F1114" s="53" t="s">
        <v>576</v>
      </c>
      <c r="G1114" s="53" t="s">
        <v>135</v>
      </c>
      <c r="H1114" s="53" t="s">
        <v>580</v>
      </c>
      <c r="I1114" s="53" t="s">
        <v>20</v>
      </c>
      <c r="J1114" s="53" t="s">
        <v>25</v>
      </c>
      <c r="K1114" s="53" t="s">
        <v>22</v>
      </c>
      <c r="L1114" s="53" t="s">
        <v>578</v>
      </c>
      <c r="M1114" s="53" t="s">
        <v>131</v>
      </c>
      <c r="N1114" s="53" t="s">
        <v>132</v>
      </c>
      <c r="O1114" s="55">
        <v>377750</v>
      </c>
      <c r="P1114" s="53" t="s">
        <v>133</v>
      </c>
      <c r="Q1114" s="53" t="s">
        <v>90</v>
      </c>
      <c r="R1114" s="40">
        <f>IF(D1114="0. Inget datum inlagt",Tabell1[[#This Row],[Start date]],YEAR(D1114))</f>
        <v>2023</v>
      </c>
      <c r="S1114" s="13" t="s">
        <v>134</v>
      </c>
    </row>
    <row r="1115" spans="1:19" x14ac:dyDescent="0.2">
      <c r="A1115" s="53">
        <v>5</v>
      </c>
      <c r="B1115" t="s">
        <v>572</v>
      </c>
      <c r="C1115" s="53" t="s">
        <v>1817</v>
      </c>
      <c r="D1115" s="54">
        <v>44824</v>
      </c>
      <c r="E1115" s="85">
        <v>46465</v>
      </c>
      <c r="F1115" s="53" t="s">
        <v>581</v>
      </c>
      <c r="G1115" s="53" t="s">
        <v>135</v>
      </c>
      <c r="H1115" s="53" t="s">
        <v>266</v>
      </c>
      <c r="I1115" s="53" t="s">
        <v>20</v>
      </c>
      <c r="J1115" s="53" t="s">
        <v>21</v>
      </c>
      <c r="K1115" s="53" t="s">
        <v>22</v>
      </c>
      <c r="L1115" s="53" t="s">
        <v>170</v>
      </c>
      <c r="M1115" s="53" t="s">
        <v>186</v>
      </c>
      <c r="N1115" s="53" t="s">
        <v>582</v>
      </c>
      <c r="O1115" s="55">
        <v>519939</v>
      </c>
      <c r="P1115" s="53" t="s">
        <v>133</v>
      </c>
      <c r="Q1115" s="53" t="s">
        <v>278</v>
      </c>
      <c r="R1115" s="40">
        <f>IF(D1115="0. Inget datum inlagt",Tabell1[[#This Row],[Start date]],YEAR(D1115))</f>
        <v>2022</v>
      </c>
      <c r="S1115" s="13" t="s">
        <v>134</v>
      </c>
    </row>
    <row r="1116" spans="1:19" x14ac:dyDescent="0.2">
      <c r="A1116" s="53">
        <v>6</v>
      </c>
      <c r="B1116" t="s">
        <v>572</v>
      </c>
      <c r="C1116" s="53" t="s">
        <v>1817</v>
      </c>
      <c r="D1116" s="54">
        <v>44927</v>
      </c>
      <c r="E1116" s="85">
        <v>46387</v>
      </c>
      <c r="F1116" s="53" t="s">
        <v>583</v>
      </c>
      <c r="G1116" s="53" t="s">
        <v>135</v>
      </c>
      <c r="H1116" s="53" t="s">
        <v>268</v>
      </c>
      <c r="I1116" s="53" t="s">
        <v>20</v>
      </c>
      <c r="J1116" s="53" t="s">
        <v>35</v>
      </c>
      <c r="K1116" s="53" t="s">
        <v>22</v>
      </c>
      <c r="L1116" s="53" t="s">
        <v>137</v>
      </c>
      <c r="M1116" s="53" t="s">
        <v>46</v>
      </c>
      <c r="N1116" s="53" t="s">
        <v>137</v>
      </c>
      <c r="O1116" s="55">
        <v>163000</v>
      </c>
      <c r="P1116" s="53" t="s">
        <v>138</v>
      </c>
      <c r="Q1116" s="53" t="s">
        <v>51</v>
      </c>
      <c r="R1116" s="40">
        <f>IF(D1116="0. Inget datum inlagt",Tabell1[[#This Row],[Start date]],YEAR(D1116))</f>
        <v>2023</v>
      </c>
      <c r="S1116" s="13" t="s">
        <v>134</v>
      </c>
    </row>
    <row r="1117" spans="1:19" x14ac:dyDescent="0.2">
      <c r="A1117" s="53">
        <v>7</v>
      </c>
      <c r="B1117" t="s">
        <v>572</v>
      </c>
      <c r="C1117" s="53" t="s">
        <v>1817</v>
      </c>
      <c r="D1117" s="54">
        <v>44824</v>
      </c>
      <c r="E1117" s="85">
        <v>46100</v>
      </c>
      <c r="F1117" s="53" t="s">
        <v>584</v>
      </c>
      <c r="G1117" s="53" t="s">
        <v>135</v>
      </c>
      <c r="H1117" s="53" t="s">
        <v>178</v>
      </c>
      <c r="I1117" s="53" t="s">
        <v>20</v>
      </c>
      <c r="J1117" s="53" t="s">
        <v>1600</v>
      </c>
      <c r="K1117" s="53" t="s">
        <v>22</v>
      </c>
      <c r="L1117" s="53" t="s">
        <v>179</v>
      </c>
      <c r="M1117" s="53" t="s">
        <v>131</v>
      </c>
      <c r="N1117" s="53" t="s">
        <v>132</v>
      </c>
      <c r="O1117" s="55">
        <v>125500</v>
      </c>
      <c r="P1117" s="53" t="s">
        <v>133</v>
      </c>
      <c r="Q1117" s="53" t="s">
        <v>31</v>
      </c>
      <c r="R1117" s="40">
        <f>IF(D1117="0. Inget datum inlagt",Tabell1[[#This Row],[Start date]],YEAR(D1117))</f>
        <v>2022</v>
      </c>
      <c r="S1117" s="13" t="s">
        <v>134</v>
      </c>
    </row>
    <row r="1118" spans="1:19" x14ac:dyDescent="0.2">
      <c r="A1118" s="53">
        <v>8</v>
      </c>
      <c r="B1118" t="s">
        <v>572</v>
      </c>
      <c r="C1118" s="53" t="s">
        <v>1817</v>
      </c>
      <c r="D1118" s="54">
        <v>44835</v>
      </c>
      <c r="E1118" s="85">
        <v>46112</v>
      </c>
      <c r="F1118" s="53" t="s">
        <v>585</v>
      </c>
      <c r="G1118" s="53" t="s">
        <v>135</v>
      </c>
      <c r="H1118" s="53" t="s">
        <v>580</v>
      </c>
      <c r="I1118" s="53" t="s">
        <v>20</v>
      </c>
      <c r="J1118" s="53" t="s">
        <v>25</v>
      </c>
      <c r="K1118" s="53" t="s">
        <v>22</v>
      </c>
      <c r="L1118" s="53" t="s">
        <v>205</v>
      </c>
      <c r="M1118" s="53" t="s">
        <v>131</v>
      </c>
      <c r="N1118" s="53" t="s">
        <v>132</v>
      </c>
      <c r="O1118" s="55">
        <v>581145</v>
      </c>
      <c r="P1118" s="53" t="s">
        <v>133</v>
      </c>
      <c r="Q1118" s="53" t="s">
        <v>84</v>
      </c>
      <c r="R1118" s="40">
        <f>IF(D1118="0. Inget datum inlagt",Tabell1[[#This Row],[Start date]],YEAR(D1118))</f>
        <v>2022</v>
      </c>
      <c r="S1118" s="13" t="s">
        <v>134</v>
      </c>
    </row>
    <row r="1119" spans="1:19" x14ac:dyDescent="0.2">
      <c r="A1119" s="53">
        <v>9</v>
      </c>
      <c r="B1119" t="s">
        <v>572</v>
      </c>
      <c r="C1119" s="53" t="s">
        <v>1817</v>
      </c>
      <c r="D1119" s="54">
        <v>44835</v>
      </c>
      <c r="E1119" s="85">
        <v>46112</v>
      </c>
      <c r="F1119" s="53" t="s">
        <v>585</v>
      </c>
      <c r="G1119" s="53" t="s">
        <v>135</v>
      </c>
      <c r="H1119" s="53" t="s">
        <v>587</v>
      </c>
      <c r="I1119" s="53" t="s">
        <v>20</v>
      </c>
      <c r="J1119" s="53" t="s">
        <v>1600</v>
      </c>
      <c r="K1119" s="53" t="s">
        <v>22</v>
      </c>
      <c r="L1119" s="53" t="s">
        <v>193</v>
      </c>
      <c r="M1119" s="53" t="s">
        <v>131</v>
      </c>
      <c r="N1119" s="53" t="s">
        <v>132</v>
      </c>
      <c r="O1119" s="55">
        <v>184500</v>
      </c>
      <c r="P1119" s="53" t="s">
        <v>133</v>
      </c>
      <c r="Q1119" s="53" t="s">
        <v>84</v>
      </c>
      <c r="R1119" s="40">
        <f>IF(D1119="0. Inget datum inlagt",Tabell1[[#This Row],[Start date]],YEAR(D1119))</f>
        <v>2022</v>
      </c>
      <c r="S1119" s="13" t="s">
        <v>134</v>
      </c>
    </row>
    <row r="1120" spans="1:19" x14ac:dyDescent="0.2">
      <c r="A1120" s="53">
        <v>10</v>
      </c>
      <c r="B1120" t="s">
        <v>572</v>
      </c>
      <c r="C1120" s="53" t="s">
        <v>1817</v>
      </c>
      <c r="D1120" s="54">
        <v>44835</v>
      </c>
      <c r="E1120" s="85">
        <v>46112</v>
      </c>
      <c r="F1120" s="53" t="s">
        <v>585</v>
      </c>
      <c r="G1120" s="53" t="s">
        <v>135</v>
      </c>
      <c r="H1120" s="53" t="s">
        <v>474</v>
      </c>
      <c r="I1120" s="53" t="s">
        <v>20</v>
      </c>
      <c r="J1120" s="53" t="s">
        <v>41</v>
      </c>
      <c r="K1120" s="53" t="s">
        <v>22</v>
      </c>
      <c r="L1120" s="53" t="s">
        <v>205</v>
      </c>
      <c r="M1120" s="53" t="s">
        <v>131</v>
      </c>
      <c r="N1120" s="53" t="s">
        <v>132</v>
      </c>
      <c r="O1120" s="55">
        <v>79580</v>
      </c>
      <c r="P1120" s="53" t="s">
        <v>133</v>
      </c>
      <c r="Q1120" s="53" t="s">
        <v>84</v>
      </c>
      <c r="R1120" s="40">
        <f>IF(D1120="0. Inget datum inlagt",Tabell1[[#This Row],[Start date]],YEAR(D1120))</f>
        <v>2022</v>
      </c>
      <c r="S1120" s="13" t="s">
        <v>134</v>
      </c>
    </row>
    <row r="1121" spans="1:19" x14ac:dyDescent="0.2">
      <c r="A1121" s="53">
        <v>11</v>
      </c>
      <c r="B1121" t="s">
        <v>572</v>
      </c>
      <c r="C1121" s="53" t="s">
        <v>1817</v>
      </c>
      <c r="D1121" s="54">
        <v>44835</v>
      </c>
      <c r="E1121" s="85">
        <v>46022</v>
      </c>
      <c r="F1121" s="53" t="s">
        <v>588</v>
      </c>
      <c r="G1121" s="53" t="s">
        <v>135</v>
      </c>
      <c r="H1121" s="53" t="s">
        <v>589</v>
      </c>
      <c r="I1121" s="53" t="s">
        <v>20</v>
      </c>
      <c r="J1121" s="53" t="s">
        <v>25</v>
      </c>
      <c r="K1121" s="53" t="s">
        <v>22</v>
      </c>
      <c r="L1121" s="53" t="s">
        <v>259</v>
      </c>
      <c r="M1121" s="53" t="s">
        <v>50</v>
      </c>
      <c r="N1121" s="53" t="s">
        <v>156</v>
      </c>
      <c r="O1121" s="55">
        <v>446695</v>
      </c>
      <c r="P1121" s="53" t="s">
        <v>282</v>
      </c>
      <c r="Q1121" s="53" t="s">
        <v>1015</v>
      </c>
      <c r="R1121" s="40">
        <f>IF(D1121="0. Inget datum inlagt",Tabell1[[#This Row],[Start date]],YEAR(D1121))</f>
        <v>2022</v>
      </c>
      <c r="S1121" s="13" t="s">
        <v>134</v>
      </c>
    </row>
    <row r="1122" spans="1:19" x14ac:dyDescent="0.2">
      <c r="A1122" s="53">
        <v>12</v>
      </c>
      <c r="B1122" t="s">
        <v>572</v>
      </c>
      <c r="C1122" s="53" t="s">
        <v>1817</v>
      </c>
      <c r="D1122" s="54">
        <v>44835</v>
      </c>
      <c r="E1122" s="85">
        <v>46022</v>
      </c>
      <c r="F1122" s="53" t="s">
        <v>588</v>
      </c>
      <c r="G1122" s="53" t="s">
        <v>135</v>
      </c>
      <c r="H1122" s="53" t="s">
        <v>590</v>
      </c>
      <c r="I1122" s="53" t="s">
        <v>34</v>
      </c>
      <c r="J1122" s="53" t="s">
        <v>159</v>
      </c>
      <c r="K1122" s="53" t="s">
        <v>22</v>
      </c>
      <c r="L1122" s="53" t="s">
        <v>591</v>
      </c>
      <c r="M1122" s="53" t="s">
        <v>50</v>
      </c>
      <c r="N1122" s="53" t="s">
        <v>156</v>
      </c>
      <c r="O1122" s="55">
        <v>71626</v>
      </c>
      <c r="P1122" s="53" t="s">
        <v>282</v>
      </c>
      <c r="Q1122" s="53" t="s">
        <v>1015</v>
      </c>
      <c r="R1122" s="40">
        <f>IF(D1122="0. Inget datum inlagt",Tabell1[[#This Row],[Start date]],YEAR(D1122))</f>
        <v>2022</v>
      </c>
      <c r="S1122" s="13" t="s">
        <v>134</v>
      </c>
    </row>
    <row r="1123" spans="1:19" x14ac:dyDescent="0.2">
      <c r="A1123" s="53">
        <v>13</v>
      </c>
      <c r="B1123" t="s">
        <v>572</v>
      </c>
      <c r="C1123" s="53" t="s">
        <v>1817</v>
      </c>
      <c r="D1123" s="54">
        <v>44835</v>
      </c>
      <c r="E1123" s="85">
        <v>46022</v>
      </c>
      <c r="F1123" s="53" t="s">
        <v>588</v>
      </c>
      <c r="G1123" s="53" t="s">
        <v>135</v>
      </c>
      <c r="H1123" s="53" t="s">
        <v>592</v>
      </c>
      <c r="I1123" s="53" t="s">
        <v>20</v>
      </c>
      <c r="J1123" s="53" t="s">
        <v>21</v>
      </c>
      <c r="K1123" s="53" t="s">
        <v>22</v>
      </c>
      <c r="L1123" s="53" t="s">
        <v>591</v>
      </c>
      <c r="M1123" s="53" t="s">
        <v>50</v>
      </c>
      <c r="N1123" s="53" t="s">
        <v>156</v>
      </c>
      <c r="O1123" s="55">
        <v>54926</v>
      </c>
      <c r="P1123" s="53" t="s">
        <v>282</v>
      </c>
      <c r="Q1123" s="53" t="s">
        <v>1015</v>
      </c>
      <c r="R1123" s="40">
        <f>IF(D1123="0. Inget datum inlagt",Tabell1[[#This Row],[Start date]],YEAR(D1123))</f>
        <v>2022</v>
      </c>
      <c r="S1123" s="13" t="s">
        <v>134</v>
      </c>
    </row>
    <row r="1124" spans="1:19" x14ac:dyDescent="0.2">
      <c r="A1124" s="53">
        <v>14</v>
      </c>
      <c r="B1124" t="s">
        <v>572</v>
      </c>
      <c r="C1124" s="53" t="s">
        <v>1817</v>
      </c>
      <c r="D1124" s="54">
        <v>44927</v>
      </c>
      <c r="E1124" s="85">
        <v>46203</v>
      </c>
      <c r="F1124" s="53" t="s">
        <v>593</v>
      </c>
      <c r="G1124" s="53" t="s">
        <v>135</v>
      </c>
      <c r="H1124" s="53" t="s">
        <v>154</v>
      </c>
      <c r="I1124" s="53" t="s">
        <v>20</v>
      </c>
      <c r="J1124" s="53" t="s">
        <v>25</v>
      </c>
      <c r="K1124" s="53" t="s">
        <v>29</v>
      </c>
      <c r="L1124" s="53" t="s">
        <v>168</v>
      </c>
      <c r="M1124" s="53" t="s">
        <v>50</v>
      </c>
      <c r="N1124" s="53" t="s">
        <v>156</v>
      </c>
      <c r="O1124" s="55">
        <v>970000</v>
      </c>
      <c r="P1124" s="53" t="s">
        <v>138</v>
      </c>
      <c r="Q1124" s="53" t="s">
        <v>51</v>
      </c>
      <c r="R1124" s="40">
        <f>IF(D1124="0. Inget datum inlagt",Tabell1[[#This Row],[Start date]],YEAR(D1124))</f>
        <v>2023</v>
      </c>
      <c r="S1124" s="13" t="s">
        <v>134</v>
      </c>
    </row>
    <row r="1125" spans="1:19" x14ac:dyDescent="0.2">
      <c r="A1125" s="53">
        <v>15</v>
      </c>
      <c r="B1125" t="s">
        <v>572</v>
      </c>
      <c r="C1125" s="53" t="s">
        <v>1817</v>
      </c>
      <c r="D1125" s="54">
        <v>44927</v>
      </c>
      <c r="E1125" s="85">
        <v>46203</v>
      </c>
      <c r="F1125" s="53" t="s">
        <v>593</v>
      </c>
      <c r="G1125" s="53" t="s">
        <v>135</v>
      </c>
      <c r="H1125" s="53" t="s">
        <v>204</v>
      </c>
      <c r="I1125" s="53" t="s">
        <v>34</v>
      </c>
      <c r="J1125" s="53" t="s">
        <v>66</v>
      </c>
      <c r="K1125" s="53" t="s">
        <v>22</v>
      </c>
      <c r="L1125" s="53" t="s">
        <v>205</v>
      </c>
      <c r="M1125" s="53" t="s">
        <v>131</v>
      </c>
      <c r="N1125" s="53" t="s">
        <v>132</v>
      </c>
      <c r="O1125" s="55">
        <v>280500</v>
      </c>
      <c r="P1125" s="53" t="s">
        <v>138</v>
      </c>
      <c r="Q1125" s="53" t="s">
        <v>51</v>
      </c>
      <c r="R1125" s="40">
        <f>IF(D1125="0. Inget datum inlagt",Tabell1[[#This Row],[Start date]],YEAR(D1125))</f>
        <v>2023</v>
      </c>
      <c r="S1125" s="13" t="s">
        <v>134</v>
      </c>
    </row>
    <row r="1126" spans="1:19" x14ac:dyDescent="0.2">
      <c r="A1126" s="53">
        <v>16</v>
      </c>
      <c r="B1126" t="s">
        <v>572</v>
      </c>
      <c r="C1126" s="53" t="s">
        <v>1817</v>
      </c>
      <c r="D1126" s="54">
        <v>44927</v>
      </c>
      <c r="E1126" s="85">
        <v>46203</v>
      </c>
      <c r="F1126" s="53" t="s">
        <v>593</v>
      </c>
      <c r="G1126" s="53" t="s">
        <v>135</v>
      </c>
      <c r="H1126" s="53" t="s">
        <v>594</v>
      </c>
      <c r="I1126" s="53" t="s">
        <v>20</v>
      </c>
      <c r="J1126" s="53" t="s">
        <v>21</v>
      </c>
      <c r="K1126" s="53" t="s">
        <v>22</v>
      </c>
      <c r="L1126" s="53" t="s">
        <v>595</v>
      </c>
      <c r="M1126" s="53" t="s">
        <v>131</v>
      </c>
      <c r="N1126" s="53" t="s">
        <v>132</v>
      </c>
      <c r="O1126" s="55">
        <v>128750</v>
      </c>
      <c r="P1126" s="53" t="s">
        <v>138</v>
      </c>
      <c r="Q1126" s="53" t="s">
        <v>51</v>
      </c>
      <c r="R1126" s="40">
        <f>IF(D1126="0. Inget datum inlagt",Tabell1[[#This Row],[Start date]],YEAR(D1126))</f>
        <v>2023</v>
      </c>
      <c r="S1126" s="13" t="s">
        <v>134</v>
      </c>
    </row>
    <row r="1127" spans="1:19" x14ac:dyDescent="0.2">
      <c r="A1127" s="53">
        <v>17</v>
      </c>
      <c r="B1127" t="s">
        <v>572</v>
      </c>
      <c r="C1127" s="53" t="s">
        <v>1815</v>
      </c>
      <c r="D1127" s="54">
        <v>44805</v>
      </c>
      <c r="E1127" s="85">
        <v>45351</v>
      </c>
      <c r="F1127" s="53" t="s">
        <v>596</v>
      </c>
      <c r="G1127" s="53" t="s">
        <v>135</v>
      </c>
      <c r="H1127" s="53" t="s">
        <v>199</v>
      </c>
      <c r="I1127" s="53" t="s">
        <v>34</v>
      </c>
      <c r="J1127" s="53" t="s">
        <v>66</v>
      </c>
      <c r="K1127" s="53" t="s">
        <v>29</v>
      </c>
      <c r="L1127" s="53" t="s">
        <v>168</v>
      </c>
      <c r="M1127" s="53" t="s">
        <v>50</v>
      </c>
      <c r="N1127" s="53" t="s">
        <v>156</v>
      </c>
      <c r="O1127" s="55">
        <v>96642</v>
      </c>
      <c r="P1127" s="53" t="s">
        <v>133</v>
      </c>
      <c r="Q1127" s="53" t="s">
        <v>88</v>
      </c>
      <c r="R1127" s="40">
        <f>IF(D1127="0. Inget datum inlagt",Tabell1[[#This Row],[Start date]],YEAR(D1127))</f>
        <v>2022</v>
      </c>
      <c r="S1127" s="13" t="s">
        <v>134</v>
      </c>
    </row>
    <row r="1128" spans="1:19" x14ac:dyDescent="0.2">
      <c r="A1128" s="53">
        <v>18</v>
      </c>
      <c r="B1128" t="s">
        <v>572</v>
      </c>
      <c r="C1128" s="53" t="s">
        <v>1815</v>
      </c>
      <c r="D1128" s="54">
        <v>44805</v>
      </c>
      <c r="E1128" s="85">
        <v>45351</v>
      </c>
      <c r="F1128" s="53" t="s">
        <v>596</v>
      </c>
      <c r="G1128" s="53" t="s">
        <v>135</v>
      </c>
      <c r="H1128" s="53" t="s">
        <v>597</v>
      </c>
      <c r="I1128" s="53" t="s">
        <v>34</v>
      </c>
      <c r="J1128" s="53" t="s">
        <v>66</v>
      </c>
      <c r="K1128" s="53" t="s">
        <v>22</v>
      </c>
      <c r="L1128" s="53" t="s">
        <v>168</v>
      </c>
      <c r="M1128" s="53" t="s">
        <v>50</v>
      </c>
      <c r="N1128" s="53" t="s">
        <v>156</v>
      </c>
      <c r="O1128" s="55">
        <v>39085</v>
      </c>
      <c r="P1128" s="53" t="s">
        <v>133</v>
      </c>
      <c r="Q1128" s="53" t="s">
        <v>88</v>
      </c>
      <c r="R1128" s="40">
        <f>IF(D1128="0. Inget datum inlagt",Tabell1[[#This Row],[Start date]],YEAR(D1128))</f>
        <v>2022</v>
      </c>
      <c r="S1128" s="13" t="s">
        <v>134</v>
      </c>
    </row>
    <row r="1129" spans="1:19" x14ac:dyDescent="0.2">
      <c r="A1129" s="53">
        <v>19</v>
      </c>
      <c r="B1129" t="s">
        <v>572</v>
      </c>
      <c r="C1129" s="53" t="s">
        <v>1817</v>
      </c>
      <c r="D1129" s="54">
        <v>44835</v>
      </c>
      <c r="E1129" s="85">
        <v>46660</v>
      </c>
      <c r="F1129" s="53" t="s">
        <v>598</v>
      </c>
      <c r="G1129" s="53" t="s">
        <v>135</v>
      </c>
      <c r="H1129" s="53" t="s">
        <v>49</v>
      </c>
      <c r="I1129" s="53" t="s">
        <v>20</v>
      </c>
      <c r="J1129" s="53" t="s">
        <v>21</v>
      </c>
      <c r="K1129" s="53" t="s">
        <v>29</v>
      </c>
      <c r="L1129" s="53" t="s">
        <v>403</v>
      </c>
      <c r="M1129" s="53" t="s">
        <v>50</v>
      </c>
      <c r="N1129" s="53" t="s">
        <v>156</v>
      </c>
      <c r="O1129" s="55">
        <v>1149491</v>
      </c>
      <c r="P1129" s="53" t="s">
        <v>138</v>
      </c>
      <c r="Q1129" s="53" t="s">
        <v>51</v>
      </c>
      <c r="R1129" s="40">
        <f>IF(D1129="0. Inget datum inlagt",Tabell1[[#This Row],[Start date]],YEAR(D1129))</f>
        <v>2022</v>
      </c>
      <c r="S1129" s="13" t="s">
        <v>134</v>
      </c>
    </row>
    <row r="1130" spans="1:19" x14ac:dyDescent="0.2">
      <c r="A1130" s="53">
        <v>20</v>
      </c>
      <c r="B1130" t="s">
        <v>572</v>
      </c>
      <c r="C1130" s="53" t="s">
        <v>1817</v>
      </c>
      <c r="D1130" s="54">
        <v>44835</v>
      </c>
      <c r="E1130" s="85">
        <v>46660</v>
      </c>
      <c r="F1130" s="53" t="s">
        <v>598</v>
      </c>
      <c r="G1130" s="53" t="s">
        <v>135</v>
      </c>
      <c r="H1130" s="53" t="s">
        <v>589</v>
      </c>
      <c r="I1130" s="53" t="s">
        <v>20</v>
      </c>
      <c r="J1130" s="53" t="s">
        <v>25</v>
      </c>
      <c r="K1130" s="53" t="s">
        <v>22</v>
      </c>
      <c r="L1130" s="53" t="s">
        <v>259</v>
      </c>
      <c r="M1130" s="53" t="s">
        <v>50</v>
      </c>
      <c r="N1130" s="53" t="s">
        <v>156</v>
      </c>
      <c r="O1130" s="55">
        <v>299162</v>
      </c>
      <c r="P1130" s="53" t="s">
        <v>138</v>
      </c>
      <c r="Q1130" s="53" t="s">
        <v>51</v>
      </c>
      <c r="R1130" s="40">
        <f>IF(D1130="0. Inget datum inlagt",Tabell1[[#This Row],[Start date]],YEAR(D1130))</f>
        <v>2022</v>
      </c>
      <c r="S1130" s="13" t="s">
        <v>134</v>
      </c>
    </row>
    <row r="1131" spans="1:19" x14ac:dyDescent="0.2">
      <c r="A1131" s="53">
        <v>21</v>
      </c>
      <c r="B1131" t="s">
        <v>572</v>
      </c>
      <c r="C1131" s="53" t="s">
        <v>1817</v>
      </c>
      <c r="D1131" s="54">
        <v>44835</v>
      </c>
      <c r="E1131" s="85">
        <v>46660</v>
      </c>
      <c r="F1131" s="53" t="s">
        <v>598</v>
      </c>
      <c r="G1131" s="53" t="s">
        <v>135</v>
      </c>
      <c r="H1131" s="53" t="s">
        <v>599</v>
      </c>
      <c r="I1131" s="53" t="s">
        <v>34</v>
      </c>
      <c r="J1131" s="53" t="s">
        <v>66</v>
      </c>
      <c r="K1131" s="53" t="s">
        <v>22</v>
      </c>
      <c r="L1131" s="53" t="s">
        <v>168</v>
      </c>
      <c r="M1131" s="53" t="s">
        <v>50</v>
      </c>
      <c r="N1131" s="53" t="s">
        <v>156</v>
      </c>
      <c r="O1131" s="55">
        <v>316103</v>
      </c>
      <c r="P1131" s="53" t="s">
        <v>138</v>
      </c>
      <c r="Q1131" s="53" t="s">
        <v>51</v>
      </c>
      <c r="R1131" s="40">
        <f>IF(D1131="0. Inget datum inlagt",Tabell1[[#This Row],[Start date]],YEAR(D1131))</f>
        <v>2022</v>
      </c>
      <c r="S1131" s="13" t="s">
        <v>134</v>
      </c>
    </row>
    <row r="1132" spans="1:19" x14ac:dyDescent="0.2">
      <c r="A1132" s="53">
        <v>23</v>
      </c>
      <c r="B1132" t="s">
        <v>572</v>
      </c>
      <c r="C1132" s="53" t="s">
        <v>1817</v>
      </c>
      <c r="D1132" s="54">
        <v>44835</v>
      </c>
      <c r="E1132" s="85">
        <v>46660</v>
      </c>
      <c r="F1132" s="53" t="s">
        <v>598</v>
      </c>
      <c r="G1132" s="53" t="s">
        <v>135</v>
      </c>
      <c r="H1132" s="53" t="s">
        <v>1956</v>
      </c>
      <c r="I1132" s="53" t="s">
        <v>20</v>
      </c>
      <c r="J1132" s="53" t="s">
        <v>21</v>
      </c>
      <c r="K1132" s="53" t="s">
        <v>22</v>
      </c>
      <c r="L1132" s="53" t="s">
        <v>675</v>
      </c>
      <c r="M1132" s="53" t="s">
        <v>50</v>
      </c>
      <c r="N1132" s="53" t="s">
        <v>156</v>
      </c>
      <c r="O1132" s="55">
        <v>0</v>
      </c>
      <c r="P1132" s="53" t="s">
        <v>138</v>
      </c>
      <c r="Q1132" s="53" t="s">
        <v>51</v>
      </c>
      <c r="R1132" s="40">
        <f>IF(D1132="0. Inget datum inlagt",Tabell1[[#This Row],[Start date]],YEAR(D1132))</f>
        <v>2022</v>
      </c>
      <c r="S1132" s="13" t="s">
        <v>134</v>
      </c>
    </row>
    <row r="1133" spans="1:19" x14ac:dyDescent="0.2">
      <c r="A1133" s="53">
        <v>24</v>
      </c>
      <c r="B1133" t="s">
        <v>572</v>
      </c>
      <c r="C1133" s="53" t="s">
        <v>1817</v>
      </c>
      <c r="D1133" s="54">
        <v>44835</v>
      </c>
      <c r="E1133" s="85">
        <v>46660</v>
      </c>
      <c r="F1133" s="53" t="s">
        <v>598</v>
      </c>
      <c r="G1133" s="53" t="s">
        <v>135</v>
      </c>
      <c r="H1133" s="53" t="s">
        <v>600</v>
      </c>
      <c r="I1133" s="53" t="s">
        <v>20</v>
      </c>
      <c r="J1133" s="53" t="s">
        <v>21</v>
      </c>
      <c r="K1133" s="53" t="s">
        <v>22</v>
      </c>
      <c r="L1133" s="53" t="s">
        <v>185</v>
      </c>
      <c r="M1133" s="53" t="s">
        <v>50</v>
      </c>
      <c r="N1133" s="53" t="s">
        <v>156</v>
      </c>
      <c r="O1133" s="55">
        <v>312562</v>
      </c>
      <c r="P1133" s="53" t="s">
        <v>138</v>
      </c>
      <c r="Q1133" s="53" t="s">
        <v>51</v>
      </c>
      <c r="R1133" s="40">
        <f>IF(D1133="0. Inget datum inlagt",Tabell1[[#This Row],[Start date]],YEAR(D1133))</f>
        <v>2022</v>
      </c>
      <c r="S1133" s="13" t="s">
        <v>134</v>
      </c>
    </row>
    <row r="1134" spans="1:19" x14ac:dyDescent="0.2">
      <c r="A1134" s="53">
        <v>25</v>
      </c>
      <c r="B1134" t="s">
        <v>572</v>
      </c>
      <c r="C1134" s="53" t="s">
        <v>1817</v>
      </c>
      <c r="D1134" s="54">
        <v>44824</v>
      </c>
      <c r="E1134" s="85">
        <v>46022</v>
      </c>
      <c r="F1134" s="53" t="s">
        <v>601</v>
      </c>
      <c r="G1134" s="53" t="s">
        <v>135</v>
      </c>
      <c r="H1134" s="53" t="s">
        <v>603</v>
      </c>
      <c r="I1134" s="53" t="s">
        <v>20</v>
      </c>
      <c r="J1134" s="53" t="s">
        <v>21</v>
      </c>
      <c r="K1134" s="53" t="s">
        <v>22</v>
      </c>
      <c r="L1134" s="53" t="s">
        <v>604</v>
      </c>
      <c r="M1134" s="53" t="s">
        <v>389</v>
      </c>
      <c r="N1134" s="53" t="s">
        <v>156</v>
      </c>
      <c r="O1134" s="55">
        <v>283200</v>
      </c>
      <c r="P1134" s="53" t="s">
        <v>138</v>
      </c>
      <c r="Q1134" s="53" t="s">
        <v>51</v>
      </c>
      <c r="R1134" s="40">
        <f>IF(D1134="0. Inget datum inlagt",Tabell1[[#This Row],[Start date]],YEAR(D1134))</f>
        <v>2022</v>
      </c>
      <c r="S1134" s="13" t="s">
        <v>134</v>
      </c>
    </row>
    <row r="1135" spans="1:19" x14ac:dyDescent="0.2">
      <c r="A1135" s="53">
        <v>27</v>
      </c>
      <c r="B1135" t="s">
        <v>572</v>
      </c>
      <c r="C1135" s="53" t="s">
        <v>1817</v>
      </c>
      <c r="D1135" s="54">
        <v>44824</v>
      </c>
      <c r="E1135" s="85">
        <v>46022</v>
      </c>
      <c r="F1135" s="53" t="s">
        <v>601</v>
      </c>
      <c r="G1135" s="53" t="s">
        <v>135</v>
      </c>
      <c r="H1135" s="53" t="s">
        <v>167</v>
      </c>
      <c r="I1135" s="53" t="s">
        <v>20</v>
      </c>
      <c r="J1135" s="53" t="s">
        <v>25</v>
      </c>
      <c r="K1135" s="53" t="s">
        <v>22</v>
      </c>
      <c r="L1135" s="53" t="s">
        <v>168</v>
      </c>
      <c r="M1135" s="53" t="s">
        <v>50</v>
      </c>
      <c r="N1135" s="53" t="s">
        <v>156</v>
      </c>
      <c r="O1135" s="55">
        <v>469450</v>
      </c>
      <c r="P1135" s="53" t="s">
        <v>138</v>
      </c>
      <c r="Q1135" s="53" t="s">
        <v>51</v>
      </c>
      <c r="R1135" s="40">
        <f>IF(D1135="0. Inget datum inlagt",Tabell1[[#This Row],[Start date]],YEAR(D1135))</f>
        <v>2022</v>
      </c>
      <c r="S1135" s="13" t="s">
        <v>134</v>
      </c>
    </row>
    <row r="1136" spans="1:19" x14ac:dyDescent="0.2">
      <c r="A1136" s="53">
        <v>28</v>
      </c>
      <c r="B1136" t="s">
        <v>572</v>
      </c>
      <c r="C1136" s="53" t="s">
        <v>1817</v>
      </c>
      <c r="D1136" s="54">
        <v>44836</v>
      </c>
      <c r="E1136" s="85">
        <v>46297</v>
      </c>
      <c r="F1136" s="53" t="s">
        <v>605</v>
      </c>
      <c r="G1136" s="53" t="s">
        <v>135</v>
      </c>
      <c r="H1136" s="53" t="s">
        <v>1957</v>
      </c>
      <c r="I1136" s="53" t="s">
        <v>34</v>
      </c>
      <c r="J1136" s="53" t="s">
        <v>1816</v>
      </c>
      <c r="K1136" s="53" t="s">
        <v>22</v>
      </c>
      <c r="L1136" s="53" t="s">
        <v>168</v>
      </c>
      <c r="M1136" s="53" t="s">
        <v>50</v>
      </c>
      <c r="N1136" s="53" t="s">
        <v>156</v>
      </c>
      <c r="O1136" s="55">
        <v>0</v>
      </c>
      <c r="P1136" s="53" t="s">
        <v>133</v>
      </c>
      <c r="Q1136" s="53" t="s">
        <v>90</v>
      </c>
      <c r="R1136" s="40">
        <f>IF(D1136="0. Inget datum inlagt",Tabell1[[#This Row],[Start date]],YEAR(D1136))</f>
        <v>2022</v>
      </c>
      <c r="S1136" s="13" t="s">
        <v>134</v>
      </c>
    </row>
    <row r="1137" spans="1:19" x14ac:dyDescent="0.2">
      <c r="A1137" s="53">
        <v>29</v>
      </c>
      <c r="B1137" t="s">
        <v>572</v>
      </c>
      <c r="C1137" s="53" t="s">
        <v>1817</v>
      </c>
      <c r="D1137" s="54">
        <v>44836</v>
      </c>
      <c r="E1137" s="85">
        <v>46297</v>
      </c>
      <c r="F1137" s="53" t="s">
        <v>605</v>
      </c>
      <c r="G1137" s="53" t="s">
        <v>135</v>
      </c>
      <c r="H1137" s="53" t="s">
        <v>387</v>
      </c>
      <c r="I1137" s="53" t="s">
        <v>20</v>
      </c>
      <c r="J1137" s="53" t="s">
        <v>21</v>
      </c>
      <c r="K1137" s="53" t="s">
        <v>22</v>
      </c>
      <c r="L1137" s="53" t="s">
        <v>388</v>
      </c>
      <c r="M1137" s="53" t="s">
        <v>389</v>
      </c>
      <c r="N1137" s="53" t="s">
        <v>156</v>
      </c>
      <c r="O1137" s="55">
        <v>397600</v>
      </c>
      <c r="P1137" s="53" t="s">
        <v>133</v>
      </c>
      <c r="Q1137" s="53" t="s">
        <v>90</v>
      </c>
      <c r="R1137" s="40">
        <f>IF(D1137="0. Inget datum inlagt",Tabell1[[#This Row],[Start date]],YEAR(D1137))</f>
        <v>2022</v>
      </c>
      <c r="S1137" s="13" t="s">
        <v>134</v>
      </c>
    </row>
    <row r="1138" spans="1:19" x14ac:dyDescent="0.2">
      <c r="A1138" s="53">
        <v>30</v>
      </c>
      <c r="B1138" t="s">
        <v>572</v>
      </c>
      <c r="C1138" s="53" t="s">
        <v>1817</v>
      </c>
      <c r="D1138" s="54">
        <v>44835</v>
      </c>
      <c r="E1138" s="85">
        <v>46660</v>
      </c>
      <c r="F1138" s="53" t="s">
        <v>606</v>
      </c>
      <c r="G1138" s="53" t="s">
        <v>135</v>
      </c>
      <c r="H1138" s="53" t="s">
        <v>1950</v>
      </c>
      <c r="I1138" s="53" t="s">
        <v>20</v>
      </c>
      <c r="J1138" s="53" t="s">
        <v>62</v>
      </c>
      <c r="K1138" s="53" t="s">
        <v>22</v>
      </c>
      <c r="L1138" s="53" t="s">
        <v>168</v>
      </c>
      <c r="M1138" s="53" t="s">
        <v>50</v>
      </c>
      <c r="N1138" s="53" t="s">
        <v>156</v>
      </c>
      <c r="O1138" s="55">
        <v>671200</v>
      </c>
      <c r="P1138" s="53" t="s">
        <v>133</v>
      </c>
      <c r="Q1138" s="53" t="s">
        <v>84</v>
      </c>
      <c r="R1138" s="40">
        <f>IF(D1138="0. Inget datum inlagt",Tabell1[[#This Row],[Start date]],YEAR(D1138))</f>
        <v>2022</v>
      </c>
      <c r="S1138" s="13" t="s">
        <v>134</v>
      </c>
    </row>
    <row r="1139" spans="1:19" x14ac:dyDescent="0.2">
      <c r="A1139" s="53">
        <v>31</v>
      </c>
      <c r="B1139" t="s">
        <v>572</v>
      </c>
      <c r="C1139" s="53" t="s">
        <v>1817</v>
      </c>
      <c r="D1139" s="54">
        <v>44835</v>
      </c>
      <c r="E1139" s="85">
        <v>46660</v>
      </c>
      <c r="F1139" s="53" t="s">
        <v>606</v>
      </c>
      <c r="G1139" s="53" t="s">
        <v>135</v>
      </c>
      <c r="H1139" s="53" t="s">
        <v>251</v>
      </c>
      <c r="I1139" s="53" t="s">
        <v>20</v>
      </c>
      <c r="J1139" s="53" t="s">
        <v>62</v>
      </c>
      <c r="K1139" s="53" t="s">
        <v>22</v>
      </c>
      <c r="L1139" s="53" t="s">
        <v>193</v>
      </c>
      <c r="M1139" s="53" t="s">
        <v>131</v>
      </c>
      <c r="N1139" s="53" t="s">
        <v>132</v>
      </c>
      <c r="O1139" s="55">
        <v>436981</v>
      </c>
      <c r="P1139" s="53" t="s">
        <v>133</v>
      </c>
      <c r="Q1139" s="53" t="s">
        <v>84</v>
      </c>
      <c r="R1139" s="40">
        <f>IF(D1139="0. Inget datum inlagt",Tabell1[[#This Row],[Start date]],YEAR(D1139))</f>
        <v>2022</v>
      </c>
      <c r="S1139" s="13" t="s">
        <v>134</v>
      </c>
    </row>
    <row r="1140" spans="1:19" x14ac:dyDescent="0.2">
      <c r="A1140" s="53">
        <v>32</v>
      </c>
      <c r="B1140" t="s">
        <v>572</v>
      </c>
      <c r="C1140" s="53" t="s">
        <v>1817</v>
      </c>
      <c r="D1140" s="54">
        <v>44835</v>
      </c>
      <c r="E1140" s="85">
        <v>46660</v>
      </c>
      <c r="F1140" s="53" t="s">
        <v>606</v>
      </c>
      <c r="G1140" s="53" t="s">
        <v>135</v>
      </c>
      <c r="H1140" s="53" t="s">
        <v>608</v>
      </c>
      <c r="I1140" s="53" t="s">
        <v>20</v>
      </c>
      <c r="J1140" s="53" t="s">
        <v>41</v>
      </c>
      <c r="K1140" s="53" t="s">
        <v>22</v>
      </c>
      <c r="L1140" s="53" t="s">
        <v>194</v>
      </c>
      <c r="M1140" s="53" t="s">
        <v>151</v>
      </c>
      <c r="N1140" s="53" t="s">
        <v>132</v>
      </c>
      <c r="O1140" s="55">
        <v>298028</v>
      </c>
      <c r="P1140" s="53" t="s">
        <v>133</v>
      </c>
      <c r="Q1140" s="53" t="s">
        <v>84</v>
      </c>
      <c r="R1140" s="40">
        <f>IF(D1140="0. Inget datum inlagt",Tabell1[[#This Row],[Start date]],YEAR(D1140))</f>
        <v>2022</v>
      </c>
      <c r="S1140" s="13" t="s">
        <v>134</v>
      </c>
    </row>
    <row r="1141" spans="1:19" x14ac:dyDescent="0.2">
      <c r="A1141" s="53">
        <v>33</v>
      </c>
      <c r="B1141" t="s">
        <v>572</v>
      </c>
      <c r="C1141" s="53" t="s">
        <v>1817</v>
      </c>
      <c r="D1141" s="54">
        <v>45292</v>
      </c>
      <c r="E1141" s="85">
        <v>46387</v>
      </c>
      <c r="F1141" s="53" t="s">
        <v>609</v>
      </c>
      <c r="G1141" s="53" t="s">
        <v>135</v>
      </c>
      <c r="H1141" s="53" t="s">
        <v>1818</v>
      </c>
      <c r="I1141" s="53" t="s">
        <v>20</v>
      </c>
      <c r="J1141" s="53" t="s">
        <v>21</v>
      </c>
      <c r="K1141" s="53" t="s">
        <v>22</v>
      </c>
      <c r="L1141" s="53" t="s">
        <v>610</v>
      </c>
      <c r="M1141" s="53" t="s">
        <v>389</v>
      </c>
      <c r="N1141" s="53" t="s">
        <v>156</v>
      </c>
      <c r="O1141" s="55">
        <v>54685</v>
      </c>
      <c r="P1141" s="53" t="s">
        <v>282</v>
      </c>
      <c r="Q1141" s="53" t="s">
        <v>1015</v>
      </c>
      <c r="R1141" s="40">
        <f>IF(D1141="0. Inget datum inlagt",Tabell1[[#This Row],[Start date]],YEAR(D1141))</f>
        <v>2024</v>
      </c>
      <c r="S1141" s="13" t="s">
        <v>134</v>
      </c>
    </row>
    <row r="1142" spans="1:19" x14ac:dyDescent="0.2">
      <c r="A1142" s="53">
        <v>34</v>
      </c>
      <c r="B1142" t="s">
        <v>572</v>
      </c>
      <c r="C1142" s="53" t="s">
        <v>1817</v>
      </c>
      <c r="D1142" s="54">
        <v>45092</v>
      </c>
      <c r="E1142" s="85">
        <v>46280</v>
      </c>
      <c r="F1142" s="53" t="s">
        <v>611</v>
      </c>
      <c r="G1142" s="53" t="s">
        <v>135</v>
      </c>
      <c r="H1142" s="53" t="s">
        <v>1958</v>
      </c>
      <c r="I1142" s="53" t="s">
        <v>20</v>
      </c>
      <c r="J1142" s="53" t="s">
        <v>25</v>
      </c>
      <c r="K1142" s="53" t="s">
        <v>22</v>
      </c>
      <c r="L1142" s="53" t="s">
        <v>205</v>
      </c>
      <c r="M1142" s="53" t="s">
        <v>131</v>
      </c>
      <c r="N1142" s="53" t="s">
        <v>132</v>
      </c>
      <c r="O1142" s="55">
        <v>425600</v>
      </c>
      <c r="P1142" s="53" t="s">
        <v>133</v>
      </c>
      <c r="Q1142" s="53" t="s">
        <v>16</v>
      </c>
      <c r="R1142" s="40">
        <f>IF(D1142="0. Inget datum inlagt",Tabell1[[#This Row],[Start date]],YEAR(D1142))</f>
        <v>2023</v>
      </c>
      <c r="S1142" s="13" t="s">
        <v>134</v>
      </c>
    </row>
    <row r="1143" spans="1:19" x14ac:dyDescent="0.2">
      <c r="A1143" s="53">
        <v>35</v>
      </c>
      <c r="B1143" t="s">
        <v>572</v>
      </c>
      <c r="C1143" s="53" t="s">
        <v>1817</v>
      </c>
      <c r="D1143" s="54">
        <v>45047</v>
      </c>
      <c r="E1143" s="85">
        <v>46142</v>
      </c>
      <c r="F1143" s="53" t="s">
        <v>612</v>
      </c>
      <c r="G1143" s="53" t="s">
        <v>135</v>
      </c>
      <c r="H1143" s="53" t="s">
        <v>230</v>
      </c>
      <c r="I1143" s="53" t="s">
        <v>20</v>
      </c>
      <c r="J1143" s="53" t="s">
        <v>25</v>
      </c>
      <c r="K1143" s="53" t="s">
        <v>22</v>
      </c>
      <c r="L1143" s="53" t="s">
        <v>168</v>
      </c>
      <c r="M1143" s="53" t="s">
        <v>50</v>
      </c>
      <c r="N1143" s="53" t="s">
        <v>156</v>
      </c>
      <c r="O1143" s="55">
        <v>320000</v>
      </c>
      <c r="P1143" s="53" t="s">
        <v>133</v>
      </c>
      <c r="Q1143" s="53" t="s">
        <v>90</v>
      </c>
      <c r="R1143" s="40">
        <f>IF(D1143="0. Inget datum inlagt",Tabell1[[#This Row],[Start date]],YEAR(D1143))</f>
        <v>2023</v>
      </c>
      <c r="S1143" s="13" t="s">
        <v>134</v>
      </c>
    </row>
    <row r="1144" spans="1:19" x14ac:dyDescent="0.2">
      <c r="A1144" s="53">
        <v>36</v>
      </c>
      <c r="B1144" t="s">
        <v>572</v>
      </c>
      <c r="C1144" s="53" t="s">
        <v>1817</v>
      </c>
      <c r="D1144" s="54">
        <v>45048</v>
      </c>
      <c r="E1144" s="85">
        <v>46873</v>
      </c>
      <c r="F1144" s="53" t="s">
        <v>613</v>
      </c>
      <c r="G1144" s="53" t="s">
        <v>135</v>
      </c>
      <c r="H1144" s="53" t="s">
        <v>1819</v>
      </c>
      <c r="I1144" s="53" t="s">
        <v>20</v>
      </c>
      <c r="J1144" s="53" t="s">
        <v>25</v>
      </c>
      <c r="K1144" s="53" t="s">
        <v>22</v>
      </c>
      <c r="L1144" s="53" t="s">
        <v>189</v>
      </c>
      <c r="M1144" s="53" t="s">
        <v>50</v>
      </c>
      <c r="N1144" s="53" t="s">
        <v>156</v>
      </c>
      <c r="O1144" s="55">
        <v>154954</v>
      </c>
      <c r="P1144" s="53" t="s">
        <v>133</v>
      </c>
      <c r="Q1144" s="53" t="s">
        <v>278</v>
      </c>
      <c r="R1144" s="40">
        <f>IF(D1144="0. Inget datum inlagt",Tabell1[[#This Row],[Start date]],YEAR(D1144))</f>
        <v>2023</v>
      </c>
      <c r="S1144" s="13" t="s">
        <v>134</v>
      </c>
    </row>
    <row r="1145" spans="1:19" x14ac:dyDescent="0.2">
      <c r="A1145" s="53">
        <v>37</v>
      </c>
      <c r="B1145" t="s">
        <v>572</v>
      </c>
      <c r="C1145" s="53" t="s">
        <v>1817</v>
      </c>
      <c r="D1145" s="54">
        <v>45170</v>
      </c>
      <c r="E1145" s="85">
        <v>46630</v>
      </c>
      <c r="F1145" s="53" t="s">
        <v>614</v>
      </c>
      <c r="G1145" s="53" t="s">
        <v>135</v>
      </c>
      <c r="H1145" s="53" t="s">
        <v>616</v>
      </c>
      <c r="I1145" s="53" t="s">
        <v>34</v>
      </c>
      <c r="J1145" s="53" t="s">
        <v>66</v>
      </c>
      <c r="K1145" s="53" t="s">
        <v>22</v>
      </c>
      <c r="L1145" s="53" t="s">
        <v>617</v>
      </c>
      <c r="M1145" s="53" t="s">
        <v>50</v>
      </c>
      <c r="N1145" s="53" t="s">
        <v>156</v>
      </c>
      <c r="O1145" s="55">
        <v>358600</v>
      </c>
      <c r="P1145" s="53" t="s">
        <v>133</v>
      </c>
      <c r="Q1145" s="53" t="s">
        <v>278</v>
      </c>
      <c r="R1145" s="40">
        <f>IF(D1145="0. Inget datum inlagt",Tabell1[[#This Row],[Start date]],YEAR(D1145))</f>
        <v>2023</v>
      </c>
      <c r="S1145" s="13" t="s">
        <v>134</v>
      </c>
    </row>
    <row r="1146" spans="1:19" x14ac:dyDescent="0.2">
      <c r="A1146" s="53">
        <v>38</v>
      </c>
      <c r="B1146" t="s">
        <v>572</v>
      </c>
      <c r="C1146" s="53" t="s">
        <v>1817</v>
      </c>
      <c r="D1146" s="54">
        <v>45170</v>
      </c>
      <c r="E1146" s="85">
        <v>46630</v>
      </c>
      <c r="F1146" s="53" t="s">
        <v>614</v>
      </c>
      <c r="G1146" s="53" t="s">
        <v>135</v>
      </c>
      <c r="H1146" s="53" t="s">
        <v>619</v>
      </c>
      <c r="I1146" s="53" t="s">
        <v>20</v>
      </c>
      <c r="J1146" s="53" t="s">
        <v>66</v>
      </c>
      <c r="K1146" s="53" t="s">
        <v>22</v>
      </c>
      <c r="L1146" s="53" t="s">
        <v>620</v>
      </c>
      <c r="M1146" s="53" t="s">
        <v>50</v>
      </c>
      <c r="N1146" s="53" t="s">
        <v>156</v>
      </c>
      <c r="O1146" s="55">
        <v>129537</v>
      </c>
      <c r="P1146" s="53" t="s">
        <v>133</v>
      </c>
      <c r="Q1146" s="53" t="s">
        <v>278</v>
      </c>
      <c r="R1146" s="40">
        <f>IF(D1146="0. Inget datum inlagt",Tabell1[[#This Row],[Start date]],YEAR(D1146))</f>
        <v>2023</v>
      </c>
      <c r="S1146" s="13" t="s">
        <v>134</v>
      </c>
    </row>
    <row r="1147" spans="1:19" x14ac:dyDescent="0.2">
      <c r="A1147" s="53">
        <v>39</v>
      </c>
      <c r="B1147" t="s">
        <v>572</v>
      </c>
      <c r="C1147" s="53" t="s">
        <v>1815</v>
      </c>
      <c r="D1147" s="54">
        <v>45078</v>
      </c>
      <c r="E1147" s="85">
        <v>45626</v>
      </c>
      <c r="F1147" s="53" t="s">
        <v>621</v>
      </c>
      <c r="G1147" s="53" t="s">
        <v>135</v>
      </c>
      <c r="H1147" s="53" t="s">
        <v>1959</v>
      </c>
      <c r="I1147" s="53" t="s">
        <v>20</v>
      </c>
      <c r="J1147" s="53" t="s">
        <v>62</v>
      </c>
      <c r="K1147" s="53" t="s">
        <v>22</v>
      </c>
      <c r="L1147" s="53" t="s">
        <v>193</v>
      </c>
      <c r="M1147" s="53" t="s">
        <v>131</v>
      </c>
      <c r="N1147" s="53" t="s">
        <v>132</v>
      </c>
      <c r="O1147" s="55">
        <v>165200</v>
      </c>
      <c r="P1147" s="53" t="s">
        <v>282</v>
      </c>
      <c r="Q1147" s="53" t="s">
        <v>1015</v>
      </c>
      <c r="R1147" s="40">
        <f>IF(D1147="0. Inget datum inlagt",Tabell1[[#This Row],[Start date]],YEAR(D1147))</f>
        <v>2023</v>
      </c>
      <c r="S1147" s="13" t="s">
        <v>134</v>
      </c>
    </row>
    <row r="1148" spans="1:19" x14ac:dyDescent="0.2">
      <c r="A1148" s="53">
        <v>40</v>
      </c>
      <c r="B1148" t="s">
        <v>572</v>
      </c>
      <c r="C1148" s="53" t="s">
        <v>1817</v>
      </c>
      <c r="D1148" s="54">
        <v>45108</v>
      </c>
      <c r="E1148" s="85">
        <v>46387</v>
      </c>
      <c r="F1148" s="53" t="s">
        <v>622</v>
      </c>
      <c r="G1148" s="53" t="s">
        <v>135</v>
      </c>
      <c r="H1148" s="53" t="s">
        <v>384</v>
      </c>
      <c r="I1148" s="53" t="s">
        <v>20</v>
      </c>
      <c r="J1148" s="53" t="s">
        <v>21</v>
      </c>
      <c r="K1148" s="53" t="s">
        <v>22</v>
      </c>
      <c r="L1148" s="53" t="s">
        <v>155</v>
      </c>
      <c r="M1148" s="53" t="s">
        <v>50</v>
      </c>
      <c r="N1148" s="53" t="s">
        <v>156</v>
      </c>
      <c r="O1148" s="55">
        <v>334398</v>
      </c>
      <c r="P1148" s="53" t="s">
        <v>133</v>
      </c>
      <c r="Q1148" s="53" t="s">
        <v>90</v>
      </c>
      <c r="R1148" s="40">
        <f>IF(D1148="0. Inget datum inlagt",Tabell1[[#This Row],[Start date]],YEAR(D1148))</f>
        <v>2023</v>
      </c>
      <c r="S1148" s="13" t="s">
        <v>134</v>
      </c>
    </row>
    <row r="1149" spans="1:19" x14ac:dyDescent="0.2">
      <c r="A1149" s="53">
        <v>41</v>
      </c>
      <c r="B1149" t="s">
        <v>572</v>
      </c>
      <c r="C1149" s="53" t="s">
        <v>1817</v>
      </c>
      <c r="D1149" s="54">
        <v>45200</v>
      </c>
      <c r="E1149" s="85">
        <v>46660</v>
      </c>
      <c r="F1149" s="53" t="s">
        <v>623</v>
      </c>
      <c r="G1149" s="53" t="s">
        <v>135</v>
      </c>
      <c r="H1149" s="53" t="s">
        <v>624</v>
      </c>
      <c r="I1149" s="53" t="s">
        <v>34</v>
      </c>
      <c r="J1149" s="53" t="s">
        <v>66</v>
      </c>
      <c r="K1149" s="53" t="s">
        <v>252</v>
      </c>
      <c r="L1149" s="53" t="s">
        <v>168</v>
      </c>
      <c r="M1149" s="53" t="s">
        <v>50</v>
      </c>
      <c r="N1149" s="53" t="s">
        <v>156</v>
      </c>
      <c r="O1149" s="55">
        <v>0</v>
      </c>
      <c r="P1149" s="53" t="s">
        <v>133</v>
      </c>
      <c r="Q1149" s="53" t="s">
        <v>43</v>
      </c>
      <c r="R1149" s="40">
        <f>IF(D1149="0. Inget datum inlagt",Tabell1[[#This Row],[Start date]],YEAR(D1149))</f>
        <v>2023</v>
      </c>
      <c r="S1149" s="13" t="s">
        <v>134</v>
      </c>
    </row>
    <row r="1150" spans="1:19" x14ac:dyDescent="0.2">
      <c r="A1150" s="53">
        <v>42</v>
      </c>
      <c r="B1150" t="s">
        <v>572</v>
      </c>
      <c r="C1150" s="53" t="s">
        <v>1817</v>
      </c>
      <c r="D1150" s="54">
        <v>45200</v>
      </c>
      <c r="E1150" s="85">
        <v>46660</v>
      </c>
      <c r="F1150" s="53" t="s">
        <v>623</v>
      </c>
      <c r="G1150" s="53" t="s">
        <v>135</v>
      </c>
      <c r="H1150" s="53" t="s">
        <v>625</v>
      </c>
      <c r="I1150" s="53" t="s">
        <v>20</v>
      </c>
      <c r="J1150" s="53" t="s">
        <v>1816</v>
      </c>
      <c r="K1150" s="53" t="s">
        <v>22</v>
      </c>
      <c r="L1150" s="53" t="s">
        <v>168</v>
      </c>
      <c r="M1150" s="53" t="s">
        <v>50</v>
      </c>
      <c r="N1150" s="53" t="s">
        <v>156</v>
      </c>
      <c r="O1150" s="55">
        <v>0</v>
      </c>
      <c r="P1150" s="53" t="s">
        <v>133</v>
      </c>
      <c r="Q1150" s="53" t="s">
        <v>43</v>
      </c>
      <c r="R1150" s="40">
        <f>IF(D1150="0. Inget datum inlagt",Tabell1[[#This Row],[Start date]],YEAR(D1150))</f>
        <v>2023</v>
      </c>
      <c r="S1150" s="13" t="s">
        <v>134</v>
      </c>
    </row>
    <row r="1151" spans="1:19" x14ac:dyDescent="0.2">
      <c r="A1151" s="53">
        <v>43</v>
      </c>
      <c r="B1151" t="s">
        <v>572</v>
      </c>
      <c r="C1151" s="53" t="s">
        <v>1817</v>
      </c>
      <c r="D1151" s="54">
        <v>45200</v>
      </c>
      <c r="E1151" s="85">
        <v>46660</v>
      </c>
      <c r="F1151" s="53" t="s">
        <v>623</v>
      </c>
      <c r="G1151" s="53" t="s">
        <v>135</v>
      </c>
      <c r="H1151" s="53" t="s">
        <v>1960</v>
      </c>
      <c r="I1151" s="53" t="s">
        <v>20</v>
      </c>
      <c r="J1151" s="53" t="s">
        <v>1600</v>
      </c>
      <c r="K1151" s="53" t="s">
        <v>22</v>
      </c>
      <c r="L1151" s="53" t="s">
        <v>388</v>
      </c>
      <c r="M1151" s="53" t="s">
        <v>389</v>
      </c>
      <c r="N1151" s="53" t="s">
        <v>156</v>
      </c>
      <c r="O1151" s="55">
        <v>360000</v>
      </c>
      <c r="P1151" s="53" t="s">
        <v>133</v>
      </c>
      <c r="Q1151" s="53" t="s">
        <v>43</v>
      </c>
      <c r="R1151" s="40">
        <f>IF(D1151="0. Inget datum inlagt",Tabell1[[#This Row],[Start date]],YEAR(D1151))</f>
        <v>2023</v>
      </c>
      <c r="S1151" s="13" t="s">
        <v>134</v>
      </c>
    </row>
    <row r="1152" spans="1:19" x14ac:dyDescent="0.2">
      <c r="A1152" s="53">
        <v>44</v>
      </c>
      <c r="B1152" t="s">
        <v>572</v>
      </c>
      <c r="C1152" s="53" t="s">
        <v>1815</v>
      </c>
      <c r="D1152" s="54">
        <v>45139</v>
      </c>
      <c r="E1152" s="85">
        <v>45688</v>
      </c>
      <c r="F1152" s="53" t="s">
        <v>626</v>
      </c>
      <c r="G1152" s="53" t="s">
        <v>135</v>
      </c>
      <c r="H1152" s="53" t="s">
        <v>1961</v>
      </c>
      <c r="I1152" s="53" t="s">
        <v>20</v>
      </c>
      <c r="J1152" s="53" t="s">
        <v>66</v>
      </c>
      <c r="K1152" s="53" t="s">
        <v>22</v>
      </c>
      <c r="L1152" s="53" t="s">
        <v>168</v>
      </c>
      <c r="M1152" s="53" t="s">
        <v>50</v>
      </c>
      <c r="N1152" s="53" t="s">
        <v>156</v>
      </c>
      <c r="O1152" s="55">
        <v>130000</v>
      </c>
      <c r="P1152" s="53" t="s">
        <v>133</v>
      </c>
      <c r="Q1152" s="53" t="s">
        <v>88</v>
      </c>
      <c r="R1152" s="40">
        <f>IF(D1152="0. Inget datum inlagt",Tabell1[[#This Row],[Start date]],YEAR(D1152))</f>
        <v>2023</v>
      </c>
      <c r="S1152" s="13" t="s">
        <v>134</v>
      </c>
    </row>
    <row r="1153" spans="1:19" x14ac:dyDescent="0.2">
      <c r="A1153" s="53">
        <v>45</v>
      </c>
      <c r="B1153" t="s">
        <v>572</v>
      </c>
      <c r="C1153" s="53" t="s">
        <v>1817</v>
      </c>
      <c r="D1153" s="54">
        <v>45078</v>
      </c>
      <c r="E1153" s="85">
        <v>46173</v>
      </c>
      <c r="F1153" s="53" t="s">
        <v>627</v>
      </c>
      <c r="G1153" s="53" t="s">
        <v>135</v>
      </c>
      <c r="H1153" s="53" t="s">
        <v>216</v>
      </c>
      <c r="I1153" s="53" t="s">
        <v>20</v>
      </c>
      <c r="J1153" s="53" t="s">
        <v>21</v>
      </c>
      <c r="K1153" s="53" t="s">
        <v>22</v>
      </c>
      <c r="L1153" s="53" t="s">
        <v>193</v>
      </c>
      <c r="M1153" s="53" t="s">
        <v>131</v>
      </c>
      <c r="N1153" s="53" t="s">
        <v>132</v>
      </c>
      <c r="O1153" s="55">
        <v>282250</v>
      </c>
      <c r="P1153" s="53" t="s">
        <v>133</v>
      </c>
      <c r="Q1153" s="53" t="s">
        <v>88</v>
      </c>
      <c r="R1153" s="40">
        <f>IF(D1153="0. Inget datum inlagt",Tabell1[[#This Row],[Start date]],YEAR(D1153))</f>
        <v>2023</v>
      </c>
      <c r="S1153" s="13" t="s">
        <v>134</v>
      </c>
    </row>
    <row r="1154" spans="1:19" x14ac:dyDescent="0.2">
      <c r="A1154" s="53">
        <v>46</v>
      </c>
      <c r="B1154" t="s">
        <v>572</v>
      </c>
      <c r="C1154" s="53" t="s">
        <v>1817</v>
      </c>
      <c r="D1154" s="54">
        <v>45047</v>
      </c>
      <c r="E1154" s="85">
        <v>46142</v>
      </c>
      <c r="F1154" s="53" t="s">
        <v>628</v>
      </c>
      <c r="G1154" s="53" t="s">
        <v>135</v>
      </c>
      <c r="H1154" s="53" t="s">
        <v>384</v>
      </c>
      <c r="I1154" s="53" t="s">
        <v>20</v>
      </c>
      <c r="J1154" s="53" t="s">
        <v>21</v>
      </c>
      <c r="K1154" s="53" t="s">
        <v>22</v>
      </c>
      <c r="L1154" s="53" t="s">
        <v>155</v>
      </c>
      <c r="M1154" s="53" t="s">
        <v>50</v>
      </c>
      <c r="N1154" s="53" t="s">
        <v>156</v>
      </c>
      <c r="O1154" s="55">
        <v>495850</v>
      </c>
      <c r="P1154" s="53" t="s">
        <v>133</v>
      </c>
      <c r="Q1154" s="53" t="s">
        <v>31</v>
      </c>
      <c r="R1154" s="40">
        <f>IF(D1154="0. Inget datum inlagt",Tabell1[[#This Row],[Start date]],YEAR(D1154))</f>
        <v>2023</v>
      </c>
      <c r="S1154" s="13" t="s">
        <v>134</v>
      </c>
    </row>
    <row r="1155" spans="1:19" x14ac:dyDescent="0.2">
      <c r="A1155" s="53">
        <v>47</v>
      </c>
      <c r="B1155" t="s">
        <v>572</v>
      </c>
      <c r="C1155" s="53" t="s">
        <v>1817</v>
      </c>
      <c r="D1155" s="54">
        <v>45047</v>
      </c>
      <c r="E1155" s="85">
        <v>46142</v>
      </c>
      <c r="F1155" s="53" t="s">
        <v>629</v>
      </c>
      <c r="G1155" s="53" t="s">
        <v>135</v>
      </c>
      <c r="H1155" s="53" t="s">
        <v>630</v>
      </c>
      <c r="I1155" s="53" t="s">
        <v>20</v>
      </c>
      <c r="J1155" s="53" t="s">
        <v>41</v>
      </c>
      <c r="K1155" s="53" t="s">
        <v>22</v>
      </c>
      <c r="L1155" s="53" t="s">
        <v>168</v>
      </c>
      <c r="M1155" s="53" t="s">
        <v>50</v>
      </c>
      <c r="N1155" s="53" t="s">
        <v>156</v>
      </c>
      <c r="O1155" s="55">
        <v>291777</v>
      </c>
      <c r="P1155" s="53" t="s">
        <v>282</v>
      </c>
      <c r="Q1155" s="53" t="s">
        <v>1015</v>
      </c>
      <c r="R1155" s="40">
        <f>IF(D1155="0. Inget datum inlagt",Tabell1[[#This Row],[Start date]],YEAR(D1155))</f>
        <v>2023</v>
      </c>
      <c r="S1155" s="13" t="s">
        <v>134</v>
      </c>
    </row>
    <row r="1156" spans="1:19" x14ac:dyDescent="0.2">
      <c r="A1156" s="53">
        <v>48</v>
      </c>
      <c r="B1156" t="s">
        <v>572</v>
      </c>
      <c r="C1156" s="53" t="s">
        <v>1817</v>
      </c>
      <c r="D1156" s="54">
        <v>45028</v>
      </c>
      <c r="E1156" s="85">
        <v>46184</v>
      </c>
      <c r="F1156" s="53" t="s">
        <v>631</v>
      </c>
      <c r="G1156" s="53" t="s">
        <v>135</v>
      </c>
      <c r="H1156" s="53" t="s">
        <v>632</v>
      </c>
      <c r="I1156" s="53" t="s">
        <v>34</v>
      </c>
      <c r="J1156" s="53" t="s">
        <v>35</v>
      </c>
      <c r="K1156" s="53" t="s">
        <v>22</v>
      </c>
      <c r="L1156" s="53" t="s">
        <v>633</v>
      </c>
      <c r="M1156" s="53" t="s">
        <v>50</v>
      </c>
      <c r="N1156" s="53" t="s">
        <v>156</v>
      </c>
      <c r="O1156" s="55">
        <v>0</v>
      </c>
      <c r="P1156" s="53" t="s">
        <v>133</v>
      </c>
      <c r="Q1156" s="53" t="s">
        <v>90</v>
      </c>
      <c r="R1156" s="40">
        <f>IF(D1156="0. Inget datum inlagt",Tabell1[[#This Row],[Start date]],YEAR(D1156))</f>
        <v>2023</v>
      </c>
      <c r="S1156" s="13" t="s">
        <v>134</v>
      </c>
    </row>
    <row r="1157" spans="1:19" x14ac:dyDescent="0.2">
      <c r="A1157" s="53">
        <v>49</v>
      </c>
      <c r="B1157" t="s">
        <v>572</v>
      </c>
      <c r="C1157" s="53" t="s">
        <v>1817</v>
      </c>
      <c r="D1157" s="54">
        <v>45028</v>
      </c>
      <c r="E1157" s="85">
        <v>46184</v>
      </c>
      <c r="F1157" s="53" t="s">
        <v>631</v>
      </c>
      <c r="G1157" s="53" t="s">
        <v>135</v>
      </c>
      <c r="H1157" s="53" t="s">
        <v>154</v>
      </c>
      <c r="I1157" s="53" t="s">
        <v>20</v>
      </c>
      <c r="J1157" s="53" t="s">
        <v>25</v>
      </c>
      <c r="K1157" s="53" t="s">
        <v>22</v>
      </c>
      <c r="L1157" s="53" t="s">
        <v>155</v>
      </c>
      <c r="M1157" s="53" t="s">
        <v>50</v>
      </c>
      <c r="N1157" s="53" t="s">
        <v>156</v>
      </c>
      <c r="O1157" s="55">
        <v>315400</v>
      </c>
      <c r="P1157" s="53" t="s">
        <v>133</v>
      </c>
      <c r="Q1157" s="53" t="s">
        <v>90</v>
      </c>
      <c r="R1157" s="40">
        <f>IF(D1157="0. Inget datum inlagt",Tabell1[[#This Row],[Start date]],YEAR(D1157))</f>
        <v>2023</v>
      </c>
      <c r="S1157" s="13" t="s">
        <v>134</v>
      </c>
    </row>
    <row r="1158" spans="1:19" x14ac:dyDescent="0.2">
      <c r="A1158" s="53">
        <v>50</v>
      </c>
      <c r="B1158" t="s">
        <v>572</v>
      </c>
      <c r="C1158" s="53" t="s">
        <v>1817</v>
      </c>
      <c r="D1158" s="54">
        <v>45028</v>
      </c>
      <c r="E1158" s="85">
        <v>46184</v>
      </c>
      <c r="F1158" s="53" t="s">
        <v>631</v>
      </c>
      <c r="G1158" s="53" t="s">
        <v>135</v>
      </c>
      <c r="H1158" s="53" t="s">
        <v>167</v>
      </c>
      <c r="I1158" s="53" t="s">
        <v>20</v>
      </c>
      <c r="J1158" s="53" t="s">
        <v>25</v>
      </c>
      <c r="K1158" s="53" t="s">
        <v>22</v>
      </c>
      <c r="L1158" s="53" t="s">
        <v>168</v>
      </c>
      <c r="M1158" s="53" t="s">
        <v>50</v>
      </c>
      <c r="N1158" s="53" t="s">
        <v>156</v>
      </c>
      <c r="O1158" s="55">
        <v>99578</v>
      </c>
      <c r="P1158" s="53" t="s">
        <v>133</v>
      </c>
      <c r="Q1158" s="53" t="s">
        <v>90</v>
      </c>
      <c r="R1158" s="40">
        <f>IF(D1158="0. Inget datum inlagt",Tabell1[[#This Row],[Start date]],YEAR(D1158))</f>
        <v>2023</v>
      </c>
      <c r="S1158" s="13" t="s">
        <v>134</v>
      </c>
    </row>
    <row r="1159" spans="1:19" x14ac:dyDescent="0.2">
      <c r="A1159" s="53">
        <v>51</v>
      </c>
      <c r="B1159" t="s">
        <v>572</v>
      </c>
      <c r="C1159" s="53" t="s">
        <v>1817</v>
      </c>
      <c r="D1159" s="54">
        <v>45028</v>
      </c>
      <c r="E1159" s="85">
        <v>46184</v>
      </c>
      <c r="F1159" s="53" t="s">
        <v>631</v>
      </c>
      <c r="G1159" s="53" t="s">
        <v>135</v>
      </c>
      <c r="H1159" s="53" t="s">
        <v>1962</v>
      </c>
      <c r="I1159" s="53" t="s">
        <v>34</v>
      </c>
      <c r="J1159" s="53" t="s">
        <v>35</v>
      </c>
      <c r="K1159" s="53" t="s">
        <v>22</v>
      </c>
      <c r="L1159" s="53" t="s">
        <v>168</v>
      </c>
      <c r="M1159" s="53" t="s">
        <v>50</v>
      </c>
      <c r="N1159" s="53" t="s">
        <v>156</v>
      </c>
      <c r="O1159" s="55">
        <v>200050</v>
      </c>
      <c r="P1159" s="53" t="s">
        <v>133</v>
      </c>
      <c r="Q1159" s="53" t="s">
        <v>90</v>
      </c>
      <c r="R1159" s="40">
        <f>IF(D1159="0. Inget datum inlagt",Tabell1[[#This Row],[Start date]],YEAR(D1159))</f>
        <v>2023</v>
      </c>
      <c r="S1159" s="13" t="s">
        <v>134</v>
      </c>
    </row>
    <row r="1160" spans="1:19" x14ac:dyDescent="0.2">
      <c r="A1160" s="53">
        <v>52</v>
      </c>
      <c r="B1160" t="s">
        <v>572</v>
      </c>
      <c r="C1160" s="53" t="s">
        <v>1817</v>
      </c>
      <c r="D1160" s="54">
        <v>45047</v>
      </c>
      <c r="E1160" s="85">
        <v>46142</v>
      </c>
      <c r="F1160" s="53" t="s">
        <v>634</v>
      </c>
      <c r="G1160" s="53" t="s">
        <v>135</v>
      </c>
      <c r="H1160" s="53" t="s">
        <v>636</v>
      </c>
      <c r="I1160" s="53" t="s">
        <v>20</v>
      </c>
      <c r="J1160" s="53" t="s">
        <v>1816</v>
      </c>
      <c r="K1160" s="53" t="s">
        <v>22</v>
      </c>
      <c r="L1160" s="53" t="s">
        <v>578</v>
      </c>
      <c r="M1160" s="53" t="s">
        <v>131</v>
      </c>
      <c r="N1160" s="53" t="s">
        <v>132</v>
      </c>
      <c r="O1160" s="55">
        <v>1128519</v>
      </c>
      <c r="P1160" s="53" t="s">
        <v>133</v>
      </c>
      <c r="Q1160" s="53" t="s">
        <v>88</v>
      </c>
      <c r="R1160" s="40">
        <f>IF(D1160="0. Inget datum inlagt",Tabell1[[#This Row],[Start date]],YEAR(D1160))</f>
        <v>2023</v>
      </c>
      <c r="S1160" s="13" t="s">
        <v>134</v>
      </c>
    </row>
    <row r="1161" spans="1:19" x14ac:dyDescent="0.2">
      <c r="A1161" s="53">
        <v>53</v>
      </c>
      <c r="B1161" t="s">
        <v>572</v>
      </c>
      <c r="C1161" s="53" t="s">
        <v>1817</v>
      </c>
      <c r="D1161" s="54">
        <v>45047</v>
      </c>
      <c r="E1161" s="85">
        <v>46142</v>
      </c>
      <c r="F1161" s="53" t="s">
        <v>634</v>
      </c>
      <c r="G1161" s="53" t="s">
        <v>135</v>
      </c>
      <c r="H1161" s="53" t="s">
        <v>210</v>
      </c>
      <c r="I1161" s="53" t="s">
        <v>20</v>
      </c>
      <c r="J1161" s="53" t="s">
        <v>21</v>
      </c>
      <c r="K1161" s="53" t="s">
        <v>22</v>
      </c>
      <c r="L1161" s="53" t="s">
        <v>137</v>
      </c>
      <c r="M1161" s="53" t="s">
        <v>46</v>
      </c>
      <c r="N1161" s="53" t="s">
        <v>137</v>
      </c>
      <c r="O1161" s="55">
        <v>260006</v>
      </c>
      <c r="P1161" s="53" t="s">
        <v>133</v>
      </c>
      <c r="Q1161" s="53" t="s">
        <v>88</v>
      </c>
      <c r="R1161" s="40">
        <f>IF(D1161="0. Inget datum inlagt",Tabell1[[#This Row],[Start date]],YEAR(D1161))</f>
        <v>2023</v>
      </c>
      <c r="S1161" s="13" t="s">
        <v>134</v>
      </c>
    </row>
    <row r="1162" spans="1:19" x14ac:dyDescent="0.2">
      <c r="A1162" s="53">
        <v>54</v>
      </c>
      <c r="B1162" t="s">
        <v>572</v>
      </c>
      <c r="C1162" s="53" t="s">
        <v>1815</v>
      </c>
      <c r="D1162" s="54">
        <v>45119</v>
      </c>
      <c r="E1162" s="85">
        <v>45669</v>
      </c>
      <c r="F1162" s="53" t="s">
        <v>637</v>
      </c>
      <c r="G1162" s="53" t="s">
        <v>135</v>
      </c>
      <c r="H1162" s="53" t="s">
        <v>183</v>
      </c>
      <c r="I1162" s="53" t="s">
        <v>20</v>
      </c>
      <c r="J1162" s="53" t="s">
        <v>25</v>
      </c>
      <c r="K1162" s="53" t="s">
        <v>29</v>
      </c>
      <c r="L1162" s="53" t="s">
        <v>168</v>
      </c>
      <c r="M1162" s="53" t="s">
        <v>50</v>
      </c>
      <c r="N1162" s="53" t="s">
        <v>156</v>
      </c>
      <c r="O1162" s="55">
        <v>71081</v>
      </c>
      <c r="P1162" s="53" t="s">
        <v>282</v>
      </c>
      <c r="Q1162" s="53" t="s">
        <v>1015</v>
      </c>
      <c r="R1162" s="40">
        <f>IF(D1162="0. Inget datum inlagt",Tabell1[[#This Row],[Start date]],YEAR(D1162))</f>
        <v>2023</v>
      </c>
      <c r="S1162" s="13" t="s">
        <v>134</v>
      </c>
    </row>
    <row r="1163" spans="1:19" x14ac:dyDescent="0.2">
      <c r="A1163" s="53">
        <v>55</v>
      </c>
      <c r="B1163" t="s">
        <v>572</v>
      </c>
      <c r="C1163" s="53" t="s">
        <v>1817</v>
      </c>
      <c r="D1163" s="54">
        <v>45292</v>
      </c>
      <c r="E1163" s="85">
        <v>46387</v>
      </c>
      <c r="F1163" s="53" t="s">
        <v>638</v>
      </c>
      <c r="G1163" s="53" t="s">
        <v>135</v>
      </c>
      <c r="H1163" s="53" t="s">
        <v>181</v>
      </c>
      <c r="I1163" s="53" t="s">
        <v>34</v>
      </c>
      <c r="J1163" s="53" t="s">
        <v>25</v>
      </c>
      <c r="K1163" s="53" t="s">
        <v>22</v>
      </c>
      <c r="L1163" s="53" t="s">
        <v>137</v>
      </c>
      <c r="M1163" s="53" t="s">
        <v>46</v>
      </c>
      <c r="N1163" s="53" t="s">
        <v>137</v>
      </c>
      <c r="O1163" s="55">
        <v>361825</v>
      </c>
      <c r="P1163" s="53" t="s">
        <v>133</v>
      </c>
      <c r="Q1163" s="53" t="s">
        <v>278</v>
      </c>
      <c r="R1163" s="40">
        <f>IF(D1163="0. Inget datum inlagt",Tabell1[[#This Row],[Start date]],YEAR(D1163))</f>
        <v>2024</v>
      </c>
      <c r="S1163" s="13" t="s">
        <v>134</v>
      </c>
    </row>
    <row r="1164" spans="1:19" x14ac:dyDescent="0.2">
      <c r="A1164" s="53">
        <v>56</v>
      </c>
      <c r="B1164" t="s">
        <v>572</v>
      </c>
      <c r="C1164" s="53" t="s">
        <v>1817</v>
      </c>
      <c r="D1164" s="54">
        <v>45231</v>
      </c>
      <c r="E1164" s="85">
        <v>46446</v>
      </c>
      <c r="F1164" s="53" t="s">
        <v>639</v>
      </c>
      <c r="G1164" s="53" t="s">
        <v>135</v>
      </c>
      <c r="H1164" s="53" t="s">
        <v>640</v>
      </c>
      <c r="I1164" s="53" t="s">
        <v>20</v>
      </c>
      <c r="J1164" s="53" t="s">
        <v>145</v>
      </c>
      <c r="K1164" s="53" t="s">
        <v>22</v>
      </c>
      <c r="L1164" s="53" t="s">
        <v>193</v>
      </c>
      <c r="M1164" s="53" t="s">
        <v>131</v>
      </c>
      <c r="N1164" s="53" t="s">
        <v>132</v>
      </c>
      <c r="O1164" s="55">
        <v>464426</v>
      </c>
      <c r="P1164" s="53" t="s">
        <v>138</v>
      </c>
      <c r="Q1164" s="53" t="s">
        <v>77</v>
      </c>
      <c r="R1164" s="40">
        <f>IF(D1164="0. Inget datum inlagt",Tabell1[[#This Row],[Start date]],YEAR(D1164))</f>
        <v>2023</v>
      </c>
      <c r="S1164" s="13" t="s">
        <v>134</v>
      </c>
    </row>
    <row r="1165" spans="1:19" x14ac:dyDescent="0.2">
      <c r="A1165" s="53">
        <v>57</v>
      </c>
      <c r="B1165" t="s">
        <v>572</v>
      </c>
      <c r="C1165" s="53" t="s">
        <v>1817</v>
      </c>
      <c r="D1165" s="54">
        <v>45306</v>
      </c>
      <c r="E1165" s="85">
        <v>46402</v>
      </c>
      <c r="F1165" s="53" t="s">
        <v>641</v>
      </c>
      <c r="G1165" s="53" t="s">
        <v>135</v>
      </c>
      <c r="H1165" s="53" t="s">
        <v>642</v>
      </c>
      <c r="I1165" s="53" t="s">
        <v>20</v>
      </c>
      <c r="J1165" s="53" t="s">
        <v>21</v>
      </c>
      <c r="K1165" s="53" t="s">
        <v>22</v>
      </c>
      <c r="L1165" s="53" t="s">
        <v>643</v>
      </c>
      <c r="M1165" s="53" t="s">
        <v>176</v>
      </c>
      <c r="N1165" s="53" t="s">
        <v>132</v>
      </c>
      <c r="O1165" s="55">
        <v>205000</v>
      </c>
      <c r="P1165" s="53" t="s">
        <v>133</v>
      </c>
      <c r="Q1165" s="53" t="s">
        <v>84</v>
      </c>
      <c r="R1165" s="40">
        <f>IF(D1165="0. Inget datum inlagt",Tabell1[[#This Row],[Start date]],YEAR(D1165))</f>
        <v>2024</v>
      </c>
      <c r="S1165" s="13" t="s">
        <v>134</v>
      </c>
    </row>
    <row r="1166" spans="1:19" x14ac:dyDescent="0.2">
      <c r="A1166" s="53">
        <v>58</v>
      </c>
      <c r="B1166" t="s">
        <v>572</v>
      </c>
      <c r="C1166" s="53" t="s">
        <v>1817</v>
      </c>
      <c r="D1166" s="54">
        <v>45306</v>
      </c>
      <c r="E1166" s="85">
        <v>46402</v>
      </c>
      <c r="F1166" s="53" t="s">
        <v>641</v>
      </c>
      <c r="G1166" s="53" t="s">
        <v>135</v>
      </c>
      <c r="H1166" s="53" t="s">
        <v>338</v>
      </c>
      <c r="I1166" s="53" t="s">
        <v>20</v>
      </c>
      <c r="J1166" s="53" t="s">
        <v>25</v>
      </c>
      <c r="K1166" s="53" t="s">
        <v>22</v>
      </c>
      <c r="L1166" s="53" t="s">
        <v>175</v>
      </c>
      <c r="M1166" s="53" t="s">
        <v>176</v>
      </c>
      <c r="N1166" s="53" t="s">
        <v>132</v>
      </c>
      <c r="O1166" s="55">
        <v>195900</v>
      </c>
      <c r="P1166" s="53" t="s">
        <v>133</v>
      </c>
      <c r="Q1166" s="53" t="s">
        <v>84</v>
      </c>
      <c r="R1166" s="40">
        <f>IF(D1166="0. Inget datum inlagt",Tabell1[[#This Row],[Start date]],YEAR(D1166))</f>
        <v>2024</v>
      </c>
      <c r="S1166" s="13" t="s">
        <v>134</v>
      </c>
    </row>
    <row r="1167" spans="1:19" x14ac:dyDescent="0.2">
      <c r="A1167" s="53">
        <v>59</v>
      </c>
      <c r="B1167" t="s">
        <v>572</v>
      </c>
      <c r="C1167" s="53" t="s">
        <v>1817</v>
      </c>
      <c r="D1167" s="54">
        <v>45292</v>
      </c>
      <c r="E1167" s="85">
        <v>46752</v>
      </c>
      <c r="F1167" s="53" t="s">
        <v>644</v>
      </c>
      <c r="G1167" s="53" t="s">
        <v>135</v>
      </c>
      <c r="H1167" s="53" t="s">
        <v>645</v>
      </c>
      <c r="I1167" s="53" t="s">
        <v>20</v>
      </c>
      <c r="J1167" s="53" t="s">
        <v>21</v>
      </c>
      <c r="K1167" s="53" t="s">
        <v>22</v>
      </c>
      <c r="L1167" s="53" t="s">
        <v>189</v>
      </c>
      <c r="M1167" s="53" t="s">
        <v>50</v>
      </c>
      <c r="N1167" s="53" t="s">
        <v>156</v>
      </c>
      <c r="O1167" s="55">
        <v>120000</v>
      </c>
      <c r="P1167" s="53" t="s">
        <v>133</v>
      </c>
      <c r="Q1167" s="53" t="s">
        <v>88</v>
      </c>
      <c r="R1167" s="40">
        <f>IF(D1167="0. Inget datum inlagt",Tabell1[[#This Row],[Start date]],YEAR(D1167))</f>
        <v>2024</v>
      </c>
      <c r="S1167" s="13" t="s">
        <v>134</v>
      </c>
    </row>
    <row r="1168" spans="1:19" x14ac:dyDescent="0.2">
      <c r="A1168" s="53">
        <v>60</v>
      </c>
      <c r="B1168" t="s">
        <v>572</v>
      </c>
      <c r="C1168" s="53" t="s">
        <v>1817</v>
      </c>
      <c r="D1168" s="54">
        <v>45292</v>
      </c>
      <c r="E1168" s="85">
        <v>46752</v>
      </c>
      <c r="F1168" s="53" t="s">
        <v>646</v>
      </c>
      <c r="G1168" s="53" t="s">
        <v>135</v>
      </c>
      <c r="H1168" s="53" t="s">
        <v>647</v>
      </c>
      <c r="I1168" s="53" t="s">
        <v>20</v>
      </c>
      <c r="J1168" s="53" t="s">
        <v>21</v>
      </c>
      <c r="K1168" s="53" t="s">
        <v>22</v>
      </c>
      <c r="L1168" s="53" t="s">
        <v>168</v>
      </c>
      <c r="M1168" s="53" t="s">
        <v>50</v>
      </c>
      <c r="N1168" s="53" t="s">
        <v>156</v>
      </c>
      <c r="O1168" s="55">
        <v>361197</v>
      </c>
      <c r="P1168" s="53" t="s">
        <v>138</v>
      </c>
      <c r="Q1168" s="53" t="s">
        <v>51</v>
      </c>
      <c r="R1168" s="40">
        <f>IF(D1168="0. Inget datum inlagt",Tabell1[[#This Row],[Start date]],YEAR(D1168))</f>
        <v>2024</v>
      </c>
      <c r="S1168" s="13" t="s">
        <v>134</v>
      </c>
    </row>
    <row r="1169" spans="1:19" x14ac:dyDescent="0.2">
      <c r="A1169" s="53">
        <v>61</v>
      </c>
      <c r="B1169" t="s">
        <v>572</v>
      </c>
      <c r="C1169" s="53" t="s">
        <v>1817</v>
      </c>
      <c r="D1169" s="54">
        <v>45292</v>
      </c>
      <c r="E1169" s="85">
        <v>46752</v>
      </c>
      <c r="F1169" s="53" t="s">
        <v>646</v>
      </c>
      <c r="G1169" s="53" t="s">
        <v>135</v>
      </c>
      <c r="H1169" s="53" t="s">
        <v>580</v>
      </c>
      <c r="I1169" s="53" t="s">
        <v>20</v>
      </c>
      <c r="J1169" s="53" t="s">
        <v>25</v>
      </c>
      <c r="K1169" s="53" t="s">
        <v>22</v>
      </c>
      <c r="L1169" s="53" t="s">
        <v>205</v>
      </c>
      <c r="M1169" s="53" t="s">
        <v>131</v>
      </c>
      <c r="N1169" s="53" t="s">
        <v>132</v>
      </c>
      <c r="O1169" s="55">
        <v>405189</v>
      </c>
      <c r="P1169" s="53" t="s">
        <v>138</v>
      </c>
      <c r="Q1169" s="53" t="s">
        <v>51</v>
      </c>
      <c r="R1169" s="40">
        <f>IF(D1169="0. Inget datum inlagt",Tabell1[[#This Row],[Start date]],YEAR(D1169))</f>
        <v>2024</v>
      </c>
      <c r="S1169" s="13" t="s">
        <v>134</v>
      </c>
    </row>
    <row r="1170" spans="1:19" x14ac:dyDescent="0.2">
      <c r="A1170" s="53">
        <v>62</v>
      </c>
      <c r="B1170" t="s">
        <v>572</v>
      </c>
      <c r="C1170" s="53" t="s">
        <v>1817</v>
      </c>
      <c r="D1170" s="54">
        <v>45231</v>
      </c>
      <c r="E1170" s="85">
        <v>46691</v>
      </c>
      <c r="F1170" s="53" t="s">
        <v>648</v>
      </c>
      <c r="G1170" s="53" t="s">
        <v>135</v>
      </c>
      <c r="H1170" s="53" t="s">
        <v>649</v>
      </c>
      <c r="I1170" s="53" t="s">
        <v>20</v>
      </c>
      <c r="J1170" s="53" t="s">
        <v>25</v>
      </c>
      <c r="K1170" s="53" t="s">
        <v>29</v>
      </c>
      <c r="L1170" s="53" t="s">
        <v>168</v>
      </c>
      <c r="M1170" s="53" t="s">
        <v>50</v>
      </c>
      <c r="N1170" s="53" t="s">
        <v>156</v>
      </c>
      <c r="O1170" s="55">
        <v>973775</v>
      </c>
      <c r="P1170" s="53" t="s">
        <v>133</v>
      </c>
      <c r="Q1170" s="53" t="s">
        <v>278</v>
      </c>
      <c r="R1170" s="40">
        <f>IF(D1170="0. Inget datum inlagt",Tabell1[[#This Row],[Start date]],YEAR(D1170))</f>
        <v>2023</v>
      </c>
      <c r="S1170" s="13" t="s">
        <v>134</v>
      </c>
    </row>
    <row r="1171" spans="1:19" x14ac:dyDescent="0.2">
      <c r="A1171" s="53">
        <v>63</v>
      </c>
      <c r="B1171" t="s">
        <v>572</v>
      </c>
      <c r="C1171" s="53" t="s">
        <v>1817</v>
      </c>
      <c r="D1171" s="54">
        <v>45231</v>
      </c>
      <c r="E1171" s="85">
        <v>46691</v>
      </c>
      <c r="F1171" s="53" t="s">
        <v>648</v>
      </c>
      <c r="G1171" s="53" t="s">
        <v>135</v>
      </c>
      <c r="H1171" s="53" t="s">
        <v>651</v>
      </c>
      <c r="I1171" s="53" t="s">
        <v>20</v>
      </c>
      <c r="J1171" s="53" t="s">
        <v>21</v>
      </c>
      <c r="K1171" s="53" t="s">
        <v>22</v>
      </c>
      <c r="L1171" s="53" t="s">
        <v>259</v>
      </c>
      <c r="M1171" s="53" t="s">
        <v>50</v>
      </c>
      <c r="N1171" s="53" t="s">
        <v>156</v>
      </c>
      <c r="O1171" s="55">
        <v>627680</v>
      </c>
      <c r="P1171" s="53" t="s">
        <v>133</v>
      </c>
      <c r="Q1171" s="53" t="s">
        <v>278</v>
      </c>
      <c r="R1171" s="40">
        <f>IF(D1171="0. Inget datum inlagt",Tabell1[[#This Row],[Start date]],YEAR(D1171))</f>
        <v>2023</v>
      </c>
      <c r="S1171" s="13" t="s">
        <v>134</v>
      </c>
    </row>
    <row r="1172" spans="1:19" x14ac:dyDescent="0.2">
      <c r="A1172" s="53">
        <v>64</v>
      </c>
      <c r="B1172" t="s">
        <v>572</v>
      </c>
      <c r="C1172" s="53" t="s">
        <v>1817</v>
      </c>
      <c r="D1172" s="54">
        <v>45231</v>
      </c>
      <c r="E1172" s="85">
        <v>46691</v>
      </c>
      <c r="F1172" s="53" t="s">
        <v>652</v>
      </c>
      <c r="G1172" s="53" t="s">
        <v>135</v>
      </c>
      <c r="H1172" s="53" t="s">
        <v>251</v>
      </c>
      <c r="I1172" s="53" t="s">
        <v>20</v>
      </c>
      <c r="J1172" s="53" t="s">
        <v>62</v>
      </c>
      <c r="K1172" s="53" t="s">
        <v>22</v>
      </c>
      <c r="L1172" s="53" t="s">
        <v>193</v>
      </c>
      <c r="M1172" s="53" t="s">
        <v>131</v>
      </c>
      <c r="N1172" s="53" t="s">
        <v>132</v>
      </c>
      <c r="O1172" s="55">
        <v>264000</v>
      </c>
      <c r="P1172" s="53" t="s">
        <v>133</v>
      </c>
      <c r="Q1172" s="53" t="s">
        <v>90</v>
      </c>
      <c r="R1172" s="40">
        <f>IF(D1172="0. Inget datum inlagt",Tabell1[[#This Row],[Start date]],YEAR(D1172))</f>
        <v>2023</v>
      </c>
      <c r="S1172" s="13" t="s">
        <v>134</v>
      </c>
    </row>
    <row r="1173" spans="1:19" x14ac:dyDescent="0.2">
      <c r="A1173" s="53">
        <v>65</v>
      </c>
      <c r="B1173" t="s">
        <v>572</v>
      </c>
      <c r="C1173" s="53" t="s">
        <v>1817</v>
      </c>
      <c r="D1173" s="54">
        <v>45231</v>
      </c>
      <c r="E1173" s="85">
        <v>46691</v>
      </c>
      <c r="F1173" s="53" t="s">
        <v>652</v>
      </c>
      <c r="G1173" s="53" t="s">
        <v>135</v>
      </c>
      <c r="H1173" s="53" t="s">
        <v>1604</v>
      </c>
      <c r="I1173" s="53" t="s">
        <v>20</v>
      </c>
      <c r="J1173" s="53" t="s">
        <v>145</v>
      </c>
      <c r="K1173" s="53" t="s">
        <v>22</v>
      </c>
      <c r="L1173" s="53" t="s">
        <v>170</v>
      </c>
      <c r="M1173" s="53" t="s">
        <v>186</v>
      </c>
      <c r="N1173" s="53" t="s">
        <v>132</v>
      </c>
      <c r="O1173" s="55">
        <v>378000</v>
      </c>
      <c r="P1173" s="53" t="s">
        <v>133</v>
      </c>
      <c r="Q1173" s="53" t="s">
        <v>90</v>
      </c>
      <c r="R1173" s="40">
        <f>IF(D1173="0. Inget datum inlagt",Tabell1[[#This Row],[Start date]],YEAR(D1173))</f>
        <v>2023</v>
      </c>
      <c r="S1173" s="13" t="s">
        <v>134</v>
      </c>
    </row>
    <row r="1174" spans="1:19" x14ac:dyDescent="0.2">
      <c r="A1174" s="53">
        <v>66</v>
      </c>
      <c r="B1174" t="s">
        <v>572</v>
      </c>
      <c r="C1174" s="53" t="s">
        <v>1817</v>
      </c>
      <c r="D1174" s="54">
        <v>45261</v>
      </c>
      <c r="E1174" s="85">
        <v>46357</v>
      </c>
      <c r="F1174" s="53" t="s">
        <v>653</v>
      </c>
      <c r="G1174" s="53" t="s">
        <v>135</v>
      </c>
      <c r="H1174" s="53" t="s">
        <v>654</v>
      </c>
      <c r="I1174" s="53" t="s">
        <v>20</v>
      </c>
      <c r="J1174" s="53" t="s">
        <v>159</v>
      </c>
      <c r="K1174" s="53" t="s">
        <v>22</v>
      </c>
      <c r="L1174" s="53" t="s">
        <v>168</v>
      </c>
      <c r="M1174" s="53" t="s">
        <v>50</v>
      </c>
      <c r="N1174" s="53" t="s">
        <v>156</v>
      </c>
      <c r="O1174" s="55">
        <v>195528</v>
      </c>
      <c r="P1174" s="53" t="s">
        <v>282</v>
      </c>
      <c r="Q1174" s="53" t="s">
        <v>1015</v>
      </c>
      <c r="R1174" s="40">
        <f>IF(D1174="0. Inget datum inlagt",Tabell1[[#This Row],[Start date]],YEAR(D1174))</f>
        <v>2023</v>
      </c>
      <c r="S1174" s="13" t="s">
        <v>134</v>
      </c>
    </row>
    <row r="1175" spans="1:19" x14ac:dyDescent="0.2">
      <c r="A1175" s="53">
        <v>69</v>
      </c>
      <c r="B1175" t="s">
        <v>572</v>
      </c>
      <c r="C1175" s="53" t="s">
        <v>1817</v>
      </c>
      <c r="D1175" s="54">
        <v>45261</v>
      </c>
      <c r="E1175" s="85">
        <v>46357</v>
      </c>
      <c r="F1175" s="53" t="s">
        <v>653</v>
      </c>
      <c r="G1175" s="53" t="s">
        <v>135</v>
      </c>
      <c r="H1175" s="53" t="s">
        <v>193</v>
      </c>
      <c r="I1175" s="53" t="s">
        <v>20</v>
      </c>
      <c r="J1175" s="53" t="s">
        <v>21</v>
      </c>
      <c r="K1175" s="53" t="s">
        <v>22</v>
      </c>
      <c r="L1175" s="53" t="s">
        <v>193</v>
      </c>
      <c r="M1175" s="53" t="s">
        <v>131</v>
      </c>
      <c r="N1175" s="53" t="s">
        <v>132</v>
      </c>
      <c r="O1175" s="55">
        <v>341286</v>
      </c>
      <c r="P1175" s="53" t="s">
        <v>282</v>
      </c>
      <c r="Q1175" s="53" t="s">
        <v>1015</v>
      </c>
      <c r="R1175" s="40">
        <f>IF(D1175="0. Inget datum inlagt",Tabell1[[#This Row],[Start date]],YEAR(D1175))</f>
        <v>2023</v>
      </c>
      <c r="S1175" s="13" t="s">
        <v>134</v>
      </c>
    </row>
    <row r="1176" spans="1:19" x14ac:dyDescent="0.2">
      <c r="A1176" s="53">
        <v>70</v>
      </c>
      <c r="B1176" t="s">
        <v>572</v>
      </c>
      <c r="C1176" s="53" t="s">
        <v>1817</v>
      </c>
      <c r="D1176" s="54">
        <v>45261</v>
      </c>
      <c r="E1176" s="85">
        <v>46538</v>
      </c>
      <c r="F1176" s="53" t="s">
        <v>655</v>
      </c>
      <c r="G1176" s="53" t="s">
        <v>135</v>
      </c>
      <c r="H1176" s="53" t="s">
        <v>167</v>
      </c>
      <c r="I1176" s="53" t="s">
        <v>20</v>
      </c>
      <c r="J1176" s="53" t="s">
        <v>25</v>
      </c>
      <c r="K1176" s="53" t="s">
        <v>22</v>
      </c>
      <c r="L1176" s="53" t="s">
        <v>168</v>
      </c>
      <c r="M1176" s="53" t="s">
        <v>50</v>
      </c>
      <c r="N1176" s="53" t="s">
        <v>156</v>
      </c>
      <c r="O1176" s="55">
        <v>302335</v>
      </c>
      <c r="P1176" s="53" t="s">
        <v>282</v>
      </c>
      <c r="Q1176" s="53" t="s">
        <v>1015</v>
      </c>
      <c r="R1176" s="40">
        <f>IF(D1176="0. Inget datum inlagt",Tabell1[[#This Row],[Start date]],YEAR(D1176))</f>
        <v>2023</v>
      </c>
      <c r="S1176" s="13" t="s">
        <v>134</v>
      </c>
    </row>
    <row r="1177" spans="1:19" x14ac:dyDescent="0.2">
      <c r="A1177" s="53">
        <v>71</v>
      </c>
      <c r="B1177" t="s">
        <v>572</v>
      </c>
      <c r="C1177" s="53" t="s">
        <v>1817</v>
      </c>
      <c r="D1177" s="54">
        <v>45231</v>
      </c>
      <c r="E1177" s="85">
        <v>46326</v>
      </c>
      <c r="F1177" s="53" t="s">
        <v>656</v>
      </c>
      <c r="G1177" s="53" t="s">
        <v>135</v>
      </c>
      <c r="H1177" s="53" t="s">
        <v>658</v>
      </c>
      <c r="I1177" s="53" t="s">
        <v>34</v>
      </c>
      <c r="J1177" s="53" t="s">
        <v>66</v>
      </c>
      <c r="K1177" s="53" t="s">
        <v>22</v>
      </c>
      <c r="L1177" s="53" t="s">
        <v>170</v>
      </c>
      <c r="M1177" s="53" t="s">
        <v>186</v>
      </c>
      <c r="N1177" s="53" t="s">
        <v>132</v>
      </c>
      <c r="O1177" s="55">
        <v>298588</v>
      </c>
      <c r="P1177" s="53" t="s">
        <v>133</v>
      </c>
      <c r="Q1177" s="53" t="s">
        <v>88</v>
      </c>
      <c r="R1177" s="40">
        <f>IF(D1177="0. Inget datum inlagt",Tabell1[[#This Row],[Start date]],YEAR(D1177))</f>
        <v>2023</v>
      </c>
      <c r="S1177" s="13" t="s">
        <v>134</v>
      </c>
    </row>
    <row r="1178" spans="1:19" x14ac:dyDescent="0.2">
      <c r="A1178" s="53">
        <v>72</v>
      </c>
      <c r="B1178" t="s">
        <v>572</v>
      </c>
      <c r="C1178" s="53" t="s">
        <v>1817</v>
      </c>
      <c r="D1178" s="54">
        <v>45231</v>
      </c>
      <c r="E1178" s="85">
        <v>46326</v>
      </c>
      <c r="F1178" s="53" t="s">
        <v>656</v>
      </c>
      <c r="G1178" s="53" t="s">
        <v>135</v>
      </c>
      <c r="H1178" s="53" t="s">
        <v>214</v>
      </c>
      <c r="I1178" s="53" t="s">
        <v>20</v>
      </c>
      <c r="J1178" s="53" t="s">
        <v>25</v>
      </c>
      <c r="K1178" s="53" t="s">
        <v>22</v>
      </c>
      <c r="L1178" s="53" t="s">
        <v>170</v>
      </c>
      <c r="M1178" s="53" t="s">
        <v>186</v>
      </c>
      <c r="N1178" s="53" t="s">
        <v>132</v>
      </c>
      <c r="O1178" s="55">
        <v>379597</v>
      </c>
      <c r="P1178" s="53" t="s">
        <v>133</v>
      </c>
      <c r="Q1178" s="53" t="s">
        <v>88</v>
      </c>
      <c r="R1178" s="40">
        <f>IF(D1178="0. Inget datum inlagt",Tabell1[[#This Row],[Start date]],YEAR(D1178))</f>
        <v>2023</v>
      </c>
      <c r="S1178" s="13" t="s">
        <v>134</v>
      </c>
    </row>
    <row r="1179" spans="1:19" x14ac:dyDescent="0.2">
      <c r="A1179" s="53">
        <v>73</v>
      </c>
      <c r="B1179" t="s">
        <v>572</v>
      </c>
      <c r="C1179" s="53" t="s">
        <v>1817</v>
      </c>
      <c r="D1179" s="54">
        <v>45292</v>
      </c>
      <c r="E1179" s="85">
        <v>46569</v>
      </c>
      <c r="F1179" s="53" t="s">
        <v>1820</v>
      </c>
      <c r="G1179" s="53" t="s">
        <v>135</v>
      </c>
      <c r="H1179" s="53" t="s">
        <v>1963</v>
      </c>
      <c r="I1179" s="53" t="s">
        <v>20</v>
      </c>
      <c r="J1179" s="53" t="s">
        <v>21</v>
      </c>
      <c r="K1179" s="53" t="s">
        <v>252</v>
      </c>
      <c r="L1179" s="53" t="s">
        <v>1842</v>
      </c>
      <c r="M1179" s="53" t="s">
        <v>50</v>
      </c>
      <c r="N1179" s="53" t="s">
        <v>156</v>
      </c>
      <c r="O1179" s="55">
        <v>0</v>
      </c>
      <c r="P1179" s="53" t="s">
        <v>282</v>
      </c>
      <c r="Q1179" s="53" t="s">
        <v>1015</v>
      </c>
      <c r="R1179" s="40">
        <f>IF(D1179="0. Inget datum inlagt",Tabell1[[#This Row],[Start date]],YEAR(D1179))</f>
        <v>2024</v>
      </c>
      <c r="S1179" s="13" t="s">
        <v>134</v>
      </c>
    </row>
    <row r="1180" spans="1:19" x14ac:dyDescent="0.2">
      <c r="A1180" s="53">
        <v>74</v>
      </c>
      <c r="B1180" t="s">
        <v>572</v>
      </c>
      <c r="C1180" s="53" t="s">
        <v>1817</v>
      </c>
      <c r="D1180" s="54">
        <v>45292</v>
      </c>
      <c r="E1180" s="85">
        <v>46569</v>
      </c>
      <c r="F1180" s="53" t="s">
        <v>1820</v>
      </c>
      <c r="G1180" s="53" t="s">
        <v>135</v>
      </c>
      <c r="H1180" s="53" t="s">
        <v>592</v>
      </c>
      <c r="I1180" s="53" t="s">
        <v>20</v>
      </c>
      <c r="J1180" s="53" t="s">
        <v>62</v>
      </c>
      <c r="K1180" s="53" t="s">
        <v>22</v>
      </c>
      <c r="L1180" s="53" t="s">
        <v>168</v>
      </c>
      <c r="M1180" s="53" t="s">
        <v>50</v>
      </c>
      <c r="N1180" s="53" t="s">
        <v>156</v>
      </c>
      <c r="O1180" s="55">
        <v>0</v>
      </c>
      <c r="P1180" s="53" t="s">
        <v>282</v>
      </c>
      <c r="Q1180" s="53" t="s">
        <v>1015</v>
      </c>
      <c r="R1180" s="40">
        <f>IF(D1180="0. Inget datum inlagt",Tabell1[[#This Row],[Start date]],YEAR(D1180))</f>
        <v>2024</v>
      </c>
      <c r="S1180" s="13" t="s">
        <v>134</v>
      </c>
    </row>
    <row r="1181" spans="1:19" x14ac:dyDescent="0.2">
      <c r="A1181" s="53">
        <v>75</v>
      </c>
      <c r="B1181" t="s">
        <v>572</v>
      </c>
      <c r="C1181" s="53" t="s">
        <v>1817</v>
      </c>
      <c r="D1181" s="54">
        <v>45292</v>
      </c>
      <c r="E1181" s="85">
        <v>46752</v>
      </c>
      <c r="F1181" s="53" t="s">
        <v>659</v>
      </c>
      <c r="G1181" s="53" t="s">
        <v>135</v>
      </c>
      <c r="H1181" s="53" t="s">
        <v>660</v>
      </c>
      <c r="I1181" s="53" t="s">
        <v>20</v>
      </c>
      <c r="J1181" s="53" t="s">
        <v>21</v>
      </c>
      <c r="K1181" s="53" t="s">
        <v>22</v>
      </c>
      <c r="L1181" s="53" t="s">
        <v>168</v>
      </c>
      <c r="M1181" s="53" t="s">
        <v>50</v>
      </c>
      <c r="N1181" s="53" t="s">
        <v>156</v>
      </c>
      <c r="O1181" s="55">
        <v>124208</v>
      </c>
      <c r="P1181" s="53" t="s">
        <v>133</v>
      </c>
      <c r="Q1181" s="53" t="s">
        <v>84</v>
      </c>
      <c r="R1181" s="40">
        <f>IF(D1181="0. Inget datum inlagt",Tabell1[[#This Row],[Start date]],YEAR(D1181))</f>
        <v>2024</v>
      </c>
      <c r="S1181" s="13" t="s">
        <v>134</v>
      </c>
    </row>
    <row r="1182" spans="1:19" x14ac:dyDescent="0.2">
      <c r="A1182" s="53">
        <v>76</v>
      </c>
      <c r="B1182" t="s">
        <v>572</v>
      </c>
      <c r="C1182" s="53" t="s">
        <v>1815</v>
      </c>
      <c r="D1182" s="54">
        <v>45231</v>
      </c>
      <c r="E1182" s="85">
        <v>45777</v>
      </c>
      <c r="F1182" s="53" t="s">
        <v>661</v>
      </c>
      <c r="G1182" s="53" t="s">
        <v>135</v>
      </c>
      <c r="H1182" s="53" t="s">
        <v>251</v>
      </c>
      <c r="I1182" s="53" t="s">
        <v>20</v>
      </c>
      <c r="J1182" s="53" t="s">
        <v>62</v>
      </c>
      <c r="K1182" s="53" t="s">
        <v>29</v>
      </c>
      <c r="L1182" s="53" t="s">
        <v>193</v>
      </c>
      <c r="M1182" s="53" t="s">
        <v>131</v>
      </c>
      <c r="N1182" s="53" t="s">
        <v>132</v>
      </c>
      <c r="O1182" s="55">
        <v>142800</v>
      </c>
      <c r="P1182" s="53" t="s">
        <v>282</v>
      </c>
      <c r="Q1182" s="53" t="s">
        <v>1015</v>
      </c>
      <c r="R1182" s="40">
        <f>IF(D1182="0. Inget datum inlagt",Tabell1[[#This Row],[Start date]],YEAR(D1182))</f>
        <v>2023</v>
      </c>
      <c r="S1182" s="13" t="s">
        <v>134</v>
      </c>
    </row>
    <row r="1183" spans="1:19" x14ac:dyDescent="0.2">
      <c r="A1183" s="53">
        <v>77</v>
      </c>
      <c r="B1183" t="s">
        <v>572</v>
      </c>
      <c r="C1183" s="53" t="s">
        <v>1817</v>
      </c>
      <c r="D1183" s="54">
        <v>45292</v>
      </c>
      <c r="E1183" s="85">
        <v>46387</v>
      </c>
      <c r="F1183" s="53" t="s">
        <v>662</v>
      </c>
      <c r="G1183" s="53" t="s">
        <v>135</v>
      </c>
      <c r="H1183" s="53" t="s">
        <v>154</v>
      </c>
      <c r="I1183" s="53" t="s">
        <v>20</v>
      </c>
      <c r="J1183" s="53" t="s">
        <v>25</v>
      </c>
      <c r="K1183" s="53" t="s">
        <v>22</v>
      </c>
      <c r="L1183" s="53" t="s">
        <v>168</v>
      </c>
      <c r="M1183" s="53" t="s">
        <v>50</v>
      </c>
      <c r="N1183" s="53" t="s">
        <v>156</v>
      </c>
      <c r="O1183" s="55">
        <v>348300</v>
      </c>
      <c r="P1183" s="53" t="s">
        <v>133</v>
      </c>
      <c r="Q1183" s="53" t="s">
        <v>90</v>
      </c>
      <c r="R1183" s="40">
        <f>IF(D1183="0. Inget datum inlagt",Tabell1[[#This Row],[Start date]],YEAR(D1183))</f>
        <v>2024</v>
      </c>
      <c r="S1183" s="13" t="s">
        <v>134</v>
      </c>
    </row>
    <row r="1184" spans="1:19" x14ac:dyDescent="0.2">
      <c r="A1184" s="53">
        <v>78</v>
      </c>
      <c r="B1184" t="s">
        <v>572</v>
      </c>
      <c r="C1184" s="53" t="s">
        <v>1817</v>
      </c>
      <c r="D1184" s="54">
        <v>45292</v>
      </c>
      <c r="E1184" s="85">
        <v>46387</v>
      </c>
      <c r="F1184" s="53" t="s">
        <v>662</v>
      </c>
      <c r="G1184" s="53" t="s">
        <v>135</v>
      </c>
      <c r="H1184" s="53" t="s">
        <v>663</v>
      </c>
      <c r="I1184" s="53" t="s">
        <v>20</v>
      </c>
      <c r="J1184" s="53" t="s">
        <v>21</v>
      </c>
      <c r="K1184" s="53" t="s">
        <v>22</v>
      </c>
      <c r="L1184" s="53" t="s">
        <v>664</v>
      </c>
      <c r="M1184" s="53" t="s">
        <v>176</v>
      </c>
      <c r="N1184" s="53" t="s">
        <v>148</v>
      </c>
      <c r="O1184" s="55">
        <v>256750</v>
      </c>
      <c r="P1184" s="53" t="s">
        <v>133</v>
      </c>
      <c r="Q1184" s="53" t="s">
        <v>90</v>
      </c>
      <c r="R1184" s="40">
        <f>IF(D1184="0. Inget datum inlagt",Tabell1[[#This Row],[Start date]],YEAR(D1184))</f>
        <v>2024</v>
      </c>
      <c r="S1184" s="13" t="s">
        <v>134</v>
      </c>
    </row>
    <row r="1185" spans="1:19" x14ac:dyDescent="0.2">
      <c r="A1185" s="53">
        <v>79</v>
      </c>
      <c r="B1185" t="s">
        <v>572</v>
      </c>
      <c r="C1185" s="53" t="s">
        <v>1817</v>
      </c>
      <c r="D1185" s="54">
        <v>45444</v>
      </c>
      <c r="E1185" s="85">
        <v>46538</v>
      </c>
      <c r="F1185" s="53" t="s">
        <v>1005</v>
      </c>
      <c r="G1185" s="53" t="s">
        <v>135</v>
      </c>
      <c r="H1185" s="53" t="s">
        <v>1503</v>
      </c>
      <c r="I1185" s="53" t="s">
        <v>34</v>
      </c>
      <c r="J1185" s="53" t="s">
        <v>1816</v>
      </c>
      <c r="K1185" s="53" t="s">
        <v>22</v>
      </c>
      <c r="L1185" s="53" t="s">
        <v>193</v>
      </c>
      <c r="M1185" s="53" t="s">
        <v>131</v>
      </c>
      <c r="N1185" s="53" t="s">
        <v>132</v>
      </c>
      <c r="O1185" s="55">
        <v>491266</v>
      </c>
      <c r="P1185" s="53" t="s">
        <v>138</v>
      </c>
      <c r="Q1185" s="53" t="s">
        <v>51</v>
      </c>
      <c r="R1185" s="40">
        <f>IF(D1185="0. Inget datum inlagt",Tabell1[[#This Row],[Start date]],YEAR(D1185))</f>
        <v>2024</v>
      </c>
      <c r="S1185" s="13" t="s">
        <v>134</v>
      </c>
    </row>
    <row r="1186" spans="1:19" x14ac:dyDescent="0.2">
      <c r="A1186" s="53">
        <v>80</v>
      </c>
      <c r="B1186" t="s">
        <v>572</v>
      </c>
      <c r="C1186" s="53" t="s">
        <v>1817</v>
      </c>
      <c r="D1186" s="54">
        <v>45444</v>
      </c>
      <c r="E1186" s="85">
        <v>46904</v>
      </c>
      <c r="F1186" s="53" t="s">
        <v>1006</v>
      </c>
      <c r="G1186" s="53" t="s">
        <v>135</v>
      </c>
      <c r="H1186" s="53" t="s">
        <v>1504</v>
      </c>
      <c r="I1186" s="53" t="s">
        <v>20</v>
      </c>
      <c r="J1186" s="53" t="s">
        <v>1600</v>
      </c>
      <c r="K1186" s="53" t="s">
        <v>22</v>
      </c>
      <c r="L1186" s="53" t="s">
        <v>205</v>
      </c>
      <c r="M1186" s="53" t="s">
        <v>131</v>
      </c>
      <c r="N1186" s="53" t="s">
        <v>132</v>
      </c>
      <c r="O1186" s="55">
        <v>271925</v>
      </c>
      <c r="P1186" s="53" t="s">
        <v>138</v>
      </c>
      <c r="Q1186" s="53" t="s">
        <v>51</v>
      </c>
      <c r="R1186" s="40">
        <f>IF(D1186="0. Inget datum inlagt",Tabell1[[#This Row],[Start date]],YEAR(D1186))</f>
        <v>2024</v>
      </c>
      <c r="S1186" s="13" t="s">
        <v>134</v>
      </c>
    </row>
    <row r="1187" spans="1:19" x14ac:dyDescent="0.2">
      <c r="A1187" s="53">
        <v>81</v>
      </c>
      <c r="B1187" t="s">
        <v>572</v>
      </c>
      <c r="C1187" s="53" t="s">
        <v>1817</v>
      </c>
      <c r="D1187" s="54">
        <v>45444</v>
      </c>
      <c r="E1187" s="85">
        <v>46904</v>
      </c>
      <c r="F1187" s="53" t="s">
        <v>1006</v>
      </c>
      <c r="G1187" s="53" t="s">
        <v>135</v>
      </c>
      <c r="H1187" s="53" t="s">
        <v>216</v>
      </c>
      <c r="I1187" s="53" t="s">
        <v>20</v>
      </c>
      <c r="J1187" s="53" t="s">
        <v>21</v>
      </c>
      <c r="K1187" s="53" t="s">
        <v>22</v>
      </c>
      <c r="L1187" s="53" t="s">
        <v>193</v>
      </c>
      <c r="M1187" s="53" t="s">
        <v>131</v>
      </c>
      <c r="N1187" s="53" t="s">
        <v>132</v>
      </c>
      <c r="O1187" s="55">
        <v>516000</v>
      </c>
      <c r="P1187" s="53" t="s">
        <v>138</v>
      </c>
      <c r="Q1187" s="53" t="s">
        <v>51</v>
      </c>
      <c r="R1187" s="40">
        <f>IF(D1187="0. Inget datum inlagt",Tabell1[[#This Row],[Start date]],YEAR(D1187))</f>
        <v>2024</v>
      </c>
      <c r="S1187" s="13" t="s">
        <v>134</v>
      </c>
    </row>
    <row r="1188" spans="1:19" x14ac:dyDescent="0.2">
      <c r="A1188" s="53">
        <v>82</v>
      </c>
      <c r="B1188" t="s">
        <v>572</v>
      </c>
      <c r="C1188" s="53" t="s">
        <v>1817</v>
      </c>
      <c r="D1188" s="54">
        <v>45536</v>
      </c>
      <c r="E1188" s="85">
        <v>46630</v>
      </c>
      <c r="F1188" s="53" t="s">
        <v>1008</v>
      </c>
      <c r="G1188" s="53" t="s">
        <v>135</v>
      </c>
      <c r="H1188" s="53" t="s">
        <v>1964</v>
      </c>
      <c r="I1188" s="53" t="s">
        <v>20</v>
      </c>
      <c r="J1188" s="53" t="s">
        <v>25</v>
      </c>
      <c r="K1188" s="53" t="s">
        <v>252</v>
      </c>
      <c r="L1188" s="53" t="s">
        <v>158</v>
      </c>
      <c r="M1188" s="53" t="s">
        <v>42</v>
      </c>
      <c r="N1188" s="53" t="s">
        <v>152</v>
      </c>
      <c r="O1188" s="55">
        <v>211307</v>
      </c>
      <c r="P1188" s="53" t="s">
        <v>138</v>
      </c>
      <c r="Q1188" s="53" t="s">
        <v>77</v>
      </c>
      <c r="R1188" s="40">
        <f>IF(D1188="0. Inget datum inlagt",Tabell1[[#This Row],[Start date]],YEAR(D1188))</f>
        <v>2024</v>
      </c>
      <c r="S1188" s="13" t="s">
        <v>134</v>
      </c>
    </row>
    <row r="1189" spans="1:19" x14ac:dyDescent="0.2">
      <c r="A1189" s="53">
        <v>83</v>
      </c>
      <c r="B1189" t="s">
        <v>572</v>
      </c>
      <c r="C1189" s="53" t="s">
        <v>1817</v>
      </c>
      <c r="D1189" s="54">
        <v>45536</v>
      </c>
      <c r="E1189" s="85">
        <v>46630</v>
      </c>
      <c r="F1189" s="53" t="s">
        <v>1008</v>
      </c>
      <c r="G1189" s="53" t="s">
        <v>135</v>
      </c>
      <c r="H1189" s="53" t="s">
        <v>1505</v>
      </c>
      <c r="I1189" s="53" t="s">
        <v>20</v>
      </c>
      <c r="J1189" s="53" t="s">
        <v>25</v>
      </c>
      <c r="K1189" s="53" t="s">
        <v>22</v>
      </c>
      <c r="L1189" s="53" t="s">
        <v>158</v>
      </c>
      <c r="M1189" s="53" t="s">
        <v>42</v>
      </c>
      <c r="N1189" s="53" t="s">
        <v>152</v>
      </c>
      <c r="O1189" s="55">
        <v>289787</v>
      </c>
      <c r="P1189" s="53" t="s">
        <v>138</v>
      </c>
      <c r="Q1189" s="53" t="s">
        <v>77</v>
      </c>
      <c r="R1189" s="40">
        <f>IF(D1189="0. Inget datum inlagt",Tabell1[[#This Row],[Start date]],YEAR(D1189))</f>
        <v>2024</v>
      </c>
      <c r="S1189" s="13" t="s">
        <v>134</v>
      </c>
    </row>
    <row r="1190" spans="1:19" x14ac:dyDescent="0.2">
      <c r="A1190" s="53">
        <v>84</v>
      </c>
      <c r="B1190" t="s">
        <v>572</v>
      </c>
      <c r="C1190" s="53" t="s">
        <v>1817</v>
      </c>
      <c r="D1190" s="54">
        <v>45566</v>
      </c>
      <c r="E1190" s="85">
        <v>46843</v>
      </c>
      <c r="F1190" s="53" t="s">
        <v>1009</v>
      </c>
      <c r="G1190" s="53" t="s">
        <v>135</v>
      </c>
      <c r="H1190" s="53" t="s">
        <v>204</v>
      </c>
      <c r="I1190" s="53" t="s">
        <v>20</v>
      </c>
      <c r="J1190" s="53" t="s">
        <v>145</v>
      </c>
      <c r="K1190" s="53" t="s">
        <v>29</v>
      </c>
      <c r="L1190" s="53" t="s">
        <v>205</v>
      </c>
      <c r="M1190" s="53" t="s">
        <v>131</v>
      </c>
      <c r="N1190" s="53" t="s">
        <v>132</v>
      </c>
      <c r="O1190" s="55">
        <v>931245</v>
      </c>
      <c r="P1190" s="53" t="s">
        <v>138</v>
      </c>
      <c r="Q1190" s="53" t="s">
        <v>51</v>
      </c>
      <c r="R1190" s="40">
        <f>IF(D1190="0. Inget datum inlagt",Tabell1[[#This Row],[Start date]],YEAR(D1190))</f>
        <v>2024</v>
      </c>
      <c r="S1190" s="13" t="s">
        <v>134</v>
      </c>
    </row>
    <row r="1191" spans="1:19" x14ac:dyDescent="0.2">
      <c r="A1191" s="53">
        <v>85</v>
      </c>
      <c r="B1191" t="s">
        <v>572</v>
      </c>
      <c r="C1191" s="53" t="s">
        <v>1817</v>
      </c>
      <c r="D1191" s="54">
        <v>45566</v>
      </c>
      <c r="E1191" s="85">
        <v>46843</v>
      </c>
      <c r="F1191" s="53" t="s">
        <v>1009</v>
      </c>
      <c r="G1191" s="53" t="s">
        <v>135</v>
      </c>
      <c r="H1191" s="53" t="s">
        <v>338</v>
      </c>
      <c r="I1191" s="53" t="s">
        <v>20</v>
      </c>
      <c r="J1191" s="53" t="s">
        <v>25</v>
      </c>
      <c r="K1191" s="53" t="s">
        <v>22</v>
      </c>
      <c r="L1191" s="53" t="s">
        <v>175</v>
      </c>
      <c r="M1191" s="53" t="s">
        <v>176</v>
      </c>
      <c r="N1191" s="53" t="s">
        <v>148</v>
      </c>
      <c r="O1191" s="55">
        <v>493072</v>
      </c>
      <c r="P1191" s="53" t="s">
        <v>138</v>
      </c>
      <c r="Q1191" s="53" t="s">
        <v>51</v>
      </c>
      <c r="R1191" s="40">
        <f>IF(D1191="0. Inget datum inlagt",Tabell1[[#This Row],[Start date]],YEAR(D1191))</f>
        <v>2024</v>
      </c>
      <c r="S1191" s="13" t="s">
        <v>134</v>
      </c>
    </row>
    <row r="1192" spans="1:19" x14ac:dyDescent="0.2">
      <c r="A1192" s="53">
        <v>86</v>
      </c>
      <c r="B1192" t="s">
        <v>572</v>
      </c>
      <c r="C1192" s="53" t="s">
        <v>1817</v>
      </c>
      <c r="D1192" s="54">
        <v>45566</v>
      </c>
      <c r="E1192" s="85">
        <v>46843</v>
      </c>
      <c r="F1192" s="53" t="s">
        <v>1009</v>
      </c>
      <c r="G1192" s="53" t="s">
        <v>135</v>
      </c>
      <c r="H1192" s="53" t="s">
        <v>1506</v>
      </c>
      <c r="I1192" s="53" t="s">
        <v>20</v>
      </c>
      <c r="J1192" s="53" t="s">
        <v>66</v>
      </c>
      <c r="K1192" s="53" t="s">
        <v>22</v>
      </c>
      <c r="L1192" s="53" t="s">
        <v>168</v>
      </c>
      <c r="M1192" s="53" t="s">
        <v>50</v>
      </c>
      <c r="N1192" s="53" t="s">
        <v>156</v>
      </c>
      <c r="O1192" s="55">
        <v>207207</v>
      </c>
      <c r="P1192" s="53" t="s">
        <v>138</v>
      </c>
      <c r="Q1192" s="53" t="s">
        <v>51</v>
      </c>
      <c r="R1192" s="40">
        <f>IF(D1192="0. Inget datum inlagt",Tabell1[[#This Row],[Start date]],YEAR(D1192))</f>
        <v>2024</v>
      </c>
      <c r="S1192" s="13" t="s">
        <v>134</v>
      </c>
    </row>
    <row r="1193" spans="1:19" x14ac:dyDescent="0.2">
      <c r="A1193" s="53">
        <v>87</v>
      </c>
      <c r="B1193" t="s">
        <v>572</v>
      </c>
      <c r="C1193" s="53" t="s">
        <v>1817</v>
      </c>
      <c r="D1193" s="54">
        <v>45474</v>
      </c>
      <c r="E1193" s="85">
        <v>46660</v>
      </c>
      <c r="F1193" s="53" t="s">
        <v>1010</v>
      </c>
      <c r="G1193" s="53" t="s">
        <v>135</v>
      </c>
      <c r="H1193" s="53" t="s">
        <v>216</v>
      </c>
      <c r="I1193" s="53" t="s">
        <v>20</v>
      </c>
      <c r="J1193" s="53" t="s">
        <v>21</v>
      </c>
      <c r="K1193" s="53" t="s">
        <v>22</v>
      </c>
      <c r="L1193" s="53" t="s">
        <v>193</v>
      </c>
      <c r="M1193" s="53" t="s">
        <v>131</v>
      </c>
      <c r="N1193" s="53" t="s">
        <v>132</v>
      </c>
      <c r="O1193" s="55">
        <v>388040</v>
      </c>
      <c r="P1193" s="53" t="s">
        <v>138</v>
      </c>
      <c r="Q1193" s="53" t="s">
        <v>51</v>
      </c>
      <c r="R1193" s="40">
        <f>IF(D1193="0. Inget datum inlagt",Tabell1[[#This Row],[Start date]],YEAR(D1193))</f>
        <v>2024</v>
      </c>
      <c r="S1193" s="13" t="s">
        <v>134</v>
      </c>
    </row>
    <row r="1194" spans="1:19" x14ac:dyDescent="0.2">
      <c r="A1194" s="53">
        <v>88</v>
      </c>
      <c r="B1194" t="s">
        <v>572</v>
      </c>
      <c r="C1194" s="53" t="s">
        <v>1817</v>
      </c>
      <c r="D1194" s="54">
        <v>45474</v>
      </c>
      <c r="E1194" s="85">
        <v>46660</v>
      </c>
      <c r="F1194" s="53" t="s">
        <v>1010</v>
      </c>
      <c r="G1194" s="53" t="s">
        <v>135</v>
      </c>
      <c r="H1194" s="53" t="s">
        <v>1507</v>
      </c>
      <c r="I1194" s="53" t="s">
        <v>34</v>
      </c>
      <c r="J1194" s="53" t="s">
        <v>66</v>
      </c>
      <c r="K1194" s="53" t="s">
        <v>22</v>
      </c>
      <c r="L1194" s="53" t="s">
        <v>205</v>
      </c>
      <c r="M1194" s="53" t="s">
        <v>131</v>
      </c>
      <c r="N1194" s="53" t="s">
        <v>132</v>
      </c>
      <c r="O1194" s="55">
        <v>202500</v>
      </c>
      <c r="P1194" s="53" t="s">
        <v>138</v>
      </c>
      <c r="Q1194" s="53" t="s">
        <v>51</v>
      </c>
      <c r="R1194" s="40">
        <f>IF(D1194="0. Inget datum inlagt",Tabell1[[#This Row],[Start date]],YEAR(D1194))</f>
        <v>2024</v>
      </c>
      <c r="S1194" s="13" t="s">
        <v>134</v>
      </c>
    </row>
    <row r="1195" spans="1:19" x14ac:dyDescent="0.2">
      <c r="A1195" s="53">
        <v>89</v>
      </c>
      <c r="B1195" t="s">
        <v>572</v>
      </c>
      <c r="C1195" s="53" t="s">
        <v>1817</v>
      </c>
      <c r="D1195" s="54">
        <v>45597</v>
      </c>
      <c r="E1195" s="85">
        <v>46873</v>
      </c>
      <c r="F1195" s="53" t="s">
        <v>1011</v>
      </c>
      <c r="G1195" s="53" t="s">
        <v>135</v>
      </c>
      <c r="H1195" s="53" t="s">
        <v>1508</v>
      </c>
      <c r="I1195" s="53" t="s">
        <v>34</v>
      </c>
      <c r="J1195" s="53" t="s">
        <v>35</v>
      </c>
      <c r="K1195" s="53" t="s">
        <v>252</v>
      </c>
      <c r="L1195" s="53" t="s">
        <v>175</v>
      </c>
      <c r="M1195" s="53" t="s">
        <v>176</v>
      </c>
      <c r="N1195" s="53" t="s">
        <v>148</v>
      </c>
      <c r="O1195" s="55">
        <v>220000</v>
      </c>
      <c r="P1195" s="53" t="s">
        <v>138</v>
      </c>
      <c r="Q1195" s="53" t="s">
        <v>51</v>
      </c>
      <c r="R1195" s="40">
        <f>IF(D1195="0. Inget datum inlagt",Tabell1[[#This Row],[Start date]],YEAR(D1195))</f>
        <v>2024</v>
      </c>
      <c r="S1195" s="13" t="s">
        <v>134</v>
      </c>
    </row>
    <row r="1196" spans="1:19" x14ac:dyDescent="0.2">
      <c r="A1196" s="53">
        <v>90</v>
      </c>
      <c r="B1196" t="s">
        <v>572</v>
      </c>
      <c r="C1196" s="53" t="s">
        <v>1817</v>
      </c>
      <c r="D1196" s="54">
        <v>45597</v>
      </c>
      <c r="E1196" s="85">
        <v>46873</v>
      </c>
      <c r="F1196" s="53" t="s">
        <v>1011</v>
      </c>
      <c r="G1196" s="53" t="s">
        <v>135</v>
      </c>
      <c r="H1196" s="53" t="s">
        <v>1965</v>
      </c>
      <c r="I1196" s="53" t="s">
        <v>20</v>
      </c>
      <c r="J1196" s="53" t="s">
        <v>21</v>
      </c>
      <c r="K1196" s="53" t="s">
        <v>22</v>
      </c>
      <c r="L1196" s="53" t="s">
        <v>671</v>
      </c>
      <c r="M1196" s="53" t="s">
        <v>176</v>
      </c>
      <c r="N1196" s="53" t="s">
        <v>148</v>
      </c>
      <c r="O1196" s="55">
        <v>243457</v>
      </c>
      <c r="P1196" s="53" t="s">
        <v>138</v>
      </c>
      <c r="Q1196" s="53" t="s">
        <v>51</v>
      </c>
      <c r="R1196" s="40">
        <f>IF(D1196="0. Inget datum inlagt",Tabell1[[#This Row],[Start date]],YEAR(D1196))</f>
        <v>2024</v>
      </c>
      <c r="S1196" s="13" t="s">
        <v>134</v>
      </c>
    </row>
    <row r="1197" spans="1:19" x14ac:dyDescent="0.2">
      <c r="A1197" s="53">
        <v>91</v>
      </c>
      <c r="B1197" t="s">
        <v>572</v>
      </c>
      <c r="C1197" s="53" t="s">
        <v>1817</v>
      </c>
      <c r="D1197" s="54">
        <v>45427</v>
      </c>
      <c r="E1197" s="85">
        <v>46522</v>
      </c>
      <c r="F1197" s="53" t="s">
        <v>1012</v>
      </c>
      <c r="G1197" s="53" t="s">
        <v>135</v>
      </c>
      <c r="H1197" s="53" t="s">
        <v>1509</v>
      </c>
      <c r="I1197" s="53" t="s">
        <v>20</v>
      </c>
      <c r="J1197" s="53" t="s">
        <v>21</v>
      </c>
      <c r="K1197" s="53" t="s">
        <v>22</v>
      </c>
      <c r="L1197" s="53" t="s">
        <v>168</v>
      </c>
      <c r="M1197" s="53" t="s">
        <v>50</v>
      </c>
      <c r="N1197" s="53" t="s">
        <v>156</v>
      </c>
      <c r="O1197" s="55">
        <v>205065</v>
      </c>
      <c r="P1197" s="53" t="s">
        <v>138</v>
      </c>
      <c r="Q1197" s="53" t="s">
        <v>51</v>
      </c>
      <c r="R1197" s="40">
        <f>IF(D1197="0. Inget datum inlagt",Tabell1[[#This Row],[Start date]],YEAR(D1197))</f>
        <v>2024</v>
      </c>
      <c r="S1197" s="13" t="s">
        <v>134</v>
      </c>
    </row>
    <row r="1198" spans="1:19" x14ac:dyDescent="0.2">
      <c r="A1198" s="53">
        <v>92</v>
      </c>
      <c r="B1198" t="s">
        <v>572</v>
      </c>
      <c r="C1198" s="53" t="s">
        <v>1817</v>
      </c>
      <c r="D1198" s="54">
        <v>45536</v>
      </c>
      <c r="E1198" s="85">
        <v>46630</v>
      </c>
      <c r="F1198" s="53" t="s">
        <v>1013</v>
      </c>
      <c r="G1198" s="53" t="s">
        <v>135</v>
      </c>
      <c r="H1198" s="53" t="s">
        <v>183</v>
      </c>
      <c r="I1198" s="53" t="s">
        <v>20</v>
      </c>
      <c r="J1198" s="53" t="s">
        <v>25</v>
      </c>
      <c r="K1198" s="53" t="s">
        <v>22</v>
      </c>
      <c r="L1198" s="53" t="s">
        <v>168</v>
      </c>
      <c r="M1198" s="53" t="s">
        <v>50</v>
      </c>
      <c r="N1198" s="53" t="s">
        <v>156</v>
      </c>
      <c r="O1198" s="55">
        <v>215858</v>
      </c>
      <c r="P1198" s="53" t="s">
        <v>138</v>
      </c>
      <c r="Q1198" s="53" t="s">
        <v>51</v>
      </c>
      <c r="R1198" s="40">
        <f>IF(D1198="0. Inget datum inlagt",Tabell1[[#This Row],[Start date]],YEAR(D1198))</f>
        <v>2024</v>
      </c>
      <c r="S1198" s="13" t="s">
        <v>134</v>
      </c>
    </row>
    <row r="1199" spans="1:19" x14ac:dyDescent="0.2">
      <c r="A1199" s="53">
        <v>93</v>
      </c>
      <c r="B1199" t="s">
        <v>572</v>
      </c>
      <c r="C1199" s="53" t="s">
        <v>1817</v>
      </c>
      <c r="D1199" s="54">
        <v>45536</v>
      </c>
      <c r="E1199" s="85">
        <v>46630</v>
      </c>
      <c r="F1199" s="53" t="s">
        <v>1013</v>
      </c>
      <c r="G1199" s="53" t="s">
        <v>135</v>
      </c>
      <c r="H1199" s="53" t="s">
        <v>1510</v>
      </c>
      <c r="I1199" s="53" t="s">
        <v>34</v>
      </c>
      <c r="J1199" s="53" t="s">
        <v>1816</v>
      </c>
      <c r="K1199" s="53" t="s">
        <v>22</v>
      </c>
      <c r="L1199" s="53" t="s">
        <v>168</v>
      </c>
      <c r="M1199" s="53" t="s">
        <v>50</v>
      </c>
      <c r="N1199" s="53" t="s">
        <v>156</v>
      </c>
      <c r="O1199" s="55">
        <v>98933</v>
      </c>
      <c r="P1199" s="53" t="s">
        <v>138</v>
      </c>
      <c r="Q1199" s="53" t="s">
        <v>51</v>
      </c>
      <c r="R1199" s="40">
        <f>IF(D1199="0. Inget datum inlagt",Tabell1[[#This Row],[Start date]],YEAR(D1199))</f>
        <v>2024</v>
      </c>
      <c r="S1199" s="13" t="s">
        <v>134</v>
      </c>
    </row>
    <row r="1200" spans="1:19" x14ac:dyDescent="0.2">
      <c r="A1200" s="9"/>
      <c r="B1200" s="10"/>
      <c r="C1200" s="9"/>
      <c r="D1200" s="11"/>
      <c r="E1200" s="11"/>
      <c r="F1200" s="9"/>
      <c r="G1200" s="9"/>
      <c r="H1200" s="9"/>
      <c r="I1200" s="9"/>
      <c r="J1200" s="9"/>
      <c r="K1200" s="9"/>
      <c r="L1200" s="9"/>
      <c r="M1200" s="9"/>
      <c r="N1200" s="9"/>
      <c r="O1200" s="12"/>
      <c r="P1200" s="9"/>
      <c r="Q1200" s="9"/>
    </row>
    <row r="1201" spans="1:17" x14ac:dyDescent="0.2">
      <c r="A1201" s="9"/>
      <c r="B1201" s="10"/>
      <c r="C1201" s="9"/>
      <c r="D1201" s="11"/>
      <c r="E1201" s="11"/>
      <c r="F1201" s="9"/>
      <c r="G1201" s="9"/>
      <c r="H1201" s="9"/>
      <c r="I1201" s="9"/>
      <c r="J1201" s="9"/>
      <c r="K1201" s="9"/>
      <c r="L1201" s="9"/>
      <c r="M1201" s="9"/>
      <c r="N1201" s="9"/>
      <c r="O1201" s="12"/>
      <c r="P1201" s="9"/>
      <c r="Q1201" s="9"/>
    </row>
    <row r="1202" spans="1:17" x14ac:dyDescent="0.2">
      <c r="A1202" s="9"/>
      <c r="B1202" s="10"/>
      <c r="C1202" s="9"/>
      <c r="D1202" s="11"/>
      <c r="E1202" s="11"/>
      <c r="F1202" s="9"/>
      <c r="G1202" s="9"/>
      <c r="H1202" s="9"/>
      <c r="I1202" s="9"/>
      <c r="J1202" s="9"/>
      <c r="K1202" s="9"/>
      <c r="L1202" s="9"/>
      <c r="M1202" s="9"/>
      <c r="N1202" s="9"/>
      <c r="O1202" s="12"/>
      <c r="P1202" s="9"/>
      <c r="Q1202" s="9"/>
    </row>
    <row r="1203" spans="1:17" x14ac:dyDescent="0.2">
      <c r="A1203" s="9"/>
      <c r="B1203" s="10"/>
      <c r="C1203" s="9"/>
      <c r="D1203" s="11"/>
      <c r="E1203" s="11"/>
      <c r="F1203" s="9"/>
      <c r="G1203" s="9"/>
      <c r="H1203" s="9"/>
      <c r="I1203" s="9"/>
      <c r="J1203" s="9"/>
      <c r="K1203" s="9"/>
      <c r="L1203" s="9"/>
      <c r="M1203" s="9"/>
      <c r="N1203" s="9"/>
      <c r="O1203" s="12"/>
      <c r="P1203" s="9"/>
      <c r="Q1203" s="9"/>
    </row>
    <row r="1204" spans="1:17" x14ac:dyDescent="0.2">
      <c r="A1204" s="9"/>
      <c r="B1204" s="10"/>
      <c r="C1204" s="9"/>
      <c r="D1204" s="11"/>
      <c r="E1204" s="11"/>
      <c r="F1204" s="9"/>
      <c r="G1204" s="9"/>
      <c r="H1204" s="9"/>
      <c r="I1204" s="9"/>
      <c r="J1204" s="9"/>
      <c r="K1204" s="9"/>
      <c r="L1204" s="9"/>
      <c r="M1204" s="9"/>
      <c r="N1204" s="9"/>
      <c r="O1204" s="12"/>
      <c r="P1204" s="9"/>
      <c r="Q1204" s="9"/>
    </row>
    <row r="1205" spans="1:17" x14ac:dyDescent="0.2">
      <c r="A1205" s="9"/>
      <c r="B1205" s="10"/>
      <c r="C1205" s="9"/>
      <c r="D1205" s="11"/>
      <c r="E1205" s="11"/>
      <c r="F1205" s="9"/>
      <c r="G1205" s="9"/>
      <c r="H1205" s="9"/>
      <c r="I1205" s="9"/>
      <c r="J1205" s="9"/>
      <c r="K1205" s="9"/>
      <c r="L1205" s="9"/>
      <c r="M1205" s="9"/>
      <c r="N1205" s="9"/>
      <c r="O1205" s="12"/>
      <c r="P1205" s="9"/>
      <c r="Q1205" s="9"/>
    </row>
    <row r="1206" spans="1:17" x14ac:dyDescent="0.2">
      <c r="A1206" s="9"/>
      <c r="B1206" s="10"/>
      <c r="C1206" s="9"/>
      <c r="D1206" s="11"/>
      <c r="E1206" s="11"/>
      <c r="F1206" s="9"/>
      <c r="G1206" s="9"/>
      <c r="H1206" s="9"/>
      <c r="I1206" s="9"/>
      <c r="J1206" s="9"/>
      <c r="K1206" s="9"/>
      <c r="L1206" s="9"/>
      <c r="M1206" s="9"/>
      <c r="N1206" s="9"/>
      <c r="O1206" s="12"/>
      <c r="P1206" s="9"/>
      <c r="Q1206" s="9"/>
    </row>
    <row r="1207" spans="1:17" x14ac:dyDescent="0.2">
      <c r="A1207" s="9"/>
      <c r="B1207" s="10"/>
      <c r="C1207" s="9"/>
      <c r="D1207" s="11"/>
      <c r="E1207" s="11"/>
      <c r="F1207" s="9"/>
      <c r="G1207" s="9"/>
      <c r="H1207" s="9"/>
      <c r="I1207" s="9"/>
      <c r="J1207" s="9"/>
      <c r="K1207" s="9"/>
      <c r="L1207" s="9"/>
      <c r="M1207" s="9"/>
      <c r="N1207" s="9"/>
      <c r="O1207" s="12"/>
      <c r="P1207" s="9"/>
      <c r="Q1207" s="9"/>
    </row>
    <row r="1208" spans="1:17" x14ac:dyDescent="0.2">
      <c r="A1208" s="9"/>
      <c r="B1208" s="10"/>
      <c r="C1208" s="9"/>
      <c r="D1208" s="11"/>
      <c r="E1208" s="11"/>
      <c r="F1208" s="9"/>
      <c r="G1208" s="9"/>
      <c r="H1208" s="9"/>
      <c r="I1208" s="9"/>
      <c r="J1208" s="9"/>
      <c r="K1208" s="9"/>
      <c r="L1208" s="9"/>
      <c r="M1208" s="9"/>
      <c r="N1208" s="9"/>
      <c r="O1208" s="12"/>
      <c r="P1208" s="9"/>
      <c r="Q1208" s="9"/>
    </row>
    <row r="1209" spans="1:17" x14ac:dyDescent="0.2">
      <c r="A1209" s="9"/>
      <c r="B1209" s="10"/>
      <c r="C1209" s="9"/>
      <c r="D1209" s="11"/>
      <c r="E1209" s="11"/>
      <c r="F1209" s="9"/>
      <c r="G1209" s="9"/>
      <c r="H1209" s="9"/>
      <c r="I1209" s="9"/>
      <c r="J1209" s="9"/>
      <c r="K1209" s="9"/>
      <c r="L1209" s="9"/>
      <c r="M1209" s="9"/>
      <c r="N1209" s="9"/>
      <c r="O1209" s="12"/>
      <c r="P1209" s="9"/>
      <c r="Q1209" s="9"/>
    </row>
    <row r="1210" spans="1:17" x14ac:dyDescent="0.2">
      <c r="A1210" s="9"/>
      <c r="B1210" s="10"/>
      <c r="C1210" s="9"/>
      <c r="D1210" s="11"/>
      <c r="E1210" s="11"/>
      <c r="F1210" s="9"/>
      <c r="G1210" s="9"/>
      <c r="H1210" s="9"/>
      <c r="I1210" s="9"/>
      <c r="J1210" s="9"/>
      <c r="K1210" s="9"/>
      <c r="L1210" s="9"/>
      <c r="M1210" s="9"/>
      <c r="N1210" s="9"/>
      <c r="O1210" s="12"/>
      <c r="P1210" s="9"/>
      <c r="Q1210" s="9"/>
    </row>
    <row r="1211" spans="1:17" x14ac:dyDescent="0.2">
      <c r="A1211" s="9"/>
      <c r="B1211" s="10"/>
      <c r="C1211" s="9"/>
      <c r="D1211" s="11"/>
      <c r="E1211" s="11"/>
      <c r="F1211" s="9"/>
      <c r="G1211" s="9"/>
      <c r="H1211" s="9"/>
      <c r="I1211" s="9"/>
      <c r="J1211" s="9"/>
      <c r="K1211" s="9"/>
      <c r="L1211" s="9"/>
      <c r="M1211" s="9"/>
      <c r="N1211" s="9"/>
      <c r="O1211" s="12"/>
      <c r="P1211" s="9"/>
      <c r="Q1211" s="9"/>
    </row>
    <row r="1212" spans="1:17" x14ac:dyDescent="0.2">
      <c r="A1212" s="9"/>
      <c r="B1212" s="10"/>
      <c r="C1212" s="9"/>
      <c r="D1212" s="11"/>
      <c r="E1212" s="11"/>
      <c r="F1212" s="9"/>
      <c r="G1212" s="9"/>
      <c r="H1212" s="9"/>
      <c r="I1212" s="9"/>
      <c r="J1212" s="9"/>
      <c r="K1212" s="9"/>
      <c r="L1212" s="9"/>
      <c r="M1212" s="9"/>
      <c r="N1212" s="9"/>
      <c r="O1212" s="12"/>
      <c r="P1212" s="9"/>
      <c r="Q1212" s="9"/>
    </row>
    <row r="1213" spans="1:17" x14ac:dyDescent="0.2">
      <c r="A1213" s="9"/>
      <c r="B1213" s="10"/>
      <c r="C1213" s="9"/>
      <c r="D1213" s="11"/>
      <c r="E1213" s="11"/>
      <c r="F1213" s="9"/>
      <c r="G1213" s="9"/>
      <c r="H1213" s="9"/>
      <c r="I1213" s="9"/>
      <c r="J1213" s="9"/>
      <c r="K1213" s="9"/>
      <c r="L1213" s="9"/>
      <c r="M1213" s="9"/>
      <c r="N1213" s="9"/>
      <c r="O1213" s="12"/>
      <c r="P1213" s="9"/>
      <c r="Q1213" s="9"/>
    </row>
    <row r="1214" spans="1:17" x14ac:dyDescent="0.2">
      <c r="A1214" s="9"/>
      <c r="B1214" s="10"/>
      <c r="C1214" s="9"/>
      <c r="D1214" s="11"/>
      <c r="E1214" s="11"/>
      <c r="F1214" s="9"/>
      <c r="G1214" s="9"/>
      <c r="H1214" s="9"/>
      <c r="I1214" s="9"/>
      <c r="J1214" s="9"/>
      <c r="K1214" s="9"/>
      <c r="L1214" s="9"/>
      <c r="M1214" s="9"/>
      <c r="N1214" s="9"/>
      <c r="O1214" s="12"/>
      <c r="P1214" s="9"/>
      <c r="Q1214" s="9"/>
    </row>
    <row r="1215" spans="1:17" x14ac:dyDescent="0.2">
      <c r="A1215" s="9"/>
      <c r="B1215" s="10"/>
      <c r="C1215" s="9"/>
      <c r="D1215" s="11"/>
      <c r="E1215" s="11"/>
      <c r="F1215" s="9"/>
      <c r="G1215" s="9"/>
      <c r="H1215" s="9"/>
      <c r="I1215" s="9"/>
      <c r="J1215" s="9"/>
      <c r="K1215" s="9"/>
      <c r="L1215" s="9"/>
      <c r="M1215" s="9"/>
      <c r="N1215" s="9"/>
      <c r="O1215" s="12"/>
      <c r="P1215" s="9"/>
      <c r="Q1215" s="9"/>
    </row>
    <row r="1216" spans="1:17" x14ac:dyDescent="0.2">
      <c r="A1216" s="9"/>
      <c r="B1216" s="10"/>
      <c r="C1216" s="9"/>
      <c r="D1216" s="11"/>
      <c r="E1216" s="11"/>
      <c r="F1216" s="9"/>
      <c r="G1216" s="9"/>
      <c r="H1216" s="9"/>
      <c r="I1216" s="9"/>
      <c r="J1216" s="9"/>
      <c r="K1216" s="9"/>
      <c r="L1216" s="9"/>
      <c r="M1216" s="9"/>
      <c r="N1216" s="9"/>
      <c r="O1216" s="12"/>
      <c r="P1216" s="9"/>
      <c r="Q1216" s="9"/>
    </row>
    <row r="1217" spans="1:17" x14ac:dyDescent="0.2">
      <c r="A1217" s="9"/>
      <c r="B1217" s="10"/>
      <c r="C1217" s="9"/>
      <c r="D1217" s="11"/>
      <c r="E1217" s="11"/>
      <c r="F1217" s="9"/>
      <c r="G1217" s="9"/>
      <c r="H1217" s="9"/>
      <c r="I1217" s="9"/>
      <c r="J1217" s="9"/>
      <c r="K1217" s="9"/>
      <c r="L1217" s="9"/>
      <c r="M1217" s="9"/>
      <c r="N1217" s="9"/>
      <c r="O1217" s="12"/>
      <c r="P1217" s="9"/>
      <c r="Q1217" s="9"/>
    </row>
    <row r="1218" spans="1:17" x14ac:dyDescent="0.2">
      <c r="A1218" s="9"/>
      <c r="B1218" s="10"/>
      <c r="C1218" s="9"/>
      <c r="D1218" s="11"/>
      <c r="E1218" s="11"/>
      <c r="F1218" s="9"/>
      <c r="G1218" s="9"/>
      <c r="H1218" s="9"/>
      <c r="I1218" s="9"/>
      <c r="J1218" s="9"/>
      <c r="K1218" s="9"/>
      <c r="L1218" s="9"/>
      <c r="M1218" s="9"/>
      <c r="N1218" s="9"/>
      <c r="O1218" s="12"/>
      <c r="P1218" s="9"/>
      <c r="Q1218" s="9"/>
    </row>
    <row r="1219" spans="1:17" x14ac:dyDescent="0.2">
      <c r="A1219" s="9"/>
      <c r="B1219" s="10"/>
      <c r="C1219" s="9"/>
      <c r="D1219" s="11"/>
      <c r="E1219" s="11"/>
      <c r="F1219" s="9"/>
      <c r="G1219" s="9"/>
      <c r="H1219" s="9"/>
      <c r="I1219" s="9"/>
      <c r="J1219" s="9"/>
      <c r="K1219" s="9"/>
      <c r="L1219" s="9"/>
      <c r="M1219" s="9"/>
      <c r="N1219" s="9"/>
      <c r="O1219" s="12"/>
      <c r="P1219" s="9"/>
      <c r="Q1219" s="9"/>
    </row>
    <row r="1220" spans="1:17" x14ac:dyDescent="0.2">
      <c r="A1220" s="9"/>
      <c r="B1220" s="10"/>
      <c r="C1220" s="9"/>
      <c r="D1220" s="11"/>
      <c r="E1220" s="11"/>
      <c r="F1220" s="9"/>
      <c r="G1220" s="9"/>
      <c r="H1220" s="9"/>
      <c r="I1220" s="9"/>
      <c r="J1220" s="9"/>
      <c r="K1220" s="9"/>
      <c r="L1220" s="9"/>
      <c r="M1220" s="9"/>
      <c r="N1220" s="9"/>
      <c r="O1220" s="12"/>
      <c r="P1220" s="9"/>
      <c r="Q1220" s="9"/>
    </row>
    <row r="1221" spans="1:17" x14ac:dyDescent="0.2">
      <c r="A1221" s="9"/>
      <c r="B1221" s="10"/>
      <c r="C1221" s="9"/>
      <c r="D1221" s="11"/>
      <c r="E1221" s="11"/>
      <c r="F1221" s="9"/>
      <c r="G1221" s="9"/>
      <c r="H1221" s="9"/>
      <c r="I1221" s="9"/>
      <c r="J1221" s="9"/>
      <c r="K1221" s="9"/>
      <c r="L1221" s="9"/>
      <c r="M1221" s="9"/>
      <c r="N1221" s="9"/>
      <c r="O1221" s="12"/>
      <c r="P1221" s="9"/>
      <c r="Q1221" s="9"/>
    </row>
    <row r="1222" spans="1:17" x14ac:dyDescent="0.2">
      <c r="A1222" s="9"/>
      <c r="B1222" s="10"/>
      <c r="C1222" s="9"/>
      <c r="D1222" s="11"/>
      <c r="E1222" s="11"/>
      <c r="F1222" s="9"/>
      <c r="G1222" s="9"/>
      <c r="H1222" s="9"/>
      <c r="I1222" s="9"/>
      <c r="J1222" s="9"/>
      <c r="K1222" s="9"/>
      <c r="L1222" s="9"/>
      <c r="M1222" s="9"/>
      <c r="N1222" s="9"/>
      <c r="O1222" s="12"/>
      <c r="P1222" s="9"/>
      <c r="Q1222" s="9"/>
    </row>
    <row r="1223" spans="1:17" x14ac:dyDescent="0.2">
      <c r="A1223" s="9"/>
      <c r="B1223" s="10"/>
      <c r="C1223" s="9"/>
      <c r="D1223" s="11"/>
      <c r="E1223" s="11"/>
      <c r="F1223" s="9"/>
      <c r="G1223" s="9"/>
      <c r="H1223" s="9"/>
      <c r="I1223" s="9"/>
      <c r="J1223" s="9"/>
      <c r="K1223" s="9"/>
      <c r="L1223" s="9"/>
      <c r="M1223" s="9"/>
      <c r="N1223" s="9"/>
      <c r="O1223" s="12"/>
      <c r="P1223" s="9"/>
      <c r="Q1223" s="9"/>
    </row>
    <row r="1224" spans="1:17" x14ac:dyDescent="0.2">
      <c r="A1224" s="9"/>
      <c r="B1224" s="10"/>
      <c r="C1224" s="9"/>
      <c r="D1224" s="11"/>
      <c r="E1224" s="11"/>
      <c r="F1224" s="9"/>
      <c r="G1224" s="9"/>
      <c r="H1224" s="9"/>
      <c r="I1224" s="9"/>
      <c r="J1224" s="9"/>
      <c r="K1224" s="9"/>
      <c r="L1224" s="9"/>
      <c r="M1224" s="9"/>
      <c r="N1224" s="9"/>
      <c r="O1224" s="12"/>
      <c r="P1224" s="9"/>
      <c r="Q1224" s="9"/>
    </row>
    <row r="1225" spans="1:17" x14ac:dyDescent="0.2">
      <c r="A1225" s="9"/>
      <c r="B1225" s="10"/>
      <c r="C1225" s="9"/>
      <c r="D1225" s="11"/>
      <c r="E1225" s="11"/>
      <c r="F1225" s="9"/>
      <c r="G1225" s="9"/>
      <c r="H1225" s="9"/>
      <c r="I1225" s="9"/>
      <c r="J1225" s="9"/>
      <c r="K1225" s="9"/>
      <c r="L1225" s="9"/>
      <c r="M1225" s="9"/>
      <c r="N1225" s="9"/>
      <c r="O1225" s="12"/>
      <c r="P1225" s="9"/>
      <c r="Q1225" s="9"/>
    </row>
    <row r="1226" spans="1:17" x14ac:dyDescent="0.2">
      <c r="A1226" s="9"/>
      <c r="B1226" s="10"/>
      <c r="C1226" s="9"/>
      <c r="D1226" s="11"/>
      <c r="E1226" s="11"/>
      <c r="F1226" s="9"/>
      <c r="G1226" s="9"/>
      <c r="H1226" s="9"/>
      <c r="I1226" s="9"/>
      <c r="J1226" s="9"/>
      <c r="K1226" s="9"/>
      <c r="L1226" s="9"/>
      <c r="M1226" s="9"/>
      <c r="N1226" s="9"/>
      <c r="O1226" s="12"/>
      <c r="P1226" s="9"/>
      <c r="Q1226" s="9"/>
    </row>
    <row r="1227" spans="1:17" x14ac:dyDescent="0.2">
      <c r="A1227" s="9"/>
      <c r="B1227" s="10"/>
      <c r="C1227" s="9"/>
      <c r="D1227" s="11"/>
      <c r="E1227" s="11"/>
      <c r="F1227" s="9"/>
      <c r="G1227" s="9"/>
      <c r="H1227" s="9"/>
      <c r="I1227" s="9"/>
      <c r="J1227" s="9"/>
      <c r="K1227" s="9"/>
      <c r="L1227" s="9"/>
      <c r="M1227" s="9"/>
      <c r="N1227" s="9"/>
      <c r="O1227" s="12"/>
      <c r="P1227" s="9"/>
      <c r="Q1227" s="9"/>
    </row>
    <row r="1228" spans="1:17" x14ac:dyDescent="0.2">
      <c r="A1228" s="9"/>
      <c r="B1228" s="10"/>
      <c r="C1228" s="9"/>
      <c r="D1228" s="11"/>
      <c r="E1228" s="11"/>
      <c r="F1228" s="9"/>
      <c r="G1228" s="9"/>
      <c r="H1228" s="9"/>
      <c r="I1228" s="9"/>
      <c r="J1228" s="9"/>
      <c r="K1228" s="9"/>
      <c r="L1228" s="9"/>
      <c r="M1228" s="9"/>
      <c r="N1228" s="9"/>
      <c r="O1228" s="12"/>
      <c r="P1228" s="9"/>
      <c r="Q1228" s="9"/>
    </row>
    <row r="1229" spans="1:17" x14ac:dyDescent="0.2">
      <c r="A1229" s="9"/>
      <c r="B1229" s="10"/>
      <c r="C1229" s="9"/>
      <c r="D1229" s="11"/>
      <c r="E1229" s="11"/>
      <c r="F1229" s="9"/>
      <c r="G1229" s="9"/>
      <c r="H1229" s="9"/>
      <c r="I1229" s="9"/>
      <c r="J1229" s="9"/>
      <c r="K1229" s="9"/>
      <c r="L1229" s="9"/>
      <c r="M1229" s="9"/>
      <c r="N1229" s="9"/>
      <c r="O1229" s="12"/>
      <c r="P1229" s="9"/>
      <c r="Q1229" s="9"/>
    </row>
    <row r="1230" spans="1:17" x14ac:dyDescent="0.2">
      <c r="A1230" s="9"/>
      <c r="B1230" s="10"/>
      <c r="C1230" s="9"/>
      <c r="D1230" s="11"/>
      <c r="E1230" s="11"/>
      <c r="F1230" s="9"/>
      <c r="G1230" s="9"/>
      <c r="H1230" s="9"/>
      <c r="I1230" s="9"/>
      <c r="J1230" s="9"/>
      <c r="K1230" s="9"/>
      <c r="L1230" s="9"/>
      <c r="M1230" s="9"/>
      <c r="N1230" s="9"/>
      <c r="O1230" s="12"/>
      <c r="P1230" s="9"/>
      <c r="Q1230" s="9"/>
    </row>
    <row r="1231" spans="1:17" x14ac:dyDescent="0.2">
      <c r="A1231" s="9"/>
      <c r="B1231" s="10"/>
      <c r="C1231" s="9"/>
      <c r="D1231" s="11"/>
      <c r="E1231" s="11"/>
      <c r="F1231" s="9"/>
      <c r="G1231" s="9"/>
      <c r="H1231" s="9"/>
      <c r="I1231" s="9"/>
      <c r="J1231" s="9"/>
      <c r="K1231" s="9"/>
      <c r="L1231" s="9"/>
      <c r="M1231" s="9"/>
      <c r="N1231" s="9"/>
      <c r="O1231" s="12"/>
      <c r="P1231" s="9"/>
      <c r="Q1231" s="9"/>
    </row>
    <row r="1232" spans="1:17" x14ac:dyDescent="0.2">
      <c r="A1232" s="9"/>
      <c r="B1232" s="10"/>
      <c r="C1232" s="9"/>
      <c r="D1232" s="11"/>
      <c r="E1232" s="11"/>
      <c r="F1232" s="9"/>
      <c r="G1232" s="9"/>
      <c r="H1232" s="9"/>
      <c r="I1232" s="9"/>
      <c r="J1232" s="9"/>
      <c r="K1232" s="9"/>
      <c r="L1232" s="9"/>
      <c r="M1232" s="9"/>
      <c r="N1232" s="9"/>
      <c r="O1232" s="12"/>
      <c r="P1232" s="9"/>
      <c r="Q1232" s="9"/>
    </row>
    <row r="1233" spans="1:17" x14ac:dyDescent="0.2">
      <c r="A1233" s="9"/>
      <c r="B1233" s="10"/>
      <c r="C1233" s="9"/>
      <c r="D1233" s="11"/>
      <c r="E1233" s="11"/>
      <c r="F1233" s="9"/>
      <c r="G1233" s="9"/>
      <c r="H1233" s="9"/>
      <c r="I1233" s="9"/>
      <c r="J1233" s="9"/>
      <c r="K1233" s="9"/>
      <c r="L1233" s="9"/>
      <c r="M1233" s="9"/>
      <c r="N1233" s="9"/>
      <c r="O1233" s="12"/>
      <c r="P1233" s="9"/>
      <c r="Q1233" s="9"/>
    </row>
    <row r="1234" spans="1:17" x14ac:dyDescent="0.2">
      <c r="A1234" s="9"/>
      <c r="B1234" s="10"/>
      <c r="C1234" s="9"/>
      <c r="D1234" s="11"/>
      <c r="E1234" s="11"/>
      <c r="F1234" s="9"/>
      <c r="G1234" s="9"/>
      <c r="H1234" s="9"/>
      <c r="I1234" s="9"/>
      <c r="J1234" s="9"/>
      <c r="K1234" s="9"/>
      <c r="L1234" s="9"/>
      <c r="M1234" s="9"/>
      <c r="N1234" s="9"/>
      <c r="O1234" s="12"/>
      <c r="P1234" s="9"/>
      <c r="Q1234" s="9"/>
    </row>
    <row r="1235" spans="1:17" x14ac:dyDescent="0.2">
      <c r="A1235" s="9"/>
      <c r="B1235" s="10"/>
      <c r="C1235" s="9"/>
      <c r="D1235" s="11"/>
      <c r="E1235" s="11"/>
      <c r="F1235" s="9"/>
      <c r="G1235" s="9"/>
      <c r="H1235" s="9"/>
      <c r="I1235" s="9"/>
      <c r="J1235" s="9"/>
      <c r="K1235" s="9"/>
      <c r="L1235" s="9"/>
      <c r="M1235" s="9"/>
      <c r="N1235" s="9"/>
      <c r="O1235" s="12"/>
      <c r="P1235" s="9"/>
      <c r="Q1235" s="9"/>
    </row>
    <row r="1236" spans="1:17" x14ac:dyDescent="0.2">
      <c r="A1236" s="9"/>
      <c r="B1236" s="10"/>
      <c r="C1236" s="9"/>
      <c r="D1236" s="11"/>
      <c r="E1236" s="11"/>
      <c r="F1236" s="9"/>
      <c r="G1236" s="9"/>
      <c r="H1236" s="9"/>
      <c r="I1236" s="9"/>
      <c r="J1236" s="9"/>
      <c r="K1236" s="9"/>
      <c r="L1236" s="9"/>
      <c r="M1236" s="9"/>
      <c r="N1236" s="9"/>
      <c r="O1236" s="12"/>
      <c r="P1236" s="9"/>
      <c r="Q1236" s="9"/>
    </row>
    <row r="1237" spans="1:17" x14ac:dyDescent="0.2">
      <c r="A1237" s="9"/>
      <c r="B1237" s="10"/>
      <c r="C1237" s="9"/>
      <c r="D1237" s="11"/>
      <c r="E1237" s="11"/>
      <c r="F1237" s="9"/>
      <c r="G1237" s="9"/>
      <c r="H1237" s="9"/>
      <c r="I1237" s="9"/>
      <c r="J1237" s="9"/>
      <c r="K1237" s="9"/>
      <c r="L1237" s="9"/>
      <c r="M1237" s="9"/>
      <c r="N1237" s="9"/>
      <c r="O1237" s="12"/>
      <c r="P1237" s="9"/>
      <c r="Q1237" s="9"/>
    </row>
    <row r="1238" spans="1:17" x14ac:dyDescent="0.2">
      <c r="A1238" s="9"/>
      <c r="B1238" s="10"/>
      <c r="C1238" s="9"/>
      <c r="D1238" s="11"/>
      <c r="E1238" s="11"/>
      <c r="F1238" s="9"/>
      <c r="G1238" s="9"/>
      <c r="H1238" s="9"/>
      <c r="I1238" s="9"/>
      <c r="J1238" s="9"/>
      <c r="K1238" s="9"/>
      <c r="L1238" s="9"/>
      <c r="M1238" s="9"/>
      <c r="N1238" s="9"/>
      <c r="O1238" s="12"/>
      <c r="P1238" s="9"/>
      <c r="Q1238" s="9"/>
    </row>
    <row r="1239" spans="1:17" x14ac:dyDescent="0.2">
      <c r="A1239" s="9"/>
      <c r="B1239" s="10"/>
      <c r="C1239" s="9"/>
      <c r="D1239" s="11"/>
      <c r="E1239" s="11"/>
      <c r="F1239" s="9"/>
      <c r="G1239" s="9"/>
      <c r="H1239" s="9"/>
      <c r="I1239" s="9"/>
      <c r="J1239" s="9"/>
      <c r="K1239" s="9"/>
      <c r="L1239" s="9"/>
      <c r="M1239" s="9"/>
      <c r="N1239" s="9"/>
      <c r="O1239" s="12"/>
      <c r="P1239" s="9"/>
      <c r="Q1239" s="9"/>
    </row>
    <row r="1240" spans="1:17" x14ac:dyDescent="0.2">
      <c r="A1240" s="9"/>
      <c r="B1240" s="10"/>
      <c r="C1240" s="9"/>
      <c r="D1240" s="11"/>
      <c r="E1240" s="11"/>
      <c r="F1240" s="9"/>
      <c r="G1240" s="9"/>
      <c r="H1240" s="9"/>
      <c r="I1240" s="9"/>
      <c r="J1240" s="9"/>
      <c r="K1240" s="9"/>
      <c r="L1240" s="9"/>
      <c r="M1240" s="9"/>
      <c r="N1240" s="9"/>
      <c r="O1240" s="12"/>
      <c r="P1240" s="9"/>
      <c r="Q1240" s="9"/>
    </row>
    <row r="1241" spans="1:17" x14ac:dyDescent="0.2">
      <c r="A1241" s="9"/>
      <c r="B1241" s="10"/>
      <c r="C1241" s="9"/>
      <c r="D1241" s="11"/>
      <c r="E1241" s="11"/>
      <c r="F1241" s="9"/>
      <c r="G1241" s="9"/>
      <c r="H1241" s="9"/>
      <c r="I1241" s="9"/>
      <c r="J1241" s="9"/>
      <c r="K1241" s="9"/>
      <c r="L1241" s="9"/>
      <c r="M1241" s="9"/>
      <c r="N1241" s="9"/>
      <c r="O1241" s="12"/>
      <c r="P1241" s="9"/>
      <c r="Q1241" s="9"/>
    </row>
    <row r="1242" spans="1:17" x14ac:dyDescent="0.2">
      <c r="A1242" s="9"/>
      <c r="B1242" s="10"/>
      <c r="C1242" s="9"/>
      <c r="D1242" s="11"/>
      <c r="E1242" s="11"/>
      <c r="F1242" s="9"/>
      <c r="G1242" s="9"/>
      <c r="H1242" s="9"/>
      <c r="I1242" s="9"/>
      <c r="J1242" s="9"/>
      <c r="K1242" s="9"/>
      <c r="L1242" s="9"/>
      <c r="M1242" s="9"/>
      <c r="N1242" s="9"/>
      <c r="O1242" s="12"/>
      <c r="P1242" s="9"/>
      <c r="Q1242" s="9"/>
    </row>
    <row r="1243" spans="1:17" x14ac:dyDescent="0.2">
      <c r="A1243" s="9"/>
      <c r="B1243" s="10"/>
      <c r="C1243" s="9"/>
      <c r="D1243" s="11"/>
      <c r="E1243" s="11"/>
      <c r="F1243" s="9"/>
      <c r="G1243" s="9"/>
      <c r="H1243" s="9"/>
      <c r="I1243" s="9"/>
      <c r="J1243" s="9"/>
      <c r="K1243" s="9"/>
      <c r="L1243" s="9"/>
      <c r="M1243" s="9"/>
      <c r="N1243" s="9"/>
      <c r="O1243" s="12"/>
      <c r="P1243" s="9"/>
      <c r="Q1243" s="9"/>
    </row>
    <row r="1244" spans="1:17" x14ac:dyDescent="0.2">
      <c r="A1244" s="9"/>
      <c r="B1244" s="10"/>
      <c r="C1244" s="9"/>
      <c r="D1244" s="11"/>
      <c r="E1244" s="11"/>
      <c r="F1244" s="9"/>
      <c r="G1244" s="9"/>
      <c r="H1244" s="9"/>
      <c r="I1244" s="9"/>
      <c r="J1244" s="9"/>
      <c r="K1244" s="9"/>
      <c r="L1244" s="9"/>
      <c r="M1244" s="9"/>
      <c r="N1244" s="9"/>
      <c r="O1244" s="12"/>
      <c r="P1244" s="9"/>
      <c r="Q1244" s="9"/>
    </row>
    <row r="1245" spans="1:17" x14ac:dyDescent="0.2">
      <c r="A1245" s="9"/>
      <c r="B1245" s="10"/>
      <c r="C1245" s="9"/>
      <c r="D1245" s="11"/>
      <c r="E1245" s="11"/>
      <c r="F1245" s="9"/>
      <c r="G1245" s="9"/>
      <c r="H1245" s="9"/>
      <c r="I1245" s="9"/>
      <c r="J1245" s="9"/>
      <c r="K1245" s="9"/>
      <c r="L1245" s="9"/>
      <c r="M1245" s="9"/>
      <c r="N1245" s="9"/>
      <c r="O1245" s="12"/>
      <c r="P1245" s="9"/>
      <c r="Q1245" s="9"/>
    </row>
    <row r="1246" spans="1:17" x14ac:dyDescent="0.2">
      <c r="A1246" s="9"/>
      <c r="B1246" s="10"/>
      <c r="C1246" s="9"/>
      <c r="D1246" s="11"/>
      <c r="E1246" s="11"/>
      <c r="F1246" s="9"/>
      <c r="G1246" s="9"/>
      <c r="H1246" s="9"/>
      <c r="I1246" s="9"/>
      <c r="J1246" s="9"/>
      <c r="K1246" s="9"/>
      <c r="L1246" s="9"/>
      <c r="M1246" s="9"/>
      <c r="N1246" s="9"/>
      <c r="O1246" s="12"/>
      <c r="P1246" s="9"/>
      <c r="Q1246" s="9"/>
    </row>
    <row r="1247" spans="1:17" x14ac:dyDescent="0.2">
      <c r="A1247" s="9"/>
      <c r="B1247" s="10"/>
      <c r="C1247" s="9"/>
      <c r="D1247" s="11"/>
      <c r="E1247" s="11"/>
      <c r="F1247" s="9"/>
      <c r="G1247" s="9"/>
      <c r="H1247" s="9"/>
      <c r="I1247" s="9"/>
      <c r="J1247" s="9"/>
      <c r="K1247" s="9"/>
      <c r="L1247" s="9"/>
      <c r="M1247" s="9"/>
      <c r="N1247" s="9"/>
      <c r="O1247" s="12"/>
      <c r="P1247" s="9"/>
      <c r="Q1247" s="9"/>
    </row>
    <row r="1248" spans="1:17" x14ac:dyDescent="0.2">
      <c r="A1248" s="9"/>
      <c r="B1248" s="10"/>
      <c r="C1248" s="9"/>
      <c r="D1248" s="11"/>
      <c r="E1248" s="11"/>
      <c r="F1248" s="9"/>
      <c r="G1248" s="9"/>
      <c r="H1248" s="9"/>
      <c r="I1248" s="9"/>
      <c r="J1248" s="9"/>
      <c r="K1248" s="9"/>
      <c r="L1248" s="9"/>
      <c r="M1248" s="9"/>
      <c r="N1248" s="9"/>
      <c r="O1248" s="12"/>
      <c r="P1248" s="9"/>
      <c r="Q1248" s="9"/>
    </row>
    <row r="1249" spans="1:17" x14ac:dyDescent="0.2">
      <c r="A1249" s="9"/>
      <c r="B1249" s="10"/>
      <c r="C1249" s="9"/>
      <c r="D1249" s="11"/>
      <c r="E1249" s="11"/>
      <c r="F1249" s="9"/>
      <c r="G1249" s="9"/>
      <c r="H1249" s="9"/>
      <c r="I1249" s="9"/>
      <c r="J1249" s="9"/>
      <c r="K1249" s="9"/>
      <c r="L1249" s="9"/>
      <c r="M1249" s="9"/>
      <c r="N1249" s="9"/>
      <c r="O1249" s="12"/>
      <c r="P1249" s="9"/>
      <c r="Q1249" s="9"/>
    </row>
    <row r="1250" spans="1:17" x14ac:dyDescent="0.2">
      <c r="A1250" s="9"/>
      <c r="B1250" s="10"/>
      <c r="C1250" s="9"/>
      <c r="D1250" s="11"/>
      <c r="E1250" s="11"/>
      <c r="F1250" s="9"/>
      <c r="G1250" s="9"/>
      <c r="H1250" s="9"/>
      <c r="I1250" s="9"/>
      <c r="J1250" s="9"/>
      <c r="K1250" s="9"/>
      <c r="L1250" s="9"/>
      <c r="M1250" s="9"/>
      <c r="N1250" s="9"/>
      <c r="O1250" s="12"/>
      <c r="P1250" s="9"/>
      <c r="Q1250" s="9"/>
    </row>
    <row r="1251" spans="1:17" x14ac:dyDescent="0.2">
      <c r="A1251" s="9"/>
      <c r="B1251" s="10"/>
      <c r="C1251" s="9"/>
      <c r="D1251" s="11"/>
      <c r="E1251" s="11"/>
      <c r="F1251" s="9"/>
      <c r="G1251" s="9"/>
      <c r="H1251" s="9"/>
      <c r="I1251" s="9"/>
      <c r="J1251" s="9"/>
      <c r="K1251" s="9"/>
      <c r="L1251" s="9"/>
      <c r="M1251" s="9"/>
      <c r="N1251" s="9"/>
      <c r="O1251" s="12"/>
      <c r="P1251" s="9"/>
      <c r="Q1251" s="9"/>
    </row>
    <row r="1252" spans="1:17" x14ac:dyDescent="0.2">
      <c r="A1252" s="9"/>
      <c r="B1252" s="10"/>
      <c r="C1252" s="9"/>
      <c r="D1252" s="11"/>
      <c r="E1252" s="11"/>
      <c r="F1252" s="9"/>
      <c r="G1252" s="9"/>
      <c r="H1252" s="9"/>
      <c r="I1252" s="9"/>
      <c r="J1252" s="9"/>
      <c r="K1252" s="9"/>
      <c r="L1252" s="9"/>
      <c r="M1252" s="9"/>
      <c r="N1252" s="9"/>
      <c r="O1252" s="12"/>
      <c r="P1252" s="9"/>
      <c r="Q1252" s="9"/>
    </row>
    <row r="1253" spans="1:17" x14ac:dyDescent="0.2">
      <c r="A1253" s="9"/>
      <c r="B1253" s="10"/>
      <c r="C1253" s="9"/>
      <c r="D1253" s="11"/>
      <c r="E1253" s="11"/>
      <c r="F1253" s="9"/>
      <c r="G1253" s="9"/>
      <c r="H1253" s="9"/>
      <c r="I1253" s="9"/>
      <c r="J1253" s="9"/>
      <c r="K1253" s="9"/>
      <c r="L1253" s="9"/>
      <c r="M1253" s="9"/>
      <c r="N1253" s="9"/>
      <c r="O1253" s="12"/>
      <c r="P1253" s="9"/>
      <c r="Q1253" s="9"/>
    </row>
    <row r="1254" spans="1:17" x14ac:dyDescent="0.2">
      <c r="A1254" s="9"/>
      <c r="B1254" s="10"/>
      <c r="C1254" s="9"/>
      <c r="D1254" s="11"/>
      <c r="E1254" s="11"/>
      <c r="F1254" s="9"/>
      <c r="G1254" s="9"/>
      <c r="H1254" s="9"/>
      <c r="I1254" s="9"/>
      <c r="J1254" s="9"/>
      <c r="K1254" s="9"/>
      <c r="L1254" s="9"/>
      <c r="M1254" s="9"/>
      <c r="N1254" s="9"/>
      <c r="O1254" s="12"/>
      <c r="P1254" s="9"/>
      <c r="Q1254" s="9"/>
    </row>
    <row r="1255" spans="1:17" x14ac:dyDescent="0.2">
      <c r="A1255" s="9"/>
      <c r="B1255" s="10"/>
      <c r="C1255" s="9"/>
      <c r="D1255" s="11"/>
      <c r="E1255" s="11"/>
      <c r="F1255" s="9"/>
      <c r="G1255" s="9"/>
      <c r="H1255" s="9"/>
      <c r="I1255" s="9"/>
      <c r="J1255" s="9"/>
      <c r="K1255" s="9"/>
      <c r="L1255" s="9"/>
      <c r="M1255" s="9"/>
      <c r="N1255" s="9"/>
      <c r="O1255" s="12"/>
      <c r="P1255" s="9"/>
      <c r="Q1255" s="9"/>
    </row>
    <row r="1256" spans="1:17" x14ac:dyDescent="0.2">
      <c r="A1256" s="9"/>
      <c r="B1256" s="10"/>
      <c r="C1256" s="9"/>
      <c r="D1256" s="11"/>
      <c r="E1256" s="11"/>
      <c r="F1256" s="9"/>
      <c r="G1256" s="9"/>
      <c r="H1256" s="9"/>
      <c r="I1256" s="9"/>
      <c r="J1256" s="9"/>
      <c r="K1256" s="9"/>
      <c r="L1256" s="9"/>
      <c r="M1256" s="9"/>
      <c r="N1256" s="9"/>
      <c r="O1256" s="12"/>
      <c r="P1256" s="9"/>
      <c r="Q1256" s="9"/>
    </row>
    <row r="1257" spans="1:17" x14ac:dyDescent="0.2">
      <c r="A1257" s="9"/>
      <c r="B1257" s="10"/>
      <c r="C1257" s="9"/>
      <c r="D1257" s="11"/>
      <c r="E1257" s="11"/>
      <c r="F1257" s="9"/>
      <c r="G1257" s="9"/>
      <c r="H1257" s="9"/>
      <c r="I1257" s="9"/>
      <c r="J1257" s="9"/>
      <c r="K1257" s="9"/>
      <c r="L1257" s="9"/>
      <c r="M1257" s="9"/>
      <c r="N1257" s="9"/>
      <c r="O1257" s="12"/>
      <c r="P1257" s="9"/>
      <c r="Q1257" s="9"/>
    </row>
    <row r="1258" spans="1:17" x14ac:dyDescent="0.2">
      <c r="A1258" s="9"/>
      <c r="B1258" s="10"/>
      <c r="C1258" s="9"/>
      <c r="D1258" s="11"/>
      <c r="E1258" s="11"/>
      <c r="F1258" s="9"/>
      <c r="G1258" s="9"/>
      <c r="H1258" s="9"/>
      <c r="I1258" s="9"/>
      <c r="J1258" s="9"/>
      <c r="K1258" s="9"/>
      <c r="L1258" s="9"/>
      <c r="M1258" s="9"/>
      <c r="N1258" s="9"/>
      <c r="O1258" s="12"/>
      <c r="P1258" s="9"/>
      <c r="Q1258" s="9"/>
    </row>
    <row r="1259" spans="1:17" x14ac:dyDescent="0.2">
      <c r="A1259" s="9"/>
      <c r="B1259" s="10"/>
      <c r="C1259" s="9"/>
      <c r="D1259" s="11"/>
      <c r="E1259" s="11"/>
      <c r="F1259" s="9"/>
      <c r="G1259" s="9"/>
      <c r="H1259" s="9"/>
      <c r="I1259" s="9"/>
      <c r="J1259" s="9"/>
      <c r="K1259" s="9"/>
      <c r="L1259" s="9"/>
      <c r="M1259" s="9"/>
      <c r="N1259" s="9"/>
      <c r="O1259" s="12"/>
      <c r="P1259" s="9"/>
      <c r="Q1259" s="9"/>
    </row>
    <row r="1260" spans="1:17" x14ac:dyDescent="0.2">
      <c r="A1260" s="9"/>
      <c r="B1260" s="10"/>
      <c r="C1260" s="9"/>
      <c r="D1260" s="11"/>
      <c r="E1260" s="11"/>
      <c r="F1260" s="9"/>
      <c r="G1260" s="9"/>
      <c r="H1260" s="9"/>
      <c r="I1260" s="9"/>
      <c r="J1260" s="9"/>
      <c r="K1260" s="9"/>
      <c r="L1260" s="9"/>
      <c r="M1260" s="9"/>
      <c r="N1260" s="9"/>
      <c r="O1260" s="12"/>
      <c r="P1260" s="9"/>
      <c r="Q1260" s="9"/>
    </row>
    <row r="1261" spans="1:17" x14ac:dyDescent="0.2">
      <c r="A1261" s="9"/>
      <c r="B1261" s="10"/>
      <c r="C1261" s="9"/>
      <c r="D1261" s="11"/>
      <c r="E1261" s="11"/>
      <c r="F1261" s="9"/>
      <c r="G1261" s="9"/>
      <c r="H1261" s="9"/>
      <c r="I1261" s="9"/>
      <c r="J1261" s="9"/>
      <c r="K1261" s="9"/>
      <c r="L1261" s="9"/>
      <c r="M1261" s="9"/>
      <c r="N1261" s="9"/>
      <c r="O1261" s="12"/>
      <c r="P1261" s="9"/>
      <c r="Q1261" s="9"/>
    </row>
    <row r="1262" spans="1:17" x14ac:dyDescent="0.2">
      <c r="A1262" s="9"/>
      <c r="B1262" s="10"/>
      <c r="C1262" s="9"/>
      <c r="D1262" s="11"/>
      <c r="E1262" s="11"/>
      <c r="F1262" s="9"/>
      <c r="G1262" s="9"/>
      <c r="H1262" s="9"/>
      <c r="I1262" s="9"/>
      <c r="J1262" s="9"/>
      <c r="K1262" s="9"/>
      <c r="L1262" s="9"/>
      <c r="M1262" s="9"/>
      <c r="N1262" s="9"/>
      <c r="O1262" s="12"/>
      <c r="P1262" s="9"/>
      <c r="Q1262" s="9"/>
    </row>
    <row r="1263" spans="1:17" x14ac:dyDescent="0.2">
      <c r="A1263" s="9"/>
      <c r="B1263" s="10"/>
      <c r="C1263" s="9"/>
      <c r="D1263" s="11"/>
      <c r="E1263" s="11"/>
      <c r="F1263" s="9"/>
      <c r="G1263" s="9"/>
      <c r="H1263" s="9"/>
      <c r="I1263" s="9"/>
      <c r="J1263" s="9"/>
      <c r="K1263" s="9"/>
      <c r="L1263" s="9"/>
      <c r="M1263" s="9"/>
      <c r="N1263" s="9"/>
      <c r="O1263" s="12"/>
      <c r="P1263" s="9"/>
      <c r="Q1263" s="9"/>
    </row>
    <row r="1264" spans="1:17" x14ac:dyDescent="0.2">
      <c r="A1264" s="9"/>
      <c r="B1264" s="10"/>
      <c r="C1264" s="9"/>
      <c r="D1264" s="11"/>
      <c r="E1264" s="11"/>
      <c r="F1264" s="9"/>
      <c r="G1264" s="9"/>
      <c r="H1264" s="9"/>
      <c r="I1264" s="9"/>
      <c r="J1264" s="9"/>
      <c r="K1264" s="9"/>
      <c r="L1264" s="9"/>
      <c r="M1264" s="9"/>
      <c r="N1264" s="9"/>
      <c r="O1264" s="12"/>
      <c r="P1264" s="9"/>
      <c r="Q1264" s="9"/>
    </row>
    <row r="1265" spans="1:17" x14ac:dyDescent="0.2">
      <c r="A1265" s="9"/>
      <c r="B1265" s="10"/>
      <c r="C1265" s="9"/>
      <c r="D1265" s="11"/>
      <c r="E1265" s="11"/>
      <c r="F1265" s="9"/>
      <c r="G1265" s="9"/>
      <c r="H1265" s="9"/>
      <c r="I1265" s="9"/>
      <c r="J1265" s="9"/>
      <c r="K1265" s="9"/>
      <c r="L1265" s="9"/>
      <c r="M1265" s="9"/>
      <c r="N1265" s="9"/>
      <c r="O1265" s="12"/>
      <c r="P1265" s="9"/>
      <c r="Q1265" s="9"/>
    </row>
    <row r="1266" spans="1:17" x14ac:dyDescent="0.2">
      <c r="A1266" s="9"/>
      <c r="B1266" s="10"/>
      <c r="C1266" s="9"/>
      <c r="D1266" s="11"/>
      <c r="E1266" s="11"/>
      <c r="F1266" s="9"/>
      <c r="G1266" s="9"/>
      <c r="H1266" s="9"/>
      <c r="I1266" s="9"/>
      <c r="J1266" s="9"/>
      <c r="K1266" s="9"/>
      <c r="L1266" s="9"/>
      <c r="M1266" s="9"/>
      <c r="N1266" s="9"/>
      <c r="O1266" s="12"/>
      <c r="P1266" s="9"/>
      <c r="Q1266" s="9"/>
    </row>
    <row r="1267" spans="1:17" x14ac:dyDescent="0.2">
      <c r="A1267" s="9"/>
      <c r="B1267" s="10"/>
      <c r="C1267" s="9"/>
      <c r="D1267" s="11"/>
      <c r="E1267" s="11"/>
      <c r="F1267" s="9"/>
      <c r="G1267" s="9"/>
      <c r="H1267" s="9"/>
      <c r="I1267" s="9"/>
      <c r="J1267" s="9"/>
      <c r="K1267" s="9"/>
      <c r="L1267" s="9"/>
      <c r="M1267" s="9"/>
      <c r="N1267" s="9"/>
      <c r="O1267" s="12"/>
      <c r="P1267" s="9"/>
      <c r="Q1267" s="9"/>
    </row>
    <row r="1268" spans="1:17" x14ac:dyDescent="0.2">
      <c r="A1268" s="9"/>
      <c r="B1268" s="10"/>
      <c r="C1268" s="9"/>
      <c r="D1268" s="11"/>
      <c r="E1268" s="11"/>
      <c r="F1268" s="9"/>
      <c r="G1268" s="9"/>
      <c r="H1268" s="9"/>
      <c r="I1268" s="9"/>
      <c r="J1268" s="9"/>
      <c r="K1268" s="9"/>
      <c r="L1268" s="9"/>
      <c r="M1268" s="9"/>
      <c r="N1268" s="9"/>
      <c r="O1268" s="12"/>
      <c r="P1268" s="9"/>
      <c r="Q1268" s="9"/>
    </row>
    <row r="1269" spans="1:17" x14ac:dyDescent="0.2">
      <c r="A1269" s="9"/>
      <c r="B1269" s="10"/>
      <c r="C1269" s="9"/>
      <c r="D1269" s="11"/>
      <c r="E1269" s="11"/>
      <c r="F1269" s="9"/>
      <c r="G1269" s="9"/>
      <c r="H1269" s="9"/>
      <c r="I1269" s="9"/>
      <c r="J1269" s="9"/>
      <c r="K1269" s="9"/>
      <c r="L1269" s="9"/>
      <c r="M1269" s="9"/>
      <c r="N1269" s="9"/>
      <c r="O1269" s="12"/>
      <c r="P1269" s="9"/>
      <c r="Q1269" s="9"/>
    </row>
    <row r="1270" spans="1:17" x14ac:dyDescent="0.2">
      <c r="A1270" s="9"/>
      <c r="B1270" s="10"/>
      <c r="C1270" s="9"/>
      <c r="D1270" s="11"/>
      <c r="E1270" s="11"/>
      <c r="F1270" s="9"/>
      <c r="G1270" s="9"/>
      <c r="H1270" s="9"/>
      <c r="I1270" s="9"/>
      <c r="J1270" s="9"/>
      <c r="K1270" s="9"/>
      <c r="L1270" s="9"/>
      <c r="M1270" s="9"/>
      <c r="N1270" s="9"/>
      <c r="O1270" s="12"/>
      <c r="P1270" s="9"/>
      <c r="Q1270" s="9"/>
    </row>
    <row r="1271" spans="1:17" x14ac:dyDescent="0.2">
      <c r="A1271" s="9"/>
      <c r="B1271" s="10"/>
      <c r="C1271" s="9"/>
      <c r="D1271" s="11"/>
      <c r="E1271" s="11"/>
      <c r="F1271" s="9"/>
      <c r="G1271" s="9"/>
      <c r="H1271" s="9"/>
      <c r="I1271" s="9"/>
      <c r="J1271" s="9"/>
      <c r="K1271" s="9"/>
      <c r="L1271" s="9"/>
      <c r="M1271" s="9"/>
      <c r="N1271" s="9"/>
      <c r="O1271" s="12"/>
      <c r="P1271" s="9"/>
      <c r="Q1271" s="9"/>
    </row>
    <row r="1272" spans="1:17" x14ac:dyDescent="0.2">
      <c r="A1272" s="9"/>
      <c r="B1272" s="10"/>
      <c r="C1272" s="9"/>
      <c r="D1272" s="11"/>
      <c r="E1272" s="11"/>
      <c r="F1272" s="9"/>
      <c r="G1272" s="9"/>
      <c r="H1272" s="9"/>
      <c r="I1272" s="9"/>
      <c r="J1272" s="9"/>
      <c r="K1272" s="9"/>
      <c r="L1272" s="9"/>
      <c r="M1272" s="9"/>
      <c r="N1272" s="9"/>
      <c r="O1272" s="12"/>
      <c r="P1272" s="9"/>
      <c r="Q1272" s="9"/>
    </row>
    <row r="1273" spans="1:17" x14ac:dyDescent="0.2">
      <c r="A1273" s="9"/>
      <c r="B1273" s="10"/>
      <c r="C1273" s="9"/>
      <c r="D1273" s="11"/>
      <c r="E1273" s="11"/>
      <c r="F1273" s="9"/>
      <c r="G1273" s="9"/>
      <c r="H1273" s="9"/>
      <c r="I1273" s="9"/>
      <c r="J1273" s="9"/>
      <c r="K1273" s="9"/>
      <c r="L1273" s="9"/>
      <c r="M1273" s="9"/>
      <c r="N1273" s="9"/>
      <c r="O1273" s="12"/>
      <c r="P1273" s="9"/>
      <c r="Q1273" s="9"/>
    </row>
    <row r="1274" spans="1:17" x14ac:dyDescent="0.2">
      <c r="A1274" s="9"/>
      <c r="B1274" s="10"/>
      <c r="C1274" s="9"/>
      <c r="D1274" s="11"/>
      <c r="E1274" s="11"/>
      <c r="F1274" s="9"/>
      <c r="G1274" s="9"/>
      <c r="H1274" s="9"/>
      <c r="I1274" s="9"/>
      <c r="J1274" s="9"/>
      <c r="K1274" s="9"/>
      <c r="L1274" s="9"/>
      <c r="M1274" s="9"/>
      <c r="N1274" s="9"/>
      <c r="O1274" s="12"/>
      <c r="P1274" s="9"/>
      <c r="Q1274" s="9"/>
    </row>
    <row r="1275" spans="1:17" x14ac:dyDescent="0.2">
      <c r="A1275" s="9"/>
      <c r="B1275" s="10"/>
      <c r="C1275" s="9"/>
      <c r="D1275" s="11"/>
      <c r="E1275" s="11"/>
      <c r="F1275" s="9"/>
      <c r="G1275" s="9"/>
      <c r="H1275" s="9"/>
      <c r="I1275" s="9"/>
      <c r="J1275" s="9"/>
      <c r="K1275" s="9"/>
      <c r="L1275" s="9"/>
      <c r="M1275" s="9"/>
      <c r="N1275" s="9"/>
      <c r="O1275" s="12"/>
      <c r="P1275" s="9"/>
      <c r="Q1275" s="9"/>
    </row>
    <row r="1276" spans="1:17" x14ac:dyDescent="0.2">
      <c r="A1276" s="9"/>
      <c r="B1276" s="10"/>
      <c r="C1276" s="9"/>
      <c r="D1276" s="11"/>
      <c r="E1276" s="11"/>
      <c r="F1276" s="9"/>
      <c r="G1276" s="9"/>
      <c r="H1276" s="9"/>
      <c r="I1276" s="9"/>
      <c r="J1276" s="9"/>
      <c r="K1276" s="9"/>
      <c r="L1276" s="9"/>
      <c r="M1276" s="9"/>
      <c r="N1276" s="9"/>
      <c r="O1276" s="12"/>
      <c r="P1276" s="9"/>
      <c r="Q1276" s="9"/>
    </row>
    <row r="1277" spans="1:17" x14ac:dyDescent="0.2">
      <c r="A1277" s="9"/>
      <c r="B1277" s="10"/>
      <c r="C1277" s="9"/>
      <c r="D1277" s="11"/>
      <c r="E1277" s="11"/>
      <c r="F1277" s="9"/>
      <c r="G1277" s="9"/>
      <c r="H1277" s="9"/>
      <c r="I1277" s="9"/>
      <c r="J1277" s="9"/>
      <c r="K1277" s="9"/>
      <c r="L1277" s="9"/>
      <c r="M1277" s="9"/>
      <c r="N1277" s="9"/>
      <c r="O1277" s="12"/>
      <c r="P1277" s="9"/>
      <c r="Q1277" s="9"/>
    </row>
    <row r="1278" spans="1:17" x14ac:dyDescent="0.2">
      <c r="A1278" s="9"/>
      <c r="B1278" s="10"/>
      <c r="C1278" s="9"/>
      <c r="D1278" s="11"/>
      <c r="E1278" s="11"/>
      <c r="F1278" s="9"/>
      <c r="G1278" s="9"/>
      <c r="H1278" s="9"/>
      <c r="I1278" s="9"/>
      <c r="J1278" s="9"/>
      <c r="K1278" s="9"/>
      <c r="L1278" s="9"/>
      <c r="M1278" s="9"/>
      <c r="N1278" s="9"/>
      <c r="O1278" s="12"/>
      <c r="P1278" s="9"/>
      <c r="Q1278" s="9"/>
    </row>
    <row r="1279" spans="1:17" x14ac:dyDescent="0.2">
      <c r="A1279" s="9"/>
      <c r="B1279" s="10"/>
      <c r="C1279" s="9"/>
      <c r="D1279" s="11"/>
      <c r="E1279" s="11"/>
      <c r="F1279" s="9"/>
      <c r="G1279" s="9"/>
      <c r="H1279" s="9"/>
      <c r="I1279" s="9"/>
      <c r="J1279" s="9"/>
      <c r="K1279" s="9"/>
      <c r="L1279" s="9"/>
      <c r="M1279" s="9"/>
      <c r="N1279" s="9"/>
      <c r="O1279" s="12"/>
      <c r="P1279" s="9"/>
      <c r="Q1279" s="9"/>
    </row>
    <row r="1280" spans="1:17" x14ac:dyDescent="0.2">
      <c r="A1280" s="9"/>
      <c r="B1280" s="10"/>
      <c r="C1280" s="9"/>
      <c r="D1280" s="11"/>
      <c r="E1280" s="11"/>
      <c r="F1280" s="9"/>
      <c r="G1280" s="9"/>
      <c r="H1280" s="9"/>
      <c r="I1280" s="9"/>
      <c r="J1280" s="9"/>
      <c r="K1280" s="9"/>
      <c r="L1280" s="9"/>
      <c r="M1280" s="9"/>
      <c r="N1280" s="9"/>
      <c r="O1280" s="12"/>
      <c r="P1280" s="9"/>
      <c r="Q1280" s="9"/>
    </row>
    <row r="1281" spans="1:17" x14ac:dyDescent="0.2">
      <c r="A1281" s="9"/>
      <c r="B1281" s="10"/>
      <c r="C1281" s="9"/>
      <c r="D1281" s="11"/>
      <c r="E1281" s="11"/>
      <c r="F1281" s="9"/>
      <c r="G1281" s="9"/>
      <c r="H1281" s="9"/>
      <c r="I1281" s="9"/>
      <c r="J1281" s="9"/>
      <c r="K1281" s="9"/>
      <c r="L1281" s="9"/>
      <c r="M1281" s="9"/>
      <c r="N1281" s="9"/>
      <c r="O1281" s="12"/>
      <c r="P1281" s="9"/>
      <c r="Q1281" s="9"/>
    </row>
    <row r="1282" spans="1:17" x14ac:dyDescent="0.2">
      <c r="A1282" s="9"/>
      <c r="B1282" s="10"/>
      <c r="C1282" s="9"/>
      <c r="D1282" s="11"/>
      <c r="E1282" s="11"/>
      <c r="F1282" s="9"/>
      <c r="G1282" s="9"/>
      <c r="H1282" s="9"/>
      <c r="I1282" s="9"/>
      <c r="J1282" s="9"/>
      <c r="K1282" s="9"/>
      <c r="L1282" s="9"/>
      <c r="M1282" s="9"/>
      <c r="N1282" s="9"/>
      <c r="O1282" s="12"/>
      <c r="P1282" s="9"/>
      <c r="Q1282" s="9"/>
    </row>
    <row r="1283" spans="1:17" x14ac:dyDescent="0.2">
      <c r="A1283" s="9"/>
      <c r="B1283" s="10"/>
      <c r="C1283" s="9"/>
      <c r="D1283" s="11"/>
      <c r="E1283" s="11"/>
      <c r="F1283" s="9"/>
      <c r="G1283" s="9"/>
      <c r="H1283" s="9"/>
      <c r="I1283" s="9"/>
      <c r="J1283" s="9"/>
      <c r="K1283" s="9"/>
      <c r="L1283" s="9"/>
      <c r="M1283" s="9"/>
      <c r="N1283" s="9"/>
      <c r="O1283" s="12"/>
      <c r="P1283" s="9"/>
      <c r="Q1283" s="9"/>
    </row>
    <row r="1284" spans="1:17" x14ac:dyDescent="0.2">
      <c r="A1284" s="9"/>
      <c r="B1284" s="10"/>
      <c r="C1284" s="9"/>
      <c r="D1284" s="11"/>
      <c r="E1284" s="11"/>
      <c r="F1284" s="9"/>
      <c r="G1284" s="9"/>
      <c r="H1284" s="9"/>
      <c r="I1284" s="9"/>
      <c r="J1284" s="9"/>
      <c r="K1284" s="9"/>
      <c r="L1284" s="9"/>
      <c r="M1284" s="9"/>
      <c r="N1284" s="9"/>
      <c r="O1284" s="12"/>
      <c r="P1284" s="9"/>
      <c r="Q1284" s="9"/>
    </row>
    <row r="1285" spans="1:17" x14ac:dyDescent="0.2">
      <c r="A1285" s="9"/>
      <c r="B1285" s="10"/>
      <c r="C1285" s="9"/>
      <c r="D1285" s="11"/>
      <c r="E1285" s="11"/>
      <c r="F1285" s="9"/>
      <c r="G1285" s="9"/>
      <c r="H1285" s="9"/>
      <c r="I1285" s="9"/>
      <c r="J1285" s="9"/>
      <c r="K1285" s="9"/>
      <c r="L1285" s="9"/>
      <c r="M1285" s="9"/>
      <c r="N1285" s="9"/>
      <c r="O1285" s="12"/>
      <c r="P1285" s="9"/>
      <c r="Q1285" s="9"/>
    </row>
    <row r="1286" spans="1:17" x14ac:dyDescent="0.2">
      <c r="A1286" s="9"/>
      <c r="B1286" s="10"/>
      <c r="C1286" s="9"/>
      <c r="D1286" s="11"/>
      <c r="E1286" s="11"/>
      <c r="F1286" s="9"/>
      <c r="G1286" s="9"/>
      <c r="H1286" s="9"/>
      <c r="I1286" s="9"/>
      <c r="J1286" s="9"/>
      <c r="K1286" s="9"/>
      <c r="L1286" s="9"/>
      <c r="M1286" s="9"/>
      <c r="N1286" s="9"/>
      <c r="O1286" s="12"/>
      <c r="P1286" s="9"/>
      <c r="Q1286" s="9"/>
    </row>
    <row r="1287" spans="1:17" x14ac:dyDescent="0.2">
      <c r="A1287" s="9"/>
      <c r="B1287" s="10"/>
      <c r="C1287" s="9"/>
      <c r="D1287" s="11"/>
      <c r="E1287" s="11"/>
      <c r="F1287" s="9"/>
      <c r="G1287" s="9"/>
      <c r="H1287" s="9"/>
      <c r="I1287" s="9"/>
      <c r="J1287" s="9"/>
      <c r="K1287" s="9"/>
      <c r="L1287" s="9"/>
      <c r="M1287" s="9"/>
      <c r="N1287" s="9"/>
      <c r="O1287" s="12"/>
      <c r="P1287" s="9"/>
      <c r="Q1287" s="9"/>
    </row>
    <row r="1288" spans="1:17" x14ac:dyDescent="0.2">
      <c r="A1288" s="9"/>
      <c r="B1288" s="10"/>
      <c r="C1288" s="9"/>
      <c r="D1288" s="11"/>
      <c r="E1288" s="11"/>
      <c r="F1288" s="9"/>
      <c r="G1288" s="9"/>
      <c r="H1288" s="9"/>
      <c r="I1288" s="9"/>
      <c r="J1288" s="9"/>
      <c r="K1288" s="9"/>
      <c r="L1288" s="9"/>
      <c r="M1288" s="9"/>
      <c r="N1288" s="9"/>
      <c r="O1288" s="12"/>
      <c r="P1288" s="9"/>
      <c r="Q1288" s="9"/>
    </row>
    <row r="1289" spans="1:17" x14ac:dyDescent="0.2">
      <c r="A1289" s="9"/>
      <c r="B1289" s="10"/>
      <c r="C1289" s="9"/>
      <c r="D1289" s="11"/>
      <c r="E1289" s="11"/>
      <c r="F1289" s="9"/>
      <c r="G1289" s="9"/>
      <c r="H1289" s="9"/>
      <c r="I1289" s="9"/>
      <c r="J1289" s="9"/>
      <c r="K1289" s="9"/>
      <c r="L1289" s="9"/>
      <c r="M1289" s="9"/>
      <c r="N1289" s="9"/>
      <c r="O1289" s="12"/>
      <c r="P1289" s="9"/>
      <c r="Q1289" s="9"/>
    </row>
    <row r="1290" spans="1:17" x14ac:dyDescent="0.2">
      <c r="A1290" s="9"/>
      <c r="B1290" s="10"/>
      <c r="C1290" s="9"/>
      <c r="D1290" s="11"/>
      <c r="E1290" s="11"/>
      <c r="F1290" s="9"/>
      <c r="G1290" s="9"/>
      <c r="H1290" s="9"/>
      <c r="I1290" s="9"/>
      <c r="J1290" s="9"/>
      <c r="K1290" s="9"/>
      <c r="L1290" s="9"/>
      <c r="M1290" s="9"/>
      <c r="N1290" s="9"/>
      <c r="O1290" s="12"/>
      <c r="P1290" s="9"/>
      <c r="Q1290" s="9"/>
    </row>
    <row r="1291" spans="1:17" x14ac:dyDescent="0.2">
      <c r="A1291" s="9"/>
      <c r="B1291" s="10"/>
      <c r="C1291" s="9"/>
      <c r="D1291" s="11"/>
      <c r="E1291" s="11"/>
      <c r="F1291" s="9"/>
      <c r="G1291" s="9"/>
      <c r="H1291" s="9"/>
      <c r="I1291" s="9"/>
      <c r="J1291" s="9"/>
      <c r="K1291" s="9"/>
      <c r="L1291" s="9"/>
      <c r="M1291" s="9"/>
      <c r="N1291" s="9"/>
      <c r="O1291" s="12"/>
      <c r="P1291" s="9"/>
      <c r="Q1291" s="9"/>
    </row>
    <row r="1292" spans="1:17" x14ac:dyDescent="0.2">
      <c r="A1292" s="9"/>
      <c r="B1292" s="10"/>
      <c r="C1292" s="9"/>
      <c r="D1292" s="11"/>
      <c r="E1292" s="11"/>
      <c r="F1292" s="9"/>
      <c r="G1292" s="9"/>
      <c r="H1292" s="9"/>
      <c r="I1292" s="9"/>
      <c r="J1292" s="9"/>
      <c r="K1292" s="9"/>
      <c r="L1292" s="9"/>
      <c r="M1292" s="9"/>
      <c r="N1292" s="9"/>
      <c r="O1292" s="12"/>
      <c r="P1292" s="9"/>
      <c r="Q1292" s="9"/>
    </row>
    <row r="1293" spans="1:17" x14ac:dyDescent="0.2">
      <c r="A1293" s="9"/>
      <c r="B1293" s="10"/>
      <c r="C1293" s="9"/>
      <c r="D1293" s="11"/>
      <c r="E1293" s="11"/>
      <c r="F1293" s="9"/>
      <c r="G1293" s="9"/>
      <c r="H1293" s="9"/>
      <c r="I1293" s="9"/>
      <c r="J1293" s="9"/>
      <c r="K1293" s="9"/>
      <c r="L1293" s="9"/>
      <c r="M1293" s="9"/>
      <c r="N1293" s="9"/>
      <c r="O1293" s="12"/>
      <c r="P1293" s="9"/>
      <c r="Q1293" s="9"/>
    </row>
    <row r="1294" spans="1:17" x14ac:dyDescent="0.2">
      <c r="A1294" s="9"/>
      <c r="B1294" s="10"/>
      <c r="C1294" s="9"/>
      <c r="D1294" s="11"/>
      <c r="E1294" s="11"/>
      <c r="F1294" s="9"/>
      <c r="G1294" s="9"/>
      <c r="H1294" s="9"/>
      <c r="I1294" s="9"/>
      <c r="J1294" s="9"/>
      <c r="K1294" s="9"/>
      <c r="L1294" s="9"/>
      <c r="M1294" s="9"/>
      <c r="N1294" s="9"/>
      <c r="O1294" s="12"/>
      <c r="P1294" s="9"/>
      <c r="Q1294" s="9"/>
    </row>
    <row r="1295" spans="1:17" x14ac:dyDescent="0.2">
      <c r="A1295" s="9"/>
      <c r="B1295" s="10"/>
      <c r="C1295" s="9"/>
      <c r="D1295" s="11"/>
      <c r="E1295" s="11"/>
      <c r="F1295" s="9"/>
      <c r="G1295" s="9"/>
      <c r="H1295" s="9"/>
      <c r="I1295" s="9"/>
      <c r="J1295" s="9"/>
      <c r="K1295" s="9"/>
      <c r="L1295" s="9"/>
      <c r="M1295" s="9"/>
      <c r="N1295" s="9"/>
      <c r="O1295" s="12"/>
      <c r="P1295" s="9"/>
      <c r="Q1295" s="9"/>
    </row>
    <row r="1296" spans="1:17" x14ac:dyDescent="0.2">
      <c r="A1296" s="9"/>
      <c r="B1296" s="10"/>
      <c r="C1296" s="9"/>
      <c r="D1296" s="11"/>
      <c r="E1296" s="11"/>
      <c r="F1296" s="9"/>
      <c r="G1296" s="9"/>
      <c r="H1296" s="9"/>
      <c r="I1296" s="9"/>
      <c r="J1296" s="9"/>
      <c r="K1296" s="9"/>
      <c r="L1296" s="9"/>
      <c r="M1296" s="9"/>
      <c r="N1296" s="9"/>
      <c r="O1296" s="12"/>
      <c r="P1296" s="9"/>
      <c r="Q1296" s="9"/>
    </row>
    <row r="1297" spans="1:17" x14ac:dyDescent="0.2">
      <c r="A1297" s="9"/>
      <c r="B1297" s="10"/>
      <c r="C1297" s="9"/>
      <c r="D1297" s="11"/>
      <c r="E1297" s="11"/>
      <c r="F1297" s="9"/>
      <c r="G1297" s="9"/>
      <c r="H1297" s="9"/>
      <c r="I1297" s="9"/>
      <c r="J1297" s="9"/>
      <c r="K1297" s="9"/>
      <c r="L1297" s="9"/>
      <c r="M1297" s="9"/>
      <c r="N1297" s="9"/>
      <c r="O1297" s="12"/>
      <c r="P1297" s="9"/>
      <c r="Q1297" s="9"/>
    </row>
    <row r="1298" spans="1:17" x14ac:dyDescent="0.2">
      <c r="A1298" s="9"/>
      <c r="B1298" s="10"/>
      <c r="C1298" s="9"/>
      <c r="D1298" s="11"/>
      <c r="E1298" s="11"/>
      <c r="F1298" s="9"/>
      <c r="G1298" s="9"/>
      <c r="H1298" s="9"/>
      <c r="I1298" s="9"/>
      <c r="J1298" s="9"/>
      <c r="K1298" s="9"/>
      <c r="L1298" s="9"/>
      <c r="M1298" s="9"/>
      <c r="N1298" s="9"/>
      <c r="O1298" s="12"/>
      <c r="P1298" s="9"/>
      <c r="Q1298" s="9"/>
    </row>
    <row r="1299" spans="1:17" x14ac:dyDescent="0.2">
      <c r="A1299" s="9"/>
      <c r="B1299" s="10"/>
      <c r="C1299" s="9"/>
      <c r="D1299" s="11"/>
      <c r="E1299" s="11"/>
      <c r="F1299" s="9"/>
      <c r="G1299" s="9"/>
      <c r="H1299" s="9"/>
      <c r="I1299" s="9"/>
      <c r="J1299" s="9"/>
      <c r="K1299" s="9"/>
      <c r="L1299" s="9"/>
      <c r="M1299" s="9"/>
      <c r="N1299" s="9"/>
      <c r="O1299" s="12"/>
      <c r="P1299" s="9"/>
      <c r="Q1299" s="9"/>
    </row>
    <row r="1300" spans="1:17" x14ac:dyDescent="0.2">
      <c r="A1300" s="9"/>
      <c r="B1300" s="10"/>
      <c r="C1300" s="9"/>
      <c r="D1300" s="11"/>
      <c r="E1300" s="11"/>
      <c r="F1300" s="9"/>
      <c r="G1300" s="9"/>
      <c r="H1300" s="9"/>
      <c r="I1300" s="9"/>
      <c r="J1300" s="9"/>
      <c r="K1300" s="9"/>
      <c r="L1300" s="9"/>
      <c r="M1300" s="9"/>
      <c r="N1300" s="9"/>
      <c r="O1300" s="12"/>
      <c r="P1300" s="9"/>
      <c r="Q1300" s="9"/>
    </row>
    <row r="1301" spans="1:17" x14ac:dyDescent="0.2">
      <c r="A1301" s="9"/>
      <c r="B1301" s="10"/>
      <c r="C1301" s="9"/>
      <c r="D1301" s="11"/>
      <c r="E1301" s="11"/>
      <c r="F1301" s="9"/>
      <c r="G1301" s="9"/>
      <c r="H1301" s="9"/>
      <c r="I1301" s="9"/>
      <c r="J1301" s="9"/>
      <c r="K1301" s="9"/>
      <c r="L1301" s="9"/>
      <c r="M1301" s="9"/>
      <c r="N1301" s="9"/>
      <c r="O1301" s="12"/>
      <c r="P1301" s="9"/>
      <c r="Q1301" s="9"/>
    </row>
    <row r="1302" spans="1:17" x14ac:dyDescent="0.2">
      <c r="A1302" s="9"/>
      <c r="B1302" s="10"/>
      <c r="C1302" s="9"/>
      <c r="D1302" s="11"/>
      <c r="E1302" s="11"/>
      <c r="F1302" s="9"/>
      <c r="G1302" s="9"/>
      <c r="H1302" s="9"/>
      <c r="I1302" s="9"/>
      <c r="J1302" s="9"/>
      <c r="K1302" s="9"/>
      <c r="L1302" s="9"/>
      <c r="M1302" s="9"/>
      <c r="N1302" s="9"/>
      <c r="O1302" s="12"/>
      <c r="P1302" s="9"/>
      <c r="Q1302" s="9"/>
    </row>
    <row r="1303" spans="1:17" x14ac:dyDescent="0.2">
      <c r="A1303" s="9"/>
      <c r="B1303" s="10"/>
      <c r="C1303" s="9"/>
      <c r="D1303" s="11"/>
      <c r="E1303" s="11"/>
      <c r="F1303" s="9"/>
      <c r="G1303" s="9"/>
      <c r="H1303" s="9"/>
      <c r="I1303" s="9"/>
      <c r="J1303" s="9"/>
      <c r="K1303" s="9"/>
      <c r="L1303" s="9"/>
      <c r="M1303" s="9"/>
      <c r="N1303" s="9"/>
      <c r="O1303" s="12"/>
      <c r="P1303" s="9"/>
      <c r="Q1303" s="9"/>
    </row>
    <row r="1304" spans="1:17" x14ac:dyDescent="0.2">
      <c r="A1304" s="9"/>
      <c r="B1304" s="10"/>
      <c r="C1304" s="9"/>
      <c r="D1304" s="11"/>
      <c r="E1304" s="11"/>
      <c r="F1304" s="9"/>
      <c r="G1304" s="9"/>
      <c r="H1304" s="9"/>
      <c r="I1304" s="9"/>
      <c r="J1304" s="9"/>
      <c r="K1304" s="9"/>
      <c r="L1304" s="9"/>
      <c r="M1304" s="9"/>
      <c r="N1304" s="9"/>
      <c r="O1304" s="12"/>
      <c r="P1304" s="9"/>
      <c r="Q1304" s="9"/>
    </row>
    <row r="1305" spans="1:17" x14ac:dyDescent="0.2">
      <c r="A1305" s="9"/>
      <c r="B1305" s="10"/>
      <c r="C1305" s="9"/>
      <c r="D1305" s="11"/>
      <c r="E1305" s="11"/>
      <c r="F1305" s="9"/>
      <c r="G1305" s="9"/>
      <c r="H1305" s="9"/>
      <c r="I1305" s="9"/>
      <c r="J1305" s="9"/>
      <c r="K1305" s="9"/>
      <c r="L1305" s="9"/>
      <c r="M1305" s="9"/>
      <c r="N1305" s="9"/>
      <c r="O1305" s="12"/>
      <c r="P1305" s="9"/>
      <c r="Q1305" s="9"/>
    </row>
    <row r="1306" spans="1:17" x14ac:dyDescent="0.2">
      <c r="A1306" s="9"/>
      <c r="B1306" s="10"/>
      <c r="C1306" s="9"/>
      <c r="D1306" s="11"/>
      <c r="E1306" s="11"/>
      <c r="F1306" s="9"/>
      <c r="G1306" s="9"/>
      <c r="H1306" s="9"/>
      <c r="I1306" s="9"/>
      <c r="J1306" s="9"/>
      <c r="K1306" s="9"/>
      <c r="L1306" s="9"/>
      <c r="M1306" s="9"/>
      <c r="N1306" s="9"/>
      <c r="O1306" s="12"/>
      <c r="P1306" s="9"/>
      <c r="Q1306" s="9"/>
    </row>
    <row r="1307" spans="1:17" x14ac:dyDescent="0.2">
      <c r="A1307" s="9"/>
      <c r="B1307" s="10"/>
      <c r="C1307" s="9"/>
      <c r="D1307" s="11"/>
      <c r="E1307" s="11"/>
      <c r="F1307" s="9"/>
      <c r="G1307" s="9"/>
      <c r="H1307" s="9"/>
      <c r="I1307" s="9"/>
      <c r="J1307" s="9"/>
      <c r="K1307" s="9"/>
      <c r="L1307" s="9"/>
      <c r="M1307" s="9"/>
      <c r="N1307" s="9"/>
      <c r="O1307" s="12"/>
      <c r="P1307" s="9"/>
      <c r="Q1307" s="9"/>
    </row>
    <row r="1308" spans="1:17" x14ac:dyDescent="0.2">
      <c r="A1308" s="9"/>
      <c r="B1308" s="10"/>
      <c r="C1308" s="9"/>
      <c r="D1308" s="11"/>
      <c r="E1308" s="11"/>
      <c r="F1308" s="9"/>
      <c r="G1308" s="9"/>
      <c r="H1308" s="9"/>
      <c r="I1308" s="9"/>
      <c r="J1308" s="9"/>
      <c r="K1308" s="9"/>
      <c r="L1308" s="9"/>
      <c r="M1308" s="9"/>
      <c r="N1308" s="9"/>
      <c r="O1308" s="12"/>
      <c r="P1308" s="9"/>
      <c r="Q1308" s="9"/>
    </row>
    <row r="1309" spans="1:17" x14ac:dyDescent="0.2">
      <c r="A1309" s="9"/>
      <c r="B1309" s="10"/>
      <c r="C1309" s="9"/>
      <c r="D1309" s="11"/>
      <c r="E1309" s="11"/>
      <c r="F1309" s="9"/>
      <c r="G1309" s="9"/>
      <c r="H1309" s="9"/>
      <c r="I1309" s="9"/>
      <c r="J1309" s="9"/>
      <c r="K1309" s="9"/>
      <c r="L1309" s="9"/>
      <c r="M1309" s="9"/>
      <c r="N1309" s="9"/>
      <c r="O1309" s="12"/>
      <c r="P1309" s="9"/>
      <c r="Q1309" s="9"/>
    </row>
    <row r="1310" spans="1:17" x14ac:dyDescent="0.2">
      <c r="A1310" s="9"/>
      <c r="B1310" s="10"/>
      <c r="C1310" s="9"/>
      <c r="D1310" s="11"/>
      <c r="E1310" s="11"/>
      <c r="F1310" s="9"/>
      <c r="G1310" s="9"/>
      <c r="H1310" s="9"/>
      <c r="I1310" s="9"/>
      <c r="J1310" s="9"/>
      <c r="K1310" s="9"/>
      <c r="L1310" s="9"/>
      <c r="M1310" s="9"/>
      <c r="N1310" s="9"/>
      <c r="O1310" s="12"/>
      <c r="P1310" s="9"/>
      <c r="Q1310" s="9"/>
    </row>
    <row r="1311" spans="1:17" x14ac:dyDescent="0.2">
      <c r="A1311" s="9"/>
      <c r="B1311" s="10"/>
      <c r="C1311" s="9"/>
      <c r="D1311" s="11"/>
      <c r="E1311" s="11"/>
      <c r="F1311" s="9"/>
      <c r="G1311" s="9"/>
      <c r="H1311" s="9"/>
      <c r="I1311" s="9"/>
      <c r="J1311" s="9"/>
      <c r="K1311" s="9"/>
      <c r="L1311" s="9"/>
      <c r="M1311" s="9"/>
      <c r="N1311" s="9"/>
      <c r="O1311" s="12"/>
      <c r="P1311" s="9"/>
      <c r="Q1311" s="9"/>
    </row>
    <row r="1312" spans="1:17" x14ac:dyDescent="0.2">
      <c r="A1312" s="9"/>
      <c r="B1312" s="10"/>
      <c r="C1312" s="9"/>
      <c r="D1312" s="11"/>
      <c r="E1312" s="11"/>
      <c r="F1312" s="9"/>
      <c r="G1312" s="9"/>
      <c r="H1312" s="9"/>
      <c r="I1312" s="9"/>
      <c r="J1312" s="9"/>
      <c r="K1312" s="9"/>
      <c r="L1312" s="9"/>
      <c r="M1312" s="9"/>
      <c r="N1312" s="9"/>
      <c r="O1312" s="12"/>
      <c r="P1312" s="9"/>
      <c r="Q1312" s="9"/>
    </row>
    <row r="1313" spans="1:17" x14ac:dyDescent="0.2">
      <c r="A1313" s="9"/>
      <c r="B1313" s="10"/>
      <c r="C1313" s="9"/>
      <c r="D1313" s="11"/>
      <c r="E1313" s="11"/>
      <c r="F1313" s="9"/>
      <c r="G1313" s="9"/>
      <c r="H1313" s="9"/>
      <c r="I1313" s="9"/>
      <c r="J1313" s="9"/>
      <c r="K1313" s="9"/>
      <c r="L1313" s="9"/>
      <c r="M1313" s="9"/>
      <c r="N1313" s="9"/>
      <c r="O1313" s="12"/>
      <c r="P1313" s="9"/>
      <c r="Q1313" s="9"/>
    </row>
    <row r="1314" spans="1:17" x14ac:dyDescent="0.2">
      <c r="A1314" s="9"/>
      <c r="B1314" s="10"/>
      <c r="C1314" s="9"/>
      <c r="D1314" s="11"/>
      <c r="E1314" s="11"/>
      <c r="F1314" s="9"/>
      <c r="G1314" s="9"/>
      <c r="H1314" s="9"/>
      <c r="I1314" s="9"/>
      <c r="J1314" s="9"/>
      <c r="K1314" s="9"/>
      <c r="L1314" s="9"/>
      <c r="M1314" s="9"/>
      <c r="N1314" s="9"/>
      <c r="O1314" s="12"/>
      <c r="P1314" s="9"/>
      <c r="Q1314" s="9"/>
    </row>
    <row r="1315" spans="1:17" x14ac:dyDescent="0.2">
      <c r="A1315" s="9"/>
      <c r="B1315" s="10"/>
      <c r="C1315" s="9"/>
      <c r="D1315" s="11"/>
      <c r="E1315" s="11"/>
      <c r="F1315" s="9"/>
      <c r="G1315" s="9"/>
      <c r="H1315" s="9"/>
      <c r="I1315" s="9"/>
      <c r="J1315" s="9"/>
      <c r="K1315" s="9"/>
      <c r="L1315" s="9"/>
      <c r="M1315" s="9"/>
      <c r="N1315" s="9"/>
      <c r="O1315" s="12"/>
      <c r="P1315" s="9"/>
      <c r="Q1315" s="9"/>
    </row>
    <row r="1316" spans="1:17" x14ac:dyDescent="0.2">
      <c r="A1316" s="9"/>
      <c r="B1316" s="10"/>
      <c r="C1316" s="9"/>
      <c r="D1316" s="11"/>
      <c r="E1316" s="11"/>
      <c r="F1316" s="9"/>
      <c r="G1316" s="9"/>
      <c r="H1316" s="9"/>
      <c r="I1316" s="9"/>
      <c r="J1316" s="9"/>
      <c r="K1316" s="9"/>
      <c r="L1316" s="9"/>
      <c r="M1316" s="9"/>
      <c r="N1316" s="9"/>
      <c r="O1316" s="12"/>
      <c r="P1316" s="9"/>
      <c r="Q1316" s="9"/>
    </row>
    <row r="1317" spans="1:17" x14ac:dyDescent="0.2">
      <c r="A1317" s="9"/>
      <c r="B1317" s="10"/>
      <c r="C1317" s="9"/>
      <c r="D1317" s="11"/>
      <c r="E1317" s="11"/>
      <c r="F1317" s="9"/>
      <c r="G1317" s="9"/>
      <c r="H1317" s="9"/>
      <c r="I1317" s="9"/>
      <c r="J1317" s="9"/>
      <c r="K1317" s="9"/>
      <c r="L1317" s="9"/>
      <c r="M1317" s="9"/>
      <c r="N1317" s="9"/>
      <c r="O1317" s="12"/>
      <c r="P1317" s="9"/>
      <c r="Q1317" s="9"/>
    </row>
    <row r="1318" spans="1:17" x14ac:dyDescent="0.2">
      <c r="A1318" s="9"/>
      <c r="B1318" s="10"/>
      <c r="C1318" s="9"/>
      <c r="D1318" s="11"/>
      <c r="E1318" s="11"/>
      <c r="F1318" s="9"/>
      <c r="G1318" s="9"/>
      <c r="H1318" s="9"/>
      <c r="I1318" s="9"/>
      <c r="J1318" s="9"/>
      <c r="K1318" s="9"/>
      <c r="L1318" s="9"/>
      <c r="M1318" s="9"/>
      <c r="N1318" s="9"/>
      <c r="O1318" s="12"/>
      <c r="P1318" s="9"/>
      <c r="Q1318" s="9"/>
    </row>
    <row r="1319" spans="1:17" x14ac:dyDescent="0.2">
      <c r="A1319" s="9"/>
      <c r="B1319" s="10"/>
      <c r="C1319" s="9"/>
      <c r="D1319" s="11"/>
      <c r="E1319" s="11"/>
      <c r="F1319" s="9"/>
      <c r="G1319" s="9"/>
      <c r="H1319" s="9"/>
      <c r="I1319" s="9"/>
      <c r="J1319" s="9"/>
      <c r="K1319" s="9"/>
      <c r="L1319" s="9"/>
      <c r="M1319" s="9"/>
      <c r="N1319" s="9"/>
      <c r="O1319" s="12"/>
      <c r="P1319" s="9"/>
      <c r="Q1319" s="9"/>
    </row>
    <row r="1320" spans="1:17" x14ac:dyDescent="0.2">
      <c r="A1320" s="9"/>
      <c r="B1320" s="10"/>
      <c r="C1320" s="9"/>
      <c r="D1320" s="11"/>
      <c r="E1320" s="11"/>
      <c r="F1320" s="9"/>
      <c r="G1320" s="9"/>
      <c r="H1320" s="9"/>
      <c r="I1320" s="9"/>
      <c r="J1320" s="9"/>
      <c r="K1320" s="9"/>
      <c r="L1320" s="9"/>
      <c r="M1320" s="9"/>
      <c r="N1320" s="9"/>
      <c r="O1320" s="12"/>
      <c r="P1320" s="9"/>
      <c r="Q1320" s="9"/>
    </row>
    <row r="1321" spans="1:17" x14ac:dyDescent="0.2">
      <c r="A1321" s="9"/>
      <c r="B1321" s="10"/>
      <c r="C1321" s="9"/>
      <c r="D1321" s="11"/>
      <c r="E1321" s="11"/>
      <c r="F1321" s="9"/>
      <c r="G1321" s="9"/>
      <c r="H1321" s="9"/>
      <c r="I1321" s="9"/>
      <c r="J1321" s="9"/>
      <c r="K1321" s="9"/>
      <c r="L1321" s="9"/>
      <c r="M1321" s="9"/>
      <c r="N1321" s="9"/>
      <c r="O1321" s="12"/>
      <c r="P1321" s="9"/>
      <c r="Q1321" s="9"/>
    </row>
    <row r="1322" spans="1:17" x14ac:dyDescent="0.2">
      <c r="A1322" s="9"/>
      <c r="B1322" s="10"/>
      <c r="C1322" s="9"/>
      <c r="D1322" s="11"/>
      <c r="E1322" s="11"/>
      <c r="F1322" s="9"/>
      <c r="G1322" s="9"/>
      <c r="H1322" s="9"/>
      <c r="I1322" s="9"/>
      <c r="J1322" s="9"/>
      <c r="K1322" s="9"/>
      <c r="L1322" s="9"/>
      <c r="M1322" s="9"/>
      <c r="N1322" s="9"/>
      <c r="O1322" s="12"/>
      <c r="P1322" s="9"/>
      <c r="Q1322" s="9"/>
    </row>
    <row r="1323" spans="1:17" x14ac:dyDescent="0.2">
      <c r="A1323" s="9"/>
      <c r="B1323" s="10"/>
      <c r="C1323" s="9"/>
      <c r="D1323" s="11"/>
      <c r="E1323" s="11"/>
      <c r="F1323" s="9"/>
      <c r="G1323" s="9"/>
      <c r="H1323" s="9"/>
      <c r="I1323" s="9"/>
      <c r="J1323" s="9"/>
      <c r="K1323" s="9"/>
      <c r="L1323" s="9"/>
      <c r="M1323" s="9"/>
      <c r="N1323" s="9"/>
      <c r="O1323" s="12"/>
      <c r="P1323" s="9"/>
      <c r="Q1323" s="9"/>
    </row>
    <row r="1324" spans="1:17" x14ac:dyDescent="0.2">
      <c r="A1324" s="9"/>
      <c r="B1324" s="10"/>
      <c r="C1324" s="9"/>
      <c r="D1324" s="11"/>
      <c r="E1324" s="11"/>
      <c r="F1324" s="9"/>
      <c r="G1324" s="9"/>
      <c r="H1324" s="9"/>
      <c r="I1324" s="9"/>
      <c r="J1324" s="9"/>
      <c r="K1324" s="9"/>
      <c r="L1324" s="9"/>
      <c r="M1324" s="9"/>
      <c r="N1324" s="9"/>
      <c r="O1324" s="12"/>
      <c r="P1324" s="9"/>
      <c r="Q1324" s="9"/>
    </row>
    <row r="1325" spans="1:17" x14ac:dyDescent="0.2">
      <c r="A1325" s="9"/>
      <c r="B1325" s="10"/>
      <c r="C1325" s="9"/>
      <c r="D1325" s="11"/>
      <c r="E1325" s="11"/>
      <c r="F1325" s="9"/>
      <c r="G1325" s="9"/>
      <c r="H1325" s="9"/>
      <c r="I1325" s="9"/>
      <c r="J1325" s="9"/>
      <c r="K1325" s="9"/>
      <c r="L1325" s="9"/>
      <c r="M1325" s="9"/>
      <c r="N1325" s="9"/>
      <c r="O1325" s="12"/>
      <c r="P1325" s="9"/>
      <c r="Q1325" s="9"/>
    </row>
    <row r="1326" spans="1:17" x14ac:dyDescent="0.2">
      <c r="A1326" s="9"/>
      <c r="B1326" s="10"/>
      <c r="C1326" s="9"/>
      <c r="D1326" s="11"/>
      <c r="E1326" s="11"/>
      <c r="F1326" s="9"/>
      <c r="G1326" s="9"/>
      <c r="H1326" s="9"/>
      <c r="I1326" s="9"/>
      <c r="J1326" s="9"/>
      <c r="K1326" s="9"/>
      <c r="L1326" s="9"/>
      <c r="M1326" s="9"/>
      <c r="N1326" s="9"/>
      <c r="O1326" s="12"/>
      <c r="P1326" s="9"/>
      <c r="Q1326" s="9"/>
    </row>
    <row r="1327" spans="1:17" x14ac:dyDescent="0.2">
      <c r="A1327" s="9"/>
      <c r="B1327" s="10"/>
      <c r="C1327" s="9"/>
      <c r="D1327" s="11"/>
      <c r="E1327" s="11"/>
      <c r="F1327" s="9"/>
      <c r="G1327" s="9"/>
      <c r="H1327" s="9"/>
      <c r="I1327" s="9"/>
      <c r="J1327" s="9"/>
      <c r="K1327" s="9"/>
      <c r="L1327" s="9"/>
      <c r="M1327" s="9"/>
      <c r="N1327" s="9"/>
      <c r="O1327" s="12"/>
      <c r="P1327" s="9"/>
      <c r="Q1327" s="9"/>
    </row>
    <row r="1328" spans="1:17" x14ac:dyDescent="0.2">
      <c r="A1328" s="9"/>
      <c r="B1328" s="10"/>
      <c r="C1328" s="9"/>
      <c r="D1328" s="11"/>
      <c r="E1328" s="11"/>
      <c r="F1328" s="9"/>
      <c r="G1328" s="9"/>
      <c r="H1328" s="9"/>
      <c r="I1328" s="9"/>
      <c r="J1328" s="9"/>
      <c r="K1328" s="9"/>
      <c r="L1328" s="9"/>
      <c r="M1328" s="9"/>
      <c r="N1328" s="9"/>
      <c r="O1328" s="12"/>
      <c r="P1328" s="9"/>
      <c r="Q1328" s="9"/>
    </row>
    <row r="1329" spans="1:17" x14ac:dyDescent="0.2">
      <c r="A1329" s="9"/>
      <c r="B1329" s="10"/>
      <c r="C1329" s="9"/>
      <c r="D1329" s="11"/>
      <c r="E1329" s="11"/>
      <c r="F1329" s="9"/>
      <c r="G1329" s="9"/>
      <c r="H1329" s="9"/>
      <c r="I1329" s="9"/>
      <c r="J1329" s="9"/>
      <c r="K1329" s="9"/>
      <c r="L1329" s="9"/>
      <c r="M1329" s="9"/>
      <c r="N1329" s="9"/>
      <c r="O1329" s="12"/>
      <c r="P1329" s="9"/>
      <c r="Q1329" s="9"/>
    </row>
    <row r="1330" spans="1:17" x14ac:dyDescent="0.2">
      <c r="A1330" s="9"/>
      <c r="B1330" s="10"/>
      <c r="C1330" s="9"/>
      <c r="D1330" s="11"/>
      <c r="E1330" s="11"/>
      <c r="F1330" s="9"/>
      <c r="G1330" s="9"/>
      <c r="H1330" s="9"/>
      <c r="I1330" s="9"/>
      <c r="J1330" s="9"/>
      <c r="K1330" s="9"/>
      <c r="L1330" s="9"/>
      <c r="M1330" s="9"/>
      <c r="N1330" s="9"/>
      <c r="O1330" s="12"/>
      <c r="P1330" s="9"/>
      <c r="Q1330" s="9"/>
    </row>
    <row r="1331" spans="1:17" x14ac:dyDescent="0.2">
      <c r="A1331" s="9"/>
      <c r="B1331" s="10"/>
      <c r="C1331" s="9"/>
      <c r="D1331" s="11"/>
      <c r="E1331" s="11"/>
      <c r="F1331" s="9"/>
      <c r="G1331" s="9"/>
      <c r="H1331" s="9"/>
      <c r="I1331" s="9"/>
      <c r="J1331" s="9"/>
      <c r="K1331" s="9"/>
      <c r="L1331" s="9"/>
      <c r="M1331" s="9"/>
      <c r="N1331" s="9"/>
      <c r="O1331" s="12"/>
      <c r="P1331" s="9"/>
      <c r="Q1331" s="9"/>
    </row>
    <row r="1332" spans="1:17" x14ac:dyDescent="0.2">
      <c r="A1332" s="9"/>
      <c r="B1332" s="10"/>
      <c r="C1332" s="9"/>
      <c r="D1332" s="11"/>
      <c r="E1332" s="11"/>
      <c r="F1332" s="9"/>
      <c r="G1332" s="9"/>
      <c r="H1332" s="9"/>
      <c r="I1332" s="9"/>
      <c r="J1332" s="9"/>
      <c r="K1332" s="9"/>
      <c r="L1332" s="9"/>
      <c r="M1332" s="9"/>
      <c r="N1332" s="9"/>
      <c r="O1332" s="12"/>
      <c r="P1332" s="9"/>
      <c r="Q1332" s="9"/>
    </row>
    <row r="1333" spans="1:17" x14ac:dyDescent="0.2">
      <c r="A1333" s="9"/>
      <c r="B1333" s="10"/>
      <c r="C1333" s="9"/>
      <c r="D1333" s="11"/>
      <c r="E1333" s="11"/>
      <c r="F1333" s="9"/>
      <c r="G1333" s="9"/>
      <c r="H1333" s="9"/>
      <c r="I1333" s="9"/>
      <c r="J1333" s="9"/>
      <c r="K1333" s="9"/>
      <c r="L1333" s="9"/>
      <c r="M1333" s="9"/>
      <c r="N1333" s="9"/>
      <c r="O1333" s="12"/>
      <c r="P1333" s="9"/>
      <c r="Q1333" s="9"/>
    </row>
    <row r="1334" spans="1:17" x14ac:dyDescent="0.2">
      <c r="A1334" s="9"/>
      <c r="B1334" s="10"/>
      <c r="C1334" s="9"/>
      <c r="D1334" s="11"/>
      <c r="E1334" s="11"/>
      <c r="F1334" s="9"/>
      <c r="G1334" s="9"/>
      <c r="H1334" s="9"/>
      <c r="I1334" s="9"/>
      <c r="J1334" s="9"/>
      <c r="K1334" s="9"/>
      <c r="L1334" s="9"/>
      <c r="M1334" s="9"/>
      <c r="N1334" s="9"/>
      <c r="O1334" s="12"/>
      <c r="P1334" s="9"/>
      <c r="Q1334" s="9"/>
    </row>
    <row r="1335" spans="1:17" x14ac:dyDescent="0.2">
      <c r="A1335" s="9"/>
      <c r="B1335" s="10"/>
      <c r="C1335" s="9"/>
      <c r="D1335" s="11"/>
      <c r="E1335" s="11"/>
      <c r="F1335" s="9"/>
      <c r="G1335" s="9"/>
      <c r="H1335" s="9"/>
      <c r="I1335" s="9"/>
      <c r="J1335" s="9"/>
      <c r="K1335" s="9"/>
      <c r="L1335" s="9"/>
      <c r="M1335" s="9"/>
      <c r="N1335" s="9"/>
      <c r="O1335" s="12"/>
      <c r="P1335" s="9"/>
      <c r="Q1335" s="9"/>
    </row>
    <row r="1336" spans="1:17" x14ac:dyDescent="0.2">
      <c r="A1336" s="9"/>
      <c r="B1336" s="10"/>
      <c r="C1336" s="9"/>
      <c r="D1336" s="11"/>
      <c r="E1336" s="11"/>
      <c r="F1336" s="9"/>
      <c r="G1336" s="9"/>
      <c r="H1336" s="9"/>
      <c r="I1336" s="9"/>
      <c r="J1336" s="9"/>
      <c r="K1336" s="9"/>
      <c r="L1336" s="9"/>
      <c r="M1336" s="9"/>
      <c r="N1336" s="9"/>
      <c r="O1336" s="12"/>
      <c r="P1336" s="9"/>
      <c r="Q1336" s="9"/>
    </row>
    <row r="1337" spans="1:17" x14ac:dyDescent="0.2">
      <c r="A1337" s="9"/>
      <c r="B1337" s="10"/>
      <c r="C1337" s="9"/>
      <c r="D1337" s="11"/>
      <c r="E1337" s="11"/>
      <c r="F1337" s="9"/>
      <c r="G1337" s="9"/>
      <c r="H1337" s="9"/>
      <c r="I1337" s="9"/>
      <c r="J1337" s="9"/>
      <c r="K1337" s="9"/>
      <c r="L1337" s="9"/>
      <c r="M1337" s="9"/>
      <c r="N1337" s="9"/>
      <c r="O1337" s="12"/>
      <c r="P1337" s="9"/>
      <c r="Q1337" s="9"/>
    </row>
    <row r="1338" spans="1:17" x14ac:dyDescent="0.2">
      <c r="A1338" s="9"/>
      <c r="B1338" s="10"/>
      <c r="C1338" s="9"/>
      <c r="D1338" s="11"/>
      <c r="E1338" s="11"/>
      <c r="F1338" s="9"/>
      <c r="G1338" s="9"/>
      <c r="H1338" s="9"/>
      <c r="I1338" s="9"/>
      <c r="J1338" s="9"/>
      <c r="K1338" s="9"/>
      <c r="L1338" s="9"/>
      <c r="M1338" s="9"/>
      <c r="N1338" s="9"/>
      <c r="O1338" s="12"/>
      <c r="P1338" s="9"/>
      <c r="Q1338" s="9"/>
    </row>
    <row r="1339" spans="1:17" x14ac:dyDescent="0.2">
      <c r="A1339" s="9"/>
      <c r="B1339" s="10"/>
      <c r="C1339" s="9"/>
      <c r="D1339" s="11"/>
      <c r="E1339" s="11"/>
      <c r="F1339" s="9"/>
      <c r="G1339" s="9"/>
      <c r="H1339" s="9"/>
      <c r="I1339" s="9"/>
      <c r="J1339" s="9"/>
      <c r="K1339" s="9"/>
      <c r="L1339" s="9"/>
      <c r="M1339" s="9"/>
      <c r="N1339" s="9"/>
      <c r="O1339" s="12"/>
      <c r="P1339" s="9"/>
      <c r="Q1339" s="9"/>
    </row>
    <row r="1340" spans="1:17" x14ac:dyDescent="0.2">
      <c r="A1340" s="9"/>
      <c r="B1340" s="10"/>
      <c r="C1340" s="9"/>
      <c r="D1340" s="11"/>
      <c r="E1340" s="11"/>
      <c r="F1340" s="9"/>
      <c r="G1340" s="9"/>
      <c r="H1340" s="9"/>
      <c r="I1340" s="9"/>
      <c r="J1340" s="9"/>
      <c r="K1340" s="9"/>
      <c r="L1340" s="9"/>
      <c r="M1340" s="9"/>
      <c r="N1340" s="9"/>
      <c r="O1340" s="12"/>
      <c r="P1340" s="9"/>
      <c r="Q1340" s="9"/>
    </row>
    <row r="1341" spans="1:17" x14ac:dyDescent="0.2">
      <c r="A1341" s="9"/>
      <c r="B1341" s="10"/>
      <c r="C1341" s="9"/>
      <c r="D1341" s="11"/>
      <c r="E1341" s="11"/>
      <c r="F1341" s="9"/>
      <c r="G1341" s="9"/>
      <c r="H1341" s="9"/>
      <c r="I1341" s="9"/>
      <c r="J1341" s="9"/>
      <c r="K1341" s="9"/>
      <c r="L1341" s="9"/>
      <c r="M1341" s="9"/>
      <c r="N1341" s="9"/>
      <c r="O1341" s="12"/>
      <c r="P1341" s="9"/>
      <c r="Q1341" s="9"/>
    </row>
    <row r="1342" spans="1:17" x14ac:dyDescent="0.2">
      <c r="A1342" s="9"/>
      <c r="B1342" s="10"/>
      <c r="C1342" s="9"/>
      <c r="D1342" s="11"/>
      <c r="E1342" s="11"/>
      <c r="F1342" s="9"/>
      <c r="G1342" s="9"/>
      <c r="H1342" s="9"/>
      <c r="I1342" s="9"/>
      <c r="J1342" s="9"/>
      <c r="K1342" s="9"/>
      <c r="L1342" s="9"/>
      <c r="M1342" s="9"/>
      <c r="N1342" s="9"/>
      <c r="O1342" s="12"/>
      <c r="P1342" s="9"/>
      <c r="Q1342" s="9"/>
    </row>
    <row r="1343" spans="1:17" x14ac:dyDescent="0.2">
      <c r="A1343" s="9"/>
      <c r="B1343" s="10"/>
      <c r="C1343" s="9"/>
      <c r="D1343" s="11"/>
      <c r="E1343" s="11"/>
      <c r="F1343" s="9"/>
      <c r="G1343" s="9"/>
      <c r="H1343" s="9"/>
      <c r="I1343" s="9"/>
      <c r="J1343" s="9"/>
      <c r="K1343" s="9"/>
      <c r="L1343" s="9"/>
      <c r="M1343" s="9"/>
      <c r="N1343" s="9"/>
      <c r="O1343" s="12"/>
      <c r="P1343" s="9"/>
      <c r="Q1343" s="9"/>
    </row>
    <row r="1344" spans="1:17" x14ac:dyDescent="0.2">
      <c r="A1344" s="9"/>
      <c r="B1344" s="10"/>
      <c r="C1344" s="9"/>
      <c r="D1344" s="11"/>
      <c r="E1344" s="11"/>
      <c r="F1344" s="9"/>
      <c r="G1344" s="9"/>
      <c r="H1344" s="9"/>
      <c r="I1344" s="9"/>
      <c r="J1344" s="9"/>
      <c r="K1344" s="9"/>
      <c r="L1344" s="9"/>
      <c r="M1344" s="9"/>
      <c r="N1344" s="9"/>
      <c r="O1344" s="12"/>
      <c r="P1344" s="9"/>
      <c r="Q1344" s="9"/>
    </row>
    <row r="1345" spans="1:17" x14ac:dyDescent="0.2">
      <c r="A1345" s="9"/>
      <c r="B1345" s="10"/>
      <c r="C1345" s="9"/>
      <c r="D1345" s="11"/>
      <c r="E1345" s="11"/>
      <c r="F1345" s="9"/>
      <c r="G1345" s="9"/>
      <c r="H1345" s="9"/>
      <c r="I1345" s="9"/>
      <c r="J1345" s="9"/>
      <c r="K1345" s="9"/>
      <c r="L1345" s="9"/>
      <c r="M1345" s="9"/>
      <c r="N1345" s="9"/>
      <c r="O1345" s="12"/>
      <c r="P1345" s="9"/>
      <c r="Q1345" s="9"/>
    </row>
    <row r="1346" spans="1:17" x14ac:dyDescent="0.2">
      <c r="A1346" s="9"/>
      <c r="B1346" s="10"/>
      <c r="C1346" s="9"/>
      <c r="D1346" s="11"/>
      <c r="E1346" s="11"/>
      <c r="F1346" s="9"/>
      <c r="G1346" s="9"/>
      <c r="H1346" s="9"/>
      <c r="I1346" s="9"/>
      <c r="J1346" s="9"/>
      <c r="K1346" s="9"/>
      <c r="L1346" s="9"/>
      <c r="M1346" s="9"/>
      <c r="N1346" s="9"/>
      <c r="O1346" s="12"/>
      <c r="P1346" s="9"/>
      <c r="Q1346" s="9"/>
    </row>
    <row r="1347" spans="1:17" x14ac:dyDescent="0.2">
      <c r="A1347" s="9"/>
      <c r="B1347" s="10"/>
      <c r="C1347" s="9"/>
      <c r="D1347" s="11"/>
      <c r="E1347" s="11"/>
      <c r="F1347" s="9"/>
      <c r="G1347" s="9"/>
      <c r="H1347" s="9"/>
      <c r="I1347" s="9"/>
      <c r="J1347" s="9"/>
      <c r="K1347" s="9"/>
      <c r="L1347" s="9"/>
      <c r="M1347" s="9"/>
      <c r="N1347" s="9"/>
      <c r="O1347" s="12"/>
      <c r="P1347" s="9"/>
      <c r="Q1347" s="9"/>
    </row>
    <row r="1348" spans="1:17" x14ac:dyDescent="0.2">
      <c r="A1348" s="9"/>
      <c r="B1348" s="10"/>
      <c r="C1348" s="9"/>
      <c r="D1348" s="11"/>
      <c r="E1348" s="11"/>
      <c r="F1348" s="9"/>
      <c r="G1348" s="9"/>
      <c r="H1348" s="9"/>
      <c r="I1348" s="9"/>
      <c r="J1348" s="9"/>
      <c r="K1348" s="9"/>
      <c r="L1348" s="9"/>
      <c r="M1348" s="9"/>
      <c r="N1348" s="9"/>
      <c r="O1348" s="12"/>
      <c r="P1348" s="9"/>
      <c r="Q1348" s="9"/>
    </row>
    <row r="1349" spans="1:17" x14ac:dyDescent="0.2">
      <c r="A1349" s="9"/>
      <c r="B1349" s="10"/>
      <c r="C1349" s="9"/>
      <c r="D1349" s="11"/>
      <c r="E1349" s="11"/>
      <c r="F1349" s="9"/>
      <c r="G1349" s="9"/>
      <c r="H1349" s="9"/>
      <c r="I1349" s="9"/>
      <c r="J1349" s="9"/>
      <c r="K1349" s="9"/>
      <c r="L1349" s="9"/>
      <c r="M1349" s="9"/>
      <c r="N1349" s="9"/>
      <c r="O1349" s="12"/>
      <c r="P1349" s="9"/>
      <c r="Q1349" s="9"/>
    </row>
    <row r="1350" spans="1:17" x14ac:dyDescent="0.2">
      <c r="A1350" s="9"/>
      <c r="B1350" s="10"/>
      <c r="C1350" s="9"/>
      <c r="D1350" s="11"/>
      <c r="E1350" s="11"/>
      <c r="F1350" s="9"/>
      <c r="G1350" s="9"/>
      <c r="H1350" s="9"/>
      <c r="I1350" s="9"/>
      <c r="J1350" s="9"/>
      <c r="K1350" s="9"/>
      <c r="L1350" s="9"/>
      <c r="M1350" s="9"/>
      <c r="N1350" s="9"/>
      <c r="O1350" s="12"/>
      <c r="P1350" s="9"/>
      <c r="Q1350" s="9"/>
    </row>
    <row r="1351" spans="1:17" x14ac:dyDescent="0.2">
      <c r="A1351" s="9"/>
      <c r="B1351" s="10"/>
      <c r="C1351" s="9"/>
      <c r="D1351" s="11"/>
      <c r="E1351" s="11"/>
      <c r="F1351" s="9"/>
      <c r="G1351" s="9"/>
      <c r="H1351" s="9"/>
      <c r="I1351" s="9"/>
      <c r="J1351" s="9"/>
      <c r="K1351" s="9"/>
      <c r="L1351" s="9"/>
      <c r="M1351" s="9"/>
      <c r="N1351" s="9"/>
      <c r="O1351" s="12"/>
      <c r="P1351" s="9"/>
      <c r="Q1351" s="9"/>
    </row>
    <row r="1352" spans="1:17" x14ac:dyDescent="0.2">
      <c r="A1352" s="9"/>
      <c r="B1352" s="10"/>
      <c r="C1352" s="9"/>
      <c r="D1352" s="11"/>
      <c r="E1352" s="11"/>
      <c r="F1352" s="9"/>
      <c r="G1352" s="9"/>
      <c r="H1352" s="9"/>
      <c r="I1352" s="9"/>
      <c r="J1352" s="9"/>
      <c r="K1352" s="9"/>
      <c r="L1352" s="9"/>
      <c r="M1352" s="9"/>
      <c r="N1352" s="9"/>
      <c r="O1352" s="12"/>
      <c r="P1352" s="9"/>
      <c r="Q1352" s="9"/>
    </row>
    <row r="1353" spans="1:17" x14ac:dyDescent="0.2">
      <c r="A1353" s="9"/>
      <c r="B1353" s="10"/>
      <c r="C1353" s="9"/>
      <c r="D1353" s="11"/>
      <c r="E1353" s="11"/>
      <c r="F1353" s="9"/>
      <c r="G1353" s="9"/>
      <c r="H1353" s="9"/>
      <c r="I1353" s="9"/>
      <c r="J1353" s="9"/>
      <c r="K1353" s="9"/>
      <c r="L1353" s="9"/>
      <c r="M1353" s="9"/>
      <c r="N1353" s="9"/>
      <c r="O1353" s="12"/>
      <c r="P1353" s="9"/>
      <c r="Q1353" s="9"/>
    </row>
    <row r="1354" spans="1:17" x14ac:dyDescent="0.2">
      <c r="A1354" s="9"/>
      <c r="B1354" s="10"/>
      <c r="C1354" s="9"/>
      <c r="D1354" s="11"/>
      <c r="E1354" s="11"/>
      <c r="F1354" s="9"/>
      <c r="G1354" s="9"/>
      <c r="H1354" s="9"/>
      <c r="I1354" s="9"/>
      <c r="J1354" s="9"/>
      <c r="K1354" s="9"/>
      <c r="L1354" s="9"/>
      <c r="M1354" s="9"/>
      <c r="N1354" s="9"/>
      <c r="O1354" s="12"/>
      <c r="P1354" s="9"/>
      <c r="Q1354" s="9"/>
    </row>
    <row r="1355" spans="1:17" x14ac:dyDescent="0.2">
      <c r="A1355" s="9"/>
      <c r="B1355" s="10"/>
      <c r="C1355" s="9"/>
      <c r="D1355" s="11"/>
      <c r="E1355" s="11"/>
      <c r="F1355" s="9"/>
      <c r="G1355" s="9"/>
      <c r="H1355" s="9"/>
      <c r="I1355" s="9"/>
      <c r="J1355" s="9"/>
      <c r="K1355" s="9"/>
      <c r="L1355" s="9"/>
      <c r="M1355" s="9"/>
      <c r="N1355" s="9"/>
      <c r="O1355" s="12"/>
      <c r="P1355" s="9"/>
      <c r="Q1355" s="9"/>
    </row>
    <row r="1356" spans="1:17" x14ac:dyDescent="0.2">
      <c r="A1356" s="9"/>
      <c r="B1356" s="10"/>
      <c r="C1356" s="9"/>
      <c r="D1356" s="11"/>
      <c r="E1356" s="11"/>
      <c r="F1356" s="9"/>
      <c r="G1356" s="9"/>
      <c r="H1356" s="9"/>
      <c r="I1356" s="9"/>
      <c r="J1356" s="9"/>
      <c r="K1356" s="9"/>
      <c r="L1356" s="9"/>
      <c r="M1356" s="9"/>
      <c r="N1356" s="9"/>
      <c r="O1356" s="12"/>
      <c r="P1356" s="9"/>
      <c r="Q1356" s="9"/>
    </row>
    <row r="1357" spans="1:17" x14ac:dyDescent="0.2">
      <c r="A1357" s="9"/>
      <c r="B1357" s="10"/>
      <c r="C1357" s="9"/>
      <c r="D1357" s="11"/>
      <c r="E1357" s="11"/>
      <c r="F1357" s="9"/>
      <c r="G1357" s="9"/>
      <c r="H1357" s="9"/>
      <c r="I1357" s="9"/>
      <c r="J1357" s="9"/>
      <c r="K1357" s="9"/>
      <c r="L1357" s="9"/>
      <c r="M1357" s="9"/>
      <c r="N1357" s="9"/>
      <c r="O1357" s="12"/>
      <c r="P1357" s="9"/>
      <c r="Q1357" s="9"/>
    </row>
    <row r="1358" spans="1:17" x14ac:dyDescent="0.2">
      <c r="A1358" s="9"/>
      <c r="B1358" s="10"/>
      <c r="C1358" s="9"/>
      <c r="D1358" s="11"/>
      <c r="E1358" s="11"/>
      <c r="F1358" s="9"/>
      <c r="G1358" s="9"/>
      <c r="H1358" s="9"/>
      <c r="I1358" s="9"/>
      <c r="J1358" s="9"/>
      <c r="K1358" s="9"/>
      <c r="L1358" s="9"/>
      <c r="M1358" s="9"/>
      <c r="N1358" s="9"/>
      <c r="O1358" s="12"/>
      <c r="P1358" s="9"/>
      <c r="Q1358" s="9"/>
    </row>
    <row r="1359" spans="1:17" x14ac:dyDescent="0.2">
      <c r="A1359" s="9"/>
      <c r="B1359" s="10"/>
      <c r="C1359" s="9"/>
      <c r="D1359" s="11"/>
      <c r="E1359" s="11"/>
      <c r="F1359" s="9"/>
      <c r="G1359" s="9"/>
      <c r="H1359" s="9"/>
      <c r="I1359" s="9"/>
      <c r="J1359" s="9"/>
      <c r="K1359" s="9"/>
      <c r="L1359" s="9"/>
      <c r="M1359" s="9"/>
      <c r="N1359" s="9"/>
      <c r="O1359" s="12"/>
      <c r="P1359" s="9"/>
      <c r="Q1359" s="9"/>
    </row>
    <row r="1360" spans="1:17" x14ac:dyDescent="0.2">
      <c r="A1360" s="9"/>
      <c r="B1360" s="10"/>
      <c r="C1360" s="9"/>
      <c r="D1360" s="11"/>
      <c r="E1360" s="11"/>
      <c r="F1360" s="9"/>
      <c r="G1360" s="9"/>
      <c r="H1360" s="9"/>
      <c r="I1360" s="9"/>
      <c r="J1360" s="9"/>
      <c r="K1360" s="9"/>
      <c r="L1360" s="9"/>
      <c r="M1360" s="9"/>
      <c r="N1360" s="9"/>
      <c r="O1360" s="12"/>
      <c r="P1360" s="9"/>
      <c r="Q1360" s="9"/>
    </row>
    <row r="1361" spans="1:17" x14ac:dyDescent="0.2">
      <c r="A1361" s="9"/>
      <c r="B1361" s="10"/>
      <c r="C1361" s="9"/>
      <c r="D1361" s="11"/>
      <c r="E1361" s="11"/>
      <c r="F1361" s="9"/>
      <c r="G1361" s="9"/>
      <c r="H1361" s="9"/>
      <c r="I1361" s="9"/>
      <c r="J1361" s="9"/>
      <c r="K1361" s="9"/>
      <c r="L1361" s="9"/>
      <c r="M1361" s="9"/>
      <c r="N1361" s="9"/>
      <c r="O1361" s="12"/>
      <c r="P1361" s="9"/>
      <c r="Q1361" s="9"/>
    </row>
    <row r="1362" spans="1:17" x14ac:dyDescent="0.2">
      <c r="A1362" s="9"/>
      <c r="B1362" s="10"/>
      <c r="C1362" s="9"/>
      <c r="D1362" s="11"/>
      <c r="E1362" s="11"/>
      <c r="F1362" s="9"/>
      <c r="G1362" s="9"/>
      <c r="H1362" s="9"/>
      <c r="I1362" s="9"/>
      <c r="J1362" s="9"/>
      <c r="K1362" s="9"/>
      <c r="L1362" s="9"/>
      <c r="M1362" s="9"/>
      <c r="N1362" s="9"/>
      <c r="O1362" s="12"/>
      <c r="P1362" s="9"/>
      <c r="Q1362" s="9"/>
    </row>
    <row r="1363" spans="1:17" x14ac:dyDescent="0.2">
      <c r="A1363" s="9"/>
      <c r="B1363" s="10"/>
      <c r="C1363" s="9"/>
      <c r="D1363" s="11"/>
      <c r="E1363" s="11"/>
      <c r="F1363" s="9"/>
      <c r="G1363" s="9"/>
      <c r="H1363" s="9"/>
      <c r="I1363" s="9"/>
      <c r="J1363" s="9"/>
      <c r="K1363" s="9"/>
      <c r="L1363" s="9"/>
      <c r="M1363" s="9"/>
      <c r="N1363" s="9"/>
      <c r="O1363" s="12"/>
      <c r="P1363" s="9"/>
      <c r="Q1363" s="9"/>
    </row>
    <row r="1364" spans="1:17" x14ac:dyDescent="0.2">
      <c r="A1364" s="9"/>
      <c r="B1364" s="10"/>
      <c r="C1364" s="9"/>
      <c r="D1364" s="11"/>
      <c r="E1364" s="11"/>
      <c r="F1364" s="9"/>
      <c r="G1364" s="9"/>
      <c r="H1364" s="9"/>
      <c r="I1364" s="9"/>
      <c r="J1364" s="9"/>
      <c r="K1364" s="9"/>
      <c r="L1364" s="9"/>
      <c r="M1364" s="9"/>
      <c r="N1364" s="9"/>
      <c r="O1364" s="12"/>
      <c r="P1364" s="9"/>
      <c r="Q1364" s="9"/>
    </row>
    <row r="1365" spans="1:17" x14ac:dyDescent="0.2">
      <c r="A1365" s="9"/>
      <c r="B1365" s="10"/>
      <c r="C1365" s="9"/>
      <c r="D1365" s="11"/>
      <c r="E1365" s="11"/>
      <c r="F1365" s="9"/>
      <c r="G1365" s="9"/>
      <c r="H1365" s="9"/>
      <c r="I1365" s="9"/>
      <c r="J1365" s="9"/>
      <c r="K1365" s="9"/>
      <c r="L1365" s="9"/>
      <c r="M1365" s="9"/>
      <c r="N1365" s="9"/>
      <c r="O1365" s="12"/>
      <c r="P1365" s="9"/>
      <c r="Q1365" s="9"/>
    </row>
    <row r="1366" spans="1:17" x14ac:dyDescent="0.2">
      <c r="A1366" s="9"/>
      <c r="B1366" s="10"/>
      <c r="C1366" s="9"/>
      <c r="D1366" s="11"/>
      <c r="E1366" s="11"/>
      <c r="F1366" s="9"/>
      <c r="G1366" s="9"/>
      <c r="H1366" s="9"/>
      <c r="I1366" s="9"/>
      <c r="J1366" s="9"/>
      <c r="K1366" s="9"/>
      <c r="L1366" s="9"/>
      <c r="M1366" s="9"/>
      <c r="N1366" s="9"/>
      <c r="O1366" s="12"/>
      <c r="P1366" s="9"/>
      <c r="Q1366" s="9"/>
    </row>
    <row r="1367" spans="1:17" x14ac:dyDescent="0.2">
      <c r="A1367" s="9"/>
      <c r="B1367" s="10"/>
      <c r="C1367" s="9"/>
      <c r="D1367" s="11"/>
      <c r="E1367" s="11"/>
      <c r="F1367" s="9"/>
      <c r="G1367" s="9"/>
      <c r="H1367" s="9"/>
      <c r="I1367" s="9"/>
      <c r="J1367" s="9"/>
      <c r="K1367" s="9"/>
      <c r="L1367" s="9"/>
      <c r="M1367" s="9"/>
      <c r="N1367" s="9"/>
      <c r="O1367" s="12"/>
      <c r="P1367" s="9"/>
      <c r="Q1367" s="9"/>
    </row>
    <row r="1368" spans="1:17" x14ac:dyDescent="0.2">
      <c r="A1368" s="9"/>
      <c r="B1368" s="10"/>
      <c r="C1368" s="9"/>
      <c r="D1368" s="11"/>
      <c r="E1368" s="11"/>
      <c r="F1368" s="9"/>
      <c r="G1368" s="9"/>
      <c r="H1368" s="9"/>
      <c r="I1368" s="9"/>
      <c r="J1368" s="9"/>
      <c r="K1368" s="9"/>
      <c r="L1368" s="9"/>
      <c r="M1368" s="9"/>
      <c r="N1368" s="9"/>
      <c r="O1368" s="12"/>
      <c r="P1368" s="9"/>
      <c r="Q1368" s="9"/>
    </row>
    <row r="1369" spans="1:17" x14ac:dyDescent="0.2">
      <c r="A1369" s="9"/>
      <c r="B1369" s="10"/>
      <c r="C1369" s="9"/>
      <c r="D1369" s="11"/>
      <c r="E1369" s="11"/>
      <c r="F1369" s="9"/>
      <c r="G1369" s="9"/>
      <c r="H1369" s="9"/>
      <c r="I1369" s="9"/>
      <c r="J1369" s="9"/>
      <c r="K1369" s="9"/>
      <c r="L1369" s="9"/>
      <c r="M1369" s="9"/>
      <c r="N1369" s="9"/>
      <c r="O1369" s="12"/>
      <c r="P1369" s="9"/>
      <c r="Q1369" s="9"/>
    </row>
    <row r="1370" spans="1:17" x14ac:dyDescent="0.2">
      <c r="A1370" s="9"/>
      <c r="B1370" s="10"/>
      <c r="C1370" s="9"/>
      <c r="D1370" s="11"/>
      <c r="E1370" s="11"/>
      <c r="F1370" s="9"/>
      <c r="G1370" s="9"/>
      <c r="H1370" s="9"/>
      <c r="I1370" s="9"/>
      <c r="J1370" s="9"/>
      <c r="K1370" s="9"/>
      <c r="L1370" s="9"/>
      <c r="M1370" s="9"/>
      <c r="N1370" s="9"/>
      <c r="O1370" s="12"/>
      <c r="P1370" s="9"/>
      <c r="Q1370" s="9"/>
    </row>
    <row r="1371" spans="1:17" x14ac:dyDescent="0.2">
      <c r="A1371" s="9"/>
      <c r="B1371" s="10"/>
      <c r="C1371" s="9"/>
      <c r="D1371" s="11"/>
      <c r="E1371" s="11"/>
      <c r="F1371" s="9"/>
      <c r="G1371" s="9"/>
      <c r="H1371" s="9"/>
      <c r="I1371" s="9"/>
      <c r="J1371" s="9"/>
      <c r="K1371" s="9"/>
      <c r="L1371" s="9"/>
      <c r="M1371" s="9"/>
      <c r="N1371" s="9"/>
      <c r="O1371" s="12"/>
      <c r="P1371" s="9"/>
      <c r="Q1371" s="9"/>
    </row>
    <row r="1372" spans="1:17" x14ac:dyDescent="0.2">
      <c r="A1372" s="9"/>
      <c r="B1372" s="10"/>
      <c r="C1372" s="9"/>
      <c r="D1372" s="11"/>
      <c r="E1372" s="11"/>
      <c r="F1372" s="9"/>
      <c r="G1372" s="9"/>
      <c r="H1372" s="9"/>
      <c r="I1372" s="9"/>
      <c r="J1372" s="9"/>
      <c r="K1372" s="9"/>
      <c r="L1372" s="9"/>
      <c r="M1372" s="9"/>
      <c r="N1372" s="9"/>
      <c r="O1372" s="12"/>
      <c r="P1372" s="9"/>
      <c r="Q1372" s="9"/>
    </row>
    <row r="1373" spans="1:17" x14ac:dyDescent="0.2">
      <c r="A1373" s="9"/>
      <c r="B1373" s="10"/>
      <c r="C1373" s="9"/>
      <c r="D1373" s="11"/>
      <c r="E1373" s="11"/>
      <c r="F1373" s="9"/>
      <c r="G1373" s="9"/>
      <c r="H1373" s="9"/>
      <c r="I1373" s="9"/>
      <c r="J1373" s="9"/>
      <c r="K1373" s="9"/>
      <c r="L1373" s="9"/>
      <c r="M1373" s="9"/>
      <c r="N1373" s="9"/>
      <c r="O1373" s="12"/>
      <c r="P1373" s="9"/>
      <c r="Q1373" s="9"/>
    </row>
    <row r="1374" spans="1:17" x14ac:dyDescent="0.2">
      <c r="A1374" s="9"/>
      <c r="B1374" s="10"/>
      <c r="C1374" s="9"/>
      <c r="D1374" s="11"/>
      <c r="E1374" s="11"/>
      <c r="F1374" s="9"/>
      <c r="G1374" s="9"/>
      <c r="H1374" s="9"/>
      <c r="I1374" s="9"/>
      <c r="J1374" s="9"/>
      <c r="K1374" s="9"/>
      <c r="L1374" s="9"/>
      <c r="M1374" s="9"/>
      <c r="N1374" s="9"/>
      <c r="O1374" s="12"/>
      <c r="P1374" s="9"/>
      <c r="Q1374" s="9"/>
    </row>
    <row r="1375" spans="1:17" x14ac:dyDescent="0.2">
      <c r="A1375" s="9"/>
      <c r="B1375" s="10"/>
      <c r="C1375" s="9"/>
      <c r="D1375" s="11"/>
      <c r="E1375" s="11"/>
      <c r="F1375" s="9"/>
      <c r="G1375" s="9"/>
      <c r="H1375" s="9"/>
      <c r="I1375" s="9"/>
      <c r="J1375" s="9"/>
      <c r="K1375" s="9"/>
      <c r="L1375" s="9"/>
      <c r="M1375" s="9"/>
      <c r="N1375" s="9"/>
      <c r="O1375" s="12"/>
      <c r="P1375" s="9"/>
      <c r="Q1375" s="9"/>
    </row>
    <row r="1376" spans="1:17" x14ac:dyDescent="0.2">
      <c r="A1376" s="9"/>
      <c r="B1376" s="10"/>
      <c r="C1376" s="9"/>
      <c r="D1376" s="11"/>
      <c r="E1376" s="11"/>
      <c r="F1376" s="9"/>
      <c r="G1376" s="9"/>
      <c r="H1376" s="9"/>
      <c r="I1376" s="9"/>
      <c r="J1376" s="9"/>
      <c r="K1376" s="9"/>
      <c r="L1376" s="9"/>
      <c r="M1376" s="9"/>
      <c r="N1376" s="9"/>
      <c r="O1376" s="12"/>
      <c r="P1376" s="9"/>
      <c r="Q1376" s="9"/>
    </row>
    <row r="1377" spans="1:17" x14ac:dyDescent="0.2">
      <c r="A1377" s="9"/>
      <c r="B1377" s="10"/>
      <c r="C1377" s="9"/>
      <c r="D1377" s="11"/>
      <c r="E1377" s="11"/>
      <c r="F1377" s="9"/>
      <c r="G1377" s="9"/>
      <c r="H1377" s="9"/>
      <c r="I1377" s="9"/>
      <c r="J1377" s="9"/>
      <c r="K1377" s="9"/>
      <c r="L1377" s="9"/>
      <c r="M1377" s="9"/>
      <c r="N1377" s="9"/>
      <c r="O1377" s="12"/>
      <c r="P1377" s="9"/>
      <c r="Q1377" s="9"/>
    </row>
    <row r="1378" spans="1:17" x14ac:dyDescent="0.2">
      <c r="A1378" s="9"/>
      <c r="B1378" s="10"/>
      <c r="C1378" s="9"/>
      <c r="D1378" s="11"/>
      <c r="E1378" s="11"/>
      <c r="F1378" s="9"/>
      <c r="G1378" s="9"/>
      <c r="H1378" s="9"/>
      <c r="I1378" s="9"/>
      <c r="J1378" s="9"/>
      <c r="K1378" s="9"/>
      <c r="L1378" s="9"/>
      <c r="M1378" s="9"/>
      <c r="N1378" s="9"/>
      <c r="O1378" s="12"/>
      <c r="P1378" s="9"/>
      <c r="Q1378" s="9"/>
    </row>
    <row r="1379" spans="1:17" x14ac:dyDescent="0.2">
      <c r="A1379" s="9"/>
      <c r="B1379" s="10"/>
      <c r="C1379" s="9"/>
      <c r="D1379" s="11"/>
      <c r="E1379" s="11"/>
      <c r="F1379" s="9"/>
      <c r="G1379" s="9"/>
      <c r="H1379" s="9"/>
      <c r="I1379" s="9"/>
      <c r="J1379" s="9"/>
      <c r="K1379" s="9"/>
      <c r="L1379" s="9"/>
      <c r="M1379" s="9"/>
      <c r="N1379" s="9"/>
      <c r="O1379" s="12"/>
      <c r="P1379" s="9"/>
      <c r="Q1379" s="9"/>
    </row>
    <row r="1380" spans="1:17" x14ac:dyDescent="0.2">
      <c r="A1380" s="9"/>
      <c r="B1380" s="10"/>
      <c r="C1380" s="9"/>
      <c r="D1380" s="11"/>
      <c r="E1380" s="11"/>
      <c r="F1380" s="9"/>
      <c r="G1380" s="9"/>
      <c r="H1380" s="9"/>
      <c r="I1380" s="9"/>
      <c r="J1380" s="9"/>
      <c r="K1380" s="9"/>
      <c r="L1380" s="9"/>
      <c r="M1380" s="9"/>
      <c r="N1380" s="9"/>
      <c r="O1380" s="12"/>
      <c r="P1380" s="9"/>
      <c r="Q1380" s="9"/>
    </row>
    <row r="1381" spans="1:17" x14ac:dyDescent="0.2">
      <c r="A1381" s="9"/>
      <c r="B1381" s="10"/>
      <c r="C1381" s="9"/>
      <c r="D1381" s="11"/>
      <c r="E1381" s="11"/>
      <c r="F1381" s="9"/>
      <c r="G1381" s="9"/>
      <c r="H1381" s="9"/>
      <c r="I1381" s="9"/>
      <c r="J1381" s="9"/>
      <c r="K1381" s="9"/>
      <c r="L1381" s="9"/>
      <c r="M1381" s="9"/>
      <c r="N1381" s="9"/>
      <c r="O1381" s="12"/>
      <c r="P1381" s="9"/>
      <c r="Q1381" s="9"/>
    </row>
    <row r="1382" spans="1:17" x14ac:dyDescent="0.2">
      <c r="A1382" s="9"/>
      <c r="B1382" s="10"/>
      <c r="C1382" s="9"/>
      <c r="D1382" s="11"/>
      <c r="E1382" s="11"/>
      <c r="F1382" s="9"/>
      <c r="G1382" s="9"/>
      <c r="H1382" s="9"/>
      <c r="I1382" s="9"/>
      <c r="J1382" s="9"/>
      <c r="K1382" s="9"/>
      <c r="L1382" s="9"/>
      <c r="M1382" s="9"/>
      <c r="N1382" s="9"/>
      <c r="O1382" s="12"/>
      <c r="P1382" s="9"/>
      <c r="Q1382" s="9"/>
    </row>
    <row r="1383" spans="1:17" x14ac:dyDescent="0.2">
      <c r="A1383" s="9"/>
      <c r="B1383" s="10"/>
      <c r="C1383" s="9"/>
      <c r="D1383" s="11"/>
      <c r="E1383" s="11"/>
      <c r="F1383" s="9"/>
      <c r="G1383" s="9"/>
      <c r="H1383" s="9"/>
      <c r="I1383" s="9"/>
      <c r="J1383" s="9"/>
      <c r="K1383" s="9"/>
      <c r="L1383" s="9"/>
      <c r="M1383" s="9"/>
      <c r="N1383" s="9"/>
      <c r="O1383" s="12"/>
      <c r="P1383" s="9"/>
      <c r="Q1383" s="9"/>
    </row>
    <row r="1384" spans="1:17" x14ac:dyDescent="0.2">
      <c r="A1384" s="9"/>
      <c r="B1384" s="10"/>
      <c r="C1384" s="9"/>
      <c r="D1384" s="11"/>
      <c r="E1384" s="11"/>
      <c r="F1384" s="9"/>
      <c r="G1384" s="9"/>
      <c r="H1384" s="9"/>
      <c r="I1384" s="9"/>
      <c r="J1384" s="9"/>
      <c r="K1384" s="9"/>
      <c r="L1384" s="9"/>
      <c r="M1384" s="9"/>
      <c r="N1384" s="9"/>
      <c r="O1384" s="12"/>
      <c r="P1384" s="9"/>
      <c r="Q1384" s="9"/>
    </row>
    <row r="1385" spans="1:17" x14ac:dyDescent="0.2">
      <c r="A1385" s="9"/>
      <c r="B1385" s="10"/>
      <c r="C1385" s="9"/>
      <c r="D1385" s="11"/>
      <c r="E1385" s="11"/>
      <c r="F1385" s="9"/>
      <c r="G1385" s="9"/>
      <c r="H1385" s="9"/>
      <c r="I1385" s="9"/>
      <c r="J1385" s="9"/>
      <c r="K1385" s="9"/>
      <c r="L1385" s="9"/>
      <c r="M1385" s="9"/>
      <c r="N1385" s="9"/>
      <c r="O1385" s="12"/>
      <c r="P1385" s="9"/>
      <c r="Q1385" s="9"/>
    </row>
    <row r="1386" spans="1:17" x14ac:dyDescent="0.2">
      <c r="A1386" s="9"/>
      <c r="B1386" s="10"/>
      <c r="C1386" s="9"/>
      <c r="D1386" s="11"/>
      <c r="E1386" s="11"/>
      <c r="F1386" s="9"/>
      <c r="G1386" s="9"/>
      <c r="H1386" s="9"/>
      <c r="I1386" s="9"/>
      <c r="J1386" s="9"/>
      <c r="K1386" s="9"/>
      <c r="L1386" s="9"/>
      <c r="M1386" s="9"/>
      <c r="N1386" s="9"/>
      <c r="O1386" s="12"/>
      <c r="P1386" s="9"/>
      <c r="Q1386" s="9"/>
    </row>
    <row r="1387" spans="1:17" x14ac:dyDescent="0.2">
      <c r="A1387" s="9"/>
      <c r="B1387" s="10"/>
      <c r="C1387" s="9"/>
      <c r="D1387" s="11"/>
      <c r="E1387" s="11"/>
      <c r="F1387" s="9"/>
      <c r="G1387" s="9"/>
      <c r="H1387" s="9"/>
      <c r="I1387" s="9"/>
      <c r="J1387" s="9"/>
      <c r="K1387" s="9"/>
      <c r="L1387" s="9"/>
      <c r="M1387" s="9"/>
      <c r="N1387" s="9"/>
      <c r="O1387" s="12"/>
      <c r="P1387" s="9"/>
      <c r="Q1387" s="9"/>
    </row>
    <row r="1388" spans="1:17" x14ac:dyDescent="0.2">
      <c r="A1388" s="9"/>
      <c r="B1388" s="10"/>
      <c r="C1388" s="9"/>
      <c r="D1388" s="11"/>
      <c r="E1388" s="11"/>
      <c r="F1388" s="9"/>
      <c r="G1388" s="9"/>
      <c r="H1388" s="9"/>
      <c r="I1388" s="9"/>
      <c r="J1388" s="9"/>
      <c r="K1388" s="9"/>
      <c r="L1388" s="9"/>
      <c r="M1388" s="9"/>
      <c r="N1388" s="9"/>
      <c r="O1388" s="12"/>
      <c r="P1388" s="9"/>
      <c r="Q1388" s="9"/>
    </row>
    <row r="1389" spans="1:17" x14ac:dyDescent="0.2">
      <c r="A1389" s="9"/>
      <c r="B1389" s="10"/>
      <c r="C1389" s="9"/>
      <c r="D1389" s="11"/>
      <c r="E1389" s="11"/>
      <c r="F1389" s="9"/>
      <c r="G1389" s="9"/>
      <c r="H1389" s="9"/>
      <c r="I1389" s="9"/>
      <c r="J1389" s="9"/>
      <c r="K1389" s="9"/>
      <c r="L1389" s="9"/>
      <c r="M1389" s="9"/>
      <c r="N1389" s="9"/>
      <c r="O1389" s="12"/>
      <c r="P1389" s="9"/>
      <c r="Q1389" s="9"/>
    </row>
    <row r="1390" spans="1:17" x14ac:dyDescent="0.2">
      <c r="A1390" s="9"/>
      <c r="B1390" s="10"/>
      <c r="C1390" s="9"/>
      <c r="D1390" s="11"/>
      <c r="E1390" s="11"/>
      <c r="F1390" s="9"/>
      <c r="G1390" s="9"/>
      <c r="H1390" s="9"/>
      <c r="I1390" s="9"/>
      <c r="J1390" s="9"/>
      <c r="K1390" s="9"/>
      <c r="L1390" s="9"/>
      <c r="M1390" s="9"/>
      <c r="N1390" s="9"/>
      <c r="O1390" s="12"/>
      <c r="P1390" s="9"/>
      <c r="Q1390" s="9"/>
    </row>
    <row r="1391" spans="1:17" x14ac:dyDescent="0.2">
      <c r="A1391" s="9"/>
      <c r="B1391" s="10"/>
      <c r="C1391" s="9"/>
      <c r="D1391" s="11"/>
      <c r="E1391" s="11"/>
      <c r="F1391" s="9"/>
      <c r="G1391" s="9"/>
      <c r="H1391" s="9"/>
      <c r="I1391" s="9"/>
      <c r="J1391" s="9"/>
      <c r="K1391" s="9"/>
      <c r="L1391" s="9"/>
      <c r="M1391" s="9"/>
      <c r="N1391" s="9"/>
      <c r="O1391" s="12"/>
      <c r="P1391" s="9"/>
      <c r="Q1391" s="9"/>
    </row>
    <row r="1392" spans="1:17" x14ac:dyDescent="0.2">
      <c r="A1392" s="9"/>
      <c r="B1392" s="10"/>
      <c r="C1392" s="9"/>
      <c r="D1392" s="11"/>
      <c r="E1392" s="11"/>
      <c r="F1392" s="9"/>
      <c r="G1392" s="9"/>
      <c r="H1392" s="9"/>
      <c r="I1392" s="9"/>
      <c r="J1392" s="9"/>
      <c r="K1392" s="9"/>
      <c r="L1392" s="9"/>
      <c r="M1392" s="9"/>
      <c r="N1392" s="9"/>
      <c r="O1392" s="12"/>
      <c r="P1392" s="9"/>
      <c r="Q1392" s="9"/>
    </row>
    <row r="1393" spans="1:17" x14ac:dyDescent="0.2">
      <c r="A1393" s="9"/>
      <c r="B1393" s="10"/>
      <c r="C1393" s="9"/>
      <c r="D1393" s="11"/>
      <c r="E1393" s="11"/>
      <c r="F1393" s="9"/>
      <c r="G1393" s="9"/>
      <c r="H1393" s="9"/>
      <c r="I1393" s="9"/>
      <c r="J1393" s="9"/>
      <c r="K1393" s="9"/>
      <c r="L1393" s="9"/>
      <c r="M1393" s="9"/>
      <c r="N1393" s="9"/>
      <c r="O1393" s="12"/>
      <c r="P1393" s="9"/>
      <c r="Q1393" s="9"/>
    </row>
    <row r="1394" spans="1:17" x14ac:dyDescent="0.2">
      <c r="A1394" s="9"/>
      <c r="B1394" s="10"/>
      <c r="C1394" s="9"/>
      <c r="D1394" s="11"/>
      <c r="E1394" s="11"/>
      <c r="F1394" s="9"/>
      <c r="G1394" s="9"/>
      <c r="H1394" s="9"/>
      <c r="I1394" s="9"/>
      <c r="J1394" s="9"/>
      <c r="K1394" s="9"/>
      <c r="L1394" s="9"/>
      <c r="M1394" s="9"/>
      <c r="N1394" s="9"/>
      <c r="O1394" s="12"/>
      <c r="P1394" s="9"/>
      <c r="Q1394" s="9"/>
    </row>
    <row r="1395" spans="1:17" x14ac:dyDescent="0.2">
      <c r="A1395" s="9"/>
      <c r="B1395" s="10"/>
      <c r="C1395" s="9"/>
      <c r="D1395" s="11"/>
      <c r="E1395" s="11"/>
      <c r="F1395" s="9"/>
      <c r="G1395" s="9"/>
      <c r="H1395" s="9"/>
      <c r="I1395" s="9"/>
      <c r="J1395" s="9"/>
      <c r="K1395" s="9"/>
      <c r="L1395" s="9"/>
      <c r="M1395" s="9"/>
      <c r="N1395" s="9"/>
      <c r="O1395" s="12"/>
      <c r="P1395" s="9"/>
      <c r="Q1395" s="9"/>
    </row>
    <row r="1396" spans="1:17" x14ac:dyDescent="0.2">
      <c r="A1396" s="9"/>
      <c r="B1396" s="10"/>
      <c r="C1396" s="9"/>
      <c r="D1396" s="11"/>
      <c r="E1396" s="11"/>
      <c r="F1396" s="9"/>
      <c r="G1396" s="9"/>
      <c r="H1396" s="9"/>
      <c r="I1396" s="9"/>
      <c r="J1396" s="9"/>
      <c r="K1396" s="9"/>
      <c r="L1396" s="9"/>
      <c r="M1396" s="9"/>
      <c r="N1396" s="9"/>
      <c r="O1396" s="12"/>
      <c r="P1396" s="9"/>
      <c r="Q1396" s="9"/>
    </row>
    <row r="1397" spans="1:17" x14ac:dyDescent="0.2">
      <c r="A1397" s="9"/>
      <c r="B1397" s="10"/>
      <c r="C1397" s="9"/>
      <c r="D1397" s="11"/>
      <c r="E1397" s="11"/>
      <c r="F1397" s="9"/>
      <c r="G1397" s="9"/>
      <c r="H1397" s="9"/>
      <c r="I1397" s="9"/>
      <c r="J1397" s="9"/>
      <c r="K1397" s="9"/>
      <c r="L1397" s="9"/>
      <c r="M1397" s="9"/>
      <c r="N1397" s="9"/>
      <c r="O1397" s="12"/>
      <c r="P1397" s="9"/>
      <c r="Q1397" s="9"/>
    </row>
    <row r="1398" spans="1:17" x14ac:dyDescent="0.2">
      <c r="A1398" s="9"/>
      <c r="B1398" s="10"/>
      <c r="C1398" s="9"/>
      <c r="D1398" s="11"/>
      <c r="E1398" s="11"/>
      <c r="F1398" s="9"/>
      <c r="G1398" s="9"/>
      <c r="H1398" s="9"/>
      <c r="I1398" s="9"/>
      <c r="J1398" s="9"/>
      <c r="K1398" s="9"/>
      <c r="L1398" s="9"/>
      <c r="M1398" s="9"/>
      <c r="N1398" s="9"/>
      <c r="O1398" s="12"/>
      <c r="P1398" s="9"/>
      <c r="Q1398" s="9"/>
    </row>
    <row r="1399" spans="1:17" x14ac:dyDescent="0.2">
      <c r="A1399" s="9"/>
      <c r="B1399" s="10"/>
      <c r="C1399" s="9"/>
      <c r="D1399" s="11"/>
      <c r="E1399" s="11"/>
      <c r="F1399" s="9"/>
      <c r="G1399" s="9"/>
      <c r="H1399" s="9"/>
      <c r="I1399" s="9"/>
      <c r="J1399" s="9"/>
      <c r="K1399" s="9"/>
      <c r="L1399" s="9"/>
      <c r="M1399" s="9"/>
      <c r="N1399" s="9"/>
      <c r="O1399" s="12"/>
      <c r="P1399" s="9"/>
      <c r="Q1399" s="9"/>
    </row>
    <row r="1400" spans="1:17" x14ac:dyDescent="0.2">
      <c r="A1400" s="9"/>
      <c r="B1400" s="10"/>
      <c r="C1400" s="9"/>
      <c r="D1400" s="11"/>
      <c r="E1400" s="11"/>
      <c r="F1400" s="9"/>
      <c r="G1400" s="9"/>
      <c r="H1400" s="9"/>
      <c r="I1400" s="9"/>
      <c r="J1400" s="9"/>
      <c r="K1400" s="9"/>
      <c r="L1400" s="9"/>
      <c r="M1400" s="9"/>
      <c r="N1400" s="9"/>
      <c r="O1400" s="12"/>
      <c r="P1400" s="9"/>
      <c r="Q1400" s="9"/>
    </row>
    <row r="1401" spans="1:17" x14ac:dyDescent="0.2">
      <c r="A1401" s="9"/>
      <c r="B1401" s="10"/>
      <c r="C1401" s="9"/>
      <c r="D1401" s="11"/>
      <c r="E1401" s="11"/>
      <c r="F1401" s="9"/>
      <c r="G1401" s="9"/>
      <c r="H1401" s="9"/>
      <c r="I1401" s="9"/>
      <c r="J1401" s="9"/>
      <c r="K1401" s="9"/>
      <c r="L1401" s="9"/>
      <c r="M1401" s="9"/>
      <c r="N1401" s="9"/>
      <c r="O1401" s="12"/>
      <c r="P1401" s="9"/>
      <c r="Q1401" s="9"/>
    </row>
    <row r="1402" spans="1:17" x14ac:dyDescent="0.2">
      <c r="A1402" s="9"/>
      <c r="B1402" s="10"/>
      <c r="C1402" s="9"/>
      <c r="D1402" s="11"/>
      <c r="E1402" s="11"/>
      <c r="F1402" s="9"/>
      <c r="G1402" s="9"/>
      <c r="H1402" s="9"/>
      <c r="I1402" s="9"/>
      <c r="J1402" s="9"/>
      <c r="K1402" s="9"/>
      <c r="L1402" s="9"/>
      <c r="M1402" s="9"/>
      <c r="N1402" s="9"/>
      <c r="O1402" s="12"/>
      <c r="P1402" s="9"/>
      <c r="Q1402" s="9"/>
    </row>
    <row r="1403" spans="1:17" x14ac:dyDescent="0.2">
      <c r="A1403" s="9"/>
      <c r="B1403" s="10"/>
      <c r="C1403" s="9"/>
      <c r="D1403" s="11"/>
      <c r="E1403" s="11"/>
      <c r="F1403" s="9"/>
      <c r="G1403" s="9"/>
      <c r="H1403" s="9"/>
      <c r="I1403" s="9"/>
      <c r="J1403" s="9"/>
      <c r="K1403" s="9"/>
      <c r="L1403" s="9"/>
      <c r="M1403" s="9"/>
      <c r="N1403" s="9"/>
      <c r="O1403" s="12"/>
      <c r="P1403" s="9"/>
      <c r="Q1403" s="9"/>
    </row>
    <row r="1404" spans="1:17" x14ac:dyDescent="0.2">
      <c r="A1404" s="9"/>
      <c r="B1404" s="10"/>
      <c r="C1404" s="9"/>
      <c r="D1404" s="11"/>
      <c r="E1404" s="11"/>
      <c r="F1404" s="9"/>
      <c r="G1404" s="9"/>
      <c r="H1404" s="9"/>
      <c r="I1404" s="9"/>
      <c r="J1404" s="9"/>
      <c r="K1404" s="9"/>
      <c r="L1404" s="9"/>
      <c r="M1404" s="9"/>
      <c r="N1404" s="9"/>
      <c r="O1404" s="12"/>
      <c r="P1404" s="9"/>
      <c r="Q1404" s="9"/>
    </row>
    <row r="1405" spans="1:17" x14ac:dyDescent="0.2">
      <c r="A1405" s="9"/>
      <c r="B1405" s="10"/>
      <c r="C1405" s="9"/>
      <c r="D1405" s="11"/>
      <c r="E1405" s="11"/>
      <c r="F1405" s="9"/>
      <c r="G1405" s="9"/>
      <c r="H1405" s="9"/>
      <c r="I1405" s="9"/>
      <c r="J1405" s="9"/>
      <c r="K1405" s="9"/>
      <c r="L1405" s="9"/>
      <c r="M1405" s="9"/>
      <c r="N1405" s="9"/>
      <c r="O1405" s="12"/>
      <c r="P1405" s="9"/>
      <c r="Q1405" s="9"/>
    </row>
    <row r="1406" spans="1:17" x14ac:dyDescent="0.2">
      <c r="A1406" s="9"/>
      <c r="B1406" s="10"/>
      <c r="C1406" s="9"/>
      <c r="D1406" s="11"/>
      <c r="E1406" s="11"/>
      <c r="F1406" s="9"/>
      <c r="G1406" s="9"/>
      <c r="H1406" s="9"/>
      <c r="I1406" s="9"/>
      <c r="J1406" s="9"/>
      <c r="K1406" s="9"/>
      <c r="L1406" s="9"/>
      <c r="M1406" s="9"/>
      <c r="N1406" s="9"/>
      <c r="O1406" s="12"/>
      <c r="P1406" s="9"/>
      <c r="Q1406" s="9"/>
    </row>
    <row r="1407" spans="1:17" x14ac:dyDescent="0.2">
      <c r="A1407" s="9"/>
      <c r="B1407" s="10"/>
      <c r="C1407" s="9"/>
      <c r="D1407" s="11"/>
      <c r="E1407" s="11"/>
      <c r="F1407" s="9"/>
      <c r="G1407" s="9"/>
      <c r="H1407" s="9"/>
      <c r="I1407" s="9"/>
      <c r="J1407" s="9"/>
      <c r="K1407" s="9"/>
      <c r="L1407" s="9"/>
      <c r="M1407" s="9"/>
      <c r="N1407" s="9"/>
      <c r="O1407" s="12"/>
      <c r="P1407" s="9"/>
      <c r="Q1407" s="9"/>
    </row>
    <row r="1408" spans="1:17" x14ac:dyDescent="0.2">
      <c r="A1408" s="9"/>
      <c r="B1408" s="10"/>
      <c r="C1408" s="9"/>
      <c r="D1408" s="11"/>
      <c r="E1408" s="11"/>
      <c r="F1408" s="9"/>
      <c r="G1408" s="9"/>
      <c r="H1408" s="9"/>
      <c r="I1408" s="9"/>
      <c r="J1408" s="9"/>
      <c r="K1408" s="9"/>
      <c r="L1408" s="9"/>
      <c r="M1408" s="9"/>
      <c r="N1408" s="9"/>
      <c r="O1408" s="12"/>
      <c r="P1408" s="9"/>
      <c r="Q1408" s="9"/>
    </row>
    <row r="1409" spans="1:17" x14ac:dyDescent="0.2">
      <c r="A1409" s="9"/>
      <c r="B1409" s="10"/>
      <c r="C1409" s="9"/>
      <c r="D1409" s="11"/>
      <c r="E1409" s="11"/>
      <c r="F1409" s="9"/>
      <c r="G1409" s="9"/>
      <c r="H1409" s="9"/>
      <c r="I1409" s="9"/>
      <c r="J1409" s="9"/>
      <c r="K1409" s="9"/>
      <c r="L1409" s="9"/>
      <c r="M1409" s="9"/>
      <c r="N1409" s="9"/>
      <c r="O1409" s="12"/>
      <c r="P1409" s="9"/>
      <c r="Q1409" s="9"/>
    </row>
    <row r="1410" spans="1:17" x14ac:dyDescent="0.2">
      <c r="A1410" s="9"/>
      <c r="B1410" s="10"/>
      <c r="C1410" s="9"/>
      <c r="D1410" s="11"/>
      <c r="E1410" s="11"/>
      <c r="F1410" s="9"/>
      <c r="G1410" s="9"/>
      <c r="H1410" s="9"/>
      <c r="I1410" s="9"/>
      <c r="J1410" s="9"/>
      <c r="K1410" s="9"/>
      <c r="L1410" s="9"/>
      <c r="M1410" s="9"/>
      <c r="N1410" s="9"/>
      <c r="O1410" s="12"/>
      <c r="P1410" s="9"/>
      <c r="Q1410" s="9"/>
    </row>
    <row r="1411" spans="1:17" x14ac:dyDescent="0.2">
      <c r="A1411" s="9"/>
      <c r="B1411" s="10"/>
      <c r="C1411" s="9"/>
      <c r="D1411" s="11"/>
      <c r="E1411" s="11"/>
      <c r="F1411" s="9"/>
      <c r="G1411" s="9"/>
      <c r="H1411" s="9"/>
      <c r="I1411" s="9"/>
      <c r="J1411" s="9"/>
      <c r="K1411" s="9"/>
      <c r="L1411" s="9"/>
      <c r="M1411" s="9"/>
      <c r="N1411" s="9"/>
      <c r="O1411" s="12"/>
      <c r="P1411" s="9"/>
      <c r="Q1411" s="9"/>
    </row>
    <row r="1412" spans="1:17" x14ac:dyDescent="0.2">
      <c r="A1412" s="9"/>
      <c r="B1412" s="10"/>
      <c r="C1412" s="9"/>
      <c r="D1412" s="11"/>
      <c r="E1412" s="11"/>
      <c r="F1412" s="9"/>
      <c r="G1412" s="9"/>
      <c r="H1412" s="9"/>
      <c r="I1412" s="9"/>
      <c r="J1412" s="9"/>
      <c r="K1412" s="9"/>
      <c r="L1412" s="9"/>
      <c r="M1412" s="9"/>
      <c r="N1412" s="9"/>
      <c r="O1412" s="12"/>
      <c r="P1412" s="9"/>
      <c r="Q1412" s="9"/>
    </row>
    <row r="1413" spans="1:17" x14ac:dyDescent="0.2">
      <c r="A1413" s="9"/>
      <c r="B1413" s="10"/>
      <c r="C1413" s="9"/>
      <c r="D1413" s="11"/>
      <c r="E1413" s="11"/>
      <c r="F1413" s="9"/>
      <c r="G1413" s="9"/>
      <c r="H1413" s="9"/>
      <c r="I1413" s="9"/>
      <c r="J1413" s="9"/>
      <c r="K1413" s="9"/>
      <c r="L1413" s="9"/>
      <c r="M1413" s="9"/>
      <c r="N1413" s="9"/>
      <c r="O1413" s="12"/>
      <c r="P1413" s="9"/>
      <c r="Q1413" s="9"/>
    </row>
    <row r="1414" spans="1:17" x14ac:dyDescent="0.2">
      <c r="A1414" s="9"/>
      <c r="B1414" s="10"/>
      <c r="C1414" s="9"/>
      <c r="D1414" s="11"/>
      <c r="E1414" s="11"/>
      <c r="F1414" s="9"/>
      <c r="G1414" s="9"/>
      <c r="H1414" s="9"/>
      <c r="I1414" s="9"/>
      <c r="J1414" s="9"/>
      <c r="K1414" s="9"/>
      <c r="L1414" s="9"/>
      <c r="M1414" s="9"/>
      <c r="N1414" s="9"/>
      <c r="O1414" s="12"/>
      <c r="P1414" s="9"/>
      <c r="Q1414" s="9"/>
    </row>
    <row r="1415" spans="1:17" x14ac:dyDescent="0.2">
      <c r="A1415" s="9"/>
      <c r="B1415" s="10"/>
      <c r="C1415" s="9"/>
      <c r="D1415" s="11"/>
      <c r="E1415" s="11"/>
      <c r="F1415" s="9"/>
      <c r="G1415" s="9"/>
      <c r="H1415" s="9"/>
      <c r="I1415" s="9"/>
      <c r="J1415" s="9"/>
      <c r="K1415" s="9"/>
      <c r="L1415" s="9"/>
      <c r="M1415" s="9"/>
      <c r="N1415" s="9"/>
      <c r="O1415" s="12"/>
      <c r="P1415" s="9"/>
      <c r="Q1415" s="9"/>
    </row>
    <row r="1416" spans="1:17" x14ac:dyDescent="0.2">
      <c r="A1416" s="9"/>
      <c r="B1416" s="10"/>
      <c r="C1416" s="9"/>
      <c r="D1416" s="11"/>
      <c r="E1416" s="11"/>
      <c r="F1416" s="9"/>
      <c r="G1416" s="9"/>
      <c r="H1416" s="9"/>
      <c r="I1416" s="9"/>
      <c r="J1416" s="9"/>
      <c r="K1416" s="9"/>
      <c r="L1416" s="9"/>
      <c r="M1416" s="9"/>
      <c r="N1416" s="9"/>
      <c r="O1416" s="12"/>
      <c r="P1416" s="9"/>
      <c r="Q1416" s="9"/>
    </row>
    <row r="1417" spans="1:17" x14ac:dyDescent="0.2">
      <c r="A1417" s="9"/>
      <c r="B1417" s="10"/>
      <c r="C1417" s="9"/>
      <c r="D1417" s="11"/>
      <c r="E1417" s="11"/>
      <c r="F1417" s="9"/>
      <c r="G1417" s="9"/>
      <c r="H1417" s="9"/>
      <c r="I1417" s="9"/>
      <c r="J1417" s="9"/>
      <c r="K1417" s="9"/>
      <c r="L1417" s="9"/>
      <c r="M1417" s="9"/>
      <c r="N1417" s="9"/>
      <c r="O1417" s="12"/>
      <c r="P1417" s="9"/>
      <c r="Q1417" s="9"/>
    </row>
    <row r="1418" spans="1:17" x14ac:dyDescent="0.2">
      <c r="A1418" s="9"/>
      <c r="B1418" s="10"/>
      <c r="C1418" s="9"/>
      <c r="D1418" s="11"/>
      <c r="E1418" s="11"/>
      <c r="F1418" s="9"/>
      <c r="G1418" s="9"/>
      <c r="H1418" s="9"/>
      <c r="I1418" s="9"/>
      <c r="J1418" s="9"/>
      <c r="K1418" s="9"/>
      <c r="L1418" s="9"/>
      <c r="M1418" s="9"/>
      <c r="N1418" s="9"/>
      <c r="O1418" s="12"/>
      <c r="P1418" s="9"/>
      <c r="Q1418" s="9"/>
    </row>
    <row r="1419" spans="1:17" x14ac:dyDescent="0.2">
      <c r="A1419" s="9"/>
      <c r="B1419" s="10"/>
      <c r="C1419" s="9"/>
      <c r="D1419" s="11"/>
      <c r="E1419" s="11"/>
      <c r="F1419" s="9"/>
      <c r="G1419" s="9"/>
      <c r="H1419" s="9"/>
      <c r="I1419" s="9"/>
      <c r="J1419" s="9"/>
      <c r="K1419" s="9"/>
      <c r="L1419" s="9"/>
      <c r="M1419" s="9"/>
      <c r="N1419" s="9"/>
      <c r="O1419" s="12"/>
      <c r="P1419" s="9"/>
      <c r="Q1419" s="9"/>
    </row>
    <row r="1420" spans="1:17" x14ac:dyDescent="0.2">
      <c r="A1420" s="9"/>
      <c r="B1420" s="10"/>
      <c r="C1420" s="9"/>
      <c r="D1420" s="11"/>
      <c r="E1420" s="11"/>
      <c r="F1420" s="9"/>
      <c r="G1420" s="9"/>
      <c r="H1420" s="9"/>
      <c r="I1420" s="9"/>
      <c r="J1420" s="9"/>
      <c r="K1420" s="9"/>
      <c r="L1420" s="9"/>
      <c r="M1420" s="9"/>
      <c r="N1420" s="9"/>
      <c r="O1420" s="12"/>
      <c r="P1420" s="9"/>
      <c r="Q1420" s="9"/>
    </row>
    <row r="1421" spans="1:17" x14ac:dyDescent="0.2">
      <c r="A1421" s="9"/>
      <c r="B1421" s="10"/>
      <c r="C1421" s="9"/>
      <c r="D1421" s="11"/>
      <c r="E1421" s="11"/>
      <c r="F1421" s="9"/>
      <c r="G1421" s="9"/>
      <c r="H1421" s="9"/>
      <c r="I1421" s="9"/>
      <c r="J1421" s="9"/>
      <c r="K1421" s="9"/>
      <c r="L1421" s="9"/>
      <c r="M1421" s="9"/>
      <c r="N1421" s="9"/>
      <c r="O1421" s="12"/>
      <c r="P1421" s="9"/>
      <c r="Q1421" s="9"/>
    </row>
    <row r="1422" spans="1:17" x14ac:dyDescent="0.2">
      <c r="A1422" s="9"/>
      <c r="B1422" s="10"/>
      <c r="C1422" s="9"/>
      <c r="D1422" s="11"/>
      <c r="E1422" s="11"/>
      <c r="F1422" s="9"/>
      <c r="G1422" s="9"/>
      <c r="H1422" s="9"/>
      <c r="I1422" s="9"/>
      <c r="J1422" s="9"/>
      <c r="K1422" s="9"/>
      <c r="L1422" s="9"/>
      <c r="M1422" s="9"/>
      <c r="N1422" s="9"/>
      <c r="O1422" s="12"/>
      <c r="P1422" s="9"/>
      <c r="Q1422" s="9"/>
    </row>
    <row r="1423" spans="1:17" x14ac:dyDescent="0.2">
      <c r="A1423" s="9"/>
      <c r="B1423" s="10"/>
      <c r="C1423" s="9"/>
      <c r="D1423" s="11"/>
      <c r="E1423" s="11"/>
      <c r="F1423" s="9"/>
      <c r="G1423" s="9"/>
      <c r="H1423" s="9"/>
      <c r="I1423" s="9"/>
      <c r="J1423" s="9"/>
      <c r="K1423" s="9"/>
      <c r="L1423" s="9"/>
      <c r="M1423" s="9"/>
      <c r="N1423" s="9"/>
      <c r="O1423" s="12"/>
      <c r="P1423" s="9"/>
      <c r="Q1423" s="9"/>
    </row>
    <row r="1424" spans="1:17" x14ac:dyDescent="0.2">
      <c r="A1424" s="9"/>
      <c r="B1424" s="10"/>
      <c r="C1424" s="9"/>
      <c r="D1424" s="11"/>
      <c r="E1424" s="11"/>
      <c r="F1424" s="9"/>
      <c r="G1424" s="9"/>
      <c r="H1424" s="9"/>
      <c r="I1424" s="9"/>
      <c r="J1424" s="9"/>
      <c r="K1424" s="9"/>
      <c r="L1424" s="9"/>
      <c r="M1424" s="9"/>
      <c r="N1424" s="9"/>
      <c r="O1424" s="12"/>
      <c r="P1424" s="9"/>
      <c r="Q1424" s="9"/>
    </row>
    <row r="1425" spans="1:17" x14ac:dyDescent="0.2">
      <c r="A1425" s="9"/>
      <c r="B1425" s="10"/>
      <c r="C1425" s="9"/>
      <c r="D1425" s="11"/>
      <c r="E1425" s="11"/>
      <c r="F1425" s="9"/>
      <c r="G1425" s="9"/>
      <c r="H1425" s="9"/>
      <c r="I1425" s="9"/>
      <c r="J1425" s="9"/>
      <c r="K1425" s="9"/>
      <c r="L1425" s="9"/>
      <c r="M1425" s="9"/>
      <c r="N1425" s="9"/>
      <c r="O1425" s="12"/>
      <c r="P1425" s="9"/>
      <c r="Q1425" s="9"/>
    </row>
    <row r="1426" spans="1:17" x14ac:dyDescent="0.2">
      <c r="A1426" s="9"/>
      <c r="B1426" s="10"/>
      <c r="C1426" s="9"/>
      <c r="D1426" s="11"/>
      <c r="E1426" s="11"/>
      <c r="F1426" s="9"/>
      <c r="G1426" s="9"/>
      <c r="H1426" s="9"/>
      <c r="I1426" s="9"/>
      <c r="J1426" s="9"/>
      <c r="K1426" s="9"/>
      <c r="L1426" s="9"/>
      <c r="M1426" s="9"/>
      <c r="N1426" s="9"/>
      <c r="O1426" s="12"/>
      <c r="P1426" s="9"/>
      <c r="Q1426" s="9"/>
    </row>
    <row r="1427" spans="1:17" x14ac:dyDescent="0.2">
      <c r="A1427" s="9"/>
      <c r="B1427" s="10"/>
      <c r="C1427" s="9"/>
      <c r="D1427" s="11"/>
      <c r="E1427" s="11"/>
      <c r="F1427" s="9"/>
      <c r="G1427" s="9"/>
      <c r="H1427" s="9"/>
      <c r="I1427" s="9"/>
      <c r="J1427" s="9"/>
      <c r="K1427" s="9"/>
      <c r="L1427" s="9"/>
      <c r="M1427" s="9"/>
      <c r="N1427" s="9"/>
      <c r="O1427" s="12"/>
      <c r="P1427" s="9"/>
      <c r="Q1427" s="9"/>
    </row>
    <row r="1428" spans="1:17" x14ac:dyDescent="0.2">
      <c r="A1428" s="9"/>
      <c r="B1428" s="10"/>
      <c r="C1428" s="9"/>
      <c r="D1428" s="11"/>
      <c r="E1428" s="11"/>
      <c r="F1428" s="9"/>
      <c r="G1428" s="9"/>
      <c r="H1428" s="9"/>
      <c r="I1428" s="9"/>
      <c r="J1428" s="9"/>
      <c r="K1428" s="9"/>
      <c r="L1428" s="9"/>
      <c r="M1428" s="9"/>
      <c r="N1428" s="9"/>
      <c r="O1428" s="12"/>
      <c r="P1428" s="9"/>
      <c r="Q1428" s="9"/>
    </row>
    <row r="1429" spans="1:17" x14ac:dyDescent="0.2">
      <c r="A1429" s="9"/>
      <c r="B1429" s="10"/>
      <c r="C1429" s="9"/>
      <c r="D1429" s="11"/>
      <c r="E1429" s="11"/>
      <c r="F1429" s="9"/>
      <c r="G1429" s="9"/>
      <c r="H1429" s="9"/>
      <c r="I1429" s="9"/>
      <c r="J1429" s="9"/>
      <c r="K1429" s="9"/>
      <c r="L1429" s="9"/>
      <c r="M1429" s="9"/>
      <c r="N1429" s="9"/>
      <c r="O1429" s="12"/>
      <c r="P1429" s="9"/>
      <c r="Q1429" s="9"/>
    </row>
    <row r="1430" spans="1:17" x14ac:dyDescent="0.2">
      <c r="A1430" s="9"/>
      <c r="B1430" s="10"/>
      <c r="C1430" s="9"/>
      <c r="D1430" s="11"/>
      <c r="E1430" s="11"/>
      <c r="F1430" s="9"/>
      <c r="G1430" s="9"/>
      <c r="H1430" s="9"/>
      <c r="I1430" s="9"/>
      <c r="J1430" s="9"/>
      <c r="K1430" s="9"/>
      <c r="L1430" s="9"/>
      <c r="M1430" s="9"/>
      <c r="N1430" s="9"/>
      <c r="O1430" s="12"/>
      <c r="P1430" s="9"/>
      <c r="Q1430" s="9"/>
    </row>
    <row r="1431" spans="1:17" x14ac:dyDescent="0.2">
      <c r="A1431" s="9"/>
      <c r="B1431" s="10"/>
      <c r="C1431" s="9"/>
      <c r="D1431" s="11"/>
      <c r="E1431" s="11"/>
      <c r="F1431" s="9"/>
      <c r="G1431" s="9"/>
      <c r="H1431" s="9"/>
      <c r="I1431" s="9"/>
      <c r="J1431" s="9"/>
      <c r="K1431" s="9"/>
      <c r="L1431" s="9"/>
      <c r="M1431" s="9"/>
      <c r="N1431" s="9"/>
      <c r="O1431" s="12"/>
      <c r="P1431" s="9"/>
      <c r="Q1431" s="9"/>
    </row>
    <row r="1432" spans="1:17" x14ac:dyDescent="0.2">
      <c r="A1432" s="9"/>
      <c r="B1432" s="10"/>
      <c r="C1432" s="9"/>
      <c r="D1432" s="11"/>
      <c r="E1432" s="11"/>
      <c r="F1432" s="9"/>
      <c r="G1432" s="9"/>
      <c r="H1432" s="9"/>
      <c r="I1432" s="9"/>
      <c r="J1432" s="9"/>
      <c r="K1432" s="9"/>
      <c r="L1432" s="9"/>
      <c r="M1432" s="9"/>
      <c r="N1432" s="9"/>
      <c r="O1432" s="12"/>
      <c r="P1432" s="9"/>
      <c r="Q1432" s="9"/>
    </row>
    <row r="1433" spans="1:17" x14ac:dyDescent="0.2">
      <c r="A1433" s="9"/>
      <c r="B1433" s="10"/>
      <c r="C1433" s="9"/>
      <c r="D1433" s="11"/>
      <c r="E1433" s="11"/>
      <c r="F1433" s="9"/>
      <c r="G1433" s="9"/>
      <c r="H1433" s="9"/>
      <c r="I1433" s="9"/>
      <c r="J1433" s="9"/>
      <c r="K1433" s="9"/>
      <c r="L1433" s="9"/>
      <c r="M1433" s="9"/>
      <c r="N1433" s="9"/>
      <c r="O1433" s="12"/>
      <c r="P1433" s="9"/>
      <c r="Q1433" s="9"/>
    </row>
    <row r="1434" spans="1:17" x14ac:dyDescent="0.2">
      <c r="A1434" s="9"/>
      <c r="B1434" s="10"/>
      <c r="C1434" s="9"/>
      <c r="D1434" s="11"/>
      <c r="E1434" s="11"/>
      <c r="F1434" s="9"/>
      <c r="G1434" s="9"/>
      <c r="H1434" s="9"/>
      <c r="I1434" s="9"/>
      <c r="J1434" s="9"/>
      <c r="K1434" s="9"/>
      <c r="L1434" s="9"/>
      <c r="M1434" s="9"/>
      <c r="N1434" s="9"/>
      <c r="O1434" s="12"/>
      <c r="P1434" s="9"/>
      <c r="Q1434" s="9"/>
    </row>
    <row r="1435" spans="1:17" x14ac:dyDescent="0.2">
      <c r="A1435" s="9"/>
      <c r="B1435" s="10"/>
      <c r="C1435" s="9"/>
      <c r="D1435" s="11"/>
      <c r="E1435" s="11"/>
      <c r="F1435" s="9"/>
      <c r="G1435" s="9"/>
      <c r="H1435" s="9"/>
      <c r="I1435" s="9"/>
      <c r="J1435" s="9"/>
      <c r="K1435" s="9"/>
      <c r="L1435" s="9"/>
      <c r="M1435" s="9"/>
      <c r="N1435" s="9"/>
      <c r="O1435" s="12"/>
      <c r="P1435" s="9"/>
      <c r="Q1435" s="9"/>
    </row>
    <row r="1436" spans="1:17" x14ac:dyDescent="0.2">
      <c r="A1436" s="9"/>
      <c r="B1436" s="10"/>
      <c r="C1436" s="9"/>
      <c r="D1436" s="11"/>
      <c r="E1436" s="11"/>
      <c r="F1436" s="9"/>
      <c r="G1436" s="9"/>
      <c r="H1436" s="9"/>
      <c r="I1436" s="9"/>
      <c r="J1436" s="9"/>
      <c r="K1436" s="9"/>
      <c r="L1436" s="9"/>
      <c r="M1436" s="9"/>
      <c r="N1436" s="9"/>
      <c r="O1436" s="12"/>
      <c r="P1436" s="9"/>
      <c r="Q1436" s="9"/>
    </row>
    <row r="1437" spans="1:17" x14ac:dyDescent="0.2">
      <c r="A1437" s="9"/>
      <c r="B1437" s="10"/>
      <c r="C1437" s="9"/>
      <c r="D1437" s="11"/>
      <c r="E1437" s="11"/>
      <c r="F1437" s="9"/>
      <c r="G1437" s="9"/>
      <c r="H1437" s="9"/>
      <c r="I1437" s="9"/>
      <c r="J1437" s="9"/>
      <c r="K1437" s="9"/>
      <c r="L1437" s="9"/>
      <c r="M1437" s="9"/>
      <c r="N1437" s="9"/>
      <c r="O1437" s="12"/>
      <c r="P1437" s="9"/>
      <c r="Q1437" s="9"/>
    </row>
    <row r="1438" spans="1:17" x14ac:dyDescent="0.2">
      <c r="A1438" s="9"/>
      <c r="B1438" s="10"/>
      <c r="C1438" s="9"/>
      <c r="D1438" s="11"/>
      <c r="E1438" s="11"/>
      <c r="F1438" s="9"/>
      <c r="G1438" s="9"/>
      <c r="H1438" s="9"/>
      <c r="I1438" s="9"/>
      <c r="J1438" s="9"/>
      <c r="K1438" s="9"/>
      <c r="L1438" s="9"/>
      <c r="M1438" s="9"/>
      <c r="N1438" s="9"/>
      <c r="O1438" s="12"/>
      <c r="P1438" s="9"/>
      <c r="Q1438" s="9"/>
    </row>
    <row r="1439" spans="1:17" x14ac:dyDescent="0.2">
      <c r="A1439" s="9"/>
      <c r="B1439" s="10"/>
      <c r="C1439" s="9"/>
      <c r="D1439" s="11"/>
      <c r="E1439" s="11"/>
      <c r="F1439" s="9"/>
      <c r="G1439" s="9"/>
      <c r="H1439" s="9"/>
      <c r="I1439" s="9"/>
      <c r="J1439" s="9"/>
      <c r="K1439" s="9"/>
      <c r="L1439" s="9"/>
      <c r="M1439" s="9"/>
      <c r="N1439" s="9"/>
      <c r="O1439" s="12"/>
      <c r="P1439" s="9"/>
      <c r="Q1439" s="9"/>
    </row>
    <row r="1440" spans="1:17" x14ac:dyDescent="0.2">
      <c r="A1440" s="9"/>
      <c r="B1440" s="10"/>
      <c r="C1440" s="9"/>
      <c r="D1440" s="11"/>
      <c r="E1440" s="11"/>
      <c r="F1440" s="9"/>
      <c r="G1440" s="9"/>
      <c r="H1440" s="9"/>
      <c r="I1440" s="9"/>
      <c r="J1440" s="9"/>
      <c r="K1440" s="9"/>
      <c r="L1440" s="9"/>
      <c r="M1440" s="9"/>
      <c r="N1440" s="9"/>
      <c r="O1440" s="12"/>
      <c r="P1440" s="9"/>
      <c r="Q1440" s="9"/>
    </row>
    <row r="1441" spans="1:17" x14ac:dyDescent="0.2">
      <c r="A1441" s="9"/>
      <c r="B1441" s="10"/>
      <c r="C1441" s="9"/>
      <c r="D1441" s="11"/>
      <c r="E1441" s="11"/>
      <c r="F1441" s="9"/>
      <c r="G1441" s="9"/>
      <c r="H1441" s="9"/>
      <c r="I1441" s="9"/>
      <c r="J1441" s="9"/>
      <c r="K1441" s="9"/>
      <c r="L1441" s="9"/>
      <c r="M1441" s="9"/>
      <c r="N1441" s="9"/>
      <c r="O1441" s="12"/>
      <c r="P1441" s="9"/>
      <c r="Q1441" s="9"/>
    </row>
    <row r="1442" spans="1:17" x14ac:dyDescent="0.2">
      <c r="A1442" s="9"/>
      <c r="B1442" s="10"/>
      <c r="C1442" s="9"/>
      <c r="D1442" s="11"/>
      <c r="E1442" s="11"/>
      <c r="F1442" s="9"/>
      <c r="G1442" s="9"/>
      <c r="H1442" s="9"/>
      <c r="I1442" s="9"/>
      <c r="J1442" s="9"/>
      <c r="K1442" s="9"/>
      <c r="L1442" s="9"/>
      <c r="M1442" s="9"/>
      <c r="N1442" s="9"/>
      <c r="O1442" s="12"/>
      <c r="P1442" s="9"/>
      <c r="Q1442" s="9"/>
    </row>
    <row r="1443" spans="1:17" x14ac:dyDescent="0.2">
      <c r="A1443" s="9"/>
      <c r="B1443" s="10"/>
      <c r="C1443" s="9"/>
      <c r="D1443" s="11"/>
      <c r="E1443" s="11"/>
      <c r="F1443" s="9"/>
      <c r="G1443" s="9"/>
      <c r="H1443" s="9"/>
      <c r="I1443" s="9"/>
      <c r="J1443" s="9"/>
      <c r="K1443" s="9"/>
      <c r="L1443" s="9"/>
      <c r="M1443" s="9"/>
      <c r="N1443" s="9"/>
      <c r="O1443" s="12"/>
      <c r="P1443" s="9"/>
      <c r="Q1443" s="9"/>
    </row>
    <row r="1444" spans="1:17" x14ac:dyDescent="0.2">
      <c r="A1444" s="9"/>
      <c r="B1444" s="10"/>
      <c r="C1444" s="9"/>
      <c r="D1444" s="11"/>
      <c r="E1444" s="11"/>
      <c r="F1444" s="9"/>
      <c r="G1444" s="9"/>
      <c r="H1444" s="9"/>
      <c r="I1444" s="9"/>
      <c r="J1444" s="9"/>
      <c r="K1444" s="9"/>
      <c r="L1444" s="9"/>
      <c r="M1444" s="9"/>
      <c r="N1444" s="9"/>
      <c r="O1444" s="12"/>
      <c r="P1444" s="9"/>
      <c r="Q1444" s="9"/>
    </row>
    <row r="1445" spans="1:17" x14ac:dyDescent="0.2">
      <c r="A1445" s="9"/>
      <c r="B1445" s="10"/>
      <c r="C1445" s="9"/>
      <c r="D1445" s="11"/>
      <c r="E1445" s="11"/>
      <c r="F1445" s="9"/>
      <c r="G1445" s="9"/>
      <c r="H1445" s="9"/>
      <c r="I1445" s="9"/>
      <c r="J1445" s="9"/>
      <c r="K1445" s="9"/>
      <c r="L1445" s="9"/>
      <c r="M1445" s="9"/>
      <c r="N1445" s="9"/>
      <c r="O1445" s="12"/>
      <c r="P1445" s="9"/>
      <c r="Q1445" s="9"/>
    </row>
    <row r="1446" spans="1:17" x14ac:dyDescent="0.2">
      <c r="A1446" s="9"/>
      <c r="B1446" s="10"/>
      <c r="C1446" s="9"/>
      <c r="D1446" s="11"/>
      <c r="E1446" s="11"/>
      <c r="F1446" s="9"/>
      <c r="G1446" s="9"/>
      <c r="H1446" s="9"/>
      <c r="I1446" s="9"/>
      <c r="J1446" s="9"/>
      <c r="K1446" s="9"/>
      <c r="L1446" s="9"/>
      <c r="M1446" s="9"/>
      <c r="N1446" s="9"/>
      <c r="O1446" s="12"/>
      <c r="P1446" s="9"/>
      <c r="Q1446" s="9"/>
    </row>
    <row r="1447" spans="1:17" x14ac:dyDescent="0.2">
      <c r="A1447" s="9"/>
      <c r="B1447" s="10"/>
      <c r="C1447" s="9"/>
      <c r="D1447" s="11"/>
      <c r="E1447" s="11"/>
      <c r="F1447" s="9"/>
      <c r="G1447" s="9"/>
      <c r="H1447" s="9"/>
      <c r="I1447" s="9"/>
      <c r="J1447" s="9"/>
      <c r="K1447" s="9"/>
      <c r="L1447" s="9"/>
      <c r="M1447" s="9"/>
      <c r="N1447" s="9"/>
      <c r="O1447" s="12"/>
      <c r="P1447" s="9"/>
      <c r="Q1447" s="9"/>
    </row>
    <row r="1448" spans="1:17" x14ac:dyDescent="0.2">
      <c r="A1448" s="9"/>
      <c r="B1448" s="10"/>
      <c r="C1448" s="9"/>
      <c r="D1448" s="11"/>
      <c r="E1448" s="11"/>
      <c r="F1448" s="9"/>
      <c r="G1448" s="9"/>
      <c r="H1448" s="9"/>
      <c r="I1448" s="9"/>
      <c r="J1448" s="9"/>
      <c r="K1448" s="9"/>
      <c r="L1448" s="9"/>
      <c r="M1448" s="9"/>
      <c r="N1448" s="9"/>
      <c r="O1448" s="12"/>
      <c r="P1448" s="9"/>
      <c r="Q1448" s="9"/>
    </row>
    <row r="1449" spans="1:17" x14ac:dyDescent="0.2">
      <c r="A1449" s="9"/>
      <c r="B1449" s="10"/>
      <c r="C1449" s="9"/>
      <c r="D1449" s="11"/>
      <c r="E1449" s="11"/>
      <c r="F1449" s="9"/>
      <c r="G1449" s="9"/>
      <c r="H1449" s="9"/>
      <c r="I1449" s="9"/>
      <c r="J1449" s="9"/>
      <c r="K1449" s="9"/>
      <c r="L1449" s="9"/>
      <c r="M1449" s="9"/>
      <c r="N1449" s="9"/>
      <c r="O1449" s="12"/>
      <c r="P1449" s="9"/>
      <c r="Q1449" s="9"/>
    </row>
    <row r="1450" spans="1:17" x14ac:dyDescent="0.2">
      <c r="A1450" s="9"/>
      <c r="B1450" s="10"/>
      <c r="C1450" s="9"/>
      <c r="D1450" s="11"/>
      <c r="E1450" s="11"/>
      <c r="F1450" s="9"/>
      <c r="G1450" s="9"/>
      <c r="H1450" s="9"/>
      <c r="I1450" s="9"/>
      <c r="J1450" s="9"/>
      <c r="K1450" s="9"/>
      <c r="L1450" s="9"/>
      <c r="M1450" s="9"/>
      <c r="N1450" s="9"/>
      <c r="O1450" s="12"/>
      <c r="P1450" s="9"/>
      <c r="Q1450" s="9"/>
    </row>
    <row r="1451" spans="1:17" x14ac:dyDescent="0.2">
      <c r="A1451" s="9"/>
      <c r="B1451" s="10"/>
      <c r="C1451" s="9"/>
      <c r="D1451" s="11"/>
      <c r="E1451" s="11"/>
      <c r="F1451" s="9"/>
      <c r="G1451" s="9"/>
      <c r="H1451" s="9"/>
      <c r="I1451" s="9"/>
      <c r="J1451" s="9"/>
      <c r="K1451" s="9"/>
      <c r="L1451" s="9"/>
      <c r="M1451" s="9"/>
      <c r="N1451" s="9"/>
      <c r="O1451" s="12"/>
      <c r="P1451" s="9"/>
      <c r="Q1451" s="9"/>
    </row>
    <row r="1452" spans="1:17" x14ac:dyDescent="0.2">
      <c r="A1452" s="9"/>
      <c r="B1452" s="10"/>
      <c r="C1452" s="9"/>
      <c r="D1452" s="11"/>
      <c r="E1452" s="11"/>
      <c r="F1452" s="9"/>
      <c r="G1452" s="9"/>
      <c r="H1452" s="9"/>
      <c r="I1452" s="9"/>
      <c r="J1452" s="9"/>
      <c r="K1452" s="9"/>
      <c r="L1452" s="9"/>
      <c r="M1452" s="9"/>
      <c r="N1452" s="9"/>
      <c r="O1452" s="12"/>
      <c r="P1452" s="9"/>
      <c r="Q1452" s="9"/>
    </row>
    <row r="1453" spans="1:17" x14ac:dyDescent="0.2">
      <c r="A1453" s="9"/>
      <c r="B1453" s="10"/>
      <c r="C1453" s="9"/>
      <c r="D1453" s="11"/>
      <c r="E1453" s="11"/>
      <c r="F1453" s="9"/>
      <c r="G1453" s="9"/>
      <c r="H1453" s="9"/>
      <c r="I1453" s="9"/>
      <c r="J1453" s="9"/>
      <c r="K1453" s="9"/>
      <c r="L1453" s="9"/>
      <c r="M1453" s="9"/>
      <c r="N1453" s="9"/>
      <c r="O1453" s="12"/>
      <c r="P1453" s="9"/>
      <c r="Q1453" s="9"/>
    </row>
    <row r="1454" spans="1:17" x14ac:dyDescent="0.2">
      <c r="A1454" s="9"/>
      <c r="B1454" s="10"/>
      <c r="C1454" s="9"/>
      <c r="D1454" s="11"/>
      <c r="E1454" s="11"/>
      <c r="F1454" s="9"/>
      <c r="G1454" s="9"/>
      <c r="H1454" s="9"/>
      <c r="I1454" s="9"/>
      <c r="J1454" s="9"/>
      <c r="K1454" s="9"/>
      <c r="L1454" s="9"/>
      <c r="M1454" s="9"/>
      <c r="N1454" s="9"/>
      <c r="O1454" s="12"/>
      <c r="P1454" s="9"/>
      <c r="Q1454" s="9"/>
    </row>
    <row r="1455" spans="1:17" x14ac:dyDescent="0.2">
      <c r="A1455" s="9"/>
      <c r="B1455" s="10"/>
      <c r="C1455" s="9"/>
      <c r="D1455" s="11"/>
      <c r="E1455" s="11"/>
      <c r="F1455" s="9"/>
      <c r="G1455" s="9"/>
      <c r="H1455" s="9"/>
      <c r="I1455" s="9"/>
      <c r="J1455" s="9"/>
      <c r="K1455" s="9"/>
      <c r="L1455" s="9"/>
      <c r="M1455" s="9"/>
      <c r="N1455" s="9"/>
      <c r="O1455" s="12"/>
      <c r="P1455" s="9"/>
      <c r="Q1455" s="9"/>
    </row>
    <row r="1456" spans="1:17" x14ac:dyDescent="0.2">
      <c r="A1456" s="9"/>
      <c r="B1456" s="10"/>
      <c r="C1456" s="9"/>
      <c r="D1456" s="11"/>
      <c r="E1456" s="11"/>
      <c r="F1456" s="9"/>
      <c r="G1456" s="9"/>
      <c r="H1456" s="9"/>
      <c r="I1456" s="9"/>
      <c r="J1456" s="9"/>
      <c r="K1456" s="9"/>
      <c r="L1456" s="9"/>
      <c r="M1456" s="9"/>
      <c r="N1456" s="9"/>
      <c r="O1456" s="12"/>
      <c r="P1456" s="9"/>
      <c r="Q1456" s="9"/>
    </row>
    <row r="1457" spans="1:17" x14ac:dyDescent="0.2">
      <c r="A1457" s="9"/>
      <c r="B1457" s="10"/>
      <c r="C1457" s="9"/>
      <c r="D1457" s="11"/>
      <c r="E1457" s="11"/>
      <c r="F1457" s="9"/>
      <c r="G1457" s="9"/>
      <c r="H1457" s="9"/>
      <c r="I1457" s="9"/>
      <c r="J1457" s="9"/>
      <c r="K1457" s="9"/>
      <c r="L1457" s="9"/>
      <c r="M1457" s="9"/>
      <c r="N1457" s="9"/>
      <c r="O1457" s="12"/>
      <c r="P1457" s="9"/>
      <c r="Q1457" s="9"/>
    </row>
    <row r="1458" spans="1:17" x14ac:dyDescent="0.2">
      <c r="A1458" s="9"/>
      <c r="B1458" s="10"/>
      <c r="C1458" s="9"/>
      <c r="D1458" s="11"/>
      <c r="E1458" s="11"/>
      <c r="F1458" s="9"/>
      <c r="G1458" s="9"/>
      <c r="H1458" s="9"/>
      <c r="I1458" s="9"/>
      <c r="J1458" s="9"/>
      <c r="K1458" s="9"/>
      <c r="L1458" s="9"/>
      <c r="M1458" s="9"/>
      <c r="N1458" s="9"/>
      <c r="O1458" s="12"/>
      <c r="P1458" s="9"/>
      <c r="Q1458" s="9"/>
    </row>
    <row r="1459" spans="1:17" x14ac:dyDescent="0.2">
      <c r="A1459" s="9"/>
      <c r="B1459" s="10"/>
      <c r="C1459" s="9"/>
      <c r="D1459" s="11"/>
      <c r="E1459" s="11"/>
      <c r="F1459" s="9"/>
      <c r="G1459" s="9"/>
      <c r="H1459" s="9"/>
      <c r="I1459" s="9"/>
      <c r="J1459" s="9"/>
      <c r="K1459" s="9"/>
      <c r="L1459" s="9"/>
      <c r="M1459" s="9"/>
      <c r="N1459" s="9"/>
      <c r="O1459" s="12"/>
      <c r="P1459" s="9"/>
      <c r="Q1459" s="9"/>
    </row>
    <row r="1460" spans="1:17" x14ac:dyDescent="0.2">
      <c r="A1460" s="9"/>
      <c r="B1460" s="10"/>
      <c r="C1460" s="9"/>
      <c r="D1460" s="11"/>
      <c r="E1460" s="11"/>
      <c r="F1460" s="9"/>
      <c r="G1460" s="9"/>
      <c r="H1460" s="9"/>
      <c r="I1460" s="9"/>
      <c r="J1460" s="9"/>
      <c r="K1460" s="9"/>
      <c r="L1460" s="9"/>
      <c r="M1460" s="9"/>
      <c r="N1460" s="9"/>
      <c r="O1460" s="12"/>
      <c r="P1460" s="9"/>
      <c r="Q1460" s="9"/>
    </row>
    <row r="1461" spans="1:17" x14ac:dyDescent="0.2">
      <c r="A1461" s="9"/>
      <c r="B1461" s="10"/>
      <c r="C1461" s="9"/>
      <c r="D1461" s="11"/>
      <c r="E1461" s="11"/>
      <c r="F1461" s="9"/>
      <c r="G1461" s="9"/>
      <c r="H1461" s="9"/>
      <c r="I1461" s="9"/>
      <c r="J1461" s="9"/>
      <c r="K1461" s="9"/>
      <c r="L1461" s="9"/>
      <c r="M1461" s="9"/>
      <c r="N1461" s="9"/>
      <c r="O1461" s="12"/>
      <c r="P1461" s="9"/>
      <c r="Q1461" s="9"/>
    </row>
    <row r="1462" spans="1:17" x14ac:dyDescent="0.2">
      <c r="A1462" s="9"/>
      <c r="B1462" s="10"/>
      <c r="C1462" s="9"/>
      <c r="D1462" s="11"/>
      <c r="E1462" s="11"/>
      <c r="F1462" s="9"/>
      <c r="G1462" s="9"/>
      <c r="H1462" s="9"/>
      <c r="I1462" s="9"/>
      <c r="J1462" s="9"/>
      <c r="K1462" s="9"/>
      <c r="L1462" s="9"/>
      <c r="M1462" s="9"/>
      <c r="N1462" s="9"/>
      <c r="O1462" s="12"/>
      <c r="P1462" s="9"/>
      <c r="Q1462" s="9"/>
    </row>
    <row r="1463" spans="1:17" x14ac:dyDescent="0.2">
      <c r="A1463" s="9"/>
      <c r="B1463" s="10"/>
      <c r="C1463" s="9"/>
      <c r="D1463" s="11"/>
      <c r="E1463" s="11"/>
      <c r="F1463" s="9"/>
      <c r="G1463" s="9"/>
      <c r="H1463" s="9"/>
      <c r="I1463" s="9"/>
      <c r="J1463" s="9"/>
      <c r="K1463" s="9"/>
      <c r="L1463" s="9"/>
      <c r="M1463" s="9"/>
      <c r="N1463" s="9"/>
      <c r="O1463" s="12"/>
      <c r="P1463" s="9"/>
      <c r="Q1463" s="9"/>
    </row>
    <row r="1464" spans="1:17" x14ac:dyDescent="0.2">
      <c r="A1464" s="9"/>
      <c r="B1464" s="10"/>
      <c r="C1464" s="9"/>
      <c r="D1464" s="11"/>
      <c r="E1464" s="11"/>
      <c r="F1464" s="9"/>
      <c r="G1464" s="9"/>
      <c r="H1464" s="9"/>
      <c r="I1464" s="9"/>
      <c r="J1464" s="9"/>
      <c r="K1464" s="9"/>
      <c r="L1464" s="9"/>
      <c r="M1464" s="9"/>
      <c r="N1464" s="9"/>
      <c r="O1464" s="12"/>
      <c r="P1464" s="9"/>
      <c r="Q1464" s="9"/>
    </row>
    <row r="1465" spans="1:17" x14ac:dyDescent="0.2">
      <c r="A1465" s="9"/>
      <c r="B1465" s="10"/>
      <c r="C1465" s="9"/>
      <c r="D1465" s="11"/>
      <c r="E1465" s="11"/>
      <c r="F1465" s="9"/>
      <c r="G1465" s="9"/>
      <c r="H1465" s="9"/>
      <c r="I1465" s="9"/>
      <c r="J1465" s="9"/>
      <c r="K1465" s="9"/>
      <c r="L1465" s="9"/>
      <c r="M1465" s="9"/>
      <c r="N1465" s="9"/>
      <c r="O1465" s="12"/>
      <c r="P1465" s="9"/>
      <c r="Q1465" s="9"/>
    </row>
    <row r="1466" spans="1:17" x14ac:dyDescent="0.2">
      <c r="A1466" s="9"/>
      <c r="B1466" s="10"/>
      <c r="C1466" s="9"/>
      <c r="D1466" s="11"/>
      <c r="E1466" s="11"/>
      <c r="F1466" s="9"/>
      <c r="G1466" s="9"/>
      <c r="H1466" s="9"/>
      <c r="I1466" s="9"/>
      <c r="J1466" s="9"/>
      <c r="K1466" s="9"/>
      <c r="L1466" s="9"/>
      <c r="M1466" s="9"/>
      <c r="N1466" s="9"/>
      <c r="O1466" s="12"/>
      <c r="P1466" s="9"/>
      <c r="Q1466" s="9"/>
    </row>
    <row r="1467" spans="1:17" x14ac:dyDescent="0.2">
      <c r="A1467" s="9"/>
      <c r="B1467" s="10"/>
      <c r="C1467" s="9"/>
      <c r="D1467" s="11"/>
      <c r="E1467" s="11"/>
      <c r="F1467" s="9"/>
      <c r="G1467" s="9"/>
      <c r="H1467" s="9"/>
      <c r="I1467" s="9"/>
      <c r="J1467" s="9"/>
      <c r="K1467" s="9"/>
      <c r="L1467" s="9"/>
      <c r="M1467" s="9"/>
      <c r="N1467" s="9"/>
      <c r="O1467" s="12"/>
      <c r="P1467" s="9"/>
      <c r="Q1467" s="9"/>
    </row>
    <row r="1468" spans="1:17" x14ac:dyDescent="0.2">
      <c r="A1468" s="9"/>
      <c r="B1468" s="10"/>
      <c r="C1468" s="9"/>
      <c r="D1468" s="11"/>
      <c r="E1468" s="11"/>
      <c r="F1468" s="9"/>
      <c r="G1468" s="9"/>
      <c r="H1468" s="9"/>
      <c r="I1468" s="9"/>
      <c r="J1468" s="9"/>
      <c r="K1468" s="9"/>
      <c r="L1468" s="9"/>
      <c r="M1468" s="9"/>
      <c r="N1468" s="9"/>
      <c r="O1468" s="12"/>
      <c r="P1468" s="9"/>
      <c r="Q1468" s="9"/>
    </row>
    <row r="1469" spans="1:17" x14ac:dyDescent="0.2">
      <c r="A1469" s="9"/>
      <c r="B1469" s="10"/>
      <c r="C1469" s="9"/>
      <c r="D1469" s="11"/>
      <c r="E1469" s="11"/>
      <c r="F1469" s="9"/>
      <c r="G1469" s="9"/>
      <c r="H1469" s="9"/>
      <c r="I1469" s="9"/>
      <c r="J1469" s="9"/>
      <c r="K1469" s="9"/>
      <c r="L1469" s="9"/>
      <c r="M1469" s="9"/>
      <c r="N1469" s="9"/>
      <c r="O1469" s="12"/>
      <c r="P1469" s="9"/>
      <c r="Q1469" s="9"/>
    </row>
    <row r="1470" spans="1:17" x14ac:dyDescent="0.2">
      <c r="A1470" s="9"/>
      <c r="B1470" s="10"/>
      <c r="C1470" s="9"/>
      <c r="D1470" s="11"/>
      <c r="E1470" s="11"/>
      <c r="F1470" s="9"/>
      <c r="G1470" s="9"/>
      <c r="H1470" s="9"/>
      <c r="I1470" s="9"/>
      <c r="J1470" s="9"/>
      <c r="K1470" s="9"/>
      <c r="L1470" s="9"/>
      <c r="M1470" s="9"/>
      <c r="N1470" s="9"/>
      <c r="O1470" s="12"/>
      <c r="P1470" s="9"/>
      <c r="Q1470" s="9"/>
    </row>
    <row r="1471" spans="1:17" x14ac:dyDescent="0.2">
      <c r="A1471" s="9"/>
      <c r="B1471" s="10"/>
      <c r="C1471" s="9"/>
      <c r="D1471" s="11"/>
      <c r="E1471" s="11"/>
      <c r="F1471" s="9"/>
      <c r="G1471" s="9"/>
      <c r="H1471" s="9"/>
      <c r="I1471" s="9"/>
      <c r="J1471" s="9"/>
      <c r="K1471" s="9"/>
      <c r="L1471" s="9"/>
      <c r="M1471" s="9"/>
      <c r="N1471" s="9"/>
      <c r="O1471" s="12"/>
      <c r="P1471" s="9"/>
      <c r="Q1471" s="9"/>
    </row>
    <row r="1472" spans="1:17" x14ac:dyDescent="0.2">
      <c r="A1472" s="9"/>
      <c r="B1472" s="10"/>
      <c r="C1472" s="9"/>
      <c r="D1472" s="11"/>
      <c r="E1472" s="11"/>
      <c r="F1472" s="9"/>
      <c r="G1472" s="9"/>
      <c r="H1472" s="9"/>
      <c r="I1472" s="9"/>
      <c r="J1472" s="9"/>
      <c r="K1472" s="9"/>
      <c r="L1472" s="9"/>
      <c r="M1472" s="9"/>
      <c r="N1472" s="9"/>
      <c r="O1472" s="12"/>
      <c r="P1472" s="9"/>
      <c r="Q1472" s="9"/>
    </row>
    <row r="1473" spans="1:17" x14ac:dyDescent="0.2">
      <c r="A1473" s="9"/>
      <c r="B1473" s="10"/>
      <c r="C1473" s="9"/>
      <c r="D1473" s="11"/>
      <c r="E1473" s="11"/>
      <c r="F1473" s="9"/>
      <c r="G1473" s="9"/>
      <c r="H1473" s="9"/>
      <c r="I1473" s="9"/>
      <c r="J1473" s="9"/>
      <c r="K1473" s="9"/>
      <c r="L1473" s="9"/>
      <c r="M1473" s="9"/>
      <c r="N1473" s="9"/>
      <c r="O1473" s="12"/>
      <c r="P1473" s="9"/>
      <c r="Q1473" s="9"/>
    </row>
    <row r="1474" spans="1:17" x14ac:dyDescent="0.2">
      <c r="A1474" s="9"/>
      <c r="B1474" s="10"/>
      <c r="C1474" s="9"/>
      <c r="D1474" s="11"/>
      <c r="E1474" s="11"/>
      <c r="F1474" s="9"/>
      <c r="G1474" s="9"/>
      <c r="H1474" s="9"/>
      <c r="I1474" s="9"/>
      <c r="J1474" s="9"/>
      <c r="K1474" s="9"/>
      <c r="L1474" s="9"/>
      <c r="M1474" s="9"/>
      <c r="N1474" s="9"/>
      <c r="O1474" s="12"/>
      <c r="P1474" s="9"/>
      <c r="Q1474" s="9"/>
    </row>
    <row r="1475" spans="1:17" x14ac:dyDescent="0.2">
      <c r="A1475" s="9"/>
      <c r="B1475" s="10"/>
      <c r="C1475" s="9"/>
      <c r="D1475" s="11"/>
      <c r="E1475" s="11"/>
      <c r="F1475" s="9"/>
      <c r="G1475" s="9"/>
      <c r="H1475" s="9"/>
      <c r="I1475" s="9"/>
      <c r="J1475" s="9"/>
      <c r="K1475" s="9"/>
      <c r="L1475" s="9"/>
      <c r="M1475" s="9"/>
      <c r="N1475" s="9"/>
      <c r="O1475" s="12"/>
      <c r="P1475" s="9"/>
      <c r="Q1475" s="9"/>
    </row>
    <row r="1476" spans="1:17" x14ac:dyDescent="0.2">
      <c r="A1476" s="9"/>
      <c r="B1476" s="10"/>
      <c r="C1476" s="9"/>
      <c r="D1476" s="11"/>
      <c r="E1476" s="11"/>
      <c r="F1476" s="9"/>
      <c r="G1476" s="9"/>
      <c r="H1476" s="9"/>
      <c r="I1476" s="9"/>
      <c r="J1476" s="9"/>
      <c r="K1476" s="9"/>
      <c r="L1476" s="9"/>
      <c r="M1476" s="9"/>
      <c r="N1476" s="9"/>
      <c r="O1476" s="12"/>
      <c r="P1476" s="9"/>
      <c r="Q1476" s="9"/>
    </row>
    <row r="1477" spans="1:17" x14ac:dyDescent="0.2">
      <c r="A1477" s="9"/>
      <c r="B1477" s="10"/>
      <c r="C1477" s="9"/>
      <c r="D1477" s="11"/>
      <c r="E1477" s="11"/>
      <c r="F1477" s="9"/>
      <c r="G1477" s="9"/>
      <c r="H1477" s="9"/>
      <c r="I1477" s="9"/>
      <c r="J1477" s="9"/>
      <c r="K1477" s="9"/>
      <c r="L1477" s="9"/>
      <c r="M1477" s="9"/>
      <c r="N1477" s="9"/>
      <c r="O1477" s="12"/>
      <c r="P1477" s="9"/>
      <c r="Q1477" s="9"/>
    </row>
    <row r="1478" spans="1:17" x14ac:dyDescent="0.2">
      <c r="A1478" s="9"/>
      <c r="B1478" s="10"/>
      <c r="C1478" s="9"/>
      <c r="D1478" s="11"/>
      <c r="E1478" s="11"/>
      <c r="F1478" s="9"/>
      <c r="G1478" s="9"/>
      <c r="H1478" s="9"/>
      <c r="I1478" s="9"/>
      <c r="J1478" s="9"/>
      <c r="K1478" s="9"/>
      <c r="L1478" s="9"/>
      <c r="M1478" s="9"/>
      <c r="N1478" s="9"/>
      <c r="O1478" s="12"/>
      <c r="P1478" s="9"/>
      <c r="Q1478" s="9"/>
    </row>
    <row r="1479" spans="1:17" x14ac:dyDescent="0.2">
      <c r="A1479" s="9"/>
      <c r="B1479" s="10"/>
      <c r="C1479" s="9"/>
      <c r="D1479" s="11"/>
      <c r="E1479" s="11"/>
      <c r="F1479" s="9"/>
      <c r="G1479" s="9"/>
      <c r="H1479" s="9"/>
      <c r="I1479" s="9"/>
      <c r="J1479" s="9"/>
      <c r="K1479" s="9"/>
      <c r="L1479" s="9"/>
      <c r="M1479" s="9"/>
      <c r="N1479" s="9"/>
      <c r="O1479" s="12"/>
      <c r="P1479" s="9"/>
      <c r="Q1479" s="9"/>
    </row>
    <row r="1480" spans="1:17" x14ac:dyDescent="0.2">
      <c r="A1480" s="9"/>
      <c r="B1480" s="10"/>
      <c r="C1480" s="9"/>
      <c r="D1480" s="11"/>
      <c r="E1480" s="11"/>
      <c r="F1480" s="9"/>
      <c r="G1480" s="9"/>
      <c r="H1480" s="9"/>
      <c r="I1480" s="9"/>
      <c r="J1480" s="9"/>
      <c r="K1480" s="9"/>
      <c r="L1480" s="9"/>
      <c r="M1480" s="9"/>
      <c r="N1480" s="9"/>
      <c r="O1480" s="12"/>
      <c r="P1480" s="9"/>
      <c r="Q1480" s="9"/>
    </row>
    <row r="1481" spans="1:17" x14ac:dyDescent="0.2">
      <c r="A1481" s="9"/>
      <c r="B1481" s="10"/>
      <c r="C1481" s="9"/>
      <c r="D1481" s="11"/>
      <c r="E1481" s="11"/>
      <c r="F1481" s="9"/>
      <c r="G1481" s="9"/>
      <c r="H1481" s="9"/>
      <c r="I1481" s="9"/>
      <c r="J1481" s="9"/>
      <c r="K1481" s="9"/>
      <c r="L1481" s="9"/>
      <c r="M1481" s="9"/>
      <c r="N1481" s="9"/>
      <c r="O1481" s="12"/>
      <c r="P1481" s="9"/>
      <c r="Q1481" s="9"/>
    </row>
    <row r="1482" spans="1:17" x14ac:dyDescent="0.2">
      <c r="A1482" s="9"/>
      <c r="B1482" s="10"/>
      <c r="C1482" s="9"/>
      <c r="D1482" s="11"/>
      <c r="E1482" s="11"/>
      <c r="F1482" s="9"/>
      <c r="G1482" s="9"/>
      <c r="H1482" s="9"/>
      <c r="I1482" s="9"/>
      <c r="J1482" s="9"/>
      <c r="K1482" s="9"/>
      <c r="L1482" s="9"/>
      <c r="M1482" s="9"/>
      <c r="N1482" s="9"/>
      <c r="O1482" s="12"/>
      <c r="P1482" s="9"/>
      <c r="Q1482" s="9"/>
    </row>
    <row r="1483" spans="1:17" x14ac:dyDescent="0.2">
      <c r="A1483" s="9"/>
      <c r="B1483" s="10"/>
      <c r="C1483" s="9"/>
      <c r="D1483" s="11"/>
      <c r="E1483" s="11"/>
      <c r="F1483" s="9"/>
      <c r="G1483" s="9"/>
      <c r="H1483" s="9"/>
      <c r="I1483" s="9"/>
      <c r="J1483" s="9"/>
      <c r="K1483" s="9"/>
      <c r="L1483" s="9"/>
      <c r="M1483" s="9"/>
      <c r="N1483" s="9"/>
      <c r="O1483" s="12"/>
      <c r="P1483" s="9"/>
      <c r="Q1483" s="9"/>
    </row>
    <row r="1484" spans="1:17" x14ac:dyDescent="0.2">
      <c r="A1484" s="9"/>
      <c r="B1484" s="10"/>
      <c r="C1484" s="9"/>
      <c r="D1484" s="11"/>
      <c r="E1484" s="11"/>
      <c r="F1484" s="9"/>
      <c r="G1484" s="9"/>
      <c r="H1484" s="9"/>
      <c r="I1484" s="9"/>
      <c r="J1484" s="9"/>
      <c r="K1484" s="9"/>
      <c r="L1484" s="9"/>
      <c r="M1484" s="9"/>
      <c r="N1484" s="9"/>
      <c r="O1484" s="12"/>
      <c r="P1484" s="9"/>
      <c r="Q1484" s="9"/>
    </row>
    <row r="1485" spans="1:17" x14ac:dyDescent="0.2">
      <c r="A1485" s="9"/>
      <c r="B1485" s="10"/>
      <c r="C1485" s="9"/>
      <c r="D1485" s="11"/>
      <c r="E1485" s="11"/>
      <c r="F1485" s="9"/>
      <c r="G1485" s="9"/>
      <c r="H1485" s="9"/>
      <c r="I1485" s="9"/>
      <c r="J1485" s="9"/>
      <c r="K1485" s="9"/>
      <c r="L1485" s="9"/>
      <c r="M1485" s="9"/>
      <c r="N1485" s="9"/>
      <c r="O1485" s="12"/>
      <c r="P1485" s="9"/>
      <c r="Q1485" s="9"/>
    </row>
    <row r="1486" spans="1:17" x14ac:dyDescent="0.2">
      <c r="A1486" s="9"/>
      <c r="B1486" s="10"/>
      <c r="C1486" s="9"/>
      <c r="D1486" s="11"/>
      <c r="E1486" s="11"/>
      <c r="F1486" s="9"/>
      <c r="G1486" s="9"/>
      <c r="H1486" s="9"/>
      <c r="I1486" s="9"/>
      <c r="J1486" s="9"/>
      <c r="K1486" s="9"/>
      <c r="L1486" s="9"/>
      <c r="M1486" s="9"/>
      <c r="N1486" s="9"/>
      <c r="O1486" s="12"/>
      <c r="P1486" s="9"/>
      <c r="Q1486" s="9"/>
    </row>
    <row r="1487" spans="1:17" x14ac:dyDescent="0.2">
      <c r="A1487" s="9"/>
      <c r="B1487" s="10"/>
      <c r="C1487" s="9"/>
      <c r="D1487" s="11"/>
      <c r="E1487" s="11"/>
      <c r="F1487" s="9"/>
      <c r="G1487" s="9"/>
      <c r="H1487" s="9"/>
      <c r="I1487" s="9"/>
      <c r="J1487" s="9"/>
      <c r="K1487" s="9"/>
      <c r="L1487" s="9"/>
      <c r="M1487" s="9"/>
      <c r="N1487" s="9"/>
      <c r="O1487" s="12"/>
      <c r="P1487" s="9"/>
      <c r="Q1487" s="9"/>
    </row>
    <row r="1488" spans="1:17" x14ac:dyDescent="0.2">
      <c r="A1488" s="9"/>
      <c r="B1488" s="10"/>
      <c r="C1488" s="9"/>
      <c r="D1488" s="11"/>
      <c r="E1488" s="11"/>
      <c r="F1488" s="9"/>
      <c r="G1488" s="9"/>
      <c r="H1488" s="9"/>
      <c r="I1488" s="9"/>
      <c r="J1488" s="9"/>
      <c r="K1488" s="9"/>
      <c r="L1488" s="9"/>
      <c r="M1488" s="9"/>
      <c r="N1488" s="9"/>
      <c r="O1488" s="12"/>
      <c r="P1488" s="9"/>
      <c r="Q1488" s="9"/>
    </row>
    <row r="1489" spans="1:17" x14ac:dyDescent="0.2">
      <c r="A1489" s="9"/>
      <c r="B1489" s="10"/>
      <c r="C1489" s="9"/>
      <c r="D1489" s="11"/>
      <c r="E1489" s="11"/>
      <c r="F1489" s="9"/>
      <c r="G1489" s="9"/>
      <c r="H1489" s="9"/>
      <c r="I1489" s="9"/>
      <c r="J1489" s="9"/>
      <c r="K1489" s="9"/>
      <c r="L1489" s="9"/>
      <c r="M1489" s="9"/>
      <c r="N1489" s="9"/>
      <c r="O1489" s="12"/>
      <c r="P1489" s="9"/>
      <c r="Q1489" s="9"/>
    </row>
    <row r="1490" spans="1:17" x14ac:dyDescent="0.2">
      <c r="A1490" s="9"/>
      <c r="B1490" s="10"/>
      <c r="C1490" s="9"/>
      <c r="D1490" s="11"/>
      <c r="E1490" s="11"/>
      <c r="F1490" s="9"/>
      <c r="G1490" s="9"/>
      <c r="H1490" s="9"/>
      <c r="I1490" s="9"/>
      <c r="J1490" s="9"/>
      <c r="K1490" s="9"/>
      <c r="L1490" s="9"/>
      <c r="M1490" s="9"/>
      <c r="N1490" s="9"/>
      <c r="O1490" s="12"/>
      <c r="P1490" s="9"/>
      <c r="Q1490" s="9"/>
    </row>
    <row r="1491" spans="1:17" x14ac:dyDescent="0.2">
      <c r="A1491" s="9"/>
      <c r="B1491" s="10"/>
      <c r="C1491" s="9"/>
      <c r="D1491" s="11"/>
      <c r="E1491" s="11"/>
      <c r="F1491" s="9"/>
      <c r="G1491" s="9"/>
      <c r="H1491" s="9"/>
      <c r="I1491" s="9"/>
      <c r="J1491" s="9"/>
      <c r="K1491" s="9"/>
      <c r="L1491" s="9"/>
      <c r="M1491" s="9"/>
      <c r="N1491" s="9"/>
      <c r="O1491" s="12"/>
      <c r="P1491" s="9"/>
      <c r="Q1491" s="9"/>
    </row>
    <row r="1492" spans="1:17" x14ac:dyDescent="0.2">
      <c r="A1492" s="9"/>
      <c r="B1492" s="10"/>
      <c r="C1492" s="9"/>
      <c r="D1492" s="11"/>
      <c r="E1492" s="11"/>
      <c r="F1492" s="9"/>
      <c r="G1492" s="9"/>
      <c r="H1492" s="9"/>
      <c r="I1492" s="9"/>
      <c r="J1492" s="9"/>
      <c r="K1492" s="9"/>
      <c r="L1492" s="9"/>
      <c r="M1492" s="9"/>
      <c r="N1492" s="9"/>
      <c r="O1492" s="12"/>
      <c r="P1492" s="9"/>
      <c r="Q1492" s="9"/>
    </row>
    <row r="1493" spans="1:17" x14ac:dyDescent="0.2">
      <c r="A1493" s="9"/>
      <c r="B1493" s="10"/>
      <c r="C1493" s="9"/>
      <c r="D1493" s="11"/>
      <c r="E1493" s="11"/>
      <c r="F1493" s="9"/>
      <c r="G1493" s="9"/>
      <c r="H1493" s="9"/>
      <c r="I1493" s="9"/>
      <c r="J1493" s="9"/>
      <c r="K1493" s="9"/>
      <c r="L1493" s="9"/>
      <c r="M1493" s="9"/>
      <c r="N1493" s="9"/>
      <c r="O1493" s="12"/>
      <c r="P1493" s="9"/>
      <c r="Q1493" s="9"/>
    </row>
    <row r="1494" spans="1:17" x14ac:dyDescent="0.2">
      <c r="A1494" s="9"/>
      <c r="B1494" s="10"/>
      <c r="C1494" s="9"/>
      <c r="D1494" s="11"/>
      <c r="E1494" s="11"/>
      <c r="F1494" s="9"/>
      <c r="G1494" s="9"/>
      <c r="H1494" s="9"/>
      <c r="I1494" s="9"/>
      <c r="J1494" s="9"/>
      <c r="K1494" s="9"/>
      <c r="L1494" s="9"/>
      <c r="M1494" s="9"/>
      <c r="N1494" s="9"/>
      <c r="O1494" s="12"/>
      <c r="P1494" s="9"/>
      <c r="Q1494" s="9"/>
    </row>
    <row r="1495" spans="1:17" x14ac:dyDescent="0.2">
      <c r="A1495" s="9"/>
      <c r="B1495" s="10"/>
      <c r="C1495" s="9"/>
      <c r="D1495" s="11"/>
      <c r="E1495" s="11"/>
      <c r="F1495" s="9"/>
      <c r="G1495" s="9"/>
      <c r="H1495" s="9"/>
      <c r="I1495" s="9"/>
      <c r="J1495" s="9"/>
      <c r="K1495" s="9"/>
      <c r="L1495" s="9"/>
      <c r="M1495" s="9"/>
      <c r="N1495" s="9"/>
      <c r="O1495" s="12"/>
      <c r="P1495" s="9"/>
      <c r="Q1495" s="9"/>
    </row>
    <row r="1496" spans="1:17" x14ac:dyDescent="0.2">
      <c r="A1496" s="9"/>
      <c r="B1496" s="10"/>
      <c r="C1496" s="9"/>
      <c r="D1496" s="11"/>
      <c r="E1496" s="11"/>
      <c r="F1496" s="9"/>
      <c r="G1496" s="9"/>
      <c r="H1496" s="9"/>
      <c r="I1496" s="9"/>
      <c r="J1496" s="9"/>
      <c r="K1496" s="9"/>
      <c r="L1496" s="9"/>
      <c r="M1496" s="9"/>
      <c r="N1496" s="9"/>
      <c r="O1496" s="12"/>
      <c r="P1496" s="9"/>
      <c r="Q1496" s="9"/>
    </row>
    <row r="1497" spans="1:17" x14ac:dyDescent="0.2">
      <c r="A1497" s="9"/>
      <c r="B1497" s="10"/>
      <c r="C1497" s="9"/>
      <c r="D1497" s="11"/>
      <c r="E1497" s="11"/>
      <c r="F1497" s="9"/>
      <c r="G1497" s="9"/>
      <c r="H1497" s="9"/>
      <c r="I1497" s="9"/>
      <c r="J1497" s="9"/>
      <c r="K1497" s="9"/>
      <c r="L1497" s="9"/>
      <c r="M1497" s="9"/>
      <c r="N1497" s="9"/>
      <c r="O1497" s="12"/>
      <c r="P1497" s="9"/>
      <c r="Q1497" s="9"/>
    </row>
    <row r="1498" spans="1:17" x14ac:dyDescent="0.2">
      <c r="A1498" s="9"/>
      <c r="B1498" s="10"/>
      <c r="C1498" s="9"/>
      <c r="D1498" s="11"/>
      <c r="E1498" s="11"/>
      <c r="F1498" s="9"/>
      <c r="G1498" s="9"/>
      <c r="H1498" s="9"/>
      <c r="I1498" s="9"/>
      <c r="J1498" s="9"/>
      <c r="K1498" s="9"/>
      <c r="L1498" s="9"/>
      <c r="M1498" s="9"/>
      <c r="N1498" s="9"/>
      <c r="O1498" s="12"/>
      <c r="P1498" s="9"/>
      <c r="Q1498" s="9"/>
    </row>
    <row r="1499" spans="1:17" x14ac:dyDescent="0.2">
      <c r="A1499" s="9"/>
      <c r="B1499" s="10"/>
      <c r="C1499" s="9"/>
      <c r="D1499" s="11"/>
      <c r="E1499" s="11"/>
      <c r="F1499" s="9"/>
      <c r="G1499" s="9"/>
      <c r="H1499" s="9"/>
      <c r="I1499" s="9"/>
      <c r="J1499" s="9"/>
      <c r="K1499" s="9"/>
      <c r="L1499" s="9"/>
      <c r="M1499" s="9"/>
      <c r="N1499" s="9"/>
      <c r="O1499" s="12"/>
      <c r="P1499" s="9"/>
      <c r="Q1499" s="9"/>
    </row>
    <row r="1500" spans="1:17" x14ac:dyDescent="0.2">
      <c r="A1500" s="9"/>
      <c r="B1500" s="10"/>
      <c r="C1500" s="9"/>
      <c r="D1500" s="11"/>
      <c r="E1500" s="11"/>
      <c r="F1500" s="9"/>
      <c r="G1500" s="9"/>
      <c r="H1500" s="9"/>
      <c r="I1500" s="9"/>
      <c r="J1500" s="9"/>
      <c r="K1500" s="9"/>
      <c r="L1500" s="9"/>
      <c r="M1500" s="9"/>
      <c r="N1500" s="9"/>
      <c r="O1500" s="12"/>
      <c r="P1500" s="9"/>
      <c r="Q1500" s="9"/>
    </row>
    <row r="1501" spans="1:17" x14ac:dyDescent="0.2">
      <c r="A1501" s="9"/>
      <c r="B1501" s="10"/>
      <c r="C1501" s="9"/>
      <c r="D1501" s="11"/>
      <c r="E1501" s="11"/>
      <c r="F1501" s="9"/>
      <c r="G1501" s="9"/>
      <c r="H1501" s="9"/>
      <c r="I1501" s="9"/>
      <c r="J1501" s="9"/>
      <c r="K1501" s="9"/>
      <c r="L1501" s="9"/>
      <c r="M1501" s="9"/>
      <c r="N1501" s="9"/>
      <c r="O1501" s="12"/>
      <c r="P1501" s="9"/>
      <c r="Q1501" s="9"/>
    </row>
    <row r="1502" spans="1:17" x14ac:dyDescent="0.2">
      <c r="A1502" s="9"/>
      <c r="B1502" s="10"/>
      <c r="C1502" s="9"/>
      <c r="D1502" s="11"/>
      <c r="E1502" s="11"/>
      <c r="F1502" s="9"/>
      <c r="G1502" s="9"/>
      <c r="H1502" s="9"/>
      <c r="I1502" s="9"/>
      <c r="J1502" s="9"/>
      <c r="K1502" s="9"/>
      <c r="L1502" s="9"/>
      <c r="M1502" s="9"/>
      <c r="N1502" s="9"/>
      <c r="O1502" s="12"/>
      <c r="P1502" s="9"/>
      <c r="Q1502" s="9"/>
    </row>
    <row r="1503" spans="1:17" x14ac:dyDescent="0.2">
      <c r="A1503" s="9"/>
      <c r="B1503" s="10"/>
      <c r="C1503" s="9"/>
      <c r="D1503" s="11"/>
      <c r="E1503" s="11"/>
      <c r="F1503" s="9"/>
      <c r="G1503" s="9"/>
      <c r="H1503" s="9"/>
      <c r="I1503" s="9"/>
      <c r="J1503" s="9"/>
      <c r="K1503" s="9"/>
      <c r="L1503" s="9"/>
      <c r="M1503" s="9"/>
      <c r="N1503" s="9"/>
      <c r="O1503" s="12"/>
      <c r="P1503" s="9"/>
      <c r="Q1503" s="9"/>
    </row>
    <row r="1504" spans="1:17" x14ac:dyDescent="0.2">
      <c r="A1504" s="9"/>
      <c r="B1504" s="10"/>
      <c r="C1504" s="9"/>
      <c r="D1504" s="11"/>
      <c r="E1504" s="11"/>
      <c r="F1504" s="9"/>
      <c r="G1504" s="9"/>
      <c r="H1504" s="9"/>
      <c r="I1504" s="9"/>
      <c r="J1504" s="9"/>
      <c r="K1504" s="9"/>
      <c r="L1504" s="9"/>
      <c r="M1504" s="9"/>
      <c r="N1504" s="9"/>
      <c r="O1504" s="12"/>
      <c r="P1504" s="9"/>
      <c r="Q1504" s="9"/>
    </row>
    <row r="1505" spans="1:17" x14ac:dyDescent="0.2">
      <c r="A1505" s="9"/>
      <c r="B1505" s="10"/>
      <c r="C1505" s="9"/>
      <c r="D1505" s="11"/>
      <c r="E1505" s="11"/>
      <c r="F1505" s="9"/>
      <c r="G1505" s="9"/>
      <c r="H1505" s="9"/>
      <c r="I1505" s="9"/>
      <c r="J1505" s="9"/>
      <c r="K1505" s="9"/>
      <c r="L1505" s="9"/>
      <c r="M1505" s="9"/>
      <c r="N1505" s="9"/>
      <c r="O1505" s="12"/>
      <c r="P1505" s="9"/>
      <c r="Q1505" s="9"/>
    </row>
    <row r="1506" spans="1:17" x14ac:dyDescent="0.2">
      <c r="A1506" s="9"/>
      <c r="B1506" s="10"/>
      <c r="C1506" s="9"/>
      <c r="D1506" s="11"/>
      <c r="E1506" s="11"/>
      <c r="F1506" s="9"/>
      <c r="G1506" s="9"/>
      <c r="H1506" s="9"/>
      <c r="I1506" s="9"/>
      <c r="J1506" s="9"/>
      <c r="K1506" s="9"/>
      <c r="L1506" s="9"/>
      <c r="M1506" s="9"/>
      <c r="N1506" s="9"/>
      <c r="O1506" s="12"/>
      <c r="P1506" s="9"/>
      <c r="Q1506" s="9"/>
    </row>
    <row r="1507" spans="1:17" x14ac:dyDescent="0.2">
      <c r="A1507" s="9"/>
      <c r="B1507" s="10"/>
      <c r="C1507" s="9"/>
      <c r="D1507" s="11"/>
      <c r="E1507" s="11"/>
      <c r="F1507" s="9"/>
      <c r="G1507" s="9"/>
      <c r="H1507" s="9"/>
      <c r="I1507" s="9"/>
      <c r="J1507" s="9"/>
      <c r="K1507" s="9"/>
      <c r="L1507" s="9"/>
      <c r="M1507" s="9"/>
      <c r="N1507" s="9"/>
      <c r="O1507" s="12"/>
      <c r="P1507" s="9"/>
      <c r="Q1507" s="9"/>
    </row>
    <row r="1508" spans="1:17" x14ac:dyDescent="0.2">
      <c r="A1508" s="9"/>
      <c r="B1508" s="10"/>
      <c r="C1508" s="9"/>
      <c r="D1508" s="11"/>
      <c r="E1508" s="11"/>
      <c r="F1508" s="9"/>
      <c r="G1508" s="9"/>
      <c r="H1508" s="9"/>
      <c r="I1508" s="9"/>
      <c r="J1508" s="9"/>
      <c r="K1508" s="9"/>
      <c r="L1508" s="9"/>
      <c r="M1508" s="9"/>
      <c r="N1508" s="9"/>
      <c r="O1508" s="12"/>
      <c r="P1508" s="9"/>
      <c r="Q1508" s="9"/>
    </row>
    <row r="1509" spans="1:17" x14ac:dyDescent="0.2">
      <c r="A1509" s="9"/>
      <c r="B1509" s="10"/>
      <c r="C1509" s="9"/>
      <c r="D1509" s="11"/>
      <c r="E1509" s="11"/>
      <c r="F1509" s="9"/>
      <c r="G1509" s="9"/>
      <c r="H1509" s="9"/>
      <c r="I1509" s="9"/>
      <c r="J1509" s="9"/>
      <c r="K1509" s="9"/>
      <c r="L1509" s="9"/>
      <c r="M1509" s="9"/>
      <c r="N1509" s="9"/>
      <c r="O1509" s="12"/>
      <c r="P1509" s="9"/>
      <c r="Q1509" s="9"/>
    </row>
    <row r="1510" spans="1:17" x14ac:dyDescent="0.2">
      <c r="A1510" s="9"/>
      <c r="B1510" s="10"/>
      <c r="C1510" s="9"/>
      <c r="D1510" s="11"/>
      <c r="E1510" s="11"/>
      <c r="F1510" s="9"/>
      <c r="G1510" s="9"/>
      <c r="H1510" s="9"/>
      <c r="I1510" s="9"/>
      <c r="J1510" s="9"/>
      <c r="K1510" s="9"/>
      <c r="L1510" s="9"/>
      <c r="M1510" s="9"/>
      <c r="N1510" s="9"/>
      <c r="O1510" s="12"/>
      <c r="P1510" s="9"/>
      <c r="Q1510" s="9"/>
    </row>
    <row r="1511" spans="1:17" x14ac:dyDescent="0.2">
      <c r="A1511" s="9"/>
      <c r="B1511" s="10"/>
      <c r="C1511" s="9"/>
      <c r="D1511" s="11"/>
      <c r="E1511" s="11"/>
      <c r="F1511" s="9"/>
      <c r="G1511" s="9"/>
      <c r="H1511" s="9"/>
      <c r="I1511" s="9"/>
      <c r="J1511" s="9"/>
      <c r="K1511" s="9"/>
      <c r="L1511" s="9"/>
      <c r="M1511" s="9"/>
      <c r="N1511" s="9"/>
      <c r="O1511" s="12"/>
      <c r="P1511" s="9"/>
      <c r="Q1511" s="9"/>
    </row>
    <row r="1512" spans="1:17" x14ac:dyDescent="0.2">
      <c r="A1512" s="9"/>
      <c r="B1512" s="10"/>
      <c r="C1512" s="9"/>
      <c r="D1512" s="11"/>
      <c r="E1512" s="11"/>
      <c r="F1512" s="9"/>
      <c r="G1512" s="9"/>
      <c r="H1512" s="9"/>
      <c r="I1512" s="9"/>
      <c r="J1512" s="9"/>
      <c r="K1512" s="9"/>
      <c r="L1512" s="9"/>
      <c r="M1512" s="9"/>
      <c r="N1512" s="9"/>
      <c r="O1512" s="12"/>
      <c r="P1512" s="9"/>
      <c r="Q1512" s="9"/>
    </row>
    <row r="1513" spans="1:17" x14ac:dyDescent="0.2">
      <c r="A1513" s="9"/>
      <c r="B1513" s="10"/>
      <c r="C1513" s="9"/>
      <c r="D1513" s="11"/>
      <c r="E1513" s="11"/>
      <c r="F1513" s="9"/>
      <c r="G1513" s="9"/>
      <c r="H1513" s="9"/>
      <c r="I1513" s="9"/>
      <c r="J1513" s="9"/>
      <c r="K1513" s="9"/>
      <c r="L1513" s="9"/>
      <c r="M1513" s="9"/>
      <c r="N1513" s="9"/>
      <c r="O1513" s="12"/>
      <c r="P1513" s="9"/>
      <c r="Q1513" s="9"/>
    </row>
    <row r="1514" spans="1:17" x14ac:dyDescent="0.2">
      <c r="A1514" s="9"/>
      <c r="B1514" s="10"/>
      <c r="C1514" s="9"/>
      <c r="D1514" s="11"/>
      <c r="E1514" s="11"/>
      <c r="F1514" s="9"/>
      <c r="G1514" s="9"/>
      <c r="H1514" s="9"/>
      <c r="I1514" s="9"/>
      <c r="J1514" s="9"/>
      <c r="K1514" s="9"/>
      <c r="L1514" s="9"/>
      <c r="M1514" s="9"/>
      <c r="N1514" s="9"/>
      <c r="O1514" s="12"/>
      <c r="P1514" s="9"/>
      <c r="Q1514" s="9"/>
    </row>
    <row r="1515" spans="1:17" x14ac:dyDescent="0.2">
      <c r="A1515" s="9"/>
      <c r="B1515" s="10"/>
      <c r="C1515" s="9"/>
      <c r="D1515" s="11"/>
      <c r="E1515" s="11"/>
      <c r="F1515" s="9"/>
      <c r="G1515" s="9"/>
      <c r="H1515" s="9"/>
      <c r="I1515" s="9"/>
      <c r="J1515" s="9"/>
      <c r="K1515" s="9"/>
      <c r="L1515" s="9"/>
      <c r="M1515" s="9"/>
      <c r="N1515" s="9"/>
      <c r="O1515" s="12"/>
      <c r="P1515" s="9"/>
      <c r="Q1515" s="9"/>
    </row>
    <row r="1516" spans="1:17" x14ac:dyDescent="0.2">
      <c r="A1516" s="9"/>
      <c r="B1516" s="10"/>
      <c r="C1516" s="9"/>
      <c r="D1516" s="11"/>
      <c r="E1516" s="11"/>
      <c r="F1516" s="9"/>
      <c r="G1516" s="9"/>
      <c r="H1516" s="9"/>
      <c r="I1516" s="9"/>
      <c r="J1516" s="9"/>
      <c r="K1516" s="9"/>
      <c r="L1516" s="9"/>
      <c r="M1516" s="9"/>
      <c r="N1516" s="9"/>
      <c r="O1516" s="12"/>
      <c r="P1516" s="9"/>
      <c r="Q1516" s="9"/>
    </row>
    <row r="1517" spans="1:17" x14ac:dyDescent="0.2">
      <c r="A1517" s="9"/>
      <c r="B1517" s="10"/>
      <c r="C1517" s="9"/>
      <c r="D1517" s="11"/>
      <c r="E1517" s="11"/>
      <c r="F1517" s="9"/>
      <c r="G1517" s="9"/>
      <c r="H1517" s="9"/>
      <c r="I1517" s="9"/>
      <c r="J1517" s="9"/>
      <c r="K1517" s="9"/>
      <c r="L1517" s="9"/>
      <c r="M1517" s="9"/>
      <c r="N1517" s="9"/>
      <c r="O1517" s="12"/>
      <c r="P1517" s="9"/>
      <c r="Q1517" s="9"/>
    </row>
    <row r="1518" spans="1:17" x14ac:dyDescent="0.2">
      <c r="A1518" s="9"/>
      <c r="B1518" s="10"/>
      <c r="C1518" s="9"/>
      <c r="D1518" s="11"/>
      <c r="E1518" s="11"/>
      <c r="F1518" s="9"/>
      <c r="G1518" s="9"/>
      <c r="H1518" s="9"/>
      <c r="I1518" s="9"/>
      <c r="J1518" s="9"/>
      <c r="K1518" s="9"/>
      <c r="L1518" s="9"/>
      <c r="M1518" s="9"/>
      <c r="N1518" s="9"/>
      <c r="O1518" s="12"/>
      <c r="P1518" s="9"/>
      <c r="Q1518" s="9"/>
    </row>
    <row r="1519" spans="1:17" x14ac:dyDescent="0.2">
      <c r="A1519" s="9"/>
      <c r="B1519" s="10"/>
      <c r="C1519" s="9"/>
      <c r="D1519" s="11"/>
      <c r="E1519" s="11"/>
      <c r="F1519" s="9"/>
      <c r="G1519" s="9"/>
      <c r="H1519" s="9"/>
      <c r="I1519" s="9"/>
      <c r="J1519" s="9"/>
      <c r="K1519" s="9"/>
      <c r="L1519" s="9"/>
      <c r="M1519" s="9"/>
      <c r="N1519" s="9"/>
      <c r="O1519" s="12"/>
      <c r="P1519" s="9"/>
      <c r="Q1519" s="9"/>
    </row>
    <row r="1520" spans="1:17" x14ac:dyDescent="0.2">
      <c r="A1520" s="9"/>
      <c r="B1520" s="10"/>
      <c r="C1520" s="9"/>
      <c r="D1520" s="11"/>
      <c r="E1520" s="11"/>
      <c r="F1520" s="9"/>
      <c r="G1520" s="9"/>
      <c r="H1520" s="9"/>
      <c r="I1520" s="9"/>
      <c r="J1520" s="9"/>
      <c r="K1520" s="9"/>
      <c r="L1520" s="9"/>
      <c r="M1520" s="9"/>
      <c r="N1520" s="9"/>
      <c r="O1520" s="12"/>
      <c r="P1520" s="9"/>
      <c r="Q1520" s="9"/>
    </row>
    <row r="1521" spans="1:17" x14ac:dyDescent="0.2">
      <c r="A1521" s="9"/>
      <c r="B1521" s="10"/>
      <c r="C1521" s="9"/>
      <c r="D1521" s="11"/>
      <c r="E1521" s="11"/>
      <c r="F1521" s="9"/>
      <c r="G1521" s="9"/>
      <c r="H1521" s="9"/>
      <c r="I1521" s="9"/>
      <c r="J1521" s="9"/>
      <c r="K1521" s="9"/>
      <c r="L1521" s="9"/>
      <c r="M1521" s="9"/>
      <c r="N1521" s="9"/>
      <c r="O1521" s="12"/>
      <c r="P1521" s="9"/>
      <c r="Q1521" s="9"/>
    </row>
    <row r="1522" spans="1:17" x14ac:dyDescent="0.2">
      <c r="A1522" s="9"/>
      <c r="B1522" s="10"/>
      <c r="C1522" s="9"/>
      <c r="D1522" s="11"/>
      <c r="E1522" s="11"/>
      <c r="F1522" s="9"/>
      <c r="G1522" s="9"/>
      <c r="H1522" s="9"/>
      <c r="I1522" s="9"/>
      <c r="J1522" s="9"/>
      <c r="K1522" s="9"/>
      <c r="L1522" s="9"/>
      <c r="M1522" s="9"/>
      <c r="N1522" s="9"/>
      <c r="O1522" s="12"/>
      <c r="P1522" s="9"/>
      <c r="Q1522" s="9"/>
    </row>
    <row r="1523" spans="1:17" x14ac:dyDescent="0.2">
      <c r="A1523" s="9"/>
      <c r="B1523" s="10"/>
      <c r="C1523" s="9"/>
      <c r="D1523" s="11"/>
      <c r="E1523" s="11"/>
      <c r="F1523" s="9"/>
      <c r="G1523" s="9"/>
      <c r="H1523" s="9"/>
      <c r="I1523" s="9"/>
      <c r="J1523" s="9"/>
      <c r="K1523" s="9"/>
      <c r="L1523" s="9"/>
      <c r="M1523" s="9"/>
      <c r="N1523" s="9"/>
      <c r="O1523" s="12"/>
      <c r="P1523" s="9"/>
      <c r="Q1523" s="9"/>
    </row>
    <row r="1524" spans="1:17" x14ac:dyDescent="0.2">
      <c r="A1524" s="9"/>
      <c r="B1524" s="10"/>
      <c r="C1524" s="9"/>
      <c r="D1524" s="11"/>
      <c r="E1524" s="11"/>
      <c r="F1524" s="9"/>
      <c r="G1524" s="9"/>
      <c r="H1524" s="9"/>
      <c r="I1524" s="9"/>
      <c r="J1524" s="9"/>
      <c r="K1524" s="9"/>
      <c r="L1524" s="9"/>
      <c r="M1524" s="9"/>
      <c r="N1524" s="9"/>
      <c r="O1524" s="12"/>
      <c r="P1524" s="9"/>
      <c r="Q1524" s="9"/>
    </row>
    <row r="1525" spans="1:17" x14ac:dyDescent="0.2">
      <c r="A1525" s="9"/>
      <c r="B1525" s="10"/>
      <c r="C1525" s="9"/>
      <c r="D1525" s="11"/>
      <c r="E1525" s="11"/>
      <c r="F1525" s="9"/>
      <c r="G1525" s="9"/>
      <c r="H1525" s="9"/>
      <c r="I1525" s="9"/>
      <c r="J1525" s="9"/>
      <c r="K1525" s="9"/>
      <c r="L1525" s="9"/>
      <c r="M1525" s="9"/>
      <c r="N1525" s="9"/>
      <c r="O1525" s="12"/>
      <c r="P1525" s="9"/>
      <c r="Q1525" s="9"/>
    </row>
    <row r="1526" spans="1:17" x14ac:dyDescent="0.2">
      <c r="A1526" s="9"/>
      <c r="B1526" s="10"/>
      <c r="C1526" s="9"/>
      <c r="D1526" s="11"/>
      <c r="E1526" s="11"/>
      <c r="F1526" s="9"/>
      <c r="G1526" s="9"/>
      <c r="H1526" s="9"/>
      <c r="I1526" s="9"/>
      <c r="J1526" s="9"/>
      <c r="K1526" s="9"/>
      <c r="L1526" s="9"/>
      <c r="M1526" s="9"/>
      <c r="N1526" s="9"/>
      <c r="O1526" s="12"/>
      <c r="P1526" s="9"/>
      <c r="Q1526" s="9"/>
    </row>
    <row r="1527" spans="1:17" x14ac:dyDescent="0.2">
      <c r="A1527" s="9"/>
      <c r="B1527" s="10"/>
      <c r="C1527" s="9"/>
      <c r="D1527" s="11"/>
      <c r="E1527" s="11"/>
      <c r="F1527" s="9"/>
      <c r="G1527" s="9"/>
      <c r="H1527" s="9"/>
      <c r="I1527" s="9"/>
      <c r="J1527" s="9"/>
      <c r="K1527" s="9"/>
      <c r="L1527" s="9"/>
      <c r="M1527" s="9"/>
      <c r="N1527" s="9"/>
      <c r="O1527" s="12"/>
      <c r="P1527" s="9"/>
      <c r="Q1527" s="9"/>
    </row>
    <row r="1528" spans="1:17" x14ac:dyDescent="0.2">
      <c r="A1528" s="9"/>
      <c r="B1528" s="10"/>
      <c r="C1528" s="9"/>
      <c r="D1528" s="11"/>
      <c r="E1528" s="11"/>
      <c r="F1528" s="9"/>
      <c r="G1528" s="9"/>
      <c r="H1528" s="9"/>
      <c r="I1528" s="9"/>
      <c r="J1528" s="9"/>
      <c r="K1528" s="9"/>
      <c r="L1528" s="9"/>
      <c r="M1528" s="9"/>
      <c r="N1528" s="9"/>
      <c r="O1528" s="12"/>
      <c r="P1528" s="9"/>
      <c r="Q1528" s="9"/>
    </row>
    <row r="1529" spans="1:17" x14ac:dyDescent="0.2">
      <c r="A1529" s="9"/>
      <c r="B1529" s="10"/>
      <c r="C1529" s="9"/>
      <c r="D1529" s="11"/>
      <c r="E1529" s="11"/>
      <c r="F1529" s="9"/>
      <c r="G1529" s="9"/>
      <c r="H1529" s="9"/>
      <c r="I1529" s="9"/>
      <c r="J1529" s="9"/>
      <c r="K1529" s="9"/>
      <c r="L1529" s="9"/>
      <c r="M1529" s="9"/>
      <c r="N1529" s="9"/>
      <c r="O1529" s="12"/>
      <c r="P1529" s="9"/>
      <c r="Q1529" s="9"/>
    </row>
    <row r="1530" spans="1:17" x14ac:dyDescent="0.2">
      <c r="A1530" s="9"/>
      <c r="B1530" s="10"/>
      <c r="C1530" s="9"/>
      <c r="D1530" s="11"/>
      <c r="E1530" s="11"/>
      <c r="F1530" s="9"/>
      <c r="G1530" s="9"/>
      <c r="H1530" s="9"/>
      <c r="I1530" s="9"/>
      <c r="J1530" s="9"/>
      <c r="K1530" s="9"/>
      <c r="L1530" s="9"/>
      <c r="M1530" s="9"/>
      <c r="N1530" s="9"/>
      <c r="O1530" s="12"/>
      <c r="P1530" s="9"/>
      <c r="Q1530" s="9"/>
    </row>
    <row r="1531" spans="1:17" x14ac:dyDescent="0.2">
      <c r="A1531" s="9"/>
      <c r="B1531" s="10"/>
      <c r="C1531" s="9"/>
      <c r="D1531" s="11"/>
      <c r="E1531" s="11"/>
      <c r="F1531" s="9"/>
      <c r="G1531" s="9"/>
      <c r="H1531" s="9"/>
      <c r="I1531" s="9"/>
      <c r="J1531" s="9"/>
      <c r="K1531" s="9"/>
      <c r="L1531" s="9"/>
      <c r="M1531" s="9"/>
      <c r="N1531" s="9"/>
      <c r="O1531" s="12"/>
      <c r="P1531" s="9"/>
      <c r="Q1531" s="9"/>
    </row>
    <row r="1532" spans="1:17" x14ac:dyDescent="0.2">
      <c r="A1532" s="9"/>
      <c r="B1532" s="10"/>
      <c r="C1532" s="9"/>
      <c r="D1532" s="11"/>
      <c r="E1532" s="11"/>
      <c r="F1532" s="9"/>
      <c r="G1532" s="9"/>
      <c r="H1532" s="9"/>
      <c r="I1532" s="9"/>
      <c r="J1532" s="9"/>
      <c r="K1532" s="9"/>
      <c r="L1532" s="9"/>
      <c r="M1532" s="9"/>
      <c r="N1532" s="9"/>
      <c r="O1532" s="12"/>
      <c r="P1532" s="9"/>
      <c r="Q1532" s="9"/>
    </row>
    <row r="1533" spans="1:17" x14ac:dyDescent="0.2">
      <c r="A1533" s="9"/>
      <c r="B1533" s="10"/>
      <c r="C1533" s="9"/>
      <c r="D1533" s="11"/>
      <c r="E1533" s="11"/>
      <c r="F1533" s="9"/>
      <c r="G1533" s="9"/>
      <c r="H1533" s="9"/>
      <c r="I1533" s="9"/>
      <c r="J1533" s="9"/>
      <c r="K1533" s="9"/>
      <c r="L1533" s="9"/>
      <c r="M1533" s="9"/>
      <c r="N1533" s="9"/>
      <c r="O1533" s="12"/>
      <c r="P1533" s="9"/>
      <c r="Q1533" s="9"/>
    </row>
    <row r="1534" spans="1:17" x14ac:dyDescent="0.2">
      <c r="A1534" s="9"/>
      <c r="B1534" s="10"/>
      <c r="C1534" s="9"/>
      <c r="D1534" s="11"/>
      <c r="E1534" s="11"/>
      <c r="F1534" s="9"/>
      <c r="G1534" s="9"/>
      <c r="H1534" s="9"/>
      <c r="I1534" s="9"/>
      <c r="J1534" s="9"/>
      <c r="K1534" s="9"/>
      <c r="L1534" s="9"/>
      <c r="M1534" s="9"/>
      <c r="N1534" s="9"/>
      <c r="O1534" s="12"/>
      <c r="P1534" s="9"/>
      <c r="Q1534" s="9"/>
    </row>
    <row r="1535" spans="1:17" x14ac:dyDescent="0.2">
      <c r="A1535" s="9"/>
      <c r="B1535" s="10"/>
      <c r="C1535" s="9"/>
      <c r="D1535" s="11"/>
      <c r="E1535" s="11"/>
      <c r="F1535" s="9"/>
      <c r="G1535" s="9"/>
      <c r="H1535" s="9"/>
      <c r="I1535" s="9"/>
      <c r="J1535" s="9"/>
      <c r="K1535" s="9"/>
      <c r="L1535" s="9"/>
      <c r="M1535" s="9"/>
      <c r="N1535" s="9"/>
      <c r="O1535" s="12"/>
      <c r="P1535" s="9"/>
      <c r="Q1535" s="9"/>
    </row>
    <row r="1536" spans="1:17" x14ac:dyDescent="0.2">
      <c r="A1536" s="9"/>
      <c r="B1536" s="10"/>
      <c r="C1536" s="9"/>
      <c r="D1536" s="11"/>
      <c r="E1536" s="11"/>
      <c r="F1536" s="9"/>
      <c r="G1536" s="9"/>
      <c r="H1536" s="9"/>
      <c r="I1536" s="9"/>
      <c r="J1536" s="9"/>
      <c r="K1536" s="9"/>
      <c r="L1536" s="9"/>
      <c r="M1536" s="9"/>
      <c r="N1536" s="9"/>
      <c r="O1536" s="12"/>
      <c r="P1536" s="9"/>
      <c r="Q1536" s="9"/>
    </row>
    <row r="1537" spans="1:17" x14ac:dyDescent="0.2">
      <c r="A1537" s="9"/>
      <c r="B1537" s="10"/>
      <c r="C1537" s="9"/>
      <c r="D1537" s="11"/>
      <c r="E1537" s="11"/>
      <c r="F1537" s="9"/>
      <c r="G1537" s="9"/>
      <c r="H1537" s="9"/>
      <c r="I1537" s="9"/>
      <c r="J1537" s="9"/>
      <c r="K1537" s="9"/>
      <c r="L1537" s="9"/>
      <c r="M1537" s="9"/>
      <c r="N1537" s="9"/>
      <c r="O1537" s="12"/>
      <c r="P1537" s="9"/>
      <c r="Q1537" s="9"/>
    </row>
    <row r="1538" spans="1:17" x14ac:dyDescent="0.2">
      <c r="A1538" s="9"/>
      <c r="B1538" s="10"/>
      <c r="C1538" s="9"/>
      <c r="D1538" s="11"/>
      <c r="E1538" s="11"/>
      <c r="F1538" s="9"/>
      <c r="G1538" s="9"/>
      <c r="H1538" s="9"/>
      <c r="I1538" s="9"/>
      <c r="J1538" s="9"/>
      <c r="K1538" s="9"/>
      <c r="L1538" s="9"/>
      <c r="M1538" s="9"/>
      <c r="N1538" s="9"/>
      <c r="O1538" s="12"/>
      <c r="P1538" s="9"/>
      <c r="Q1538" s="9"/>
    </row>
    <row r="1539" spans="1:17" x14ac:dyDescent="0.2">
      <c r="A1539" s="9"/>
      <c r="B1539" s="10"/>
      <c r="C1539" s="9"/>
      <c r="D1539" s="11"/>
      <c r="E1539" s="11"/>
      <c r="F1539" s="9"/>
      <c r="G1539" s="9"/>
      <c r="H1539" s="9"/>
      <c r="I1539" s="9"/>
      <c r="J1539" s="9"/>
      <c r="K1539" s="9"/>
      <c r="L1539" s="9"/>
      <c r="M1539" s="9"/>
      <c r="N1539" s="9"/>
      <c r="O1539" s="12"/>
      <c r="P1539" s="9"/>
      <c r="Q1539" s="9"/>
    </row>
    <row r="1540" spans="1:17" x14ac:dyDescent="0.2">
      <c r="A1540" s="9"/>
      <c r="B1540" s="10"/>
      <c r="C1540" s="9"/>
      <c r="D1540" s="11"/>
      <c r="E1540" s="11"/>
      <c r="F1540" s="9"/>
      <c r="G1540" s="9"/>
      <c r="H1540" s="9"/>
      <c r="I1540" s="9"/>
      <c r="J1540" s="9"/>
      <c r="K1540" s="9"/>
      <c r="L1540" s="9"/>
      <c r="M1540" s="9"/>
      <c r="N1540" s="9"/>
      <c r="O1540" s="12"/>
      <c r="P1540" s="9"/>
      <c r="Q1540" s="9"/>
    </row>
    <row r="1541" spans="1:17" x14ac:dyDescent="0.2">
      <c r="A1541" s="9"/>
      <c r="B1541" s="10"/>
      <c r="C1541" s="9"/>
      <c r="D1541" s="11"/>
      <c r="E1541" s="11"/>
      <c r="F1541" s="9"/>
      <c r="G1541" s="9"/>
      <c r="H1541" s="9"/>
      <c r="I1541" s="9"/>
      <c r="J1541" s="9"/>
      <c r="K1541" s="9"/>
      <c r="L1541" s="9"/>
      <c r="M1541" s="9"/>
      <c r="N1541" s="9"/>
      <c r="O1541" s="12"/>
      <c r="P1541" s="9"/>
      <c r="Q1541" s="9"/>
    </row>
    <row r="1542" spans="1:17" x14ac:dyDescent="0.2">
      <c r="A1542" s="9"/>
      <c r="B1542" s="10"/>
      <c r="C1542" s="9"/>
      <c r="D1542" s="11"/>
      <c r="E1542" s="11"/>
      <c r="F1542" s="9"/>
      <c r="G1542" s="9"/>
      <c r="H1542" s="9"/>
      <c r="I1542" s="9"/>
      <c r="J1542" s="9"/>
      <c r="K1542" s="9"/>
      <c r="L1542" s="9"/>
      <c r="M1542" s="9"/>
      <c r="N1542" s="9"/>
      <c r="O1542" s="12"/>
      <c r="P1542" s="9"/>
      <c r="Q1542" s="9"/>
    </row>
    <row r="1543" spans="1:17" x14ac:dyDescent="0.2">
      <c r="A1543" s="9"/>
      <c r="B1543" s="10"/>
      <c r="C1543" s="9"/>
      <c r="D1543" s="11"/>
      <c r="E1543" s="11"/>
      <c r="F1543" s="9"/>
      <c r="G1543" s="9"/>
      <c r="H1543" s="9"/>
      <c r="I1543" s="9"/>
      <c r="J1543" s="9"/>
      <c r="K1543" s="9"/>
      <c r="L1543" s="9"/>
      <c r="M1543" s="9"/>
      <c r="N1543" s="9"/>
      <c r="O1543" s="12"/>
      <c r="P1543" s="9"/>
      <c r="Q1543" s="9"/>
    </row>
    <row r="1544" spans="1:17" x14ac:dyDescent="0.2">
      <c r="A1544" s="9"/>
      <c r="B1544" s="10"/>
      <c r="C1544" s="9"/>
      <c r="D1544" s="11"/>
      <c r="E1544" s="11"/>
      <c r="F1544" s="9"/>
      <c r="G1544" s="9"/>
      <c r="H1544" s="9"/>
      <c r="I1544" s="9"/>
      <c r="J1544" s="9"/>
      <c r="K1544" s="9"/>
      <c r="L1544" s="9"/>
      <c r="M1544" s="9"/>
      <c r="N1544" s="9"/>
      <c r="O1544" s="12"/>
      <c r="P1544" s="9"/>
      <c r="Q1544" s="9"/>
    </row>
    <row r="1545" spans="1:17" x14ac:dyDescent="0.2">
      <c r="A1545" s="9"/>
      <c r="B1545" s="10"/>
      <c r="C1545" s="9"/>
      <c r="D1545" s="11"/>
      <c r="E1545" s="11"/>
      <c r="F1545" s="9"/>
      <c r="G1545" s="9"/>
      <c r="H1545" s="9"/>
      <c r="I1545" s="9"/>
      <c r="J1545" s="9"/>
      <c r="K1545" s="9"/>
      <c r="L1545" s="9"/>
      <c r="M1545" s="9"/>
      <c r="N1545" s="9"/>
      <c r="O1545" s="12"/>
      <c r="P1545" s="9"/>
      <c r="Q1545" s="9"/>
    </row>
    <row r="1546" spans="1:17" x14ac:dyDescent="0.2">
      <c r="A1546" s="9"/>
      <c r="B1546" s="10"/>
      <c r="C1546" s="9"/>
      <c r="D1546" s="11"/>
      <c r="E1546" s="11"/>
      <c r="F1546" s="9"/>
      <c r="G1546" s="9"/>
      <c r="H1546" s="9"/>
      <c r="I1546" s="9"/>
      <c r="J1546" s="9"/>
      <c r="K1546" s="9"/>
      <c r="L1546" s="9"/>
      <c r="M1546" s="9"/>
      <c r="N1546" s="9"/>
      <c r="O1546" s="12"/>
      <c r="P1546" s="9"/>
      <c r="Q1546" s="9"/>
    </row>
    <row r="1547" spans="1:17" x14ac:dyDescent="0.2">
      <c r="A1547" s="9"/>
      <c r="B1547" s="10"/>
      <c r="C1547" s="9"/>
      <c r="D1547" s="11"/>
      <c r="E1547" s="11"/>
      <c r="F1547" s="9"/>
      <c r="G1547" s="9"/>
      <c r="H1547" s="9"/>
      <c r="I1547" s="9"/>
      <c r="J1547" s="9"/>
      <c r="K1547" s="9"/>
      <c r="L1547" s="9"/>
      <c r="M1547" s="9"/>
      <c r="N1547" s="9"/>
      <c r="O1547" s="12"/>
      <c r="P1547" s="9"/>
      <c r="Q1547" s="9"/>
    </row>
    <row r="1548" spans="1:17" x14ac:dyDescent="0.2">
      <c r="A1548" s="9"/>
      <c r="B1548" s="10"/>
      <c r="C1548" s="9"/>
      <c r="D1548" s="11"/>
      <c r="E1548" s="11"/>
      <c r="F1548" s="9"/>
      <c r="G1548" s="9"/>
      <c r="H1548" s="9"/>
      <c r="I1548" s="9"/>
      <c r="J1548" s="9"/>
      <c r="K1548" s="9"/>
      <c r="L1548" s="9"/>
      <c r="M1548" s="9"/>
      <c r="N1548" s="9"/>
      <c r="O1548" s="12"/>
      <c r="P1548" s="9"/>
      <c r="Q1548" s="9"/>
    </row>
    <row r="1549" spans="1:17" x14ac:dyDescent="0.2">
      <c r="A1549" s="9"/>
      <c r="B1549" s="10"/>
      <c r="C1549" s="9"/>
      <c r="D1549" s="11"/>
      <c r="E1549" s="11"/>
      <c r="F1549" s="9"/>
      <c r="G1549" s="9"/>
      <c r="H1549" s="9"/>
      <c r="I1549" s="9"/>
      <c r="J1549" s="9"/>
      <c r="K1549" s="9"/>
      <c r="L1549" s="9"/>
      <c r="M1549" s="9"/>
      <c r="N1549" s="9"/>
      <c r="O1549" s="12"/>
      <c r="P1549" s="9"/>
      <c r="Q1549" s="9"/>
    </row>
    <row r="1550" spans="1:17" x14ac:dyDescent="0.2">
      <c r="A1550" s="9"/>
      <c r="B1550" s="10"/>
      <c r="C1550" s="9"/>
      <c r="D1550" s="11"/>
      <c r="E1550" s="11"/>
      <c r="F1550" s="9"/>
      <c r="G1550" s="9"/>
      <c r="H1550" s="9"/>
      <c r="I1550" s="9"/>
      <c r="J1550" s="9"/>
      <c r="K1550" s="9"/>
      <c r="L1550" s="9"/>
      <c r="M1550" s="9"/>
      <c r="N1550" s="9"/>
      <c r="O1550" s="12"/>
      <c r="P1550" s="9"/>
      <c r="Q1550" s="9"/>
    </row>
    <row r="1551" spans="1:17" x14ac:dyDescent="0.2">
      <c r="A1551" s="9"/>
      <c r="B1551" s="10"/>
      <c r="C1551" s="9"/>
      <c r="D1551" s="11"/>
      <c r="E1551" s="11"/>
      <c r="F1551" s="9"/>
      <c r="G1551" s="9"/>
      <c r="H1551" s="9"/>
      <c r="I1551" s="9"/>
      <c r="J1551" s="9"/>
      <c r="K1551" s="9"/>
      <c r="L1551" s="9"/>
      <c r="M1551" s="9"/>
      <c r="N1551" s="9"/>
      <c r="O1551" s="12"/>
      <c r="P1551" s="9"/>
      <c r="Q1551" s="9"/>
    </row>
    <row r="1552" spans="1:17" x14ac:dyDescent="0.2">
      <c r="A1552" s="9"/>
      <c r="B1552" s="10"/>
      <c r="C1552" s="9"/>
      <c r="D1552" s="11"/>
      <c r="E1552" s="11"/>
      <c r="F1552" s="9"/>
      <c r="G1552" s="9"/>
      <c r="H1552" s="9"/>
      <c r="I1552" s="9"/>
      <c r="J1552" s="9"/>
      <c r="K1552" s="9"/>
      <c r="L1552" s="9"/>
      <c r="M1552" s="9"/>
      <c r="N1552" s="9"/>
      <c r="O1552" s="12"/>
      <c r="P1552" s="9"/>
      <c r="Q1552" s="9"/>
    </row>
    <row r="1553" spans="1:17" x14ac:dyDescent="0.2">
      <c r="A1553" s="9"/>
      <c r="B1553" s="10"/>
      <c r="C1553" s="9"/>
      <c r="D1553" s="11"/>
      <c r="E1553" s="11"/>
      <c r="F1553" s="9"/>
      <c r="G1553" s="9"/>
      <c r="H1553" s="9"/>
      <c r="I1553" s="9"/>
      <c r="J1553" s="9"/>
      <c r="K1553" s="9"/>
      <c r="L1553" s="9"/>
      <c r="M1553" s="9"/>
      <c r="N1553" s="9"/>
      <c r="O1553" s="12"/>
      <c r="P1553" s="9"/>
      <c r="Q1553" s="9"/>
    </row>
    <row r="1554" spans="1:17" x14ac:dyDescent="0.2">
      <c r="A1554" s="9"/>
      <c r="B1554" s="10"/>
      <c r="C1554" s="9"/>
      <c r="D1554" s="11"/>
      <c r="E1554" s="11"/>
      <c r="F1554" s="9"/>
      <c r="G1554" s="9"/>
      <c r="H1554" s="9"/>
      <c r="I1554" s="9"/>
      <c r="J1554" s="9"/>
      <c r="K1554" s="9"/>
      <c r="L1554" s="9"/>
      <c r="M1554" s="9"/>
      <c r="N1554" s="9"/>
      <c r="O1554" s="12"/>
      <c r="P1554" s="9"/>
      <c r="Q1554" s="9"/>
    </row>
    <row r="1555" spans="1:17" x14ac:dyDescent="0.2">
      <c r="A1555" s="9"/>
      <c r="B1555" s="10"/>
      <c r="C1555" s="9"/>
      <c r="D1555" s="11"/>
      <c r="E1555" s="11"/>
      <c r="F1555" s="9"/>
      <c r="G1555" s="9"/>
      <c r="H1555" s="9"/>
      <c r="I1555" s="9"/>
      <c r="J1555" s="9"/>
      <c r="K1555" s="9"/>
      <c r="L1555" s="9"/>
      <c r="M1555" s="9"/>
      <c r="N1555" s="9"/>
      <c r="O1555" s="12"/>
      <c r="P1555" s="9"/>
      <c r="Q1555" s="9"/>
    </row>
    <row r="1556" spans="1:17" x14ac:dyDescent="0.2">
      <c r="A1556" s="9"/>
      <c r="B1556" s="10"/>
      <c r="C1556" s="9"/>
      <c r="D1556" s="11"/>
      <c r="E1556" s="11"/>
      <c r="F1556" s="9"/>
      <c r="G1556" s="9"/>
      <c r="H1556" s="9"/>
      <c r="I1556" s="9"/>
      <c r="J1556" s="9"/>
      <c r="K1556" s="9"/>
      <c r="L1556" s="9"/>
      <c r="M1556" s="9"/>
      <c r="N1556" s="9"/>
      <c r="O1556" s="12"/>
      <c r="P1556" s="9"/>
      <c r="Q1556" s="9"/>
    </row>
    <row r="1557" spans="1:17" x14ac:dyDescent="0.2">
      <c r="A1557" s="9"/>
      <c r="B1557" s="10"/>
      <c r="C1557" s="9"/>
      <c r="D1557" s="11"/>
      <c r="E1557" s="11"/>
      <c r="F1557" s="9"/>
      <c r="G1557" s="9"/>
      <c r="H1557" s="9"/>
      <c r="I1557" s="9"/>
      <c r="J1557" s="9"/>
      <c r="K1557" s="9"/>
      <c r="L1557" s="9"/>
      <c r="M1557" s="9"/>
      <c r="N1557" s="9"/>
      <c r="O1557" s="12"/>
      <c r="P1557" s="9"/>
      <c r="Q1557" s="9"/>
    </row>
    <row r="1558" spans="1:17" x14ac:dyDescent="0.2">
      <c r="A1558" s="9"/>
      <c r="B1558" s="10"/>
      <c r="C1558" s="9"/>
      <c r="D1558" s="11"/>
      <c r="E1558" s="11"/>
      <c r="F1558" s="9"/>
      <c r="G1558" s="9"/>
      <c r="H1558" s="9"/>
      <c r="I1558" s="9"/>
      <c r="J1558" s="9"/>
      <c r="K1558" s="9"/>
      <c r="L1558" s="9"/>
      <c r="M1558" s="9"/>
      <c r="N1558" s="9"/>
      <c r="O1558" s="12"/>
      <c r="P1558" s="9"/>
      <c r="Q1558" s="9"/>
    </row>
    <row r="1559" spans="1:17" x14ac:dyDescent="0.2">
      <c r="A1559" s="9"/>
      <c r="B1559" s="10"/>
      <c r="C1559" s="9"/>
      <c r="D1559" s="11"/>
      <c r="E1559" s="11"/>
      <c r="F1559" s="9"/>
      <c r="G1559" s="9"/>
      <c r="H1559" s="9"/>
      <c r="I1559" s="9"/>
      <c r="J1559" s="9"/>
      <c r="K1559" s="9"/>
      <c r="L1559" s="9"/>
      <c r="M1559" s="9"/>
      <c r="N1559" s="9"/>
      <c r="O1559" s="12"/>
      <c r="P1559" s="9"/>
      <c r="Q1559" s="9"/>
    </row>
    <row r="1560" spans="1:17" x14ac:dyDescent="0.2">
      <c r="A1560" s="9"/>
      <c r="B1560" s="10"/>
      <c r="C1560" s="9"/>
      <c r="D1560" s="11"/>
      <c r="E1560" s="11"/>
      <c r="F1560" s="9"/>
      <c r="G1560" s="9"/>
      <c r="H1560" s="9"/>
      <c r="I1560" s="9"/>
      <c r="J1560" s="9"/>
      <c r="K1560" s="9"/>
      <c r="L1560" s="9"/>
      <c r="M1560" s="9"/>
      <c r="N1560" s="9"/>
      <c r="O1560" s="12"/>
      <c r="P1560" s="9"/>
      <c r="Q1560" s="9"/>
    </row>
    <row r="1561" spans="1:17" x14ac:dyDescent="0.2">
      <c r="A1561" s="9"/>
      <c r="B1561" s="10"/>
      <c r="C1561" s="9"/>
      <c r="D1561" s="11"/>
      <c r="E1561" s="11"/>
      <c r="F1561" s="9"/>
      <c r="G1561" s="9"/>
      <c r="H1561" s="9"/>
      <c r="I1561" s="9"/>
      <c r="J1561" s="9"/>
      <c r="K1561" s="9"/>
      <c r="L1561" s="9"/>
      <c r="M1561" s="9"/>
      <c r="N1561" s="9"/>
      <c r="O1561" s="12"/>
      <c r="P1561" s="9"/>
      <c r="Q1561" s="9"/>
    </row>
    <row r="1562" spans="1:17" x14ac:dyDescent="0.2">
      <c r="A1562" s="9"/>
      <c r="B1562" s="10"/>
      <c r="C1562" s="9"/>
      <c r="D1562" s="11"/>
      <c r="E1562" s="11"/>
      <c r="F1562" s="9"/>
      <c r="G1562" s="9"/>
      <c r="H1562" s="9"/>
      <c r="I1562" s="9"/>
      <c r="J1562" s="9"/>
      <c r="K1562" s="9"/>
      <c r="L1562" s="9"/>
      <c r="M1562" s="9"/>
      <c r="N1562" s="9"/>
      <c r="O1562" s="12"/>
      <c r="P1562" s="9"/>
      <c r="Q1562" s="9"/>
    </row>
    <row r="1563" spans="1:17" x14ac:dyDescent="0.2">
      <c r="A1563" s="9"/>
      <c r="B1563" s="10"/>
      <c r="C1563" s="9"/>
      <c r="D1563" s="11"/>
      <c r="E1563" s="11"/>
      <c r="F1563" s="9"/>
      <c r="G1563" s="9"/>
      <c r="H1563" s="9"/>
      <c r="I1563" s="9"/>
      <c r="J1563" s="9"/>
      <c r="K1563" s="9"/>
      <c r="L1563" s="9"/>
      <c r="M1563" s="9"/>
      <c r="N1563" s="9"/>
      <c r="O1563" s="12"/>
      <c r="P1563" s="9"/>
      <c r="Q1563" s="9"/>
    </row>
    <row r="1564" spans="1:17" x14ac:dyDescent="0.2">
      <c r="A1564" s="9"/>
      <c r="B1564" s="10"/>
      <c r="C1564" s="9"/>
      <c r="D1564" s="11"/>
      <c r="E1564" s="11"/>
      <c r="F1564" s="9"/>
      <c r="G1564" s="9"/>
      <c r="H1564" s="9"/>
      <c r="I1564" s="9"/>
      <c r="J1564" s="9"/>
      <c r="K1564" s="9"/>
      <c r="L1564" s="9"/>
      <c r="M1564" s="9"/>
      <c r="N1564" s="9"/>
      <c r="O1564" s="12"/>
      <c r="P1564" s="9"/>
      <c r="Q1564" s="9"/>
    </row>
    <row r="1565" spans="1:17" x14ac:dyDescent="0.2">
      <c r="A1565" s="9"/>
      <c r="B1565" s="10"/>
      <c r="C1565" s="9"/>
      <c r="D1565" s="11"/>
      <c r="E1565" s="11"/>
      <c r="F1565" s="9"/>
      <c r="G1565" s="9"/>
      <c r="H1565" s="9"/>
      <c r="I1565" s="9"/>
      <c r="J1565" s="9"/>
      <c r="K1565" s="9"/>
      <c r="L1565" s="9"/>
      <c r="M1565" s="9"/>
      <c r="N1565" s="9"/>
      <c r="O1565" s="12"/>
      <c r="P1565" s="9"/>
      <c r="Q1565" s="9"/>
    </row>
    <row r="1566" spans="1:17" x14ac:dyDescent="0.2">
      <c r="A1566" s="9"/>
      <c r="B1566" s="10"/>
      <c r="C1566" s="9"/>
      <c r="D1566" s="11"/>
      <c r="E1566" s="11"/>
      <c r="F1566" s="9"/>
      <c r="G1566" s="9"/>
      <c r="H1566" s="9"/>
      <c r="I1566" s="9"/>
      <c r="J1566" s="9"/>
      <c r="K1566" s="9"/>
      <c r="L1566" s="9"/>
      <c r="M1566" s="9"/>
      <c r="N1566" s="9"/>
      <c r="O1566" s="12"/>
      <c r="P1566" s="9"/>
      <c r="Q1566" s="9"/>
    </row>
    <row r="1567" spans="1:17" x14ac:dyDescent="0.2">
      <c r="A1567" s="9"/>
      <c r="B1567" s="10"/>
      <c r="C1567" s="9"/>
      <c r="D1567" s="11"/>
      <c r="E1567" s="11"/>
      <c r="F1567" s="9"/>
      <c r="G1567" s="9"/>
      <c r="H1567" s="9"/>
      <c r="I1567" s="9"/>
      <c r="J1567" s="9"/>
      <c r="K1567" s="9"/>
      <c r="L1567" s="9"/>
      <c r="M1567" s="9"/>
      <c r="N1567" s="9"/>
      <c r="O1567" s="12"/>
      <c r="P1567" s="9"/>
      <c r="Q1567" s="9"/>
    </row>
    <row r="1568" spans="1:17" x14ac:dyDescent="0.2">
      <c r="A1568" s="9"/>
      <c r="B1568" s="10"/>
      <c r="C1568" s="9"/>
      <c r="D1568" s="11"/>
      <c r="E1568" s="11"/>
      <c r="F1568" s="9"/>
      <c r="G1568" s="9"/>
      <c r="H1568" s="9"/>
      <c r="I1568" s="9"/>
      <c r="J1568" s="9"/>
      <c r="K1568" s="9"/>
      <c r="L1568" s="9"/>
      <c r="M1568" s="9"/>
      <c r="N1568" s="9"/>
      <c r="O1568" s="12"/>
      <c r="P1568" s="9"/>
      <c r="Q1568" s="9"/>
    </row>
    <row r="1569" spans="1:17" x14ac:dyDescent="0.2">
      <c r="A1569" s="9"/>
      <c r="B1569" s="10"/>
      <c r="C1569" s="9"/>
      <c r="D1569" s="11"/>
      <c r="E1569" s="11"/>
      <c r="F1569" s="9"/>
      <c r="G1569" s="9"/>
      <c r="H1569" s="9"/>
      <c r="I1569" s="9"/>
      <c r="J1569" s="9"/>
      <c r="K1569" s="9"/>
      <c r="L1569" s="9"/>
      <c r="M1569" s="9"/>
      <c r="N1569" s="9"/>
      <c r="O1569" s="12"/>
      <c r="P1569" s="9"/>
      <c r="Q1569" s="9"/>
    </row>
    <row r="1570" spans="1:17" x14ac:dyDescent="0.2">
      <c r="A1570" s="9"/>
      <c r="B1570" s="10"/>
      <c r="C1570" s="9"/>
      <c r="D1570" s="11"/>
      <c r="E1570" s="11"/>
      <c r="F1570" s="9"/>
      <c r="G1570" s="9"/>
      <c r="H1570" s="9"/>
      <c r="I1570" s="9"/>
      <c r="J1570" s="9"/>
      <c r="K1570" s="9"/>
      <c r="L1570" s="9"/>
      <c r="M1570" s="9"/>
      <c r="N1570" s="9"/>
      <c r="O1570" s="12"/>
      <c r="P1570" s="9"/>
      <c r="Q1570" s="9"/>
    </row>
    <row r="1571" spans="1:17" x14ac:dyDescent="0.2">
      <c r="A1571" s="9"/>
      <c r="B1571" s="10"/>
      <c r="C1571" s="9"/>
      <c r="D1571" s="11"/>
      <c r="E1571" s="11"/>
      <c r="F1571" s="9"/>
      <c r="G1571" s="9"/>
      <c r="H1571" s="9"/>
      <c r="I1571" s="9"/>
      <c r="J1571" s="9"/>
      <c r="K1571" s="9"/>
      <c r="L1571" s="9"/>
      <c r="M1571" s="9"/>
      <c r="N1571" s="9"/>
      <c r="O1571" s="12"/>
      <c r="P1571" s="9"/>
      <c r="Q1571" s="9"/>
    </row>
    <row r="1572" spans="1:17" x14ac:dyDescent="0.2">
      <c r="A1572" s="9"/>
      <c r="B1572" s="10"/>
      <c r="C1572" s="9"/>
      <c r="D1572" s="11"/>
      <c r="E1572" s="11"/>
      <c r="F1572" s="9"/>
      <c r="G1572" s="9"/>
      <c r="H1572" s="9"/>
      <c r="I1572" s="9"/>
      <c r="J1572" s="9"/>
      <c r="K1572" s="9"/>
      <c r="L1572" s="9"/>
      <c r="M1572" s="9"/>
      <c r="N1572" s="9"/>
      <c r="O1572" s="12"/>
      <c r="P1572" s="9"/>
      <c r="Q1572" s="9"/>
    </row>
    <row r="1573" spans="1:17" x14ac:dyDescent="0.2">
      <c r="A1573" s="9"/>
      <c r="B1573" s="10"/>
      <c r="C1573" s="9"/>
      <c r="D1573" s="11"/>
      <c r="E1573" s="11"/>
      <c r="F1573" s="9"/>
      <c r="G1573" s="9"/>
      <c r="H1573" s="9"/>
      <c r="I1573" s="9"/>
      <c r="J1573" s="9"/>
      <c r="K1573" s="9"/>
      <c r="L1573" s="9"/>
      <c r="M1573" s="9"/>
      <c r="N1573" s="9"/>
      <c r="O1573" s="12"/>
      <c r="P1573" s="9"/>
      <c r="Q1573" s="9"/>
    </row>
    <row r="1574" spans="1:17" x14ac:dyDescent="0.2">
      <c r="A1574" s="9"/>
      <c r="B1574" s="10"/>
      <c r="C1574" s="9"/>
      <c r="D1574" s="11"/>
      <c r="E1574" s="11"/>
      <c r="F1574" s="9"/>
      <c r="G1574" s="9"/>
      <c r="H1574" s="9"/>
      <c r="I1574" s="9"/>
      <c r="J1574" s="9"/>
      <c r="K1574" s="9"/>
      <c r="L1574" s="9"/>
      <c r="M1574" s="9"/>
      <c r="N1574" s="9"/>
      <c r="O1574" s="12"/>
      <c r="P1574" s="9"/>
      <c r="Q1574" s="9"/>
    </row>
    <row r="1575" spans="1:17" x14ac:dyDescent="0.2">
      <c r="A1575" s="9"/>
      <c r="B1575" s="10"/>
      <c r="C1575" s="9"/>
      <c r="D1575" s="11"/>
      <c r="E1575" s="11"/>
      <c r="F1575" s="9"/>
      <c r="G1575" s="9"/>
      <c r="H1575" s="9"/>
      <c r="I1575" s="9"/>
      <c r="J1575" s="9"/>
      <c r="K1575" s="9"/>
      <c r="L1575" s="9"/>
      <c r="M1575" s="9"/>
      <c r="N1575" s="9"/>
      <c r="O1575" s="12"/>
      <c r="P1575" s="9"/>
      <c r="Q1575" s="9"/>
    </row>
    <row r="1576" spans="1:17" x14ac:dyDescent="0.2">
      <c r="A1576" s="9"/>
      <c r="B1576" s="10"/>
      <c r="C1576" s="9"/>
      <c r="D1576" s="11"/>
      <c r="E1576" s="11"/>
      <c r="F1576" s="9"/>
      <c r="G1576" s="9"/>
      <c r="H1576" s="9"/>
      <c r="I1576" s="9"/>
      <c r="J1576" s="9"/>
      <c r="K1576" s="9"/>
      <c r="L1576" s="9"/>
      <c r="M1576" s="9"/>
      <c r="N1576" s="9"/>
      <c r="O1576" s="12"/>
      <c r="P1576" s="9"/>
      <c r="Q1576" s="9"/>
    </row>
    <row r="1577" spans="1:17" x14ac:dyDescent="0.2">
      <c r="A1577" s="9"/>
      <c r="B1577" s="10"/>
      <c r="C1577" s="9"/>
      <c r="D1577" s="11"/>
      <c r="E1577" s="11"/>
      <c r="F1577" s="9"/>
      <c r="G1577" s="9"/>
      <c r="H1577" s="9"/>
      <c r="I1577" s="9"/>
      <c r="J1577" s="9"/>
      <c r="K1577" s="9"/>
      <c r="L1577" s="9"/>
      <c r="M1577" s="9"/>
      <c r="N1577" s="9"/>
      <c r="O1577" s="12"/>
      <c r="P1577" s="9"/>
      <c r="Q1577" s="9"/>
    </row>
    <row r="1578" spans="1:17" x14ac:dyDescent="0.2">
      <c r="A1578" s="9"/>
      <c r="B1578" s="10"/>
      <c r="C1578" s="9"/>
      <c r="D1578" s="11"/>
      <c r="E1578" s="11"/>
      <c r="F1578" s="9"/>
      <c r="G1578" s="9"/>
      <c r="H1578" s="9"/>
      <c r="I1578" s="9"/>
      <c r="J1578" s="9"/>
      <c r="K1578" s="9"/>
      <c r="L1578" s="9"/>
      <c r="M1578" s="9"/>
      <c r="N1578" s="9"/>
      <c r="O1578" s="12"/>
      <c r="P1578" s="9"/>
      <c r="Q1578" s="9"/>
    </row>
    <row r="1579" spans="1:17" x14ac:dyDescent="0.2">
      <c r="A1579" s="9"/>
      <c r="B1579" s="10"/>
      <c r="C1579" s="9"/>
      <c r="D1579" s="11"/>
      <c r="E1579" s="11"/>
      <c r="F1579" s="9"/>
      <c r="G1579" s="9"/>
      <c r="H1579" s="9"/>
      <c r="I1579" s="9"/>
      <c r="J1579" s="9"/>
      <c r="K1579" s="9"/>
      <c r="L1579" s="9"/>
      <c r="M1579" s="9"/>
      <c r="N1579" s="9"/>
      <c r="O1579" s="12"/>
      <c r="P1579" s="9"/>
      <c r="Q1579" s="9"/>
    </row>
    <row r="1580" spans="1:17" x14ac:dyDescent="0.2">
      <c r="A1580" s="9"/>
      <c r="B1580" s="10"/>
      <c r="C1580" s="9"/>
      <c r="D1580" s="11"/>
      <c r="E1580" s="11"/>
      <c r="F1580" s="9"/>
      <c r="G1580" s="9"/>
      <c r="H1580" s="9"/>
      <c r="I1580" s="9"/>
      <c r="J1580" s="9"/>
      <c r="K1580" s="9"/>
      <c r="L1580" s="9"/>
      <c r="M1580" s="9"/>
      <c r="N1580" s="9"/>
      <c r="O1580" s="12"/>
      <c r="P1580" s="9"/>
      <c r="Q1580" s="9"/>
    </row>
    <row r="1581" spans="1:17" x14ac:dyDescent="0.2">
      <c r="A1581" s="9"/>
      <c r="B1581" s="10"/>
      <c r="C1581" s="9"/>
      <c r="D1581" s="11"/>
      <c r="E1581" s="11"/>
      <c r="F1581" s="9"/>
      <c r="G1581" s="9"/>
      <c r="H1581" s="9"/>
      <c r="I1581" s="9"/>
      <c r="J1581" s="9"/>
      <c r="K1581" s="9"/>
      <c r="L1581" s="9"/>
      <c r="M1581" s="9"/>
      <c r="N1581" s="9"/>
      <c r="O1581" s="12"/>
      <c r="P1581" s="9"/>
      <c r="Q1581" s="9"/>
    </row>
    <row r="1582" spans="1:17" x14ac:dyDescent="0.2">
      <c r="A1582" s="9"/>
      <c r="B1582" s="10"/>
      <c r="C1582" s="9"/>
      <c r="D1582" s="11"/>
      <c r="E1582" s="11"/>
      <c r="F1582" s="9"/>
      <c r="G1582" s="9"/>
      <c r="H1582" s="9"/>
      <c r="I1582" s="9"/>
      <c r="J1582" s="9"/>
      <c r="K1582" s="9"/>
      <c r="L1582" s="9"/>
      <c r="M1582" s="9"/>
      <c r="N1582" s="9"/>
      <c r="O1582" s="12"/>
      <c r="P1582" s="9"/>
      <c r="Q1582" s="9"/>
    </row>
    <row r="1583" spans="1:17" x14ac:dyDescent="0.2">
      <c r="A1583" s="9"/>
      <c r="B1583" s="10"/>
      <c r="C1583" s="9"/>
      <c r="D1583" s="11"/>
      <c r="E1583" s="11"/>
      <c r="F1583" s="9"/>
      <c r="G1583" s="9"/>
      <c r="H1583" s="9"/>
      <c r="I1583" s="9"/>
      <c r="J1583" s="9"/>
      <c r="K1583" s="9"/>
      <c r="L1583" s="9"/>
      <c r="M1583" s="9"/>
      <c r="N1583" s="9"/>
      <c r="O1583" s="12"/>
      <c r="P1583" s="9"/>
      <c r="Q1583" s="9"/>
    </row>
    <row r="1584" spans="1:17" x14ac:dyDescent="0.2">
      <c r="A1584" s="9"/>
      <c r="B1584" s="10"/>
      <c r="C1584" s="9"/>
      <c r="D1584" s="11"/>
      <c r="E1584" s="11"/>
      <c r="F1584" s="9"/>
      <c r="G1584" s="9"/>
      <c r="H1584" s="9"/>
      <c r="I1584" s="9"/>
      <c r="J1584" s="9"/>
      <c r="K1584" s="9"/>
      <c r="L1584" s="9"/>
      <c r="M1584" s="9"/>
      <c r="N1584" s="9"/>
      <c r="O1584" s="12"/>
      <c r="P1584" s="9"/>
      <c r="Q1584" s="9"/>
    </row>
    <row r="1585" spans="1:17" x14ac:dyDescent="0.2">
      <c r="A1585" s="9"/>
      <c r="B1585" s="10"/>
      <c r="C1585" s="9"/>
      <c r="D1585" s="11"/>
      <c r="E1585" s="11"/>
      <c r="F1585" s="9"/>
      <c r="G1585" s="9"/>
      <c r="H1585" s="9"/>
      <c r="I1585" s="9"/>
      <c r="J1585" s="9"/>
      <c r="K1585" s="9"/>
      <c r="L1585" s="9"/>
      <c r="M1585" s="9"/>
      <c r="N1585" s="9"/>
      <c r="O1585" s="12"/>
      <c r="P1585" s="9"/>
      <c r="Q1585" s="9"/>
    </row>
    <row r="1586" spans="1:17" x14ac:dyDescent="0.2">
      <c r="A1586" s="9"/>
      <c r="B1586" s="10"/>
      <c r="C1586" s="9"/>
      <c r="D1586" s="11"/>
      <c r="E1586" s="11"/>
      <c r="F1586" s="9"/>
      <c r="G1586" s="9"/>
      <c r="H1586" s="9"/>
      <c r="I1586" s="9"/>
      <c r="J1586" s="9"/>
      <c r="K1586" s="9"/>
      <c r="L1586" s="9"/>
      <c r="M1586" s="9"/>
      <c r="N1586" s="9"/>
      <c r="O1586" s="12"/>
      <c r="P1586" s="9"/>
      <c r="Q1586" s="9"/>
    </row>
    <row r="1587" spans="1:17" x14ac:dyDescent="0.2">
      <c r="A1587" s="9"/>
      <c r="B1587" s="10"/>
      <c r="C1587" s="9"/>
      <c r="D1587" s="11"/>
      <c r="E1587" s="11"/>
      <c r="F1587" s="9"/>
      <c r="G1587" s="9"/>
      <c r="H1587" s="9"/>
      <c r="I1587" s="9"/>
      <c r="J1587" s="9"/>
      <c r="K1587" s="9"/>
      <c r="L1587" s="9"/>
      <c r="M1587" s="9"/>
      <c r="N1587" s="9"/>
      <c r="O1587" s="12"/>
      <c r="P1587" s="9"/>
      <c r="Q1587" s="9"/>
    </row>
    <row r="1588" spans="1:17" x14ac:dyDescent="0.2">
      <c r="A1588" s="9"/>
      <c r="B1588" s="10"/>
      <c r="C1588" s="9"/>
      <c r="D1588" s="11"/>
      <c r="E1588" s="11"/>
      <c r="F1588" s="9"/>
      <c r="G1588" s="9"/>
      <c r="H1588" s="9"/>
      <c r="I1588" s="9"/>
      <c r="J1588" s="9"/>
      <c r="K1588" s="9"/>
      <c r="L1588" s="9"/>
      <c r="M1588" s="9"/>
      <c r="N1588" s="9"/>
      <c r="O1588" s="12"/>
      <c r="P1588" s="9"/>
      <c r="Q1588" s="9"/>
    </row>
    <row r="1589" spans="1:17" x14ac:dyDescent="0.2">
      <c r="A1589" s="9"/>
      <c r="B1589" s="10"/>
      <c r="C1589" s="9"/>
      <c r="D1589" s="11"/>
      <c r="E1589" s="11"/>
      <c r="F1589" s="9"/>
      <c r="G1589" s="9"/>
      <c r="H1589" s="9"/>
      <c r="I1589" s="9"/>
      <c r="J1589" s="9"/>
      <c r="K1589" s="9"/>
      <c r="L1589" s="9"/>
      <c r="M1589" s="9"/>
      <c r="N1589" s="9"/>
      <c r="O1589" s="12"/>
      <c r="P1589" s="9"/>
      <c r="Q1589" s="9"/>
    </row>
    <row r="1590" spans="1:17" x14ac:dyDescent="0.2">
      <c r="A1590" s="9"/>
      <c r="B1590" s="10"/>
      <c r="C1590" s="9"/>
      <c r="D1590" s="11"/>
      <c r="E1590" s="11"/>
      <c r="F1590" s="9"/>
      <c r="G1590" s="9"/>
      <c r="H1590" s="9"/>
      <c r="I1590" s="9"/>
      <c r="J1590" s="9"/>
      <c r="K1590" s="9"/>
      <c r="L1590" s="9"/>
      <c r="M1590" s="9"/>
      <c r="N1590" s="9"/>
      <c r="O1590" s="12"/>
      <c r="P1590" s="9"/>
      <c r="Q1590" s="9"/>
    </row>
    <row r="1591" spans="1:17" x14ac:dyDescent="0.2">
      <c r="A1591" s="9"/>
      <c r="B1591" s="10"/>
      <c r="C1591" s="9"/>
      <c r="D1591" s="11"/>
      <c r="E1591" s="11"/>
      <c r="F1591" s="9"/>
      <c r="G1591" s="9"/>
      <c r="H1591" s="9"/>
      <c r="I1591" s="9"/>
      <c r="J1591" s="9"/>
      <c r="K1591" s="9"/>
      <c r="L1591" s="9"/>
      <c r="M1591" s="9"/>
      <c r="N1591" s="9"/>
      <c r="O1591" s="12"/>
      <c r="P1591" s="9"/>
      <c r="Q1591" s="9"/>
    </row>
    <row r="1592" spans="1:17" x14ac:dyDescent="0.2">
      <c r="A1592" s="9"/>
      <c r="B1592" s="10"/>
      <c r="C1592" s="9"/>
      <c r="D1592" s="11"/>
      <c r="E1592" s="11"/>
      <c r="F1592" s="9"/>
      <c r="G1592" s="9"/>
      <c r="H1592" s="9"/>
      <c r="I1592" s="9"/>
      <c r="J1592" s="9"/>
      <c r="K1592" s="9"/>
      <c r="L1592" s="9"/>
      <c r="M1592" s="9"/>
      <c r="N1592" s="9"/>
      <c r="O1592" s="12"/>
      <c r="P1592" s="9"/>
      <c r="Q1592" s="9"/>
    </row>
    <row r="1593" spans="1:17" x14ac:dyDescent="0.2">
      <c r="A1593" s="9"/>
      <c r="B1593" s="10"/>
      <c r="C1593" s="9"/>
      <c r="D1593" s="11"/>
      <c r="E1593" s="11"/>
      <c r="F1593" s="9"/>
      <c r="G1593" s="9"/>
      <c r="H1593" s="9"/>
      <c r="I1593" s="9"/>
      <c r="J1593" s="9"/>
      <c r="K1593" s="9"/>
      <c r="L1593" s="9"/>
      <c r="M1593" s="9"/>
      <c r="N1593" s="9"/>
      <c r="O1593" s="12"/>
      <c r="P1593" s="9"/>
      <c r="Q1593" s="9"/>
    </row>
    <row r="1594" spans="1:17" x14ac:dyDescent="0.2">
      <c r="A1594" s="9"/>
      <c r="B1594" s="10"/>
      <c r="C1594" s="9"/>
      <c r="D1594" s="11"/>
      <c r="E1594" s="11"/>
      <c r="F1594" s="9"/>
      <c r="G1594" s="9"/>
      <c r="H1594" s="9"/>
      <c r="I1594" s="9"/>
      <c r="J1594" s="9"/>
      <c r="K1594" s="9"/>
      <c r="L1594" s="9"/>
      <c r="M1594" s="9"/>
      <c r="N1594" s="9"/>
      <c r="O1594" s="12"/>
      <c r="P1594" s="9"/>
      <c r="Q1594" s="9"/>
    </row>
    <row r="1595" spans="1:17" x14ac:dyDescent="0.2">
      <c r="A1595" s="9"/>
      <c r="B1595" s="10"/>
      <c r="C1595" s="9"/>
      <c r="D1595" s="11"/>
      <c r="E1595" s="11"/>
      <c r="F1595" s="9"/>
      <c r="G1595" s="9"/>
      <c r="H1595" s="9"/>
      <c r="I1595" s="9"/>
      <c r="J1595" s="9"/>
      <c r="K1595" s="9"/>
      <c r="L1595" s="9"/>
      <c r="M1595" s="9"/>
      <c r="N1595" s="9"/>
      <c r="O1595" s="12"/>
      <c r="P1595" s="9"/>
      <c r="Q1595" s="9"/>
    </row>
    <row r="1596" spans="1:17" x14ac:dyDescent="0.2">
      <c r="A1596" s="9"/>
      <c r="B1596" s="10"/>
      <c r="C1596" s="9"/>
      <c r="D1596" s="11"/>
      <c r="E1596" s="11"/>
      <c r="F1596" s="9"/>
      <c r="G1596" s="9"/>
      <c r="H1596" s="9"/>
      <c r="I1596" s="9"/>
      <c r="J1596" s="9"/>
      <c r="K1596" s="9"/>
      <c r="L1596" s="9"/>
      <c r="M1596" s="9"/>
      <c r="N1596" s="9"/>
      <c r="O1596" s="12"/>
      <c r="P1596" s="9"/>
      <c r="Q1596" s="9"/>
    </row>
    <row r="1597" spans="1:17" x14ac:dyDescent="0.2">
      <c r="A1597" s="9"/>
      <c r="B1597" s="10"/>
      <c r="C1597" s="9"/>
      <c r="D1597" s="11"/>
      <c r="E1597" s="11"/>
      <c r="F1597" s="9"/>
      <c r="G1597" s="9"/>
      <c r="H1597" s="9"/>
      <c r="I1597" s="9"/>
      <c r="J1597" s="9"/>
      <c r="K1597" s="9"/>
      <c r="L1597" s="9"/>
      <c r="M1597" s="9"/>
      <c r="N1597" s="9"/>
      <c r="O1597" s="12"/>
      <c r="P1597" s="9"/>
      <c r="Q1597" s="9"/>
    </row>
    <row r="1598" spans="1:17" x14ac:dyDescent="0.2">
      <c r="A1598" s="9"/>
      <c r="B1598" s="10"/>
      <c r="C1598" s="9"/>
      <c r="D1598" s="11"/>
      <c r="E1598" s="11"/>
      <c r="F1598" s="9"/>
      <c r="G1598" s="9"/>
      <c r="H1598" s="9"/>
      <c r="I1598" s="9"/>
      <c r="J1598" s="9"/>
      <c r="K1598" s="9"/>
      <c r="L1598" s="9"/>
      <c r="M1598" s="9"/>
      <c r="N1598" s="9"/>
      <c r="O1598" s="12"/>
      <c r="P1598" s="9"/>
      <c r="Q1598" s="9"/>
    </row>
    <row r="1599" spans="1:17" x14ac:dyDescent="0.2">
      <c r="A1599" s="9"/>
      <c r="B1599" s="10"/>
      <c r="C1599" s="9"/>
      <c r="D1599" s="11"/>
      <c r="E1599" s="11"/>
      <c r="F1599" s="9"/>
      <c r="G1599" s="9"/>
      <c r="H1599" s="9"/>
      <c r="I1599" s="9"/>
      <c r="J1599" s="9"/>
      <c r="K1599" s="9"/>
      <c r="L1599" s="9"/>
      <c r="M1599" s="9"/>
      <c r="N1599" s="9"/>
      <c r="O1599" s="12"/>
      <c r="P1599" s="9"/>
      <c r="Q1599" s="9"/>
    </row>
    <row r="1600" spans="1:17" x14ac:dyDescent="0.2">
      <c r="A1600" s="9"/>
      <c r="B1600" s="10"/>
      <c r="C1600" s="9"/>
      <c r="D1600" s="11"/>
      <c r="E1600" s="11"/>
      <c r="F1600" s="9"/>
      <c r="G1600" s="9"/>
      <c r="H1600" s="9"/>
      <c r="I1600" s="9"/>
      <c r="J1600" s="9"/>
      <c r="K1600" s="9"/>
      <c r="L1600" s="9"/>
      <c r="M1600" s="9"/>
      <c r="N1600" s="9"/>
      <c r="O1600" s="12"/>
      <c r="P1600" s="9"/>
      <c r="Q1600" s="9"/>
    </row>
    <row r="1601" spans="1:17" x14ac:dyDescent="0.2">
      <c r="A1601" s="9"/>
      <c r="B1601" s="10"/>
      <c r="C1601" s="9"/>
      <c r="D1601" s="11"/>
      <c r="E1601" s="11"/>
      <c r="F1601" s="9"/>
      <c r="G1601" s="9"/>
      <c r="H1601" s="9"/>
      <c r="I1601" s="9"/>
      <c r="J1601" s="9"/>
      <c r="K1601" s="9"/>
      <c r="L1601" s="9"/>
      <c r="M1601" s="9"/>
      <c r="N1601" s="9"/>
      <c r="O1601" s="12"/>
      <c r="P1601" s="9"/>
      <c r="Q1601" s="9"/>
    </row>
    <row r="1602" spans="1:17" x14ac:dyDescent="0.2">
      <c r="A1602" s="9"/>
      <c r="B1602" s="10"/>
      <c r="C1602" s="9"/>
      <c r="D1602" s="11"/>
      <c r="E1602" s="11"/>
      <c r="F1602" s="9"/>
      <c r="G1602" s="9"/>
      <c r="H1602" s="9"/>
      <c r="I1602" s="9"/>
      <c r="J1602" s="9"/>
      <c r="K1602" s="9"/>
      <c r="L1602" s="9"/>
      <c r="M1602" s="9"/>
      <c r="N1602" s="9"/>
      <c r="O1602" s="12"/>
      <c r="P1602" s="9"/>
      <c r="Q1602" s="9"/>
    </row>
    <row r="1603" spans="1:17" x14ac:dyDescent="0.2">
      <c r="A1603" s="9"/>
      <c r="B1603" s="10"/>
      <c r="C1603" s="9"/>
      <c r="D1603" s="11"/>
      <c r="E1603" s="11"/>
      <c r="F1603" s="9"/>
      <c r="G1603" s="9"/>
      <c r="H1603" s="9"/>
      <c r="I1603" s="9"/>
      <c r="J1603" s="9"/>
      <c r="K1603" s="9"/>
      <c r="L1603" s="9"/>
      <c r="M1603" s="9"/>
      <c r="N1603" s="9"/>
      <c r="O1603" s="12"/>
      <c r="P1603" s="9"/>
      <c r="Q1603" s="9"/>
    </row>
    <row r="1604" spans="1:17" x14ac:dyDescent="0.2">
      <c r="A1604" s="9"/>
      <c r="B1604" s="10"/>
      <c r="C1604" s="9"/>
      <c r="D1604" s="11"/>
      <c r="E1604" s="11"/>
      <c r="F1604" s="9"/>
      <c r="G1604" s="9"/>
      <c r="H1604" s="9"/>
      <c r="I1604" s="9"/>
      <c r="J1604" s="9"/>
      <c r="K1604" s="9"/>
      <c r="L1604" s="9"/>
      <c r="M1604" s="9"/>
      <c r="N1604" s="9"/>
      <c r="O1604" s="12"/>
      <c r="P1604" s="9"/>
      <c r="Q1604" s="9"/>
    </row>
    <row r="1605" spans="1:17" x14ac:dyDescent="0.2">
      <c r="A1605" s="9"/>
      <c r="B1605" s="10"/>
      <c r="C1605" s="9"/>
      <c r="D1605" s="11"/>
      <c r="E1605" s="11"/>
      <c r="F1605" s="9"/>
      <c r="G1605" s="9"/>
      <c r="H1605" s="9"/>
      <c r="I1605" s="9"/>
      <c r="J1605" s="9"/>
      <c r="K1605" s="9"/>
      <c r="L1605" s="9"/>
      <c r="M1605" s="9"/>
      <c r="N1605" s="9"/>
      <c r="O1605" s="12"/>
      <c r="P1605" s="9"/>
      <c r="Q1605" s="9"/>
    </row>
    <row r="1606" spans="1:17" x14ac:dyDescent="0.2">
      <c r="A1606" s="9"/>
      <c r="B1606" s="10"/>
      <c r="C1606" s="9"/>
      <c r="D1606" s="11"/>
      <c r="E1606" s="11"/>
      <c r="F1606" s="9"/>
      <c r="G1606" s="9"/>
      <c r="H1606" s="9"/>
      <c r="I1606" s="9"/>
      <c r="J1606" s="9"/>
      <c r="K1606" s="9"/>
      <c r="L1606" s="9"/>
      <c r="M1606" s="9"/>
      <c r="N1606" s="9"/>
      <c r="O1606" s="12"/>
      <c r="P1606" s="9"/>
      <c r="Q1606" s="9"/>
    </row>
    <row r="1607" spans="1:17" x14ac:dyDescent="0.2">
      <c r="A1607" s="9"/>
      <c r="B1607" s="10"/>
      <c r="C1607" s="9"/>
      <c r="D1607" s="11"/>
      <c r="E1607" s="11"/>
      <c r="F1607" s="9"/>
      <c r="G1607" s="9"/>
      <c r="H1607" s="9"/>
      <c r="I1607" s="9"/>
      <c r="J1607" s="9"/>
      <c r="K1607" s="9"/>
      <c r="L1607" s="9"/>
      <c r="M1607" s="9"/>
      <c r="N1607" s="9"/>
      <c r="O1607" s="12"/>
      <c r="P1607" s="9"/>
      <c r="Q1607" s="9"/>
    </row>
    <row r="1608" spans="1:17" x14ac:dyDescent="0.2">
      <c r="A1608" s="9"/>
      <c r="B1608" s="10"/>
      <c r="C1608" s="9"/>
      <c r="D1608" s="11"/>
      <c r="E1608" s="11"/>
      <c r="F1608" s="9"/>
      <c r="G1608" s="9"/>
      <c r="H1608" s="9"/>
      <c r="I1608" s="9"/>
      <c r="J1608" s="9"/>
      <c r="K1608" s="9"/>
      <c r="L1608" s="9"/>
      <c r="M1608" s="9"/>
      <c r="N1608" s="9"/>
      <c r="O1608" s="12"/>
      <c r="P1608" s="9"/>
      <c r="Q1608" s="9"/>
    </row>
    <row r="1609" spans="1:17" x14ac:dyDescent="0.2">
      <c r="A1609" s="9"/>
      <c r="B1609" s="10"/>
      <c r="C1609" s="9"/>
      <c r="D1609" s="11"/>
      <c r="E1609" s="11"/>
      <c r="F1609" s="9"/>
      <c r="G1609" s="9"/>
      <c r="H1609" s="9"/>
      <c r="I1609" s="9"/>
      <c r="J1609" s="9"/>
      <c r="K1609" s="9"/>
      <c r="L1609" s="9"/>
      <c r="M1609" s="9"/>
      <c r="N1609" s="9"/>
      <c r="O1609" s="12"/>
      <c r="P1609" s="9"/>
      <c r="Q1609" s="9"/>
    </row>
    <row r="1610" spans="1:17" x14ac:dyDescent="0.2">
      <c r="A1610" s="9"/>
      <c r="B1610" s="10"/>
      <c r="C1610" s="9"/>
      <c r="D1610" s="11"/>
      <c r="E1610" s="11"/>
      <c r="F1610" s="9"/>
      <c r="G1610" s="9"/>
      <c r="H1610" s="9"/>
      <c r="I1610" s="9"/>
      <c r="J1610" s="9"/>
      <c r="K1610" s="9"/>
      <c r="L1610" s="9"/>
      <c r="M1610" s="9"/>
      <c r="N1610" s="9"/>
      <c r="O1610" s="12"/>
      <c r="P1610" s="9"/>
      <c r="Q1610" s="9"/>
    </row>
    <row r="1611" spans="1:17" x14ac:dyDescent="0.2">
      <c r="A1611" s="9"/>
      <c r="B1611" s="10"/>
      <c r="C1611" s="9"/>
      <c r="D1611" s="11"/>
      <c r="E1611" s="11"/>
      <c r="F1611" s="9"/>
      <c r="G1611" s="9"/>
      <c r="H1611" s="9"/>
      <c r="I1611" s="9"/>
      <c r="J1611" s="9"/>
      <c r="K1611" s="9"/>
      <c r="L1611" s="9"/>
      <c r="M1611" s="9"/>
      <c r="N1611" s="9"/>
      <c r="O1611" s="12"/>
      <c r="P1611" s="9"/>
      <c r="Q1611" s="9"/>
    </row>
    <row r="1612" spans="1:17" x14ac:dyDescent="0.2">
      <c r="A1612" s="9"/>
      <c r="B1612" s="10"/>
      <c r="C1612" s="9"/>
      <c r="D1612" s="11"/>
      <c r="E1612" s="11"/>
      <c r="F1612" s="9"/>
      <c r="G1612" s="9"/>
      <c r="H1612" s="9"/>
      <c r="I1612" s="9"/>
      <c r="J1612" s="9"/>
      <c r="K1612" s="9"/>
      <c r="L1612" s="9"/>
      <c r="M1612" s="9"/>
      <c r="N1612" s="9"/>
      <c r="O1612" s="12"/>
      <c r="P1612" s="9"/>
      <c r="Q1612" s="9"/>
    </row>
    <row r="1613" spans="1:17" x14ac:dyDescent="0.2">
      <c r="A1613" s="9"/>
      <c r="B1613" s="10"/>
      <c r="C1613" s="9"/>
      <c r="D1613" s="11"/>
      <c r="E1613" s="11"/>
      <c r="F1613" s="9"/>
      <c r="G1613" s="9"/>
      <c r="H1613" s="9"/>
      <c r="I1613" s="9"/>
      <c r="J1613" s="9"/>
      <c r="K1613" s="9"/>
      <c r="L1613" s="9"/>
      <c r="M1613" s="9"/>
      <c r="N1613" s="9"/>
      <c r="O1613" s="12"/>
      <c r="P1613" s="9"/>
      <c r="Q1613" s="9"/>
    </row>
    <row r="1614" spans="1:17" x14ac:dyDescent="0.2">
      <c r="A1614" s="9"/>
      <c r="B1614" s="10"/>
      <c r="C1614" s="9"/>
      <c r="D1614" s="11"/>
      <c r="E1614" s="11"/>
      <c r="F1614" s="9"/>
      <c r="G1614" s="9"/>
      <c r="H1614" s="9"/>
      <c r="I1614" s="9"/>
      <c r="J1614" s="9"/>
      <c r="K1614" s="9"/>
      <c r="L1614" s="9"/>
      <c r="M1614" s="9"/>
      <c r="N1614" s="9"/>
      <c r="O1614" s="12"/>
      <c r="P1614" s="9"/>
      <c r="Q1614" s="9"/>
    </row>
    <row r="1615" spans="1:17" x14ac:dyDescent="0.2">
      <c r="A1615" s="9"/>
      <c r="B1615" s="10"/>
      <c r="C1615" s="9"/>
      <c r="D1615" s="11"/>
      <c r="E1615" s="11"/>
      <c r="F1615" s="9"/>
      <c r="G1615" s="9"/>
      <c r="H1615" s="9"/>
      <c r="I1615" s="9"/>
      <c r="J1615" s="9"/>
      <c r="K1615" s="9"/>
      <c r="L1615" s="9"/>
      <c r="M1615" s="9"/>
      <c r="N1615" s="9"/>
      <c r="O1615" s="12"/>
      <c r="P1615" s="9"/>
      <c r="Q1615" s="9"/>
    </row>
    <row r="1616" spans="1:17" x14ac:dyDescent="0.2">
      <c r="A1616" s="9"/>
      <c r="B1616" s="10"/>
      <c r="C1616" s="9"/>
      <c r="D1616" s="11"/>
      <c r="E1616" s="11"/>
      <c r="F1616" s="9"/>
      <c r="G1616" s="9"/>
      <c r="H1616" s="9"/>
      <c r="I1616" s="9"/>
      <c r="J1616" s="9"/>
      <c r="K1616" s="9"/>
      <c r="L1616" s="9"/>
      <c r="M1616" s="9"/>
      <c r="N1616" s="9"/>
      <c r="O1616" s="12"/>
      <c r="P1616" s="9"/>
      <c r="Q1616" s="9"/>
    </row>
    <row r="1617" spans="1:17" x14ac:dyDescent="0.2">
      <c r="A1617" s="9"/>
      <c r="B1617" s="10"/>
      <c r="C1617" s="9"/>
      <c r="D1617" s="11"/>
      <c r="E1617" s="11"/>
      <c r="F1617" s="9"/>
      <c r="G1617" s="9"/>
      <c r="H1617" s="9"/>
      <c r="I1617" s="9"/>
      <c r="J1617" s="9"/>
      <c r="K1617" s="9"/>
      <c r="L1617" s="9"/>
      <c r="M1617" s="9"/>
      <c r="N1617" s="9"/>
      <c r="O1617" s="12"/>
      <c r="P1617" s="9"/>
      <c r="Q1617" s="9"/>
    </row>
    <row r="1618" spans="1:17" x14ac:dyDescent="0.2">
      <c r="A1618" s="9"/>
      <c r="B1618" s="10"/>
      <c r="C1618" s="9"/>
      <c r="D1618" s="11"/>
      <c r="E1618" s="11"/>
      <c r="F1618" s="9"/>
      <c r="G1618" s="9"/>
      <c r="H1618" s="9"/>
      <c r="I1618" s="9"/>
      <c r="J1618" s="9"/>
      <c r="K1618" s="9"/>
      <c r="L1618" s="9"/>
      <c r="M1618" s="9"/>
      <c r="N1618" s="9"/>
      <c r="O1618" s="12"/>
      <c r="P1618" s="9"/>
      <c r="Q1618" s="9"/>
    </row>
    <row r="1619" spans="1:17" x14ac:dyDescent="0.2">
      <c r="A1619" s="9"/>
      <c r="B1619" s="10"/>
      <c r="C1619" s="9"/>
      <c r="D1619" s="11"/>
      <c r="E1619" s="11"/>
      <c r="F1619" s="9"/>
      <c r="G1619" s="9"/>
      <c r="H1619" s="9"/>
      <c r="I1619" s="9"/>
      <c r="J1619" s="9"/>
      <c r="K1619" s="9"/>
      <c r="L1619" s="9"/>
      <c r="M1619" s="9"/>
      <c r="N1619" s="9"/>
      <c r="O1619" s="12"/>
      <c r="P1619" s="9"/>
      <c r="Q1619" s="9"/>
    </row>
    <row r="1620" spans="1:17" x14ac:dyDescent="0.2">
      <c r="A1620" s="9"/>
      <c r="B1620" s="10"/>
      <c r="C1620" s="9"/>
      <c r="D1620" s="11"/>
      <c r="E1620" s="11"/>
      <c r="F1620" s="9"/>
      <c r="G1620" s="9"/>
      <c r="H1620" s="9"/>
      <c r="I1620" s="9"/>
      <c r="J1620" s="9"/>
      <c r="K1620" s="9"/>
      <c r="L1620" s="9"/>
      <c r="M1620" s="9"/>
      <c r="N1620" s="9"/>
      <c r="O1620" s="12"/>
      <c r="P1620" s="9"/>
      <c r="Q1620" s="9"/>
    </row>
    <row r="1621" spans="1:17" x14ac:dyDescent="0.2">
      <c r="A1621" s="9"/>
      <c r="B1621" s="10"/>
      <c r="C1621" s="9"/>
      <c r="D1621" s="11"/>
      <c r="E1621" s="11"/>
      <c r="F1621" s="9"/>
      <c r="G1621" s="9"/>
      <c r="H1621" s="9"/>
      <c r="I1621" s="9"/>
      <c r="J1621" s="9"/>
      <c r="K1621" s="9"/>
      <c r="L1621" s="9"/>
      <c r="M1621" s="9"/>
      <c r="N1621" s="9"/>
      <c r="O1621" s="12"/>
      <c r="P1621" s="9"/>
      <c r="Q1621" s="9"/>
    </row>
    <row r="1622" spans="1:17" x14ac:dyDescent="0.2">
      <c r="A1622" s="9"/>
      <c r="B1622" s="10"/>
      <c r="C1622" s="9"/>
      <c r="D1622" s="11"/>
      <c r="E1622" s="11"/>
      <c r="F1622" s="9"/>
      <c r="G1622" s="9"/>
      <c r="H1622" s="9"/>
      <c r="I1622" s="9"/>
      <c r="J1622" s="9"/>
      <c r="K1622" s="9"/>
      <c r="L1622" s="9"/>
      <c r="M1622" s="9"/>
      <c r="N1622" s="9"/>
      <c r="O1622" s="12"/>
      <c r="P1622" s="9"/>
      <c r="Q1622" s="9"/>
    </row>
    <row r="1623" spans="1:17" x14ac:dyDescent="0.2">
      <c r="A1623" s="9"/>
      <c r="B1623" s="10"/>
      <c r="C1623" s="9"/>
      <c r="D1623" s="11"/>
      <c r="E1623" s="11"/>
      <c r="F1623" s="9"/>
      <c r="G1623" s="9"/>
      <c r="H1623" s="9"/>
      <c r="I1623" s="9"/>
      <c r="J1623" s="9"/>
      <c r="K1623" s="9"/>
      <c r="L1623" s="9"/>
      <c r="M1623" s="9"/>
      <c r="N1623" s="9"/>
      <c r="O1623" s="12"/>
      <c r="P1623" s="9"/>
      <c r="Q1623" s="9"/>
    </row>
    <row r="1624" spans="1:17" x14ac:dyDescent="0.2">
      <c r="A1624" s="9"/>
      <c r="B1624" s="10"/>
      <c r="C1624" s="9"/>
      <c r="D1624" s="11"/>
      <c r="E1624" s="11"/>
      <c r="F1624" s="9"/>
      <c r="G1624" s="9"/>
      <c r="H1624" s="9"/>
      <c r="I1624" s="9"/>
      <c r="J1624" s="9"/>
      <c r="K1624" s="9"/>
      <c r="L1624" s="9"/>
      <c r="M1624" s="9"/>
      <c r="N1624" s="9"/>
      <c r="O1624" s="12"/>
      <c r="P1624" s="9"/>
      <c r="Q1624" s="9"/>
    </row>
    <row r="1625" spans="1:17" x14ac:dyDescent="0.2">
      <c r="A1625" s="9"/>
      <c r="B1625" s="10"/>
      <c r="C1625" s="9"/>
      <c r="D1625" s="11"/>
      <c r="E1625" s="11"/>
      <c r="F1625" s="9"/>
      <c r="G1625" s="9"/>
      <c r="H1625" s="9"/>
      <c r="I1625" s="9"/>
      <c r="J1625" s="9"/>
      <c r="K1625" s="9"/>
      <c r="L1625" s="9"/>
      <c r="M1625" s="9"/>
      <c r="N1625" s="9"/>
      <c r="O1625" s="12"/>
      <c r="P1625" s="9"/>
      <c r="Q1625" s="9"/>
    </row>
    <row r="1626" spans="1:17" x14ac:dyDescent="0.2">
      <c r="A1626" s="9"/>
      <c r="B1626" s="10"/>
      <c r="C1626" s="9"/>
      <c r="D1626" s="11"/>
      <c r="E1626" s="11"/>
      <c r="F1626" s="9"/>
      <c r="G1626" s="9"/>
      <c r="H1626" s="9"/>
      <c r="I1626" s="9"/>
      <c r="J1626" s="9"/>
      <c r="K1626" s="9"/>
      <c r="L1626" s="9"/>
      <c r="M1626" s="9"/>
      <c r="N1626" s="9"/>
      <c r="O1626" s="12"/>
      <c r="P1626" s="9"/>
      <c r="Q1626" s="9"/>
    </row>
    <row r="1627" spans="1:17" x14ac:dyDescent="0.2">
      <c r="A1627" s="9"/>
      <c r="B1627" s="10"/>
      <c r="C1627" s="9"/>
      <c r="D1627" s="11"/>
      <c r="E1627" s="11"/>
      <c r="F1627" s="9"/>
      <c r="G1627" s="9"/>
      <c r="H1627" s="9"/>
      <c r="I1627" s="9"/>
      <c r="J1627" s="9"/>
      <c r="K1627" s="9"/>
      <c r="L1627" s="9"/>
      <c r="M1627" s="9"/>
      <c r="N1627" s="9"/>
      <c r="O1627" s="12"/>
      <c r="P1627" s="9"/>
      <c r="Q1627" s="9"/>
    </row>
    <row r="1628" spans="1:17" x14ac:dyDescent="0.2">
      <c r="A1628" s="9"/>
      <c r="B1628" s="10"/>
      <c r="C1628" s="9"/>
      <c r="D1628" s="11"/>
      <c r="E1628" s="11"/>
      <c r="F1628" s="9"/>
      <c r="G1628" s="9"/>
      <c r="H1628" s="9"/>
      <c r="I1628" s="9"/>
      <c r="J1628" s="9"/>
      <c r="K1628" s="9"/>
      <c r="L1628" s="9"/>
      <c r="M1628" s="9"/>
      <c r="N1628" s="9"/>
      <c r="O1628" s="12"/>
      <c r="P1628" s="9"/>
      <c r="Q1628" s="9"/>
    </row>
    <row r="1629" spans="1:17" x14ac:dyDescent="0.2">
      <c r="A1629" s="9"/>
      <c r="B1629" s="10"/>
      <c r="C1629" s="9"/>
      <c r="D1629" s="11"/>
      <c r="E1629" s="11"/>
      <c r="F1629" s="9"/>
      <c r="G1629" s="9"/>
      <c r="H1629" s="9"/>
      <c r="I1629" s="9"/>
      <c r="J1629" s="9"/>
      <c r="K1629" s="9"/>
      <c r="L1629" s="9"/>
      <c r="M1629" s="9"/>
      <c r="N1629" s="9"/>
      <c r="O1629" s="12"/>
      <c r="P1629" s="9"/>
      <c r="Q1629" s="9"/>
    </row>
    <row r="1630" spans="1:17" x14ac:dyDescent="0.2">
      <c r="A1630" s="9"/>
      <c r="B1630" s="10"/>
      <c r="C1630" s="9"/>
      <c r="D1630" s="11"/>
      <c r="E1630" s="11"/>
      <c r="F1630" s="9"/>
      <c r="G1630" s="9"/>
      <c r="H1630" s="9"/>
      <c r="I1630" s="9"/>
      <c r="J1630" s="9"/>
      <c r="K1630" s="9"/>
      <c r="L1630" s="9"/>
      <c r="M1630" s="9"/>
      <c r="N1630" s="9"/>
      <c r="O1630" s="12"/>
      <c r="P1630" s="9"/>
      <c r="Q1630" s="9"/>
    </row>
    <row r="1631" spans="1:17" x14ac:dyDescent="0.2">
      <c r="A1631" s="9"/>
      <c r="B1631" s="10"/>
      <c r="C1631" s="9"/>
      <c r="D1631" s="11"/>
      <c r="E1631" s="11"/>
      <c r="F1631" s="9"/>
      <c r="G1631" s="9"/>
      <c r="H1631" s="9"/>
      <c r="I1631" s="9"/>
      <c r="J1631" s="9"/>
      <c r="K1631" s="9"/>
      <c r="L1631" s="9"/>
      <c r="M1631" s="9"/>
      <c r="N1631" s="9"/>
      <c r="O1631" s="12"/>
      <c r="P1631" s="9"/>
      <c r="Q1631" s="9"/>
    </row>
    <row r="1632" spans="1:17" x14ac:dyDescent="0.2">
      <c r="A1632" s="9"/>
      <c r="B1632" s="10"/>
      <c r="C1632" s="9"/>
      <c r="D1632" s="11"/>
      <c r="E1632" s="11"/>
      <c r="F1632" s="9"/>
      <c r="G1632" s="9"/>
      <c r="H1632" s="9"/>
      <c r="I1632" s="9"/>
      <c r="J1632" s="9"/>
      <c r="K1632" s="9"/>
      <c r="L1632" s="9"/>
      <c r="M1632" s="9"/>
      <c r="N1632" s="9"/>
      <c r="O1632" s="12"/>
      <c r="P1632" s="9"/>
      <c r="Q1632" s="9"/>
    </row>
    <row r="1633" spans="1:17" x14ac:dyDescent="0.2">
      <c r="A1633" s="9"/>
      <c r="B1633" s="10"/>
      <c r="C1633" s="9"/>
      <c r="D1633" s="11"/>
      <c r="E1633" s="11"/>
      <c r="F1633" s="9"/>
      <c r="G1633" s="9"/>
      <c r="H1633" s="9"/>
      <c r="I1633" s="9"/>
      <c r="J1633" s="9"/>
      <c r="K1633" s="9"/>
      <c r="L1633" s="9"/>
      <c r="M1633" s="9"/>
      <c r="N1633" s="9"/>
      <c r="O1633" s="12"/>
      <c r="P1633" s="9"/>
      <c r="Q1633" s="9"/>
    </row>
    <row r="1634" spans="1:17" x14ac:dyDescent="0.2">
      <c r="A1634" s="9"/>
      <c r="B1634" s="10"/>
      <c r="C1634" s="9"/>
      <c r="D1634" s="11"/>
      <c r="E1634" s="11"/>
      <c r="F1634" s="9"/>
      <c r="G1634" s="9"/>
      <c r="H1634" s="9"/>
      <c r="I1634" s="9"/>
      <c r="J1634" s="9"/>
      <c r="K1634" s="9"/>
      <c r="L1634" s="9"/>
      <c r="M1634" s="9"/>
      <c r="N1634" s="9"/>
      <c r="O1634" s="12"/>
      <c r="P1634" s="9"/>
      <c r="Q1634" s="9"/>
    </row>
    <row r="1635" spans="1:17" x14ac:dyDescent="0.2">
      <c r="A1635" s="9"/>
      <c r="B1635" s="10"/>
      <c r="C1635" s="9"/>
      <c r="D1635" s="11"/>
      <c r="E1635" s="11"/>
      <c r="F1635" s="9"/>
      <c r="G1635" s="9"/>
      <c r="H1635" s="9"/>
      <c r="I1635" s="9"/>
      <c r="J1635" s="9"/>
      <c r="K1635" s="9"/>
      <c r="L1635" s="9"/>
      <c r="M1635" s="9"/>
      <c r="N1635" s="9"/>
      <c r="O1635" s="12"/>
      <c r="P1635" s="9"/>
      <c r="Q1635" s="9"/>
    </row>
    <row r="1636" spans="1:17" x14ac:dyDescent="0.2">
      <c r="A1636" s="9"/>
      <c r="B1636" s="10"/>
      <c r="C1636" s="9"/>
      <c r="D1636" s="11"/>
      <c r="E1636" s="11"/>
      <c r="F1636" s="9"/>
      <c r="G1636" s="9"/>
      <c r="H1636" s="9"/>
      <c r="I1636" s="9"/>
      <c r="J1636" s="9"/>
      <c r="K1636" s="9"/>
      <c r="L1636" s="9"/>
      <c r="M1636" s="9"/>
      <c r="N1636" s="9"/>
      <c r="O1636" s="12"/>
      <c r="P1636" s="9"/>
      <c r="Q1636" s="9"/>
    </row>
    <row r="1637" spans="1:17" x14ac:dyDescent="0.2">
      <c r="A1637" s="9"/>
      <c r="B1637" s="10"/>
      <c r="C1637" s="9"/>
      <c r="D1637" s="11"/>
      <c r="E1637" s="11"/>
      <c r="F1637" s="9"/>
      <c r="G1637" s="9"/>
      <c r="H1637" s="9"/>
      <c r="I1637" s="9"/>
      <c r="J1637" s="9"/>
      <c r="K1637" s="9"/>
      <c r="L1637" s="9"/>
      <c r="M1637" s="9"/>
      <c r="N1637" s="9"/>
      <c r="O1637" s="12"/>
      <c r="P1637" s="9"/>
      <c r="Q1637" s="9"/>
    </row>
    <row r="1638" spans="1:17" x14ac:dyDescent="0.2">
      <c r="A1638" s="9"/>
      <c r="B1638" s="10"/>
      <c r="C1638" s="9"/>
      <c r="D1638" s="11"/>
      <c r="E1638" s="11"/>
      <c r="F1638" s="9"/>
      <c r="G1638" s="9"/>
      <c r="H1638" s="9"/>
      <c r="I1638" s="9"/>
      <c r="J1638" s="9"/>
      <c r="K1638" s="9"/>
      <c r="L1638" s="9"/>
      <c r="M1638" s="9"/>
      <c r="N1638" s="9"/>
      <c r="O1638" s="12"/>
      <c r="P1638" s="9"/>
      <c r="Q1638" s="9"/>
    </row>
    <row r="1639" spans="1:17" x14ac:dyDescent="0.2">
      <c r="A1639" s="9"/>
      <c r="B1639" s="10"/>
      <c r="C1639" s="9"/>
      <c r="D1639" s="11"/>
      <c r="E1639" s="11"/>
      <c r="F1639" s="9"/>
      <c r="G1639" s="9"/>
      <c r="H1639" s="9"/>
      <c r="I1639" s="9"/>
      <c r="J1639" s="9"/>
      <c r="K1639" s="9"/>
      <c r="L1639" s="9"/>
      <c r="M1639" s="9"/>
      <c r="N1639" s="9"/>
      <c r="O1639" s="12"/>
      <c r="P1639" s="9"/>
      <c r="Q1639" s="9"/>
    </row>
    <row r="1640" spans="1:17" x14ac:dyDescent="0.2">
      <c r="A1640" s="9"/>
      <c r="B1640" s="10"/>
      <c r="C1640" s="9"/>
      <c r="D1640" s="11"/>
      <c r="E1640" s="11"/>
      <c r="F1640" s="9"/>
      <c r="G1640" s="9"/>
      <c r="H1640" s="9"/>
      <c r="I1640" s="9"/>
      <c r="J1640" s="9"/>
      <c r="K1640" s="9"/>
      <c r="L1640" s="9"/>
      <c r="M1640" s="9"/>
      <c r="N1640" s="9"/>
      <c r="O1640" s="12"/>
      <c r="P1640" s="9"/>
      <c r="Q1640" s="9"/>
    </row>
    <row r="1641" spans="1:17" x14ac:dyDescent="0.2">
      <c r="A1641" s="9"/>
      <c r="B1641" s="10"/>
      <c r="C1641" s="9"/>
      <c r="D1641" s="11"/>
      <c r="E1641" s="11"/>
      <c r="F1641" s="9"/>
      <c r="G1641" s="9"/>
      <c r="H1641" s="9"/>
      <c r="I1641" s="9"/>
      <c r="J1641" s="9"/>
      <c r="K1641" s="9"/>
      <c r="L1641" s="9"/>
      <c r="M1641" s="9"/>
      <c r="N1641" s="9"/>
      <c r="O1641" s="12"/>
      <c r="P1641" s="9"/>
      <c r="Q1641" s="9"/>
    </row>
    <row r="1642" spans="1:17" x14ac:dyDescent="0.2">
      <c r="A1642" s="9"/>
      <c r="B1642" s="10"/>
      <c r="C1642" s="9"/>
      <c r="D1642" s="11"/>
      <c r="E1642" s="11"/>
      <c r="F1642" s="9"/>
      <c r="G1642" s="9"/>
      <c r="H1642" s="9"/>
      <c r="I1642" s="9"/>
      <c r="J1642" s="9"/>
      <c r="K1642" s="9"/>
      <c r="L1642" s="9"/>
      <c r="M1642" s="9"/>
      <c r="N1642" s="9"/>
      <c r="O1642" s="12"/>
      <c r="P1642" s="9"/>
      <c r="Q1642" s="9"/>
    </row>
    <row r="1643" spans="1:17" x14ac:dyDescent="0.2">
      <c r="A1643" s="9"/>
      <c r="B1643" s="10"/>
      <c r="C1643" s="9"/>
      <c r="D1643" s="11"/>
      <c r="E1643" s="11"/>
      <c r="F1643" s="9"/>
      <c r="G1643" s="9"/>
      <c r="H1643" s="9"/>
      <c r="I1643" s="9"/>
      <c r="J1643" s="9"/>
      <c r="K1643" s="9"/>
      <c r="L1643" s="9"/>
      <c r="M1643" s="9"/>
      <c r="N1643" s="9"/>
      <c r="O1643" s="12"/>
      <c r="P1643" s="9"/>
      <c r="Q1643" s="9"/>
    </row>
    <row r="1644" spans="1:17" x14ac:dyDescent="0.2">
      <c r="A1644" s="9"/>
      <c r="B1644" s="10"/>
      <c r="C1644" s="9"/>
      <c r="D1644" s="11"/>
      <c r="E1644" s="11"/>
      <c r="F1644" s="9"/>
      <c r="G1644" s="9"/>
      <c r="H1644" s="9"/>
      <c r="I1644" s="9"/>
      <c r="J1644" s="9"/>
      <c r="K1644" s="9"/>
      <c r="L1644" s="9"/>
      <c r="M1644" s="9"/>
      <c r="N1644" s="9"/>
      <c r="O1644" s="12"/>
      <c r="P1644" s="9"/>
      <c r="Q1644" s="9"/>
    </row>
    <row r="1645" spans="1:17" x14ac:dyDescent="0.2">
      <c r="A1645" s="9"/>
      <c r="B1645" s="10"/>
      <c r="C1645" s="9"/>
      <c r="D1645" s="11"/>
      <c r="E1645" s="11"/>
      <c r="F1645" s="9"/>
      <c r="G1645" s="9"/>
      <c r="H1645" s="9"/>
      <c r="I1645" s="9"/>
      <c r="J1645" s="9"/>
      <c r="K1645" s="9"/>
      <c r="L1645" s="9"/>
      <c r="M1645" s="9"/>
      <c r="N1645" s="9"/>
      <c r="O1645" s="12"/>
      <c r="P1645" s="9"/>
      <c r="Q1645" s="9"/>
    </row>
    <row r="1646" spans="1:17" x14ac:dyDescent="0.2">
      <c r="A1646" s="9"/>
      <c r="B1646" s="10"/>
      <c r="C1646" s="9"/>
      <c r="D1646" s="11"/>
      <c r="E1646" s="11"/>
      <c r="F1646" s="9"/>
      <c r="G1646" s="9"/>
      <c r="H1646" s="9"/>
      <c r="I1646" s="9"/>
      <c r="J1646" s="9"/>
      <c r="K1646" s="9"/>
      <c r="L1646" s="9"/>
      <c r="M1646" s="9"/>
      <c r="N1646" s="9"/>
      <c r="O1646" s="12"/>
      <c r="P1646" s="9"/>
      <c r="Q1646" s="9"/>
    </row>
    <row r="1647" spans="1:17" x14ac:dyDescent="0.2">
      <c r="A1647" s="9"/>
      <c r="B1647" s="10"/>
      <c r="C1647" s="9"/>
      <c r="D1647" s="11"/>
      <c r="E1647" s="11"/>
      <c r="F1647" s="9"/>
      <c r="G1647" s="9"/>
      <c r="H1647" s="9"/>
      <c r="I1647" s="9"/>
      <c r="J1647" s="9"/>
      <c r="K1647" s="9"/>
      <c r="L1647" s="9"/>
      <c r="M1647" s="9"/>
      <c r="N1647" s="9"/>
      <c r="O1647" s="12"/>
      <c r="P1647" s="9"/>
      <c r="Q1647" s="9"/>
    </row>
    <row r="1648" spans="1:17" x14ac:dyDescent="0.2">
      <c r="A1648" s="9"/>
      <c r="B1648" s="10"/>
      <c r="C1648" s="9"/>
      <c r="D1648" s="11"/>
      <c r="E1648" s="11"/>
      <c r="F1648" s="9"/>
      <c r="G1648" s="9"/>
      <c r="H1648" s="9"/>
      <c r="I1648" s="9"/>
      <c r="J1648" s="9"/>
      <c r="K1648" s="9"/>
      <c r="L1648" s="9"/>
      <c r="M1648" s="9"/>
      <c r="N1648" s="9"/>
      <c r="O1648" s="12"/>
      <c r="P1648" s="9"/>
      <c r="Q1648" s="9"/>
    </row>
    <row r="1649" spans="1:17" x14ac:dyDescent="0.2">
      <c r="A1649" s="9"/>
      <c r="B1649" s="10"/>
      <c r="C1649" s="9"/>
      <c r="D1649" s="11"/>
      <c r="E1649" s="11"/>
      <c r="F1649" s="9"/>
      <c r="G1649" s="9"/>
      <c r="H1649" s="9"/>
      <c r="I1649" s="9"/>
      <c r="J1649" s="9"/>
      <c r="K1649" s="9"/>
      <c r="L1649" s="9"/>
      <c r="M1649" s="9"/>
      <c r="N1649" s="9"/>
      <c r="O1649" s="12"/>
      <c r="P1649" s="9"/>
      <c r="Q1649" s="9"/>
    </row>
    <row r="1650" spans="1:17" x14ac:dyDescent="0.2">
      <c r="A1650" s="9"/>
      <c r="B1650" s="10"/>
      <c r="C1650" s="9"/>
      <c r="D1650" s="11"/>
      <c r="E1650" s="11"/>
      <c r="F1650" s="9"/>
      <c r="G1650" s="9"/>
      <c r="H1650" s="9"/>
      <c r="I1650" s="9"/>
      <c r="J1650" s="9"/>
      <c r="K1650" s="9"/>
      <c r="L1650" s="9"/>
      <c r="M1650" s="9"/>
      <c r="N1650" s="9"/>
      <c r="O1650" s="12"/>
      <c r="P1650" s="9"/>
      <c r="Q1650" s="9"/>
    </row>
    <row r="1651" spans="1:17" x14ac:dyDescent="0.2">
      <c r="A1651" s="9"/>
      <c r="B1651" s="10"/>
      <c r="C1651" s="9"/>
      <c r="D1651" s="11"/>
      <c r="E1651" s="11"/>
      <c r="F1651" s="9"/>
      <c r="G1651" s="9"/>
      <c r="H1651" s="9"/>
      <c r="I1651" s="9"/>
      <c r="J1651" s="9"/>
      <c r="K1651" s="9"/>
      <c r="L1651" s="9"/>
      <c r="M1651" s="9"/>
      <c r="N1651" s="9"/>
      <c r="O1651" s="12"/>
      <c r="P1651" s="9"/>
      <c r="Q1651" s="9"/>
    </row>
    <row r="1652" spans="1:17" x14ac:dyDescent="0.2">
      <c r="A1652" s="9"/>
      <c r="B1652" s="10"/>
      <c r="C1652" s="9"/>
      <c r="D1652" s="11"/>
      <c r="E1652" s="11"/>
      <c r="F1652" s="9"/>
      <c r="G1652" s="9"/>
      <c r="H1652" s="9"/>
      <c r="I1652" s="9"/>
      <c r="J1652" s="9"/>
      <c r="K1652" s="9"/>
      <c r="L1652" s="9"/>
      <c r="M1652" s="9"/>
      <c r="N1652" s="9"/>
      <c r="O1652" s="12"/>
      <c r="P1652" s="9"/>
      <c r="Q1652" s="9"/>
    </row>
    <row r="1653" spans="1:17" x14ac:dyDescent="0.2">
      <c r="A1653" s="9"/>
      <c r="B1653" s="10"/>
      <c r="C1653" s="9"/>
      <c r="D1653" s="11"/>
      <c r="E1653" s="11"/>
      <c r="F1653" s="9"/>
      <c r="G1653" s="9"/>
      <c r="H1653" s="9"/>
      <c r="I1653" s="9"/>
      <c r="J1653" s="9"/>
      <c r="K1653" s="9"/>
      <c r="L1653" s="9"/>
      <c r="M1653" s="9"/>
      <c r="N1653" s="9"/>
      <c r="O1653" s="12"/>
      <c r="P1653" s="9"/>
      <c r="Q1653" s="9"/>
    </row>
    <row r="1654" spans="1:17" x14ac:dyDescent="0.2">
      <c r="A1654" s="9"/>
      <c r="B1654" s="10"/>
      <c r="C1654" s="9"/>
      <c r="D1654" s="11"/>
      <c r="E1654" s="11"/>
      <c r="F1654" s="9"/>
      <c r="G1654" s="9"/>
      <c r="H1654" s="9"/>
      <c r="I1654" s="9"/>
      <c r="J1654" s="9"/>
      <c r="K1654" s="9"/>
      <c r="L1654" s="9"/>
      <c r="M1654" s="9"/>
      <c r="N1654" s="9"/>
      <c r="O1654" s="12"/>
      <c r="P1654" s="9"/>
      <c r="Q1654" s="9"/>
    </row>
    <row r="1655" spans="1:17" x14ac:dyDescent="0.2">
      <c r="A1655" s="9"/>
      <c r="B1655" s="10"/>
      <c r="C1655" s="9"/>
      <c r="D1655" s="11"/>
      <c r="E1655" s="11"/>
      <c r="F1655" s="9"/>
      <c r="G1655" s="9"/>
      <c r="H1655" s="9"/>
      <c r="I1655" s="9"/>
      <c r="J1655" s="9"/>
      <c r="K1655" s="9"/>
      <c r="L1655" s="9"/>
      <c r="M1655" s="9"/>
      <c r="N1655" s="9"/>
      <c r="O1655" s="12"/>
      <c r="P1655" s="9"/>
      <c r="Q1655" s="9"/>
    </row>
    <row r="1656" spans="1:17" x14ac:dyDescent="0.2">
      <c r="A1656" s="9"/>
      <c r="B1656" s="10"/>
      <c r="C1656" s="9"/>
      <c r="D1656" s="11"/>
      <c r="E1656" s="11"/>
      <c r="F1656" s="9"/>
      <c r="G1656" s="9"/>
      <c r="H1656" s="9"/>
      <c r="I1656" s="9"/>
      <c r="J1656" s="9"/>
      <c r="K1656" s="9"/>
      <c r="L1656" s="9"/>
      <c r="M1656" s="9"/>
      <c r="N1656" s="9"/>
      <c r="O1656" s="12"/>
      <c r="P1656" s="9"/>
      <c r="Q1656" s="9"/>
    </row>
    <row r="1657" spans="1:17" x14ac:dyDescent="0.2">
      <c r="A1657" s="9"/>
      <c r="B1657" s="10"/>
      <c r="C1657" s="9"/>
      <c r="D1657" s="11"/>
      <c r="E1657" s="11"/>
      <c r="F1657" s="9"/>
      <c r="G1657" s="9"/>
      <c r="H1657" s="9"/>
      <c r="I1657" s="9"/>
      <c r="J1657" s="9"/>
      <c r="K1657" s="9"/>
      <c r="L1657" s="9"/>
      <c r="M1657" s="9"/>
      <c r="N1657" s="9"/>
      <c r="O1657" s="12"/>
      <c r="P1657" s="9"/>
      <c r="Q1657" s="9"/>
    </row>
    <row r="1658" spans="1:17" x14ac:dyDescent="0.2">
      <c r="A1658" s="9"/>
      <c r="B1658" s="10"/>
      <c r="C1658" s="9"/>
      <c r="D1658" s="11"/>
      <c r="E1658" s="11"/>
      <c r="F1658" s="9"/>
      <c r="G1658" s="9"/>
      <c r="H1658" s="9"/>
      <c r="I1658" s="9"/>
      <c r="J1658" s="9"/>
      <c r="K1658" s="9"/>
      <c r="L1658" s="9"/>
      <c r="M1658" s="9"/>
      <c r="N1658" s="9"/>
      <c r="O1658" s="12"/>
      <c r="P1658" s="9"/>
      <c r="Q1658" s="9"/>
    </row>
    <row r="1659" spans="1:17" x14ac:dyDescent="0.2">
      <c r="A1659" s="9"/>
      <c r="B1659" s="10"/>
      <c r="C1659" s="9"/>
      <c r="D1659" s="11"/>
      <c r="E1659" s="11"/>
      <c r="F1659" s="9"/>
      <c r="G1659" s="9"/>
      <c r="H1659" s="9"/>
      <c r="I1659" s="9"/>
      <c r="J1659" s="9"/>
      <c r="K1659" s="9"/>
      <c r="L1659" s="9"/>
      <c r="M1659" s="9"/>
      <c r="N1659" s="9"/>
      <c r="O1659" s="12"/>
      <c r="P1659" s="9"/>
      <c r="Q1659" s="9"/>
    </row>
    <row r="1660" spans="1:17" x14ac:dyDescent="0.2">
      <c r="A1660" s="9"/>
      <c r="B1660" s="10"/>
      <c r="C1660" s="9"/>
      <c r="D1660" s="11"/>
      <c r="E1660" s="11"/>
      <c r="F1660" s="9"/>
      <c r="G1660" s="9"/>
      <c r="H1660" s="9"/>
      <c r="I1660" s="9"/>
      <c r="J1660" s="9"/>
      <c r="K1660" s="9"/>
      <c r="L1660" s="9"/>
      <c r="M1660" s="9"/>
      <c r="N1660" s="9"/>
      <c r="O1660" s="12"/>
      <c r="P1660" s="9"/>
      <c r="Q1660" s="9"/>
    </row>
    <row r="1661" spans="1:17" x14ac:dyDescent="0.2">
      <c r="A1661" s="9"/>
      <c r="B1661" s="10"/>
      <c r="C1661" s="9"/>
      <c r="D1661" s="11"/>
      <c r="E1661" s="11"/>
      <c r="F1661" s="9"/>
      <c r="G1661" s="9"/>
      <c r="H1661" s="9"/>
      <c r="I1661" s="9"/>
      <c r="J1661" s="9"/>
      <c r="K1661" s="9"/>
      <c r="L1661" s="9"/>
      <c r="M1661" s="9"/>
      <c r="N1661" s="9"/>
      <c r="O1661" s="12"/>
      <c r="P1661" s="9"/>
      <c r="Q1661" s="9"/>
    </row>
    <row r="1662" spans="1:17" x14ac:dyDescent="0.2">
      <c r="A1662" s="9"/>
      <c r="B1662" s="10"/>
      <c r="C1662" s="9"/>
      <c r="D1662" s="11"/>
      <c r="E1662" s="11"/>
      <c r="F1662" s="9"/>
      <c r="G1662" s="9"/>
      <c r="H1662" s="9"/>
      <c r="I1662" s="9"/>
      <c r="J1662" s="9"/>
      <c r="K1662" s="9"/>
      <c r="L1662" s="9"/>
      <c r="M1662" s="9"/>
      <c r="N1662" s="9"/>
      <c r="O1662" s="12"/>
      <c r="P1662" s="9"/>
      <c r="Q1662" s="9"/>
    </row>
    <row r="1663" spans="1:17" x14ac:dyDescent="0.2">
      <c r="A1663" s="9"/>
      <c r="B1663" s="10"/>
      <c r="C1663" s="9"/>
      <c r="D1663" s="11"/>
      <c r="E1663" s="11"/>
      <c r="F1663" s="9"/>
      <c r="G1663" s="9"/>
      <c r="H1663" s="9"/>
      <c r="I1663" s="9"/>
      <c r="J1663" s="9"/>
      <c r="K1663" s="9"/>
      <c r="L1663" s="9"/>
      <c r="M1663" s="9"/>
      <c r="N1663" s="9"/>
      <c r="O1663" s="12"/>
      <c r="P1663" s="9"/>
      <c r="Q1663" s="9"/>
    </row>
    <row r="1664" spans="1:17" x14ac:dyDescent="0.2">
      <c r="A1664" s="9"/>
      <c r="B1664" s="10"/>
      <c r="C1664" s="9"/>
      <c r="D1664" s="11"/>
      <c r="E1664" s="11"/>
      <c r="F1664" s="9"/>
      <c r="G1664" s="9"/>
      <c r="H1664" s="9"/>
      <c r="I1664" s="9"/>
      <c r="J1664" s="9"/>
      <c r="K1664" s="9"/>
      <c r="L1664" s="9"/>
      <c r="M1664" s="9"/>
      <c r="N1664" s="9"/>
      <c r="O1664" s="12"/>
      <c r="P1664" s="9"/>
      <c r="Q1664" s="9"/>
    </row>
    <row r="1665" spans="1:17" x14ac:dyDescent="0.2">
      <c r="A1665" s="9"/>
      <c r="B1665" s="10"/>
      <c r="C1665" s="9"/>
      <c r="D1665" s="11"/>
      <c r="E1665" s="11"/>
      <c r="F1665" s="9"/>
      <c r="G1665" s="9"/>
      <c r="H1665" s="9"/>
      <c r="I1665" s="9"/>
      <c r="J1665" s="9"/>
      <c r="K1665" s="9"/>
      <c r="L1665" s="9"/>
      <c r="M1665" s="9"/>
      <c r="N1665" s="9"/>
      <c r="O1665" s="12"/>
      <c r="P1665" s="9"/>
      <c r="Q1665" s="9"/>
    </row>
    <row r="1666" spans="1:17" x14ac:dyDescent="0.2">
      <c r="A1666" s="9"/>
      <c r="B1666" s="10"/>
      <c r="C1666" s="9"/>
      <c r="D1666" s="11"/>
      <c r="E1666" s="11"/>
      <c r="F1666" s="9"/>
      <c r="G1666" s="9"/>
      <c r="H1666" s="9"/>
      <c r="I1666" s="9"/>
      <c r="J1666" s="9"/>
      <c r="K1666" s="9"/>
      <c r="L1666" s="9"/>
      <c r="M1666" s="9"/>
      <c r="N1666" s="9"/>
      <c r="O1666" s="12"/>
      <c r="P1666" s="9"/>
      <c r="Q1666" s="9"/>
    </row>
    <row r="1667" spans="1:17" x14ac:dyDescent="0.2">
      <c r="A1667" s="9"/>
      <c r="B1667" s="10"/>
      <c r="C1667" s="9"/>
      <c r="D1667" s="11"/>
      <c r="E1667" s="11"/>
      <c r="F1667" s="9"/>
      <c r="G1667" s="9"/>
      <c r="H1667" s="9"/>
      <c r="I1667" s="9"/>
      <c r="J1667" s="9"/>
      <c r="K1667" s="9"/>
      <c r="L1667" s="9"/>
      <c r="M1667" s="9"/>
      <c r="N1667" s="9"/>
      <c r="O1667" s="12"/>
      <c r="P1667" s="9"/>
      <c r="Q1667" s="9"/>
    </row>
    <row r="1668" spans="1:17" x14ac:dyDescent="0.2">
      <c r="A1668" s="9"/>
      <c r="B1668" s="10"/>
      <c r="C1668" s="9"/>
      <c r="D1668" s="11"/>
      <c r="E1668" s="11"/>
      <c r="F1668" s="9"/>
      <c r="G1668" s="9"/>
      <c r="H1668" s="9"/>
      <c r="I1668" s="9"/>
      <c r="J1668" s="9"/>
      <c r="K1668" s="9"/>
      <c r="L1668" s="9"/>
      <c r="M1668" s="9"/>
      <c r="N1668" s="9"/>
      <c r="O1668" s="12"/>
      <c r="P1668" s="9"/>
      <c r="Q1668" s="9"/>
    </row>
    <row r="1669" spans="1:17" x14ac:dyDescent="0.2">
      <c r="A1669" s="9"/>
      <c r="B1669" s="10"/>
      <c r="C1669" s="9"/>
      <c r="D1669" s="11"/>
      <c r="E1669" s="11"/>
      <c r="F1669" s="9"/>
      <c r="G1669" s="9"/>
      <c r="H1669" s="9"/>
      <c r="I1669" s="9"/>
      <c r="J1669" s="9"/>
      <c r="K1669" s="9"/>
      <c r="L1669" s="9"/>
      <c r="M1669" s="9"/>
      <c r="N1669" s="9"/>
      <c r="O1669" s="12"/>
      <c r="P1669" s="9"/>
      <c r="Q1669" s="9"/>
    </row>
    <row r="1670" spans="1:17" x14ac:dyDescent="0.2">
      <c r="A1670" s="9"/>
      <c r="B1670" s="10"/>
      <c r="C1670" s="9"/>
      <c r="D1670" s="11"/>
      <c r="E1670" s="11"/>
      <c r="F1670" s="9"/>
      <c r="G1670" s="9"/>
      <c r="H1670" s="9"/>
      <c r="I1670" s="9"/>
      <c r="J1670" s="9"/>
      <c r="K1670" s="9"/>
      <c r="L1670" s="9"/>
      <c r="M1670" s="9"/>
      <c r="N1670" s="9"/>
      <c r="O1670" s="12"/>
      <c r="P1670" s="9"/>
      <c r="Q1670" s="9"/>
    </row>
    <row r="1671" spans="1:17" x14ac:dyDescent="0.2">
      <c r="A1671" s="9"/>
      <c r="B1671" s="10"/>
      <c r="C1671" s="9"/>
      <c r="D1671" s="11"/>
      <c r="E1671" s="11"/>
      <c r="F1671" s="9"/>
      <c r="G1671" s="9"/>
      <c r="H1671" s="9"/>
      <c r="I1671" s="9"/>
      <c r="J1671" s="9"/>
      <c r="K1671" s="9"/>
      <c r="L1671" s="9"/>
      <c r="M1671" s="9"/>
      <c r="N1671" s="9"/>
      <c r="O1671" s="12"/>
      <c r="P1671" s="9"/>
      <c r="Q1671" s="9"/>
    </row>
    <row r="1672" spans="1:17" x14ac:dyDescent="0.2">
      <c r="A1672" s="9"/>
      <c r="B1672" s="10"/>
      <c r="C1672" s="9"/>
      <c r="D1672" s="11"/>
      <c r="E1672" s="11"/>
      <c r="F1672" s="9"/>
      <c r="G1672" s="9"/>
      <c r="H1672" s="9"/>
      <c r="I1672" s="9"/>
      <c r="J1672" s="9"/>
      <c r="K1672" s="9"/>
      <c r="L1672" s="9"/>
      <c r="M1672" s="9"/>
      <c r="N1672" s="9"/>
      <c r="O1672" s="12"/>
      <c r="P1672" s="9"/>
      <c r="Q1672" s="9"/>
    </row>
    <row r="1673" spans="1:17" x14ac:dyDescent="0.2">
      <c r="A1673" s="9"/>
      <c r="B1673" s="10"/>
      <c r="C1673" s="9"/>
      <c r="D1673" s="11"/>
      <c r="E1673" s="11"/>
      <c r="F1673" s="9"/>
      <c r="G1673" s="9"/>
      <c r="H1673" s="9"/>
      <c r="I1673" s="9"/>
      <c r="J1673" s="9"/>
      <c r="K1673" s="9"/>
      <c r="L1673" s="9"/>
      <c r="M1673" s="9"/>
      <c r="N1673" s="9"/>
      <c r="O1673" s="12"/>
      <c r="P1673" s="9"/>
      <c r="Q1673" s="9"/>
    </row>
    <row r="1674" spans="1:17" x14ac:dyDescent="0.2">
      <c r="A1674" s="9"/>
      <c r="B1674" s="10"/>
      <c r="C1674" s="9"/>
      <c r="D1674" s="11"/>
      <c r="E1674" s="11"/>
      <c r="F1674" s="9"/>
      <c r="G1674" s="9"/>
      <c r="H1674" s="9"/>
      <c r="I1674" s="9"/>
      <c r="J1674" s="9"/>
      <c r="K1674" s="9"/>
      <c r="L1674" s="9"/>
      <c r="M1674" s="9"/>
      <c r="N1674" s="9"/>
      <c r="O1674" s="12"/>
      <c r="P1674" s="9"/>
      <c r="Q1674" s="9"/>
    </row>
    <row r="1675" spans="1:17" x14ac:dyDescent="0.2">
      <c r="A1675" s="9"/>
      <c r="B1675" s="10"/>
      <c r="C1675" s="9"/>
      <c r="D1675" s="11"/>
      <c r="E1675" s="11"/>
      <c r="F1675" s="9"/>
      <c r="G1675" s="9"/>
      <c r="H1675" s="9"/>
      <c r="I1675" s="9"/>
      <c r="J1675" s="9"/>
      <c r="K1675" s="9"/>
      <c r="L1675" s="9"/>
      <c r="M1675" s="9"/>
      <c r="N1675" s="9"/>
      <c r="O1675" s="12"/>
      <c r="P1675" s="9"/>
      <c r="Q1675" s="9"/>
    </row>
    <row r="1676" spans="1:17" x14ac:dyDescent="0.2">
      <c r="A1676" s="9"/>
      <c r="B1676" s="10"/>
      <c r="C1676" s="9"/>
      <c r="D1676" s="11"/>
      <c r="E1676" s="11"/>
      <c r="F1676" s="9"/>
      <c r="G1676" s="9"/>
      <c r="H1676" s="9"/>
      <c r="I1676" s="9"/>
      <c r="J1676" s="9"/>
      <c r="K1676" s="9"/>
      <c r="L1676" s="9"/>
      <c r="M1676" s="9"/>
      <c r="N1676" s="9"/>
      <c r="O1676" s="12"/>
      <c r="P1676" s="9"/>
      <c r="Q1676" s="9"/>
    </row>
    <row r="1677" spans="1:17" x14ac:dyDescent="0.2">
      <c r="A1677" s="9"/>
      <c r="B1677" s="10"/>
      <c r="C1677" s="9"/>
      <c r="D1677" s="11"/>
      <c r="E1677" s="11"/>
      <c r="F1677" s="9"/>
      <c r="G1677" s="9"/>
      <c r="H1677" s="9"/>
      <c r="I1677" s="9"/>
      <c r="J1677" s="9"/>
      <c r="K1677" s="9"/>
      <c r="L1677" s="9"/>
      <c r="M1677" s="9"/>
      <c r="N1677" s="9"/>
      <c r="O1677" s="12"/>
      <c r="P1677" s="9"/>
      <c r="Q1677" s="9"/>
    </row>
    <row r="1678" spans="1:17" x14ac:dyDescent="0.2">
      <c r="A1678" s="9"/>
      <c r="B1678" s="10"/>
      <c r="C1678" s="9"/>
      <c r="D1678" s="11"/>
      <c r="E1678" s="11"/>
      <c r="F1678" s="9"/>
      <c r="G1678" s="9"/>
      <c r="H1678" s="9"/>
      <c r="I1678" s="9"/>
      <c r="J1678" s="9"/>
      <c r="K1678" s="9"/>
      <c r="L1678" s="9"/>
      <c r="M1678" s="9"/>
      <c r="N1678" s="9"/>
      <c r="O1678" s="12"/>
      <c r="P1678" s="9"/>
      <c r="Q1678" s="9"/>
    </row>
    <row r="1679" spans="1:17" x14ac:dyDescent="0.2">
      <c r="A1679" s="9"/>
      <c r="B1679" s="10"/>
      <c r="C1679" s="9"/>
      <c r="D1679" s="11"/>
      <c r="E1679" s="11"/>
      <c r="F1679" s="9"/>
      <c r="G1679" s="9"/>
      <c r="H1679" s="9"/>
      <c r="I1679" s="9"/>
      <c r="J1679" s="9"/>
      <c r="K1679" s="9"/>
      <c r="L1679" s="9"/>
      <c r="M1679" s="9"/>
      <c r="N1679" s="9"/>
      <c r="O1679" s="12"/>
      <c r="P1679" s="9"/>
      <c r="Q1679" s="9"/>
    </row>
    <row r="1680" spans="1:17" x14ac:dyDescent="0.2">
      <c r="A1680" s="9"/>
      <c r="B1680" s="10"/>
      <c r="C1680" s="9"/>
      <c r="D1680" s="11"/>
      <c r="E1680" s="11"/>
      <c r="F1680" s="9"/>
      <c r="G1680" s="9"/>
      <c r="H1680" s="9"/>
      <c r="I1680" s="9"/>
      <c r="J1680" s="9"/>
      <c r="K1680" s="9"/>
      <c r="L1680" s="9"/>
      <c r="M1680" s="9"/>
      <c r="N1680" s="9"/>
      <c r="O1680" s="12"/>
      <c r="P1680" s="9"/>
      <c r="Q1680" s="9"/>
    </row>
    <row r="1681" spans="1:17" x14ac:dyDescent="0.2">
      <c r="A1681" s="9"/>
      <c r="B1681" s="10"/>
      <c r="C1681" s="9"/>
      <c r="D1681" s="11"/>
      <c r="E1681" s="11"/>
      <c r="F1681" s="9"/>
      <c r="G1681" s="9"/>
      <c r="H1681" s="9"/>
      <c r="I1681" s="9"/>
      <c r="J1681" s="9"/>
      <c r="K1681" s="9"/>
      <c r="L1681" s="9"/>
      <c r="M1681" s="9"/>
      <c r="N1681" s="9"/>
      <c r="O1681" s="12"/>
      <c r="P1681" s="9"/>
      <c r="Q1681" s="9"/>
    </row>
    <row r="1682" spans="1:17" x14ac:dyDescent="0.2">
      <c r="A1682" s="9"/>
      <c r="B1682" s="10"/>
      <c r="C1682" s="9"/>
      <c r="D1682" s="11"/>
      <c r="E1682" s="11"/>
      <c r="F1682" s="9"/>
      <c r="G1682" s="9"/>
      <c r="H1682" s="9"/>
      <c r="I1682" s="9"/>
      <c r="J1682" s="9"/>
      <c r="K1682" s="9"/>
      <c r="L1682" s="9"/>
      <c r="M1682" s="9"/>
      <c r="N1682" s="9"/>
      <c r="O1682" s="12"/>
      <c r="P1682" s="9"/>
      <c r="Q1682" s="9"/>
    </row>
    <row r="1683" spans="1:17" x14ac:dyDescent="0.2">
      <c r="A1683" s="9"/>
      <c r="B1683" s="10"/>
      <c r="C1683" s="9"/>
      <c r="D1683" s="11"/>
      <c r="E1683" s="11"/>
      <c r="F1683" s="9"/>
      <c r="G1683" s="9"/>
      <c r="H1683" s="9"/>
      <c r="I1683" s="9"/>
      <c r="J1683" s="9"/>
      <c r="K1683" s="9"/>
      <c r="L1683" s="9"/>
      <c r="M1683" s="9"/>
      <c r="N1683" s="9"/>
      <c r="O1683" s="12"/>
      <c r="P1683" s="9"/>
      <c r="Q1683" s="9"/>
    </row>
    <row r="1684" spans="1:17" x14ac:dyDescent="0.2">
      <c r="A1684" s="9"/>
      <c r="B1684" s="10"/>
      <c r="C1684" s="9"/>
      <c r="D1684" s="11"/>
      <c r="E1684" s="11"/>
      <c r="F1684" s="9"/>
      <c r="G1684" s="9"/>
      <c r="H1684" s="9"/>
      <c r="I1684" s="9"/>
      <c r="J1684" s="9"/>
      <c r="K1684" s="9"/>
      <c r="L1684" s="9"/>
      <c r="M1684" s="9"/>
      <c r="N1684" s="9"/>
      <c r="O1684" s="12"/>
      <c r="P1684" s="9"/>
      <c r="Q1684" s="9"/>
    </row>
    <row r="1685" spans="1:17" x14ac:dyDescent="0.2">
      <c r="A1685" s="9"/>
      <c r="B1685" s="10"/>
      <c r="C1685" s="9"/>
      <c r="D1685" s="11"/>
      <c r="E1685" s="11"/>
      <c r="F1685" s="9"/>
      <c r="G1685" s="9"/>
      <c r="H1685" s="9"/>
      <c r="I1685" s="9"/>
      <c r="J1685" s="9"/>
      <c r="K1685" s="9"/>
      <c r="L1685" s="9"/>
      <c r="M1685" s="9"/>
      <c r="N1685" s="9"/>
      <c r="O1685" s="12"/>
      <c r="P1685" s="9"/>
      <c r="Q1685" s="9"/>
    </row>
    <row r="1686" spans="1:17" x14ac:dyDescent="0.2">
      <c r="A1686" s="9"/>
      <c r="B1686" s="10"/>
      <c r="C1686" s="9"/>
      <c r="D1686" s="11"/>
      <c r="E1686" s="11"/>
      <c r="F1686" s="9"/>
      <c r="G1686" s="9"/>
      <c r="H1686" s="9"/>
      <c r="I1686" s="9"/>
      <c r="J1686" s="9"/>
      <c r="K1686" s="9"/>
      <c r="L1686" s="9"/>
      <c r="M1686" s="9"/>
      <c r="N1686" s="9"/>
      <c r="O1686" s="12"/>
      <c r="P1686" s="9"/>
      <c r="Q1686" s="9"/>
    </row>
    <row r="1687" spans="1:17" x14ac:dyDescent="0.2">
      <c r="A1687" s="9"/>
      <c r="B1687" s="10"/>
      <c r="C1687" s="9"/>
      <c r="D1687" s="11"/>
      <c r="E1687" s="11"/>
      <c r="F1687" s="9"/>
      <c r="G1687" s="9"/>
      <c r="H1687" s="9"/>
      <c r="I1687" s="9"/>
      <c r="J1687" s="9"/>
      <c r="K1687" s="9"/>
      <c r="L1687" s="9"/>
      <c r="M1687" s="9"/>
      <c r="N1687" s="9"/>
      <c r="O1687" s="12"/>
      <c r="P1687" s="9"/>
      <c r="Q1687" s="9"/>
    </row>
    <row r="1688" spans="1:17" x14ac:dyDescent="0.2">
      <c r="A1688" s="9"/>
      <c r="B1688" s="10"/>
      <c r="C1688" s="9"/>
      <c r="D1688" s="11"/>
      <c r="E1688" s="11"/>
      <c r="F1688" s="9"/>
      <c r="G1688" s="9"/>
      <c r="H1688" s="9"/>
      <c r="I1688" s="9"/>
      <c r="J1688" s="9"/>
      <c r="K1688" s="9"/>
      <c r="L1688" s="9"/>
      <c r="M1688" s="9"/>
      <c r="N1688" s="9"/>
      <c r="O1688" s="12"/>
      <c r="P1688" s="9"/>
      <c r="Q1688" s="9"/>
    </row>
    <row r="1689" spans="1:17" x14ac:dyDescent="0.2">
      <c r="A1689" s="9"/>
      <c r="B1689" s="10"/>
      <c r="C1689" s="9"/>
      <c r="D1689" s="11"/>
      <c r="E1689" s="11"/>
      <c r="F1689" s="9"/>
      <c r="G1689" s="9"/>
      <c r="H1689" s="9"/>
      <c r="I1689" s="9"/>
      <c r="J1689" s="9"/>
      <c r="K1689" s="9"/>
      <c r="L1689" s="9"/>
      <c r="M1689" s="9"/>
      <c r="N1689" s="9"/>
      <c r="O1689" s="12"/>
      <c r="P1689" s="9"/>
      <c r="Q1689" s="9"/>
    </row>
    <row r="1690" spans="1:17" x14ac:dyDescent="0.2">
      <c r="A1690" s="9"/>
      <c r="B1690" s="10"/>
      <c r="C1690" s="9"/>
      <c r="D1690" s="11"/>
      <c r="E1690" s="11"/>
      <c r="F1690" s="9"/>
      <c r="G1690" s="9"/>
      <c r="H1690" s="9"/>
      <c r="I1690" s="9"/>
      <c r="J1690" s="9"/>
      <c r="K1690" s="9"/>
      <c r="L1690" s="9"/>
      <c r="M1690" s="9"/>
      <c r="N1690" s="9"/>
      <c r="O1690" s="12"/>
      <c r="P1690" s="9"/>
      <c r="Q1690" s="9"/>
    </row>
    <row r="1691" spans="1:17" x14ac:dyDescent="0.2">
      <c r="A1691" s="9"/>
      <c r="B1691" s="10"/>
      <c r="C1691" s="9"/>
      <c r="D1691" s="11"/>
      <c r="E1691" s="11"/>
      <c r="F1691" s="9"/>
      <c r="G1691" s="9"/>
      <c r="H1691" s="9"/>
      <c r="I1691" s="9"/>
      <c r="J1691" s="9"/>
      <c r="K1691" s="9"/>
      <c r="L1691" s="9"/>
      <c r="M1691" s="9"/>
      <c r="N1691" s="9"/>
      <c r="O1691" s="12"/>
      <c r="P1691" s="9"/>
      <c r="Q1691" s="9"/>
    </row>
    <row r="1692" spans="1:17" x14ac:dyDescent="0.2">
      <c r="A1692" s="9"/>
      <c r="B1692" s="10"/>
      <c r="C1692" s="9"/>
      <c r="D1692" s="11"/>
      <c r="E1692" s="11"/>
      <c r="F1692" s="9"/>
      <c r="G1692" s="9"/>
      <c r="H1692" s="9"/>
      <c r="I1692" s="9"/>
      <c r="J1692" s="9"/>
      <c r="K1692" s="9"/>
      <c r="L1692" s="9"/>
      <c r="M1692" s="9"/>
      <c r="N1692" s="9"/>
      <c r="O1692" s="12"/>
      <c r="P1692" s="9"/>
      <c r="Q1692" s="9"/>
    </row>
    <row r="1693" spans="1:17" x14ac:dyDescent="0.2">
      <c r="A1693" s="9"/>
      <c r="B1693" s="10"/>
      <c r="C1693" s="9"/>
      <c r="D1693" s="11"/>
      <c r="E1693" s="11"/>
      <c r="F1693" s="9"/>
      <c r="G1693" s="9"/>
      <c r="H1693" s="9"/>
      <c r="I1693" s="9"/>
      <c r="J1693" s="9"/>
      <c r="K1693" s="9"/>
      <c r="L1693" s="9"/>
      <c r="M1693" s="9"/>
      <c r="N1693" s="9"/>
      <c r="O1693" s="12"/>
      <c r="P1693" s="9"/>
      <c r="Q1693" s="9"/>
    </row>
    <row r="1694" spans="1:17" x14ac:dyDescent="0.2">
      <c r="A1694" s="9"/>
      <c r="B1694" s="10"/>
      <c r="C1694" s="9"/>
      <c r="D1694" s="11"/>
      <c r="E1694" s="11"/>
      <c r="F1694" s="9"/>
      <c r="G1694" s="9"/>
      <c r="H1694" s="9"/>
      <c r="I1694" s="9"/>
      <c r="J1694" s="9"/>
      <c r="K1694" s="9"/>
      <c r="L1694" s="9"/>
      <c r="M1694" s="9"/>
      <c r="N1694" s="9"/>
      <c r="O1694" s="12"/>
      <c r="P1694" s="9"/>
      <c r="Q1694" s="9"/>
    </row>
    <row r="1695" spans="1:17" x14ac:dyDescent="0.2">
      <c r="A1695" s="9"/>
      <c r="B1695" s="10"/>
      <c r="C1695" s="9"/>
      <c r="D1695" s="11"/>
      <c r="E1695" s="11"/>
      <c r="F1695" s="9"/>
      <c r="G1695" s="9"/>
      <c r="H1695" s="9"/>
      <c r="I1695" s="9"/>
      <c r="J1695" s="9"/>
      <c r="K1695" s="9"/>
      <c r="L1695" s="9"/>
      <c r="M1695" s="9"/>
      <c r="N1695" s="9"/>
      <c r="O1695" s="12"/>
      <c r="P1695" s="9"/>
      <c r="Q1695" s="9"/>
    </row>
    <row r="1696" spans="1:17" x14ac:dyDescent="0.2">
      <c r="A1696" s="9"/>
      <c r="B1696" s="10"/>
      <c r="C1696" s="9"/>
      <c r="D1696" s="11"/>
      <c r="E1696" s="11"/>
      <c r="F1696" s="9"/>
      <c r="G1696" s="9"/>
      <c r="H1696" s="9"/>
      <c r="I1696" s="9"/>
      <c r="J1696" s="9"/>
      <c r="K1696" s="9"/>
      <c r="L1696" s="9"/>
      <c r="M1696" s="9"/>
      <c r="N1696" s="9"/>
      <c r="O1696" s="12"/>
      <c r="P1696" s="9"/>
      <c r="Q1696" s="9"/>
    </row>
    <row r="1697" spans="1:17" x14ac:dyDescent="0.2">
      <c r="A1697" s="9"/>
      <c r="B1697" s="10"/>
      <c r="C1697" s="9"/>
      <c r="D1697" s="11"/>
      <c r="E1697" s="11"/>
      <c r="F1697" s="9"/>
      <c r="G1697" s="9"/>
      <c r="H1697" s="9"/>
      <c r="I1697" s="9"/>
      <c r="J1697" s="9"/>
      <c r="K1697" s="9"/>
      <c r="L1697" s="9"/>
      <c r="M1697" s="9"/>
      <c r="N1697" s="9"/>
      <c r="O1697" s="12"/>
      <c r="P1697" s="9"/>
      <c r="Q1697" s="9"/>
    </row>
    <row r="1698" spans="1:17" x14ac:dyDescent="0.2">
      <c r="A1698" s="9"/>
      <c r="B1698" s="10"/>
      <c r="C1698" s="9"/>
      <c r="D1698" s="11"/>
      <c r="E1698" s="11"/>
      <c r="F1698" s="9"/>
      <c r="G1698" s="9"/>
      <c r="H1698" s="9"/>
      <c r="I1698" s="9"/>
      <c r="J1698" s="9"/>
      <c r="K1698" s="9"/>
      <c r="L1698" s="9"/>
      <c r="M1698" s="9"/>
      <c r="N1698" s="9"/>
      <c r="O1698" s="12"/>
      <c r="P1698" s="9"/>
      <c r="Q1698" s="9"/>
    </row>
    <row r="1699" spans="1:17" x14ac:dyDescent="0.2">
      <c r="A1699" s="9"/>
      <c r="B1699" s="10"/>
      <c r="C1699" s="9"/>
      <c r="D1699" s="11"/>
      <c r="E1699" s="11"/>
      <c r="F1699" s="9"/>
      <c r="G1699" s="9"/>
      <c r="H1699" s="9"/>
      <c r="I1699" s="9"/>
      <c r="J1699" s="9"/>
      <c r="K1699" s="9"/>
      <c r="L1699" s="9"/>
      <c r="M1699" s="9"/>
      <c r="N1699" s="9"/>
      <c r="O1699" s="12"/>
      <c r="P1699" s="9"/>
      <c r="Q1699" s="9"/>
    </row>
    <row r="1700" spans="1:17" x14ac:dyDescent="0.2">
      <c r="A1700" s="9"/>
      <c r="B1700" s="10"/>
      <c r="C1700" s="9"/>
      <c r="D1700" s="11"/>
      <c r="E1700" s="11"/>
      <c r="F1700" s="9"/>
      <c r="G1700" s="9"/>
      <c r="H1700" s="9"/>
      <c r="I1700" s="9"/>
      <c r="J1700" s="9"/>
      <c r="K1700" s="9"/>
      <c r="L1700" s="9"/>
      <c r="M1700" s="9"/>
      <c r="N1700" s="9"/>
      <c r="O1700" s="12"/>
      <c r="P1700" s="9"/>
      <c r="Q1700" s="9"/>
    </row>
    <row r="1701" spans="1:17" x14ac:dyDescent="0.2">
      <c r="A1701" s="9"/>
      <c r="B1701" s="10"/>
      <c r="C1701" s="9"/>
      <c r="D1701" s="11"/>
      <c r="E1701" s="11"/>
      <c r="F1701" s="9"/>
      <c r="G1701" s="9"/>
      <c r="H1701" s="9"/>
      <c r="I1701" s="9"/>
      <c r="J1701" s="9"/>
      <c r="K1701" s="9"/>
      <c r="L1701" s="9"/>
      <c r="M1701" s="9"/>
      <c r="N1701" s="9"/>
      <c r="O1701" s="12"/>
      <c r="P1701" s="9"/>
      <c r="Q1701" s="9"/>
    </row>
    <row r="1702" spans="1:17" x14ac:dyDescent="0.2">
      <c r="A1702" s="9"/>
      <c r="B1702" s="10"/>
      <c r="C1702" s="9"/>
      <c r="D1702" s="11"/>
      <c r="E1702" s="11"/>
      <c r="F1702" s="9"/>
      <c r="G1702" s="9"/>
      <c r="H1702" s="9"/>
      <c r="I1702" s="9"/>
      <c r="J1702" s="9"/>
      <c r="K1702" s="9"/>
      <c r="L1702" s="9"/>
      <c r="M1702" s="9"/>
      <c r="N1702" s="9"/>
      <c r="O1702" s="12"/>
      <c r="P1702" s="9"/>
      <c r="Q1702" s="9"/>
    </row>
    <row r="1703" spans="1:17" x14ac:dyDescent="0.2">
      <c r="A1703" s="9"/>
      <c r="B1703" s="10"/>
      <c r="C1703" s="9"/>
      <c r="D1703" s="11"/>
      <c r="E1703" s="11"/>
      <c r="F1703" s="9"/>
      <c r="G1703" s="9"/>
      <c r="H1703" s="9"/>
      <c r="I1703" s="9"/>
      <c r="J1703" s="9"/>
      <c r="K1703" s="9"/>
      <c r="L1703" s="9"/>
      <c r="M1703" s="9"/>
      <c r="N1703" s="9"/>
      <c r="O1703" s="12"/>
      <c r="P1703" s="9"/>
      <c r="Q1703" s="9"/>
    </row>
    <row r="1704" spans="1:17" x14ac:dyDescent="0.2">
      <c r="A1704" s="9"/>
      <c r="B1704" s="10"/>
      <c r="C1704" s="9"/>
      <c r="D1704" s="11"/>
      <c r="E1704" s="11"/>
      <c r="F1704" s="9"/>
      <c r="G1704" s="9"/>
      <c r="H1704" s="9"/>
      <c r="I1704" s="9"/>
      <c r="J1704" s="9"/>
      <c r="K1704" s="9"/>
      <c r="L1704" s="9"/>
      <c r="M1704" s="9"/>
      <c r="N1704" s="9"/>
      <c r="O1704" s="12"/>
      <c r="P1704" s="9"/>
      <c r="Q1704" s="9"/>
    </row>
    <row r="1705" spans="1:17" x14ac:dyDescent="0.2">
      <c r="A1705" s="9"/>
      <c r="B1705" s="10"/>
      <c r="C1705" s="9"/>
      <c r="D1705" s="11"/>
      <c r="E1705" s="11"/>
      <c r="F1705" s="9"/>
      <c r="G1705" s="9"/>
      <c r="H1705" s="9"/>
      <c r="I1705" s="9"/>
      <c r="J1705" s="9"/>
      <c r="K1705" s="9"/>
      <c r="L1705" s="9"/>
      <c r="M1705" s="9"/>
      <c r="N1705" s="9"/>
      <c r="O1705" s="12"/>
      <c r="P1705" s="9"/>
      <c r="Q1705" s="9"/>
    </row>
    <row r="1706" spans="1:17" x14ac:dyDescent="0.2">
      <c r="A1706" s="9"/>
      <c r="B1706" s="10"/>
      <c r="C1706" s="9"/>
      <c r="D1706" s="11"/>
      <c r="E1706" s="11"/>
      <c r="F1706" s="9"/>
      <c r="G1706" s="9"/>
      <c r="H1706" s="9"/>
      <c r="I1706" s="9"/>
      <c r="J1706" s="9"/>
      <c r="K1706" s="9"/>
      <c r="L1706" s="9"/>
      <c r="M1706" s="9"/>
      <c r="N1706" s="9"/>
      <c r="O1706" s="12"/>
      <c r="P1706" s="9"/>
      <c r="Q1706" s="9"/>
    </row>
    <row r="1707" spans="1:17" x14ac:dyDescent="0.2">
      <c r="A1707" s="9"/>
      <c r="B1707" s="10"/>
      <c r="C1707" s="9"/>
      <c r="D1707" s="11"/>
      <c r="E1707" s="11"/>
      <c r="F1707" s="9"/>
      <c r="G1707" s="9"/>
      <c r="H1707" s="9"/>
      <c r="I1707" s="9"/>
      <c r="J1707" s="9"/>
      <c r="K1707" s="9"/>
      <c r="L1707" s="9"/>
      <c r="M1707" s="9"/>
      <c r="N1707" s="9"/>
      <c r="O1707" s="12"/>
      <c r="P1707" s="9"/>
      <c r="Q1707" s="9"/>
    </row>
    <row r="1708" spans="1:17" x14ac:dyDescent="0.2">
      <c r="A1708" s="9"/>
      <c r="B1708" s="10"/>
      <c r="C1708" s="9"/>
      <c r="D1708" s="11"/>
      <c r="E1708" s="11"/>
      <c r="F1708" s="9"/>
      <c r="G1708" s="9"/>
      <c r="H1708" s="9"/>
      <c r="I1708" s="9"/>
      <c r="J1708" s="9"/>
      <c r="K1708" s="9"/>
      <c r="L1708" s="9"/>
      <c r="M1708" s="9"/>
      <c r="N1708" s="9"/>
      <c r="O1708" s="12"/>
      <c r="P1708" s="9"/>
      <c r="Q1708" s="9"/>
    </row>
    <row r="1709" spans="1:17" x14ac:dyDescent="0.2">
      <c r="A1709" s="9"/>
      <c r="B1709" s="10"/>
      <c r="C1709" s="9"/>
      <c r="D1709" s="11"/>
      <c r="E1709" s="11"/>
      <c r="F1709" s="9"/>
      <c r="G1709" s="9"/>
      <c r="H1709" s="9"/>
      <c r="I1709" s="9"/>
      <c r="J1709" s="9"/>
      <c r="K1709" s="9"/>
      <c r="L1709" s="9"/>
      <c r="M1709" s="9"/>
      <c r="N1709" s="9"/>
      <c r="O1709" s="12"/>
      <c r="P1709" s="9"/>
      <c r="Q1709" s="9"/>
    </row>
    <row r="1710" spans="1:17" x14ac:dyDescent="0.2">
      <c r="A1710" s="9"/>
      <c r="B1710" s="10"/>
      <c r="C1710" s="9"/>
      <c r="D1710" s="11"/>
      <c r="E1710" s="11"/>
      <c r="F1710" s="9"/>
      <c r="G1710" s="9"/>
      <c r="H1710" s="9"/>
      <c r="I1710" s="9"/>
      <c r="J1710" s="9"/>
      <c r="K1710" s="9"/>
      <c r="L1710" s="9"/>
      <c r="M1710" s="9"/>
      <c r="N1710" s="9"/>
      <c r="O1710" s="12"/>
      <c r="P1710" s="9"/>
      <c r="Q1710" s="9"/>
    </row>
    <row r="1711" spans="1:17" x14ac:dyDescent="0.2">
      <c r="A1711" s="9"/>
      <c r="B1711" s="10"/>
      <c r="C1711" s="9"/>
      <c r="D1711" s="11"/>
      <c r="E1711" s="11"/>
      <c r="F1711" s="9"/>
      <c r="G1711" s="9"/>
      <c r="H1711" s="9"/>
      <c r="I1711" s="9"/>
      <c r="J1711" s="9"/>
      <c r="K1711" s="9"/>
      <c r="L1711" s="9"/>
      <c r="M1711" s="9"/>
      <c r="N1711" s="9"/>
      <c r="O1711" s="12"/>
      <c r="P1711" s="9"/>
      <c r="Q1711" s="9"/>
    </row>
    <row r="1712" spans="1:17" x14ac:dyDescent="0.2">
      <c r="A1712" s="9"/>
      <c r="B1712" s="10"/>
      <c r="C1712" s="9"/>
      <c r="D1712" s="11"/>
      <c r="E1712" s="11"/>
      <c r="F1712" s="9"/>
      <c r="G1712" s="9"/>
      <c r="H1712" s="9"/>
      <c r="I1712" s="9"/>
      <c r="J1712" s="9"/>
      <c r="K1712" s="9"/>
      <c r="L1712" s="9"/>
      <c r="M1712" s="9"/>
      <c r="N1712" s="9"/>
      <c r="O1712" s="12"/>
      <c r="P1712" s="9"/>
      <c r="Q1712" s="9"/>
    </row>
    <row r="1713" spans="1:17" x14ac:dyDescent="0.2">
      <c r="A1713" s="9"/>
      <c r="B1713" s="10"/>
      <c r="C1713" s="9"/>
      <c r="D1713" s="11"/>
      <c r="E1713" s="11"/>
      <c r="F1713" s="9"/>
      <c r="G1713" s="9"/>
      <c r="H1713" s="9"/>
      <c r="I1713" s="9"/>
      <c r="J1713" s="9"/>
      <c r="K1713" s="9"/>
      <c r="L1713" s="9"/>
      <c r="M1713" s="9"/>
      <c r="N1713" s="9"/>
      <c r="O1713" s="12"/>
      <c r="P1713" s="9"/>
      <c r="Q1713" s="9"/>
    </row>
    <row r="1714" spans="1:17" x14ac:dyDescent="0.2">
      <c r="A1714" s="9"/>
      <c r="B1714" s="10"/>
      <c r="C1714" s="9"/>
      <c r="D1714" s="11"/>
      <c r="E1714" s="11"/>
      <c r="F1714" s="9"/>
      <c r="G1714" s="9"/>
      <c r="H1714" s="9"/>
      <c r="I1714" s="9"/>
      <c r="J1714" s="9"/>
      <c r="K1714" s="9"/>
      <c r="L1714" s="9"/>
      <c r="M1714" s="9"/>
      <c r="N1714" s="9"/>
      <c r="O1714" s="12"/>
      <c r="P1714" s="9"/>
      <c r="Q1714" s="9"/>
    </row>
    <row r="1715" spans="1:17" x14ac:dyDescent="0.2">
      <c r="A1715" s="9"/>
      <c r="B1715" s="10"/>
      <c r="C1715" s="9"/>
      <c r="D1715" s="11"/>
      <c r="E1715" s="11"/>
      <c r="F1715" s="9"/>
      <c r="G1715" s="9"/>
      <c r="H1715" s="9"/>
      <c r="I1715" s="9"/>
      <c r="J1715" s="9"/>
      <c r="K1715" s="9"/>
      <c r="L1715" s="9"/>
      <c r="M1715" s="9"/>
      <c r="N1715" s="9"/>
      <c r="O1715" s="12"/>
      <c r="P1715" s="9"/>
      <c r="Q1715" s="9"/>
    </row>
    <row r="1716" spans="1:17" x14ac:dyDescent="0.2">
      <c r="A1716" s="9"/>
      <c r="B1716" s="10"/>
      <c r="C1716" s="9"/>
      <c r="D1716" s="11"/>
      <c r="E1716" s="11"/>
      <c r="F1716" s="9"/>
      <c r="G1716" s="9"/>
      <c r="H1716" s="9"/>
      <c r="I1716" s="9"/>
      <c r="J1716" s="9"/>
      <c r="K1716" s="9"/>
      <c r="L1716" s="9"/>
      <c r="M1716" s="9"/>
      <c r="N1716" s="9"/>
      <c r="O1716" s="12"/>
      <c r="P1716" s="9"/>
      <c r="Q1716" s="9"/>
    </row>
    <row r="1717" spans="1:17" x14ac:dyDescent="0.2">
      <c r="A1717" s="9"/>
      <c r="B1717" s="10"/>
      <c r="C1717" s="9"/>
      <c r="D1717" s="11"/>
      <c r="E1717" s="11"/>
      <c r="F1717" s="9"/>
      <c r="G1717" s="9"/>
      <c r="H1717" s="9"/>
      <c r="I1717" s="9"/>
      <c r="J1717" s="9"/>
      <c r="K1717" s="9"/>
      <c r="L1717" s="9"/>
      <c r="M1717" s="9"/>
      <c r="N1717" s="9"/>
      <c r="O1717" s="12"/>
      <c r="P1717" s="9"/>
      <c r="Q1717" s="9"/>
    </row>
    <row r="1718" spans="1:17" x14ac:dyDescent="0.2">
      <c r="A1718" s="9"/>
      <c r="B1718" s="10"/>
      <c r="C1718" s="9"/>
      <c r="D1718" s="11"/>
      <c r="E1718" s="11"/>
      <c r="F1718" s="9"/>
      <c r="G1718" s="9"/>
      <c r="H1718" s="9"/>
      <c r="I1718" s="9"/>
      <c r="J1718" s="9"/>
      <c r="K1718" s="9"/>
      <c r="L1718" s="9"/>
      <c r="M1718" s="9"/>
      <c r="N1718" s="9"/>
      <c r="O1718" s="12"/>
      <c r="P1718" s="9"/>
      <c r="Q1718" s="9"/>
    </row>
    <row r="1719" spans="1:17" x14ac:dyDescent="0.2">
      <c r="A1719" s="9"/>
      <c r="B1719" s="10"/>
      <c r="C1719" s="9"/>
      <c r="D1719" s="11"/>
      <c r="E1719" s="11"/>
      <c r="F1719" s="9"/>
      <c r="G1719" s="9"/>
      <c r="H1719" s="9"/>
      <c r="I1719" s="9"/>
      <c r="J1719" s="9"/>
      <c r="K1719" s="9"/>
      <c r="L1719" s="9"/>
      <c r="M1719" s="9"/>
      <c r="N1719" s="9"/>
      <c r="O1719" s="12"/>
      <c r="P1719" s="9"/>
      <c r="Q1719" s="9"/>
    </row>
    <row r="1720" spans="1:17" x14ac:dyDescent="0.2">
      <c r="A1720" s="9"/>
      <c r="B1720" s="10"/>
      <c r="C1720" s="9"/>
      <c r="D1720" s="11"/>
      <c r="E1720" s="11"/>
      <c r="F1720" s="9"/>
      <c r="G1720" s="9"/>
      <c r="H1720" s="9"/>
      <c r="I1720" s="9"/>
      <c r="J1720" s="9"/>
      <c r="K1720" s="9"/>
      <c r="L1720" s="9"/>
      <c r="M1720" s="9"/>
      <c r="N1720" s="9"/>
      <c r="O1720" s="12"/>
      <c r="P1720" s="9"/>
      <c r="Q1720" s="9"/>
    </row>
    <row r="1721" spans="1:17" x14ac:dyDescent="0.2">
      <c r="A1721" s="9"/>
      <c r="B1721" s="10"/>
      <c r="C1721" s="9"/>
      <c r="D1721" s="11"/>
      <c r="E1721" s="11"/>
      <c r="F1721" s="9"/>
      <c r="G1721" s="9"/>
      <c r="H1721" s="9"/>
      <c r="I1721" s="9"/>
      <c r="J1721" s="9"/>
      <c r="K1721" s="9"/>
      <c r="L1721" s="9"/>
      <c r="M1721" s="9"/>
      <c r="N1721" s="9"/>
      <c r="O1721" s="12"/>
      <c r="P1721" s="9"/>
      <c r="Q1721" s="9"/>
    </row>
    <row r="1722" spans="1:17" x14ac:dyDescent="0.2">
      <c r="A1722" s="9"/>
      <c r="B1722" s="10"/>
      <c r="C1722" s="9"/>
      <c r="D1722" s="11"/>
      <c r="E1722" s="11"/>
      <c r="F1722" s="9"/>
      <c r="G1722" s="9"/>
      <c r="H1722" s="9"/>
      <c r="I1722" s="9"/>
      <c r="J1722" s="9"/>
      <c r="K1722" s="9"/>
      <c r="L1722" s="9"/>
      <c r="M1722" s="9"/>
      <c r="N1722" s="9"/>
      <c r="O1722" s="12"/>
      <c r="P1722" s="9"/>
      <c r="Q1722" s="9"/>
    </row>
    <row r="1723" spans="1:17" x14ac:dyDescent="0.2">
      <c r="A1723" s="9"/>
      <c r="B1723" s="10"/>
      <c r="C1723" s="9"/>
      <c r="D1723" s="11"/>
      <c r="E1723" s="11"/>
      <c r="F1723" s="9"/>
      <c r="G1723" s="9"/>
      <c r="H1723" s="9"/>
      <c r="I1723" s="9"/>
      <c r="J1723" s="9"/>
      <c r="K1723" s="9"/>
      <c r="L1723" s="9"/>
      <c r="M1723" s="9"/>
      <c r="N1723" s="9"/>
      <c r="O1723" s="12"/>
      <c r="P1723" s="9"/>
      <c r="Q1723" s="9"/>
    </row>
    <row r="1724" spans="1:17" x14ac:dyDescent="0.2">
      <c r="A1724" s="9"/>
      <c r="B1724" s="10"/>
      <c r="C1724" s="9"/>
      <c r="D1724" s="11"/>
      <c r="E1724" s="11"/>
      <c r="F1724" s="9"/>
      <c r="G1724" s="9"/>
      <c r="H1724" s="9"/>
      <c r="I1724" s="9"/>
      <c r="J1724" s="9"/>
      <c r="K1724" s="9"/>
      <c r="L1724" s="9"/>
      <c r="M1724" s="9"/>
      <c r="N1724" s="9"/>
      <c r="O1724" s="12"/>
      <c r="P1724" s="9"/>
      <c r="Q1724" s="9"/>
    </row>
    <row r="1725" spans="1:17" x14ac:dyDescent="0.2">
      <c r="A1725" s="9"/>
      <c r="B1725" s="10"/>
      <c r="C1725" s="9"/>
      <c r="D1725" s="11"/>
      <c r="E1725" s="11"/>
      <c r="F1725" s="9"/>
      <c r="G1725" s="9"/>
      <c r="H1725" s="9"/>
      <c r="I1725" s="9"/>
      <c r="J1725" s="9"/>
      <c r="K1725" s="9"/>
      <c r="L1725" s="9"/>
      <c r="M1725" s="9"/>
      <c r="N1725" s="9"/>
      <c r="O1725" s="12"/>
      <c r="P1725" s="9"/>
      <c r="Q1725" s="9"/>
    </row>
    <row r="1726" spans="1:17" x14ac:dyDescent="0.2">
      <c r="A1726" s="9"/>
      <c r="B1726" s="10"/>
      <c r="C1726" s="9"/>
      <c r="D1726" s="11"/>
      <c r="E1726" s="11"/>
      <c r="F1726" s="9"/>
      <c r="G1726" s="9"/>
      <c r="H1726" s="9"/>
      <c r="I1726" s="9"/>
      <c r="J1726" s="9"/>
      <c r="K1726" s="9"/>
      <c r="L1726" s="9"/>
      <c r="M1726" s="9"/>
      <c r="N1726" s="9"/>
      <c r="O1726" s="12"/>
      <c r="P1726" s="9"/>
      <c r="Q1726" s="9"/>
    </row>
    <row r="1727" spans="1:17" x14ac:dyDescent="0.2">
      <c r="A1727" s="9"/>
      <c r="B1727" s="10"/>
      <c r="C1727" s="9"/>
      <c r="D1727" s="11"/>
      <c r="E1727" s="11"/>
      <c r="F1727" s="9"/>
      <c r="G1727" s="9"/>
      <c r="H1727" s="9"/>
      <c r="I1727" s="9"/>
      <c r="J1727" s="9"/>
      <c r="K1727" s="9"/>
      <c r="L1727" s="9"/>
      <c r="M1727" s="9"/>
      <c r="N1727" s="9"/>
      <c r="O1727" s="12"/>
      <c r="P1727" s="9"/>
      <c r="Q1727" s="9"/>
    </row>
    <row r="1728" spans="1:17" x14ac:dyDescent="0.2">
      <c r="A1728" s="9"/>
      <c r="B1728" s="10"/>
      <c r="C1728" s="9"/>
      <c r="D1728" s="11"/>
      <c r="E1728" s="11"/>
      <c r="F1728" s="9"/>
      <c r="G1728" s="9"/>
      <c r="H1728" s="9"/>
      <c r="I1728" s="9"/>
      <c r="J1728" s="9"/>
      <c r="K1728" s="9"/>
      <c r="L1728" s="9"/>
      <c r="M1728" s="9"/>
      <c r="N1728" s="9"/>
      <c r="O1728" s="12"/>
      <c r="P1728" s="9"/>
      <c r="Q1728" s="9"/>
    </row>
    <row r="1729" spans="1:17" x14ac:dyDescent="0.2">
      <c r="A1729" s="9"/>
      <c r="B1729" s="10"/>
      <c r="C1729" s="9"/>
      <c r="D1729" s="11"/>
      <c r="E1729" s="11"/>
      <c r="F1729" s="9"/>
      <c r="G1729" s="9"/>
      <c r="H1729" s="9"/>
      <c r="I1729" s="9"/>
      <c r="J1729" s="9"/>
      <c r="K1729" s="9"/>
      <c r="L1729" s="9"/>
      <c r="M1729" s="9"/>
      <c r="N1729" s="9"/>
      <c r="O1729" s="12"/>
      <c r="P1729" s="9"/>
      <c r="Q1729" s="9"/>
    </row>
    <row r="1730" spans="1:17" x14ac:dyDescent="0.2">
      <c r="A1730" s="9"/>
      <c r="B1730" s="10"/>
      <c r="C1730" s="9"/>
      <c r="D1730" s="11"/>
      <c r="E1730" s="11"/>
      <c r="F1730" s="9"/>
      <c r="G1730" s="9"/>
      <c r="H1730" s="9"/>
      <c r="I1730" s="9"/>
      <c r="J1730" s="9"/>
      <c r="K1730" s="9"/>
      <c r="L1730" s="9"/>
      <c r="M1730" s="9"/>
      <c r="N1730" s="9"/>
      <c r="O1730" s="12"/>
      <c r="P1730" s="9"/>
      <c r="Q1730" s="9"/>
    </row>
    <row r="1731" spans="1:17" x14ac:dyDescent="0.2">
      <c r="A1731" s="9"/>
      <c r="B1731" s="10"/>
      <c r="C1731" s="9"/>
      <c r="D1731" s="11"/>
      <c r="E1731" s="11"/>
      <c r="F1731" s="9"/>
      <c r="G1731" s="9"/>
      <c r="H1731" s="9"/>
      <c r="I1731" s="9"/>
      <c r="J1731" s="9"/>
      <c r="K1731" s="9"/>
      <c r="L1731" s="9"/>
      <c r="M1731" s="9"/>
      <c r="N1731" s="9"/>
      <c r="O1731" s="12"/>
      <c r="P1731" s="9"/>
      <c r="Q1731" s="9"/>
    </row>
    <row r="1732" spans="1:17" x14ac:dyDescent="0.2">
      <c r="A1732" s="9"/>
      <c r="B1732" s="10"/>
      <c r="C1732" s="9"/>
      <c r="D1732" s="11"/>
      <c r="E1732" s="11"/>
      <c r="F1732" s="9"/>
      <c r="G1732" s="9"/>
      <c r="H1732" s="9"/>
      <c r="I1732" s="9"/>
      <c r="J1732" s="9"/>
      <c r="K1732" s="9"/>
      <c r="L1732" s="9"/>
      <c r="M1732" s="9"/>
      <c r="N1732" s="9"/>
      <c r="O1732" s="12"/>
      <c r="P1732" s="9"/>
      <c r="Q1732" s="9"/>
    </row>
    <row r="1733" spans="1:17" x14ac:dyDescent="0.2">
      <c r="A1733" s="9"/>
      <c r="B1733" s="10"/>
      <c r="C1733" s="9"/>
      <c r="D1733" s="11"/>
      <c r="E1733" s="11"/>
      <c r="F1733" s="9"/>
      <c r="G1733" s="9"/>
      <c r="H1733" s="9"/>
      <c r="I1733" s="9"/>
      <c r="J1733" s="9"/>
      <c r="K1733" s="9"/>
      <c r="L1733" s="9"/>
      <c r="M1733" s="9"/>
      <c r="N1733" s="9"/>
      <c r="O1733" s="12"/>
      <c r="P1733" s="9"/>
      <c r="Q1733" s="9"/>
    </row>
    <row r="1734" spans="1:17" x14ac:dyDescent="0.2">
      <c r="A1734" s="9"/>
      <c r="B1734" s="10"/>
      <c r="C1734" s="9"/>
      <c r="D1734" s="11"/>
      <c r="E1734" s="11"/>
      <c r="F1734" s="9"/>
      <c r="G1734" s="9"/>
      <c r="H1734" s="9"/>
      <c r="I1734" s="9"/>
      <c r="J1734" s="9"/>
      <c r="K1734" s="9"/>
      <c r="L1734" s="9"/>
      <c r="M1734" s="9"/>
      <c r="N1734" s="9"/>
      <c r="O1734" s="12"/>
      <c r="P1734" s="9"/>
      <c r="Q1734" s="9"/>
    </row>
    <row r="1735" spans="1:17" x14ac:dyDescent="0.2">
      <c r="A1735" s="9"/>
      <c r="B1735" s="10"/>
      <c r="C1735" s="9"/>
      <c r="D1735" s="11"/>
      <c r="E1735" s="11"/>
      <c r="F1735" s="9"/>
      <c r="G1735" s="9"/>
      <c r="H1735" s="9"/>
      <c r="I1735" s="9"/>
      <c r="J1735" s="9"/>
      <c r="K1735" s="9"/>
      <c r="L1735" s="9"/>
      <c r="M1735" s="9"/>
      <c r="N1735" s="9"/>
      <c r="O1735" s="12"/>
      <c r="P1735" s="9"/>
      <c r="Q1735" s="9"/>
    </row>
    <row r="1736" spans="1:17" x14ac:dyDescent="0.2">
      <c r="A1736" s="9"/>
      <c r="B1736" s="10"/>
      <c r="C1736" s="9"/>
      <c r="D1736" s="11"/>
      <c r="E1736" s="11"/>
      <c r="F1736" s="9"/>
      <c r="G1736" s="9"/>
      <c r="H1736" s="9"/>
      <c r="I1736" s="9"/>
      <c r="J1736" s="9"/>
      <c r="K1736" s="9"/>
      <c r="L1736" s="9"/>
      <c r="M1736" s="9"/>
      <c r="N1736" s="9"/>
      <c r="O1736" s="12"/>
      <c r="P1736" s="9"/>
      <c r="Q1736" s="9"/>
    </row>
    <row r="1737" spans="1:17" x14ac:dyDescent="0.2">
      <c r="A1737" s="9"/>
      <c r="B1737" s="10"/>
      <c r="C1737" s="9"/>
      <c r="D1737" s="11"/>
      <c r="E1737" s="11"/>
      <c r="F1737" s="9"/>
      <c r="G1737" s="9"/>
      <c r="H1737" s="9"/>
      <c r="I1737" s="9"/>
      <c r="J1737" s="9"/>
      <c r="K1737" s="9"/>
      <c r="L1737" s="9"/>
      <c r="M1737" s="9"/>
      <c r="N1737" s="9"/>
      <c r="O1737" s="12"/>
      <c r="P1737" s="9"/>
      <c r="Q1737" s="9"/>
    </row>
    <row r="1738" spans="1:17" x14ac:dyDescent="0.2">
      <c r="A1738" s="9"/>
      <c r="B1738" s="10"/>
      <c r="C1738" s="9"/>
      <c r="D1738" s="11"/>
      <c r="E1738" s="11"/>
      <c r="F1738" s="9"/>
      <c r="G1738" s="9"/>
      <c r="H1738" s="9"/>
      <c r="I1738" s="9"/>
      <c r="J1738" s="9"/>
      <c r="K1738" s="9"/>
      <c r="L1738" s="9"/>
      <c r="M1738" s="9"/>
      <c r="N1738" s="9"/>
      <c r="O1738" s="12"/>
      <c r="P1738" s="9"/>
      <c r="Q1738" s="9"/>
    </row>
    <row r="1739" spans="1:17" x14ac:dyDescent="0.2">
      <c r="A1739" s="9"/>
      <c r="B1739" s="10"/>
      <c r="C1739" s="9"/>
      <c r="D1739" s="11"/>
      <c r="E1739" s="11"/>
      <c r="F1739" s="9"/>
      <c r="G1739" s="9"/>
      <c r="H1739" s="9"/>
      <c r="I1739" s="9"/>
      <c r="J1739" s="9"/>
      <c r="K1739" s="9"/>
      <c r="L1739" s="9"/>
      <c r="M1739" s="9"/>
      <c r="N1739" s="9"/>
      <c r="O1739" s="12"/>
      <c r="P1739" s="9"/>
      <c r="Q1739" s="9"/>
    </row>
    <row r="1740" spans="1:17" x14ac:dyDescent="0.2">
      <c r="A1740" s="9"/>
      <c r="B1740" s="10"/>
      <c r="C1740" s="9"/>
      <c r="D1740" s="11"/>
      <c r="E1740" s="11"/>
      <c r="F1740" s="9"/>
      <c r="G1740" s="9"/>
      <c r="H1740" s="9"/>
      <c r="I1740" s="9"/>
      <c r="J1740" s="9"/>
      <c r="K1740" s="9"/>
      <c r="L1740" s="9"/>
      <c r="M1740" s="9"/>
      <c r="N1740" s="9"/>
      <c r="O1740" s="12"/>
      <c r="P1740" s="9"/>
      <c r="Q1740" s="9"/>
    </row>
    <row r="1741" spans="1:17" x14ac:dyDescent="0.2">
      <c r="A1741" s="9"/>
      <c r="B1741" s="10"/>
      <c r="C1741" s="9"/>
      <c r="D1741" s="11"/>
      <c r="E1741" s="11"/>
      <c r="F1741" s="9"/>
      <c r="G1741" s="9"/>
      <c r="H1741" s="9"/>
      <c r="I1741" s="9"/>
      <c r="J1741" s="9"/>
      <c r="K1741" s="9"/>
      <c r="L1741" s="9"/>
      <c r="M1741" s="9"/>
      <c r="N1741" s="9"/>
      <c r="O1741" s="12"/>
      <c r="P1741" s="9"/>
      <c r="Q1741" s="9"/>
    </row>
    <row r="1742" spans="1:17" x14ac:dyDescent="0.2">
      <c r="A1742" s="9"/>
      <c r="B1742" s="10"/>
      <c r="C1742" s="9"/>
      <c r="D1742" s="11"/>
      <c r="E1742" s="11"/>
      <c r="F1742" s="9"/>
      <c r="G1742" s="9"/>
      <c r="H1742" s="9"/>
      <c r="I1742" s="9"/>
      <c r="J1742" s="9"/>
      <c r="K1742" s="9"/>
      <c r="L1742" s="9"/>
      <c r="M1742" s="9"/>
      <c r="N1742" s="9"/>
      <c r="O1742" s="12"/>
      <c r="P1742" s="9"/>
      <c r="Q1742" s="9"/>
    </row>
    <row r="1743" spans="1:17" x14ac:dyDescent="0.2">
      <c r="A1743" s="9"/>
      <c r="B1743" s="10"/>
      <c r="C1743" s="9"/>
      <c r="D1743" s="11"/>
      <c r="E1743" s="11"/>
      <c r="F1743" s="9"/>
      <c r="G1743" s="9"/>
      <c r="H1743" s="9"/>
      <c r="I1743" s="9"/>
      <c r="J1743" s="9"/>
      <c r="K1743" s="9"/>
      <c r="L1743" s="9"/>
      <c r="M1743" s="9"/>
      <c r="N1743" s="9"/>
      <c r="O1743" s="12"/>
      <c r="P1743" s="9"/>
      <c r="Q1743" s="9"/>
    </row>
    <row r="1744" spans="1:17" x14ac:dyDescent="0.2">
      <c r="A1744" s="9"/>
      <c r="B1744" s="10"/>
      <c r="C1744" s="9"/>
      <c r="D1744" s="11"/>
      <c r="E1744" s="11"/>
      <c r="F1744" s="9"/>
      <c r="G1744" s="9"/>
      <c r="H1744" s="9"/>
      <c r="I1744" s="9"/>
      <c r="J1744" s="9"/>
      <c r="K1744" s="9"/>
      <c r="L1744" s="9"/>
      <c r="M1744" s="9"/>
      <c r="N1744" s="9"/>
      <c r="O1744" s="12"/>
      <c r="P1744" s="9"/>
      <c r="Q1744" s="9"/>
    </row>
    <row r="1745" spans="1:17" x14ac:dyDescent="0.2">
      <c r="A1745" s="9"/>
      <c r="B1745" s="10"/>
      <c r="C1745" s="9"/>
      <c r="D1745" s="11"/>
      <c r="E1745" s="11"/>
      <c r="F1745" s="9"/>
      <c r="G1745" s="9"/>
      <c r="H1745" s="9"/>
      <c r="I1745" s="9"/>
      <c r="J1745" s="9"/>
      <c r="K1745" s="9"/>
      <c r="L1745" s="9"/>
      <c r="M1745" s="9"/>
      <c r="N1745" s="9"/>
      <c r="O1745" s="12"/>
      <c r="P1745" s="9"/>
      <c r="Q1745" s="9"/>
    </row>
    <row r="1746" spans="1:17" x14ac:dyDescent="0.2">
      <c r="A1746" s="9"/>
      <c r="B1746" s="10"/>
      <c r="C1746" s="9"/>
      <c r="D1746" s="11"/>
      <c r="E1746" s="11"/>
      <c r="F1746" s="9"/>
      <c r="G1746" s="9"/>
      <c r="H1746" s="9"/>
      <c r="I1746" s="9"/>
      <c r="J1746" s="9"/>
      <c r="K1746" s="9"/>
      <c r="L1746" s="9"/>
      <c r="M1746" s="9"/>
      <c r="N1746" s="9"/>
      <c r="O1746" s="12"/>
      <c r="P1746" s="9"/>
      <c r="Q1746" s="9"/>
    </row>
    <row r="1747" spans="1:17" x14ac:dyDescent="0.2">
      <c r="A1747" s="9"/>
      <c r="B1747" s="10"/>
      <c r="C1747" s="9"/>
      <c r="D1747" s="11"/>
      <c r="E1747" s="11"/>
      <c r="F1747" s="9"/>
      <c r="G1747" s="9"/>
      <c r="H1747" s="9"/>
      <c r="I1747" s="9"/>
      <c r="J1747" s="9"/>
      <c r="K1747" s="9"/>
      <c r="L1747" s="9"/>
      <c r="M1747" s="9"/>
      <c r="N1747" s="9"/>
      <c r="O1747" s="12"/>
      <c r="P1747" s="9"/>
      <c r="Q1747" s="9"/>
    </row>
    <row r="1748" spans="1:17" x14ac:dyDescent="0.2">
      <c r="A1748" s="9"/>
      <c r="B1748" s="10"/>
      <c r="C1748" s="9"/>
      <c r="D1748" s="11"/>
      <c r="E1748" s="11"/>
      <c r="F1748" s="9"/>
      <c r="G1748" s="9"/>
      <c r="H1748" s="9"/>
      <c r="I1748" s="9"/>
      <c r="J1748" s="9"/>
      <c r="K1748" s="9"/>
      <c r="L1748" s="9"/>
      <c r="M1748" s="9"/>
      <c r="N1748" s="9"/>
      <c r="O1748" s="12"/>
      <c r="P1748" s="9"/>
      <c r="Q1748" s="9"/>
    </row>
    <row r="1749" spans="1:17" x14ac:dyDescent="0.2">
      <c r="A1749" s="9"/>
      <c r="B1749" s="10"/>
      <c r="C1749" s="9"/>
      <c r="D1749" s="11"/>
      <c r="E1749" s="11"/>
      <c r="F1749" s="9"/>
      <c r="G1749" s="9"/>
      <c r="H1749" s="9"/>
      <c r="I1749" s="9"/>
      <c r="J1749" s="9"/>
      <c r="K1749" s="9"/>
      <c r="L1749" s="9"/>
      <c r="M1749" s="9"/>
      <c r="N1749" s="9"/>
      <c r="O1749" s="12"/>
      <c r="P1749" s="9"/>
      <c r="Q1749" s="9"/>
    </row>
    <row r="1750" spans="1:17" x14ac:dyDescent="0.2">
      <c r="A1750" s="9"/>
      <c r="B1750" s="10"/>
      <c r="C1750" s="9"/>
      <c r="D1750" s="11"/>
      <c r="E1750" s="11"/>
      <c r="F1750" s="9"/>
      <c r="G1750" s="9"/>
      <c r="H1750" s="9"/>
      <c r="I1750" s="9"/>
      <c r="J1750" s="9"/>
      <c r="K1750" s="9"/>
      <c r="L1750" s="9"/>
      <c r="M1750" s="9"/>
      <c r="N1750" s="9"/>
      <c r="O1750" s="12"/>
      <c r="P1750" s="9"/>
      <c r="Q1750" s="9"/>
    </row>
    <row r="1751" spans="1:17" x14ac:dyDescent="0.2">
      <c r="A1751" s="9"/>
      <c r="B1751" s="10"/>
      <c r="C1751" s="9"/>
      <c r="D1751" s="11"/>
      <c r="E1751" s="11"/>
      <c r="F1751" s="9"/>
      <c r="G1751" s="9"/>
      <c r="H1751" s="9"/>
      <c r="I1751" s="9"/>
      <c r="J1751" s="9"/>
      <c r="K1751" s="9"/>
      <c r="L1751" s="9"/>
      <c r="M1751" s="9"/>
      <c r="N1751" s="9"/>
      <c r="O1751" s="12"/>
      <c r="P1751" s="9"/>
      <c r="Q1751" s="9"/>
    </row>
    <row r="1752" spans="1:17" x14ac:dyDescent="0.2">
      <c r="A1752" s="9"/>
      <c r="B1752" s="10"/>
      <c r="C1752" s="9"/>
      <c r="D1752" s="11"/>
      <c r="E1752" s="11"/>
      <c r="F1752" s="9"/>
      <c r="G1752" s="9"/>
      <c r="H1752" s="9"/>
      <c r="I1752" s="9"/>
      <c r="J1752" s="9"/>
      <c r="K1752" s="9"/>
      <c r="L1752" s="9"/>
      <c r="M1752" s="9"/>
      <c r="N1752" s="9"/>
      <c r="O1752" s="12"/>
      <c r="P1752" s="9"/>
      <c r="Q1752" s="9"/>
    </row>
    <row r="1753" spans="1:17" x14ac:dyDescent="0.2">
      <c r="A1753" s="9"/>
      <c r="B1753" s="10"/>
      <c r="C1753" s="9"/>
      <c r="D1753" s="11"/>
      <c r="E1753" s="11"/>
      <c r="F1753" s="9"/>
      <c r="G1753" s="9"/>
      <c r="H1753" s="9"/>
      <c r="I1753" s="9"/>
      <c r="J1753" s="9"/>
      <c r="K1753" s="9"/>
      <c r="L1753" s="9"/>
      <c r="M1753" s="9"/>
      <c r="N1753" s="9"/>
      <c r="O1753" s="12"/>
      <c r="P1753" s="9"/>
      <c r="Q1753" s="9"/>
    </row>
    <row r="1754" spans="1:17" x14ac:dyDescent="0.2">
      <c r="A1754" s="9"/>
      <c r="B1754" s="10"/>
      <c r="C1754" s="9"/>
      <c r="D1754" s="11"/>
      <c r="E1754" s="11"/>
      <c r="F1754" s="9"/>
      <c r="G1754" s="9"/>
      <c r="H1754" s="9"/>
      <c r="I1754" s="9"/>
      <c r="J1754" s="9"/>
      <c r="K1754" s="9"/>
      <c r="L1754" s="9"/>
      <c r="M1754" s="9"/>
      <c r="N1754" s="9"/>
      <c r="O1754" s="12"/>
      <c r="P1754" s="9"/>
      <c r="Q1754" s="9"/>
    </row>
    <row r="1755" spans="1:17" x14ac:dyDescent="0.2">
      <c r="A1755" s="9"/>
      <c r="B1755" s="10"/>
      <c r="C1755" s="9"/>
      <c r="D1755" s="11"/>
      <c r="E1755" s="11"/>
      <c r="F1755" s="9"/>
      <c r="G1755" s="9"/>
      <c r="H1755" s="9"/>
      <c r="I1755" s="9"/>
      <c r="J1755" s="9"/>
      <c r="K1755" s="9"/>
      <c r="L1755" s="9"/>
      <c r="M1755" s="9"/>
      <c r="N1755" s="9"/>
      <c r="O1755" s="12"/>
      <c r="P1755" s="9"/>
      <c r="Q1755" s="9"/>
    </row>
    <row r="1756" spans="1:17" x14ac:dyDescent="0.2">
      <c r="A1756" s="9"/>
      <c r="B1756" s="10"/>
      <c r="C1756" s="9"/>
      <c r="D1756" s="11"/>
      <c r="E1756" s="11"/>
      <c r="F1756" s="9"/>
      <c r="G1756" s="9"/>
      <c r="H1756" s="9"/>
      <c r="I1756" s="9"/>
      <c r="J1756" s="9"/>
      <c r="K1756" s="9"/>
      <c r="L1756" s="9"/>
      <c r="M1756" s="9"/>
      <c r="N1756" s="9"/>
      <c r="O1756" s="12"/>
      <c r="P1756" s="9"/>
      <c r="Q1756" s="9"/>
    </row>
    <row r="1757" spans="1:17" x14ac:dyDescent="0.2">
      <c r="A1757" s="9"/>
      <c r="B1757" s="10"/>
      <c r="C1757" s="9"/>
      <c r="D1757" s="11"/>
      <c r="E1757" s="11"/>
      <c r="F1757" s="9"/>
      <c r="G1757" s="9"/>
      <c r="H1757" s="9"/>
      <c r="I1757" s="9"/>
      <c r="J1757" s="9"/>
      <c r="K1757" s="9"/>
      <c r="L1757" s="9"/>
      <c r="M1757" s="9"/>
      <c r="N1757" s="9"/>
      <c r="O1757" s="12"/>
      <c r="P1757" s="9"/>
      <c r="Q1757" s="9"/>
    </row>
    <row r="1758" spans="1:17" x14ac:dyDescent="0.2">
      <c r="A1758" s="9"/>
      <c r="B1758" s="10"/>
      <c r="C1758" s="9"/>
      <c r="D1758" s="11"/>
      <c r="E1758" s="11"/>
      <c r="F1758" s="9"/>
      <c r="G1758" s="9"/>
      <c r="H1758" s="9"/>
      <c r="I1758" s="9"/>
      <c r="J1758" s="9"/>
      <c r="K1758" s="9"/>
      <c r="L1758" s="9"/>
      <c r="M1758" s="9"/>
      <c r="N1758" s="9"/>
      <c r="O1758" s="12"/>
      <c r="P1758" s="9"/>
      <c r="Q1758" s="9"/>
    </row>
    <row r="1759" spans="1:17" x14ac:dyDescent="0.2">
      <c r="A1759" s="9"/>
      <c r="B1759" s="10"/>
      <c r="C1759" s="9"/>
      <c r="D1759" s="11"/>
      <c r="E1759" s="11"/>
      <c r="F1759" s="9"/>
      <c r="G1759" s="9"/>
      <c r="H1759" s="9"/>
      <c r="I1759" s="9"/>
      <c r="J1759" s="9"/>
      <c r="K1759" s="9"/>
      <c r="L1759" s="9"/>
      <c r="M1759" s="9"/>
      <c r="N1759" s="9"/>
      <c r="O1759" s="12"/>
      <c r="P1759" s="9"/>
      <c r="Q1759" s="9"/>
    </row>
    <row r="1760" spans="1:17" x14ac:dyDescent="0.2">
      <c r="A1760" s="9"/>
      <c r="B1760" s="10"/>
      <c r="C1760" s="9"/>
      <c r="D1760" s="11"/>
      <c r="E1760" s="11"/>
      <c r="F1760" s="9"/>
      <c r="G1760" s="9"/>
      <c r="H1760" s="9"/>
      <c r="I1760" s="9"/>
      <c r="J1760" s="9"/>
      <c r="K1760" s="9"/>
      <c r="L1760" s="9"/>
      <c r="M1760" s="9"/>
      <c r="N1760" s="9"/>
      <c r="O1760" s="12"/>
      <c r="P1760" s="9"/>
      <c r="Q1760" s="9"/>
    </row>
    <row r="1761" spans="1:17" x14ac:dyDescent="0.2">
      <c r="A1761" s="9"/>
      <c r="B1761" s="10"/>
      <c r="C1761" s="9"/>
      <c r="D1761" s="11"/>
      <c r="E1761" s="11"/>
      <c r="F1761" s="9"/>
      <c r="G1761" s="9"/>
      <c r="H1761" s="9"/>
      <c r="I1761" s="9"/>
      <c r="J1761" s="9"/>
      <c r="K1761" s="9"/>
      <c r="L1761" s="9"/>
      <c r="M1761" s="9"/>
      <c r="N1761" s="9"/>
      <c r="O1761" s="12"/>
      <c r="P1761" s="9"/>
      <c r="Q1761" s="9"/>
    </row>
    <row r="1762" spans="1:17" x14ac:dyDescent="0.2">
      <c r="A1762" s="9"/>
      <c r="B1762" s="10"/>
      <c r="C1762" s="9"/>
      <c r="D1762" s="11"/>
      <c r="E1762" s="11"/>
      <c r="F1762" s="9"/>
      <c r="G1762" s="9"/>
      <c r="H1762" s="9"/>
      <c r="I1762" s="9"/>
      <c r="J1762" s="9"/>
      <c r="K1762" s="9"/>
      <c r="L1762" s="9"/>
      <c r="M1762" s="9"/>
      <c r="N1762" s="9"/>
      <c r="O1762" s="12"/>
      <c r="P1762" s="9"/>
      <c r="Q1762" s="9"/>
    </row>
    <row r="1763" spans="1:17" x14ac:dyDescent="0.2">
      <c r="A1763" s="9"/>
      <c r="B1763" s="10"/>
      <c r="C1763" s="9"/>
      <c r="D1763" s="11"/>
      <c r="E1763" s="11"/>
      <c r="F1763" s="9"/>
      <c r="G1763" s="9"/>
      <c r="H1763" s="9"/>
      <c r="I1763" s="9"/>
      <c r="J1763" s="9"/>
      <c r="K1763" s="9"/>
      <c r="L1763" s="9"/>
      <c r="M1763" s="9"/>
      <c r="N1763" s="9"/>
      <c r="O1763" s="12"/>
      <c r="P1763" s="9"/>
      <c r="Q1763" s="9"/>
    </row>
    <row r="1764" spans="1:17" x14ac:dyDescent="0.2">
      <c r="A1764" s="9"/>
      <c r="B1764" s="10"/>
      <c r="C1764" s="9"/>
      <c r="D1764" s="11"/>
      <c r="E1764" s="11"/>
      <c r="F1764" s="9"/>
      <c r="G1764" s="9"/>
      <c r="H1764" s="9"/>
      <c r="I1764" s="9"/>
      <c r="J1764" s="9"/>
      <c r="K1764" s="9"/>
      <c r="L1764" s="9"/>
      <c r="M1764" s="9"/>
      <c r="N1764" s="9"/>
      <c r="O1764" s="12"/>
      <c r="P1764" s="9"/>
      <c r="Q1764" s="9"/>
    </row>
    <row r="1765" spans="1:17" x14ac:dyDescent="0.2">
      <c r="A1765" s="9"/>
      <c r="B1765" s="10"/>
      <c r="C1765" s="9"/>
      <c r="D1765" s="11"/>
      <c r="E1765" s="11"/>
      <c r="F1765" s="9"/>
      <c r="G1765" s="9"/>
      <c r="H1765" s="9"/>
      <c r="I1765" s="9"/>
      <c r="J1765" s="9"/>
      <c r="K1765" s="9"/>
      <c r="L1765" s="9"/>
      <c r="M1765" s="9"/>
      <c r="N1765" s="9"/>
      <c r="O1765" s="12"/>
      <c r="P1765" s="9"/>
      <c r="Q1765" s="9"/>
    </row>
    <row r="1766" spans="1:17" x14ac:dyDescent="0.2">
      <c r="A1766" s="9"/>
      <c r="B1766" s="10"/>
      <c r="C1766" s="9"/>
      <c r="D1766" s="11"/>
      <c r="E1766" s="11"/>
      <c r="F1766" s="9"/>
      <c r="G1766" s="9"/>
      <c r="H1766" s="9"/>
      <c r="I1766" s="9"/>
      <c r="J1766" s="9"/>
      <c r="K1766" s="9"/>
      <c r="L1766" s="9"/>
      <c r="M1766" s="9"/>
      <c r="N1766" s="9"/>
      <c r="O1766" s="12"/>
      <c r="P1766" s="9"/>
      <c r="Q1766" s="9"/>
    </row>
    <row r="1767" spans="1:17" x14ac:dyDescent="0.2">
      <c r="A1767" s="9"/>
      <c r="B1767" s="10"/>
      <c r="C1767" s="9"/>
      <c r="D1767" s="11"/>
      <c r="E1767" s="11"/>
      <c r="F1767" s="9"/>
      <c r="G1767" s="9"/>
      <c r="H1767" s="9"/>
      <c r="I1767" s="9"/>
      <c r="J1767" s="9"/>
      <c r="K1767" s="9"/>
      <c r="L1767" s="9"/>
      <c r="M1767" s="9"/>
      <c r="N1767" s="9"/>
      <c r="O1767" s="12"/>
      <c r="P1767" s="9"/>
      <c r="Q1767" s="9"/>
    </row>
    <row r="1768" spans="1:17" x14ac:dyDescent="0.2">
      <c r="A1768" s="9"/>
      <c r="B1768" s="10"/>
      <c r="C1768" s="9"/>
      <c r="D1768" s="11"/>
      <c r="E1768" s="11"/>
      <c r="F1768" s="9"/>
      <c r="G1768" s="9"/>
      <c r="H1768" s="9"/>
      <c r="I1768" s="9"/>
      <c r="J1768" s="9"/>
      <c r="K1768" s="9"/>
      <c r="L1768" s="9"/>
      <c r="M1768" s="9"/>
      <c r="N1768" s="9"/>
      <c r="O1768" s="12"/>
      <c r="P1768" s="9"/>
      <c r="Q1768" s="9"/>
    </row>
    <row r="1769" spans="1:17" x14ac:dyDescent="0.2">
      <c r="A1769" s="9"/>
      <c r="B1769" s="10"/>
      <c r="C1769" s="9"/>
      <c r="D1769" s="11"/>
      <c r="E1769" s="11"/>
      <c r="F1769" s="9"/>
      <c r="G1769" s="9"/>
      <c r="H1769" s="9"/>
      <c r="I1769" s="9"/>
      <c r="J1769" s="9"/>
      <c r="K1769" s="9"/>
      <c r="L1769" s="9"/>
      <c r="M1769" s="9"/>
      <c r="N1769" s="9"/>
      <c r="O1769" s="12"/>
      <c r="P1769" s="9"/>
      <c r="Q1769" s="9"/>
    </row>
    <row r="1770" spans="1:17" x14ac:dyDescent="0.2">
      <c r="A1770" s="9"/>
      <c r="B1770" s="10"/>
      <c r="C1770" s="9"/>
      <c r="D1770" s="11"/>
      <c r="E1770" s="11"/>
      <c r="F1770" s="9"/>
      <c r="G1770" s="9"/>
      <c r="H1770" s="9"/>
      <c r="I1770" s="9"/>
      <c r="J1770" s="9"/>
      <c r="K1770" s="9"/>
      <c r="L1770" s="9"/>
      <c r="M1770" s="9"/>
      <c r="N1770" s="9"/>
      <c r="O1770" s="12"/>
      <c r="P1770" s="9"/>
      <c r="Q1770" s="9"/>
    </row>
    <row r="1771" spans="1:17" x14ac:dyDescent="0.2">
      <c r="A1771" s="9"/>
      <c r="B1771" s="10"/>
      <c r="C1771" s="9"/>
      <c r="D1771" s="11"/>
      <c r="E1771" s="11"/>
      <c r="F1771" s="9"/>
      <c r="G1771" s="9"/>
      <c r="H1771" s="9"/>
      <c r="I1771" s="9"/>
      <c r="J1771" s="9"/>
      <c r="K1771" s="9"/>
      <c r="L1771" s="9"/>
      <c r="M1771" s="9"/>
      <c r="N1771" s="9"/>
      <c r="O1771" s="12"/>
      <c r="P1771" s="9"/>
      <c r="Q1771" s="9"/>
    </row>
    <row r="1772" spans="1:17" x14ac:dyDescent="0.2">
      <c r="A1772" s="9"/>
      <c r="B1772" s="10"/>
      <c r="C1772" s="9"/>
      <c r="D1772" s="11"/>
      <c r="E1772" s="11"/>
      <c r="F1772" s="9"/>
      <c r="G1772" s="9"/>
      <c r="H1772" s="9"/>
      <c r="I1772" s="9"/>
      <c r="J1772" s="9"/>
      <c r="K1772" s="9"/>
      <c r="L1772" s="9"/>
      <c r="M1772" s="9"/>
      <c r="N1772" s="9"/>
      <c r="O1772" s="12"/>
      <c r="P1772" s="9"/>
      <c r="Q1772" s="9"/>
    </row>
    <row r="1773" spans="1:17" x14ac:dyDescent="0.2">
      <c r="A1773" s="9"/>
      <c r="B1773" s="10"/>
      <c r="C1773" s="9"/>
      <c r="D1773" s="11"/>
      <c r="E1773" s="11"/>
      <c r="F1773" s="9"/>
      <c r="G1773" s="9"/>
      <c r="H1773" s="9"/>
      <c r="I1773" s="9"/>
      <c r="J1773" s="9"/>
      <c r="K1773" s="9"/>
      <c r="L1773" s="9"/>
      <c r="M1773" s="9"/>
      <c r="N1773" s="9"/>
      <c r="O1773" s="12"/>
      <c r="P1773" s="9"/>
      <c r="Q1773" s="9"/>
    </row>
    <row r="1774" spans="1:17" x14ac:dyDescent="0.2">
      <c r="A1774" s="9"/>
      <c r="B1774" s="10"/>
      <c r="C1774" s="9"/>
      <c r="D1774" s="11"/>
      <c r="E1774" s="11"/>
      <c r="F1774" s="9"/>
      <c r="G1774" s="9"/>
      <c r="H1774" s="9"/>
      <c r="I1774" s="9"/>
      <c r="J1774" s="9"/>
      <c r="K1774" s="9"/>
      <c r="L1774" s="9"/>
      <c r="M1774" s="9"/>
      <c r="N1774" s="9"/>
      <c r="O1774" s="12"/>
      <c r="P1774" s="9"/>
      <c r="Q1774" s="9"/>
    </row>
    <row r="1775" spans="1:17" x14ac:dyDescent="0.2">
      <c r="A1775" s="9"/>
      <c r="B1775" s="10"/>
      <c r="C1775" s="9"/>
      <c r="D1775" s="11"/>
      <c r="E1775" s="11"/>
      <c r="F1775" s="9"/>
      <c r="G1775" s="9"/>
      <c r="H1775" s="9"/>
      <c r="I1775" s="9"/>
      <c r="J1775" s="9"/>
      <c r="K1775" s="9"/>
      <c r="L1775" s="9"/>
      <c r="M1775" s="9"/>
      <c r="N1775" s="9"/>
      <c r="O1775" s="12"/>
      <c r="P1775" s="9"/>
      <c r="Q1775" s="9"/>
    </row>
    <row r="1776" spans="1:17" x14ac:dyDescent="0.2">
      <c r="A1776" s="9"/>
      <c r="B1776" s="10"/>
      <c r="C1776" s="9"/>
      <c r="D1776" s="11"/>
      <c r="E1776" s="11"/>
      <c r="F1776" s="9"/>
      <c r="G1776" s="9"/>
      <c r="H1776" s="9"/>
      <c r="I1776" s="9"/>
      <c r="J1776" s="9"/>
      <c r="K1776" s="9"/>
      <c r="L1776" s="9"/>
      <c r="M1776" s="9"/>
      <c r="N1776" s="9"/>
      <c r="O1776" s="12"/>
      <c r="P1776" s="9"/>
      <c r="Q1776" s="9"/>
    </row>
    <row r="1777" spans="1:17" x14ac:dyDescent="0.2">
      <c r="A1777" s="9"/>
      <c r="B1777" s="10"/>
      <c r="C1777" s="9"/>
      <c r="D1777" s="11"/>
      <c r="E1777" s="11"/>
      <c r="F1777" s="9"/>
      <c r="G1777" s="9"/>
      <c r="H1777" s="9"/>
      <c r="I1777" s="9"/>
      <c r="J1777" s="9"/>
      <c r="K1777" s="9"/>
      <c r="L1777" s="9"/>
      <c r="M1777" s="9"/>
      <c r="N1777" s="9"/>
      <c r="O1777" s="12"/>
      <c r="P1777" s="9"/>
      <c r="Q1777" s="9"/>
    </row>
    <row r="1778" spans="1:17" x14ac:dyDescent="0.2">
      <c r="A1778" s="9"/>
      <c r="B1778" s="10"/>
      <c r="C1778" s="9"/>
      <c r="D1778" s="11"/>
      <c r="E1778" s="11"/>
      <c r="F1778" s="9"/>
      <c r="G1778" s="9"/>
      <c r="H1778" s="9"/>
      <c r="I1778" s="9"/>
      <c r="J1778" s="9"/>
      <c r="K1778" s="9"/>
      <c r="L1778" s="9"/>
      <c r="M1778" s="9"/>
      <c r="N1778" s="9"/>
      <c r="O1778" s="12"/>
      <c r="P1778" s="9"/>
      <c r="Q1778" s="9"/>
    </row>
    <row r="1779" spans="1:17" x14ac:dyDescent="0.2">
      <c r="A1779" s="9"/>
      <c r="B1779" s="10"/>
      <c r="C1779" s="9"/>
      <c r="D1779" s="11"/>
      <c r="E1779" s="11"/>
      <c r="F1779" s="9"/>
      <c r="G1779" s="9"/>
      <c r="H1779" s="9"/>
      <c r="I1779" s="9"/>
      <c r="J1779" s="9"/>
      <c r="K1779" s="9"/>
      <c r="L1779" s="9"/>
      <c r="M1779" s="9"/>
      <c r="N1779" s="9"/>
      <c r="O1779" s="12"/>
      <c r="P1779" s="9"/>
      <c r="Q1779" s="9"/>
    </row>
    <row r="1780" spans="1:17" x14ac:dyDescent="0.2">
      <c r="A1780" s="9"/>
      <c r="B1780" s="10"/>
      <c r="C1780" s="9"/>
      <c r="D1780" s="11"/>
      <c r="E1780" s="11"/>
      <c r="F1780" s="9"/>
      <c r="G1780" s="9"/>
      <c r="H1780" s="9"/>
      <c r="I1780" s="9"/>
      <c r="J1780" s="9"/>
      <c r="K1780" s="9"/>
      <c r="L1780" s="9"/>
      <c r="M1780" s="9"/>
      <c r="N1780" s="9"/>
      <c r="O1780" s="12"/>
      <c r="P1780" s="9"/>
      <c r="Q1780" s="9"/>
    </row>
    <row r="1781" spans="1:17" x14ac:dyDescent="0.2">
      <c r="A1781" s="9"/>
      <c r="B1781" s="10"/>
      <c r="C1781" s="9"/>
      <c r="D1781" s="11"/>
      <c r="E1781" s="11"/>
      <c r="F1781" s="9"/>
      <c r="G1781" s="9"/>
      <c r="H1781" s="9"/>
      <c r="I1781" s="9"/>
      <c r="J1781" s="9"/>
      <c r="K1781" s="9"/>
      <c r="L1781" s="9"/>
      <c r="M1781" s="9"/>
      <c r="N1781" s="9"/>
      <c r="O1781" s="12"/>
      <c r="P1781" s="9"/>
      <c r="Q1781" s="9"/>
    </row>
    <row r="1782" spans="1:17" x14ac:dyDescent="0.2">
      <c r="A1782" s="9"/>
      <c r="B1782" s="10"/>
      <c r="C1782" s="9"/>
      <c r="D1782" s="11"/>
      <c r="E1782" s="11"/>
      <c r="F1782" s="9"/>
      <c r="G1782" s="9"/>
      <c r="H1782" s="9"/>
      <c r="I1782" s="9"/>
      <c r="J1782" s="9"/>
      <c r="K1782" s="9"/>
      <c r="L1782" s="9"/>
      <c r="M1782" s="9"/>
      <c r="N1782" s="9"/>
      <c r="O1782" s="12"/>
      <c r="P1782" s="9"/>
      <c r="Q1782" s="9"/>
    </row>
    <row r="1783" spans="1:17" x14ac:dyDescent="0.2">
      <c r="A1783" s="9"/>
      <c r="B1783" s="10"/>
      <c r="C1783" s="9"/>
      <c r="D1783" s="11"/>
      <c r="E1783" s="11"/>
      <c r="F1783" s="9"/>
      <c r="G1783" s="9"/>
      <c r="H1783" s="9"/>
      <c r="I1783" s="9"/>
      <c r="J1783" s="9"/>
      <c r="K1783" s="9"/>
      <c r="L1783" s="9"/>
      <c r="M1783" s="9"/>
      <c r="N1783" s="9"/>
      <c r="O1783" s="12"/>
      <c r="P1783" s="9"/>
      <c r="Q1783" s="9"/>
    </row>
    <row r="1784" spans="1:17" x14ac:dyDescent="0.2">
      <c r="A1784" s="9"/>
      <c r="B1784" s="10"/>
      <c r="C1784" s="9"/>
      <c r="D1784" s="11"/>
      <c r="E1784" s="11"/>
      <c r="F1784" s="9"/>
      <c r="G1784" s="9"/>
      <c r="H1784" s="9"/>
      <c r="I1784" s="9"/>
      <c r="J1784" s="9"/>
      <c r="K1784" s="9"/>
      <c r="L1784" s="9"/>
      <c r="M1784" s="9"/>
      <c r="N1784" s="9"/>
      <c r="O1784" s="12"/>
      <c r="P1784" s="9"/>
      <c r="Q1784" s="9"/>
    </row>
    <row r="1785" spans="1:17" x14ac:dyDescent="0.2">
      <c r="A1785" s="9"/>
      <c r="B1785" s="10"/>
      <c r="C1785" s="9"/>
      <c r="D1785" s="11"/>
      <c r="E1785" s="11"/>
      <c r="F1785" s="9"/>
      <c r="G1785" s="9"/>
      <c r="H1785" s="9"/>
      <c r="I1785" s="9"/>
      <c r="J1785" s="9"/>
      <c r="K1785" s="9"/>
      <c r="L1785" s="9"/>
      <c r="M1785" s="9"/>
      <c r="N1785" s="9"/>
      <c r="O1785" s="12"/>
      <c r="P1785" s="9"/>
      <c r="Q1785" s="9"/>
    </row>
    <row r="1786" spans="1:17" x14ac:dyDescent="0.2">
      <c r="A1786" s="9"/>
      <c r="B1786" s="10"/>
      <c r="C1786" s="9"/>
      <c r="D1786" s="11"/>
      <c r="E1786" s="11"/>
      <c r="F1786" s="9"/>
      <c r="G1786" s="9"/>
      <c r="H1786" s="9"/>
      <c r="I1786" s="9"/>
      <c r="J1786" s="9"/>
      <c r="K1786" s="9"/>
      <c r="L1786" s="9"/>
      <c r="M1786" s="9"/>
      <c r="N1786" s="9"/>
      <c r="O1786" s="12"/>
      <c r="P1786" s="9"/>
      <c r="Q1786" s="9"/>
    </row>
    <row r="1787" spans="1:17" x14ac:dyDescent="0.2">
      <c r="A1787" s="9"/>
      <c r="B1787" s="10"/>
      <c r="C1787" s="9"/>
      <c r="D1787" s="11"/>
      <c r="E1787" s="11"/>
      <c r="F1787" s="9"/>
      <c r="G1787" s="9"/>
      <c r="H1787" s="9"/>
      <c r="I1787" s="9"/>
      <c r="J1787" s="9"/>
      <c r="K1787" s="9"/>
      <c r="L1787" s="9"/>
      <c r="M1787" s="9"/>
      <c r="N1787" s="9"/>
      <c r="O1787" s="12"/>
      <c r="P1787" s="9"/>
      <c r="Q1787" s="9"/>
    </row>
    <row r="1788" spans="1:17" x14ac:dyDescent="0.2">
      <c r="A1788" s="9"/>
      <c r="B1788" s="10"/>
      <c r="C1788" s="9"/>
      <c r="D1788" s="11"/>
      <c r="E1788" s="11"/>
      <c r="F1788" s="9"/>
      <c r="G1788" s="9"/>
      <c r="H1788" s="9"/>
      <c r="I1788" s="9"/>
      <c r="J1788" s="9"/>
      <c r="K1788" s="9"/>
      <c r="L1788" s="9"/>
      <c r="M1788" s="9"/>
      <c r="N1788" s="9"/>
      <c r="O1788" s="12"/>
      <c r="P1788" s="9"/>
      <c r="Q1788" s="9"/>
    </row>
    <row r="1789" spans="1:17" x14ac:dyDescent="0.2">
      <c r="A1789" s="9"/>
      <c r="B1789" s="10"/>
      <c r="C1789" s="9"/>
      <c r="D1789" s="11"/>
      <c r="E1789" s="11"/>
      <c r="F1789" s="9"/>
      <c r="G1789" s="9"/>
      <c r="H1789" s="9"/>
      <c r="I1789" s="9"/>
      <c r="J1789" s="9"/>
      <c r="K1789" s="9"/>
      <c r="L1789" s="9"/>
      <c r="M1789" s="9"/>
      <c r="N1789" s="9"/>
      <c r="O1789" s="12"/>
      <c r="P1789" s="9"/>
      <c r="Q1789" s="9"/>
    </row>
    <row r="1790" spans="1:17" x14ac:dyDescent="0.2">
      <c r="A1790" s="9"/>
      <c r="B1790" s="10"/>
      <c r="C1790" s="9"/>
      <c r="D1790" s="11"/>
      <c r="E1790" s="11"/>
      <c r="F1790" s="9"/>
      <c r="G1790" s="9"/>
      <c r="H1790" s="9"/>
      <c r="I1790" s="9"/>
      <c r="J1790" s="9"/>
      <c r="K1790" s="9"/>
      <c r="L1790" s="9"/>
      <c r="M1790" s="9"/>
      <c r="N1790" s="9"/>
      <c r="O1790" s="12"/>
      <c r="P1790" s="9"/>
      <c r="Q1790" s="9"/>
    </row>
    <row r="1791" spans="1:17" x14ac:dyDescent="0.2">
      <c r="A1791" s="9"/>
      <c r="B1791" s="10"/>
      <c r="C1791" s="9"/>
      <c r="D1791" s="11"/>
      <c r="E1791" s="11"/>
      <c r="F1791" s="9"/>
      <c r="G1791" s="9"/>
      <c r="H1791" s="9"/>
      <c r="I1791" s="9"/>
      <c r="J1791" s="9"/>
      <c r="K1791" s="9"/>
      <c r="L1791" s="9"/>
      <c r="M1791" s="9"/>
      <c r="N1791" s="9"/>
      <c r="O1791" s="12"/>
      <c r="P1791" s="9"/>
      <c r="Q1791" s="9"/>
    </row>
    <row r="1792" spans="1:17" x14ac:dyDescent="0.2">
      <c r="A1792" s="9"/>
      <c r="B1792" s="10"/>
      <c r="C1792" s="9"/>
      <c r="D1792" s="11"/>
      <c r="E1792" s="11"/>
      <c r="F1792" s="9"/>
      <c r="G1792" s="9"/>
      <c r="H1792" s="9"/>
      <c r="I1792" s="9"/>
      <c r="J1792" s="9"/>
      <c r="K1792" s="9"/>
      <c r="L1792" s="9"/>
      <c r="M1792" s="9"/>
      <c r="N1792" s="9"/>
      <c r="O1792" s="12"/>
      <c r="P1792" s="9"/>
      <c r="Q1792" s="9"/>
    </row>
    <row r="1793" spans="1:17" x14ac:dyDescent="0.2">
      <c r="A1793" s="9"/>
      <c r="B1793" s="10"/>
      <c r="C1793" s="9"/>
      <c r="D1793" s="11"/>
      <c r="E1793" s="11"/>
      <c r="F1793" s="9"/>
      <c r="G1793" s="9"/>
      <c r="H1793" s="9"/>
      <c r="I1793" s="9"/>
      <c r="J1793" s="9"/>
      <c r="K1793" s="9"/>
      <c r="L1793" s="9"/>
      <c r="M1793" s="9"/>
      <c r="N1793" s="9"/>
      <c r="O1793" s="12"/>
      <c r="P1793" s="9"/>
      <c r="Q1793" s="9"/>
    </row>
    <row r="1794" spans="1:17" x14ac:dyDescent="0.2">
      <c r="A1794" s="9"/>
      <c r="B1794" s="10"/>
      <c r="C1794" s="9"/>
      <c r="D1794" s="11"/>
      <c r="E1794" s="11"/>
      <c r="F1794" s="9"/>
      <c r="G1794" s="9"/>
      <c r="H1794" s="9"/>
      <c r="I1794" s="9"/>
      <c r="J1794" s="9"/>
      <c r="K1794" s="9"/>
      <c r="L1794" s="9"/>
      <c r="M1794" s="9"/>
      <c r="N1794" s="9"/>
      <c r="O1794" s="12"/>
      <c r="P1794" s="9"/>
      <c r="Q1794" s="9"/>
    </row>
    <row r="1795" spans="1:17" x14ac:dyDescent="0.2">
      <c r="A1795" s="9"/>
      <c r="B1795" s="10"/>
      <c r="C1795" s="9"/>
      <c r="D1795" s="11"/>
      <c r="E1795" s="11"/>
      <c r="F1795" s="9"/>
      <c r="G1795" s="9"/>
      <c r="H1795" s="9"/>
      <c r="I1795" s="9"/>
      <c r="J1795" s="9"/>
      <c r="K1795" s="9"/>
      <c r="L1795" s="9"/>
      <c r="M1795" s="9"/>
      <c r="N1795" s="9"/>
      <c r="O1795" s="12"/>
      <c r="P1795" s="9"/>
      <c r="Q1795" s="9"/>
    </row>
    <row r="1796" spans="1:17" x14ac:dyDescent="0.2">
      <c r="A1796" s="9"/>
      <c r="B1796" s="10"/>
      <c r="C1796" s="9"/>
      <c r="D1796" s="11"/>
      <c r="E1796" s="11"/>
      <c r="F1796" s="9"/>
      <c r="G1796" s="9"/>
      <c r="H1796" s="9"/>
      <c r="I1796" s="9"/>
      <c r="J1796" s="9"/>
      <c r="K1796" s="9"/>
      <c r="L1796" s="9"/>
      <c r="M1796" s="9"/>
      <c r="N1796" s="9"/>
      <c r="O1796" s="12"/>
      <c r="P1796" s="9"/>
      <c r="Q1796" s="9"/>
    </row>
    <row r="1797" spans="1:17" x14ac:dyDescent="0.2">
      <c r="A1797" s="9"/>
      <c r="B1797" s="10"/>
      <c r="C1797" s="9"/>
      <c r="D1797" s="11"/>
      <c r="E1797" s="11"/>
      <c r="F1797" s="9"/>
      <c r="G1797" s="9"/>
      <c r="H1797" s="9"/>
      <c r="I1797" s="9"/>
      <c r="J1797" s="9"/>
      <c r="K1797" s="9"/>
      <c r="L1797" s="9"/>
      <c r="M1797" s="9"/>
      <c r="N1797" s="9"/>
      <c r="O1797" s="12"/>
      <c r="P1797" s="9"/>
      <c r="Q1797" s="9"/>
    </row>
    <row r="1798" spans="1:17" x14ac:dyDescent="0.2">
      <c r="A1798" s="9"/>
      <c r="B1798" s="10"/>
      <c r="C1798" s="9"/>
      <c r="D1798" s="11"/>
      <c r="E1798" s="11"/>
      <c r="F1798" s="9"/>
      <c r="G1798" s="9"/>
      <c r="H1798" s="9"/>
      <c r="I1798" s="9"/>
      <c r="J1798" s="9"/>
      <c r="K1798" s="9"/>
      <c r="L1798" s="9"/>
      <c r="M1798" s="9"/>
      <c r="N1798" s="9"/>
      <c r="O1798" s="12"/>
      <c r="P1798" s="9"/>
      <c r="Q1798" s="9"/>
    </row>
    <row r="1799" spans="1:17" x14ac:dyDescent="0.2">
      <c r="A1799" s="9"/>
      <c r="B1799" s="10"/>
      <c r="C1799" s="9"/>
      <c r="D1799" s="11"/>
      <c r="E1799" s="11"/>
      <c r="F1799" s="9"/>
      <c r="G1799" s="9"/>
      <c r="H1799" s="9"/>
      <c r="I1799" s="9"/>
      <c r="J1799" s="9"/>
      <c r="K1799" s="9"/>
      <c r="L1799" s="9"/>
      <c r="M1799" s="9"/>
      <c r="N1799" s="9"/>
      <c r="O1799" s="12"/>
      <c r="P1799" s="9"/>
      <c r="Q1799" s="9"/>
    </row>
    <row r="1800" spans="1:17" x14ac:dyDescent="0.2">
      <c r="A1800" s="9"/>
      <c r="B1800" s="10"/>
      <c r="C1800" s="9"/>
      <c r="D1800" s="11"/>
      <c r="E1800" s="11"/>
      <c r="F1800" s="9"/>
      <c r="G1800" s="9"/>
      <c r="H1800" s="9"/>
      <c r="I1800" s="9"/>
      <c r="J1800" s="9"/>
      <c r="K1800" s="9"/>
      <c r="L1800" s="9"/>
      <c r="M1800" s="9"/>
      <c r="N1800" s="9"/>
      <c r="O1800" s="12"/>
      <c r="P1800" s="9"/>
      <c r="Q1800" s="9"/>
    </row>
    <row r="1801" spans="1:17" x14ac:dyDescent="0.2">
      <c r="A1801" s="9"/>
      <c r="B1801" s="10"/>
      <c r="C1801" s="9"/>
      <c r="D1801" s="11"/>
      <c r="E1801" s="11"/>
      <c r="F1801" s="9"/>
      <c r="G1801" s="9"/>
      <c r="H1801" s="9"/>
      <c r="I1801" s="9"/>
      <c r="J1801" s="9"/>
      <c r="K1801" s="9"/>
      <c r="L1801" s="9"/>
      <c r="M1801" s="9"/>
      <c r="N1801" s="9"/>
      <c r="O1801" s="12"/>
      <c r="P1801" s="9"/>
      <c r="Q1801" s="9"/>
    </row>
    <row r="1802" spans="1:17" x14ac:dyDescent="0.2">
      <c r="A1802" s="9"/>
      <c r="B1802" s="10"/>
      <c r="C1802" s="9"/>
      <c r="D1802" s="11"/>
      <c r="E1802" s="11"/>
      <c r="F1802" s="9"/>
      <c r="G1802" s="9"/>
      <c r="H1802" s="9"/>
      <c r="I1802" s="9"/>
      <c r="J1802" s="9"/>
      <c r="K1802" s="9"/>
      <c r="L1802" s="9"/>
      <c r="M1802" s="9"/>
      <c r="N1802" s="9"/>
      <c r="O1802" s="12"/>
      <c r="P1802" s="9"/>
      <c r="Q1802" s="9"/>
    </row>
    <row r="1803" spans="1:17" x14ac:dyDescent="0.2">
      <c r="A1803" s="9"/>
      <c r="B1803" s="10"/>
      <c r="C1803" s="9"/>
      <c r="D1803" s="11"/>
      <c r="E1803" s="11"/>
      <c r="F1803" s="9"/>
      <c r="G1803" s="9"/>
      <c r="H1803" s="9"/>
      <c r="I1803" s="9"/>
      <c r="J1803" s="9"/>
      <c r="K1803" s="9"/>
      <c r="L1803" s="9"/>
      <c r="M1803" s="9"/>
      <c r="N1803" s="9"/>
      <c r="O1803" s="12"/>
      <c r="P1803" s="9"/>
      <c r="Q1803" s="9"/>
    </row>
    <row r="1804" spans="1:17" x14ac:dyDescent="0.2">
      <c r="A1804" s="9"/>
      <c r="B1804" s="10"/>
      <c r="C1804" s="9"/>
      <c r="D1804" s="11"/>
      <c r="E1804" s="11"/>
      <c r="F1804" s="9"/>
      <c r="G1804" s="9"/>
      <c r="H1804" s="9"/>
      <c r="I1804" s="9"/>
      <c r="J1804" s="9"/>
      <c r="K1804" s="9"/>
      <c r="L1804" s="9"/>
      <c r="M1804" s="9"/>
      <c r="N1804" s="9"/>
      <c r="O1804" s="12"/>
      <c r="P1804" s="9"/>
      <c r="Q1804" s="9"/>
    </row>
    <row r="1805" spans="1:17" x14ac:dyDescent="0.2">
      <c r="A1805" s="9"/>
      <c r="B1805" s="10"/>
      <c r="C1805" s="9"/>
      <c r="D1805" s="11"/>
      <c r="E1805" s="11"/>
      <c r="F1805" s="9"/>
      <c r="G1805" s="9"/>
      <c r="H1805" s="9"/>
      <c r="I1805" s="9"/>
      <c r="J1805" s="9"/>
      <c r="K1805" s="9"/>
      <c r="L1805" s="9"/>
      <c r="M1805" s="9"/>
      <c r="N1805" s="9"/>
      <c r="O1805" s="12"/>
      <c r="P1805" s="9"/>
      <c r="Q1805" s="9"/>
    </row>
    <row r="1806" spans="1:17" x14ac:dyDescent="0.2">
      <c r="A1806" s="9"/>
      <c r="B1806" s="10"/>
      <c r="C1806" s="9"/>
      <c r="D1806" s="11"/>
      <c r="E1806" s="11"/>
      <c r="F1806" s="9"/>
      <c r="G1806" s="9"/>
      <c r="H1806" s="9"/>
      <c r="I1806" s="9"/>
      <c r="J1806" s="9"/>
      <c r="K1806" s="9"/>
      <c r="L1806" s="9"/>
      <c r="M1806" s="9"/>
      <c r="N1806" s="9"/>
      <c r="O1806" s="12"/>
      <c r="P1806" s="9"/>
      <c r="Q1806" s="9"/>
    </row>
    <row r="1807" spans="1:17" x14ac:dyDescent="0.2">
      <c r="A1807" s="9"/>
      <c r="B1807" s="10"/>
      <c r="C1807" s="9"/>
      <c r="D1807" s="11"/>
      <c r="E1807" s="11"/>
      <c r="F1807" s="9"/>
      <c r="G1807" s="9"/>
      <c r="H1807" s="9"/>
      <c r="I1807" s="9"/>
      <c r="J1807" s="9"/>
      <c r="K1807" s="9"/>
      <c r="L1807" s="9"/>
      <c r="M1807" s="9"/>
      <c r="N1807" s="9"/>
      <c r="O1807" s="12"/>
      <c r="P1807" s="9"/>
      <c r="Q1807" s="9"/>
    </row>
    <row r="1808" spans="1:17" x14ac:dyDescent="0.2">
      <c r="A1808" s="9"/>
      <c r="B1808" s="10"/>
      <c r="C1808" s="9"/>
      <c r="D1808" s="11"/>
      <c r="E1808" s="11"/>
      <c r="F1808" s="9"/>
      <c r="G1808" s="9"/>
      <c r="H1808" s="9"/>
      <c r="I1808" s="9"/>
      <c r="J1808" s="9"/>
      <c r="K1808" s="9"/>
      <c r="L1808" s="9"/>
      <c r="M1808" s="9"/>
      <c r="N1808" s="9"/>
      <c r="O1808" s="12"/>
      <c r="P1808" s="9"/>
      <c r="Q1808" s="9"/>
    </row>
    <row r="1809" spans="1:17" x14ac:dyDescent="0.2">
      <c r="A1809" s="9"/>
      <c r="B1809" s="10"/>
      <c r="C1809" s="9"/>
      <c r="D1809" s="11"/>
      <c r="E1809" s="11"/>
      <c r="F1809" s="9"/>
      <c r="G1809" s="9"/>
      <c r="H1809" s="9"/>
      <c r="I1809" s="9"/>
      <c r="J1809" s="9"/>
      <c r="K1809" s="9"/>
      <c r="L1809" s="9"/>
      <c r="M1809" s="9"/>
      <c r="N1809" s="9"/>
      <c r="O1809" s="12"/>
      <c r="P1809" s="9"/>
      <c r="Q1809" s="9"/>
    </row>
    <row r="1810" spans="1:17" x14ac:dyDescent="0.2">
      <c r="A1810" s="9"/>
      <c r="B1810" s="10"/>
      <c r="C1810" s="9"/>
      <c r="D1810" s="11"/>
      <c r="E1810" s="11"/>
      <c r="F1810" s="9"/>
      <c r="G1810" s="9"/>
      <c r="H1810" s="9"/>
      <c r="I1810" s="9"/>
      <c r="J1810" s="9"/>
      <c r="K1810" s="9"/>
      <c r="L1810" s="9"/>
      <c r="M1810" s="9"/>
      <c r="N1810" s="9"/>
      <c r="O1810" s="12"/>
      <c r="P1810" s="9"/>
      <c r="Q1810" s="9"/>
    </row>
    <row r="1811" spans="1:17" x14ac:dyDescent="0.2">
      <c r="A1811" s="9"/>
      <c r="B1811" s="10"/>
      <c r="C1811" s="9"/>
      <c r="D1811" s="11"/>
      <c r="E1811" s="11"/>
      <c r="F1811" s="9"/>
      <c r="G1811" s="9"/>
      <c r="H1811" s="9"/>
      <c r="I1811" s="9"/>
      <c r="J1811" s="9"/>
      <c r="K1811" s="9"/>
      <c r="L1811" s="9"/>
      <c r="M1811" s="9"/>
      <c r="N1811" s="9"/>
      <c r="O1811" s="12"/>
      <c r="P1811" s="9"/>
      <c r="Q1811" s="9"/>
    </row>
    <row r="1812" spans="1:17" x14ac:dyDescent="0.2">
      <c r="A1812" s="9"/>
      <c r="B1812" s="10"/>
      <c r="C1812" s="9"/>
      <c r="D1812" s="11"/>
      <c r="E1812" s="11"/>
      <c r="F1812" s="9"/>
      <c r="G1812" s="9"/>
      <c r="H1812" s="9"/>
      <c r="I1812" s="9"/>
      <c r="J1812" s="9"/>
      <c r="K1812" s="9"/>
      <c r="L1812" s="9"/>
      <c r="M1812" s="9"/>
      <c r="N1812" s="9"/>
      <c r="O1812" s="12"/>
      <c r="P1812" s="9"/>
      <c r="Q1812" s="9"/>
    </row>
    <row r="1813" spans="1:17" x14ac:dyDescent="0.2">
      <c r="A1813" s="9"/>
      <c r="B1813" s="10"/>
      <c r="C1813" s="9"/>
      <c r="D1813" s="11"/>
      <c r="E1813" s="11"/>
      <c r="F1813" s="9"/>
      <c r="G1813" s="9"/>
      <c r="H1813" s="9"/>
      <c r="I1813" s="9"/>
      <c r="J1813" s="9"/>
      <c r="K1813" s="9"/>
      <c r="L1813" s="9"/>
      <c r="M1813" s="9"/>
      <c r="N1813" s="9"/>
      <c r="O1813" s="12"/>
      <c r="P1813" s="9"/>
      <c r="Q1813" s="9"/>
    </row>
    <row r="1814" spans="1:17" x14ac:dyDescent="0.2">
      <c r="A1814" s="9"/>
      <c r="B1814" s="10"/>
      <c r="C1814" s="9"/>
      <c r="D1814" s="11"/>
      <c r="E1814" s="11"/>
      <c r="F1814" s="9"/>
      <c r="G1814" s="9"/>
      <c r="H1814" s="9"/>
      <c r="I1814" s="9"/>
      <c r="J1814" s="9"/>
      <c r="K1814" s="9"/>
      <c r="L1814" s="9"/>
      <c r="M1814" s="9"/>
      <c r="N1814" s="9"/>
      <c r="O1814" s="12"/>
      <c r="P1814" s="9"/>
      <c r="Q1814" s="9"/>
    </row>
    <row r="1815" spans="1:17" x14ac:dyDescent="0.2">
      <c r="A1815" s="9"/>
      <c r="B1815" s="10"/>
      <c r="C1815" s="9"/>
      <c r="D1815" s="11"/>
      <c r="E1815" s="11"/>
      <c r="F1815" s="9"/>
      <c r="G1815" s="9"/>
      <c r="H1815" s="9"/>
      <c r="I1815" s="9"/>
      <c r="J1815" s="9"/>
      <c r="K1815" s="9"/>
      <c r="L1815" s="9"/>
      <c r="M1815" s="9"/>
      <c r="N1815" s="9"/>
      <c r="O1815" s="12"/>
      <c r="P1815" s="9"/>
      <c r="Q1815" s="9"/>
    </row>
    <row r="1816" spans="1:17" x14ac:dyDescent="0.2">
      <c r="A1816" s="9"/>
      <c r="B1816" s="10"/>
      <c r="C1816" s="9"/>
      <c r="D1816" s="11"/>
      <c r="E1816" s="11"/>
      <c r="F1816" s="9"/>
      <c r="G1816" s="9"/>
      <c r="H1816" s="9"/>
      <c r="I1816" s="9"/>
      <c r="J1816" s="9"/>
      <c r="K1816" s="9"/>
      <c r="L1816" s="9"/>
      <c r="M1816" s="9"/>
      <c r="N1816" s="9"/>
      <c r="O1816" s="12"/>
      <c r="P1816" s="9"/>
      <c r="Q1816" s="9"/>
    </row>
    <row r="1817" spans="1:17" x14ac:dyDescent="0.2">
      <c r="A1817" s="9"/>
      <c r="B1817" s="10"/>
      <c r="C1817" s="9"/>
      <c r="D1817" s="11"/>
      <c r="E1817" s="11"/>
      <c r="F1817" s="9"/>
      <c r="G1817" s="9"/>
      <c r="H1817" s="9"/>
      <c r="I1817" s="9"/>
      <c r="J1817" s="9"/>
      <c r="K1817" s="9"/>
      <c r="L1817" s="9"/>
      <c r="M1817" s="9"/>
      <c r="N1817" s="9"/>
      <c r="O1817" s="12"/>
      <c r="P1817" s="9"/>
      <c r="Q1817" s="9"/>
    </row>
    <row r="1818" spans="1:17" x14ac:dyDescent="0.2">
      <c r="A1818" s="9"/>
      <c r="B1818" s="10"/>
      <c r="C1818" s="9"/>
      <c r="D1818" s="11"/>
      <c r="E1818" s="11"/>
      <c r="F1818" s="9"/>
      <c r="G1818" s="9"/>
      <c r="H1818" s="9"/>
      <c r="I1818" s="9"/>
      <c r="J1818" s="9"/>
      <c r="K1818" s="9"/>
      <c r="L1818" s="9"/>
      <c r="M1818" s="9"/>
      <c r="N1818" s="9"/>
      <c r="O1818" s="12"/>
      <c r="P1818" s="9"/>
      <c r="Q1818" s="9"/>
    </row>
    <row r="1819" spans="1:17" x14ac:dyDescent="0.2">
      <c r="A1819" s="9"/>
      <c r="B1819" s="10"/>
      <c r="C1819" s="9"/>
      <c r="D1819" s="11"/>
      <c r="E1819" s="11"/>
      <c r="F1819" s="9"/>
      <c r="G1819" s="9"/>
      <c r="H1819" s="9"/>
      <c r="I1819" s="9"/>
      <c r="J1819" s="9"/>
      <c r="K1819" s="9"/>
      <c r="L1819" s="9"/>
      <c r="M1819" s="9"/>
      <c r="N1819" s="9"/>
      <c r="O1819" s="12"/>
      <c r="P1819" s="9"/>
      <c r="Q1819" s="9"/>
    </row>
    <row r="1820" spans="1:17" x14ac:dyDescent="0.2">
      <c r="A1820" s="9"/>
      <c r="B1820" s="10"/>
      <c r="C1820" s="9"/>
      <c r="D1820" s="11"/>
      <c r="E1820" s="11"/>
      <c r="F1820" s="9"/>
      <c r="G1820" s="9"/>
      <c r="H1820" s="9"/>
      <c r="I1820" s="9"/>
      <c r="J1820" s="9"/>
      <c r="K1820" s="9"/>
      <c r="L1820" s="9"/>
      <c r="M1820" s="9"/>
      <c r="N1820" s="9"/>
      <c r="O1820" s="12"/>
      <c r="P1820" s="9"/>
      <c r="Q1820" s="9"/>
    </row>
    <row r="1821" spans="1:17" x14ac:dyDescent="0.2">
      <c r="A1821" s="9"/>
      <c r="B1821" s="10"/>
      <c r="C1821" s="9"/>
      <c r="D1821" s="11"/>
      <c r="E1821" s="11"/>
      <c r="F1821" s="9"/>
      <c r="G1821" s="9"/>
      <c r="H1821" s="9"/>
      <c r="I1821" s="9"/>
      <c r="J1821" s="9"/>
      <c r="K1821" s="9"/>
      <c r="L1821" s="9"/>
      <c r="M1821" s="9"/>
      <c r="N1821" s="9"/>
      <c r="O1821" s="12"/>
      <c r="P1821" s="9"/>
      <c r="Q1821" s="9"/>
    </row>
    <row r="1822" spans="1:17" x14ac:dyDescent="0.2">
      <c r="A1822" s="9"/>
      <c r="B1822" s="10"/>
      <c r="C1822" s="9"/>
      <c r="D1822" s="11"/>
      <c r="E1822" s="11"/>
      <c r="F1822" s="9"/>
      <c r="G1822" s="9"/>
      <c r="H1822" s="9"/>
      <c r="I1822" s="9"/>
      <c r="J1822" s="9"/>
      <c r="K1822" s="9"/>
      <c r="L1822" s="9"/>
      <c r="M1822" s="9"/>
      <c r="N1822" s="9"/>
      <c r="O1822" s="12"/>
      <c r="P1822" s="9"/>
      <c r="Q1822" s="9"/>
    </row>
    <row r="1823" spans="1:17" x14ac:dyDescent="0.2">
      <c r="A1823" s="9"/>
      <c r="B1823" s="10"/>
      <c r="C1823" s="9"/>
      <c r="D1823" s="11"/>
      <c r="E1823" s="11"/>
      <c r="F1823" s="9"/>
      <c r="G1823" s="9"/>
      <c r="H1823" s="9"/>
      <c r="I1823" s="9"/>
      <c r="J1823" s="9"/>
      <c r="K1823" s="9"/>
      <c r="L1823" s="9"/>
      <c r="M1823" s="9"/>
      <c r="N1823" s="9"/>
      <c r="O1823" s="12"/>
      <c r="P1823" s="9"/>
      <c r="Q1823" s="9"/>
    </row>
    <row r="1824" spans="1:17" x14ac:dyDescent="0.2">
      <c r="A1824" s="9"/>
      <c r="B1824" s="10"/>
      <c r="C1824" s="9"/>
      <c r="D1824" s="11"/>
      <c r="E1824" s="11"/>
      <c r="F1824" s="9"/>
      <c r="G1824" s="9"/>
      <c r="H1824" s="9"/>
      <c r="I1824" s="9"/>
      <c r="J1824" s="9"/>
      <c r="K1824" s="9"/>
      <c r="L1824" s="9"/>
      <c r="M1824" s="9"/>
      <c r="N1824" s="9"/>
      <c r="O1824" s="12"/>
      <c r="P1824" s="9"/>
      <c r="Q1824" s="9"/>
    </row>
    <row r="1825" spans="1:17" x14ac:dyDescent="0.2">
      <c r="A1825" s="9"/>
      <c r="B1825" s="10"/>
      <c r="C1825" s="9"/>
      <c r="D1825" s="11"/>
      <c r="E1825" s="11"/>
      <c r="F1825" s="9"/>
      <c r="G1825" s="9"/>
      <c r="H1825" s="9"/>
      <c r="I1825" s="9"/>
      <c r="J1825" s="9"/>
      <c r="K1825" s="9"/>
      <c r="L1825" s="9"/>
      <c r="M1825" s="9"/>
      <c r="N1825" s="9"/>
      <c r="O1825" s="12"/>
      <c r="P1825" s="9"/>
      <c r="Q1825" s="9"/>
    </row>
    <row r="1826" spans="1:17" x14ac:dyDescent="0.2">
      <c r="A1826" s="9"/>
      <c r="B1826" s="10"/>
      <c r="C1826" s="9"/>
      <c r="D1826" s="11"/>
      <c r="E1826" s="11"/>
      <c r="F1826" s="9"/>
      <c r="G1826" s="9"/>
      <c r="H1826" s="9"/>
      <c r="I1826" s="9"/>
      <c r="J1826" s="9"/>
      <c r="K1826" s="9"/>
      <c r="L1826" s="9"/>
      <c r="M1826" s="9"/>
      <c r="N1826" s="9"/>
      <c r="O1826" s="12"/>
      <c r="P1826" s="9"/>
      <c r="Q1826" s="9"/>
    </row>
    <row r="1827" spans="1:17" x14ac:dyDescent="0.2">
      <c r="A1827" s="9"/>
      <c r="B1827" s="10"/>
      <c r="C1827" s="9"/>
      <c r="D1827" s="11"/>
      <c r="E1827" s="11"/>
      <c r="F1827" s="9"/>
      <c r="G1827" s="9"/>
      <c r="H1827" s="9"/>
      <c r="I1827" s="9"/>
      <c r="J1827" s="9"/>
      <c r="K1827" s="9"/>
      <c r="L1827" s="9"/>
      <c r="M1827" s="9"/>
      <c r="N1827" s="9"/>
      <c r="O1827" s="12"/>
      <c r="P1827" s="9"/>
      <c r="Q1827" s="9"/>
    </row>
    <row r="1828" spans="1:17" x14ac:dyDescent="0.2">
      <c r="A1828" s="9"/>
      <c r="B1828" s="10"/>
      <c r="C1828" s="9"/>
      <c r="D1828" s="11"/>
      <c r="E1828" s="11"/>
      <c r="F1828" s="9"/>
      <c r="G1828" s="9"/>
      <c r="H1828" s="9"/>
      <c r="I1828" s="9"/>
      <c r="J1828" s="9"/>
      <c r="K1828" s="9"/>
      <c r="L1828" s="9"/>
      <c r="M1828" s="9"/>
      <c r="N1828" s="9"/>
      <c r="O1828" s="12"/>
      <c r="P1828" s="9"/>
      <c r="Q1828" s="9"/>
    </row>
    <row r="1829" spans="1:17" x14ac:dyDescent="0.2">
      <c r="A1829" s="9"/>
      <c r="B1829" s="10"/>
      <c r="C1829" s="9"/>
      <c r="D1829" s="11"/>
      <c r="E1829" s="11"/>
      <c r="F1829" s="9"/>
      <c r="G1829" s="9"/>
      <c r="H1829" s="9"/>
      <c r="I1829" s="9"/>
      <c r="J1829" s="9"/>
      <c r="K1829" s="9"/>
      <c r="L1829" s="9"/>
      <c r="M1829" s="9"/>
      <c r="N1829" s="9"/>
      <c r="O1829" s="12"/>
      <c r="P1829" s="9"/>
      <c r="Q1829" s="9"/>
    </row>
    <row r="1830" spans="1:17" x14ac:dyDescent="0.2">
      <c r="A1830" s="9"/>
      <c r="B1830" s="10"/>
      <c r="C1830" s="9"/>
      <c r="D1830" s="11"/>
      <c r="E1830" s="11"/>
      <c r="F1830" s="9"/>
      <c r="G1830" s="9"/>
      <c r="H1830" s="9"/>
      <c r="I1830" s="9"/>
      <c r="J1830" s="9"/>
      <c r="K1830" s="9"/>
      <c r="L1830" s="9"/>
      <c r="M1830" s="9"/>
      <c r="N1830" s="9"/>
      <c r="O1830" s="12"/>
      <c r="P1830" s="9"/>
      <c r="Q1830" s="9"/>
    </row>
    <row r="1831" spans="1:17" x14ac:dyDescent="0.2">
      <c r="A1831" s="9"/>
      <c r="B1831" s="10"/>
      <c r="C1831" s="9"/>
      <c r="D1831" s="11"/>
      <c r="E1831" s="11"/>
      <c r="F1831" s="9"/>
      <c r="G1831" s="9"/>
      <c r="H1831" s="9"/>
      <c r="I1831" s="9"/>
      <c r="J1831" s="9"/>
      <c r="K1831" s="9"/>
      <c r="L1831" s="9"/>
      <c r="M1831" s="9"/>
      <c r="N1831" s="9"/>
      <c r="O1831" s="12"/>
      <c r="P1831" s="9"/>
      <c r="Q1831" s="9"/>
    </row>
    <row r="1832" spans="1:17" x14ac:dyDescent="0.2">
      <c r="A1832" s="9"/>
      <c r="B1832" s="10"/>
      <c r="C1832" s="9"/>
      <c r="D1832" s="11"/>
      <c r="E1832" s="11"/>
      <c r="F1832" s="9"/>
      <c r="G1832" s="9"/>
      <c r="H1832" s="9"/>
      <c r="I1832" s="9"/>
      <c r="J1832" s="9"/>
      <c r="K1832" s="9"/>
      <c r="L1832" s="9"/>
      <c r="M1832" s="9"/>
      <c r="N1832" s="9"/>
      <c r="O1832" s="12"/>
      <c r="P1832" s="9"/>
      <c r="Q1832" s="9"/>
    </row>
    <row r="1833" spans="1:17" x14ac:dyDescent="0.2">
      <c r="A1833" s="9"/>
      <c r="B1833" s="10"/>
      <c r="C1833" s="9"/>
      <c r="D1833" s="11"/>
      <c r="E1833" s="11"/>
      <c r="F1833" s="9"/>
      <c r="G1833" s="9"/>
      <c r="H1833" s="9"/>
      <c r="I1833" s="9"/>
      <c r="J1833" s="9"/>
      <c r="K1833" s="9"/>
      <c r="L1833" s="9"/>
      <c r="M1833" s="9"/>
      <c r="N1833" s="9"/>
      <c r="O1833" s="12"/>
      <c r="P1833" s="9"/>
      <c r="Q1833" s="9"/>
    </row>
    <row r="1834" spans="1:17" x14ac:dyDescent="0.2">
      <c r="A1834" s="9"/>
      <c r="B1834" s="10"/>
      <c r="C1834" s="9"/>
      <c r="D1834" s="11"/>
      <c r="E1834" s="11"/>
      <c r="F1834" s="9"/>
      <c r="G1834" s="9"/>
      <c r="H1834" s="9"/>
      <c r="I1834" s="9"/>
      <c r="J1834" s="9"/>
      <c r="K1834" s="9"/>
      <c r="L1834" s="9"/>
      <c r="M1834" s="9"/>
      <c r="N1834" s="9"/>
      <c r="O1834" s="12"/>
      <c r="P1834" s="9"/>
      <c r="Q1834" s="9"/>
    </row>
    <row r="1835" spans="1:17" x14ac:dyDescent="0.2">
      <c r="A1835" s="9"/>
      <c r="B1835" s="10"/>
      <c r="C1835" s="9"/>
      <c r="D1835" s="11"/>
      <c r="E1835" s="11"/>
      <c r="F1835" s="9"/>
      <c r="G1835" s="9"/>
      <c r="H1835" s="9"/>
      <c r="I1835" s="9"/>
      <c r="J1835" s="9"/>
      <c r="K1835" s="9"/>
      <c r="L1835" s="9"/>
      <c r="M1835" s="9"/>
      <c r="N1835" s="9"/>
      <c r="O1835" s="12"/>
      <c r="P1835" s="9"/>
      <c r="Q1835" s="9"/>
    </row>
    <row r="1836" spans="1:17" x14ac:dyDescent="0.2">
      <c r="A1836" s="9"/>
      <c r="B1836" s="10"/>
      <c r="C1836" s="9"/>
      <c r="D1836" s="11"/>
      <c r="E1836" s="11"/>
      <c r="F1836" s="9"/>
      <c r="G1836" s="9"/>
      <c r="H1836" s="9"/>
      <c r="I1836" s="9"/>
      <c r="J1836" s="9"/>
      <c r="K1836" s="9"/>
      <c r="L1836" s="9"/>
      <c r="M1836" s="9"/>
      <c r="N1836" s="9"/>
      <c r="O1836" s="12"/>
      <c r="P1836" s="9"/>
      <c r="Q1836" s="9"/>
    </row>
    <row r="1837" spans="1:17" x14ac:dyDescent="0.2">
      <c r="A1837" s="9"/>
      <c r="B1837" s="10"/>
      <c r="C1837" s="9"/>
      <c r="D1837" s="11"/>
      <c r="E1837" s="11"/>
      <c r="F1837" s="9"/>
      <c r="G1837" s="9"/>
      <c r="H1837" s="9"/>
      <c r="I1837" s="9"/>
      <c r="J1837" s="9"/>
      <c r="K1837" s="9"/>
      <c r="L1837" s="9"/>
      <c r="M1837" s="9"/>
      <c r="N1837" s="9"/>
      <c r="O1837" s="12"/>
      <c r="P1837" s="9"/>
      <c r="Q1837" s="9"/>
    </row>
    <row r="1838" spans="1:17" x14ac:dyDescent="0.2">
      <c r="A1838" s="9"/>
      <c r="B1838" s="10"/>
      <c r="C1838" s="9"/>
      <c r="D1838" s="11"/>
      <c r="E1838" s="11"/>
      <c r="F1838" s="9"/>
      <c r="G1838" s="9"/>
      <c r="H1838" s="9"/>
      <c r="I1838" s="9"/>
      <c r="J1838" s="9"/>
      <c r="K1838" s="9"/>
      <c r="L1838" s="9"/>
      <c r="M1838" s="9"/>
      <c r="N1838" s="9"/>
      <c r="O1838" s="12"/>
      <c r="P1838" s="9"/>
      <c r="Q1838" s="9"/>
    </row>
    <row r="1839" spans="1:17" x14ac:dyDescent="0.2">
      <c r="A1839" s="9"/>
      <c r="B1839" s="10"/>
      <c r="C1839" s="9"/>
      <c r="D1839" s="11"/>
      <c r="E1839" s="11"/>
      <c r="F1839" s="9"/>
      <c r="G1839" s="9"/>
      <c r="H1839" s="9"/>
      <c r="I1839" s="9"/>
      <c r="J1839" s="9"/>
      <c r="K1839" s="9"/>
      <c r="L1839" s="9"/>
      <c r="M1839" s="9"/>
      <c r="N1839" s="9"/>
      <c r="O1839" s="12"/>
      <c r="P1839" s="9"/>
      <c r="Q1839" s="9"/>
    </row>
    <row r="1840" spans="1:17" x14ac:dyDescent="0.2">
      <c r="A1840" s="9"/>
      <c r="B1840" s="10"/>
      <c r="C1840" s="9"/>
      <c r="D1840" s="11"/>
      <c r="E1840" s="11"/>
      <c r="F1840" s="9"/>
      <c r="G1840" s="9"/>
      <c r="H1840" s="9"/>
      <c r="I1840" s="9"/>
      <c r="J1840" s="9"/>
      <c r="K1840" s="9"/>
      <c r="L1840" s="9"/>
      <c r="M1840" s="9"/>
      <c r="N1840" s="9"/>
      <c r="O1840" s="12"/>
      <c r="P1840" s="9"/>
      <c r="Q1840" s="9"/>
    </row>
    <row r="1841" spans="1:17" x14ac:dyDescent="0.2">
      <c r="A1841" s="9"/>
      <c r="B1841" s="10"/>
      <c r="C1841" s="9"/>
      <c r="D1841" s="11"/>
      <c r="E1841" s="11"/>
      <c r="F1841" s="9"/>
      <c r="G1841" s="9"/>
      <c r="H1841" s="9"/>
      <c r="I1841" s="9"/>
      <c r="J1841" s="9"/>
      <c r="K1841" s="9"/>
      <c r="L1841" s="9"/>
      <c r="M1841" s="9"/>
      <c r="N1841" s="9"/>
      <c r="O1841" s="12"/>
      <c r="P1841" s="9"/>
      <c r="Q1841" s="9"/>
    </row>
    <row r="1842" spans="1:17" x14ac:dyDescent="0.2">
      <c r="A1842" s="9"/>
      <c r="B1842" s="10"/>
      <c r="C1842" s="9"/>
      <c r="D1842" s="11"/>
      <c r="E1842" s="11"/>
      <c r="F1842" s="9"/>
      <c r="G1842" s="9"/>
      <c r="H1842" s="9"/>
      <c r="I1842" s="9"/>
      <c r="J1842" s="9"/>
      <c r="K1842" s="9"/>
      <c r="L1842" s="9"/>
      <c r="M1842" s="9"/>
      <c r="N1842" s="9"/>
      <c r="O1842" s="12"/>
      <c r="P1842" s="9"/>
      <c r="Q1842" s="9"/>
    </row>
    <row r="1843" spans="1:17" x14ac:dyDescent="0.2">
      <c r="A1843" s="9"/>
      <c r="B1843" s="10"/>
      <c r="C1843" s="9"/>
      <c r="D1843" s="11"/>
      <c r="E1843" s="11"/>
      <c r="F1843" s="9"/>
      <c r="G1843" s="9"/>
      <c r="H1843" s="9"/>
      <c r="I1843" s="9"/>
      <c r="J1843" s="9"/>
      <c r="K1843" s="9"/>
      <c r="L1843" s="9"/>
      <c r="M1843" s="9"/>
      <c r="N1843" s="9"/>
      <c r="O1843" s="12"/>
      <c r="P1843" s="9"/>
      <c r="Q1843" s="9"/>
    </row>
    <row r="1844" spans="1:17" x14ac:dyDescent="0.2">
      <c r="A1844" s="9"/>
      <c r="B1844" s="10"/>
      <c r="C1844" s="9"/>
      <c r="D1844" s="11"/>
      <c r="E1844" s="11"/>
      <c r="F1844" s="9"/>
      <c r="G1844" s="9"/>
      <c r="H1844" s="9"/>
      <c r="I1844" s="9"/>
      <c r="J1844" s="9"/>
      <c r="K1844" s="9"/>
      <c r="L1844" s="9"/>
      <c r="M1844" s="9"/>
      <c r="N1844" s="9"/>
      <c r="O1844" s="12"/>
      <c r="P1844" s="9"/>
      <c r="Q1844" s="9"/>
    </row>
    <row r="1845" spans="1:17" x14ac:dyDescent="0.2">
      <c r="A1845" s="9"/>
      <c r="B1845" s="10"/>
      <c r="C1845" s="9"/>
      <c r="D1845" s="11"/>
      <c r="E1845" s="11"/>
      <c r="F1845" s="9"/>
      <c r="G1845" s="9"/>
      <c r="H1845" s="9"/>
      <c r="I1845" s="9"/>
      <c r="J1845" s="9"/>
      <c r="K1845" s="9"/>
      <c r="L1845" s="9"/>
      <c r="M1845" s="9"/>
      <c r="N1845" s="9"/>
      <c r="O1845" s="12"/>
      <c r="P1845" s="9"/>
      <c r="Q1845" s="9"/>
    </row>
    <row r="1846" spans="1:17" x14ac:dyDescent="0.2">
      <c r="A1846" s="9"/>
      <c r="B1846" s="10"/>
      <c r="C1846" s="9"/>
      <c r="D1846" s="11"/>
      <c r="E1846" s="11"/>
      <c r="F1846" s="9"/>
      <c r="G1846" s="9"/>
      <c r="H1846" s="9"/>
      <c r="I1846" s="9"/>
      <c r="J1846" s="9"/>
      <c r="K1846" s="9"/>
      <c r="L1846" s="9"/>
      <c r="M1846" s="9"/>
      <c r="N1846" s="9"/>
      <c r="O1846" s="12"/>
      <c r="P1846" s="9"/>
      <c r="Q1846" s="9"/>
    </row>
    <row r="1847" spans="1:17" x14ac:dyDescent="0.2">
      <c r="A1847" s="9"/>
      <c r="B1847" s="10"/>
      <c r="C1847" s="9"/>
      <c r="D1847" s="11"/>
      <c r="E1847" s="11"/>
      <c r="F1847" s="9"/>
      <c r="G1847" s="9"/>
      <c r="H1847" s="9"/>
      <c r="I1847" s="9"/>
      <c r="J1847" s="9"/>
      <c r="K1847" s="9"/>
      <c r="L1847" s="9"/>
      <c r="M1847" s="9"/>
      <c r="N1847" s="9"/>
      <c r="O1847" s="12"/>
      <c r="P1847" s="9"/>
      <c r="Q1847" s="9"/>
    </row>
    <row r="1848" spans="1:17" x14ac:dyDescent="0.2">
      <c r="A1848" s="9"/>
      <c r="B1848" s="10"/>
      <c r="C1848" s="9"/>
      <c r="D1848" s="11"/>
      <c r="E1848" s="11"/>
      <c r="F1848" s="9"/>
      <c r="G1848" s="9"/>
      <c r="H1848" s="9"/>
      <c r="I1848" s="9"/>
      <c r="J1848" s="9"/>
      <c r="K1848" s="9"/>
      <c r="L1848" s="9"/>
      <c r="M1848" s="9"/>
      <c r="N1848" s="9"/>
      <c r="O1848" s="12"/>
      <c r="P1848" s="9"/>
      <c r="Q1848" s="9"/>
    </row>
    <row r="1849" spans="1:17" x14ac:dyDescent="0.2">
      <c r="A1849" s="9"/>
      <c r="B1849" s="10"/>
      <c r="C1849" s="9"/>
      <c r="D1849" s="11"/>
      <c r="E1849" s="11"/>
      <c r="F1849" s="9"/>
      <c r="G1849" s="9"/>
      <c r="H1849" s="9"/>
      <c r="I1849" s="9"/>
      <c r="J1849" s="9"/>
      <c r="K1849" s="9"/>
      <c r="L1849" s="9"/>
      <c r="M1849" s="9"/>
      <c r="N1849" s="9"/>
      <c r="O1849" s="12"/>
      <c r="P1849" s="9"/>
      <c r="Q1849" s="9"/>
    </row>
    <row r="1850" spans="1:17" x14ac:dyDescent="0.2">
      <c r="A1850" s="9"/>
      <c r="B1850" s="10"/>
      <c r="C1850" s="9"/>
      <c r="D1850" s="11"/>
      <c r="E1850" s="11"/>
      <c r="F1850" s="9"/>
      <c r="G1850" s="9"/>
      <c r="H1850" s="9"/>
      <c r="I1850" s="9"/>
      <c r="J1850" s="9"/>
      <c r="K1850" s="9"/>
      <c r="L1850" s="9"/>
      <c r="M1850" s="9"/>
      <c r="N1850" s="9"/>
      <c r="O1850" s="12"/>
      <c r="P1850" s="9"/>
      <c r="Q1850" s="9"/>
    </row>
    <row r="1851" spans="1:17" x14ac:dyDescent="0.2">
      <c r="A1851" s="9"/>
      <c r="B1851" s="10"/>
      <c r="C1851" s="9"/>
      <c r="D1851" s="11"/>
      <c r="E1851" s="11"/>
      <c r="F1851" s="9"/>
      <c r="G1851" s="9"/>
      <c r="H1851" s="9"/>
      <c r="I1851" s="9"/>
      <c r="J1851" s="9"/>
      <c r="K1851" s="9"/>
      <c r="L1851" s="9"/>
      <c r="M1851" s="9"/>
      <c r="N1851" s="9"/>
      <c r="O1851" s="12"/>
      <c r="P1851" s="9"/>
      <c r="Q1851" s="9"/>
    </row>
    <row r="1852" spans="1:17" x14ac:dyDescent="0.2">
      <c r="A1852" s="9"/>
      <c r="B1852" s="10"/>
      <c r="C1852" s="9"/>
      <c r="D1852" s="11"/>
      <c r="E1852" s="11"/>
      <c r="F1852" s="9"/>
      <c r="G1852" s="9"/>
      <c r="H1852" s="9"/>
      <c r="I1852" s="9"/>
      <c r="J1852" s="9"/>
      <c r="K1852" s="9"/>
      <c r="L1852" s="9"/>
      <c r="M1852" s="9"/>
      <c r="N1852" s="9"/>
      <c r="O1852" s="12"/>
      <c r="P1852" s="9"/>
      <c r="Q1852" s="9"/>
    </row>
    <row r="1853" spans="1:17" x14ac:dyDescent="0.2">
      <c r="A1853" s="9"/>
      <c r="B1853" s="10"/>
      <c r="C1853" s="9"/>
      <c r="D1853" s="11"/>
      <c r="E1853" s="11"/>
      <c r="F1853" s="9"/>
      <c r="G1853" s="9"/>
      <c r="H1853" s="9"/>
      <c r="I1853" s="9"/>
      <c r="J1853" s="9"/>
      <c r="K1853" s="9"/>
      <c r="L1853" s="9"/>
      <c r="M1853" s="9"/>
      <c r="N1853" s="9"/>
      <c r="O1853" s="12"/>
      <c r="P1853" s="9"/>
      <c r="Q1853" s="9"/>
    </row>
    <row r="1854" spans="1:17" x14ac:dyDescent="0.2">
      <c r="A1854" s="9"/>
      <c r="B1854" s="10"/>
      <c r="C1854" s="9"/>
      <c r="D1854" s="11"/>
      <c r="E1854" s="11"/>
      <c r="F1854" s="9"/>
      <c r="G1854" s="9"/>
      <c r="H1854" s="9"/>
      <c r="I1854" s="9"/>
      <c r="J1854" s="9"/>
      <c r="K1854" s="9"/>
      <c r="L1854" s="9"/>
      <c r="M1854" s="9"/>
      <c r="N1854" s="9"/>
      <c r="O1854" s="12"/>
      <c r="P1854" s="9"/>
      <c r="Q1854" s="9"/>
    </row>
    <row r="1855" spans="1:17" x14ac:dyDescent="0.2">
      <c r="A1855" s="9"/>
      <c r="B1855" s="10"/>
      <c r="C1855" s="9"/>
      <c r="D1855" s="11"/>
      <c r="E1855" s="11"/>
      <c r="F1855" s="9"/>
      <c r="G1855" s="9"/>
      <c r="H1855" s="9"/>
      <c r="I1855" s="9"/>
      <c r="J1855" s="9"/>
      <c r="K1855" s="9"/>
      <c r="L1855" s="9"/>
      <c r="M1855" s="9"/>
      <c r="N1855" s="9"/>
      <c r="O1855" s="12"/>
      <c r="P1855" s="9"/>
      <c r="Q1855" s="9"/>
    </row>
    <row r="1856" spans="1:17" x14ac:dyDescent="0.2">
      <c r="A1856" s="9"/>
      <c r="B1856" s="10"/>
      <c r="C1856" s="9"/>
      <c r="D1856" s="11"/>
      <c r="E1856" s="11"/>
      <c r="F1856" s="9"/>
      <c r="G1856" s="9"/>
      <c r="H1856" s="9"/>
      <c r="I1856" s="9"/>
      <c r="J1856" s="9"/>
      <c r="K1856" s="9"/>
      <c r="L1856" s="9"/>
      <c r="M1856" s="9"/>
      <c r="N1856" s="9"/>
      <c r="O1856" s="12"/>
      <c r="P1856" s="9"/>
      <c r="Q1856" s="9"/>
    </row>
    <row r="1857" spans="1:17" x14ac:dyDescent="0.2">
      <c r="A1857" s="9"/>
      <c r="B1857" s="10"/>
      <c r="C1857" s="9"/>
      <c r="D1857" s="11"/>
      <c r="E1857" s="11"/>
      <c r="F1857" s="9"/>
      <c r="G1857" s="9"/>
      <c r="H1857" s="9"/>
      <c r="I1857" s="9"/>
      <c r="J1857" s="9"/>
      <c r="K1857" s="9"/>
      <c r="L1857" s="9"/>
      <c r="M1857" s="9"/>
      <c r="N1857" s="9"/>
      <c r="O1857" s="12"/>
      <c r="P1857" s="9"/>
      <c r="Q1857" s="9"/>
    </row>
    <row r="1858" spans="1:17" x14ac:dyDescent="0.2">
      <c r="A1858" s="9"/>
      <c r="B1858" s="10"/>
      <c r="C1858" s="9"/>
      <c r="D1858" s="11"/>
      <c r="E1858" s="11"/>
      <c r="F1858" s="9"/>
      <c r="G1858" s="9"/>
      <c r="H1858" s="9"/>
      <c r="I1858" s="9"/>
      <c r="J1858" s="9"/>
      <c r="K1858" s="9"/>
      <c r="L1858" s="9"/>
      <c r="M1858" s="9"/>
      <c r="N1858" s="9"/>
      <c r="O1858" s="12"/>
      <c r="P1858" s="9"/>
      <c r="Q1858" s="9"/>
    </row>
    <row r="1859" spans="1:17" x14ac:dyDescent="0.2">
      <c r="A1859" s="9"/>
      <c r="B1859" s="10"/>
      <c r="C1859" s="9"/>
      <c r="D1859" s="11"/>
      <c r="E1859" s="11"/>
      <c r="F1859" s="9"/>
      <c r="G1859" s="9"/>
      <c r="H1859" s="9"/>
      <c r="I1859" s="9"/>
      <c r="J1859" s="9"/>
      <c r="K1859" s="9"/>
      <c r="L1859" s="9"/>
      <c r="M1859" s="9"/>
      <c r="N1859" s="9"/>
      <c r="O1859" s="12"/>
      <c r="P1859" s="9"/>
      <c r="Q1859" s="9"/>
    </row>
    <row r="1860" spans="1:17" x14ac:dyDescent="0.2">
      <c r="A1860" s="9"/>
      <c r="B1860" s="10"/>
      <c r="C1860" s="9"/>
      <c r="D1860" s="11"/>
      <c r="E1860" s="11"/>
      <c r="F1860" s="9"/>
      <c r="G1860" s="9"/>
      <c r="H1860" s="9"/>
      <c r="I1860" s="9"/>
      <c r="J1860" s="9"/>
      <c r="K1860" s="9"/>
      <c r="L1860" s="9"/>
      <c r="M1860" s="9"/>
      <c r="N1860" s="9"/>
      <c r="O1860" s="12"/>
      <c r="P1860" s="9"/>
      <c r="Q1860" s="9"/>
    </row>
    <row r="1861" spans="1:17" x14ac:dyDescent="0.2">
      <c r="A1861" s="9"/>
      <c r="B1861" s="10"/>
      <c r="C1861" s="9"/>
      <c r="D1861" s="11"/>
      <c r="E1861" s="11"/>
      <c r="F1861" s="9"/>
      <c r="G1861" s="9"/>
      <c r="H1861" s="9"/>
      <c r="I1861" s="9"/>
      <c r="J1861" s="9"/>
      <c r="K1861" s="9"/>
      <c r="L1861" s="9"/>
      <c r="M1861" s="9"/>
      <c r="N1861" s="9"/>
      <c r="O1861" s="12"/>
      <c r="P1861" s="9"/>
      <c r="Q1861" s="9"/>
    </row>
    <row r="1862" spans="1:17" x14ac:dyDescent="0.2">
      <c r="A1862" s="9"/>
      <c r="B1862" s="10"/>
      <c r="C1862" s="9"/>
      <c r="D1862" s="11"/>
      <c r="E1862" s="11"/>
      <c r="F1862" s="9"/>
      <c r="G1862" s="9"/>
      <c r="H1862" s="9"/>
      <c r="I1862" s="9"/>
      <c r="J1862" s="9"/>
      <c r="K1862" s="9"/>
      <c r="L1862" s="9"/>
      <c r="M1862" s="9"/>
      <c r="N1862" s="9"/>
      <c r="O1862" s="12"/>
      <c r="P1862" s="9"/>
      <c r="Q1862" s="9"/>
    </row>
    <row r="1863" spans="1:17" x14ac:dyDescent="0.2">
      <c r="A1863" s="9"/>
      <c r="B1863" s="10"/>
      <c r="C1863" s="9"/>
      <c r="D1863" s="11"/>
      <c r="E1863" s="11"/>
      <c r="F1863" s="9"/>
      <c r="G1863" s="9"/>
      <c r="H1863" s="9"/>
      <c r="I1863" s="9"/>
      <c r="J1863" s="9"/>
      <c r="K1863" s="9"/>
      <c r="L1863" s="9"/>
      <c r="M1863" s="9"/>
      <c r="N1863" s="9"/>
      <c r="O1863" s="12"/>
      <c r="P1863" s="9"/>
      <c r="Q1863" s="9"/>
    </row>
    <row r="1864" spans="1:17" x14ac:dyDescent="0.2">
      <c r="A1864" s="9"/>
      <c r="B1864" s="10"/>
      <c r="C1864" s="9"/>
      <c r="D1864" s="11"/>
      <c r="E1864" s="11"/>
      <c r="F1864" s="9"/>
      <c r="G1864" s="9"/>
      <c r="H1864" s="9"/>
      <c r="I1864" s="9"/>
      <c r="J1864" s="9"/>
      <c r="K1864" s="9"/>
      <c r="L1864" s="9"/>
      <c r="M1864" s="9"/>
      <c r="N1864" s="9"/>
      <c r="O1864" s="12"/>
      <c r="P1864" s="9"/>
      <c r="Q1864" s="9"/>
    </row>
    <row r="1865" spans="1:17" x14ac:dyDescent="0.2">
      <c r="A1865" s="9"/>
      <c r="B1865" s="10"/>
      <c r="C1865" s="9"/>
      <c r="D1865" s="11"/>
      <c r="E1865" s="11"/>
      <c r="F1865" s="9"/>
      <c r="G1865" s="9"/>
      <c r="H1865" s="9"/>
      <c r="I1865" s="9"/>
      <c r="J1865" s="9"/>
      <c r="K1865" s="9"/>
      <c r="L1865" s="9"/>
      <c r="M1865" s="9"/>
      <c r="N1865" s="9"/>
      <c r="O1865" s="12"/>
      <c r="P1865" s="9"/>
      <c r="Q1865" s="9"/>
    </row>
    <row r="1866" spans="1:17" x14ac:dyDescent="0.2">
      <c r="A1866" s="9"/>
      <c r="B1866" s="10"/>
      <c r="C1866" s="9"/>
      <c r="D1866" s="11"/>
      <c r="E1866" s="11"/>
      <c r="F1866" s="9"/>
      <c r="G1866" s="9"/>
      <c r="H1866" s="9"/>
      <c r="I1866" s="9"/>
      <c r="J1866" s="9"/>
      <c r="K1866" s="9"/>
      <c r="L1866" s="9"/>
      <c r="M1866" s="9"/>
      <c r="N1866" s="9"/>
      <c r="O1866" s="12"/>
      <c r="P1866" s="9"/>
      <c r="Q1866" s="9"/>
    </row>
    <row r="1867" spans="1:17" x14ac:dyDescent="0.2">
      <c r="A1867" s="9"/>
      <c r="B1867" s="10"/>
      <c r="C1867" s="9"/>
      <c r="D1867" s="11"/>
      <c r="E1867" s="11"/>
      <c r="F1867" s="9"/>
      <c r="G1867" s="9"/>
      <c r="H1867" s="9"/>
      <c r="I1867" s="9"/>
      <c r="J1867" s="9"/>
      <c r="K1867" s="9"/>
      <c r="L1867" s="9"/>
      <c r="M1867" s="9"/>
      <c r="N1867" s="9"/>
      <c r="O1867" s="12"/>
      <c r="P1867" s="9"/>
      <c r="Q1867" s="9"/>
    </row>
    <row r="1868" spans="1:17" x14ac:dyDescent="0.2">
      <c r="A1868" s="9"/>
      <c r="B1868" s="10"/>
      <c r="C1868" s="9"/>
      <c r="D1868" s="11"/>
      <c r="E1868" s="11"/>
      <c r="F1868" s="9"/>
      <c r="G1868" s="9"/>
      <c r="H1868" s="9"/>
      <c r="I1868" s="9"/>
      <c r="J1868" s="9"/>
      <c r="K1868" s="9"/>
      <c r="L1868" s="9"/>
      <c r="M1868" s="9"/>
      <c r="N1868" s="9"/>
      <c r="O1868" s="12"/>
      <c r="P1868" s="9"/>
      <c r="Q1868" s="9"/>
    </row>
    <row r="1869" spans="1:17" x14ac:dyDescent="0.2">
      <c r="A1869" s="9"/>
      <c r="B1869" s="10"/>
      <c r="C1869" s="9"/>
      <c r="D1869" s="11"/>
      <c r="E1869" s="11"/>
      <c r="F1869" s="9"/>
      <c r="G1869" s="9"/>
      <c r="H1869" s="9"/>
      <c r="I1869" s="9"/>
      <c r="J1869" s="9"/>
      <c r="K1869" s="9"/>
      <c r="L1869" s="9"/>
      <c r="M1869" s="9"/>
      <c r="N1869" s="9"/>
      <c r="O1869" s="12"/>
      <c r="P1869" s="9"/>
      <c r="Q1869" s="9"/>
    </row>
    <row r="1870" spans="1:17" x14ac:dyDescent="0.2">
      <c r="A1870" s="9"/>
      <c r="B1870" s="10"/>
      <c r="C1870" s="9"/>
      <c r="D1870" s="11"/>
      <c r="E1870" s="11"/>
      <c r="F1870" s="9"/>
      <c r="G1870" s="9"/>
      <c r="H1870" s="9"/>
      <c r="I1870" s="9"/>
      <c r="J1870" s="9"/>
      <c r="K1870" s="9"/>
      <c r="L1870" s="9"/>
      <c r="M1870" s="9"/>
      <c r="N1870" s="9"/>
      <c r="O1870" s="12"/>
      <c r="P1870" s="9"/>
      <c r="Q1870" s="9"/>
    </row>
    <row r="1871" spans="1:17" x14ac:dyDescent="0.2">
      <c r="A1871" s="9"/>
      <c r="B1871" s="10"/>
      <c r="C1871" s="9"/>
      <c r="D1871" s="11"/>
      <c r="E1871" s="11"/>
      <c r="F1871" s="9"/>
      <c r="G1871" s="9"/>
      <c r="H1871" s="9"/>
      <c r="I1871" s="9"/>
      <c r="J1871" s="9"/>
      <c r="K1871" s="9"/>
      <c r="L1871" s="9"/>
      <c r="M1871" s="9"/>
      <c r="N1871" s="9"/>
      <c r="O1871" s="12"/>
      <c r="P1871" s="9"/>
      <c r="Q1871" s="9"/>
    </row>
    <row r="1872" spans="1:17" x14ac:dyDescent="0.2">
      <c r="A1872" s="9"/>
      <c r="B1872" s="10"/>
      <c r="C1872" s="9"/>
      <c r="D1872" s="11"/>
      <c r="E1872" s="11"/>
      <c r="F1872" s="9"/>
      <c r="G1872" s="9"/>
      <c r="H1872" s="9"/>
      <c r="I1872" s="9"/>
      <c r="J1872" s="9"/>
      <c r="K1872" s="9"/>
      <c r="L1872" s="9"/>
      <c r="M1872" s="9"/>
      <c r="N1872" s="9"/>
      <c r="O1872" s="12"/>
      <c r="P1872" s="9"/>
      <c r="Q1872" s="9"/>
    </row>
    <row r="1873" spans="1:17" x14ac:dyDescent="0.2">
      <c r="A1873" s="9"/>
      <c r="B1873" s="10"/>
      <c r="C1873" s="9"/>
      <c r="D1873" s="11"/>
      <c r="E1873" s="11"/>
      <c r="F1873" s="9"/>
      <c r="G1873" s="9"/>
      <c r="H1873" s="9"/>
      <c r="I1873" s="9"/>
      <c r="J1873" s="9"/>
      <c r="K1873" s="9"/>
      <c r="L1873" s="9"/>
      <c r="M1873" s="9"/>
      <c r="N1873" s="9"/>
      <c r="O1873" s="12"/>
      <c r="P1873" s="9"/>
      <c r="Q1873" s="9"/>
    </row>
    <row r="1874" spans="1:17" x14ac:dyDescent="0.2">
      <c r="A1874" s="9"/>
      <c r="B1874" s="10"/>
      <c r="C1874" s="9"/>
      <c r="D1874" s="11"/>
      <c r="E1874" s="11"/>
      <c r="F1874" s="9"/>
      <c r="G1874" s="9"/>
      <c r="H1874" s="9"/>
      <c r="I1874" s="9"/>
      <c r="J1874" s="9"/>
      <c r="K1874" s="9"/>
      <c r="L1874" s="9"/>
      <c r="M1874" s="9"/>
      <c r="N1874" s="9"/>
      <c r="O1874" s="12"/>
      <c r="P1874" s="9"/>
      <c r="Q1874" s="9"/>
    </row>
    <row r="1875" spans="1:17" x14ac:dyDescent="0.2">
      <c r="A1875" s="9"/>
      <c r="B1875" s="10"/>
      <c r="C1875" s="9"/>
      <c r="D1875" s="11"/>
      <c r="E1875" s="11"/>
      <c r="F1875" s="9"/>
      <c r="G1875" s="9"/>
      <c r="H1875" s="9"/>
      <c r="I1875" s="9"/>
      <c r="J1875" s="9"/>
      <c r="K1875" s="9"/>
      <c r="L1875" s="9"/>
      <c r="M1875" s="9"/>
      <c r="N1875" s="9"/>
      <c r="O1875" s="12"/>
      <c r="P1875" s="9"/>
      <c r="Q1875" s="9"/>
    </row>
    <row r="1876" spans="1:17" x14ac:dyDescent="0.2">
      <c r="A1876" s="9"/>
      <c r="B1876" s="10"/>
      <c r="C1876" s="9"/>
      <c r="D1876" s="11"/>
      <c r="E1876" s="11"/>
      <c r="F1876" s="9"/>
      <c r="G1876" s="9"/>
      <c r="H1876" s="9"/>
      <c r="I1876" s="9"/>
      <c r="J1876" s="9"/>
      <c r="K1876" s="9"/>
      <c r="L1876" s="9"/>
      <c r="M1876" s="9"/>
      <c r="N1876" s="9"/>
      <c r="O1876" s="12"/>
      <c r="P1876" s="9"/>
      <c r="Q1876" s="9"/>
    </row>
    <row r="1877" spans="1:17" x14ac:dyDescent="0.2">
      <c r="A1877" s="9"/>
      <c r="B1877" s="10"/>
      <c r="C1877" s="9"/>
      <c r="D1877" s="11"/>
      <c r="E1877" s="11"/>
      <c r="F1877" s="9"/>
      <c r="G1877" s="9"/>
      <c r="H1877" s="9"/>
      <c r="I1877" s="9"/>
      <c r="J1877" s="9"/>
      <c r="K1877" s="9"/>
      <c r="L1877" s="9"/>
      <c r="M1877" s="9"/>
      <c r="N1877" s="9"/>
      <c r="O1877" s="12"/>
      <c r="P1877" s="9"/>
      <c r="Q1877" s="9"/>
    </row>
    <row r="1878" spans="1:17" x14ac:dyDescent="0.2">
      <c r="A1878" s="9"/>
      <c r="B1878" s="10"/>
      <c r="C1878" s="9"/>
      <c r="D1878" s="11"/>
      <c r="E1878" s="11"/>
      <c r="F1878" s="9"/>
      <c r="G1878" s="9"/>
      <c r="H1878" s="9"/>
      <c r="I1878" s="9"/>
      <c r="J1878" s="9"/>
      <c r="K1878" s="9"/>
      <c r="L1878" s="9"/>
      <c r="M1878" s="9"/>
      <c r="N1878" s="9"/>
      <c r="O1878" s="12"/>
      <c r="P1878" s="9"/>
      <c r="Q1878" s="9"/>
    </row>
    <row r="1879" spans="1:17" x14ac:dyDescent="0.2">
      <c r="A1879" s="9"/>
      <c r="B1879" s="10"/>
      <c r="C1879" s="9"/>
      <c r="D1879" s="11"/>
      <c r="E1879" s="11"/>
      <c r="F1879" s="9"/>
      <c r="G1879" s="9"/>
      <c r="H1879" s="9"/>
      <c r="I1879" s="9"/>
      <c r="J1879" s="9"/>
      <c r="K1879" s="9"/>
      <c r="L1879" s="9"/>
      <c r="M1879" s="9"/>
      <c r="N1879" s="9"/>
      <c r="O1879" s="12"/>
      <c r="P1879" s="9"/>
      <c r="Q1879" s="9"/>
    </row>
    <row r="1880" spans="1:17" x14ac:dyDescent="0.2">
      <c r="A1880" s="9"/>
      <c r="B1880" s="10"/>
      <c r="C1880" s="9"/>
      <c r="D1880" s="11"/>
      <c r="E1880" s="11"/>
      <c r="F1880" s="9"/>
      <c r="G1880" s="9"/>
      <c r="H1880" s="9"/>
      <c r="I1880" s="9"/>
      <c r="J1880" s="9"/>
      <c r="K1880" s="9"/>
      <c r="L1880" s="9"/>
      <c r="M1880" s="9"/>
      <c r="N1880" s="9"/>
      <c r="O1880" s="12"/>
      <c r="P1880" s="9"/>
      <c r="Q1880" s="9"/>
    </row>
    <row r="1881" spans="1:17" x14ac:dyDescent="0.2">
      <c r="A1881" s="9"/>
      <c r="B1881" s="10"/>
      <c r="C1881" s="9"/>
      <c r="D1881" s="11"/>
      <c r="E1881" s="11"/>
      <c r="F1881" s="9"/>
      <c r="G1881" s="9"/>
      <c r="H1881" s="9"/>
      <c r="I1881" s="9"/>
      <c r="J1881" s="9"/>
      <c r="K1881" s="9"/>
      <c r="L1881" s="9"/>
      <c r="M1881" s="9"/>
      <c r="N1881" s="9"/>
      <c r="O1881" s="12"/>
      <c r="P1881" s="9"/>
      <c r="Q1881" s="9"/>
    </row>
    <row r="1882" spans="1:17" x14ac:dyDescent="0.2">
      <c r="A1882" s="9"/>
      <c r="B1882" s="10"/>
      <c r="C1882" s="9"/>
      <c r="D1882" s="11"/>
      <c r="E1882" s="11"/>
      <c r="F1882" s="9"/>
      <c r="G1882" s="9"/>
      <c r="H1882" s="9"/>
      <c r="I1882" s="9"/>
      <c r="J1882" s="9"/>
      <c r="K1882" s="9"/>
      <c r="L1882" s="9"/>
      <c r="M1882" s="9"/>
      <c r="N1882" s="9"/>
      <c r="O1882" s="12"/>
      <c r="P1882" s="9"/>
      <c r="Q1882" s="9"/>
    </row>
    <row r="1883" spans="1:17" x14ac:dyDescent="0.2">
      <c r="A1883" s="9"/>
      <c r="B1883" s="10"/>
      <c r="C1883" s="9"/>
      <c r="D1883" s="11"/>
      <c r="E1883" s="11"/>
      <c r="F1883" s="9"/>
      <c r="G1883" s="9"/>
      <c r="H1883" s="9"/>
      <c r="I1883" s="9"/>
      <c r="J1883" s="9"/>
      <c r="K1883" s="9"/>
      <c r="L1883" s="9"/>
      <c r="M1883" s="9"/>
      <c r="N1883" s="9"/>
      <c r="O1883" s="12"/>
      <c r="P1883" s="9"/>
      <c r="Q1883" s="9"/>
    </row>
    <row r="1884" spans="1:17" x14ac:dyDescent="0.2">
      <c r="A1884" s="9"/>
      <c r="B1884" s="10"/>
      <c r="C1884" s="9"/>
      <c r="D1884" s="11"/>
      <c r="E1884" s="11"/>
      <c r="F1884" s="9"/>
      <c r="G1884" s="9"/>
      <c r="H1884" s="9"/>
      <c r="I1884" s="9"/>
      <c r="J1884" s="9"/>
      <c r="K1884" s="9"/>
      <c r="L1884" s="9"/>
      <c r="M1884" s="9"/>
      <c r="N1884" s="9"/>
      <c r="O1884" s="12"/>
      <c r="P1884" s="9"/>
      <c r="Q1884" s="9"/>
    </row>
    <row r="1885" spans="1:17" x14ac:dyDescent="0.2">
      <c r="A1885" s="9"/>
      <c r="B1885" s="10"/>
      <c r="C1885" s="9"/>
      <c r="D1885" s="11"/>
      <c r="E1885" s="11"/>
      <c r="F1885" s="9"/>
      <c r="G1885" s="9"/>
      <c r="H1885" s="9"/>
      <c r="I1885" s="9"/>
      <c r="J1885" s="9"/>
      <c r="K1885" s="9"/>
      <c r="L1885" s="9"/>
      <c r="M1885" s="9"/>
      <c r="N1885" s="9"/>
      <c r="O1885" s="12"/>
      <c r="P1885" s="9"/>
      <c r="Q1885" s="9"/>
    </row>
    <row r="1886" spans="1:17" x14ac:dyDescent="0.2">
      <c r="A1886" s="9"/>
      <c r="B1886" s="10"/>
      <c r="C1886" s="9"/>
      <c r="D1886" s="11"/>
      <c r="E1886" s="11"/>
      <c r="F1886" s="9"/>
      <c r="G1886" s="9"/>
      <c r="H1886" s="9"/>
      <c r="I1886" s="9"/>
      <c r="J1886" s="9"/>
      <c r="K1886" s="9"/>
      <c r="L1886" s="9"/>
      <c r="M1886" s="9"/>
      <c r="N1886" s="9"/>
      <c r="O1886" s="12"/>
      <c r="P1886" s="9"/>
      <c r="Q1886" s="9"/>
    </row>
    <row r="1887" spans="1:17" x14ac:dyDescent="0.2">
      <c r="A1887" s="9"/>
      <c r="B1887" s="10"/>
      <c r="C1887" s="9"/>
      <c r="D1887" s="11"/>
      <c r="E1887" s="11"/>
      <c r="F1887" s="9"/>
      <c r="G1887" s="9"/>
      <c r="H1887" s="9"/>
      <c r="I1887" s="9"/>
      <c r="J1887" s="9"/>
      <c r="K1887" s="9"/>
      <c r="L1887" s="9"/>
      <c r="M1887" s="9"/>
      <c r="N1887" s="9"/>
      <c r="O1887" s="12"/>
      <c r="P1887" s="9"/>
      <c r="Q1887" s="9"/>
    </row>
    <row r="1888" spans="1:17" x14ac:dyDescent="0.2">
      <c r="A1888" s="9"/>
      <c r="B1888" s="10"/>
      <c r="C1888" s="9"/>
      <c r="D1888" s="11"/>
      <c r="E1888" s="11"/>
      <c r="F1888" s="9"/>
      <c r="G1888" s="9"/>
      <c r="H1888" s="9"/>
      <c r="I1888" s="9"/>
      <c r="J1888" s="9"/>
      <c r="K1888" s="9"/>
      <c r="L1888" s="9"/>
      <c r="M1888" s="9"/>
      <c r="N1888" s="9"/>
      <c r="O1888" s="12"/>
      <c r="P1888" s="9"/>
      <c r="Q1888" s="9"/>
    </row>
    <row r="1889" spans="1:17" x14ac:dyDescent="0.2">
      <c r="A1889" s="9"/>
      <c r="B1889" s="10"/>
      <c r="C1889" s="9"/>
      <c r="D1889" s="11"/>
      <c r="E1889" s="11"/>
      <c r="F1889" s="9"/>
      <c r="G1889" s="9"/>
      <c r="H1889" s="9"/>
      <c r="I1889" s="9"/>
      <c r="J1889" s="9"/>
      <c r="K1889" s="9"/>
      <c r="L1889" s="9"/>
      <c r="M1889" s="9"/>
      <c r="N1889" s="9"/>
      <c r="O1889" s="12"/>
      <c r="P1889" s="9"/>
      <c r="Q1889" s="9"/>
    </row>
    <row r="1890" spans="1:17" x14ac:dyDescent="0.2">
      <c r="A1890" s="9"/>
      <c r="B1890" s="10"/>
      <c r="C1890" s="9"/>
      <c r="D1890" s="11"/>
      <c r="E1890" s="11"/>
      <c r="F1890" s="9"/>
      <c r="G1890" s="9"/>
      <c r="H1890" s="9"/>
      <c r="I1890" s="9"/>
      <c r="J1890" s="9"/>
      <c r="K1890" s="9"/>
      <c r="L1890" s="9"/>
      <c r="M1890" s="9"/>
      <c r="N1890" s="9"/>
      <c r="O1890" s="12"/>
      <c r="P1890" s="9"/>
      <c r="Q1890" s="9"/>
    </row>
    <row r="1891" spans="1:17" x14ac:dyDescent="0.2">
      <c r="A1891" s="9"/>
      <c r="B1891" s="10"/>
      <c r="C1891" s="9"/>
      <c r="D1891" s="11"/>
      <c r="E1891" s="11"/>
      <c r="F1891" s="9"/>
      <c r="G1891" s="9"/>
      <c r="H1891" s="9"/>
      <c r="I1891" s="9"/>
      <c r="J1891" s="9"/>
      <c r="K1891" s="9"/>
      <c r="L1891" s="9"/>
      <c r="M1891" s="9"/>
      <c r="N1891" s="9"/>
      <c r="O1891" s="12"/>
      <c r="P1891" s="9"/>
      <c r="Q1891" s="9"/>
    </row>
    <row r="1892" spans="1:17" x14ac:dyDescent="0.2">
      <c r="A1892" s="9"/>
      <c r="B1892" s="10"/>
      <c r="C1892" s="9"/>
      <c r="D1892" s="11"/>
      <c r="E1892" s="11"/>
      <c r="F1892" s="9"/>
      <c r="G1892" s="9"/>
      <c r="H1892" s="9"/>
      <c r="I1892" s="9"/>
      <c r="J1892" s="9"/>
      <c r="K1892" s="9"/>
      <c r="L1892" s="9"/>
      <c r="M1892" s="9"/>
      <c r="N1892" s="9"/>
      <c r="O1892" s="12"/>
      <c r="P1892" s="9"/>
      <c r="Q1892" s="9"/>
    </row>
    <row r="1893" spans="1:17" x14ac:dyDescent="0.2">
      <c r="A1893" s="9"/>
      <c r="B1893" s="10"/>
      <c r="C1893" s="9"/>
      <c r="D1893" s="11"/>
      <c r="E1893" s="11"/>
      <c r="F1893" s="9"/>
      <c r="G1893" s="9"/>
      <c r="H1893" s="9"/>
      <c r="I1893" s="9"/>
      <c r="J1893" s="9"/>
      <c r="K1893" s="9"/>
      <c r="L1893" s="9"/>
      <c r="M1893" s="9"/>
      <c r="N1893" s="9"/>
      <c r="O1893" s="12"/>
      <c r="P1893" s="9"/>
      <c r="Q1893" s="9"/>
    </row>
    <row r="1894" spans="1:17" x14ac:dyDescent="0.2">
      <c r="A1894" s="9"/>
      <c r="B1894" s="10"/>
      <c r="C1894" s="9"/>
      <c r="D1894" s="11"/>
      <c r="E1894" s="11"/>
      <c r="F1894" s="9"/>
      <c r="G1894" s="9"/>
      <c r="H1894" s="9"/>
      <c r="I1894" s="9"/>
      <c r="J1894" s="9"/>
      <c r="K1894" s="9"/>
      <c r="L1894" s="9"/>
      <c r="M1894" s="9"/>
      <c r="N1894" s="9"/>
      <c r="O1894" s="12"/>
      <c r="P1894" s="9"/>
      <c r="Q1894" s="9"/>
    </row>
    <row r="1895" spans="1:17" x14ac:dyDescent="0.2">
      <c r="A1895" s="9"/>
      <c r="B1895" s="10"/>
      <c r="C1895" s="9"/>
      <c r="D1895" s="11"/>
      <c r="E1895" s="11"/>
      <c r="F1895" s="9"/>
      <c r="G1895" s="9"/>
      <c r="H1895" s="9"/>
      <c r="I1895" s="9"/>
      <c r="J1895" s="9"/>
      <c r="K1895" s="9"/>
      <c r="L1895" s="9"/>
      <c r="M1895" s="9"/>
      <c r="N1895" s="9"/>
      <c r="O1895" s="12"/>
      <c r="P1895" s="9"/>
      <c r="Q1895" s="9"/>
    </row>
    <row r="1896" spans="1:17" x14ac:dyDescent="0.2">
      <c r="A1896" s="9"/>
      <c r="B1896" s="10"/>
      <c r="C1896" s="9"/>
      <c r="D1896" s="11"/>
      <c r="E1896" s="11"/>
      <c r="F1896" s="9"/>
      <c r="G1896" s="9"/>
      <c r="H1896" s="9"/>
      <c r="I1896" s="9"/>
      <c r="J1896" s="9"/>
      <c r="K1896" s="9"/>
      <c r="L1896" s="9"/>
      <c r="M1896" s="9"/>
      <c r="N1896" s="9"/>
      <c r="O1896" s="12"/>
      <c r="P1896" s="9"/>
      <c r="Q1896" s="9"/>
    </row>
    <row r="1897" spans="1:17" x14ac:dyDescent="0.2">
      <c r="A1897" s="9"/>
      <c r="B1897" s="10"/>
      <c r="C1897" s="9"/>
      <c r="D1897" s="11"/>
      <c r="E1897" s="11"/>
      <c r="F1897" s="9"/>
      <c r="G1897" s="9"/>
      <c r="H1897" s="9"/>
      <c r="I1897" s="9"/>
      <c r="J1897" s="9"/>
      <c r="K1897" s="9"/>
      <c r="L1897" s="9"/>
      <c r="M1897" s="9"/>
      <c r="N1897" s="9"/>
      <c r="O1897" s="12"/>
      <c r="P1897" s="9"/>
      <c r="Q1897" s="9"/>
    </row>
    <row r="1898" spans="1:17" x14ac:dyDescent="0.2">
      <c r="A1898" s="9"/>
      <c r="B1898" s="10"/>
      <c r="C1898" s="9"/>
      <c r="D1898" s="11"/>
      <c r="E1898" s="11"/>
      <c r="F1898" s="9"/>
      <c r="G1898" s="9"/>
      <c r="H1898" s="9"/>
      <c r="I1898" s="9"/>
      <c r="J1898" s="9"/>
      <c r="K1898" s="9"/>
      <c r="L1898" s="9"/>
      <c r="M1898" s="9"/>
      <c r="N1898" s="9"/>
      <c r="O1898" s="12"/>
      <c r="P1898" s="9"/>
      <c r="Q1898" s="9"/>
    </row>
    <row r="1899" spans="1:17" x14ac:dyDescent="0.2">
      <c r="A1899" s="9"/>
      <c r="B1899" s="10"/>
      <c r="C1899" s="9"/>
      <c r="D1899" s="11"/>
      <c r="E1899" s="11"/>
      <c r="F1899" s="9"/>
      <c r="G1899" s="9"/>
      <c r="H1899" s="9"/>
      <c r="I1899" s="9"/>
      <c r="J1899" s="9"/>
      <c r="K1899" s="9"/>
      <c r="L1899" s="9"/>
      <c r="M1899" s="9"/>
      <c r="N1899" s="9"/>
      <c r="O1899" s="12"/>
      <c r="P1899" s="9"/>
      <c r="Q1899" s="9"/>
    </row>
    <row r="1900" spans="1:17" x14ac:dyDescent="0.2">
      <c r="A1900" s="9"/>
      <c r="B1900" s="10"/>
      <c r="C1900" s="9"/>
      <c r="D1900" s="11"/>
      <c r="E1900" s="11"/>
      <c r="F1900" s="9"/>
      <c r="G1900" s="9"/>
      <c r="H1900" s="9"/>
      <c r="I1900" s="9"/>
      <c r="J1900" s="9"/>
      <c r="K1900" s="9"/>
      <c r="L1900" s="9"/>
      <c r="M1900" s="9"/>
      <c r="N1900" s="9"/>
      <c r="O1900" s="12"/>
      <c r="P1900" s="9"/>
      <c r="Q1900" s="9"/>
    </row>
    <row r="1901" spans="1:17" x14ac:dyDescent="0.2">
      <c r="A1901" s="9"/>
      <c r="B1901" s="10"/>
      <c r="C1901" s="9"/>
      <c r="D1901" s="11"/>
      <c r="E1901" s="11"/>
      <c r="F1901" s="9"/>
      <c r="G1901" s="9"/>
      <c r="H1901" s="9"/>
      <c r="I1901" s="9"/>
      <c r="J1901" s="9"/>
      <c r="K1901" s="9"/>
      <c r="L1901" s="9"/>
      <c r="M1901" s="9"/>
      <c r="N1901" s="9"/>
      <c r="O1901" s="12"/>
      <c r="P1901" s="9"/>
      <c r="Q1901" s="9"/>
    </row>
    <row r="1902" spans="1:17" x14ac:dyDescent="0.2">
      <c r="A1902" s="9"/>
      <c r="B1902" s="10"/>
      <c r="C1902" s="9"/>
      <c r="D1902" s="11"/>
      <c r="E1902" s="11"/>
      <c r="F1902" s="9"/>
      <c r="G1902" s="9"/>
      <c r="H1902" s="9"/>
      <c r="I1902" s="9"/>
      <c r="J1902" s="9"/>
      <c r="K1902" s="9"/>
      <c r="L1902" s="9"/>
      <c r="M1902" s="9"/>
      <c r="N1902" s="9"/>
      <c r="O1902" s="12"/>
      <c r="P1902" s="9"/>
      <c r="Q1902" s="9"/>
    </row>
    <row r="1903" spans="1:17" x14ac:dyDescent="0.2">
      <c r="A1903" s="9"/>
      <c r="B1903" s="10"/>
      <c r="C1903" s="9"/>
      <c r="D1903" s="11"/>
      <c r="E1903" s="11"/>
      <c r="F1903" s="9"/>
      <c r="G1903" s="9"/>
      <c r="H1903" s="9"/>
      <c r="I1903" s="9"/>
      <c r="J1903" s="9"/>
      <c r="K1903" s="9"/>
      <c r="L1903" s="9"/>
      <c r="M1903" s="9"/>
      <c r="N1903" s="9"/>
      <c r="O1903" s="12"/>
      <c r="P1903" s="9"/>
      <c r="Q1903" s="9"/>
    </row>
    <row r="1904" spans="1:17" x14ac:dyDescent="0.2">
      <c r="A1904" s="9"/>
      <c r="B1904" s="10"/>
      <c r="C1904" s="9"/>
      <c r="D1904" s="11"/>
      <c r="E1904" s="11"/>
      <c r="F1904" s="9"/>
      <c r="G1904" s="9"/>
      <c r="H1904" s="9"/>
      <c r="I1904" s="9"/>
      <c r="J1904" s="9"/>
      <c r="K1904" s="9"/>
      <c r="L1904" s="9"/>
      <c r="M1904" s="9"/>
      <c r="N1904" s="9"/>
      <c r="O1904" s="12"/>
      <c r="P1904" s="9"/>
      <c r="Q1904" s="9"/>
    </row>
    <row r="1905" spans="1:17" x14ac:dyDescent="0.2">
      <c r="A1905" s="9"/>
      <c r="B1905" s="10"/>
      <c r="C1905" s="9"/>
      <c r="D1905" s="11"/>
      <c r="E1905" s="11"/>
      <c r="F1905" s="9"/>
      <c r="G1905" s="9"/>
      <c r="H1905" s="9"/>
      <c r="I1905" s="9"/>
      <c r="J1905" s="9"/>
      <c r="K1905" s="9"/>
      <c r="L1905" s="9"/>
      <c r="M1905" s="9"/>
      <c r="N1905" s="9"/>
      <c r="O1905" s="12"/>
      <c r="P1905" s="9"/>
      <c r="Q1905" s="9"/>
    </row>
    <row r="1906" spans="1:17" x14ac:dyDescent="0.2">
      <c r="A1906" s="9"/>
      <c r="B1906" s="10"/>
      <c r="C1906" s="9"/>
      <c r="D1906" s="11"/>
      <c r="E1906" s="11"/>
      <c r="F1906" s="9"/>
      <c r="G1906" s="9"/>
      <c r="H1906" s="9"/>
      <c r="I1906" s="9"/>
      <c r="J1906" s="9"/>
      <c r="K1906" s="9"/>
      <c r="L1906" s="9"/>
      <c r="M1906" s="9"/>
      <c r="N1906" s="9"/>
      <c r="O1906" s="12"/>
      <c r="P1906" s="9"/>
      <c r="Q1906" s="9"/>
    </row>
    <row r="1907" spans="1:17" x14ac:dyDescent="0.2">
      <c r="A1907" s="9"/>
      <c r="B1907" s="10"/>
      <c r="C1907" s="9"/>
      <c r="D1907" s="11"/>
      <c r="E1907" s="11"/>
      <c r="F1907" s="9"/>
      <c r="G1907" s="9"/>
      <c r="H1907" s="9"/>
      <c r="I1907" s="9"/>
      <c r="J1907" s="9"/>
      <c r="K1907" s="9"/>
      <c r="L1907" s="9"/>
      <c r="M1907" s="9"/>
      <c r="N1907" s="9"/>
      <c r="O1907" s="12"/>
      <c r="P1907" s="9"/>
      <c r="Q1907" s="9"/>
    </row>
    <row r="1908" spans="1:17" x14ac:dyDescent="0.2">
      <c r="A1908" s="9"/>
      <c r="B1908" s="10"/>
      <c r="C1908" s="9"/>
      <c r="D1908" s="11"/>
      <c r="E1908" s="11"/>
      <c r="F1908" s="9"/>
      <c r="G1908" s="9"/>
      <c r="H1908" s="9"/>
      <c r="I1908" s="9"/>
      <c r="J1908" s="9"/>
      <c r="K1908" s="9"/>
      <c r="L1908" s="9"/>
      <c r="M1908" s="9"/>
      <c r="N1908" s="9"/>
      <c r="O1908" s="12"/>
      <c r="P1908" s="9"/>
      <c r="Q1908" s="9"/>
    </row>
    <row r="1909" spans="1:17" x14ac:dyDescent="0.2">
      <c r="A1909" s="9"/>
      <c r="B1909" s="10"/>
      <c r="C1909" s="9"/>
      <c r="D1909" s="11"/>
      <c r="E1909" s="11"/>
      <c r="F1909" s="9"/>
      <c r="G1909" s="9"/>
      <c r="H1909" s="9"/>
      <c r="I1909" s="9"/>
      <c r="J1909" s="9"/>
      <c r="K1909" s="9"/>
      <c r="L1909" s="9"/>
      <c r="M1909" s="9"/>
      <c r="N1909" s="9"/>
      <c r="O1909" s="12"/>
      <c r="P1909" s="9"/>
      <c r="Q1909" s="9"/>
    </row>
    <row r="1910" spans="1:17" x14ac:dyDescent="0.2">
      <c r="A1910" s="9"/>
      <c r="B1910" s="10"/>
      <c r="C1910" s="9"/>
      <c r="D1910" s="11"/>
      <c r="E1910" s="11"/>
      <c r="F1910" s="9"/>
      <c r="G1910" s="9"/>
      <c r="H1910" s="9"/>
      <c r="I1910" s="9"/>
      <c r="J1910" s="9"/>
      <c r="K1910" s="9"/>
      <c r="L1910" s="9"/>
      <c r="M1910" s="9"/>
      <c r="N1910" s="9"/>
      <c r="O1910" s="12"/>
      <c r="P1910" s="9"/>
      <c r="Q1910" s="9"/>
    </row>
    <row r="1911" spans="1:17" x14ac:dyDescent="0.2">
      <c r="A1911" s="9"/>
      <c r="B1911" s="10"/>
      <c r="C1911" s="9"/>
      <c r="D1911" s="11"/>
      <c r="E1911" s="11"/>
      <c r="F1911" s="9"/>
      <c r="G1911" s="9"/>
      <c r="H1911" s="9"/>
      <c r="I1911" s="9"/>
      <c r="J1911" s="9"/>
      <c r="K1911" s="9"/>
      <c r="L1911" s="9"/>
      <c r="M1911" s="9"/>
      <c r="N1911" s="9"/>
      <c r="O1911" s="12"/>
      <c r="P1911" s="9"/>
      <c r="Q1911" s="9"/>
    </row>
    <row r="1912" spans="1:17" x14ac:dyDescent="0.2">
      <c r="A1912" s="9"/>
      <c r="B1912" s="10"/>
      <c r="C1912" s="9"/>
      <c r="D1912" s="11"/>
      <c r="E1912" s="11"/>
      <c r="F1912" s="9"/>
      <c r="G1912" s="9"/>
      <c r="H1912" s="9"/>
      <c r="I1912" s="9"/>
      <c r="J1912" s="9"/>
      <c r="K1912" s="9"/>
      <c r="L1912" s="9"/>
      <c r="M1912" s="9"/>
      <c r="N1912" s="9"/>
      <c r="O1912" s="12"/>
      <c r="P1912" s="9"/>
      <c r="Q1912" s="9"/>
    </row>
    <row r="1913" spans="1:17" x14ac:dyDescent="0.2">
      <c r="A1913" s="9"/>
      <c r="B1913" s="10"/>
      <c r="C1913" s="9"/>
      <c r="D1913" s="11"/>
      <c r="E1913" s="11"/>
      <c r="F1913" s="9"/>
      <c r="G1913" s="9"/>
      <c r="H1913" s="9"/>
      <c r="I1913" s="9"/>
      <c r="J1913" s="9"/>
      <c r="K1913" s="9"/>
      <c r="L1913" s="9"/>
      <c r="M1913" s="9"/>
      <c r="N1913" s="9"/>
      <c r="O1913" s="12"/>
      <c r="P1913" s="9"/>
      <c r="Q1913" s="9"/>
    </row>
    <row r="1914" spans="1:17" x14ac:dyDescent="0.2">
      <c r="A1914" s="9"/>
      <c r="B1914" s="10"/>
      <c r="C1914" s="9"/>
      <c r="D1914" s="11"/>
      <c r="E1914" s="11"/>
      <c r="F1914" s="9"/>
      <c r="G1914" s="9"/>
      <c r="H1914" s="9"/>
      <c r="I1914" s="9"/>
      <c r="J1914" s="9"/>
      <c r="K1914" s="9"/>
      <c r="L1914" s="9"/>
      <c r="M1914" s="9"/>
      <c r="N1914" s="9"/>
      <c r="O1914" s="12"/>
      <c r="P1914" s="9"/>
      <c r="Q1914" s="9"/>
    </row>
    <row r="1915" spans="1:17" x14ac:dyDescent="0.2">
      <c r="A1915" s="9"/>
      <c r="B1915" s="10"/>
      <c r="C1915" s="9"/>
      <c r="D1915" s="11"/>
      <c r="E1915" s="11"/>
      <c r="F1915" s="9"/>
      <c r="G1915" s="9"/>
      <c r="H1915" s="9"/>
      <c r="I1915" s="9"/>
      <c r="J1915" s="9"/>
      <c r="K1915" s="9"/>
      <c r="L1915" s="9"/>
      <c r="M1915" s="9"/>
      <c r="N1915" s="9"/>
      <c r="O1915" s="12"/>
      <c r="P1915" s="9"/>
      <c r="Q1915" s="9"/>
    </row>
    <row r="1916" spans="1:17" x14ac:dyDescent="0.2">
      <c r="A1916" s="9"/>
      <c r="B1916" s="10"/>
      <c r="C1916" s="9"/>
      <c r="D1916" s="11"/>
      <c r="E1916" s="11"/>
      <c r="F1916" s="9"/>
      <c r="G1916" s="9"/>
      <c r="H1916" s="9"/>
      <c r="I1916" s="9"/>
      <c r="J1916" s="9"/>
      <c r="K1916" s="9"/>
      <c r="L1916" s="9"/>
      <c r="M1916" s="9"/>
      <c r="N1916" s="9"/>
      <c r="O1916" s="12"/>
      <c r="P1916" s="9"/>
      <c r="Q1916" s="9"/>
    </row>
    <row r="1917" spans="1:17" x14ac:dyDescent="0.2">
      <c r="A1917" s="9"/>
      <c r="B1917" s="10"/>
      <c r="C1917" s="9"/>
      <c r="D1917" s="11"/>
      <c r="E1917" s="11"/>
      <c r="F1917" s="9"/>
      <c r="G1917" s="9"/>
      <c r="H1917" s="9"/>
      <c r="I1917" s="9"/>
      <c r="J1917" s="9"/>
      <c r="K1917" s="9"/>
      <c r="L1917" s="9"/>
      <c r="M1917" s="9"/>
      <c r="N1917" s="9"/>
      <c r="O1917" s="12"/>
      <c r="P1917" s="9"/>
      <c r="Q1917" s="9"/>
    </row>
    <row r="1918" spans="1:17" x14ac:dyDescent="0.2">
      <c r="A1918" s="9"/>
      <c r="B1918" s="10"/>
      <c r="C1918" s="9"/>
      <c r="D1918" s="11"/>
      <c r="E1918" s="11"/>
      <c r="F1918" s="9"/>
      <c r="G1918" s="9"/>
      <c r="H1918" s="9"/>
      <c r="I1918" s="9"/>
      <c r="J1918" s="9"/>
      <c r="K1918" s="9"/>
      <c r="L1918" s="9"/>
      <c r="M1918" s="9"/>
      <c r="N1918" s="9"/>
      <c r="O1918" s="12"/>
      <c r="P1918" s="9"/>
      <c r="Q1918" s="9"/>
    </row>
    <row r="1919" spans="1:17" x14ac:dyDescent="0.2">
      <c r="A1919" s="9"/>
      <c r="B1919" s="10"/>
      <c r="C1919" s="9"/>
      <c r="D1919" s="11"/>
      <c r="E1919" s="11"/>
      <c r="F1919" s="9"/>
      <c r="G1919" s="9"/>
      <c r="H1919" s="9"/>
      <c r="I1919" s="9"/>
      <c r="J1919" s="9"/>
      <c r="K1919" s="9"/>
      <c r="L1919" s="9"/>
      <c r="M1919" s="9"/>
      <c r="N1919" s="9"/>
      <c r="O1919" s="12"/>
      <c r="P1919" s="9"/>
      <c r="Q1919" s="9"/>
    </row>
    <row r="1920" spans="1:17" x14ac:dyDescent="0.2">
      <c r="A1920" s="9"/>
      <c r="B1920" s="10"/>
      <c r="C1920" s="9"/>
      <c r="D1920" s="11"/>
      <c r="E1920" s="11"/>
      <c r="F1920" s="9"/>
      <c r="G1920" s="9"/>
      <c r="H1920" s="9"/>
      <c r="I1920" s="9"/>
      <c r="J1920" s="9"/>
      <c r="K1920" s="9"/>
      <c r="L1920" s="9"/>
      <c r="M1920" s="9"/>
      <c r="N1920" s="9"/>
      <c r="O1920" s="12"/>
      <c r="P1920" s="9"/>
      <c r="Q1920" s="9"/>
    </row>
    <row r="1921" spans="1:17" x14ac:dyDescent="0.2">
      <c r="A1921" s="9"/>
      <c r="B1921" s="10"/>
      <c r="C1921" s="9"/>
      <c r="D1921" s="11"/>
      <c r="E1921" s="11"/>
      <c r="F1921" s="9"/>
      <c r="G1921" s="9"/>
      <c r="H1921" s="9"/>
      <c r="I1921" s="9"/>
      <c r="J1921" s="9"/>
      <c r="K1921" s="9"/>
      <c r="L1921" s="9"/>
      <c r="M1921" s="9"/>
      <c r="N1921" s="9"/>
      <c r="O1921" s="12"/>
      <c r="P1921" s="9"/>
      <c r="Q1921" s="9"/>
    </row>
    <row r="1922" spans="1:17" x14ac:dyDescent="0.2">
      <c r="A1922" s="9"/>
      <c r="B1922" s="10"/>
      <c r="C1922" s="9"/>
      <c r="D1922" s="11"/>
      <c r="E1922" s="11"/>
      <c r="F1922" s="9"/>
      <c r="G1922" s="9"/>
      <c r="H1922" s="9"/>
      <c r="I1922" s="9"/>
      <c r="J1922" s="9"/>
      <c r="K1922" s="9"/>
      <c r="L1922" s="9"/>
      <c r="M1922" s="9"/>
      <c r="N1922" s="9"/>
      <c r="O1922" s="12"/>
      <c r="P1922" s="9"/>
      <c r="Q1922" s="9"/>
    </row>
    <row r="1923" spans="1:17" x14ac:dyDescent="0.2">
      <c r="A1923" s="9"/>
      <c r="B1923" s="10"/>
      <c r="C1923" s="9"/>
      <c r="D1923" s="11"/>
      <c r="E1923" s="11"/>
      <c r="F1923" s="9"/>
      <c r="G1923" s="9"/>
      <c r="H1923" s="9"/>
      <c r="I1923" s="9"/>
      <c r="J1923" s="9"/>
      <c r="K1923" s="9"/>
      <c r="L1923" s="9"/>
      <c r="M1923" s="9"/>
      <c r="N1923" s="9"/>
      <c r="O1923" s="12"/>
      <c r="P1923" s="9"/>
      <c r="Q1923" s="9"/>
    </row>
    <row r="1924" spans="1:17" x14ac:dyDescent="0.2">
      <c r="A1924" s="9"/>
      <c r="B1924" s="10"/>
      <c r="C1924" s="9"/>
      <c r="D1924" s="11"/>
      <c r="E1924" s="11"/>
      <c r="F1924" s="9"/>
      <c r="G1924" s="9"/>
      <c r="H1924" s="9"/>
      <c r="I1924" s="9"/>
      <c r="J1924" s="9"/>
      <c r="K1924" s="9"/>
      <c r="L1924" s="9"/>
      <c r="M1924" s="9"/>
      <c r="N1924" s="9"/>
      <c r="O1924" s="12"/>
      <c r="P1924" s="9"/>
      <c r="Q1924" s="9"/>
    </row>
    <row r="1925" spans="1:17" x14ac:dyDescent="0.2">
      <c r="A1925" s="9"/>
      <c r="B1925" s="10"/>
      <c r="C1925" s="9"/>
      <c r="D1925" s="11"/>
      <c r="E1925" s="11"/>
      <c r="F1925" s="9"/>
      <c r="G1925" s="9"/>
      <c r="H1925" s="9"/>
      <c r="I1925" s="9"/>
      <c r="J1925" s="9"/>
      <c r="K1925" s="9"/>
      <c r="L1925" s="9"/>
      <c r="M1925" s="9"/>
      <c r="N1925" s="9"/>
      <c r="O1925" s="12"/>
      <c r="P1925" s="9"/>
      <c r="Q1925" s="9"/>
    </row>
    <row r="1926" spans="1:17" x14ac:dyDescent="0.2">
      <c r="A1926" s="9"/>
      <c r="B1926" s="10"/>
      <c r="C1926" s="9"/>
      <c r="D1926" s="11"/>
      <c r="E1926" s="11"/>
      <c r="F1926" s="9"/>
      <c r="G1926" s="9"/>
      <c r="H1926" s="9"/>
      <c r="I1926" s="9"/>
      <c r="J1926" s="9"/>
      <c r="K1926" s="9"/>
      <c r="L1926" s="9"/>
      <c r="M1926" s="9"/>
      <c r="N1926" s="9"/>
      <c r="O1926" s="12"/>
      <c r="P1926" s="9"/>
      <c r="Q1926" s="9"/>
    </row>
    <row r="1927" spans="1:17" x14ac:dyDescent="0.2">
      <c r="A1927" s="9"/>
      <c r="B1927" s="10"/>
      <c r="C1927" s="9"/>
      <c r="D1927" s="11"/>
      <c r="E1927" s="11"/>
      <c r="F1927" s="9"/>
      <c r="G1927" s="9"/>
      <c r="H1927" s="9"/>
      <c r="I1927" s="9"/>
      <c r="J1927" s="9"/>
      <c r="K1927" s="9"/>
      <c r="L1927" s="9"/>
      <c r="M1927" s="9"/>
      <c r="N1927" s="9"/>
      <c r="O1927" s="12"/>
      <c r="P1927" s="9"/>
      <c r="Q1927" s="9"/>
    </row>
    <row r="1928" spans="1:17" x14ac:dyDescent="0.2">
      <c r="A1928" s="9"/>
      <c r="B1928" s="10"/>
      <c r="C1928" s="9"/>
      <c r="D1928" s="11"/>
      <c r="E1928" s="11"/>
      <c r="F1928" s="9"/>
      <c r="G1928" s="9"/>
      <c r="H1928" s="9"/>
      <c r="I1928" s="9"/>
      <c r="J1928" s="9"/>
      <c r="K1928" s="9"/>
      <c r="L1928" s="9"/>
      <c r="M1928" s="9"/>
      <c r="N1928" s="9"/>
      <c r="O1928" s="12"/>
      <c r="P1928" s="9"/>
      <c r="Q1928" s="9"/>
    </row>
    <row r="1929" spans="1:17" x14ac:dyDescent="0.2">
      <c r="A1929" s="9"/>
      <c r="B1929" s="10"/>
      <c r="C1929" s="9"/>
      <c r="D1929" s="11"/>
      <c r="E1929" s="11"/>
      <c r="F1929" s="9"/>
      <c r="G1929" s="9"/>
      <c r="H1929" s="9"/>
      <c r="I1929" s="9"/>
      <c r="J1929" s="9"/>
      <c r="K1929" s="9"/>
      <c r="L1929" s="9"/>
      <c r="M1929" s="9"/>
      <c r="N1929" s="9"/>
      <c r="O1929" s="12"/>
      <c r="P1929" s="9"/>
      <c r="Q1929" s="9"/>
    </row>
    <row r="1930" spans="1:17" x14ac:dyDescent="0.2">
      <c r="A1930" s="9"/>
      <c r="B1930" s="10"/>
      <c r="C1930" s="9"/>
      <c r="D1930" s="11"/>
      <c r="E1930" s="11"/>
      <c r="F1930" s="9"/>
      <c r="G1930" s="9"/>
      <c r="H1930" s="9"/>
      <c r="I1930" s="9"/>
      <c r="J1930" s="9"/>
      <c r="K1930" s="9"/>
      <c r="L1930" s="9"/>
      <c r="M1930" s="9"/>
      <c r="N1930" s="9"/>
      <c r="O1930" s="12"/>
      <c r="P1930" s="9"/>
      <c r="Q1930" s="9"/>
    </row>
    <row r="1931" spans="1:17" x14ac:dyDescent="0.2">
      <c r="A1931" s="9"/>
      <c r="B1931" s="10"/>
      <c r="C1931" s="9"/>
      <c r="D1931" s="11"/>
      <c r="E1931" s="11"/>
      <c r="F1931" s="9"/>
      <c r="G1931" s="9"/>
      <c r="H1931" s="9"/>
      <c r="I1931" s="9"/>
      <c r="J1931" s="9"/>
      <c r="K1931" s="9"/>
      <c r="L1931" s="9"/>
      <c r="M1931" s="9"/>
      <c r="N1931" s="9"/>
      <c r="O1931" s="12"/>
      <c r="P1931" s="9"/>
      <c r="Q1931" s="9"/>
    </row>
    <row r="1932" spans="1:17" x14ac:dyDescent="0.2">
      <c r="A1932" s="9"/>
      <c r="B1932" s="10"/>
      <c r="C1932" s="9"/>
      <c r="D1932" s="11"/>
      <c r="E1932" s="11"/>
      <c r="F1932" s="9"/>
      <c r="G1932" s="9"/>
      <c r="H1932" s="9"/>
      <c r="I1932" s="9"/>
      <c r="J1932" s="9"/>
      <c r="K1932" s="9"/>
      <c r="L1932" s="9"/>
      <c r="M1932" s="9"/>
      <c r="N1932" s="9"/>
      <c r="O1932" s="12"/>
      <c r="P1932" s="9"/>
      <c r="Q1932" s="9"/>
    </row>
    <row r="1933" spans="1:17" x14ac:dyDescent="0.2">
      <c r="A1933" s="9"/>
      <c r="B1933" s="10"/>
      <c r="C1933" s="9"/>
      <c r="D1933" s="11"/>
      <c r="E1933" s="11"/>
      <c r="F1933" s="9"/>
      <c r="G1933" s="9"/>
      <c r="H1933" s="9"/>
      <c r="I1933" s="9"/>
      <c r="J1933" s="9"/>
      <c r="K1933" s="9"/>
      <c r="L1933" s="9"/>
      <c r="M1933" s="9"/>
      <c r="N1933" s="9"/>
      <c r="O1933" s="12"/>
      <c r="P1933" s="9"/>
      <c r="Q1933" s="9"/>
    </row>
    <row r="1934" spans="1:17" x14ac:dyDescent="0.2">
      <c r="A1934" s="9"/>
      <c r="B1934" s="10"/>
      <c r="C1934" s="9"/>
      <c r="D1934" s="11"/>
      <c r="E1934" s="11"/>
      <c r="F1934" s="9"/>
      <c r="G1934" s="9"/>
      <c r="H1934" s="9"/>
      <c r="I1934" s="9"/>
      <c r="J1934" s="9"/>
      <c r="K1934" s="9"/>
      <c r="L1934" s="9"/>
      <c r="M1934" s="9"/>
      <c r="N1934" s="9"/>
      <c r="O1934" s="12"/>
      <c r="P1934" s="9"/>
      <c r="Q1934" s="9"/>
    </row>
    <row r="1935" spans="1:17" x14ac:dyDescent="0.2">
      <c r="A1935" s="9"/>
      <c r="B1935" s="10"/>
      <c r="C1935" s="9"/>
      <c r="D1935" s="11"/>
      <c r="E1935" s="11"/>
      <c r="F1935" s="9"/>
      <c r="G1935" s="9"/>
      <c r="H1935" s="9"/>
      <c r="I1935" s="9"/>
      <c r="J1935" s="9"/>
      <c r="K1935" s="9"/>
      <c r="L1935" s="9"/>
      <c r="M1935" s="9"/>
      <c r="N1935" s="9"/>
      <c r="O1935" s="12"/>
      <c r="P1935" s="9"/>
      <c r="Q1935" s="9"/>
    </row>
    <row r="1936" spans="1:17" x14ac:dyDescent="0.2">
      <c r="A1936" s="9"/>
      <c r="B1936" s="10"/>
      <c r="C1936" s="9"/>
      <c r="D1936" s="11"/>
      <c r="E1936" s="11"/>
      <c r="F1936" s="9"/>
      <c r="G1936" s="9"/>
      <c r="H1936" s="9"/>
      <c r="I1936" s="9"/>
      <c r="J1936" s="9"/>
      <c r="K1936" s="9"/>
      <c r="L1936" s="9"/>
      <c r="M1936" s="9"/>
      <c r="N1936" s="9"/>
      <c r="O1936" s="12"/>
      <c r="P1936" s="9"/>
      <c r="Q1936" s="9"/>
    </row>
    <row r="1937" spans="1:17" x14ac:dyDescent="0.2">
      <c r="A1937" s="9"/>
      <c r="B1937" s="10"/>
      <c r="C1937" s="9"/>
      <c r="D1937" s="11"/>
      <c r="E1937" s="11"/>
      <c r="F1937" s="9"/>
      <c r="G1937" s="9"/>
      <c r="H1937" s="9"/>
      <c r="I1937" s="9"/>
      <c r="J1937" s="9"/>
      <c r="K1937" s="9"/>
      <c r="L1937" s="9"/>
      <c r="M1937" s="9"/>
      <c r="N1937" s="9"/>
      <c r="O1937" s="12"/>
      <c r="P1937" s="9"/>
      <c r="Q1937" s="9"/>
    </row>
    <row r="1938" spans="1:17" x14ac:dyDescent="0.2">
      <c r="A1938" s="9"/>
      <c r="B1938" s="10"/>
      <c r="C1938" s="9"/>
      <c r="D1938" s="11"/>
      <c r="E1938" s="11"/>
      <c r="F1938" s="9"/>
      <c r="G1938" s="9"/>
      <c r="H1938" s="9"/>
      <c r="I1938" s="9"/>
      <c r="J1938" s="9"/>
      <c r="K1938" s="9"/>
      <c r="L1938" s="9"/>
      <c r="M1938" s="9"/>
      <c r="N1938" s="9"/>
      <c r="O1938" s="12"/>
      <c r="P1938" s="9"/>
      <c r="Q1938" s="9"/>
    </row>
    <row r="1939" spans="1:17" x14ac:dyDescent="0.2">
      <c r="A1939" s="9"/>
      <c r="B1939" s="10"/>
      <c r="C1939" s="9"/>
      <c r="D1939" s="11"/>
      <c r="E1939" s="11"/>
      <c r="F1939" s="9"/>
      <c r="G1939" s="9"/>
      <c r="H1939" s="9"/>
      <c r="I1939" s="9"/>
      <c r="J1939" s="9"/>
      <c r="K1939" s="9"/>
      <c r="L1939" s="9"/>
      <c r="M1939" s="9"/>
      <c r="N1939" s="9"/>
      <c r="O1939" s="12"/>
      <c r="P1939" s="9"/>
      <c r="Q1939" s="9"/>
    </row>
    <row r="1940" spans="1:17" x14ac:dyDescent="0.2">
      <c r="A1940" s="9"/>
      <c r="B1940" s="10"/>
      <c r="C1940" s="9"/>
      <c r="D1940" s="11"/>
      <c r="E1940" s="11"/>
      <c r="F1940" s="9"/>
      <c r="G1940" s="9"/>
      <c r="H1940" s="9"/>
      <c r="I1940" s="9"/>
      <c r="J1940" s="9"/>
      <c r="K1940" s="9"/>
      <c r="L1940" s="9"/>
      <c r="M1940" s="9"/>
      <c r="N1940" s="9"/>
      <c r="O1940" s="12"/>
      <c r="P1940" s="9"/>
      <c r="Q1940" s="9"/>
    </row>
    <row r="1941" spans="1:17" x14ac:dyDescent="0.2">
      <c r="A1941" s="9"/>
      <c r="B1941" s="10"/>
      <c r="C1941" s="9"/>
      <c r="D1941" s="11"/>
      <c r="E1941" s="11"/>
      <c r="F1941" s="9"/>
      <c r="G1941" s="9"/>
      <c r="H1941" s="9"/>
      <c r="I1941" s="9"/>
      <c r="J1941" s="9"/>
      <c r="K1941" s="9"/>
      <c r="L1941" s="9"/>
      <c r="M1941" s="9"/>
      <c r="N1941" s="9"/>
      <c r="O1941" s="12"/>
      <c r="P1941" s="9"/>
      <c r="Q1941" s="9"/>
    </row>
    <row r="1942" spans="1:17" x14ac:dyDescent="0.2">
      <c r="A1942" s="9"/>
      <c r="B1942" s="10"/>
      <c r="C1942" s="9"/>
      <c r="D1942" s="11"/>
      <c r="E1942" s="11"/>
      <c r="F1942" s="9"/>
      <c r="G1942" s="9"/>
      <c r="H1942" s="9"/>
      <c r="I1942" s="9"/>
      <c r="J1942" s="9"/>
      <c r="K1942" s="9"/>
      <c r="L1942" s="9"/>
      <c r="M1942" s="9"/>
      <c r="N1942" s="9"/>
      <c r="O1942" s="12"/>
      <c r="P1942" s="9"/>
      <c r="Q1942" s="9"/>
    </row>
    <row r="1943" spans="1:17" x14ac:dyDescent="0.2">
      <c r="A1943" s="9"/>
      <c r="B1943" s="10"/>
      <c r="C1943" s="9"/>
      <c r="D1943" s="11"/>
      <c r="E1943" s="11"/>
      <c r="F1943" s="9"/>
      <c r="G1943" s="9"/>
      <c r="H1943" s="9"/>
      <c r="I1943" s="9"/>
      <c r="J1943" s="9"/>
      <c r="K1943" s="9"/>
      <c r="L1943" s="9"/>
      <c r="M1943" s="9"/>
      <c r="N1943" s="9"/>
      <c r="O1943" s="12"/>
      <c r="P1943" s="9"/>
      <c r="Q1943" s="9"/>
    </row>
    <row r="1944" spans="1:17" x14ac:dyDescent="0.2">
      <c r="A1944" s="9"/>
      <c r="B1944" s="10"/>
      <c r="C1944" s="9"/>
      <c r="D1944" s="11"/>
      <c r="E1944" s="11"/>
      <c r="F1944" s="9"/>
      <c r="G1944" s="9"/>
      <c r="H1944" s="9"/>
      <c r="I1944" s="9"/>
      <c r="J1944" s="9"/>
      <c r="K1944" s="9"/>
      <c r="L1944" s="9"/>
      <c r="M1944" s="9"/>
      <c r="N1944" s="9"/>
      <c r="O1944" s="12"/>
      <c r="P1944" s="9"/>
      <c r="Q1944" s="9"/>
    </row>
    <row r="1945" spans="1:17" x14ac:dyDescent="0.2">
      <c r="A1945" s="9"/>
      <c r="B1945" s="10"/>
      <c r="C1945" s="9"/>
      <c r="D1945" s="11"/>
      <c r="E1945" s="11"/>
      <c r="F1945" s="9"/>
      <c r="G1945" s="9"/>
      <c r="H1945" s="9"/>
      <c r="I1945" s="9"/>
      <c r="J1945" s="9"/>
      <c r="K1945" s="9"/>
      <c r="L1945" s="9"/>
      <c r="M1945" s="9"/>
      <c r="N1945" s="9"/>
      <c r="O1945" s="12"/>
      <c r="P1945" s="9"/>
      <c r="Q1945" s="9"/>
    </row>
    <row r="1946" spans="1:17" x14ac:dyDescent="0.2">
      <c r="A1946" s="9"/>
      <c r="B1946" s="10"/>
      <c r="C1946" s="9"/>
      <c r="D1946" s="11"/>
      <c r="E1946" s="11"/>
      <c r="F1946" s="9"/>
      <c r="G1946" s="9"/>
      <c r="H1946" s="9"/>
      <c r="I1946" s="9"/>
      <c r="J1946" s="9"/>
      <c r="K1946" s="9"/>
      <c r="L1946" s="9"/>
      <c r="M1946" s="9"/>
      <c r="N1946" s="9"/>
      <c r="O1946" s="12"/>
      <c r="P1946" s="9"/>
      <c r="Q1946" s="9"/>
    </row>
    <row r="1947" spans="1:17" x14ac:dyDescent="0.2">
      <c r="A1947" s="9"/>
      <c r="B1947" s="10"/>
      <c r="C1947" s="9"/>
      <c r="D1947" s="11"/>
      <c r="E1947" s="11"/>
      <c r="F1947" s="9"/>
      <c r="G1947" s="9"/>
      <c r="H1947" s="9"/>
      <c r="I1947" s="9"/>
      <c r="J1947" s="9"/>
      <c r="K1947" s="9"/>
      <c r="L1947" s="9"/>
      <c r="M1947" s="9"/>
      <c r="N1947" s="9"/>
      <c r="O1947" s="12"/>
      <c r="P1947" s="9"/>
      <c r="Q1947" s="9"/>
    </row>
    <row r="1948" spans="1:17" x14ac:dyDescent="0.2">
      <c r="A1948" s="9"/>
      <c r="B1948" s="10"/>
      <c r="C1948" s="9"/>
      <c r="D1948" s="11"/>
      <c r="E1948" s="11"/>
      <c r="F1948" s="9"/>
      <c r="G1948" s="9"/>
      <c r="H1948" s="9"/>
      <c r="I1948" s="9"/>
      <c r="J1948" s="9"/>
      <c r="K1948" s="9"/>
      <c r="L1948" s="9"/>
      <c r="M1948" s="9"/>
      <c r="N1948" s="9"/>
      <c r="O1948" s="12"/>
      <c r="P1948" s="9"/>
      <c r="Q1948" s="9"/>
    </row>
    <row r="1949" spans="1:17" x14ac:dyDescent="0.2">
      <c r="A1949" s="9"/>
      <c r="B1949" s="10"/>
      <c r="C1949" s="9"/>
      <c r="D1949" s="11"/>
      <c r="E1949" s="11"/>
      <c r="F1949" s="9"/>
      <c r="G1949" s="9"/>
      <c r="H1949" s="9"/>
      <c r="I1949" s="9"/>
      <c r="J1949" s="9"/>
      <c r="K1949" s="9"/>
      <c r="L1949" s="9"/>
      <c r="M1949" s="9"/>
      <c r="N1949" s="9"/>
      <c r="O1949" s="12"/>
      <c r="P1949" s="9"/>
      <c r="Q1949" s="9"/>
    </row>
    <row r="1950" spans="1:17" x14ac:dyDescent="0.2">
      <c r="A1950" s="9"/>
      <c r="B1950" s="10"/>
      <c r="C1950" s="9"/>
      <c r="D1950" s="11"/>
      <c r="E1950" s="11"/>
      <c r="F1950" s="9"/>
      <c r="G1950" s="9"/>
      <c r="H1950" s="9"/>
      <c r="I1950" s="9"/>
      <c r="J1950" s="9"/>
      <c r="K1950" s="9"/>
      <c r="L1950" s="9"/>
      <c r="M1950" s="9"/>
      <c r="N1950" s="9"/>
      <c r="O1950" s="12"/>
      <c r="P1950" s="9"/>
      <c r="Q1950" s="9"/>
    </row>
    <row r="1951" spans="1:17" x14ac:dyDescent="0.2">
      <c r="A1951" s="9"/>
      <c r="B1951" s="10"/>
      <c r="C1951" s="9"/>
      <c r="D1951" s="11"/>
      <c r="E1951" s="11"/>
      <c r="F1951" s="9"/>
      <c r="G1951" s="9"/>
      <c r="H1951" s="9"/>
      <c r="I1951" s="9"/>
      <c r="J1951" s="9"/>
      <c r="K1951" s="9"/>
      <c r="L1951" s="9"/>
      <c r="M1951" s="9"/>
      <c r="N1951" s="9"/>
      <c r="O1951" s="12"/>
      <c r="P1951" s="9"/>
      <c r="Q1951" s="9"/>
    </row>
    <row r="1952" spans="1:17" x14ac:dyDescent="0.2">
      <c r="A1952" s="9"/>
      <c r="B1952" s="10"/>
      <c r="C1952" s="9"/>
      <c r="D1952" s="11"/>
      <c r="E1952" s="11"/>
      <c r="F1952" s="9"/>
      <c r="G1952" s="9"/>
      <c r="H1952" s="9"/>
      <c r="I1952" s="9"/>
      <c r="J1952" s="9"/>
      <c r="K1952" s="9"/>
      <c r="L1952" s="9"/>
      <c r="M1952" s="9"/>
      <c r="N1952" s="9"/>
      <c r="O1952" s="12"/>
      <c r="P1952" s="9"/>
      <c r="Q1952" s="9"/>
    </row>
    <row r="1953" spans="1:17" x14ac:dyDescent="0.2">
      <c r="A1953" s="9"/>
      <c r="B1953" s="10"/>
      <c r="C1953" s="9"/>
      <c r="D1953" s="11"/>
      <c r="E1953" s="11"/>
      <c r="F1953" s="9"/>
      <c r="G1953" s="9"/>
      <c r="H1953" s="9"/>
      <c r="I1953" s="9"/>
      <c r="J1953" s="9"/>
      <c r="K1953" s="9"/>
      <c r="L1953" s="9"/>
      <c r="M1953" s="9"/>
      <c r="N1953" s="9"/>
      <c r="O1953" s="12"/>
      <c r="P1953" s="9"/>
      <c r="Q1953" s="9"/>
    </row>
    <row r="1954" spans="1:17" x14ac:dyDescent="0.2">
      <c r="A1954" s="9"/>
      <c r="B1954" s="10"/>
      <c r="C1954" s="9"/>
      <c r="D1954" s="11"/>
      <c r="E1954" s="11"/>
      <c r="F1954" s="9"/>
      <c r="G1954" s="9"/>
      <c r="H1954" s="9"/>
      <c r="I1954" s="9"/>
      <c r="J1954" s="9"/>
      <c r="K1954" s="9"/>
      <c r="L1954" s="9"/>
      <c r="M1954" s="9"/>
      <c r="N1954" s="9"/>
      <c r="O1954" s="12"/>
      <c r="P1954" s="9"/>
      <c r="Q1954" s="9"/>
    </row>
    <row r="1955" spans="1:17" x14ac:dyDescent="0.2">
      <c r="A1955" s="9"/>
      <c r="B1955" s="10"/>
      <c r="C1955" s="9"/>
      <c r="D1955" s="11"/>
      <c r="E1955" s="11"/>
      <c r="F1955" s="9"/>
      <c r="G1955" s="9"/>
      <c r="H1955" s="9"/>
      <c r="I1955" s="9"/>
      <c r="J1955" s="9"/>
      <c r="K1955" s="9"/>
      <c r="L1955" s="9"/>
      <c r="M1955" s="9"/>
      <c r="N1955" s="9"/>
      <c r="O1955" s="12"/>
      <c r="P1955" s="9"/>
      <c r="Q1955" s="9"/>
    </row>
    <row r="1956" spans="1:17" x14ac:dyDescent="0.2">
      <c r="A1956" s="9"/>
      <c r="B1956" s="10"/>
      <c r="C1956" s="9"/>
      <c r="D1956" s="11"/>
      <c r="E1956" s="11"/>
      <c r="F1956" s="9"/>
      <c r="G1956" s="9"/>
      <c r="H1956" s="9"/>
      <c r="I1956" s="9"/>
      <c r="J1956" s="9"/>
      <c r="K1956" s="9"/>
      <c r="L1956" s="9"/>
      <c r="M1956" s="9"/>
      <c r="N1956" s="9"/>
      <c r="O1956" s="12"/>
      <c r="P1956" s="9"/>
      <c r="Q1956" s="9"/>
    </row>
    <row r="1957" spans="1:17" x14ac:dyDescent="0.2">
      <c r="A1957" s="9"/>
      <c r="B1957" s="10"/>
      <c r="C1957" s="9"/>
      <c r="D1957" s="11"/>
      <c r="E1957" s="11"/>
      <c r="F1957" s="9"/>
      <c r="G1957" s="9"/>
      <c r="H1957" s="9"/>
      <c r="I1957" s="9"/>
      <c r="J1957" s="9"/>
      <c r="K1957" s="9"/>
      <c r="L1957" s="9"/>
      <c r="M1957" s="9"/>
      <c r="N1957" s="9"/>
      <c r="O1957" s="12"/>
      <c r="P1957" s="9"/>
      <c r="Q1957" s="9"/>
    </row>
    <row r="1958" spans="1:17" x14ac:dyDescent="0.2">
      <c r="A1958" s="9"/>
      <c r="B1958" s="10"/>
      <c r="C1958" s="9"/>
      <c r="D1958" s="11"/>
      <c r="E1958" s="11"/>
      <c r="F1958" s="9"/>
      <c r="G1958" s="9"/>
      <c r="H1958" s="9"/>
      <c r="I1958" s="9"/>
      <c r="J1958" s="9"/>
      <c r="K1958" s="9"/>
      <c r="L1958" s="9"/>
      <c r="M1958" s="9"/>
      <c r="N1958" s="9"/>
      <c r="O1958" s="12"/>
      <c r="P1958" s="9"/>
      <c r="Q1958" s="9"/>
    </row>
    <row r="1959" spans="1:17" x14ac:dyDescent="0.2">
      <c r="A1959" s="9"/>
      <c r="B1959" s="10"/>
      <c r="C1959" s="9"/>
      <c r="D1959" s="11"/>
      <c r="E1959" s="11"/>
      <c r="F1959" s="9"/>
      <c r="G1959" s="9"/>
      <c r="H1959" s="9"/>
      <c r="I1959" s="9"/>
      <c r="J1959" s="9"/>
      <c r="K1959" s="9"/>
      <c r="L1959" s="9"/>
      <c r="M1959" s="9"/>
      <c r="N1959" s="9"/>
      <c r="O1959" s="12"/>
      <c r="P1959" s="9"/>
      <c r="Q1959" s="9"/>
    </row>
    <row r="1960" spans="1:17" x14ac:dyDescent="0.2">
      <c r="A1960" s="9"/>
      <c r="B1960" s="10"/>
      <c r="C1960" s="9"/>
      <c r="D1960" s="11"/>
      <c r="E1960" s="11"/>
      <c r="F1960" s="9"/>
      <c r="G1960" s="9"/>
      <c r="H1960" s="9"/>
      <c r="I1960" s="9"/>
      <c r="J1960" s="9"/>
      <c r="K1960" s="9"/>
      <c r="L1960" s="9"/>
      <c r="M1960" s="9"/>
      <c r="N1960" s="9"/>
      <c r="O1960" s="12"/>
      <c r="P1960" s="9"/>
      <c r="Q1960" s="9"/>
    </row>
    <row r="1961" spans="1:17" x14ac:dyDescent="0.2">
      <c r="A1961" s="9"/>
      <c r="B1961" s="10"/>
      <c r="C1961" s="9"/>
      <c r="D1961" s="11"/>
      <c r="E1961" s="11"/>
      <c r="F1961" s="9"/>
      <c r="G1961" s="9"/>
      <c r="H1961" s="9"/>
      <c r="I1961" s="9"/>
      <c r="J1961" s="9"/>
      <c r="K1961" s="9"/>
      <c r="L1961" s="9"/>
      <c r="M1961" s="9"/>
      <c r="N1961" s="9"/>
      <c r="O1961" s="12"/>
      <c r="P1961" s="9"/>
      <c r="Q1961" s="9"/>
    </row>
    <row r="1962" spans="1:17" x14ac:dyDescent="0.2">
      <c r="A1962" s="9"/>
      <c r="B1962" s="10"/>
      <c r="C1962" s="9"/>
      <c r="D1962" s="11"/>
      <c r="E1962" s="11"/>
      <c r="F1962" s="9"/>
      <c r="G1962" s="9"/>
      <c r="H1962" s="9"/>
      <c r="I1962" s="9"/>
      <c r="J1962" s="9"/>
      <c r="K1962" s="9"/>
      <c r="L1962" s="9"/>
      <c r="M1962" s="9"/>
      <c r="N1962" s="9"/>
      <c r="O1962" s="12"/>
      <c r="P1962" s="9"/>
      <c r="Q1962" s="9"/>
    </row>
    <row r="1963" spans="1:17" x14ac:dyDescent="0.2">
      <c r="A1963" s="9"/>
      <c r="B1963" s="10"/>
      <c r="C1963" s="9"/>
      <c r="D1963" s="11"/>
      <c r="E1963" s="11"/>
      <c r="F1963" s="9"/>
      <c r="G1963" s="9"/>
      <c r="H1963" s="9"/>
      <c r="I1963" s="9"/>
      <c r="J1963" s="9"/>
      <c r="K1963" s="9"/>
      <c r="L1963" s="9"/>
      <c r="M1963" s="9"/>
      <c r="N1963" s="9"/>
      <c r="O1963" s="12"/>
      <c r="P1963" s="9"/>
      <c r="Q1963" s="9"/>
    </row>
    <row r="1964" spans="1:17" x14ac:dyDescent="0.2">
      <c r="A1964" s="9"/>
      <c r="B1964" s="10"/>
      <c r="C1964" s="9"/>
      <c r="D1964" s="11"/>
      <c r="E1964" s="11"/>
      <c r="F1964" s="9"/>
      <c r="G1964" s="9"/>
      <c r="H1964" s="9"/>
      <c r="I1964" s="9"/>
      <c r="J1964" s="9"/>
      <c r="K1964" s="9"/>
      <c r="L1964" s="9"/>
      <c r="M1964" s="9"/>
      <c r="N1964" s="9"/>
      <c r="O1964" s="12"/>
      <c r="P1964" s="9"/>
      <c r="Q1964" s="9"/>
    </row>
    <row r="1965" spans="1:17" x14ac:dyDescent="0.2">
      <c r="A1965" s="9"/>
      <c r="B1965" s="10"/>
      <c r="C1965" s="9"/>
      <c r="D1965" s="11"/>
      <c r="E1965" s="11"/>
      <c r="F1965" s="9"/>
      <c r="G1965" s="9"/>
      <c r="H1965" s="9"/>
      <c r="I1965" s="9"/>
      <c r="J1965" s="9"/>
      <c r="K1965" s="9"/>
      <c r="L1965" s="9"/>
      <c r="M1965" s="9"/>
      <c r="N1965" s="9"/>
      <c r="O1965" s="12"/>
      <c r="P1965" s="9"/>
      <c r="Q1965" s="9"/>
    </row>
    <row r="1966" spans="1:17" x14ac:dyDescent="0.2">
      <c r="A1966" s="9"/>
      <c r="B1966" s="10"/>
      <c r="C1966" s="9"/>
      <c r="D1966" s="11"/>
      <c r="E1966" s="11"/>
      <c r="F1966" s="9"/>
      <c r="G1966" s="9"/>
      <c r="H1966" s="9"/>
      <c r="I1966" s="9"/>
      <c r="J1966" s="9"/>
      <c r="K1966" s="9"/>
      <c r="L1966" s="9"/>
      <c r="M1966" s="9"/>
      <c r="N1966" s="9"/>
      <c r="O1966" s="12"/>
      <c r="P1966" s="9"/>
      <c r="Q1966" s="9"/>
    </row>
    <row r="1967" spans="1:17" x14ac:dyDescent="0.2">
      <c r="A1967" s="9"/>
      <c r="B1967" s="10"/>
      <c r="C1967" s="9"/>
      <c r="D1967" s="11"/>
      <c r="E1967" s="11"/>
      <c r="F1967" s="9"/>
      <c r="G1967" s="9"/>
      <c r="H1967" s="9"/>
      <c r="I1967" s="9"/>
      <c r="J1967" s="9"/>
      <c r="K1967" s="9"/>
      <c r="L1967" s="9"/>
      <c r="M1967" s="9"/>
      <c r="N1967" s="9"/>
      <c r="O1967" s="12"/>
      <c r="P1967" s="9"/>
      <c r="Q1967" s="9"/>
    </row>
    <row r="1968" spans="1:17" x14ac:dyDescent="0.2">
      <c r="A1968" s="9"/>
      <c r="B1968" s="10"/>
      <c r="C1968" s="9"/>
      <c r="D1968" s="11"/>
      <c r="E1968" s="11"/>
      <c r="F1968" s="9"/>
      <c r="G1968" s="9"/>
      <c r="H1968" s="9"/>
      <c r="I1968" s="9"/>
      <c r="J1968" s="9"/>
      <c r="K1968" s="9"/>
      <c r="L1968" s="9"/>
      <c r="M1968" s="9"/>
      <c r="N1968" s="9"/>
      <c r="O1968" s="12"/>
      <c r="P1968" s="9"/>
      <c r="Q1968" s="9"/>
    </row>
    <row r="1969" spans="1:17" x14ac:dyDescent="0.2">
      <c r="A1969" s="9"/>
      <c r="B1969" s="10"/>
      <c r="C1969" s="9"/>
      <c r="D1969" s="11"/>
      <c r="E1969" s="11"/>
      <c r="F1969" s="9"/>
      <c r="G1969" s="9"/>
      <c r="H1969" s="9"/>
      <c r="I1969" s="9"/>
      <c r="J1969" s="9"/>
      <c r="K1969" s="9"/>
      <c r="L1969" s="9"/>
      <c r="M1969" s="9"/>
      <c r="N1969" s="9"/>
      <c r="O1969" s="12"/>
      <c r="P1969" s="9"/>
      <c r="Q1969" s="9"/>
    </row>
    <row r="1970" spans="1:17" x14ac:dyDescent="0.2">
      <c r="A1970" s="9"/>
      <c r="B1970" s="10"/>
      <c r="C1970" s="9"/>
      <c r="D1970" s="11"/>
      <c r="E1970" s="11"/>
      <c r="F1970" s="9"/>
      <c r="G1970" s="9"/>
      <c r="H1970" s="9"/>
      <c r="I1970" s="9"/>
      <c r="J1970" s="9"/>
      <c r="K1970" s="9"/>
      <c r="L1970" s="9"/>
      <c r="M1970" s="9"/>
      <c r="N1970" s="9"/>
      <c r="O1970" s="12"/>
      <c r="P1970" s="9"/>
      <c r="Q1970" s="9"/>
    </row>
    <row r="1971" spans="1:17" x14ac:dyDescent="0.2">
      <c r="A1971" s="9"/>
      <c r="B1971" s="10"/>
      <c r="C1971" s="9"/>
      <c r="D1971" s="11"/>
      <c r="E1971" s="11"/>
      <c r="F1971" s="9"/>
      <c r="G1971" s="9"/>
      <c r="H1971" s="9"/>
      <c r="I1971" s="9"/>
      <c r="J1971" s="9"/>
      <c r="K1971" s="9"/>
      <c r="L1971" s="9"/>
      <c r="M1971" s="9"/>
      <c r="N1971" s="9"/>
      <c r="O1971" s="12"/>
      <c r="P1971" s="9"/>
      <c r="Q1971" s="9"/>
    </row>
    <row r="1972" spans="1:17" x14ac:dyDescent="0.2">
      <c r="A1972" s="9"/>
      <c r="B1972" s="10"/>
      <c r="C1972" s="9"/>
      <c r="D1972" s="11"/>
      <c r="E1972" s="11"/>
      <c r="F1972" s="9"/>
      <c r="G1972" s="9"/>
      <c r="H1972" s="9"/>
      <c r="I1972" s="9"/>
      <c r="J1972" s="9"/>
      <c r="K1972" s="9"/>
      <c r="L1972" s="9"/>
      <c r="M1972" s="9"/>
      <c r="N1972" s="9"/>
      <c r="O1972" s="12"/>
      <c r="P1972" s="9"/>
      <c r="Q1972" s="9"/>
    </row>
    <row r="1973" spans="1:17" x14ac:dyDescent="0.2">
      <c r="A1973" s="9"/>
      <c r="B1973" s="10"/>
      <c r="C1973" s="9"/>
      <c r="D1973" s="11"/>
      <c r="E1973" s="11"/>
      <c r="F1973" s="9"/>
      <c r="G1973" s="9"/>
      <c r="H1973" s="9"/>
      <c r="I1973" s="9"/>
      <c r="J1973" s="9"/>
      <c r="K1973" s="9"/>
      <c r="L1973" s="9"/>
      <c r="M1973" s="9"/>
      <c r="N1973" s="9"/>
      <c r="O1973" s="12"/>
      <c r="P1973" s="9"/>
      <c r="Q1973" s="9"/>
    </row>
    <row r="1974" spans="1:17" x14ac:dyDescent="0.2">
      <c r="A1974" s="9"/>
      <c r="B1974" s="10"/>
      <c r="C1974" s="9"/>
      <c r="D1974" s="11"/>
      <c r="E1974" s="11"/>
      <c r="F1974" s="9"/>
      <c r="G1974" s="9"/>
      <c r="H1974" s="9"/>
      <c r="I1974" s="9"/>
      <c r="J1974" s="9"/>
      <c r="K1974" s="9"/>
      <c r="L1974" s="9"/>
      <c r="M1974" s="9"/>
      <c r="N1974" s="9"/>
      <c r="O1974" s="12"/>
      <c r="P1974" s="9"/>
      <c r="Q1974" s="9"/>
    </row>
    <row r="1975" spans="1:17" x14ac:dyDescent="0.2">
      <c r="A1975" s="9"/>
      <c r="B1975" s="10"/>
      <c r="C1975" s="9"/>
      <c r="D1975" s="11"/>
      <c r="E1975" s="11"/>
      <c r="F1975" s="9"/>
      <c r="G1975" s="9"/>
      <c r="H1975" s="9"/>
      <c r="I1975" s="9"/>
      <c r="J1975" s="9"/>
      <c r="K1975" s="9"/>
      <c r="L1975" s="9"/>
      <c r="M1975" s="9"/>
      <c r="N1975" s="9"/>
      <c r="O1975" s="12"/>
      <c r="P1975" s="9"/>
      <c r="Q1975" s="9"/>
    </row>
    <row r="1976" spans="1:17" x14ac:dyDescent="0.2">
      <c r="A1976" s="9"/>
      <c r="B1976" s="10"/>
      <c r="C1976" s="9"/>
      <c r="D1976" s="11"/>
      <c r="E1976" s="11"/>
      <c r="F1976" s="9"/>
      <c r="G1976" s="9"/>
      <c r="H1976" s="9"/>
      <c r="I1976" s="9"/>
      <c r="J1976" s="9"/>
      <c r="K1976" s="9"/>
      <c r="L1976" s="9"/>
      <c r="M1976" s="9"/>
      <c r="N1976" s="9"/>
      <c r="O1976" s="12"/>
      <c r="P1976" s="9"/>
      <c r="Q1976" s="9"/>
    </row>
    <row r="1977" spans="1:17" x14ac:dyDescent="0.2">
      <c r="A1977" s="9"/>
      <c r="B1977" s="10"/>
      <c r="C1977" s="9"/>
      <c r="D1977" s="11"/>
      <c r="E1977" s="11"/>
      <c r="F1977" s="9"/>
      <c r="G1977" s="9"/>
      <c r="H1977" s="9"/>
      <c r="I1977" s="9"/>
      <c r="J1977" s="9"/>
      <c r="K1977" s="9"/>
      <c r="L1977" s="9"/>
      <c r="M1977" s="9"/>
      <c r="N1977" s="9"/>
      <c r="O1977" s="12"/>
      <c r="P1977" s="9"/>
      <c r="Q1977" s="9"/>
    </row>
    <row r="1978" spans="1:17" x14ac:dyDescent="0.2">
      <c r="A1978" s="9"/>
      <c r="B1978" s="10"/>
      <c r="C1978" s="9"/>
      <c r="D1978" s="11"/>
      <c r="E1978" s="11"/>
      <c r="F1978" s="9"/>
      <c r="G1978" s="9"/>
      <c r="H1978" s="9"/>
      <c r="I1978" s="9"/>
      <c r="J1978" s="9"/>
      <c r="K1978" s="9"/>
      <c r="L1978" s="9"/>
      <c r="M1978" s="9"/>
      <c r="N1978" s="9"/>
      <c r="O1978" s="12"/>
      <c r="P1978" s="9"/>
      <c r="Q1978" s="9"/>
    </row>
    <row r="1979" spans="1:17" x14ac:dyDescent="0.2">
      <c r="A1979" s="9"/>
      <c r="B1979" s="10"/>
      <c r="C1979" s="9"/>
      <c r="D1979" s="11"/>
      <c r="E1979" s="11"/>
      <c r="F1979" s="9"/>
      <c r="G1979" s="9"/>
      <c r="H1979" s="9"/>
      <c r="I1979" s="9"/>
      <c r="J1979" s="9"/>
      <c r="K1979" s="9"/>
      <c r="L1979" s="9"/>
      <c r="M1979" s="9"/>
      <c r="N1979" s="9"/>
      <c r="O1979" s="12"/>
      <c r="P1979" s="9"/>
      <c r="Q1979" s="9"/>
    </row>
    <row r="1980" spans="1:17" x14ac:dyDescent="0.2">
      <c r="A1980" s="9"/>
      <c r="B1980" s="10"/>
      <c r="C1980" s="9"/>
      <c r="D1980" s="11"/>
      <c r="E1980" s="11"/>
      <c r="F1980" s="9"/>
      <c r="G1980" s="9"/>
      <c r="H1980" s="9"/>
      <c r="I1980" s="9"/>
      <c r="J1980" s="9"/>
      <c r="K1980" s="9"/>
      <c r="L1980" s="9"/>
      <c r="M1980" s="9"/>
      <c r="N1980" s="9"/>
      <c r="O1980" s="12"/>
      <c r="P1980" s="9"/>
      <c r="Q1980" s="9"/>
    </row>
    <row r="1981" spans="1:17" x14ac:dyDescent="0.2">
      <c r="A1981" s="9"/>
      <c r="B1981" s="10"/>
      <c r="C1981" s="9"/>
      <c r="D1981" s="11"/>
      <c r="E1981" s="11"/>
      <c r="F1981" s="9"/>
      <c r="G1981" s="9"/>
      <c r="H1981" s="9"/>
      <c r="I1981" s="9"/>
      <c r="J1981" s="9"/>
      <c r="K1981" s="9"/>
      <c r="L1981" s="9"/>
      <c r="M1981" s="9"/>
      <c r="N1981" s="9"/>
      <c r="O1981" s="12"/>
      <c r="P1981" s="9"/>
      <c r="Q1981" s="9"/>
    </row>
    <row r="1982" spans="1:17" x14ac:dyDescent="0.2">
      <c r="A1982" s="9"/>
      <c r="B1982" s="10"/>
      <c r="C1982" s="9"/>
      <c r="D1982" s="11"/>
      <c r="E1982" s="11"/>
      <c r="F1982" s="9"/>
      <c r="G1982" s="9"/>
      <c r="H1982" s="9"/>
      <c r="I1982" s="9"/>
      <c r="J1982" s="9"/>
      <c r="K1982" s="9"/>
      <c r="L1982" s="9"/>
      <c r="M1982" s="9"/>
      <c r="N1982" s="9"/>
      <c r="O1982" s="12"/>
      <c r="P1982" s="9"/>
      <c r="Q1982" s="9"/>
    </row>
    <row r="1983" spans="1:17" x14ac:dyDescent="0.2">
      <c r="A1983" s="9"/>
      <c r="B1983" s="10"/>
      <c r="C1983" s="9"/>
      <c r="D1983" s="11"/>
      <c r="E1983" s="11"/>
      <c r="F1983" s="9"/>
      <c r="G1983" s="9"/>
      <c r="H1983" s="9"/>
      <c r="I1983" s="9"/>
      <c r="J1983" s="9"/>
      <c r="K1983" s="9"/>
      <c r="L1983" s="9"/>
      <c r="M1983" s="9"/>
      <c r="N1983" s="9"/>
      <c r="O1983" s="12"/>
      <c r="P1983" s="9"/>
      <c r="Q1983" s="9"/>
    </row>
    <row r="1984" spans="1:17" x14ac:dyDescent="0.2">
      <c r="A1984" s="9"/>
      <c r="B1984" s="10"/>
      <c r="C1984" s="9"/>
      <c r="D1984" s="11"/>
      <c r="E1984" s="11"/>
      <c r="F1984" s="9"/>
      <c r="G1984" s="9"/>
      <c r="H1984" s="9"/>
      <c r="I1984" s="9"/>
      <c r="J1984" s="9"/>
      <c r="K1984" s="9"/>
      <c r="L1984" s="9"/>
      <c r="M1984" s="9"/>
      <c r="N1984" s="9"/>
      <c r="O1984" s="12"/>
      <c r="P1984" s="9"/>
      <c r="Q1984" s="9"/>
    </row>
    <row r="1985" spans="1:17" x14ac:dyDescent="0.2">
      <c r="A1985" s="9"/>
      <c r="B1985" s="10"/>
      <c r="C1985" s="9"/>
      <c r="D1985" s="11"/>
      <c r="E1985" s="11"/>
      <c r="F1985" s="9"/>
      <c r="G1985" s="9"/>
      <c r="H1985" s="9"/>
      <c r="I1985" s="9"/>
      <c r="J1985" s="9"/>
      <c r="K1985" s="9"/>
      <c r="L1985" s="9"/>
      <c r="M1985" s="9"/>
      <c r="N1985" s="9"/>
      <c r="O1985" s="12"/>
      <c r="P1985" s="9"/>
      <c r="Q1985" s="9"/>
    </row>
    <row r="1986" spans="1:17" x14ac:dyDescent="0.2">
      <c r="A1986" s="9"/>
      <c r="B1986" s="10"/>
      <c r="C1986" s="9"/>
      <c r="D1986" s="11"/>
      <c r="E1986" s="11"/>
      <c r="F1986" s="9"/>
      <c r="G1986" s="9"/>
      <c r="H1986" s="9"/>
      <c r="I1986" s="9"/>
      <c r="J1986" s="9"/>
      <c r="K1986" s="9"/>
      <c r="L1986" s="9"/>
      <c r="M1986" s="9"/>
      <c r="N1986" s="9"/>
      <c r="O1986" s="12"/>
      <c r="P1986" s="9"/>
      <c r="Q1986" s="9"/>
    </row>
    <row r="1987" spans="1:17" x14ac:dyDescent="0.2">
      <c r="A1987" s="9"/>
      <c r="B1987" s="10"/>
      <c r="C1987" s="9"/>
      <c r="D1987" s="11"/>
      <c r="E1987" s="11"/>
      <c r="F1987" s="9"/>
      <c r="G1987" s="9"/>
      <c r="H1987" s="9"/>
      <c r="I1987" s="9"/>
      <c r="J1987" s="9"/>
      <c r="K1987" s="9"/>
      <c r="L1987" s="9"/>
      <c r="M1987" s="9"/>
      <c r="N1987" s="9"/>
      <c r="O1987" s="12"/>
      <c r="P1987" s="9"/>
      <c r="Q1987" s="9"/>
    </row>
    <row r="1988" spans="1:17" x14ac:dyDescent="0.2">
      <c r="A1988" s="9"/>
      <c r="B1988" s="10"/>
      <c r="C1988" s="9"/>
      <c r="D1988" s="11"/>
      <c r="E1988" s="11"/>
      <c r="F1988" s="9"/>
      <c r="G1988" s="9"/>
      <c r="H1988" s="9"/>
      <c r="I1988" s="9"/>
      <c r="J1988" s="9"/>
      <c r="K1988" s="9"/>
      <c r="L1988" s="9"/>
      <c r="M1988" s="9"/>
      <c r="N1988" s="9"/>
      <c r="O1988" s="12"/>
      <c r="P1988" s="9"/>
      <c r="Q1988" s="9"/>
    </row>
    <row r="1989" spans="1:17" x14ac:dyDescent="0.2">
      <c r="A1989" s="9"/>
      <c r="B1989" s="10"/>
      <c r="C1989" s="9"/>
      <c r="D1989" s="11"/>
      <c r="E1989" s="11"/>
      <c r="F1989" s="9"/>
      <c r="G1989" s="9"/>
      <c r="H1989" s="9"/>
      <c r="I1989" s="9"/>
      <c r="J1989" s="9"/>
      <c r="K1989" s="9"/>
      <c r="L1989" s="9"/>
      <c r="M1989" s="9"/>
      <c r="N1989" s="9"/>
      <c r="O1989" s="12"/>
      <c r="P1989" s="9"/>
      <c r="Q1989" s="9"/>
    </row>
    <row r="1990" spans="1:17" x14ac:dyDescent="0.2">
      <c r="A1990" s="9"/>
      <c r="B1990" s="10"/>
      <c r="C1990" s="9"/>
      <c r="D1990" s="11"/>
      <c r="E1990" s="11"/>
      <c r="F1990" s="9"/>
      <c r="G1990" s="9"/>
      <c r="H1990" s="9"/>
      <c r="I1990" s="9"/>
      <c r="J1990" s="9"/>
      <c r="K1990" s="9"/>
      <c r="L1990" s="9"/>
      <c r="M1990" s="9"/>
      <c r="N1990" s="9"/>
      <c r="O1990" s="12"/>
      <c r="P1990" s="9"/>
      <c r="Q1990" s="9"/>
    </row>
    <row r="1991" spans="1:17" x14ac:dyDescent="0.2">
      <c r="A1991" s="9"/>
      <c r="B1991" s="10"/>
      <c r="C1991" s="9"/>
      <c r="D1991" s="11"/>
      <c r="E1991" s="11"/>
      <c r="F1991" s="9"/>
      <c r="G1991" s="9"/>
      <c r="H1991" s="9"/>
      <c r="I1991" s="9"/>
      <c r="J1991" s="9"/>
      <c r="K1991" s="9"/>
      <c r="L1991" s="9"/>
      <c r="M1991" s="9"/>
      <c r="N1991" s="9"/>
      <c r="O1991" s="12"/>
      <c r="P1991" s="9"/>
      <c r="Q1991" s="9"/>
    </row>
    <row r="1992" spans="1:17" x14ac:dyDescent="0.2">
      <c r="A1992" s="9"/>
      <c r="B1992" s="10"/>
      <c r="C1992" s="9"/>
      <c r="D1992" s="11"/>
      <c r="E1992" s="11"/>
      <c r="F1992" s="9"/>
      <c r="G1992" s="9"/>
      <c r="H1992" s="9"/>
      <c r="I1992" s="9"/>
      <c r="J1992" s="9"/>
      <c r="K1992" s="9"/>
      <c r="L1992" s="9"/>
      <c r="M1992" s="9"/>
      <c r="N1992" s="9"/>
      <c r="O1992" s="12"/>
      <c r="P1992" s="9"/>
      <c r="Q1992" s="9"/>
    </row>
    <row r="1993" spans="1:17" x14ac:dyDescent="0.2">
      <c r="A1993" s="9"/>
      <c r="B1993" s="10"/>
      <c r="C1993" s="9"/>
      <c r="D1993" s="11"/>
      <c r="E1993" s="11"/>
      <c r="F1993" s="9"/>
      <c r="G1993" s="9"/>
      <c r="H1993" s="9"/>
      <c r="I1993" s="9"/>
      <c r="J1993" s="9"/>
      <c r="K1993" s="9"/>
      <c r="L1993" s="9"/>
      <c r="M1993" s="9"/>
      <c r="N1993" s="9"/>
      <c r="O1993" s="12"/>
      <c r="P1993" s="9"/>
      <c r="Q1993" s="9"/>
    </row>
    <row r="1994" spans="1:17" x14ac:dyDescent="0.2">
      <c r="A1994" s="9"/>
      <c r="B1994" s="10"/>
      <c r="C1994" s="9"/>
      <c r="D1994" s="11"/>
      <c r="E1994" s="11"/>
      <c r="F1994" s="9"/>
      <c r="G1994" s="9"/>
      <c r="H1994" s="9"/>
      <c r="I1994" s="9"/>
      <c r="J1994" s="9"/>
      <c r="K1994" s="9"/>
      <c r="L1994" s="9"/>
      <c r="M1994" s="9"/>
      <c r="N1994" s="9"/>
      <c r="O1994" s="12"/>
      <c r="P1994" s="9"/>
      <c r="Q1994" s="9"/>
    </row>
    <row r="1995" spans="1:17" x14ac:dyDescent="0.2">
      <c r="A1995" s="9"/>
      <c r="B1995" s="10"/>
      <c r="C1995" s="9"/>
      <c r="D1995" s="11"/>
      <c r="E1995" s="11"/>
      <c r="F1995" s="9"/>
      <c r="G1995" s="9"/>
      <c r="H1995" s="9"/>
      <c r="I1995" s="9"/>
      <c r="J1995" s="9"/>
      <c r="K1995" s="9"/>
      <c r="L1995" s="9"/>
      <c r="M1995" s="9"/>
      <c r="N1995" s="9"/>
      <c r="O1995" s="12"/>
      <c r="P1995" s="9"/>
      <c r="Q1995" s="9"/>
    </row>
    <row r="1996" spans="1:17" x14ac:dyDescent="0.2">
      <c r="A1996" s="9"/>
      <c r="B1996" s="10"/>
      <c r="C1996" s="9"/>
      <c r="D1996" s="11"/>
      <c r="E1996" s="11"/>
      <c r="F1996" s="9"/>
      <c r="G1996" s="9"/>
      <c r="H1996" s="9"/>
      <c r="I1996" s="9"/>
      <c r="J1996" s="9"/>
      <c r="K1996" s="9"/>
      <c r="L1996" s="9"/>
      <c r="M1996" s="9"/>
      <c r="N1996" s="9"/>
      <c r="O1996" s="12"/>
      <c r="P1996" s="9"/>
      <c r="Q1996" s="9"/>
    </row>
    <row r="1997" spans="1:17" x14ac:dyDescent="0.2">
      <c r="A1997" s="9"/>
      <c r="B1997" s="10"/>
      <c r="C1997" s="9"/>
      <c r="D1997" s="11"/>
      <c r="E1997" s="11"/>
      <c r="F1997" s="9"/>
      <c r="G1997" s="9"/>
      <c r="H1997" s="9"/>
      <c r="I1997" s="9"/>
      <c r="J1997" s="9"/>
      <c r="K1997" s="9"/>
      <c r="L1997" s="9"/>
      <c r="M1997" s="9"/>
      <c r="N1997" s="9"/>
      <c r="O1997" s="12"/>
      <c r="P1997" s="9"/>
      <c r="Q1997" s="9"/>
    </row>
    <row r="1998" spans="1:17" x14ac:dyDescent="0.2">
      <c r="A1998" s="9"/>
      <c r="B1998" s="10"/>
      <c r="C1998" s="9"/>
      <c r="D1998" s="11"/>
      <c r="E1998" s="11"/>
      <c r="F1998" s="9"/>
      <c r="G1998" s="9"/>
      <c r="H1998" s="9"/>
      <c r="I1998" s="9"/>
      <c r="J1998" s="9"/>
      <c r="K1998" s="9"/>
      <c r="L1998" s="9"/>
      <c r="M1998" s="9"/>
      <c r="N1998" s="9"/>
      <c r="O1998" s="12"/>
      <c r="P1998" s="9"/>
      <c r="Q1998" s="9"/>
    </row>
    <row r="1999" spans="1:17" x14ac:dyDescent="0.2">
      <c r="A1999" s="9"/>
      <c r="B1999" s="10"/>
      <c r="C1999" s="9"/>
      <c r="D1999" s="11"/>
      <c r="E1999" s="11"/>
      <c r="F1999" s="9"/>
      <c r="G1999" s="9"/>
      <c r="H1999" s="9"/>
      <c r="I1999" s="9"/>
      <c r="J1999" s="9"/>
      <c r="K1999" s="9"/>
      <c r="L1999" s="9"/>
      <c r="M1999" s="9"/>
      <c r="N1999" s="9"/>
      <c r="O1999" s="12"/>
      <c r="P1999" s="9"/>
      <c r="Q1999" s="9"/>
    </row>
    <row r="2000" spans="1:17" x14ac:dyDescent="0.2">
      <c r="A2000" s="9"/>
      <c r="B2000" s="10"/>
      <c r="C2000" s="9"/>
      <c r="D2000" s="11"/>
      <c r="E2000" s="11"/>
      <c r="F2000" s="9"/>
      <c r="G2000" s="9"/>
      <c r="H2000" s="9"/>
      <c r="I2000" s="9"/>
      <c r="J2000" s="9"/>
      <c r="K2000" s="9"/>
      <c r="L2000" s="9"/>
      <c r="M2000" s="9"/>
      <c r="N2000" s="9"/>
      <c r="O2000" s="12"/>
      <c r="P2000" s="9"/>
      <c r="Q2000" s="9"/>
    </row>
    <row r="2001" spans="1:17" x14ac:dyDescent="0.2">
      <c r="A2001" s="9"/>
      <c r="B2001" s="10"/>
      <c r="C2001" s="9"/>
      <c r="D2001" s="11"/>
      <c r="E2001" s="11"/>
      <c r="F2001" s="9"/>
      <c r="G2001" s="9"/>
      <c r="H2001" s="9"/>
      <c r="I2001" s="9"/>
      <c r="J2001" s="9"/>
      <c r="K2001" s="9"/>
      <c r="L2001" s="9"/>
      <c r="M2001" s="9"/>
      <c r="N2001" s="9"/>
      <c r="O2001" s="12"/>
      <c r="P2001" s="9"/>
      <c r="Q2001" s="9"/>
    </row>
    <row r="2002" spans="1:17" x14ac:dyDescent="0.2">
      <c r="A2002" s="9"/>
      <c r="B2002" s="10"/>
      <c r="C2002" s="9"/>
      <c r="D2002" s="11"/>
      <c r="E2002" s="11"/>
      <c r="F2002" s="9"/>
      <c r="G2002" s="9"/>
      <c r="H2002" s="9"/>
      <c r="I2002" s="9"/>
      <c r="J2002" s="9"/>
      <c r="K2002" s="9"/>
      <c r="L2002" s="9"/>
      <c r="M2002" s="9"/>
      <c r="N2002" s="9"/>
      <c r="O2002" s="12"/>
      <c r="P2002" s="9"/>
      <c r="Q2002" s="9"/>
    </row>
    <row r="2003" spans="1:17" x14ac:dyDescent="0.2">
      <c r="A2003" s="9"/>
      <c r="B2003" s="10"/>
      <c r="C2003" s="9"/>
      <c r="D2003" s="11"/>
      <c r="E2003" s="11"/>
      <c r="F2003" s="9"/>
      <c r="G2003" s="9"/>
      <c r="H2003" s="9"/>
      <c r="I2003" s="9"/>
      <c r="J2003" s="9"/>
      <c r="K2003" s="9"/>
      <c r="L2003" s="9"/>
      <c r="M2003" s="9"/>
      <c r="N2003" s="9"/>
      <c r="O2003" s="12"/>
      <c r="P2003" s="9"/>
      <c r="Q2003" s="9"/>
    </row>
    <row r="2004" spans="1:17" x14ac:dyDescent="0.2">
      <c r="A2004" s="9"/>
      <c r="B2004" s="10"/>
      <c r="C2004" s="9"/>
      <c r="D2004" s="11"/>
      <c r="E2004" s="11"/>
      <c r="F2004" s="9"/>
      <c r="G2004" s="9"/>
      <c r="H2004" s="9"/>
      <c r="I2004" s="9"/>
      <c r="J2004" s="9"/>
      <c r="K2004" s="9"/>
      <c r="L2004" s="9"/>
      <c r="M2004" s="9"/>
      <c r="N2004" s="9"/>
      <c r="O2004" s="12"/>
      <c r="P2004" s="9"/>
      <c r="Q2004" s="9"/>
    </row>
    <row r="2005" spans="1:17" x14ac:dyDescent="0.2">
      <c r="A2005" s="9"/>
      <c r="B2005" s="10"/>
      <c r="C2005" s="9"/>
      <c r="D2005" s="11"/>
      <c r="E2005" s="11"/>
      <c r="F2005" s="9"/>
      <c r="G2005" s="9"/>
      <c r="H2005" s="9"/>
      <c r="I2005" s="9"/>
      <c r="J2005" s="9"/>
      <c r="K2005" s="9"/>
      <c r="L2005" s="9"/>
      <c r="M2005" s="9"/>
      <c r="N2005" s="9"/>
      <c r="O2005" s="12"/>
      <c r="P2005" s="9"/>
      <c r="Q2005" s="9"/>
    </row>
    <row r="2006" spans="1:17" x14ac:dyDescent="0.2">
      <c r="A2006" s="9"/>
      <c r="B2006" s="10"/>
      <c r="C2006" s="9"/>
      <c r="D2006" s="11"/>
      <c r="E2006" s="11"/>
      <c r="F2006" s="9"/>
      <c r="G2006" s="9"/>
      <c r="H2006" s="9"/>
      <c r="I2006" s="9"/>
      <c r="J2006" s="9"/>
      <c r="K2006" s="9"/>
      <c r="L2006" s="9"/>
      <c r="M2006" s="9"/>
      <c r="N2006" s="9"/>
      <c r="O2006" s="12"/>
      <c r="P2006" s="9"/>
      <c r="Q2006" s="9"/>
    </row>
    <row r="2007" spans="1:17" x14ac:dyDescent="0.2">
      <c r="A2007" s="9"/>
      <c r="B2007" s="10"/>
      <c r="C2007" s="9"/>
      <c r="D2007" s="11"/>
      <c r="E2007" s="11"/>
      <c r="F2007" s="9"/>
      <c r="G2007" s="9"/>
      <c r="H2007" s="9"/>
      <c r="I2007" s="9"/>
      <c r="J2007" s="9"/>
      <c r="K2007" s="9"/>
      <c r="L2007" s="9"/>
      <c r="M2007" s="9"/>
      <c r="N2007" s="9"/>
      <c r="O2007" s="12"/>
      <c r="P2007" s="9"/>
      <c r="Q2007" s="9"/>
    </row>
    <row r="2008" spans="1:17" x14ac:dyDescent="0.2">
      <c r="A2008" s="9"/>
      <c r="B2008" s="10"/>
      <c r="C2008" s="9"/>
      <c r="D2008" s="11"/>
      <c r="E2008" s="11"/>
      <c r="F2008" s="9"/>
      <c r="G2008" s="9"/>
      <c r="H2008" s="9"/>
      <c r="I2008" s="9"/>
      <c r="J2008" s="9"/>
      <c r="K2008" s="9"/>
      <c r="L2008" s="9"/>
      <c r="M2008" s="9"/>
      <c r="N2008" s="9"/>
      <c r="O2008" s="12"/>
      <c r="P2008" s="9"/>
      <c r="Q2008" s="9"/>
    </row>
    <row r="2009" spans="1:17" x14ac:dyDescent="0.2">
      <c r="A2009" s="9"/>
      <c r="B2009" s="10"/>
      <c r="C2009" s="9"/>
      <c r="D2009" s="11"/>
      <c r="E2009" s="11"/>
      <c r="F2009" s="9"/>
      <c r="G2009" s="9"/>
      <c r="H2009" s="9"/>
      <c r="I2009" s="9"/>
      <c r="J2009" s="9"/>
      <c r="K2009" s="9"/>
      <c r="L2009" s="9"/>
      <c r="M2009" s="9"/>
      <c r="N2009" s="9"/>
      <c r="O2009" s="12"/>
      <c r="P2009" s="9"/>
      <c r="Q2009" s="9"/>
    </row>
    <row r="2010" spans="1:17" x14ac:dyDescent="0.2">
      <c r="A2010" s="9"/>
      <c r="B2010" s="10"/>
      <c r="C2010" s="9"/>
      <c r="D2010" s="11"/>
      <c r="E2010" s="11"/>
      <c r="F2010" s="9"/>
      <c r="G2010" s="9"/>
      <c r="H2010" s="9"/>
      <c r="I2010" s="9"/>
      <c r="J2010" s="9"/>
      <c r="K2010" s="9"/>
      <c r="L2010" s="9"/>
      <c r="M2010" s="9"/>
      <c r="N2010" s="9"/>
      <c r="O2010" s="12"/>
      <c r="P2010" s="9"/>
      <c r="Q2010" s="9"/>
    </row>
    <row r="2011" spans="1:17" x14ac:dyDescent="0.2">
      <c r="A2011" s="9"/>
      <c r="B2011" s="10"/>
      <c r="C2011" s="9"/>
      <c r="D2011" s="11"/>
      <c r="E2011" s="11"/>
      <c r="F2011" s="9"/>
      <c r="G2011" s="9"/>
      <c r="H2011" s="9"/>
      <c r="I2011" s="9"/>
      <c r="J2011" s="9"/>
      <c r="K2011" s="9"/>
      <c r="L2011" s="9"/>
      <c r="M2011" s="9"/>
      <c r="N2011" s="9"/>
      <c r="O2011" s="12"/>
      <c r="P2011" s="9"/>
      <c r="Q2011" s="9"/>
    </row>
    <row r="2012" spans="1:17" x14ac:dyDescent="0.2">
      <c r="A2012" s="9"/>
      <c r="B2012" s="10"/>
      <c r="C2012" s="9"/>
      <c r="D2012" s="11"/>
      <c r="E2012" s="11"/>
      <c r="F2012" s="9"/>
      <c r="G2012" s="9"/>
      <c r="H2012" s="9"/>
      <c r="I2012" s="9"/>
      <c r="J2012" s="9"/>
      <c r="K2012" s="9"/>
      <c r="L2012" s="9"/>
      <c r="M2012" s="9"/>
      <c r="N2012" s="9"/>
      <c r="O2012" s="12"/>
      <c r="P2012" s="9"/>
      <c r="Q2012" s="9"/>
    </row>
    <row r="2013" spans="1:17" x14ac:dyDescent="0.2">
      <c r="A2013" s="9"/>
      <c r="B2013" s="10"/>
      <c r="C2013" s="9"/>
      <c r="D2013" s="11"/>
      <c r="E2013" s="11"/>
      <c r="F2013" s="9"/>
      <c r="G2013" s="9"/>
      <c r="H2013" s="9"/>
      <c r="I2013" s="9"/>
      <c r="J2013" s="9"/>
      <c r="K2013" s="9"/>
      <c r="L2013" s="9"/>
      <c r="M2013" s="9"/>
      <c r="N2013" s="9"/>
      <c r="O2013" s="12"/>
      <c r="P2013" s="9"/>
      <c r="Q2013" s="9"/>
    </row>
    <row r="2014" spans="1:17" x14ac:dyDescent="0.2">
      <c r="A2014" s="9"/>
      <c r="B2014" s="10"/>
      <c r="C2014" s="9"/>
      <c r="D2014" s="11"/>
      <c r="E2014" s="11"/>
      <c r="F2014" s="9"/>
      <c r="G2014" s="9"/>
      <c r="H2014" s="9"/>
      <c r="I2014" s="9"/>
      <c r="J2014" s="9"/>
      <c r="K2014" s="9"/>
      <c r="L2014" s="9"/>
      <c r="M2014" s="9"/>
      <c r="N2014" s="9"/>
      <c r="O2014" s="12"/>
      <c r="P2014" s="9"/>
      <c r="Q2014" s="9"/>
    </row>
    <row r="2015" spans="1:17" x14ac:dyDescent="0.2">
      <c r="A2015" s="9"/>
      <c r="B2015" s="10"/>
      <c r="C2015" s="9"/>
      <c r="D2015" s="11"/>
      <c r="E2015" s="11"/>
      <c r="F2015" s="9"/>
      <c r="G2015" s="9"/>
      <c r="H2015" s="9"/>
      <c r="I2015" s="9"/>
      <c r="J2015" s="9"/>
      <c r="K2015" s="9"/>
      <c r="L2015" s="9"/>
      <c r="M2015" s="9"/>
      <c r="N2015" s="9"/>
      <c r="O2015" s="12"/>
      <c r="P2015" s="9"/>
      <c r="Q2015" s="9"/>
    </row>
    <row r="2016" spans="1:17" x14ac:dyDescent="0.2">
      <c r="A2016" s="9"/>
      <c r="B2016" s="10"/>
      <c r="C2016" s="9"/>
      <c r="D2016" s="11"/>
      <c r="E2016" s="11"/>
      <c r="F2016" s="9"/>
      <c r="G2016" s="9"/>
      <c r="H2016" s="9"/>
      <c r="I2016" s="9"/>
      <c r="J2016" s="9"/>
      <c r="K2016" s="9"/>
      <c r="L2016" s="9"/>
      <c r="M2016" s="9"/>
      <c r="N2016" s="9"/>
      <c r="O2016" s="12"/>
      <c r="P2016" s="9"/>
      <c r="Q2016" s="9"/>
    </row>
    <row r="2017" spans="1:17" x14ac:dyDescent="0.2">
      <c r="A2017" s="9"/>
      <c r="B2017" s="10"/>
      <c r="C2017" s="9"/>
      <c r="D2017" s="11"/>
      <c r="E2017" s="11"/>
      <c r="F2017" s="9"/>
      <c r="G2017" s="9"/>
      <c r="H2017" s="9"/>
      <c r="I2017" s="9"/>
      <c r="J2017" s="9"/>
      <c r="K2017" s="9"/>
      <c r="L2017" s="9"/>
      <c r="M2017" s="9"/>
      <c r="N2017" s="9"/>
      <c r="O2017" s="12"/>
      <c r="P2017" s="9"/>
      <c r="Q2017" s="9"/>
    </row>
    <row r="2018" spans="1:17" x14ac:dyDescent="0.2">
      <c r="A2018" s="9"/>
      <c r="B2018" s="10"/>
      <c r="C2018" s="9"/>
      <c r="D2018" s="11"/>
      <c r="E2018" s="11"/>
      <c r="F2018" s="9"/>
      <c r="G2018" s="9"/>
      <c r="H2018" s="9"/>
      <c r="I2018" s="9"/>
      <c r="J2018" s="9"/>
      <c r="K2018" s="9"/>
      <c r="L2018" s="9"/>
      <c r="M2018" s="9"/>
      <c r="N2018" s="9"/>
      <c r="O2018" s="12"/>
      <c r="P2018" s="9"/>
      <c r="Q2018" s="9"/>
    </row>
    <row r="2019" spans="1:17" x14ac:dyDescent="0.2">
      <c r="A2019" s="9"/>
      <c r="B2019" s="10"/>
      <c r="C2019" s="9"/>
      <c r="D2019" s="11"/>
      <c r="E2019" s="11"/>
      <c r="F2019" s="9"/>
      <c r="G2019" s="9"/>
      <c r="H2019" s="9"/>
      <c r="I2019" s="9"/>
      <c r="J2019" s="9"/>
      <c r="K2019" s="9"/>
      <c r="L2019" s="9"/>
      <c r="M2019" s="9"/>
      <c r="N2019" s="9"/>
      <c r="O2019" s="12"/>
      <c r="P2019" s="9"/>
      <c r="Q2019" s="9"/>
    </row>
    <row r="2020" spans="1:17" x14ac:dyDescent="0.2">
      <c r="A2020" s="9"/>
      <c r="B2020" s="10"/>
      <c r="C2020" s="9"/>
      <c r="D2020" s="11"/>
      <c r="E2020" s="11"/>
      <c r="F2020" s="9"/>
      <c r="G2020" s="9"/>
      <c r="H2020" s="9"/>
      <c r="I2020" s="9"/>
      <c r="J2020" s="9"/>
      <c r="K2020" s="9"/>
      <c r="L2020" s="9"/>
      <c r="M2020" s="9"/>
      <c r="N2020" s="9"/>
      <c r="O2020" s="12"/>
      <c r="P2020" s="9"/>
      <c r="Q2020" s="9"/>
    </row>
    <row r="2021" spans="1:17" x14ac:dyDescent="0.2">
      <c r="A2021" s="9"/>
      <c r="B2021" s="10"/>
      <c r="C2021" s="9"/>
      <c r="D2021" s="11"/>
      <c r="E2021" s="11"/>
      <c r="F2021" s="9"/>
      <c r="G2021" s="9"/>
      <c r="H2021" s="9"/>
      <c r="I2021" s="9"/>
      <c r="J2021" s="9"/>
      <c r="K2021" s="9"/>
      <c r="L2021" s="9"/>
      <c r="M2021" s="9"/>
      <c r="N2021" s="9"/>
      <c r="O2021" s="12"/>
      <c r="P2021" s="9"/>
      <c r="Q2021" s="9"/>
    </row>
    <row r="2022" spans="1:17" x14ac:dyDescent="0.2">
      <c r="A2022" s="9"/>
      <c r="B2022" s="10"/>
      <c r="C2022" s="9"/>
      <c r="D2022" s="11"/>
      <c r="E2022" s="11"/>
      <c r="F2022" s="9"/>
      <c r="G2022" s="9"/>
      <c r="H2022" s="9"/>
      <c r="I2022" s="9"/>
      <c r="J2022" s="9"/>
      <c r="K2022" s="9"/>
      <c r="L2022" s="9"/>
      <c r="M2022" s="9"/>
      <c r="N2022" s="9"/>
      <c r="O2022" s="12"/>
      <c r="P2022" s="9"/>
      <c r="Q2022" s="9"/>
    </row>
    <row r="2023" spans="1:17" x14ac:dyDescent="0.2">
      <c r="A2023" s="9"/>
      <c r="B2023" s="10"/>
      <c r="C2023" s="9"/>
      <c r="D2023" s="11"/>
      <c r="E2023" s="11"/>
      <c r="F2023" s="9"/>
      <c r="G2023" s="9"/>
      <c r="H2023" s="9"/>
      <c r="I2023" s="9"/>
      <c r="J2023" s="9"/>
      <c r="K2023" s="9"/>
      <c r="L2023" s="9"/>
      <c r="M2023" s="9"/>
      <c r="N2023" s="9"/>
      <c r="O2023" s="12"/>
      <c r="P2023" s="9"/>
      <c r="Q2023" s="9"/>
    </row>
    <row r="2024" spans="1:17" x14ac:dyDescent="0.2">
      <c r="A2024" s="9"/>
      <c r="B2024" s="10"/>
      <c r="C2024" s="9"/>
      <c r="D2024" s="11"/>
      <c r="E2024" s="11"/>
      <c r="F2024" s="9"/>
      <c r="G2024" s="9"/>
      <c r="H2024" s="9"/>
      <c r="I2024" s="9"/>
      <c r="J2024" s="9"/>
      <c r="K2024" s="9"/>
      <c r="L2024" s="9"/>
      <c r="M2024" s="9"/>
      <c r="N2024" s="9"/>
      <c r="O2024" s="12"/>
      <c r="P2024" s="9"/>
      <c r="Q2024" s="9"/>
    </row>
    <row r="2025" spans="1:17" x14ac:dyDescent="0.2">
      <c r="A2025" s="9"/>
      <c r="B2025" s="10"/>
      <c r="C2025" s="9"/>
      <c r="D2025" s="11"/>
      <c r="E2025" s="11"/>
      <c r="F2025" s="9"/>
      <c r="G2025" s="9"/>
      <c r="H2025" s="9"/>
      <c r="I2025" s="9"/>
      <c r="J2025" s="9"/>
      <c r="K2025" s="9"/>
      <c r="L2025" s="9"/>
      <c r="M2025" s="9"/>
      <c r="N2025" s="9"/>
      <c r="O2025" s="12"/>
      <c r="P2025" s="9"/>
      <c r="Q2025" s="9"/>
    </row>
    <row r="2026" spans="1:17" x14ac:dyDescent="0.2">
      <c r="A2026" s="9"/>
      <c r="B2026" s="10"/>
      <c r="C2026" s="9"/>
      <c r="D2026" s="11"/>
      <c r="E2026" s="11"/>
      <c r="F2026" s="9"/>
      <c r="G2026" s="9"/>
      <c r="H2026" s="9"/>
      <c r="I2026" s="9"/>
      <c r="J2026" s="9"/>
      <c r="K2026" s="9"/>
      <c r="L2026" s="9"/>
      <c r="M2026" s="9"/>
      <c r="N2026" s="9"/>
      <c r="O2026" s="12"/>
      <c r="P2026" s="9"/>
      <c r="Q2026" s="9"/>
    </row>
    <row r="2027" spans="1:17" x14ac:dyDescent="0.2">
      <c r="A2027" s="9"/>
      <c r="B2027" s="10"/>
      <c r="C2027" s="9"/>
      <c r="D2027" s="11"/>
      <c r="E2027" s="11"/>
      <c r="F2027" s="9"/>
      <c r="G2027" s="9"/>
      <c r="H2027" s="9"/>
      <c r="I2027" s="9"/>
      <c r="J2027" s="9"/>
      <c r="K2027" s="9"/>
      <c r="L2027" s="9"/>
      <c r="M2027" s="9"/>
      <c r="N2027" s="9"/>
      <c r="O2027" s="12"/>
      <c r="P2027" s="9"/>
      <c r="Q2027" s="9"/>
    </row>
    <row r="2028" spans="1:17" x14ac:dyDescent="0.2">
      <c r="A2028" s="9"/>
      <c r="B2028" s="10"/>
      <c r="C2028" s="9"/>
      <c r="D2028" s="11"/>
      <c r="E2028" s="11"/>
      <c r="F2028" s="9"/>
      <c r="G2028" s="9"/>
      <c r="H2028" s="9"/>
      <c r="I2028" s="9"/>
      <c r="J2028" s="9"/>
      <c r="K2028" s="9"/>
      <c r="L2028" s="9"/>
      <c r="M2028" s="9"/>
      <c r="N2028" s="9"/>
      <c r="O2028" s="12"/>
      <c r="P2028" s="9"/>
      <c r="Q2028" s="9"/>
    </row>
    <row r="2029" spans="1:17" x14ac:dyDescent="0.2">
      <c r="A2029" s="9"/>
      <c r="B2029" s="10"/>
      <c r="C2029" s="9"/>
      <c r="D2029" s="11"/>
      <c r="E2029" s="11"/>
      <c r="F2029" s="9"/>
      <c r="G2029" s="9"/>
      <c r="H2029" s="9"/>
      <c r="I2029" s="9"/>
      <c r="J2029" s="9"/>
      <c r="K2029" s="9"/>
      <c r="L2029" s="9"/>
      <c r="M2029" s="9"/>
      <c r="N2029" s="9"/>
      <c r="O2029" s="12"/>
      <c r="P2029" s="9"/>
      <c r="Q2029" s="9"/>
    </row>
    <row r="2030" spans="1:17" x14ac:dyDescent="0.2">
      <c r="A2030" s="9"/>
      <c r="B2030" s="10"/>
      <c r="C2030" s="9"/>
      <c r="D2030" s="11"/>
      <c r="E2030" s="11"/>
      <c r="F2030" s="9"/>
      <c r="G2030" s="9"/>
      <c r="H2030" s="9"/>
      <c r="I2030" s="9"/>
      <c r="J2030" s="9"/>
      <c r="K2030" s="9"/>
      <c r="L2030" s="9"/>
      <c r="M2030" s="9"/>
      <c r="N2030" s="9"/>
      <c r="O2030" s="12"/>
      <c r="P2030" s="9"/>
      <c r="Q2030" s="9"/>
    </row>
    <row r="2031" spans="1:17" x14ac:dyDescent="0.2">
      <c r="A2031" s="9"/>
      <c r="B2031" s="10"/>
      <c r="C2031" s="9"/>
      <c r="D2031" s="11"/>
      <c r="E2031" s="11"/>
      <c r="F2031" s="9"/>
      <c r="G2031" s="9"/>
      <c r="H2031" s="9"/>
      <c r="I2031" s="9"/>
      <c r="J2031" s="9"/>
      <c r="K2031" s="9"/>
      <c r="L2031" s="9"/>
      <c r="M2031" s="9"/>
      <c r="N2031" s="9"/>
      <c r="O2031" s="12"/>
      <c r="P2031" s="9"/>
      <c r="Q2031" s="9"/>
    </row>
    <row r="2032" spans="1:17" x14ac:dyDescent="0.2">
      <c r="A2032" s="9"/>
      <c r="B2032" s="10"/>
      <c r="C2032" s="9"/>
      <c r="D2032" s="11"/>
      <c r="E2032" s="11"/>
      <c r="F2032" s="9"/>
      <c r="G2032" s="9"/>
      <c r="H2032" s="9"/>
      <c r="I2032" s="9"/>
      <c r="J2032" s="9"/>
      <c r="K2032" s="9"/>
      <c r="L2032" s="9"/>
      <c r="M2032" s="9"/>
      <c r="N2032" s="9"/>
      <c r="O2032" s="12"/>
      <c r="P2032" s="9"/>
      <c r="Q2032" s="9"/>
    </row>
    <row r="2033" spans="1:17" x14ac:dyDescent="0.2">
      <c r="A2033" s="9"/>
      <c r="B2033" s="10"/>
      <c r="C2033" s="9"/>
      <c r="D2033" s="11"/>
      <c r="E2033" s="11"/>
      <c r="F2033" s="9"/>
      <c r="G2033" s="9"/>
      <c r="H2033" s="9"/>
      <c r="I2033" s="9"/>
      <c r="J2033" s="9"/>
      <c r="K2033" s="9"/>
      <c r="L2033" s="9"/>
      <c r="M2033" s="9"/>
      <c r="N2033" s="9"/>
      <c r="O2033" s="12"/>
      <c r="P2033" s="9"/>
      <c r="Q2033" s="9"/>
    </row>
    <row r="2034" spans="1:17" x14ac:dyDescent="0.2">
      <c r="A2034" s="9"/>
      <c r="B2034" s="10"/>
      <c r="C2034" s="9"/>
      <c r="D2034" s="11"/>
      <c r="E2034" s="11"/>
      <c r="F2034" s="9"/>
      <c r="G2034" s="9"/>
      <c r="H2034" s="9"/>
      <c r="I2034" s="9"/>
      <c r="J2034" s="9"/>
      <c r="K2034" s="9"/>
      <c r="L2034" s="9"/>
      <c r="M2034" s="9"/>
      <c r="N2034" s="9"/>
      <c r="O2034" s="12"/>
      <c r="P2034" s="9"/>
      <c r="Q2034" s="9"/>
    </row>
    <row r="2035" spans="1:17" x14ac:dyDescent="0.2">
      <c r="A2035" s="9"/>
      <c r="B2035" s="10"/>
      <c r="C2035" s="9"/>
      <c r="D2035" s="11"/>
      <c r="E2035" s="11"/>
      <c r="F2035" s="9"/>
      <c r="G2035" s="9"/>
      <c r="H2035" s="9"/>
      <c r="I2035" s="9"/>
      <c r="J2035" s="9"/>
      <c r="K2035" s="9"/>
      <c r="L2035" s="9"/>
      <c r="M2035" s="9"/>
      <c r="N2035" s="9"/>
      <c r="O2035" s="12"/>
      <c r="P2035" s="9"/>
      <c r="Q2035" s="9"/>
    </row>
    <row r="2036" spans="1:17" x14ac:dyDescent="0.2">
      <c r="A2036" s="9"/>
      <c r="B2036" s="10"/>
      <c r="C2036" s="9"/>
      <c r="D2036" s="11"/>
      <c r="E2036" s="11"/>
      <c r="F2036" s="9"/>
      <c r="G2036" s="9"/>
      <c r="H2036" s="9"/>
      <c r="I2036" s="9"/>
      <c r="J2036" s="9"/>
      <c r="K2036" s="9"/>
      <c r="L2036" s="9"/>
      <c r="M2036" s="9"/>
      <c r="N2036" s="9"/>
      <c r="O2036" s="12"/>
      <c r="P2036" s="9"/>
      <c r="Q2036" s="9"/>
    </row>
    <row r="2037" spans="1:17" x14ac:dyDescent="0.2">
      <c r="A2037" s="9"/>
      <c r="B2037" s="10"/>
      <c r="C2037" s="9"/>
      <c r="D2037" s="11"/>
      <c r="E2037" s="11"/>
      <c r="F2037" s="9"/>
      <c r="G2037" s="9"/>
      <c r="H2037" s="9"/>
      <c r="I2037" s="9"/>
      <c r="J2037" s="9"/>
      <c r="K2037" s="9"/>
      <c r="L2037" s="9"/>
      <c r="M2037" s="9"/>
      <c r="N2037" s="9"/>
      <c r="O2037" s="12"/>
      <c r="P2037" s="9"/>
      <c r="Q2037" s="9"/>
    </row>
    <row r="2038" spans="1:17" x14ac:dyDescent="0.2">
      <c r="A2038" s="9"/>
      <c r="B2038" s="10"/>
      <c r="C2038" s="9"/>
      <c r="D2038" s="11"/>
      <c r="E2038" s="11"/>
      <c r="F2038" s="9"/>
      <c r="G2038" s="9"/>
      <c r="H2038" s="9"/>
      <c r="I2038" s="9"/>
      <c r="J2038" s="9"/>
      <c r="K2038" s="9"/>
      <c r="L2038" s="9"/>
      <c r="M2038" s="9"/>
      <c r="N2038" s="9"/>
      <c r="O2038" s="12"/>
      <c r="P2038" s="9"/>
      <c r="Q2038" s="9"/>
    </row>
    <row r="2039" spans="1:17" x14ac:dyDescent="0.2">
      <c r="A2039" s="9"/>
      <c r="B2039" s="10"/>
      <c r="C2039" s="9"/>
      <c r="D2039" s="11"/>
      <c r="E2039" s="11"/>
      <c r="F2039" s="9"/>
      <c r="G2039" s="9"/>
      <c r="H2039" s="9"/>
      <c r="I2039" s="9"/>
      <c r="J2039" s="9"/>
      <c r="K2039" s="9"/>
      <c r="L2039" s="9"/>
      <c r="M2039" s="9"/>
      <c r="N2039" s="9"/>
      <c r="O2039" s="12"/>
      <c r="P2039" s="9"/>
      <c r="Q2039" s="9"/>
    </row>
    <row r="2040" spans="1:17" x14ac:dyDescent="0.2">
      <c r="A2040" s="9"/>
      <c r="B2040" s="10"/>
      <c r="C2040" s="9"/>
      <c r="D2040" s="11"/>
      <c r="E2040" s="11"/>
      <c r="F2040" s="9"/>
      <c r="G2040" s="9"/>
      <c r="H2040" s="9"/>
      <c r="I2040" s="9"/>
      <c r="J2040" s="9"/>
      <c r="K2040" s="9"/>
      <c r="L2040" s="9"/>
      <c r="M2040" s="9"/>
      <c r="N2040" s="9"/>
      <c r="O2040" s="12"/>
      <c r="P2040" s="9"/>
      <c r="Q2040" s="9"/>
    </row>
    <row r="2041" spans="1:17" x14ac:dyDescent="0.2">
      <c r="A2041" s="9"/>
      <c r="B2041" s="10"/>
      <c r="C2041" s="9"/>
      <c r="D2041" s="11"/>
      <c r="E2041" s="11"/>
      <c r="F2041" s="9"/>
      <c r="G2041" s="9"/>
      <c r="H2041" s="9"/>
      <c r="I2041" s="9"/>
      <c r="J2041" s="9"/>
      <c r="K2041" s="9"/>
      <c r="L2041" s="9"/>
      <c r="M2041" s="9"/>
      <c r="N2041" s="9"/>
      <c r="O2041" s="12"/>
      <c r="P2041" s="9"/>
      <c r="Q2041" s="9"/>
    </row>
    <row r="2042" spans="1:17" x14ac:dyDescent="0.2">
      <c r="A2042" s="9"/>
      <c r="B2042" s="10"/>
      <c r="C2042" s="9"/>
      <c r="D2042" s="11"/>
      <c r="E2042" s="11"/>
      <c r="F2042" s="9"/>
      <c r="G2042" s="9"/>
      <c r="H2042" s="9"/>
      <c r="I2042" s="9"/>
      <c r="J2042" s="9"/>
      <c r="K2042" s="9"/>
      <c r="L2042" s="9"/>
      <c r="M2042" s="9"/>
      <c r="N2042" s="9"/>
      <c r="O2042" s="12"/>
      <c r="P2042" s="9"/>
      <c r="Q2042" s="9"/>
    </row>
    <row r="2043" spans="1:17" x14ac:dyDescent="0.2">
      <c r="A2043" s="9"/>
      <c r="B2043" s="10"/>
      <c r="C2043" s="9"/>
      <c r="D2043" s="11"/>
      <c r="E2043" s="11"/>
      <c r="F2043" s="9"/>
      <c r="G2043" s="9"/>
      <c r="H2043" s="9"/>
      <c r="I2043" s="9"/>
      <c r="J2043" s="9"/>
      <c r="K2043" s="9"/>
      <c r="L2043" s="9"/>
      <c r="M2043" s="9"/>
      <c r="N2043" s="9"/>
      <c r="O2043" s="12"/>
      <c r="P2043" s="9"/>
      <c r="Q2043" s="9"/>
    </row>
    <row r="2044" spans="1:17" x14ac:dyDescent="0.2">
      <c r="A2044" s="9"/>
      <c r="B2044" s="10"/>
      <c r="C2044" s="9"/>
      <c r="D2044" s="11"/>
      <c r="E2044" s="11"/>
      <c r="F2044" s="9"/>
      <c r="G2044" s="9"/>
      <c r="H2044" s="9"/>
      <c r="I2044" s="9"/>
      <c r="J2044" s="9"/>
      <c r="K2044" s="9"/>
      <c r="L2044" s="9"/>
      <c r="M2044" s="9"/>
      <c r="N2044" s="9"/>
      <c r="O2044" s="12"/>
      <c r="P2044" s="9"/>
      <c r="Q2044" s="9"/>
    </row>
    <row r="2045" spans="1:17" x14ac:dyDescent="0.2">
      <c r="A2045" s="9"/>
      <c r="B2045" s="10"/>
      <c r="C2045" s="9"/>
      <c r="D2045" s="11"/>
      <c r="E2045" s="11"/>
      <c r="F2045" s="9"/>
      <c r="G2045" s="9"/>
      <c r="H2045" s="9"/>
      <c r="I2045" s="9"/>
      <c r="J2045" s="9"/>
      <c r="K2045" s="9"/>
      <c r="L2045" s="9"/>
      <c r="M2045" s="9"/>
      <c r="N2045" s="9"/>
      <c r="O2045" s="12"/>
      <c r="P2045" s="9"/>
      <c r="Q2045" s="9"/>
    </row>
    <row r="2046" spans="1:17" x14ac:dyDescent="0.2">
      <c r="A2046" s="9"/>
      <c r="B2046" s="10"/>
      <c r="C2046" s="9"/>
      <c r="D2046" s="11"/>
      <c r="E2046" s="11"/>
      <c r="F2046" s="9"/>
      <c r="G2046" s="9"/>
      <c r="H2046" s="9"/>
      <c r="I2046" s="9"/>
      <c r="J2046" s="9"/>
      <c r="K2046" s="9"/>
      <c r="L2046" s="9"/>
      <c r="M2046" s="9"/>
      <c r="N2046" s="9"/>
      <c r="O2046" s="12"/>
      <c r="P2046" s="9"/>
      <c r="Q2046" s="9"/>
    </row>
    <row r="2047" spans="1:17" x14ac:dyDescent="0.2">
      <c r="A2047" s="9"/>
      <c r="B2047" s="10"/>
      <c r="C2047" s="9"/>
      <c r="D2047" s="11"/>
      <c r="E2047" s="11"/>
      <c r="F2047" s="9"/>
      <c r="G2047" s="9"/>
      <c r="H2047" s="9"/>
      <c r="I2047" s="9"/>
      <c r="J2047" s="9"/>
      <c r="K2047" s="9"/>
      <c r="L2047" s="9"/>
      <c r="M2047" s="9"/>
      <c r="N2047" s="9"/>
      <c r="O2047" s="12"/>
      <c r="P2047" s="9"/>
      <c r="Q2047" s="9"/>
    </row>
    <row r="2048" spans="1:17" x14ac:dyDescent="0.2">
      <c r="A2048" s="9"/>
      <c r="B2048" s="10"/>
      <c r="C2048" s="9"/>
      <c r="D2048" s="11"/>
      <c r="E2048" s="11"/>
      <c r="F2048" s="9"/>
      <c r="G2048" s="9"/>
      <c r="H2048" s="9"/>
      <c r="I2048" s="9"/>
      <c r="J2048" s="9"/>
      <c r="K2048" s="9"/>
      <c r="L2048" s="9"/>
      <c r="M2048" s="9"/>
      <c r="N2048" s="9"/>
      <c r="O2048" s="12"/>
      <c r="P2048" s="9"/>
      <c r="Q2048" s="9"/>
    </row>
    <row r="2049" spans="1:17" x14ac:dyDescent="0.2">
      <c r="A2049" s="9"/>
      <c r="B2049" s="10"/>
      <c r="C2049" s="9"/>
      <c r="D2049" s="11"/>
      <c r="E2049" s="11"/>
      <c r="F2049" s="9"/>
      <c r="G2049" s="9"/>
      <c r="H2049" s="9"/>
      <c r="I2049" s="9"/>
      <c r="J2049" s="9"/>
      <c r="K2049" s="9"/>
      <c r="L2049" s="9"/>
      <c r="M2049" s="9"/>
      <c r="N2049" s="9"/>
      <c r="O2049" s="12"/>
      <c r="P2049" s="9"/>
      <c r="Q2049" s="9"/>
    </row>
    <row r="2050" spans="1:17" x14ac:dyDescent="0.2">
      <c r="A2050" s="9"/>
      <c r="B2050" s="10"/>
      <c r="C2050" s="9"/>
      <c r="D2050" s="11"/>
      <c r="E2050" s="11"/>
      <c r="F2050" s="9"/>
      <c r="G2050" s="9"/>
      <c r="H2050" s="9"/>
      <c r="I2050" s="9"/>
      <c r="J2050" s="9"/>
      <c r="K2050" s="9"/>
      <c r="L2050" s="9"/>
      <c r="M2050" s="9"/>
      <c r="N2050" s="9"/>
      <c r="O2050" s="12"/>
      <c r="P2050" s="9"/>
      <c r="Q2050" s="9"/>
    </row>
    <row r="2051" spans="1:17" x14ac:dyDescent="0.2">
      <c r="A2051" s="9"/>
      <c r="B2051" s="10"/>
      <c r="C2051" s="9"/>
      <c r="D2051" s="11"/>
      <c r="E2051" s="11"/>
      <c r="F2051" s="9"/>
      <c r="G2051" s="9"/>
      <c r="H2051" s="9"/>
      <c r="I2051" s="9"/>
      <c r="J2051" s="9"/>
      <c r="K2051" s="9"/>
      <c r="L2051" s="9"/>
      <c r="M2051" s="9"/>
      <c r="N2051" s="9"/>
      <c r="O2051" s="12"/>
      <c r="P2051" s="9"/>
      <c r="Q2051" s="9"/>
    </row>
    <row r="2052" spans="1:17" x14ac:dyDescent="0.2">
      <c r="A2052" s="9"/>
      <c r="B2052" s="10"/>
      <c r="C2052" s="9"/>
      <c r="D2052" s="11"/>
      <c r="E2052" s="11"/>
      <c r="F2052" s="9"/>
      <c r="G2052" s="9"/>
      <c r="H2052" s="9"/>
      <c r="I2052" s="9"/>
      <c r="J2052" s="9"/>
      <c r="K2052" s="9"/>
      <c r="L2052" s="9"/>
      <c r="M2052" s="9"/>
      <c r="N2052" s="9"/>
      <c r="O2052" s="12"/>
      <c r="P2052" s="9"/>
      <c r="Q2052" s="9"/>
    </row>
    <row r="2053" spans="1:17" x14ac:dyDescent="0.2">
      <c r="A2053" s="9"/>
      <c r="B2053" s="10"/>
      <c r="C2053" s="9"/>
      <c r="D2053" s="11"/>
      <c r="E2053" s="11"/>
      <c r="F2053" s="9"/>
      <c r="G2053" s="9"/>
      <c r="H2053" s="9"/>
      <c r="I2053" s="9"/>
      <c r="J2053" s="9"/>
      <c r="K2053" s="9"/>
      <c r="L2053" s="9"/>
      <c r="M2053" s="9"/>
      <c r="N2053" s="9"/>
      <c r="O2053" s="12"/>
      <c r="P2053" s="9"/>
      <c r="Q2053" s="9"/>
    </row>
    <row r="2054" spans="1:17" x14ac:dyDescent="0.2">
      <c r="A2054" s="9"/>
      <c r="B2054" s="10"/>
      <c r="C2054" s="9"/>
      <c r="D2054" s="11"/>
      <c r="E2054" s="11"/>
      <c r="F2054" s="9"/>
      <c r="G2054" s="9"/>
      <c r="H2054" s="9"/>
      <c r="I2054" s="9"/>
      <c r="J2054" s="9"/>
      <c r="K2054" s="9"/>
      <c r="L2054" s="9"/>
      <c r="M2054" s="9"/>
      <c r="N2054" s="9"/>
      <c r="O2054" s="12"/>
      <c r="P2054" s="9"/>
      <c r="Q2054" s="9"/>
    </row>
    <row r="2055" spans="1:17" x14ac:dyDescent="0.2">
      <c r="A2055" s="9"/>
      <c r="B2055" s="10"/>
      <c r="C2055" s="9"/>
      <c r="D2055" s="11"/>
      <c r="E2055" s="11"/>
      <c r="F2055" s="9"/>
      <c r="G2055" s="9"/>
      <c r="H2055" s="9"/>
      <c r="I2055" s="9"/>
      <c r="J2055" s="9"/>
      <c r="K2055" s="9"/>
      <c r="L2055" s="9"/>
      <c r="M2055" s="9"/>
      <c r="N2055" s="9"/>
      <c r="O2055" s="12"/>
      <c r="P2055" s="9"/>
      <c r="Q2055" s="9"/>
    </row>
    <row r="2056" spans="1:17" x14ac:dyDescent="0.2">
      <c r="A2056" s="9"/>
      <c r="B2056" s="10"/>
      <c r="C2056" s="9"/>
      <c r="D2056" s="11"/>
      <c r="E2056" s="11"/>
      <c r="F2056" s="9"/>
      <c r="G2056" s="9"/>
      <c r="H2056" s="9"/>
      <c r="I2056" s="9"/>
      <c r="J2056" s="9"/>
      <c r="K2056" s="9"/>
      <c r="L2056" s="9"/>
      <c r="M2056" s="9"/>
      <c r="N2056" s="9"/>
      <c r="O2056" s="12"/>
      <c r="P2056" s="9"/>
      <c r="Q2056" s="9"/>
    </row>
    <row r="2057" spans="1:17" x14ac:dyDescent="0.2">
      <c r="A2057" s="9"/>
      <c r="B2057" s="10"/>
      <c r="C2057" s="9"/>
      <c r="D2057" s="11"/>
      <c r="E2057" s="11"/>
      <c r="F2057" s="9"/>
      <c r="G2057" s="9"/>
      <c r="H2057" s="9"/>
      <c r="I2057" s="9"/>
      <c r="J2057" s="9"/>
      <c r="K2057" s="9"/>
      <c r="L2057" s="9"/>
      <c r="M2057" s="9"/>
      <c r="N2057" s="9"/>
      <c r="O2057" s="12"/>
      <c r="P2057" s="9"/>
      <c r="Q2057" s="9"/>
    </row>
    <row r="2058" spans="1:17" x14ac:dyDescent="0.2">
      <c r="A2058" s="9"/>
      <c r="B2058" s="10"/>
      <c r="C2058" s="9"/>
      <c r="D2058" s="11"/>
      <c r="E2058" s="11"/>
      <c r="F2058" s="9"/>
      <c r="G2058" s="9"/>
      <c r="H2058" s="9"/>
      <c r="I2058" s="9"/>
      <c r="J2058" s="9"/>
      <c r="K2058" s="9"/>
      <c r="L2058" s="9"/>
      <c r="M2058" s="9"/>
      <c r="N2058" s="9"/>
      <c r="O2058" s="12"/>
      <c r="P2058" s="9"/>
      <c r="Q2058" s="9"/>
    </row>
    <row r="2059" spans="1:17" x14ac:dyDescent="0.2">
      <c r="A2059" s="9"/>
      <c r="B2059" s="10"/>
      <c r="C2059" s="9"/>
      <c r="D2059" s="11"/>
      <c r="E2059" s="11"/>
      <c r="F2059" s="9"/>
      <c r="G2059" s="9"/>
      <c r="H2059" s="9"/>
      <c r="I2059" s="9"/>
      <c r="J2059" s="9"/>
      <c r="K2059" s="9"/>
      <c r="L2059" s="9"/>
      <c r="M2059" s="9"/>
      <c r="N2059" s="9"/>
      <c r="O2059" s="12"/>
      <c r="P2059" s="9"/>
      <c r="Q2059" s="9"/>
    </row>
    <row r="2060" spans="1:17" x14ac:dyDescent="0.2">
      <c r="A2060" s="9"/>
      <c r="B2060" s="10"/>
      <c r="C2060" s="9"/>
      <c r="D2060" s="11"/>
      <c r="E2060" s="11"/>
      <c r="F2060" s="9"/>
      <c r="G2060" s="9"/>
      <c r="H2060" s="9"/>
      <c r="I2060" s="9"/>
      <c r="J2060" s="9"/>
      <c r="K2060" s="9"/>
      <c r="L2060" s="9"/>
      <c r="M2060" s="9"/>
      <c r="N2060" s="9"/>
      <c r="O2060" s="12"/>
      <c r="P2060" s="9"/>
      <c r="Q2060" s="9"/>
    </row>
    <row r="2061" spans="1:17" x14ac:dyDescent="0.2">
      <c r="A2061" s="9"/>
      <c r="B2061" s="10"/>
      <c r="C2061" s="9"/>
      <c r="D2061" s="11"/>
      <c r="E2061" s="11"/>
      <c r="F2061" s="9"/>
      <c r="G2061" s="9"/>
      <c r="H2061" s="9"/>
      <c r="I2061" s="9"/>
      <c r="J2061" s="9"/>
      <c r="K2061" s="9"/>
      <c r="L2061" s="9"/>
      <c r="M2061" s="9"/>
      <c r="N2061" s="9"/>
      <c r="O2061" s="12"/>
      <c r="P2061" s="9"/>
      <c r="Q2061" s="9"/>
    </row>
    <row r="2062" spans="1:17" x14ac:dyDescent="0.2">
      <c r="A2062" s="9"/>
      <c r="B2062" s="10"/>
      <c r="C2062" s="9"/>
      <c r="D2062" s="11"/>
      <c r="E2062" s="11"/>
      <c r="F2062" s="9"/>
      <c r="G2062" s="9"/>
      <c r="H2062" s="9"/>
      <c r="I2062" s="9"/>
      <c r="J2062" s="9"/>
      <c r="K2062" s="9"/>
      <c r="L2062" s="9"/>
      <c r="M2062" s="9"/>
      <c r="N2062" s="9"/>
      <c r="O2062" s="12"/>
      <c r="P2062" s="9"/>
      <c r="Q2062" s="9"/>
    </row>
    <row r="2063" spans="1:17" x14ac:dyDescent="0.2">
      <c r="A2063" s="9"/>
      <c r="B2063" s="10"/>
      <c r="C2063" s="9"/>
      <c r="D2063" s="11"/>
      <c r="E2063" s="11"/>
      <c r="F2063" s="9"/>
      <c r="G2063" s="9"/>
      <c r="H2063" s="9"/>
      <c r="I2063" s="9"/>
      <c r="J2063" s="9"/>
      <c r="K2063" s="9"/>
      <c r="L2063" s="9"/>
      <c r="M2063" s="9"/>
      <c r="N2063" s="9"/>
      <c r="O2063" s="12"/>
      <c r="P2063" s="9"/>
      <c r="Q2063" s="9"/>
    </row>
    <row r="2064" spans="1:17" x14ac:dyDescent="0.2">
      <c r="A2064" s="9"/>
      <c r="B2064" s="10"/>
      <c r="C2064" s="9"/>
      <c r="D2064" s="11"/>
      <c r="E2064" s="11"/>
      <c r="F2064" s="9"/>
      <c r="G2064" s="9"/>
      <c r="H2064" s="9"/>
      <c r="I2064" s="9"/>
      <c r="J2064" s="9"/>
      <c r="K2064" s="9"/>
      <c r="L2064" s="9"/>
      <c r="M2064" s="9"/>
      <c r="N2064" s="9"/>
      <c r="O2064" s="12"/>
      <c r="P2064" s="9"/>
      <c r="Q2064" s="9"/>
    </row>
    <row r="2065" spans="1:17" x14ac:dyDescent="0.2">
      <c r="A2065" s="9"/>
      <c r="B2065" s="10"/>
      <c r="C2065" s="9"/>
      <c r="D2065" s="11"/>
      <c r="E2065" s="11"/>
      <c r="F2065" s="9"/>
      <c r="G2065" s="9"/>
      <c r="H2065" s="9"/>
      <c r="I2065" s="9"/>
      <c r="J2065" s="9"/>
      <c r="K2065" s="9"/>
      <c r="L2065" s="9"/>
      <c r="M2065" s="9"/>
      <c r="N2065" s="9"/>
      <c r="O2065" s="12"/>
      <c r="P2065" s="9"/>
      <c r="Q2065" s="9"/>
    </row>
    <row r="2066" spans="1:17" x14ac:dyDescent="0.2">
      <c r="A2066" s="9"/>
      <c r="B2066" s="10"/>
      <c r="C2066" s="9"/>
      <c r="D2066" s="11"/>
      <c r="E2066" s="11"/>
      <c r="F2066" s="9"/>
      <c r="G2066" s="9"/>
      <c r="H2066" s="9"/>
      <c r="I2066" s="9"/>
      <c r="J2066" s="9"/>
      <c r="K2066" s="9"/>
      <c r="L2066" s="9"/>
      <c r="M2066" s="9"/>
      <c r="N2066" s="9"/>
      <c r="O2066" s="12"/>
      <c r="P2066" s="9"/>
      <c r="Q2066" s="9"/>
    </row>
    <row r="2067" spans="1:17" x14ac:dyDescent="0.2">
      <c r="A2067" s="9"/>
      <c r="B2067" s="10"/>
      <c r="C2067" s="9"/>
      <c r="D2067" s="11"/>
      <c r="E2067" s="11"/>
      <c r="F2067" s="9"/>
      <c r="G2067" s="9"/>
      <c r="H2067" s="9"/>
      <c r="I2067" s="9"/>
      <c r="J2067" s="9"/>
      <c r="K2067" s="9"/>
      <c r="L2067" s="9"/>
      <c r="M2067" s="9"/>
      <c r="N2067" s="9"/>
      <c r="O2067" s="12"/>
      <c r="P2067" s="9"/>
      <c r="Q2067" s="9"/>
    </row>
    <row r="2068" spans="1:17" x14ac:dyDescent="0.2">
      <c r="A2068" s="9"/>
      <c r="B2068" s="10"/>
      <c r="C2068" s="9"/>
      <c r="D2068" s="11"/>
      <c r="E2068" s="11"/>
      <c r="F2068" s="9"/>
      <c r="G2068" s="9"/>
      <c r="H2068" s="9"/>
      <c r="I2068" s="9"/>
      <c r="J2068" s="9"/>
      <c r="K2068" s="9"/>
      <c r="L2068" s="9"/>
      <c r="M2068" s="9"/>
      <c r="N2068" s="9"/>
      <c r="O2068" s="12"/>
      <c r="P2068" s="9"/>
      <c r="Q2068" s="9"/>
    </row>
    <row r="2069" spans="1:17" x14ac:dyDescent="0.2">
      <c r="A2069" s="9"/>
      <c r="B2069" s="10"/>
      <c r="C2069" s="9"/>
      <c r="D2069" s="11"/>
      <c r="E2069" s="11"/>
      <c r="F2069" s="9"/>
      <c r="G2069" s="9"/>
      <c r="H2069" s="9"/>
      <c r="I2069" s="9"/>
      <c r="J2069" s="9"/>
      <c r="K2069" s="9"/>
      <c r="L2069" s="9"/>
      <c r="M2069" s="9"/>
      <c r="N2069" s="9"/>
      <c r="O2069" s="12"/>
      <c r="P2069" s="9"/>
      <c r="Q2069" s="9"/>
    </row>
    <row r="2070" spans="1:17" x14ac:dyDescent="0.2">
      <c r="A2070" s="9"/>
      <c r="B2070" s="10"/>
      <c r="C2070" s="9"/>
      <c r="D2070" s="11"/>
      <c r="E2070" s="11"/>
      <c r="F2070" s="9"/>
      <c r="G2070" s="9"/>
      <c r="H2070" s="9"/>
      <c r="I2070" s="9"/>
      <c r="J2070" s="9"/>
      <c r="K2070" s="9"/>
      <c r="L2070" s="9"/>
      <c r="M2070" s="9"/>
      <c r="N2070" s="9"/>
      <c r="O2070" s="12"/>
      <c r="P2070" s="9"/>
      <c r="Q2070" s="9"/>
    </row>
    <row r="2071" spans="1:17" x14ac:dyDescent="0.2">
      <c r="A2071" s="9"/>
      <c r="B2071" s="10"/>
      <c r="C2071" s="9"/>
      <c r="D2071" s="11"/>
      <c r="E2071" s="11"/>
      <c r="F2071" s="9"/>
      <c r="G2071" s="9"/>
      <c r="H2071" s="9"/>
      <c r="I2071" s="9"/>
      <c r="J2071" s="9"/>
      <c r="K2071" s="9"/>
      <c r="L2071" s="9"/>
      <c r="M2071" s="9"/>
      <c r="N2071" s="9"/>
      <c r="O2071" s="12"/>
      <c r="P2071" s="9"/>
      <c r="Q2071" s="9"/>
    </row>
    <row r="2072" spans="1:17" x14ac:dyDescent="0.2">
      <c r="A2072" s="9"/>
      <c r="B2072" s="10"/>
      <c r="C2072" s="9"/>
      <c r="D2072" s="11"/>
      <c r="E2072" s="11"/>
      <c r="F2072" s="9"/>
      <c r="G2072" s="9"/>
      <c r="H2072" s="9"/>
      <c r="I2072" s="9"/>
      <c r="J2072" s="9"/>
      <c r="K2072" s="9"/>
      <c r="L2072" s="9"/>
      <c r="M2072" s="9"/>
      <c r="N2072" s="9"/>
      <c r="O2072" s="12"/>
      <c r="P2072" s="9"/>
      <c r="Q2072" s="9"/>
    </row>
    <row r="2073" spans="1:17" x14ac:dyDescent="0.2">
      <c r="A2073" s="9"/>
      <c r="B2073" s="10"/>
      <c r="C2073" s="9"/>
      <c r="D2073" s="11"/>
      <c r="E2073" s="11"/>
      <c r="F2073" s="9"/>
      <c r="G2073" s="9"/>
      <c r="H2073" s="9"/>
      <c r="I2073" s="9"/>
      <c r="J2073" s="9"/>
      <c r="K2073" s="9"/>
      <c r="L2073" s="9"/>
      <c r="M2073" s="9"/>
      <c r="N2073" s="9"/>
      <c r="O2073" s="12"/>
      <c r="P2073" s="9"/>
      <c r="Q2073" s="9"/>
    </row>
    <row r="2074" spans="1:17" x14ac:dyDescent="0.2">
      <c r="A2074" s="9"/>
      <c r="B2074" s="10"/>
      <c r="C2074" s="9"/>
      <c r="D2074" s="11"/>
      <c r="E2074" s="11"/>
      <c r="F2074" s="9"/>
      <c r="G2074" s="9"/>
      <c r="H2074" s="9"/>
      <c r="I2074" s="9"/>
      <c r="J2074" s="9"/>
      <c r="K2074" s="9"/>
      <c r="L2074" s="9"/>
      <c r="M2074" s="9"/>
      <c r="N2074" s="9"/>
      <c r="O2074" s="12"/>
      <c r="P2074" s="9"/>
      <c r="Q2074" s="9"/>
    </row>
    <row r="2075" spans="1:17" x14ac:dyDescent="0.2">
      <c r="A2075" s="9"/>
      <c r="B2075" s="10"/>
      <c r="C2075" s="9"/>
      <c r="D2075" s="11"/>
      <c r="E2075" s="11"/>
      <c r="F2075" s="9"/>
      <c r="G2075" s="9"/>
      <c r="H2075" s="9"/>
      <c r="I2075" s="9"/>
      <c r="J2075" s="9"/>
      <c r="K2075" s="9"/>
      <c r="L2075" s="9"/>
      <c r="M2075" s="9"/>
      <c r="N2075" s="9"/>
      <c r="O2075" s="12"/>
      <c r="P2075" s="9"/>
      <c r="Q2075" s="9"/>
    </row>
    <row r="2076" spans="1:17" x14ac:dyDescent="0.2">
      <c r="A2076" s="9"/>
      <c r="B2076" s="10"/>
      <c r="C2076" s="9"/>
      <c r="D2076" s="11"/>
      <c r="E2076" s="11"/>
      <c r="F2076" s="9"/>
      <c r="G2076" s="9"/>
      <c r="H2076" s="9"/>
      <c r="I2076" s="9"/>
      <c r="J2076" s="9"/>
      <c r="K2076" s="9"/>
      <c r="L2076" s="9"/>
      <c r="M2076" s="9"/>
      <c r="N2076" s="9"/>
      <c r="O2076" s="12"/>
      <c r="P2076" s="9"/>
      <c r="Q2076" s="9"/>
    </row>
    <row r="2077" spans="1:17" x14ac:dyDescent="0.2">
      <c r="A2077" s="9"/>
      <c r="B2077" s="10"/>
      <c r="C2077" s="9"/>
      <c r="D2077" s="11"/>
      <c r="E2077" s="11"/>
      <c r="F2077" s="9"/>
      <c r="G2077" s="9"/>
      <c r="H2077" s="9"/>
      <c r="I2077" s="9"/>
      <c r="J2077" s="9"/>
      <c r="K2077" s="9"/>
      <c r="L2077" s="9"/>
      <c r="M2077" s="9"/>
      <c r="N2077" s="9"/>
      <c r="O2077" s="12"/>
      <c r="P2077" s="9"/>
      <c r="Q2077" s="9"/>
    </row>
    <row r="2078" spans="1:17" x14ac:dyDescent="0.2">
      <c r="A2078" s="9"/>
      <c r="B2078" s="10"/>
      <c r="C2078" s="9"/>
      <c r="D2078" s="11"/>
      <c r="E2078" s="11"/>
      <c r="F2078" s="9"/>
      <c r="G2078" s="9"/>
      <c r="H2078" s="9"/>
      <c r="I2078" s="9"/>
      <c r="J2078" s="9"/>
      <c r="K2078" s="9"/>
      <c r="L2078" s="9"/>
      <c r="M2078" s="9"/>
      <c r="N2078" s="9"/>
      <c r="O2078" s="12"/>
      <c r="P2078" s="9"/>
      <c r="Q2078" s="9"/>
    </row>
    <row r="2079" spans="1:17" x14ac:dyDescent="0.2">
      <c r="A2079" s="9"/>
      <c r="B2079" s="10"/>
      <c r="C2079" s="9"/>
      <c r="D2079" s="11"/>
      <c r="E2079" s="11"/>
      <c r="F2079" s="9"/>
      <c r="G2079" s="9"/>
      <c r="H2079" s="9"/>
      <c r="I2079" s="9"/>
      <c r="J2079" s="9"/>
      <c r="K2079" s="9"/>
      <c r="L2079" s="9"/>
      <c r="M2079" s="9"/>
      <c r="N2079" s="9"/>
      <c r="O2079" s="12"/>
      <c r="P2079" s="9"/>
      <c r="Q2079" s="9"/>
    </row>
    <row r="2080" spans="1:17" x14ac:dyDescent="0.2">
      <c r="A2080" s="9"/>
      <c r="B2080" s="10"/>
      <c r="C2080" s="9"/>
      <c r="D2080" s="11"/>
      <c r="E2080" s="11"/>
      <c r="F2080" s="9"/>
      <c r="G2080" s="9"/>
      <c r="H2080" s="9"/>
      <c r="I2080" s="9"/>
      <c r="J2080" s="9"/>
      <c r="K2080" s="9"/>
      <c r="L2080" s="9"/>
      <c r="M2080" s="9"/>
      <c r="N2080" s="9"/>
      <c r="O2080" s="12"/>
      <c r="P2080" s="9"/>
      <c r="Q2080" s="9"/>
    </row>
    <row r="2081" spans="1:17" x14ac:dyDescent="0.2">
      <c r="A2081" s="9"/>
      <c r="B2081" s="10"/>
      <c r="C2081" s="9"/>
      <c r="D2081" s="11"/>
      <c r="E2081" s="11"/>
      <c r="F2081" s="9"/>
      <c r="G2081" s="9"/>
      <c r="H2081" s="9"/>
      <c r="I2081" s="9"/>
      <c r="J2081" s="9"/>
      <c r="K2081" s="9"/>
      <c r="L2081" s="9"/>
      <c r="M2081" s="9"/>
      <c r="N2081" s="9"/>
      <c r="O2081" s="12"/>
      <c r="P2081" s="9"/>
      <c r="Q2081" s="9"/>
    </row>
    <row r="2082" spans="1:17" x14ac:dyDescent="0.2">
      <c r="A2082" s="9"/>
      <c r="B2082" s="10"/>
      <c r="C2082" s="9"/>
      <c r="D2082" s="11"/>
      <c r="E2082" s="11"/>
      <c r="F2082" s="9"/>
      <c r="G2082" s="9"/>
      <c r="H2082" s="9"/>
      <c r="I2082" s="9"/>
      <c r="J2082" s="9"/>
      <c r="K2082" s="9"/>
      <c r="L2082" s="9"/>
      <c r="M2082" s="9"/>
      <c r="N2082" s="9"/>
      <c r="O2082" s="12"/>
      <c r="P2082" s="9"/>
      <c r="Q2082" s="9"/>
    </row>
    <row r="2083" spans="1:17" x14ac:dyDescent="0.2">
      <c r="A2083" s="9"/>
      <c r="B2083" s="10"/>
      <c r="C2083" s="9"/>
      <c r="D2083" s="11"/>
      <c r="E2083" s="11"/>
      <c r="F2083" s="9"/>
      <c r="G2083" s="9"/>
      <c r="H2083" s="9"/>
      <c r="I2083" s="9"/>
      <c r="J2083" s="9"/>
      <c r="K2083" s="9"/>
      <c r="L2083" s="9"/>
      <c r="M2083" s="9"/>
      <c r="N2083" s="9"/>
      <c r="O2083" s="12"/>
      <c r="P2083" s="9"/>
      <c r="Q2083" s="9"/>
    </row>
    <row r="2084" spans="1:17" x14ac:dyDescent="0.2">
      <c r="A2084" s="9"/>
      <c r="B2084" s="10"/>
      <c r="C2084" s="9"/>
      <c r="D2084" s="11"/>
      <c r="E2084" s="11"/>
      <c r="F2084" s="9"/>
      <c r="G2084" s="9"/>
      <c r="H2084" s="9"/>
      <c r="I2084" s="9"/>
      <c r="J2084" s="9"/>
      <c r="K2084" s="9"/>
      <c r="L2084" s="9"/>
      <c r="M2084" s="9"/>
      <c r="N2084" s="9"/>
      <c r="O2084" s="12"/>
      <c r="P2084" s="9"/>
      <c r="Q2084" s="9"/>
    </row>
    <row r="2085" spans="1:17" x14ac:dyDescent="0.2">
      <c r="A2085" s="9"/>
      <c r="B2085" s="10"/>
      <c r="C2085" s="9"/>
      <c r="D2085" s="11"/>
      <c r="E2085" s="11"/>
      <c r="F2085" s="9"/>
      <c r="G2085" s="9"/>
      <c r="H2085" s="9"/>
      <c r="I2085" s="9"/>
      <c r="J2085" s="9"/>
      <c r="K2085" s="9"/>
      <c r="L2085" s="9"/>
      <c r="M2085" s="9"/>
      <c r="N2085" s="9"/>
      <c r="O2085" s="12"/>
      <c r="P2085" s="9"/>
      <c r="Q2085" s="9"/>
    </row>
    <row r="2086" spans="1:17" x14ac:dyDescent="0.2">
      <c r="A2086" s="9"/>
      <c r="B2086" s="10"/>
      <c r="C2086" s="9"/>
      <c r="D2086" s="11"/>
      <c r="E2086" s="11"/>
      <c r="F2086" s="9"/>
      <c r="G2086" s="9"/>
      <c r="H2086" s="9"/>
      <c r="I2086" s="9"/>
      <c r="J2086" s="9"/>
      <c r="K2086" s="9"/>
      <c r="L2086" s="9"/>
      <c r="M2086" s="9"/>
      <c r="N2086" s="9"/>
      <c r="O2086" s="12"/>
      <c r="P2086" s="9"/>
      <c r="Q2086" s="9"/>
    </row>
    <row r="2087" spans="1:17" x14ac:dyDescent="0.2">
      <c r="A2087" s="9"/>
      <c r="B2087" s="10"/>
      <c r="C2087" s="9"/>
      <c r="D2087" s="11"/>
      <c r="E2087" s="11"/>
      <c r="F2087" s="9"/>
      <c r="G2087" s="9"/>
      <c r="H2087" s="9"/>
      <c r="I2087" s="9"/>
      <c r="J2087" s="9"/>
      <c r="K2087" s="9"/>
      <c r="L2087" s="9"/>
      <c r="M2087" s="9"/>
      <c r="N2087" s="9"/>
      <c r="O2087" s="12"/>
      <c r="P2087" s="9"/>
      <c r="Q2087" s="9"/>
    </row>
    <row r="2088" spans="1:17" x14ac:dyDescent="0.2">
      <c r="A2088" s="9"/>
      <c r="B2088" s="10"/>
      <c r="C2088" s="9"/>
      <c r="D2088" s="11"/>
      <c r="E2088" s="11"/>
      <c r="F2088" s="9"/>
      <c r="G2088" s="9"/>
      <c r="H2088" s="9"/>
      <c r="I2088" s="9"/>
      <c r="J2088" s="9"/>
      <c r="K2088" s="9"/>
      <c r="L2088" s="9"/>
      <c r="M2088" s="9"/>
      <c r="N2088" s="9"/>
      <c r="O2088" s="12"/>
      <c r="P2088" s="9"/>
      <c r="Q2088" s="9"/>
    </row>
    <row r="2089" spans="1:17" x14ac:dyDescent="0.2">
      <c r="A2089" s="9"/>
      <c r="B2089" s="10"/>
      <c r="C2089" s="9"/>
      <c r="D2089" s="11"/>
      <c r="E2089" s="11"/>
      <c r="F2089" s="9"/>
      <c r="G2089" s="9"/>
      <c r="H2089" s="9"/>
      <c r="I2089" s="9"/>
      <c r="J2089" s="9"/>
      <c r="K2089" s="9"/>
      <c r="L2089" s="9"/>
      <c r="M2089" s="9"/>
      <c r="N2089" s="9"/>
      <c r="O2089" s="12"/>
      <c r="P2089" s="9"/>
      <c r="Q2089" s="9"/>
    </row>
    <row r="2090" spans="1:17" x14ac:dyDescent="0.2">
      <c r="A2090" s="9"/>
      <c r="B2090" s="10"/>
      <c r="C2090" s="9"/>
      <c r="D2090" s="11"/>
      <c r="E2090" s="11"/>
      <c r="F2090" s="9"/>
      <c r="G2090" s="9"/>
      <c r="H2090" s="9"/>
      <c r="I2090" s="9"/>
      <c r="J2090" s="9"/>
      <c r="K2090" s="9"/>
      <c r="L2090" s="9"/>
      <c r="M2090" s="9"/>
      <c r="N2090" s="9"/>
      <c r="O2090" s="12"/>
      <c r="P2090" s="9"/>
      <c r="Q2090" s="9"/>
    </row>
    <row r="2091" spans="1:17" x14ac:dyDescent="0.2">
      <c r="A2091" s="9"/>
      <c r="B2091" s="10"/>
      <c r="C2091" s="9"/>
      <c r="D2091" s="11"/>
      <c r="E2091" s="11"/>
      <c r="F2091" s="9"/>
      <c r="G2091" s="9"/>
      <c r="H2091" s="9"/>
      <c r="I2091" s="9"/>
      <c r="J2091" s="9"/>
      <c r="K2091" s="9"/>
      <c r="L2091" s="9"/>
      <c r="M2091" s="9"/>
      <c r="N2091" s="9"/>
      <c r="O2091" s="12"/>
      <c r="P2091" s="9"/>
      <c r="Q2091" s="9"/>
    </row>
    <row r="2092" spans="1:17" x14ac:dyDescent="0.2">
      <c r="A2092" s="9"/>
      <c r="B2092" s="10"/>
      <c r="C2092" s="9"/>
      <c r="D2092" s="11"/>
      <c r="E2092" s="11"/>
      <c r="F2092" s="9"/>
      <c r="G2092" s="9"/>
      <c r="H2092" s="9"/>
      <c r="I2092" s="9"/>
      <c r="J2092" s="9"/>
      <c r="K2092" s="9"/>
      <c r="L2092" s="9"/>
      <c r="M2092" s="9"/>
      <c r="N2092" s="9"/>
      <c r="O2092" s="12"/>
      <c r="P2092" s="9"/>
      <c r="Q2092" s="9"/>
    </row>
    <row r="2093" spans="1:17" x14ac:dyDescent="0.2">
      <c r="A2093" s="9"/>
      <c r="B2093" s="10"/>
      <c r="C2093" s="9"/>
      <c r="D2093" s="11"/>
      <c r="E2093" s="11"/>
      <c r="F2093" s="9"/>
      <c r="G2093" s="9"/>
      <c r="H2093" s="9"/>
      <c r="I2093" s="9"/>
      <c r="J2093" s="9"/>
      <c r="K2093" s="9"/>
      <c r="L2093" s="9"/>
      <c r="M2093" s="9"/>
      <c r="N2093" s="9"/>
      <c r="O2093" s="12"/>
      <c r="P2093" s="9"/>
      <c r="Q2093" s="9"/>
    </row>
    <row r="2094" spans="1:17" x14ac:dyDescent="0.2">
      <c r="A2094" s="9"/>
      <c r="B2094" s="10"/>
      <c r="C2094" s="9"/>
      <c r="D2094" s="11"/>
      <c r="E2094" s="11"/>
      <c r="F2094" s="9"/>
      <c r="G2094" s="9"/>
      <c r="H2094" s="9"/>
      <c r="I2094" s="9"/>
      <c r="J2094" s="9"/>
      <c r="K2094" s="9"/>
      <c r="L2094" s="9"/>
      <c r="M2094" s="9"/>
      <c r="N2094" s="9"/>
      <c r="O2094" s="12"/>
      <c r="P2094" s="9"/>
      <c r="Q2094" s="9"/>
    </row>
    <row r="2095" spans="1:17" x14ac:dyDescent="0.2">
      <c r="A2095" s="9"/>
      <c r="B2095" s="10"/>
      <c r="C2095" s="9"/>
      <c r="D2095" s="11"/>
      <c r="E2095" s="11"/>
      <c r="F2095" s="9"/>
      <c r="G2095" s="9"/>
      <c r="H2095" s="9"/>
      <c r="I2095" s="9"/>
      <c r="J2095" s="9"/>
      <c r="K2095" s="9"/>
      <c r="L2095" s="9"/>
      <c r="M2095" s="9"/>
      <c r="N2095" s="9"/>
      <c r="O2095" s="12"/>
      <c r="P2095" s="9"/>
      <c r="Q2095" s="9"/>
    </row>
    <row r="2096" spans="1:17" x14ac:dyDescent="0.2">
      <c r="A2096" s="9"/>
      <c r="B2096" s="10"/>
      <c r="C2096" s="9"/>
      <c r="D2096" s="11"/>
      <c r="E2096" s="11"/>
      <c r="F2096" s="9"/>
      <c r="G2096" s="9"/>
      <c r="H2096" s="9"/>
      <c r="I2096" s="9"/>
      <c r="J2096" s="9"/>
      <c r="K2096" s="9"/>
      <c r="L2096" s="9"/>
      <c r="M2096" s="9"/>
      <c r="N2096" s="9"/>
      <c r="O2096" s="12"/>
      <c r="P2096" s="9"/>
      <c r="Q2096" s="9"/>
    </row>
    <row r="2097" spans="1:17" x14ac:dyDescent="0.2">
      <c r="A2097" s="9"/>
      <c r="B2097" s="10"/>
      <c r="C2097" s="9"/>
      <c r="D2097" s="11"/>
      <c r="E2097" s="11"/>
      <c r="F2097" s="9"/>
      <c r="G2097" s="9"/>
      <c r="H2097" s="9"/>
      <c r="I2097" s="9"/>
      <c r="J2097" s="9"/>
      <c r="K2097" s="9"/>
      <c r="L2097" s="9"/>
      <c r="M2097" s="9"/>
      <c r="N2097" s="9"/>
      <c r="O2097" s="12"/>
      <c r="P2097" s="9"/>
      <c r="Q2097" s="9"/>
    </row>
    <row r="2098" spans="1:17" x14ac:dyDescent="0.2">
      <c r="A2098" s="9"/>
      <c r="B2098" s="10"/>
      <c r="C2098" s="9"/>
      <c r="D2098" s="11"/>
      <c r="E2098" s="11"/>
      <c r="F2098" s="9"/>
      <c r="G2098" s="9"/>
      <c r="H2098" s="9"/>
      <c r="I2098" s="9"/>
      <c r="J2098" s="9"/>
      <c r="K2098" s="9"/>
      <c r="L2098" s="9"/>
      <c r="M2098" s="9"/>
      <c r="N2098" s="9"/>
      <c r="O2098" s="12"/>
      <c r="P2098" s="9"/>
      <c r="Q2098" s="9"/>
    </row>
    <row r="2099" spans="1:17" x14ac:dyDescent="0.2">
      <c r="A2099" s="9"/>
      <c r="B2099" s="10"/>
      <c r="C2099" s="9"/>
      <c r="D2099" s="11"/>
      <c r="E2099" s="11"/>
      <c r="F2099" s="9"/>
      <c r="G2099" s="9"/>
      <c r="H2099" s="9"/>
      <c r="I2099" s="9"/>
      <c r="J2099" s="9"/>
      <c r="K2099" s="9"/>
      <c r="L2099" s="9"/>
      <c r="M2099" s="9"/>
      <c r="N2099" s="9"/>
      <c r="O2099" s="12"/>
      <c r="P2099" s="9"/>
      <c r="Q2099" s="9"/>
    </row>
    <row r="2100" spans="1:17" x14ac:dyDescent="0.2">
      <c r="A2100" s="9"/>
      <c r="B2100" s="10"/>
      <c r="C2100" s="9"/>
      <c r="D2100" s="11"/>
      <c r="E2100" s="11"/>
      <c r="F2100" s="9"/>
      <c r="G2100" s="9"/>
      <c r="H2100" s="9"/>
      <c r="I2100" s="9"/>
      <c r="J2100" s="9"/>
      <c r="K2100" s="9"/>
      <c r="L2100" s="9"/>
      <c r="M2100" s="9"/>
      <c r="N2100" s="9"/>
      <c r="O2100" s="12"/>
      <c r="P2100" s="9"/>
      <c r="Q2100" s="9"/>
    </row>
    <row r="2101" spans="1:17" x14ac:dyDescent="0.2">
      <c r="A2101" s="9"/>
      <c r="B2101" s="10"/>
      <c r="C2101" s="9"/>
      <c r="D2101" s="11"/>
      <c r="E2101" s="11"/>
      <c r="F2101" s="9"/>
      <c r="G2101" s="9"/>
      <c r="H2101" s="9"/>
      <c r="I2101" s="9"/>
      <c r="J2101" s="9"/>
      <c r="K2101" s="9"/>
      <c r="L2101" s="9"/>
      <c r="M2101" s="9"/>
      <c r="N2101" s="9"/>
      <c r="O2101" s="12"/>
      <c r="P2101" s="9"/>
      <c r="Q2101" s="9"/>
    </row>
    <row r="2102" spans="1:17" x14ac:dyDescent="0.2">
      <c r="A2102" s="9"/>
      <c r="B2102" s="10"/>
      <c r="C2102" s="9"/>
      <c r="D2102" s="11"/>
      <c r="E2102" s="11"/>
      <c r="F2102" s="9"/>
      <c r="G2102" s="9"/>
      <c r="H2102" s="9"/>
      <c r="I2102" s="9"/>
      <c r="J2102" s="9"/>
      <c r="K2102" s="9"/>
      <c r="L2102" s="9"/>
      <c r="M2102" s="9"/>
      <c r="N2102" s="9"/>
      <c r="O2102" s="12"/>
      <c r="P2102" s="9"/>
      <c r="Q2102" s="9"/>
    </row>
    <row r="2103" spans="1:17" x14ac:dyDescent="0.2">
      <c r="A2103" s="9"/>
      <c r="B2103" s="10"/>
      <c r="C2103" s="9"/>
      <c r="D2103" s="11"/>
      <c r="E2103" s="11"/>
      <c r="F2103" s="9"/>
      <c r="G2103" s="9"/>
      <c r="H2103" s="9"/>
      <c r="I2103" s="9"/>
      <c r="J2103" s="9"/>
      <c r="K2103" s="9"/>
      <c r="L2103" s="9"/>
      <c r="M2103" s="9"/>
      <c r="N2103" s="9"/>
      <c r="O2103" s="12"/>
      <c r="P2103" s="9"/>
      <c r="Q2103" s="9"/>
    </row>
    <row r="2104" spans="1:17" x14ac:dyDescent="0.2">
      <c r="A2104" s="9"/>
      <c r="B2104" s="10"/>
      <c r="C2104" s="9"/>
      <c r="D2104" s="11"/>
      <c r="E2104" s="11"/>
      <c r="F2104" s="9"/>
      <c r="G2104" s="9"/>
      <c r="H2104" s="9"/>
      <c r="I2104" s="9"/>
      <c r="J2104" s="9"/>
      <c r="K2104" s="9"/>
      <c r="L2104" s="9"/>
      <c r="M2104" s="9"/>
      <c r="N2104" s="9"/>
      <c r="O2104" s="12"/>
      <c r="P2104" s="9"/>
      <c r="Q2104" s="9"/>
    </row>
    <row r="2105" spans="1:17" x14ac:dyDescent="0.2">
      <c r="A2105" s="9"/>
      <c r="B2105" s="10"/>
      <c r="C2105" s="9"/>
      <c r="D2105" s="11"/>
      <c r="E2105" s="11"/>
      <c r="F2105" s="9"/>
      <c r="G2105" s="9"/>
      <c r="H2105" s="9"/>
      <c r="I2105" s="9"/>
      <c r="J2105" s="9"/>
      <c r="K2105" s="9"/>
      <c r="L2105" s="9"/>
      <c r="M2105" s="9"/>
      <c r="N2105" s="9"/>
      <c r="O2105" s="12"/>
      <c r="P2105" s="9"/>
      <c r="Q2105" s="9"/>
    </row>
    <row r="2106" spans="1:17" x14ac:dyDescent="0.2">
      <c r="A2106" s="9"/>
      <c r="B2106" s="10"/>
      <c r="C2106" s="9"/>
      <c r="D2106" s="11"/>
      <c r="E2106" s="11"/>
      <c r="F2106" s="9"/>
      <c r="G2106" s="9"/>
      <c r="H2106" s="9"/>
      <c r="I2106" s="9"/>
      <c r="J2106" s="9"/>
      <c r="K2106" s="9"/>
      <c r="L2106" s="9"/>
      <c r="M2106" s="9"/>
      <c r="N2106" s="9"/>
      <c r="O2106" s="12"/>
      <c r="P2106" s="9"/>
      <c r="Q2106" s="9"/>
    </row>
    <row r="2107" spans="1:17" x14ac:dyDescent="0.2">
      <c r="A2107" s="9"/>
      <c r="B2107" s="10"/>
      <c r="C2107" s="9"/>
      <c r="D2107" s="11"/>
      <c r="E2107" s="11"/>
      <c r="F2107" s="9"/>
      <c r="G2107" s="9"/>
      <c r="H2107" s="9"/>
      <c r="I2107" s="9"/>
      <c r="J2107" s="9"/>
      <c r="K2107" s="9"/>
      <c r="L2107" s="9"/>
      <c r="M2107" s="9"/>
      <c r="N2107" s="9"/>
      <c r="O2107" s="12"/>
      <c r="P2107" s="9"/>
      <c r="Q2107" s="9"/>
    </row>
    <row r="2108" spans="1:17" x14ac:dyDescent="0.2">
      <c r="A2108" s="9"/>
      <c r="B2108" s="10"/>
      <c r="C2108" s="9"/>
      <c r="D2108" s="11"/>
      <c r="E2108" s="11"/>
      <c r="F2108" s="9"/>
      <c r="G2108" s="9"/>
      <c r="H2108" s="9"/>
      <c r="I2108" s="9"/>
      <c r="J2108" s="9"/>
      <c r="K2108" s="9"/>
      <c r="L2108" s="9"/>
      <c r="M2108" s="9"/>
      <c r="N2108" s="9"/>
      <c r="O2108" s="12"/>
      <c r="P2108" s="9"/>
      <c r="Q2108" s="9"/>
    </row>
    <row r="2109" spans="1:17" x14ac:dyDescent="0.2">
      <c r="A2109" s="9"/>
      <c r="B2109" s="10"/>
      <c r="C2109" s="9"/>
      <c r="D2109" s="11"/>
      <c r="E2109" s="11"/>
      <c r="F2109" s="9"/>
      <c r="G2109" s="9"/>
      <c r="H2109" s="9"/>
      <c r="I2109" s="9"/>
      <c r="J2109" s="9"/>
      <c r="K2109" s="9"/>
      <c r="L2109" s="9"/>
      <c r="M2109" s="9"/>
      <c r="N2109" s="9"/>
      <c r="O2109" s="12"/>
      <c r="P2109" s="9"/>
      <c r="Q2109" s="9"/>
    </row>
    <row r="2110" spans="1:17" x14ac:dyDescent="0.2">
      <c r="A2110" s="9"/>
      <c r="B2110" s="10"/>
      <c r="C2110" s="9"/>
      <c r="D2110" s="11"/>
      <c r="E2110" s="11"/>
      <c r="F2110" s="9"/>
      <c r="G2110" s="9"/>
      <c r="H2110" s="9"/>
      <c r="I2110" s="9"/>
      <c r="J2110" s="9"/>
      <c r="K2110" s="9"/>
      <c r="L2110" s="9"/>
      <c r="M2110" s="9"/>
      <c r="N2110" s="9"/>
      <c r="O2110" s="12"/>
      <c r="P2110" s="9"/>
      <c r="Q2110" s="9"/>
    </row>
    <row r="2111" spans="1:17" x14ac:dyDescent="0.2">
      <c r="A2111" s="9"/>
      <c r="B2111" s="10"/>
      <c r="C2111" s="9"/>
      <c r="D2111" s="11"/>
      <c r="E2111" s="11"/>
      <c r="F2111" s="9"/>
      <c r="G2111" s="9"/>
      <c r="H2111" s="9"/>
      <c r="I2111" s="9"/>
      <c r="J2111" s="9"/>
      <c r="K2111" s="9"/>
      <c r="L2111" s="9"/>
      <c r="M2111" s="9"/>
      <c r="N2111" s="9"/>
      <c r="O2111" s="12"/>
      <c r="P2111" s="9"/>
      <c r="Q2111" s="9"/>
    </row>
    <row r="2112" spans="1:17" x14ac:dyDescent="0.2">
      <c r="A2112" s="9"/>
      <c r="B2112" s="10"/>
      <c r="C2112" s="9"/>
      <c r="D2112" s="11"/>
      <c r="E2112" s="11"/>
      <c r="F2112" s="9"/>
      <c r="G2112" s="9"/>
      <c r="H2112" s="9"/>
      <c r="I2112" s="9"/>
      <c r="J2112" s="9"/>
      <c r="K2112" s="9"/>
      <c r="L2112" s="9"/>
      <c r="M2112" s="9"/>
      <c r="N2112" s="9"/>
      <c r="O2112" s="12"/>
      <c r="P2112" s="9"/>
      <c r="Q2112" s="9"/>
    </row>
    <row r="2113" spans="1:17" x14ac:dyDescent="0.2">
      <c r="A2113" s="9"/>
      <c r="B2113" s="10"/>
      <c r="C2113" s="9"/>
      <c r="D2113" s="11"/>
      <c r="E2113" s="11"/>
      <c r="F2113" s="9"/>
      <c r="G2113" s="9"/>
      <c r="H2113" s="9"/>
      <c r="I2113" s="9"/>
      <c r="J2113" s="9"/>
      <c r="K2113" s="9"/>
      <c r="L2113" s="9"/>
      <c r="M2113" s="9"/>
      <c r="N2113" s="9"/>
      <c r="O2113" s="12"/>
      <c r="P2113" s="9"/>
      <c r="Q2113" s="9"/>
    </row>
    <row r="2114" spans="1:17" x14ac:dyDescent="0.2">
      <c r="A2114" s="9"/>
      <c r="B2114" s="10"/>
      <c r="C2114" s="9"/>
      <c r="D2114" s="11"/>
      <c r="E2114" s="11"/>
      <c r="F2114" s="9"/>
      <c r="G2114" s="9"/>
      <c r="H2114" s="9"/>
      <c r="I2114" s="9"/>
      <c r="J2114" s="9"/>
      <c r="K2114" s="9"/>
      <c r="L2114" s="9"/>
      <c r="M2114" s="9"/>
      <c r="N2114" s="9"/>
      <c r="O2114" s="12"/>
      <c r="P2114" s="9"/>
      <c r="Q2114" s="9"/>
    </row>
    <row r="2115" spans="1:17" x14ac:dyDescent="0.2">
      <c r="A2115" s="9"/>
      <c r="B2115" s="10"/>
      <c r="C2115" s="9"/>
      <c r="D2115" s="11"/>
      <c r="E2115" s="11"/>
      <c r="F2115" s="9"/>
      <c r="G2115" s="9"/>
      <c r="H2115" s="9"/>
      <c r="I2115" s="9"/>
      <c r="J2115" s="9"/>
      <c r="K2115" s="9"/>
      <c r="L2115" s="9"/>
      <c r="M2115" s="9"/>
      <c r="N2115" s="9"/>
      <c r="O2115" s="12"/>
      <c r="P2115" s="9"/>
      <c r="Q2115" s="9"/>
    </row>
    <row r="2116" spans="1:17" x14ac:dyDescent="0.2">
      <c r="A2116" s="9"/>
      <c r="B2116" s="10"/>
      <c r="C2116" s="9"/>
      <c r="D2116" s="11"/>
      <c r="E2116" s="11"/>
      <c r="F2116" s="9"/>
      <c r="G2116" s="9"/>
      <c r="H2116" s="9"/>
      <c r="I2116" s="9"/>
      <c r="J2116" s="9"/>
      <c r="K2116" s="9"/>
      <c r="L2116" s="9"/>
      <c r="M2116" s="9"/>
      <c r="N2116" s="9"/>
      <c r="O2116" s="12"/>
      <c r="P2116" s="9"/>
      <c r="Q2116" s="9"/>
    </row>
    <row r="2117" spans="1:17" x14ac:dyDescent="0.2">
      <c r="A2117" s="9"/>
      <c r="B2117" s="10"/>
      <c r="C2117" s="9"/>
      <c r="D2117" s="11"/>
      <c r="E2117" s="11"/>
      <c r="F2117" s="9"/>
      <c r="G2117" s="9"/>
      <c r="H2117" s="9"/>
      <c r="I2117" s="9"/>
      <c r="J2117" s="9"/>
      <c r="K2117" s="9"/>
      <c r="L2117" s="9"/>
      <c r="M2117" s="9"/>
      <c r="N2117" s="9"/>
      <c r="O2117" s="12"/>
      <c r="P2117" s="9"/>
      <c r="Q2117" s="9"/>
    </row>
    <row r="2118" spans="1:17" x14ac:dyDescent="0.2">
      <c r="A2118" s="9"/>
      <c r="B2118" s="10"/>
      <c r="C2118" s="9"/>
      <c r="D2118" s="11"/>
      <c r="E2118" s="11"/>
      <c r="F2118" s="9"/>
      <c r="G2118" s="9"/>
      <c r="H2118" s="9"/>
      <c r="I2118" s="9"/>
      <c r="J2118" s="9"/>
      <c r="K2118" s="9"/>
      <c r="L2118" s="9"/>
      <c r="M2118" s="9"/>
      <c r="N2118" s="9"/>
      <c r="O2118" s="12"/>
      <c r="P2118" s="9"/>
      <c r="Q2118" s="9"/>
    </row>
    <row r="2119" spans="1:17" x14ac:dyDescent="0.2">
      <c r="A2119" s="9"/>
      <c r="B2119" s="10"/>
      <c r="C2119" s="9"/>
      <c r="D2119" s="11"/>
      <c r="E2119" s="11"/>
      <c r="F2119" s="9"/>
      <c r="G2119" s="9"/>
      <c r="H2119" s="9"/>
      <c r="I2119" s="9"/>
      <c r="J2119" s="9"/>
      <c r="K2119" s="9"/>
      <c r="L2119" s="9"/>
      <c r="M2119" s="9"/>
      <c r="N2119" s="9"/>
      <c r="O2119" s="12"/>
      <c r="P2119" s="9"/>
      <c r="Q2119" s="9"/>
    </row>
    <row r="2120" spans="1:17" x14ac:dyDescent="0.2">
      <c r="A2120" s="9"/>
      <c r="B2120" s="10"/>
      <c r="C2120" s="9"/>
      <c r="D2120" s="11"/>
      <c r="E2120" s="11"/>
      <c r="F2120" s="9"/>
      <c r="G2120" s="9"/>
      <c r="H2120" s="9"/>
      <c r="I2120" s="9"/>
      <c r="J2120" s="9"/>
      <c r="K2120" s="9"/>
      <c r="L2120" s="9"/>
      <c r="M2120" s="9"/>
      <c r="N2120" s="9"/>
      <c r="O2120" s="12"/>
      <c r="P2120" s="9"/>
      <c r="Q2120" s="9"/>
    </row>
    <row r="2121" spans="1:17" x14ac:dyDescent="0.2">
      <c r="A2121" s="9"/>
      <c r="B2121" s="10"/>
      <c r="C2121" s="9"/>
      <c r="D2121" s="11"/>
      <c r="E2121" s="11"/>
      <c r="F2121" s="9"/>
      <c r="G2121" s="9"/>
      <c r="H2121" s="9"/>
      <c r="I2121" s="9"/>
      <c r="J2121" s="9"/>
      <c r="K2121" s="9"/>
      <c r="L2121" s="9"/>
      <c r="M2121" s="9"/>
      <c r="N2121" s="9"/>
      <c r="O2121" s="12"/>
      <c r="P2121" s="9"/>
      <c r="Q2121" s="9"/>
    </row>
    <row r="2122" spans="1:17" x14ac:dyDescent="0.2">
      <c r="A2122" s="9"/>
      <c r="B2122" s="10"/>
      <c r="C2122" s="9"/>
      <c r="D2122" s="11"/>
      <c r="E2122" s="11"/>
      <c r="F2122" s="9"/>
      <c r="G2122" s="9"/>
      <c r="H2122" s="9"/>
      <c r="I2122" s="9"/>
      <c r="J2122" s="9"/>
      <c r="K2122" s="9"/>
      <c r="L2122" s="9"/>
      <c r="M2122" s="9"/>
      <c r="N2122" s="9"/>
      <c r="O2122" s="12"/>
      <c r="P2122" s="9"/>
      <c r="Q2122" s="9"/>
    </row>
    <row r="2123" spans="1:17" x14ac:dyDescent="0.2">
      <c r="A2123" s="9"/>
      <c r="B2123" s="10"/>
      <c r="C2123" s="9"/>
      <c r="D2123" s="11"/>
      <c r="E2123" s="11"/>
      <c r="F2123" s="9"/>
      <c r="G2123" s="9"/>
      <c r="H2123" s="9"/>
      <c r="I2123" s="9"/>
      <c r="J2123" s="9"/>
      <c r="K2123" s="9"/>
      <c r="L2123" s="9"/>
      <c r="M2123" s="9"/>
      <c r="N2123" s="9"/>
      <c r="O2123" s="12"/>
      <c r="P2123" s="9"/>
      <c r="Q2123" s="9"/>
    </row>
    <row r="2124" spans="1:17" x14ac:dyDescent="0.2">
      <c r="A2124" s="9"/>
      <c r="B2124" s="10"/>
      <c r="C2124" s="9"/>
      <c r="D2124" s="11"/>
      <c r="E2124" s="11"/>
      <c r="F2124" s="9"/>
      <c r="G2124" s="9"/>
      <c r="H2124" s="9"/>
      <c r="I2124" s="9"/>
      <c r="J2124" s="9"/>
      <c r="K2124" s="9"/>
      <c r="L2124" s="9"/>
      <c r="M2124" s="9"/>
      <c r="N2124" s="9"/>
      <c r="O2124" s="12"/>
      <c r="P2124" s="9"/>
      <c r="Q2124" s="9"/>
    </row>
    <row r="2125" spans="1:17" x14ac:dyDescent="0.2">
      <c r="A2125" s="9"/>
      <c r="B2125" s="10"/>
      <c r="C2125" s="9"/>
      <c r="D2125" s="11"/>
      <c r="E2125" s="11"/>
      <c r="F2125" s="9"/>
      <c r="G2125" s="9"/>
      <c r="H2125" s="9"/>
      <c r="I2125" s="9"/>
      <c r="J2125" s="9"/>
      <c r="K2125" s="9"/>
      <c r="L2125" s="9"/>
      <c r="M2125" s="9"/>
      <c r="N2125" s="9"/>
      <c r="O2125" s="12"/>
      <c r="P2125" s="9"/>
      <c r="Q2125" s="9"/>
    </row>
    <row r="2126" spans="1:17" x14ac:dyDescent="0.2">
      <c r="A2126" s="9"/>
      <c r="B2126" s="10"/>
      <c r="C2126" s="9"/>
      <c r="D2126" s="11"/>
      <c r="E2126" s="11"/>
      <c r="F2126" s="9"/>
      <c r="G2126" s="9"/>
      <c r="H2126" s="9"/>
      <c r="I2126" s="9"/>
      <c r="J2126" s="9"/>
      <c r="K2126" s="9"/>
      <c r="L2126" s="9"/>
      <c r="M2126" s="9"/>
      <c r="N2126" s="9"/>
      <c r="O2126" s="12"/>
      <c r="P2126" s="9"/>
      <c r="Q2126" s="9"/>
    </row>
    <row r="2127" spans="1:17" x14ac:dyDescent="0.2">
      <c r="A2127" s="9"/>
      <c r="B2127" s="10"/>
      <c r="C2127" s="9"/>
      <c r="D2127" s="11"/>
      <c r="E2127" s="11"/>
      <c r="F2127" s="9"/>
      <c r="G2127" s="9"/>
      <c r="H2127" s="9"/>
      <c r="I2127" s="9"/>
      <c r="J2127" s="9"/>
      <c r="K2127" s="9"/>
      <c r="L2127" s="9"/>
      <c r="M2127" s="9"/>
      <c r="N2127" s="9"/>
      <c r="O2127" s="12"/>
      <c r="P2127" s="9"/>
      <c r="Q2127" s="9"/>
    </row>
    <row r="2128" spans="1:17" x14ac:dyDescent="0.2">
      <c r="A2128" s="9"/>
      <c r="B2128" s="10"/>
      <c r="C2128" s="9"/>
      <c r="D2128" s="11"/>
      <c r="E2128" s="11"/>
      <c r="F2128" s="9"/>
      <c r="G2128" s="9"/>
      <c r="H2128" s="9"/>
      <c r="I2128" s="9"/>
      <c r="J2128" s="9"/>
      <c r="K2128" s="9"/>
      <c r="L2128" s="9"/>
      <c r="M2128" s="9"/>
      <c r="N2128" s="9"/>
      <c r="O2128" s="12"/>
      <c r="P2128" s="9"/>
      <c r="Q2128" s="9"/>
    </row>
    <row r="2129" spans="1:17" x14ac:dyDescent="0.2">
      <c r="A2129" s="9"/>
      <c r="B2129" s="10"/>
      <c r="C2129" s="9"/>
      <c r="D2129" s="11"/>
      <c r="E2129" s="11"/>
      <c r="F2129" s="9"/>
      <c r="G2129" s="9"/>
      <c r="H2129" s="9"/>
      <c r="I2129" s="9"/>
      <c r="J2129" s="9"/>
      <c r="K2129" s="9"/>
      <c r="L2129" s="9"/>
      <c r="M2129" s="9"/>
      <c r="N2129" s="9"/>
      <c r="O2129" s="12"/>
      <c r="P2129" s="9"/>
      <c r="Q2129" s="9"/>
    </row>
    <row r="2130" spans="1:17" x14ac:dyDescent="0.2">
      <c r="A2130" s="9"/>
      <c r="B2130" s="10"/>
      <c r="C2130" s="9"/>
      <c r="D2130" s="11"/>
      <c r="E2130" s="11"/>
      <c r="F2130" s="9"/>
      <c r="G2130" s="9"/>
      <c r="H2130" s="9"/>
      <c r="I2130" s="9"/>
      <c r="J2130" s="9"/>
      <c r="K2130" s="9"/>
      <c r="L2130" s="9"/>
      <c r="M2130" s="9"/>
      <c r="N2130" s="9"/>
      <c r="O2130" s="12"/>
      <c r="P2130" s="9"/>
      <c r="Q2130" s="9"/>
    </row>
    <row r="2131" spans="1:17" x14ac:dyDescent="0.2">
      <c r="A2131" s="9"/>
      <c r="B2131" s="10"/>
      <c r="C2131" s="9"/>
      <c r="D2131" s="11"/>
      <c r="E2131" s="11"/>
      <c r="F2131" s="9"/>
      <c r="G2131" s="9"/>
      <c r="H2131" s="9"/>
      <c r="I2131" s="9"/>
      <c r="J2131" s="9"/>
      <c r="K2131" s="9"/>
      <c r="L2131" s="9"/>
      <c r="M2131" s="9"/>
      <c r="N2131" s="9"/>
      <c r="O2131" s="12"/>
      <c r="P2131" s="9"/>
      <c r="Q2131" s="9"/>
    </row>
    <row r="2132" spans="1:17" x14ac:dyDescent="0.2">
      <c r="A2132" s="9"/>
      <c r="B2132" s="10"/>
      <c r="C2132" s="9"/>
      <c r="D2132" s="11"/>
      <c r="E2132" s="11"/>
      <c r="F2132" s="9"/>
      <c r="G2132" s="9"/>
      <c r="H2132" s="9"/>
      <c r="I2132" s="9"/>
      <c r="J2132" s="9"/>
      <c r="K2132" s="9"/>
      <c r="L2132" s="9"/>
      <c r="M2132" s="9"/>
      <c r="N2132" s="9"/>
      <c r="O2132" s="12"/>
      <c r="P2132" s="9"/>
      <c r="Q2132" s="9"/>
    </row>
    <row r="2133" spans="1:17" x14ac:dyDescent="0.2">
      <c r="A2133" s="9"/>
      <c r="B2133" s="10"/>
      <c r="C2133" s="9"/>
      <c r="D2133" s="11"/>
      <c r="E2133" s="11"/>
      <c r="F2133" s="9"/>
      <c r="G2133" s="9"/>
      <c r="H2133" s="9"/>
      <c r="I2133" s="9"/>
      <c r="J2133" s="9"/>
      <c r="K2133" s="9"/>
      <c r="L2133" s="9"/>
      <c r="M2133" s="9"/>
      <c r="N2133" s="9"/>
      <c r="O2133" s="12"/>
      <c r="P2133" s="9"/>
      <c r="Q2133" s="9"/>
    </row>
    <row r="2134" spans="1:17" x14ac:dyDescent="0.2">
      <c r="A2134" s="9"/>
      <c r="B2134" s="10"/>
      <c r="C2134" s="9"/>
      <c r="D2134" s="11"/>
      <c r="E2134" s="11"/>
      <c r="F2134" s="9"/>
      <c r="G2134" s="9"/>
      <c r="H2134" s="9"/>
      <c r="I2134" s="9"/>
      <c r="J2134" s="9"/>
      <c r="K2134" s="9"/>
      <c r="L2134" s="9"/>
      <c r="M2134" s="9"/>
      <c r="N2134" s="9"/>
      <c r="O2134" s="12"/>
      <c r="P2134" s="9"/>
      <c r="Q2134" s="9"/>
    </row>
    <row r="2135" spans="1:17" x14ac:dyDescent="0.2">
      <c r="A2135" s="9"/>
      <c r="B2135" s="10"/>
      <c r="C2135" s="9"/>
      <c r="D2135" s="11"/>
      <c r="E2135" s="11"/>
      <c r="F2135" s="9"/>
      <c r="G2135" s="9"/>
      <c r="H2135" s="9"/>
      <c r="I2135" s="9"/>
      <c r="J2135" s="9"/>
      <c r="K2135" s="9"/>
      <c r="L2135" s="9"/>
      <c r="M2135" s="9"/>
      <c r="N2135" s="9"/>
      <c r="O2135" s="12"/>
      <c r="P2135" s="9"/>
      <c r="Q2135" s="9"/>
    </row>
    <row r="2136" spans="1:17" x14ac:dyDescent="0.2">
      <c r="A2136" s="9"/>
      <c r="B2136" s="10"/>
      <c r="C2136" s="9"/>
      <c r="D2136" s="11"/>
      <c r="E2136" s="11"/>
      <c r="F2136" s="9"/>
      <c r="G2136" s="9"/>
      <c r="H2136" s="9"/>
      <c r="I2136" s="9"/>
      <c r="J2136" s="9"/>
      <c r="K2136" s="9"/>
      <c r="L2136" s="9"/>
      <c r="M2136" s="9"/>
      <c r="N2136" s="9"/>
      <c r="O2136" s="12"/>
      <c r="P2136" s="9"/>
      <c r="Q2136" s="9"/>
    </row>
    <row r="2137" spans="1:17" x14ac:dyDescent="0.2">
      <c r="A2137" s="9"/>
      <c r="B2137" s="10"/>
      <c r="C2137" s="9"/>
      <c r="D2137" s="11"/>
      <c r="E2137" s="11"/>
      <c r="F2137" s="9"/>
      <c r="G2137" s="9"/>
      <c r="H2137" s="9"/>
      <c r="I2137" s="9"/>
      <c r="J2137" s="9"/>
      <c r="K2137" s="9"/>
      <c r="L2137" s="9"/>
      <c r="M2137" s="9"/>
      <c r="N2137" s="9"/>
      <c r="O2137" s="12"/>
      <c r="P2137" s="9"/>
      <c r="Q2137" s="9"/>
    </row>
    <row r="2138" spans="1:17" x14ac:dyDescent="0.2">
      <c r="A2138" s="9"/>
      <c r="B2138" s="10"/>
      <c r="C2138" s="9"/>
      <c r="D2138" s="11"/>
      <c r="E2138" s="11"/>
      <c r="F2138" s="9"/>
      <c r="G2138" s="9"/>
      <c r="H2138" s="9"/>
      <c r="I2138" s="9"/>
      <c r="J2138" s="9"/>
      <c r="K2138" s="9"/>
      <c r="L2138" s="9"/>
      <c r="M2138" s="9"/>
      <c r="N2138" s="9"/>
      <c r="O2138" s="12"/>
      <c r="P2138" s="9"/>
      <c r="Q2138" s="9"/>
    </row>
    <row r="2139" spans="1:17" x14ac:dyDescent="0.2">
      <c r="A2139" s="9"/>
      <c r="B2139" s="10"/>
      <c r="C2139" s="9"/>
      <c r="D2139" s="11"/>
      <c r="E2139" s="11"/>
      <c r="F2139" s="9"/>
      <c r="G2139" s="9"/>
      <c r="H2139" s="9"/>
      <c r="I2139" s="9"/>
      <c r="J2139" s="9"/>
      <c r="K2139" s="9"/>
      <c r="L2139" s="9"/>
      <c r="M2139" s="9"/>
      <c r="N2139" s="9"/>
      <c r="O2139" s="12"/>
      <c r="P2139" s="9"/>
      <c r="Q2139" s="9"/>
    </row>
    <row r="2140" spans="1:17" x14ac:dyDescent="0.2">
      <c r="A2140" s="9"/>
      <c r="B2140" s="10"/>
      <c r="C2140" s="9"/>
      <c r="D2140" s="11"/>
      <c r="E2140" s="11"/>
      <c r="F2140" s="9"/>
      <c r="G2140" s="9"/>
      <c r="H2140" s="9"/>
      <c r="I2140" s="9"/>
      <c r="J2140" s="9"/>
      <c r="K2140" s="9"/>
      <c r="L2140" s="9"/>
      <c r="M2140" s="9"/>
      <c r="N2140" s="9"/>
      <c r="O2140" s="12"/>
      <c r="P2140" s="9"/>
      <c r="Q2140" s="9"/>
    </row>
    <row r="2141" spans="1:17" x14ac:dyDescent="0.2">
      <c r="A2141" s="9"/>
      <c r="B2141" s="10"/>
      <c r="C2141" s="9"/>
      <c r="D2141" s="11"/>
      <c r="E2141" s="11"/>
      <c r="F2141" s="9"/>
      <c r="G2141" s="9"/>
      <c r="H2141" s="9"/>
      <c r="I2141" s="9"/>
      <c r="J2141" s="9"/>
      <c r="K2141" s="9"/>
      <c r="L2141" s="9"/>
      <c r="M2141" s="9"/>
      <c r="N2141" s="9"/>
      <c r="O2141" s="12"/>
      <c r="P2141" s="9"/>
      <c r="Q2141" s="9"/>
    </row>
    <row r="2142" spans="1:17" x14ac:dyDescent="0.2">
      <c r="A2142" s="9"/>
      <c r="B2142" s="10"/>
      <c r="C2142" s="9"/>
      <c r="D2142" s="11"/>
      <c r="E2142" s="11"/>
      <c r="F2142" s="9"/>
      <c r="G2142" s="9"/>
      <c r="H2142" s="9"/>
      <c r="I2142" s="9"/>
      <c r="J2142" s="9"/>
      <c r="K2142" s="9"/>
      <c r="L2142" s="9"/>
      <c r="M2142" s="9"/>
      <c r="N2142" s="9"/>
      <c r="O2142" s="12"/>
      <c r="P2142" s="9"/>
      <c r="Q2142" s="9"/>
    </row>
    <row r="2143" spans="1:17" x14ac:dyDescent="0.2">
      <c r="A2143" s="9"/>
      <c r="B2143" s="10"/>
      <c r="C2143" s="9"/>
      <c r="D2143" s="11"/>
      <c r="E2143" s="11"/>
      <c r="F2143" s="9"/>
      <c r="G2143" s="9"/>
      <c r="H2143" s="9"/>
      <c r="I2143" s="9"/>
      <c r="J2143" s="9"/>
      <c r="K2143" s="9"/>
      <c r="L2143" s="9"/>
      <c r="M2143" s="9"/>
      <c r="N2143" s="9"/>
      <c r="O2143" s="12"/>
      <c r="P2143" s="9"/>
      <c r="Q2143" s="9"/>
    </row>
    <row r="2144" spans="1:17" x14ac:dyDescent="0.2">
      <c r="A2144" s="9"/>
      <c r="B2144" s="10"/>
      <c r="C2144" s="9"/>
      <c r="D2144" s="11"/>
      <c r="E2144" s="11"/>
      <c r="F2144" s="9"/>
      <c r="G2144" s="9"/>
      <c r="H2144" s="9"/>
      <c r="I2144" s="9"/>
      <c r="J2144" s="9"/>
      <c r="K2144" s="9"/>
      <c r="L2144" s="9"/>
      <c r="M2144" s="9"/>
      <c r="N2144" s="9"/>
      <c r="O2144" s="12"/>
      <c r="P2144" s="9"/>
      <c r="Q2144" s="9"/>
    </row>
    <row r="2145" spans="1:17" x14ac:dyDescent="0.2">
      <c r="A2145" s="9"/>
      <c r="B2145" s="10"/>
      <c r="C2145" s="9"/>
      <c r="D2145" s="11"/>
      <c r="E2145" s="11"/>
      <c r="F2145" s="9"/>
      <c r="G2145" s="9"/>
      <c r="H2145" s="9"/>
      <c r="I2145" s="9"/>
      <c r="J2145" s="9"/>
      <c r="K2145" s="9"/>
      <c r="L2145" s="9"/>
      <c r="M2145" s="9"/>
      <c r="N2145" s="9"/>
      <c r="O2145" s="12"/>
      <c r="P2145" s="9"/>
      <c r="Q2145" s="9"/>
    </row>
    <row r="2146" spans="1:17" x14ac:dyDescent="0.2">
      <c r="A2146" s="9"/>
      <c r="B2146" s="10"/>
      <c r="C2146" s="9"/>
      <c r="D2146" s="11"/>
      <c r="E2146" s="11"/>
      <c r="F2146" s="9"/>
      <c r="G2146" s="9"/>
      <c r="H2146" s="9"/>
      <c r="I2146" s="9"/>
      <c r="J2146" s="9"/>
      <c r="K2146" s="9"/>
      <c r="L2146" s="9"/>
      <c r="M2146" s="9"/>
      <c r="N2146" s="9"/>
      <c r="O2146" s="12"/>
      <c r="P2146" s="9"/>
      <c r="Q2146" s="9"/>
    </row>
    <row r="2147" spans="1:17" x14ac:dyDescent="0.2">
      <c r="A2147" s="9"/>
      <c r="B2147" s="10"/>
      <c r="C2147" s="9"/>
      <c r="D2147" s="11"/>
      <c r="E2147" s="11"/>
      <c r="F2147" s="9"/>
      <c r="G2147" s="9"/>
      <c r="H2147" s="9"/>
      <c r="I2147" s="9"/>
      <c r="J2147" s="9"/>
      <c r="K2147" s="9"/>
      <c r="L2147" s="9"/>
      <c r="M2147" s="9"/>
      <c r="N2147" s="9"/>
      <c r="O2147" s="12"/>
      <c r="P2147" s="9"/>
      <c r="Q2147" s="9"/>
    </row>
    <row r="2148" spans="1:17" x14ac:dyDescent="0.2">
      <c r="A2148" s="9"/>
      <c r="B2148" s="10"/>
      <c r="C2148" s="9"/>
      <c r="D2148" s="11"/>
      <c r="E2148" s="11"/>
      <c r="F2148" s="9"/>
      <c r="G2148" s="9"/>
      <c r="H2148" s="9"/>
      <c r="I2148" s="9"/>
      <c r="J2148" s="9"/>
      <c r="K2148" s="9"/>
      <c r="L2148" s="9"/>
      <c r="M2148" s="9"/>
      <c r="N2148" s="9"/>
      <c r="O2148" s="12"/>
      <c r="P2148" s="9"/>
      <c r="Q2148" s="9"/>
    </row>
    <row r="2149" spans="1:17" x14ac:dyDescent="0.2">
      <c r="A2149" s="9"/>
      <c r="B2149" s="10"/>
      <c r="C2149" s="9"/>
      <c r="D2149" s="11"/>
      <c r="E2149" s="11"/>
      <c r="F2149" s="9"/>
      <c r="G2149" s="9"/>
      <c r="H2149" s="9"/>
      <c r="I2149" s="9"/>
      <c r="J2149" s="9"/>
      <c r="K2149" s="9"/>
      <c r="L2149" s="9"/>
      <c r="M2149" s="9"/>
      <c r="N2149" s="9"/>
      <c r="O2149" s="12"/>
      <c r="P2149" s="9"/>
      <c r="Q2149" s="9"/>
    </row>
    <row r="2150" spans="1:17" x14ac:dyDescent="0.2">
      <c r="A2150" s="9"/>
      <c r="B2150" s="10"/>
      <c r="C2150" s="9"/>
      <c r="D2150" s="11"/>
      <c r="E2150" s="11"/>
      <c r="F2150" s="9"/>
      <c r="G2150" s="9"/>
      <c r="H2150" s="9"/>
      <c r="I2150" s="9"/>
      <c r="J2150" s="9"/>
      <c r="K2150" s="9"/>
      <c r="L2150" s="9"/>
      <c r="M2150" s="9"/>
      <c r="N2150" s="9"/>
      <c r="O2150" s="12"/>
      <c r="P2150" s="9"/>
      <c r="Q2150" s="9"/>
    </row>
    <row r="2151" spans="1:17" x14ac:dyDescent="0.2">
      <c r="A2151" s="9"/>
      <c r="B2151" s="10"/>
      <c r="C2151" s="9"/>
      <c r="D2151" s="11"/>
      <c r="E2151" s="11"/>
      <c r="F2151" s="9"/>
      <c r="G2151" s="9"/>
      <c r="H2151" s="9"/>
      <c r="I2151" s="9"/>
      <c r="J2151" s="9"/>
      <c r="K2151" s="9"/>
      <c r="L2151" s="9"/>
      <c r="M2151" s="9"/>
      <c r="N2151" s="9"/>
      <c r="O2151" s="12"/>
      <c r="P2151" s="9"/>
      <c r="Q2151" s="9"/>
    </row>
    <row r="2152" spans="1:17" x14ac:dyDescent="0.2">
      <c r="A2152" s="9"/>
      <c r="B2152" s="10"/>
      <c r="C2152" s="9"/>
      <c r="D2152" s="11"/>
      <c r="E2152" s="11"/>
      <c r="F2152" s="9"/>
      <c r="G2152" s="9"/>
      <c r="H2152" s="9"/>
      <c r="I2152" s="9"/>
      <c r="J2152" s="9"/>
      <c r="K2152" s="9"/>
      <c r="L2152" s="9"/>
      <c r="M2152" s="9"/>
      <c r="N2152" s="9"/>
      <c r="O2152" s="12"/>
      <c r="P2152" s="9"/>
      <c r="Q2152" s="9"/>
    </row>
    <row r="2153" spans="1:17" x14ac:dyDescent="0.2">
      <c r="A2153" s="9"/>
      <c r="B2153" s="10"/>
      <c r="C2153" s="9"/>
      <c r="D2153" s="11"/>
      <c r="E2153" s="11"/>
      <c r="F2153" s="9"/>
      <c r="G2153" s="9"/>
      <c r="H2153" s="9"/>
      <c r="I2153" s="9"/>
      <c r="J2153" s="9"/>
      <c r="K2153" s="9"/>
      <c r="L2153" s="9"/>
      <c r="M2153" s="9"/>
      <c r="N2153" s="9"/>
      <c r="O2153" s="12"/>
      <c r="P2153" s="9"/>
      <c r="Q2153" s="9"/>
    </row>
    <row r="2154" spans="1:17" x14ac:dyDescent="0.2">
      <c r="A2154" s="9"/>
      <c r="B2154" s="10"/>
      <c r="C2154" s="9"/>
      <c r="D2154" s="11"/>
      <c r="E2154" s="11"/>
      <c r="F2154" s="9"/>
      <c r="G2154" s="9"/>
      <c r="H2154" s="9"/>
      <c r="I2154" s="9"/>
      <c r="J2154" s="9"/>
      <c r="K2154" s="9"/>
      <c r="L2154" s="9"/>
      <c r="M2154" s="9"/>
      <c r="N2154" s="9"/>
      <c r="O2154" s="12"/>
      <c r="P2154" s="9"/>
      <c r="Q2154" s="9"/>
    </row>
    <row r="2155" spans="1:17" x14ac:dyDescent="0.2">
      <c r="A2155" s="9"/>
      <c r="B2155" s="10"/>
      <c r="C2155" s="9"/>
      <c r="D2155" s="11"/>
      <c r="E2155" s="11"/>
      <c r="F2155" s="9"/>
      <c r="G2155" s="9"/>
      <c r="H2155" s="9"/>
      <c r="I2155" s="9"/>
      <c r="J2155" s="9"/>
      <c r="K2155" s="9"/>
      <c r="L2155" s="9"/>
      <c r="M2155" s="9"/>
      <c r="N2155" s="9"/>
      <c r="O2155" s="12"/>
      <c r="P2155" s="9"/>
      <c r="Q2155" s="9"/>
    </row>
    <row r="2156" spans="1:17" x14ac:dyDescent="0.2">
      <c r="A2156" s="9"/>
      <c r="B2156" s="10"/>
      <c r="C2156" s="9"/>
      <c r="D2156" s="11"/>
      <c r="E2156" s="11"/>
      <c r="F2156" s="9"/>
      <c r="G2156" s="9"/>
      <c r="H2156" s="9"/>
      <c r="I2156" s="9"/>
      <c r="J2156" s="9"/>
      <c r="K2156" s="9"/>
      <c r="L2156" s="9"/>
      <c r="M2156" s="9"/>
      <c r="N2156" s="9"/>
      <c r="O2156" s="12"/>
      <c r="P2156" s="9"/>
      <c r="Q2156" s="9"/>
    </row>
    <row r="2157" spans="1:17" x14ac:dyDescent="0.2">
      <c r="A2157" s="9"/>
      <c r="B2157" s="10"/>
      <c r="C2157" s="9"/>
      <c r="D2157" s="11"/>
      <c r="E2157" s="11"/>
      <c r="F2157" s="9"/>
      <c r="G2157" s="9"/>
      <c r="H2157" s="9"/>
      <c r="I2157" s="9"/>
      <c r="J2157" s="9"/>
      <c r="K2157" s="9"/>
      <c r="L2157" s="9"/>
      <c r="M2157" s="9"/>
      <c r="N2157" s="9"/>
      <c r="O2157" s="12"/>
      <c r="P2157" s="9"/>
      <c r="Q2157" s="9"/>
    </row>
    <row r="2158" spans="1:17" x14ac:dyDescent="0.2">
      <c r="A2158" s="9"/>
      <c r="B2158" s="10"/>
      <c r="C2158" s="9"/>
      <c r="D2158" s="11"/>
      <c r="E2158" s="11"/>
      <c r="F2158" s="9"/>
      <c r="G2158" s="9"/>
      <c r="H2158" s="9"/>
      <c r="I2158" s="9"/>
      <c r="J2158" s="9"/>
      <c r="K2158" s="9"/>
      <c r="L2158" s="9"/>
      <c r="M2158" s="9"/>
      <c r="N2158" s="9"/>
      <c r="O2158" s="12"/>
      <c r="P2158" s="9"/>
      <c r="Q2158" s="9"/>
    </row>
    <row r="2159" spans="1:17" x14ac:dyDescent="0.2">
      <c r="A2159" s="9"/>
      <c r="B2159" s="10"/>
      <c r="C2159" s="9"/>
      <c r="D2159" s="11"/>
      <c r="E2159" s="11"/>
      <c r="F2159" s="9"/>
      <c r="G2159" s="9"/>
      <c r="H2159" s="9"/>
      <c r="I2159" s="9"/>
      <c r="J2159" s="9"/>
      <c r="K2159" s="9"/>
      <c r="L2159" s="9"/>
      <c r="M2159" s="9"/>
      <c r="N2159" s="9"/>
      <c r="O2159" s="12"/>
      <c r="P2159" s="9"/>
      <c r="Q2159" s="9"/>
    </row>
    <row r="2160" spans="1:17" x14ac:dyDescent="0.2">
      <c r="A2160" s="9"/>
      <c r="B2160" s="10"/>
      <c r="C2160" s="9"/>
      <c r="D2160" s="11"/>
      <c r="E2160" s="11"/>
      <c r="F2160" s="9"/>
      <c r="G2160" s="9"/>
      <c r="H2160" s="9"/>
      <c r="I2160" s="9"/>
      <c r="J2160" s="9"/>
      <c r="K2160" s="9"/>
      <c r="L2160" s="9"/>
      <c r="M2160" s="9"/>
      <c r="N2160" s="9"/>
      <c r="O2160" s="12"/>
      <c r="P2160" s="9"/>
      <c r="Q2160" s="9"/>
    </row>
    <row r="2161" spans="1:17" x14ac:dyDescent="0.2">
      <c r="A2161" s="9"/>
      <c r="B2161" s="10"/>
      <c r="C2161" s="9"/>
      <c r="D2161" s="11"/>
      <c r="E2161" s="11"/>
      <c r="F2161" s="9"/>
      <c r="G2161" s="9"/>
      <c r="H2161" s="9"/>
      <c r="I2161" s="9"/>
      <c r="J2161" s="9"/>
      <c r="K2161" s="9"/>
      <c r="L2161" s="9"/>
      <c r="M2161" s="9"/>
      <c r="N2161" s="9"/>
      <c r="O2161" s="12"/>
      <c r="P2161" s="9"/>
      <c r="Q2161" s="9"/>
    </row>
    <row r="2162" spans="1:17" x14ac:dyDescent="0.2">
      <c r="A2162" s="9"/>
      <c r="B2162" s="10"/>
      <c r="C2162" s="9"/>
      <c r="D2162" s="11"/>
      <c r="E2162" s="11"/>
      <c r="F2162" s="9"/>
      <c r="G2162" s="9"/>
      <c r="H2162" s="9"/>
      <c r="I2162" s="9"/>
      <c r="J2162" s="9"/>
      <c r="K2162" s="9"/>
      <c r="L2162" s="9"/>
      <c r="M2162" s="9"/>
      <c r="N2162" s="9"/>
      <c r="O2162" s="12"/>
      <c r="P2162" s="9"/>
      <c r="Q2162" s="9"/>
    </row>
    <row r="2163" spans="1:17" x14ac:dyDescent="0.2">
      <c r="A2163" s="9"/>
      <c r="B2163" s="10"/>
      <c r="C2163" s="9"/>
      <c r="D2163" s="11"/>
      <c r="E2163" s="11"/>
      <c r="F2163" s="9"/>
      <c r="G2163" s="9"/>
      <c r="H2163" s="9"/>
      <c r="I2163" s="9"/>
      <c r="J2163" s="9"/>
      <c r="K2163" s="9"/>
      <c r="L2163" s="9"/>
      <c r="M2163" s="9"/>
      <c r="N2163" s="9"/>
      <c r="O2163" s="12"/>
      <c r="P2163" s="9"/>
      <c r="Q2163" s="9"/>
    </row>
    <row r="2164" spans="1:17" x14ac:dyDescent="0.2">
      <c r="A2164" s="9"/>
      <c r="B2164" s="10"/>
      <c r="C2164" s="9"/>
      <c r="D2164" s="11"/>
      <c r="E2164" s="11"/>
      <c r="F2164" s="9"/>
      <c r="G2164" s="9"/>
      <c r="H2164" s="9"/>
      <c r="I2164" s="9"/>
      <c r="J2164" s="9"/>
      <c r="K2164" s="9"/>
      <c r="L2164" s="9"/>
      <c r="M2164" s="9"/>
      <c r="N2164" s="9"/>
      <c r="O2164" s="12"/>
      <c r="P2164" s="9"/>
      <c r="Q2164" s="9"/>
    </row>
    <row r="2165" spans="1:17" x14ac:dyDescent="0.2">
      <c r="A2165" s="9"/>
      <c r="B2165" s="10"/>
      <c r="C2165" s="9"/>
      <c r="D2165" s="11"/>
      <c r="E2165" s="11"/>
      <c r="F2165" s="9"/>
      <c r="G2165" s="9"/>
      <c r="H2165" s="9"/>
      <c r="I2165" s="9"/>
      <c r="J2165" s="9"/>
      <c r="K2165" s="9"/>
      <c r="L2165" s="9"/>
      <c r="M2165" s="9"/>
      <c r="N2165" s="9"/>
      <c r="O2165" s="12"/>
      <c r="P2165" s="9"/>
      <c r="Q2165" s="9"/>
    </row>
    <row r="2166" spans="1:17" x14ac:dyDescent="0.2">
      <c r="A2166" s="9"/>
      <c r="B2166" s="10"/>
      <c r="C2166" s="9"/>
      <c r="D2166" s="11"/>
      <c r="E2166" s="11"/>
      <c r="F2166" s="9"/>
      <c r="G2166" s="9"/>
      <c r="H2166" s="9"/>
      <c r="I2166" s="9"/>
      <c r="J2166" s="9"/>
      <c r="K2166" s="9"/>
      <c r="L2166" s="9"/>
      <c r="M2166" s="9"/>
      <c r="N2166" s="9"/>
      <c r="O2166" s="12"/>
      <c r="P2166" s="9"/>
      <c r="Q2166" s="9"/>
    </row>
    <row r="2167" spans="1:17" x14ac:dyDescent="0.2">
      <c r="A2167" s="9"/>
      <c r="B2167" s="10"/>
      <c r="C2167" s="9"/>
      <c r="D2167" s="11"/>
      <c r="E2167" s="11"/>
      <c r="F2167" s="9"/>
      <c r="G2167" s="9"/>
      <c r="H2167" s="9"/>
      <c r="I2167" s="9"/>
      <c r="J2167" s="9"/>
      <c r="K2167" s="9"/>
      <c r="L2167" s="9"/>
      <c r="M2167" s="9"/>
      <c r="N2167" s="9"/>
      <c r="O2167" s="12"/>
      <c r="P2167" s="9"/>
      <c r="Q2167" s="9"/>
    </row>
    <row r="2168" spans="1:17" x14ac:dyDescent="0.2">
      <c r="A2168" s="9"/>
      <c r="B2168" s="10"/>
      <c r="C2168" s="9"/>
      <c r="D2168" s="11"/>
      <c r="E2168" s="11"/>
      <c r="F2168" s="9"/>
      <c r="G2168" s="9"/>
      <c r="H2168" s="9"/>
      <c r="I2168" s="9"/>
      <c r="J2168" s="9"/>
      <c r="K2168" s="9"/>
      <c r="L2168" s="9"/>
      <c r="M2168" s="9"/>
      <c r="N2168" s="9"/>
      <c r="O2168" s="12"/>
      <c r="P2168" s="9"/>
      <c r="Q2168" s="9"/>
    </row>
    <row r="2169" spans="1:17" x14ac:dyDescent="0.2">
      <c r="A2169" s="9"/>
      <c r="B2169" s="10"/>
      <c r="C2169" s="9"/>
      <c r="D2169" s="11"/>
      <c r="E2169" s="11"/>
      <c r="F2169" s="9"/>
      <c r="G2169" s="9"/>
      <c r="H2169" s="9"/>
      <c r="I2169" s="9"/>
      <c r="J2169" s="9"/>
      <c r="K2169" s="9"/>
      <c r="L2169" s="9"/>
      <c r="M2169" s="9"/>
      <c r="N2169" s="9"/>
      <c r="O2169" s="12"/>
      <c r="P2169" s="9"/>
      <c r="Q2169" s="9"/>
    </row>
    <row r="2170" spans="1:17" x14ac:dyDescent="0.2">
      <c r="A2170" s="9"/>
      <c r="B2170" s="10"/>
      <c r="C2170" s="9"/>
      <c r="D2170" s="11"/>
      <c r="E2170" s="11"/>
      <c r="F2170" s="9"/>
      <c r="G2170" s="9"/>
      <c r="H2170" s="9"/>
      <c r="I2170" s="9"/>
      <c r="J2170" s="9"/>
      <c r="K2170" s="9"/>
      <c r="L2170" s="9"/>
      <c r="M2170" s="9"/>
      <c r="N2170" s="9"/>
      <c r="O2170" s="12"/>
      <c r="P2170" s="9"/>
      <c r="Q2170" s="9"/>
    </row>
    <row r="2171" spans="1:17" x14ac:dyDescent="0.2">
      <c r="A2171" s="9"/>
      <c r="B2171" s="10"/>
      <c r="C2171" s="9"/>
      <c r="D2171" s="11"/>
      <c r="E2171" s="11"/>
      <c r="F2171" s="9"/>
      <c r="G2171" s="9"/>
      <c r="H2171" s="9"/>
      <c r="I2171" s="9"/>
      <c r="J2171" s="9"/>
      <c r="K2171" s="9"/>
      <c r="L2171" s="9"/>
      <c r="M2171" s="9"/>
      <c r="N2171" s="9"/>
      <c r="O2171" s="12"/>
      <c r="P2171" s="9"/>
      <c r="Q2171" s="9"/>
    </row>
    <row r="2172" spans="1:17" x14ac:dyDescent="0.2">
      <c r="A2172" s="9"/>
      <c r="B2172" s="10"/>
      <c r="C2172" s="9"/>
      <c r="D2172" s="11"/>
      <c r="E2172" s="11"/>
      <c r="F2172" s="9"/>
      <c r="G2172" s="9"/>
      <c r="H2172" s="9"/>
      <c r="I2172" s="9"/>
      <c r="J2172" s="9"/>
      <c r="K2172" s="9"/>
      <c r="L2172" s="9"/>
      <c r="M2172" s="9"/>
      <c r="N2172" s="9"/>
      <c r="O2172" s="12"/>
      <c r="P2172" s="9"/>
      <c r="Q2172" s="9"/>
    </row>
    <row r="2173" spans="1:17" x14ac:dyDescent="0.2">
      <c r="A2173" s="9"/>
      <c r="B2173" s="10"/>
      <c r="C2173" s="9"/>
      <c r="D2173" s="11"/>
      <c r="E2173" s="11"/>
      <c r="F2173" s="9"/>
      <c r="G2173" s="9"/>
      <c r="H2173" s="9"/>
      <c r="I2173" s="9"/>
      <c r="J2173" s="9"/>
      <c r="K2173" s="9"/>
      <c r="L2173" s="9"/>
      <c r="M2173" s="9"/>
      <c r="N2173" s="9"/>
      <c r="O2173" s="12"/>
      <c r="P2173" s="9"/>
      <c r="Q2173" s="9"/>
    </row>
    <row r="2174" spans="1:17" x14ac:dyDescent="0.2">
      <c r="A2174" s="9"/>
      <c r="B2174" s="10"/>
      <c r="C2174" s="9"/>
      <c r="D2174" s="11"/>
      <c r="E2174" s="11"/>
      <c r="F2174" s="9"/>
      <c r="G2174" s="9"/>
      <c r="H2174" s="9"/>
      <c r="I2174" s="9"/>
      <c r="J2174" s="9"/>
      <c r="K2174" s="9"/>
      <c r="L2174" s="9"/>
      <c r="M2174" s="9"/>
      <c r="N2174" s="9"/>
      <c r="O2174" s="12"/>
      <c r="P2174" s="9"/>
      <c r="Q2174" s="9"/>
    </row>
    <row r="2175" spans="1:17" x14ac:dyDescent="0.2">
      <c r="A2175" s="9"/>
      <c r="B2175" s="10"/>
      <c r="C2175" s="9"/>
      <c r="D2175" s="11"/>
      <c r="E2175" s="11"/>
      <c r="F2175" s="9"/>
      <c r="G2175" s="9"/>
      <c r="H2175" s="9"/>
      <c r="I2175" s="9"/>
      <c r="J2175" s="9"/>
      <c r="K2175" s="9"/>
      <c r="L2175" s="9"/>
      <c r="M2175" s="9"/>
      <c r="N2175" s="9"/>
      <c r="O2175" s="12"/>
      <c r="P2175" s="9"/>
      <c r="Q2175" s="9"/>
    </row>
    <row r="2176" spans="1:17" x14ac:dyDescent="0.2">
      <c r="A2176" s="9"/>
      <c r="B2176" s="10"/>
      <c r="C2176" s="9"/>
      <c r="D2176" s="11"/>
      <c r="E2176" s="11"/>
      <c r="F2176" s="9"/>
      <c r="G2176" s="9"/>
      <c r="H2176" s="9"/>
      <c r="I2176" s="9"/>
      <c r="J2176" s="9"/>
      <c r="K2176" s="9"/>
      <c r="L2176" s="9"/>
      <c r="M2176" s="9"/>
      <c r="N2176" s="9"/>
      <c r="O2176" s="12"/>
      <c r="P2176" s="9"/>
      <c r="Q2176" s="9"/>
    </row>
    <row r="2177" spans="1:17" x14ac:dyDescent="0.2">
      <c r="A2177" s="9"/>
      <c r="B2177" s="10"/>
      <c r="C2177" s="9"/>
      <c r="D2177" s="11"/>
      <c r="E2177" s="11"/>
      <c r="F2177" s="9"/>
      <c r="G2177" s="9"/>
      <c r="H2177" s="9"/>
      <c r="I2177" s="9"/>
      <c r="J2177" s="9"/>
      <c r="K2177" s="9"/>
      <c r="L2177" s="9"/>
      <c r="M2177" s="9"/>
      <c r="N2177" s="9"/>
      <c r="O2177" s="12"/>
      <c r="P2177" s="9"/>
      <c r="Q2177" s="9"/>
    </row>
    <row r="2178" spans="1:17" x14ac:dyDescent="0.2">
      <c r="A2178" s="9"/>
      <c r="B2178" s="10"/>
      <c r="C2178" s="9"/>
      <c r="D2178" s="11"/>
      <c r="E2178" s="11"/>
      <c r="F2178" s="9"/>
      <c r="G2178" s="9"/>
      <c r="H2178" s="9"/>
      <c r="I2178" s="9"/>
      <c r="J2178" s="9"/>
      <c r="K2178" s="9"/>
      <c r="L2178" s="9"/>
      <c r="M2178" s="9"/>
      <c r="N2178" s="9"/>
      <c r="O2178" s="12"/>
      <c r="P2178" s="9"/>
      <c r="Q2178" s="9"/>
    </row>
    <row r="2179" spans="1:17" x14ac:dyDescent="0.2">
      <c r="A2179" s="9"/>
      <c r="B2179" s="10"/>
      <c r="C2179" s="9"/>
      <c r="D2179" s="11"/>
      <c r="E2179" s="11"/>
      <c r="F2179" s="9"/>
      <c r="G2179" s="9"/>
      <c r="H2179" s="9"/>
      <c r="I2179" s="9"/>
      <c r="J2179" s="9"/>
      <c r="K2179" s="9"/>
      <c r="L2179" s="9"/>
      <c r="M2179" s="9"/>
      <c r="N2179" s="9"/>
      <c r="O2179" s="12"/>
      <c r="P2179" s="9"/>
      <c r="Q2179" s="9"/>
    </row>
    <row r="2180" spans="1:17" x14ac:dyDescent="0.2">
      <c r="A2180" s="9"/>
      <c r="B2180" s="10"/>
      <c r="C2180" s="9"/>
      <c r="D2180" s="11"/>
      <c r="E2180" s="11"/>
      <c r="F2180" s="9"/>
      <c r="G2180" s="9"/>
      <c r="H2180" s="9"/>
      <c r="I2180" s="9"/>
      <c r="J2180" s="9"/>
      <c r="K2180" s="9"/>
      <c r="L2180" s="9"/>
      <c r="M2180" s="9"/>
      <c r="N2180" s="9"/>
      <c r="O2180" s="12"/>
      <c r="P2180" s="9"/>
      <c r="Q2180" s="9"/>
    </row>
    <row r="2181" spans="1:17" x14ac:dyDescent="0.2">
      <c r="A2181" s="9"/>
      <c r="B2181" s="10"/>
      <c r="C2181" s="9"/>
      <c r="D2181" s="11"/>
      <c r="E2181" s="11"/>
      <c r="F2181" s="9"/>
      <c r="G2181" s="9"/>
      <c r="H2181" s="9"/>
      <c r="I2181" s="9"/>
      <c r="J2181" s="9"/>
      <c r="K2181" s="9"/>
      <c r="L2181" s="9"/>
      <c r="M2181" s="9"/>
      <c r="N2181" s="9"/>
      <c r="O2181" s="12"/>
      <c r="P2181" s="9"/>
      <c r="Q2181" s="9"/>
    </row>
    <row r="2182" spans="1:17" x14ac:dyDescent="0.2">
      <c r="A2182" s="9"/>
      <c r="B2182" s="10"/>
      <c r="C2182" s="9"/>
      <c r="D2182" s="11"/>
      <c r="E2182" s="11"/>
      <c r="F2182" s="9"/>
      <c r="G2182" s="9"/>
      <c r="H2182" s="9"/>
      <c r="I2182" s="9"/>
      <c r="J2182" s="9"/>
      <c r="K2182" s="9"/>
      <c r="L2182" s="9"/>
      <c r="M2182" s="9"/>
      <c r="N2182" s="9"/>
      <c r="O2182" s="12"/>
      <c r="P2182" s="9"/>
      <c r="Q2182" s="9"/>
    </row>
    <row r="2183" spans="1:17" x14ac:dyDescent="0.2">
      <c r="A2183" s="9"/>
      <c r="B2183" s="10"/>
      <c r="C2183" s="9"/>
      <c r="D2183" s="11"/>
      <c r="E2183" s="11"/>
      <c r="F2183" s="9"/>
      <c r="G2183" s="9"/>
      <c r="H2183" s="9"/>
      <c r="I2183" s="9"/>
      <c r="J2183" s="9"/>
      <c r="K2183" s="9"/>
      <c r="L2183" s="9"/>
      <c r="M2183" s="9"/>
      <c r="N2183" s="9"/>
      <c r="O2183" s="12"/>
      <c r="P2183" s="9"/>
      <c r="Q2183" s="9"/>
    </row>
    <row r="2184" spans="1:17" x14ac:dyDescent="0.2">
      <c r="A2184" s="9"/>
      <c r="B2184" s="10"/>
      <c r="C2184" s="9"/>
      <c r="D2184" s="11"/>
      <c r="E2184" s="11"/>
      <c r="F2184" s="9"/>
      <c r="G2184" s="9"/>
      <c r="H2184" s="9"/>
      <c r="I2184" s="9"/>
      <c r="J2184" s="9"/>
      <c r="K2184" s="9"/>
      <c r="L2184" s="9"/>
      <c r="M2184" s="9"/>
      <c r="N2184" s="9"/>
      <c r="O2184" s="12"/>
      <c r="P2184" s="9"/>
      <c r="Q2184" s="9"/>
    </row>
    <row r="2185" spans="1:17" x14ac:dyDescent="0.2">
      <c r="A2185" s="9"/>
      <c r="B2185" s="10"/>
      <c r="C2185" s="9"/>
      <c r="D2185" s="11"/>
      <c r="E2185" s="11"/>
      <c r="F2185" s="9"/>
      <c r="G2185" s="9"/>
      <c r="H2185" s="9"/>
      <c r="I2185" s="9"/>
      <c r="J2185" s="9"/>
      <c r="K2185" s="9"/>
      <c r="L2185" s="9"/>
      <c r="M2185" s="9"/>
      <c r="N2185" s="9"/>
      <c r="O2185" s="12"/>
      <c r="P2185" s="9"/>
      <c r="Q2185" s="9"/>
    </row>
    <row r="2186" spans="1:17" x14ac:dyDescent="0.2">
      <c r="A2186" s="9"/>
      <c r="B2186" s="10"/>
      <c r="C2186" s="9"/>
      <c r="D2186" s="11"/>
      <c r="E2186" s="11"/>
      <c r="F2186" s="9"/>
      <c r="G2186" s="9"/>
      <c r="H2186" s="9"/>
      <c r="I2186" s="9"/>
      <c r="J2186" s="9"/>
      <c r="K2186" s="9"/>
      <c r="L2186" s="9"/>
      <c r="M2186" s="9"/>
      <c r="N2186" s="9"/>
      <c r="O2186" s="12"/>
      <c r="P2186" s="9"/>
      <c r="Q2186" s="9"/>
    </row>
    <row r="2187" spans="1:17" x14ac:dyDescent="0.2">
      <c r="A2187" s="9"/>
      <c r="B2187" s="10"/>
      <c r="C2187" s="9"/>
      <c r="D2187" s="11"/>
      <c r="E2187" s="11"/>
      <c r="F2187" s="9"/>
      <c r="G2187" s="9"/>
      <c r="H2187" s="9"/>
      <c r="I2187" s="9"/>
      <c r="J2187" s="9"/>
      <c r="K2187" s="9"/>
      <c r="L2187" s="9"/>
      <c r="M2187" s="9"/>
      <c r="N2187" s="9"/>
      <c r="O2187" s="12"/>
      <c r="P2187" s="9"/>
      <c r="Q2187" s="9"/>
    </row>
    <row r="2188" spans="1:17" x14ac:dyDescent="0.2">
      <c r="A2188" s="9"/>
      <c r="B2188" s="10"/>
      <c r="C2188" s="9"/>
      <c r="D2188" s="11"/>
      <c r="E2188" s="11"/>
      <c r="F2188" s="9"/>
      <c r="G2188" s="9"/>
      <c r="H2188" s="9"/>
      <c r="I2188" s="9"/>
      <c r="J2188" s="9"/>
      <c r="K2188" s="9"/>
      <c r="L2188" s="9"/>
      <c r="M2188" s="9"/>
      <c r="N2188" s="9"/>
      <c r="O2188" s="12"/>
      <c r="P2188" s="9"/>
      <c r="Q2188" s="9"/>
    </row>
    <row r="2189" spans="1:17" x14ac:dyDescent="0.2">
      <c r="A2189" s="9"/>
      <c r="B2189" s="10"/>
      <c r="C2189" s="9"/>
      <c r="D2189" s="11"/>
      <c r="E2189" s="11"/>
      <c r="F2189" s="9"/>
      <c r="G2189" s="9"/>
      <c r="H2189" s="9"/>
      <c r="I2189" s="9"/>
      <c r="J2189" s="9"/>
      <c r="K2189" s="9"/>
      <c r="L2189" s="9"/>
      <c r="M2189" s="9"/>
      <c r="N2189" s="9"/>
      <c r="O2189" s="12"/>
      <c r="P2189" s="9"/>
      <c r="Q2189" s="9"/>
    </row>
    <row r="2190" spans="1:17" x14ac:dyDescent="0.2">
      <c r="A2190" s="9"/>
      <c r="B2190" s="10"/>
      <c r="C2190" s="9"/>
      <c r="D2190" s="11"/>
      <c r="E2190" s="11"/>
      <c r="F2190" s="9"/>
      <c r="G2190" s="9"/>
      <c r="H2190" s="9"/>
      <c r="I2190" s="9"/>
      <c r="J2190" s="9"/>
      <c r="K2190" s="9"/>
      <c r="L2190" s="9"/>
      <c r="M2190" s="9"/>
      <c r="N2190" s="9"/>
      <c r="O2190" s="12"/>
      <c r="P2190" s="9"/>
      <c r="Q2190" s="9"/>
    </row>
    <row r="2191" spans="1:17" x14ac:dyDescent="0.2">
      <c r="A2191" s="9"/>
      <c r="B2191" s="10"/>
      <c r="C2191" s="9"/>
      <c r="D2191" s="11"/>
      <c r="E2191" s="11"/>
      <c r="F2191" s="9"/>
      <c r="G2191" s="9"/>
      <c r="H2191" s="9"/>
      <c r="I2191" s="9"/>
      <c r="J2191" s="9"/>
      <c r="K2191" s="9"/>
      <c r="L2191" s="9"/>
      <c r="M2191" s="9"/>
      <c r="N2191" s="9"/>
      <c r="O2191" s="12"/>
      <c r="P2191" s="9"/>
      <c r="Q2191" s="9"/>
    </row>
    <row r="2192" spans="1:17" x14ac:dyDescent="0.2">
      <c r="A2192" s="9"/>
      <c r="B2192" s="10"/>
      <c r="C2192" s="9"/>
      <c r="D2192" s="11"/>
      <c r="E2192" s="11"/>
      <c r="F2192" s="9"/>
      <c r="G2192" s="9"/>
      <c r="H2192" s="9"/>
      <c r="I2192" s="9"/>
      <c r="J2192" s="9"/>
      <c r="K2192" s="9"/>
      <c r="L2192" s="9"/>
      <c r="M2192" s="9"/>
      <c r="N2192" s="9"/>
      <c r="O2192" s="12"/>
      <c r="P2192" s="9"/>
      <c r="Q2192" s="9"/>
    </row>
    <row r="2193" spans="1:17" x14ac:dyDescent="0.2">
      <c r="A2193" s="9"/>
      <c r="B2193" s="10"/>
      <c r="C2193" s="9"/>
      <c r="D2193" s="11"/>
      <c r="E2193" s="11"/>
      <c r="F2193" s="9"/>
      <c r="G2193" s="9"/>
      <c r="H2193" s="9"/>
      <c r="I2193" s="9"/>
      <c r="J2193" s="9"/>
      <c r="K2193" s="9"/>
      <c r="L2193" s="9"/>
      <c r="M2193" s="9"/>
      <c r="N2193" s="9"/>
      <c r="O2193" s="12"/>
      <c r="P2193" s="9"/>
      <c r="Q2193" s="9"/>
    </row>
    <row r="2194" spans="1:17" x14ac:dyDescent="0.2">
      <c r="A2194" s="9"/>
      <c r="B2194" s="10"/>
      <c r="C2194" s="9"/>
      <c r="D2194" s="11"/>
      <c r="E2194" s="11"/>
      <c r="F2194" s="9"/>
      <c r="G2194" s="9"/>
      <c r="H2194" s="9"/>
      <c r="I2194" s="9"/>
      <c r="J2194" s="9"/>
      <c r="K2194" s="9"/>
      <c r="L2194" s="9"/>
      <c r="M2194" s="9"/>
      <c r="N2194" s="9"/>
      <c r="O2194" s="12"/>
      <c r="P2194" s="9"/>
      <c r="Q2194" s="9"/>
    </row>
    <row r="2195" spans="1:17" x14ac:dyDescent="0.2">
      <c r="A2195" s="9"/>
      <c r="B2195" s="10"/>
      <c r="C2195" s="9"/>
      <c r="D2195" s="11"/>
      <c r="E2195" s="11"/>
      <c r="F2195" s="9"/>
      <c r="G2195" s="9"/>
      <c r="H2195" s="9"/>
      <c r="I2195" s="9"/>
      <c r="J2195" s="9"/>
      <c r="K2195" s="9"/>
      <c r="L2195" s="9"/>
      <c r="M2195" s="9"/>
      <c r="N2195" s="9"/>
      <c r="O2195" s="12"/>
      <c r="P2195" s="9"/>
      <c r="Q2195" s="9"/>
    </row>
    <row r="2196" spans="1:17" x14ac:dyDescent="0.2">
      <c r="A2196" s="9"/>
      <c r="B2196" s="10"/>
      <c r="C2196" s="9"/>
      <c r="D2196" s="11"/>
      <c r="E2196" s="11"/>
      <c r="F2196" s="9"/>
      <c r="G2196" s="9"/>
      <c r="H2196" s="9"/>
      <c r="I2196" s="9"/>
      <c r="J2196" s="9"/>
      <c r="K2196" s="9"/>
      <c r="L2196" s="9"/>
      <c r="M2196" s="9"/>
      <c r="N2196" s="9"/>
      <c r="O2196" s="12"/>
      <c r="P2196" s="9"/>
      <c r="Q2196" s="9"/>
    </row>
    <row r="2197" spans="1:17" x14ac:dyDescent="0.2">
      <c r="A2197" s="9"/>
      <c r="B2197" s="10"/>
      <c r="C2197" s="9"/>
      <c r="D2197" s="11"/>
      <c r="E2197" s="11"/>
      <c r="F2197" s="9"/>
      <c r="G2197" s="9"/>
      <c r="H2197" s="9"/>
      <c r="I2197" s="9"/>
      <c r="J2197" s="9"/>
      <c r="K2197" s="9"/>
      <c r="L2197" s="9"/>
      <c r="M2197" s="9"/>
      <c r="N2197" s="9"/>
      <c r="O2197" s="12"/>
      <c r="P2197" s="9"/>
      <c r="Q2197" s="9"/>
    </row>
    <row r="2198" spans="1:17" x14ac:dyDescent="0.2">
      <c r="A2198" s="9"/>
      <c r="B2198" s="10"/>
      <c r="C2198" s="9"/>
      <c r="D2198" s="11"/>
      <c r="E2198" s="11"/>
      <c r="F2198" s="9"/>
      <c r="G2198" s="9"/>
      <c r="H2198" s="9"/>
      <c r="I2198" s="9"/>
      <c r="J2198" s="9"/>
      <c r="K2198" s="9"/>
      <c r="L2198" s="9"/>
      <c r="M2198" s="9"/>
      <c r="N2198" s="9"/>
      <c r="O2198" s="12"/>
      <c r="P2198" s="9"/>
      <c r="Q2198" s="9"/>
    </row>
    <row r="2199" spans="1:17" x14ac:dyDescent="0.2">
      <c r="A2199" s="9"/>
      <c r="B2199" s="10"/>
      <c r="C2199" s="9"/>
      <c r="D2199" s="11"/>
      <c r="E2199" s="11"/>
      <c r="F2199" s="9"/>
      <c r="G2199" s="9"/>
      <c r="H2199" s="9"/>
      <c r="I2199" s="9"/>
      <c r="J2199" s="9"/>
      <c r="K2199" s="9"/>
      <c r="L2199" s="9"/>
      <c r="M2199" s="9"/>
      <c r="N2199" s="9"/>
      <c r="O2199" s="12"/>
      <c r="P2199" s="9"/>
      <c r="Q2199" s="9"/>
    </row>
    <row r="2200" spans="1:17" x14ac:dyDescent="0.2">
      <c r="A2200" s="9"/>
      <c r="B2200" s="10"/>
      <c r="C2200" s="9"/>
      <c r="D2200" s="11"/>
      <c r="E2200" s="11"/>
      <c r="F2200" s="9"/>
      <c r="G2200" s="9"/>
      <c r="H2200" s="9"/>
      <c r="I2200" s="9"/>
      <c r="J2200" s="9"/>
      <c r="K2200" s="9"/>
      <c r="L2200" s="9"/>
      <c r="M2200" s="9"/>
      <c r="N2200" s="9"/>
      <c r="O2200" s="12"/>
      <c r="P2200" s="9"/>
      <c r="Q2200" s="9"/>
    </row>
    <row r="2201" spans="1:17" x14ac:dyDescent="0.2">
      <c r="A2201" s="9"/>
      <c r="B2201" s="10"/>
      <c r="C2201" s="9"/>
      <c r="D2201" s="11"/>
      <c r="E2201" s="11"/>
      <c r="F2201" s="9"/>
      <c r="G2201" s="9"/>
      <c r="H2201" s="9"/>
      <c r="I2201" s="9"/>
      <c r="J2201" s="9"/>
      <c r="K2201" s="9"/>
      <c r="L2201" s="9"/>
      <c r="M2201" s="9"/>
      <c r="N2201" s="9"/>
      <c r="O2201" s="12"/>
      <c r="P2201" s="9"/>
      <c r="Q2201" s="9"/>
    </row>
    <row r="2202" spans="1:17" x14ac:dyDescent="0.2">
      <c r="A2202" s="9"/>
      <c r="B2202" s="10"/>
      <c r="C2202" s="9"/>
      <c r="D2202" s="11"/>
      <c r="E2202" s="11"/>
      <c r="F2202" s="9"/>
      <c r="G2202" s="9"/>
      <c r="H2202" s="9"/>
      <c r="I2202" s="9"/>
      <c r="J2202" s="9"/>
      <c r="K2202" s="9"/>
      <c r="L2202" s="9"/>
      <c r="M2202" s="9"/>
      <c r="N2202" s="9"/>
      <c r="O2202" s="12"/>
      <c r="P2202" s="9"/>
      <c r="Q2202" s="9"/>
    </row>
    <row r="2203" spans="1:17" x14ac:dyDescent="0.2">
      <c r="A2203" s="9"/>
      <c r="B2203" s="10"/>
      <c r="C2203" s="9"/>
      <c r="D2203" s="11"/>
      <c r="E2203" s="11"/>
      <c r="F2203" s="9"/>
      <c r="G2203" s="9"/>
      <c r="H2203" s="9"/>
      <c r="I2203" s="9"/>
      <c r="J2203" s="9"/>
      <c r="K2203" s="9"/>
      <c r="L2203" s="9"/>
      <c r="M2203" s="9"/>
      <c r="N2203" s="9"/>
      <c r="O2203" s="12"/>
      <c r="P2203" s="9"/>
      <c r="Q2203" s="9"/>
    </row>
    <row r="2204" spans="1:17" x14ac:dyDescent="0.2">
      <c r="A2204" s="9"/>
      <c r="B2204" s="10"/>
      <c r="C2204" s="9"/>
      <c r="D2204" s="11"/>
      <c r="E2204" s="11"/>
      <c r="F2204" s="9"/>
      <c r="G2204" s="9"/>
      <c r="H2204" s="9"/>
      <c r="I2204" s="9"/>
      <c r="J2204" s="9"/>
      <c r="K2204" s="9"/>
      <c r="L2204" s="9"/>
      <c r="M2204" s="9"/>
      <c r="N2204" s="9"/>
      <c r="O2204" s="12"/>
      <c r="P2204" s="9"/>
      <c r="Q2204" s="9"/>
    </row>
    <row r="2205" spans="1:17" x14ac:dyDescent="0.2">
      <c r="A2205" s="9"/>
      <c r="B2205" s="10"/>
      <c r="C2205" s="9"/>
      <c r="D2205" s="11"/>
      <c r="E2205" s="11"/>
      <c r="F2205" s="9"/>
      <c r="G2205" s="9"/>
      <c r="H2205" s="9"/>
      <c r="I2205" s="9"/>
      <c r="J2205" s="9"/>
      <c r="K2205" s="9"/>
      <c r="L2205" s="9"/>
      <c r="M2205" s="9"/>
      <c r="N2205" s="9"/>
      <c r="O2205" s="12"/>
      <c r="P2205" s="9"/>
      <c r="Q2205" s="9"/>
    </row>
    <row r="2206" spans="1:17" x14ac:dyDescent="0.2">
      <c r="A2206" s="9"/>
      <c r="B2206" s="10"/>
      <c r="C2206" s="9"/>
      <c r="D2206" s="11"/>
      <c r="E2206" s="11"/>
      <c r="F2206" s="9"/>
      <c r="G2206" s="9"/>
      <c r="H2206" s="9"/>
      <c r="I2206" s="9"/>
      <c r="J2206" s="9"/>
      <c r="K2206" s="9"/>
      <c r="L2206" s="9"/>
      <c r="M2206" s="9"/>
      <c r="N2206" s="9"/>
      <c r="O2206" s="12"/>
      <c r="P2206" s="9"/>
      <c r="Q2206" s="9"/>
    </row>
    <row r="2207" spans="1:17" x14ac:dyDescent="0.2">
      <c r="A2207" s="9"/>
      <c r="B2207" s="10"/>
      <c r="C2207" s="9"/>
      <c r="D2207" s="11"/>
      <c r="E2207" s="11"/>
      <c r="F2207" s="9"/>
      <c r="G2207" s="9"/>
      <c r="H2207" s="9"/>
      <c r="I2207" s="9"/>
      <c r="J2207" s="9"/>
      <c r="K2207" s="9"/>
      <c r="L2207" s="9"/>
      <c r="M2207" s="9"/>
      <c r="N2207" s="9"/>
      <c r="O2207" s="12"/>
      <c r="P2207" s="9"/>
      <c r="Q2207" s="9"/>
    </row>
    <row r="2208" spans="1:17" x14ac:dyDescent="0.2">
      <c r="A2208" s="9"/>
      <c r="B2208" s="10"/>
      <c r="C2208" s="9"/>
      <c r="D2208" s="11"/>
      <c r="E2208" s="11"/>
      <c r="F2208" s="9"/>
      <c r="G2208" s="9"/>
      <c r="H2208" s="9"/>
      <c r="I2208" s="9"/>
      <c r="J2208" s="9"/>
      <c r="K2208" s="9"/>
      <c r="L2208" s="9"/>
      <c r="M2208" s="9"/>
      <c r="N2208" s="9"/>
      <c r="O2208" s="12"/>
      <c r="P2208" s="9"/>
      <c r="Q2208" s="9"/>
    </row>
    <row r="2209" spans="1:17" x14ac:dyDescent="0.2">
      <c r="A2209" s="9"/>
      <c r="B2209" s="10"/>
      <c r="C2209" s="9"/>
      <c r="D2209" s="11"/>
      <c r="E2209" s="11"/>
      <c r="F2209" s="9"/>
      <c r="G2209" s="9"/>
      <c r="H2209" s="9"/>
      <c r="I2209" s="9"/>
      <c r="J2209" s="9"/>
      <c r="K2209" s="9"/>
      <c r="L2209" s="9"/>
      <c r="M2209" s="9"/>
      <c r="N2209" s="9"/>
      <c r="O2209" s="12"/>
      <c r="P2209" s="9"/>
      <c r="Q2209" s="9"/>
    </row>
    <row r="2210" spans="1:17" x14ac:dyDescent="0.2">
      <c r="A2210" s="9"/>
      <c r="B2210" s="10"/>
      <c r="C2210" s="9"/>
      <c r="D2210" s="11"/>
      <c r="E2210" s="11"/>
      <c r="F2210" s="9"/>
      <c r="G2210" s="9"/>
      <c r="H2210" s="9"/>
      <c r="I2210" s="9"/>
      <c r="J2210" s="9"/>
      <c r="K2210" s="9"/>
      <c r="L2210" s="9"/>
      <c r="M2210" s="9"/>
      <c r="N2210" s="9"/>
      <c r="O2210" s="12"/>
      <c r="P2210" s="9"/>
      <c r="Q2210" s="9"/>
    </row>
    <row r="2211" spans="1:17" x14ac:dyDescent="0.2">
      <c r="A2211" s="9"/>
      <c r="B2211" s="10"/>
      <c r="C2211" s="9"/>
      <c r="D2211" s="11"/>
      <c r="E2211" s="11"/>
      <c r="F2211" s="9"/>
      <c r="G2211" s="9"/>
      <c r="H2211" s="9"/>
      <c r="I2211" s="9"/>
      <c r="J2211" s="9"/>
      <c r="K2211" s="9"/>
      <c r="L2211" s="9"/>
      <c r="M2211" s="9"/>
      <c r="N2211" s="9"/>
      <c r="O2211" s="12"/>
      <c r="P2211" s="9"/>
      <c r="Q2211" s="9"/>
    </row>
    <row r="2212" spans="1:17" x14ac:dyDescent="0.2">
      <c r="A2212" s="9"/>
      <c r="B2212" s="10"/>
      <c r="C2212" s="9"/>
      <c r="D2212" s="11"/>
      <c r="E2212" s="11"/>
      <c r="F2212" s="9"/>
      <c r="G2212" s="9"/>
      <c r="H2212" s="9"/>
      <c r="I2212" s="9"/>
      <c r="J2212" s="9"/>
      <c r="K2212" s="9"/>
      <c r="L2212" s="9"/>
      <c r="M2212" s="9"/>
      <c r="N2212" s="9"/>
      <c r="O2212" s="12"/>
      <c r="P2212" s="9"/>
      <c r="Q2212" s="9"/>
    </row>
    <row r="2213" spans="1:17" x14ac:dyDescent="0.2">
      <c r="A2213" s="9"/>
      <c r="B2213" s="10"/>
      <c r="C2213" s="9"/>
      <c r="D2213" s="11"/>
      <c r="E2213" s="11"/>
      <c r="F2213" s="9"/>
      <c r="G2213" s="9"/>
      <c r="H2213" s="9"/>
      <c r="I2213" s="9"/>
      <c r="J2213" s="9"/>
      <c r="K2213" s="9"/>
      <c r="L2213" s="9"/>
      <c r="M2213" s="9"/>
      <c r="N2213" s="9"/>
      <c r="O2213" s="12"/>
      <c r="P2213" s="9"/>
      <c r="Q2213" s="9"/>
    </row>
    <row r="2214" spans="1:17" x14ac:dyDescent="0.2">
      <c r="A2214" s="9"/>
      <c r="B2214" s="10"/>
      <c r="C2214" s="9"/>
      <c r="D2214" s="11"/>
      <c r="E2214" s="11"/>
      <c r="F2214" s="9"/>
      <c r="G2214" s="9"/>
      <c r="H2214" s="9"/>
      <c r="I2214" s="9"/>
      <c r="J2214" s="9"/>
      <c r="K2214" s="9"/>
      <c r="L2214" s="9"/>
      <c r="M2214" s="9"/>
      <c r="N2214" s="9"/>
      <c r="O2214" s="12"/>
      <c r="P2214" s="9"/>
      <c r="Q2214" s="9"/>
    </row>
    <row r="2215" spans="1:17" x14ac:dyDescent="0.2">
      <c r="A2215" s="9"/>
      <c r="B2215" s="10"/>
      <c r="C2215" s="9"/>
      <c r="D2215" s="11"/>
      <c r="E2215" s="11"/>
      <c r="F2215" s="9"/>
      <c r="G2215" s="9"/>
      <c r="H2215" s="9"/>
      <c r="I2215" s="9"/>
      <c r="J2215" s="9"/>
      <c r="K2215" s="9"/>
      <c r="L2215" s="9"/>
      <c r="M2215" s="9"/>
      <c r="N2215" s="9"/>
      <c r="O2215" s="12"/>
      <c r="P2215" s="9"/>
      <c r="Q2215" s="9"/>
    </row>
    <row r="2216" spans="1:17" x14ac:dyDescent="0.2">
      <c r="A2216" s="9"/>
      <c r="B2216" s="10"/>
      <c r="C2216" s="9"/>
      <c r="D2216" s="11"/>
      <c r="E2216" s="11"/>
      <c r="F2216" s="9"/>
      <c r="G2216" s="9"/>
      <c r="H2216" s="9"/>
      <c r="I2216" s="9"/>
      <c r="J2216" s="9"/>
      <c r="K2216" s="9"/>
      <c r="L2216" s="9"/>
      <c r="M2216" s="9"/>
      <c r="N2216" s="9"/>
      <c r="O2216" s="12"/>
      <c r="P2216" s="9"/>
      <c r="Q2216" s="9"/>
    </row>
    <row r="2217" spans="1:17" x14ac:dyDescent="0.2">
      <c r="A2217" s="9"/>
      <c r="B2217" s="10"/>
      <c r="C2217" s="9"/>
      <c r="D2217" s="11"/>
      <c r="E2217" s="11"/>
      <c r="F2217" s="9"/>
      <c r="G2217" s="9"/>
      <c r="H2217" s="9"/>
      <c r="I2217" s="9"/>
      <c r="J2217" s="9"/>
      <c r="K2217" s="9"/>
      <c r="L2217" s="9"/>
      <c r="M2217" s="9"/>
      <c r="N2217" s="9"/>
      <c r="O2217" s="12"/>
      <c r="P2217" s="9"/>
      <c r="Q2217" s="9"/>
    </row>
    <row r="2218" spans="1:17" x14ac:dyDescent="0.2">
      <c r="A2218" s="9"/>
      <c r="B2218" s="10"/>
      <c r="C2218" s="9"/>
      <c r="D2218" s="11"/>
      <c r="E2218" s="11"/>
      <c r="F2218" s="9"/>
      <c r="G2218" s="9"/>
      <c r="H2218" s="9"/>
      <c r="I2218" s="9"/>
      <c r="J2218" s="9"/>
      <c r="K2218" s="9"/>
      <c r="L2218" s="9"/>
      <c r="M2218" s="9"/>
      <c r="N2218" s="9"/>
      <c r="O2218" s="12"/>
      <c r="P2218" s="9"/>
      <c r="Q2218" s="9"/>
    </row>
    <row r="2219" spans="1:17" x14ac:dyDescent="0.2">
      <c r="A2219" s="9"/>
      <c r="B2219" s="10"/>
      <c r="C2219" s="9"/>
      <c r="D2219" s="11"/>
      <c r="E2219" s="11"/>
      <c r="F2219" s="9"/>
      <c r="G2219" s="9"/>
      <c r="H2219" s="9"/>
      <c r="I2219" s="9"/>
      <c r="J2219" s="9"/>
      <c r="K2219" s="9"/>
      <c r="L2219" s="9"/>
      <c r="M2219" s="9"/>
      <c r="N2219" s="9"/>
      <c r="O2219" s="12"/>
      <c r="P2219" s="9"/>
      <c r="Q2219" s="9"/>
    </row>
    <row r="2220" spans="1:17" x14ac:dyDescent="0.2">
      <c r="A2220" s="9"/>
      <c r="B2220" s="10"/>
      <c r="C2220" s="9"/>
      <c r="D2220" s="11"/>
      <c r="E2220" s="11"/>
      <c r="F2220" s="9"/>
      <c r="G2220" s="9"/>
      <c r="H2220" s="9"/>
      <c r="I2220" s="9"/>
      <c r="J2220" s="9"/>
      <c r="K2220" s="9"/>
      <c r="L2220" s="9"/>
      <c r="M2220" s="9"/>
      <c r="N2220" s="9"/>
      <c r="O2220" s="12"/>
      <c r="P2220" s="9"/>
      <c r="Q2220" s="9"/>
    </row>
    <row r="2221" spans="1:17" x14ac:dyDescent="0.2">
      <c r="A2221" s="9"/>
      <c r="B2221" s="10"/>
      <c r="C2221" s="9"/>
      <c r="D2221" s="11"/>
      <c r="E2221" s="11"/>
      <c r="F2221" s="9"/>
      <c r="G2221" s="9"/>
      <c r="H2221" s="9"/>
      <c r="I2221" s="9"/>
      <c r="J2221" s="9"/>
      <c r="K2221" s="9"/>
      <c r="L2221" s="9"/>
      <c r="M2221" s="9"/>
      <c r="N2221" s="9"/>
      <c r="O2221" s="12"/>
      <c r="P2221" s="9"/>
      <c r="Q2221" s="9"/>
    </row>
    <row r="2222" spans="1:17" x14ac:dyDescent="0.2">
      <c r="A2222" s="9"/>
      <c r="B2222" s="10"/>
      <c r="C2222" s="9"/>
      <c r="D2222" s="11"/>
      <c r="E2222" s="11"/>
      <c r="F2222" s="9"/>
      <c r="G2222" s="9"/>
      <c r="H2222" s="9"/>
      <c r="I2222" s="9"/>
      <c r="J2222" s="9"/>
      <c r="K2222" s="9"/>
      <c r="L2222" s="9"/>
      <c r="M2222" s="9"/>
      <c r="N2222" s="9"/>
      <c r="O2222" s="12"/>
      <c r="P2222" s="9"/>
      <c r="Q2222" s="9"/>
    </row>
    <row r="2223" spans="1:17" x14ac:dyDescent="0.2">
      <c r="A2223" s="9"/>
      <c r="B2223" s="10"/>
      <c r="C2223" s="9"/>
      <c r="D2223" s="11"/>
      <c r="E2223" s="11"/>
      <c r="F2223" s="9"/>
      <c r="G2223" s="9"/>
      <c r="H2223" s="9"/>
      <c r="I2223" s="9"/>
      <c r="J2223" s="9"/>
      <c r="K2223" s="9"/>
      <c r="L2223" s="9"/>
      <c r="M2223" s="9"/>
      <c r="N2223" s="9"/>
      <c r="O2223" s="12"/>
      <c r="P2223" s="9"/>
      <c r="Q2223" s="9"/>
    </row>
    <row r="2224" spans="1:17" x14ac:dyDescent="0.2">
      <c r="A2224" s="9"/>
      <c r="B2224" s="10"/>
      <c r="C2224" s="9"/>
      <c r="D2224" s="11"/>
      <c r="E2224" s="11"/>
      <c r="F2224" s="9"/>
      <c r="G2224" s="9"/>
      <c r="H2224" s="9"/>
      <c r="I2224" s="9"/>
      <c r="J2224" s="9"/>
      <c r="K2224" s="9"/>
      <c r="L2224" s="9"/>
      <c r="M2224" s="9"/>
      <c r="N2224" s="9"/>
      <c r="O2224" s="12"/>
      <c r="P2224" s="9"/>
      <c r="Q2224" s="9"/>
    </row>
    <row r="2225" spans="1:17" x14ac:dyDescent="0.2">
      <c r="A2225" s="9"/>
      <c r="B2225" s="10"/>
      <c r="C2225" s="9"/>
      <c r="D2225" s="11"/>
      <c r="E2225" s="11"/>
      <c r="F2225" s="9"/>
      <c r="G2225" s="9"/>
      <c r="H2225" s="9"/>
      <c r="I2225" s="9"/>
      <c r="J2225" s="9"/>
      <c r="K2225" s="9"/>
      <c r="L2225" s="9"/>
      <c r="M2225" s="9"/>
      <c r="N2225" s="9"/>
      <c r="O2225" s="12"/>
      <c r="P2225" s="9"/>
      <c r="Q2225" s="9"/>
    </row>
    <row r="2226" spans="1:17" x14ac:dyDescent="0.2">
      <c r="A2226" s="9"/>
      <c r="B2226" s="10"/>
      <c r="C2226" s="9"/>
      <c r="D2226" s="11"/>
      <c r="E2226" s="11"/>
      <c r="F2226" s="9"/>
      <c r="G2226" s="9"/>
      <c r="H2226" s="9"/>
      <c r="I2226" s="9"/>
      <c r="J2226" s="9"/>
      <c r="K2226" s="9"/>
      <c r="L2226" s="9"/>
      <c r="M2226" s="9"/>
      <c r="N2226" s="9"/>
      <c r="O2226" s="12"/>
      <c r="P2226" s="9"/>
      <c r="Q2226" s="9"/>
    </row>
    <row r="2227" spans="1:17" x14ac:dyDescent="0.2">
      <c r="A2227" s="9"/>
      <c r="B2227" s="10"/>
      <c r="C2227" s="9"/>
      <c r="D2227" s="11"/>
      <c r="E2227" s="11"/>
      <c r="F2227" s="9"/>
      <c r="G2227" s="9"/>
      <c r="H2227" s="9"/>
      <c r="I2227" s="9"/>
      <c r="J2227" s="9"/>
      <c r="K2227" s="9"/>
      <c r="L2227" s="9"/>
      <c r="M2227" s="9"/>
      <c r="N2227" s="9"/>
      <c r="O2227" s="12"/>
      <c r="P2227" s="9"/>
      <c r="Q2227" s="9"/>
    </row>
    <row r="2228" spans="1:17" x14ac:dyDescent="0.2">
      <c r="A2228" s="9"/>
      <c r="B2228" s="10"/>
      <c r="C2228" s="9"/>
      <c r="D2228" s="11"/>
      <c r="E2228" s="11"/>
      <c r="F2228" s="9"/>
      <c r="G2228" s="9"/>
      <c r="H2228" s="9"/>
      <c r="I2228" s="9"/>
      <c r="J2228" s="9"/>
      <c r="K2228" s="9"/>
      <c r="L2228" s="9"/>
      <c r="M2228" s="9"/>
      <c r="N2228" s="9"/>
      <c r="O2228" s="12"/>
      <c r="P2228" s="9"/>
      <c r="Q2228" s="9"/>
    </row>
    <row r="2229" spans="1:17" x14ac:dyDescent="0.2">
      <c r="A2229" s="9"/>
      <c r="B2229" s="10"/>
      <c r="C2229" s="9"/>
      <c r="D2229" s="11"/>
      <c r="E2229" s="11"/>
      <c r="F2229" s="9"/>
      <c r="G2229" s="9"/>
      <c r="H2229" s="9"/>
      <c r="I2229" s="9"/>
      <c r="J2229" s="9"/>
      <c r="K2229" s="9"/>
      <c r="L2229" s="9"/>
      <c r="M2229" s="9"/>
      <c r="N2229" s="9"/>
      <c r="O2229" s="12"/>
      <c r="P2229" s="9"/>
      <c r="Q2229" s="9"/>
    </row>
    <row r="2230" spans="1:17" x14ac:dyDescent="0.2">
      <c r="A2230" s="9"/>
      <c r="B2230" s="10"/>
      <c r="C2230" s="9"/>
      <c r="D2230" s="11"/>
      <c r="E2230" s="11"/>
      <c r="F2230" s="9"/>
      <c r="G2230" s="9"/>
      <c r="H2230" s="9"/>
      <c r="I2230" s="9"/>
      <c r="J2230" s="9"/>
      <c r="K2230" s="9"/>
      <c r="L2230" s="9"/>
      <c r="M2230" s="9"/>
      <c r="N2230" s="9"/>
      <c r="O2230" s="12"/>
      <c r="P2230" s="9"/>
      <c r="Q2230" s="9"/>
    </row>
    <row r="2231" spans="1:17" x14ac:dyDescent="0.2">
      <c r="A2231" s="9"/>
      <c r="B2231" s="10"/>
      <c r="C2231" s="9"/>
      <c r="D2231" s="11"/>
      <c r="E2231" s="11"/>
      <c r="F2231" s="9"/>
      <c r="G2231" s="9"/>
      <c r="H2231" s="9"/>
      <c r="I2231" s="9"/>
      <c r="J2231" s="9"/>
      <c r="K2231" s="9"/>
      <c r="L2231" s="9"/>
      <c r="M2231" s="9"/>
      <c r="N2231" s="9"/>
      <c r="O2231" s="12"/>
      <c r="P2231" s="9"/>
      <c r="Q2231" s="9"/>
    </row>
    <row r="2232" spans="1:17" x14ac:dyDescent="0.2">
      <c r="A2232" s="9"/>
      <c r="B2232" s="10"/>
      <c r="C2232" s="9"/>
      <c r="D2232" s="11"/>
      <c r="E2232" s="11"/>
      <c r="F2232" s="9"/>
      <c r="G2232" s="9"/>
      <c r="H2232" s="9"/>
      <c r="I2232" s="9"/>
      <c r="J2232" s="9"/>
      <c r="K2232" s="9"/>
      <c r="L2232" s="9"/>
      <c r="M2232" s="9"/>
      <c r="N2232" s="9"/>
      <c r="O2232" s="12"/>
      <c r="P2232" s="9"/>
      <c r="Q2232" s="9"/>
    </row>
    <row r="2233" spans="1:17" x14ac:dyDescent="0.2">
      <c r="A2233" s="9"/>
      <c r="B2233" s="10"/>
      <c r="C2233" s="9"/>
      <c r="D2233" s="11"/>
      <c r="E2233" s="11"/>
      <c r="F2233" s="9"/>
      <c r="G2233" s="9"/>
      <c r="H2233" s="9"/>
      <c r="I2233" s="9"/>
      <c r="J2233" s="9"/>
      <c r="K2233" s="9"/>
      <c r="L2233" s="9"/>
      <c r="M2233" s="9"/>
      <c r="N2233" s="9"/>
      <c r="O2233" s="12"/>
      <c r="P2233" s="9"/>
      <c r="Q2233" s="9"/>
    </row>
    <row r="2234" spans="1:17" x14ac:dyDescent="0.2">
      <c r="A2234" s="9"/>
      <c r="B2234" s="10"/>
      <c r="C2234" s="9"/>
      <c r="D2234" s="11"/>
      <c r="E2234" s="11"/>
      <c r="F2234" s="9"/>
      <c r="G2234" s="9"/>
      <c r="H2234" s="9"/>
      <c r="I2234" s="9"/>
      <c r="J2234" s="9"/>
      <c r="K2234" s="9"/>
      <c r="L2234" s="9"/>
      <c r="M2234" s="9"/>
      <c r="N2234" s="9"/>
      <c r="O2234" s="12"/>
      <c r="P2234" s="9"/>
      <c r="Q2234" s="9"/>
    </row>
    <row r="2235" spans="1:17" x14ac:dyDescent="0.2">
      <c r="A2235" s="9"/>
      <c r="B2235" s="10"/>
      <c r="C2235" s="9"/>
      <c r="D2235" s="11"/>
      <c r="E2235" s="11"/>
      <c r="F2235" s="9"/>
      <c r="G2235" s="9"/>
      <c r="H2235" s="9"/>
      <c r="I2235" s="9"/>
      <c r="J2235" s="9"/>
      <c r="K2235" s="9"/>
      <c r="L2235" s="9"/>
      <c r="M2235" s="9"/>
      <c r="N2235" s="9"/>
      <c r="O2235" s="12"/>
      <c r="P2235" s="9"/>
      <c r="Q2235" s="9"/>
    </row>
    <row r="2236" spans="1:17" x14ac:dyDescent="0.2">
      <c r="A2236" s="9"/>
      <c r="B2236" s="10"/>
      <c r="C2236" s="9"/>
      <c r="D2236" s="11"/>
      <c r="E2236" s="11"/>
      <c r="F2236" s="9"/>
      <c r="G2236" s="9"/>
      <c r="H2236" s="9"/>
      <c r="I2236" s="9"/>
      <c r="J2236" s="9"/>
      <c r="K2236" s="9"/>
      <c r="L2236" s="9"/>
      <c r="M2236" s="9"/>
      <c r="N2236" s="9"/>
      <c r="O2236" s="12"/>
      <c r="P2236" s="9"/>
      <c r="Q2236" s="9"/>
    </row>
    <row r="2237" spans="1:17" x14ac:dyDescent="0.2">
      <c r="A2237" s="9"/>
      <c r="B2237" s="10"/>
      <c r="C2237" s="9"/>
      <c r="D2237" s="11"/>
      <c r="E2237" s="11"/>
      <c r="F2237" s="9"/>
      <c r="G2237" s="9"/>
      <c r="H2237" s="9"/>
      <c r="I2237" s="9"/>
      <c r="J2237" s="9"/>
      <c r="K2237" s="9"/>
      <c r="L2237" s="9"/>
      <c r="M2237" s="9"/>
      <c r="N2237" s="9"/>
      <c r="O2237" s="12"/>
      <c r="P2237" s="9"/>
      <c r="Q2237" s="9"/>
    </row>
    <row r="2238" spans="1:17" x14ac:dyDescent="0.2">
      <c r="A2238" s="9"/>
      <c r="B2238" s="10"/>
      <c r="C2238" s="9"/>
      <c r="D2238" s="11"/>
      <c r="E2238" s="11"/>
      <c r="F2238" s="9"/>
      <c r="G2238" s="9"/>
      <c r="H2238" s="9"/>
      <c r="I2238" s="9"/>
      <c r="J2238" s="9"/>
      <c r="K2238" s="9"/>
      <c r="L2238" s="9"/>
      <c r="M2238" s="9"/>
      <c r="N2238" s="9"/>
      <c r="O2238" s="12"/>
      <c r="P2238" s="9"/>
      <c r="Q2238" s="9"/>
    </row>
    <row r="2239" spans="1:17" x14ac:dyDescent="0.2">
      <c r="A2239" s="9"/>
      <c r="B2239" s="10"/>
      <c r="C2239" s="9"/>
      <c r="D2239" s="11"/>
      <c r="E2239" s="11"/>
      <c r="F2239" s="9"/>
      <c r="G2239" s="9"/>
      <c r="H2239" s="9"/>
      <c r="I2239" s="9"/>
      <c r="J2239" s="9"/>
      <c r="K2239" s="9"/>
      <c r="L2239" s="9"/>
      <c r="M2239" s="9"/>
      <c r="N2239" s="9"/>
      <c r="O2239" s="12"/>
      <c r="P2239" s="9"/>
      <c r="Q2239" s="9"/>
    </row>
    <row r="2240" spans="1:17" x14ac:dyDescent="0.2">
      <c r="A2240" s="9"/>
      <c r="B2240" s="10"/>
      <c r="C2240" s="9"/>
      <c r="D2240" s="11"/>
      <c r="E2240" s="11"/>
      <c r="F2240" s="9"/>
      <c r="G2240" s="9"/>
      <c r="H2240" s="9"/>
      <c r="I2240" s="9"/>
      <c r="J2240" s="9"/>
      <c r="K2240" s="9"/>
      <c r="L2240" s="9"/>
      <c r="M2240" s="9"/>
      <c r="N2240" s="9"/>
      <c r="O2240" s="12"/>
      <c r="P2240" s="9"/>
      <c r="Q2240" s="9"/>
    </row>
    <row r="2241" spans="1:17" x14ac:dyDescent="0.2">
      <c r="A2241" s="9"/>
      <c r="B2241" s="10"/>
      <c r="C2241" s="9"/>
      <c r="D2241" s="11"/>
      <c r="E2241" s="11"/>
      <c r="F2241" s="9"/>
      <c r="G2241" s="9"/>
      <c r="H2241" s="9"/>
      <c r="I2241" s="9"/>
      <c r="J2241" s="9"/>
      <c r="K2241" s="9"/>
      <c r="L2241" s="9"/>
      <c r="M2241" s="9"/>
      <c r="N2241" s="9"/>
      <c r="O2241" s="12"/>
      <c r="P2241" s="9"/>
      <c r="Q2241" s="9"/>
    </row>
    <row r="2242" spans="1:17" x14ac:dyDescent="0.2">
      <c r="A2242" s="9"/>
      <c r="B2242" s="10"/>
      <c r="C2242" s="9"/>
      <c r="D2242" s="11"/>
      <c r="E2242" s="11"/>
      <c r="F2242" s="9"/>
      <c r="G2242" s="9"/>
      <c r="H2242" s="9"/>
      <c r="I2242" s="9"/>
      <c r="J2242" s="9"/>
      <c r="K2242" s="9"/>
      <c r="L2242" s="9"/>
      <c r="M2242" s="9"/>
      <c r="N2242" s="9"/>
      <c r="O2242" s="12"/>
      <c r="P2242" s="9"/>
      <c r="Q2242" s="9"/>
    </row>
    <row r="2243" spans="1:17" x14ac:dyDescent="0.2">
      <c r="A2243" s="9"/>
      <c r="B2243" s="10"/>
      <c r="C2243" s="9"/>
      <c r="D2243" s="11"/>
      <c r="E2243" s="11"/>
      <c r="F2243" s="9"/>
      <c r="G2243" s="9"/>
      <c r="H2243" s="9"/>
      <c r="I2243" s="9"/>
      <c r="J2243" s="9"/>
      <c r="K2243" s="9"/>
      <c r="L2243" s="9"/>
      <c r="M2243" s="9"/>
      <c r="N2243" s="9"/>
      <c r="O2243" s="12"/>
      <c r="P2243" s="9"/>
      <c r="Q2243" s="9"/>
    </row>
    <row r="2244" spans="1:17" x14ac:dyDescent="0.2">
      <c r="A2244" s="9"/>
      <c r="B2244" s="10"/>
      <c r="C2244" s="9"/>
      <c r="D2244" s="11"/>
      <c r="E2244" s="11"/>
      <c r="F2244" s="9"/>
      <c r="G2244" s="9"/>
      <c r="H2244" s="9"/>
      <c r="I2244" s="9"/>
      <c r="J2244" s="9"/>
      <c r="K2244" s="9"/>
      <c r="L2244" s="9"/>
      <c r="M2244" s="9"/>
      <c r="N2244" s="9"/>
      <c r="O2244" s="12"/>
      <c r="P2244" s="9"/>
      <c r="Q2244" s="9"/>
    </row>
    <row r="2245" spans="1:17" x14ac:dyDescent="0.2">
      <c r="A2245" s="9"/>
      <c r="B2245" s="10"/>
      <c r="C2245" s="9"/>
      <c r="D2245" s="11"/>
      <c r="E2245" s="11"/>
      <c r="F2245" s="9"/>
      <c r="G2245" s="9"/>
      <c r="H2245" s="9"/>
      <c r="I2245" s="9"/>
      <c r="J2245" s="9"/>
      <c r="K2245" s="9"/>
      <c r="L2245" s="9"/>
      <c r="M2245" s="9"/>
      <c r="N2245" s="9"/>
      <c r="O2245" s="12"/>
      <c r="P2245" s="9"/>
      <c r="Q2245" s="9"/>
    </row>
    <row r="2246" spans="1:17" x14ac:dyDescent="0.2">
      <c r="A2246" s="9"/>
      <c r="B2246" s="10"/>
      <c r="C2246" s="9"/>
      <c r="D2246" s="11"/>
      <c r="E2246" s="11"/>
      <c r="F2246" s="9"/>
      <c r="G2246" s="9"/>
      <c r="H2246" s="9"/>
      <c r="I2246" s="9"/>
      <c r="J2246" s="9"/>
      <c r="K2246" s="9"/>
      <c r="L2246" s="9"/>
      <c r="M2246" s="9"/>
      <c r="N2246" s="9"/>
      <c r="O2246" s="12"/>
      <c r="P2246" s="9"/>
      <c r="Q2246" s="9"/>
    </row>
    <row r="2247" spans="1:17" x14ac:dyDescent="0.2">
      <c r="A2247" s="9"/>
      <c r="B2247" s="10"/>
      <c r="C2247" s="9"/>
      <c r="D2247" s="11"/>
      <c r="E2247" s="11"/>
      <c r="F2247" s="9"/>
      <c r="G2247" s="9"/>
      <c r="H2247" s="9"/>
      <c r="I2247" s="9"/>
      <c r="J2247" s="9"/>
      <c r="K2247" s="9"/>
      <c r="L2247" s="9"/>
      <c r="M2247" s="9"/>
      <c r="N2247" s="9"/>
      <c r="O2247" s="12"/>
      <c r="P2247" s="9"/>
      <c r="Q2247" s="9"/>
    </row>
    <row r="2248" spans="1:17" x14ac:dyDescent="0.2">
      <c r="A2248" s="9"/>
      <c r="B2248" s="10"/>
      <c r="C2248" s="9"/>
      <c r="D2248" s="11"/>
      <c r="E2248" s="11"/>
      <c r="F2248" s="9"/>
      <c r="G2248" s="9"/>
      <c r="H2248" s="9"/>
      <c r="I2248" s="9"/>
      <c r="J2248" s="9"/>
      <c r="K2248" s="9"/>
      <c r="L2248" s="9"/>
      <c r="M2248" s="9"/>
      <c r="N2248" s="9"/>
      <c r="O2248" s="12"/>
      <c r="P2248" s="9"/>
      <c r="Q2248" s="9"/>
    </row>
    <row r="2249" spans="1:17" x14ac:dyDescent="0.2">
      <c r="A2249" s="9"/>
      <c r="B2249" s="10"/>
      <c r="C2249" s="9"/>
      <c r="D2249" s="11"/>
      <c r="E2249" s="11"/>
      <c r="F2249" s="9"/>
      <c r="G2249" s="9"/>
      <c r="H2249" s="9"/>
      <c r="I2249" s="9"/>
      <c r="J2249" s="9"/>
      <c r="K2249" s="9"/>
      <c r="L2249" s="9"/>
      <c r="M2249" s="9"/>
      <c r="N2249" s="9"/>
      <c r="O2249" s="12"/>
      <c r="P2249" s="9"/>
      <c r="Q2249" s="9"/>
    </row>
    <row r="2250" spans="1:17" x14ac:dyDescent="0.2">
      <c r="A2250" s="9"/>
      <c r="B2250" s="10"/>
      <c r="C2250" s="9"/>
      <c r="D2250" s="11"/>
      <c r="E2250" s="11"/>
      <c r="F2250" s="9"/>
      <c r="G2250" s="9"/>
      <c r="H2250" s="9"/>
      <c r="I2250" s="9"/>
      <c r="J2250" s="9"/>
      <c r="K2250" s="9"/>
      <c r="L2250" s="9"/>
      <c r="M2250" s="9"/>
      <c r="N2250" s="9"/>
      <c r="O2250" s="12"/>
      <c r="P2250" s="9"/>
      <c r="Q2250" s="9"/>
    </row>
    <row r="2251" spans="1:17" x14ac:dyDescent="0.2">
      <c r="A2251" s="9"/>
      <c r="B2251" s="10"/>
      <c r="C2251" s="9"/>
      <c r="D2251" s="11"/>
      <c r="E2251" s="11"/>
      <c r="F2251" s="9"/>
      <c r="G2251" s="9"/>
      <c r="H2251" s="9"/>
      <c r="I2251" s="9"/>
      <c r="J2251" s="9"/>
      <c r="K2251" s="9"/>
      <c r="L2251" s="9"/>
      <c r="M2251" s="9"/>
      <c r="N2251" s="9"/>
      <c r="O2251" s="12"/>
      <c r="P2251" s="9"/>
      <c r="Q2251" s="9"/>
    </row>
    <row r="2252" spans="1:17" x14ac:dyDescent="0.2">
      <c r="A2252" s="9"/>
      <c r="B2252" s="10"/>
      <c r="C2252" s="9"/>
      <c r="D2252" s="11"/>
      <c r="E2252" s="11"/>
      <c r="F2252" s="9"/>
      <c r="G2252" s="9"/>
      <c r="H2252" s="9"/>
      <c r="I2252" s="9"/>
      <c r="J2252" s="9"/>
      <c r="K2252" s="9"/>
      <c r="L2252" s="9"/>
      <c r="M2252" s="9"/>
      <c r="N2252" s="9"/>
      <c r="O2252" s="12"/>
      <c r="P2252" s="9"/>
      <c r="Q2252" s="9"/>
    </row>
    <row r="2253" spans="1:17" x14ac:dyDescent="0.2">
      <c r="A2253" s="9"/>
      <c r="B2253" s="10"/>
      <c r="C2253" s="9"/>
      <c r="D2253" s="11"/>
      <c r="E2253" s="11"/>
      <c r="F2253" s="9"/>
      <c r="G2253" s="9"/>
      <c r="H2253" s="9"/>
      <c r="I2253" s="9"/>
      <c r="J2253" s="9"/>
      <c r="K2253" s="9"/>
      <c r="L2253" s="9"/>
      <c r="M2253" s="9"/>
      <c r="N2253" s="9"/>
      <c r="O2253" s="12"/>
      <c r="P2253" s="9"/>
      <c r="Q2253" s="9"/>
    </row>
    <row r="2254" spans="1:17" x14ac:dyDescent="0.2">
      <c r="A2254" s="9"/>
      <c r="B2254" s="10"/>
      <c r="C2254" s="9"/>
      <c r="D2254" s="11"/>
      <c r="E2254" s="11"/>
      <c r="F2254" s="9"/>
      <c r="G2254" s="9"/>
      <c r="H2254" s="9"/>
      <c r="I2254" s="9"/>
      <c r="J2254" s="9"/>
      <c r="K2254" s="9"/>
      <c r="L2254" s="9"/>
      <c r="M2254" s="9"/>
      <c r="N2254" s="9"/>
      <c r="O2254" s="12"/>
      <c r="P2254" s="9"/>
      <c r="Q2254" s="9"/>
    </row>
    <row r="2255" spans="1:17" x14ac:dyDescent="0.2">
      <c r="A2255" s="9"/>
      <c r="B2255" s="10"/>
      <c r="C2255" s="9"/>
      <c r="D2255" s="11"/>
      <c r="E2255" s="11"/>
      <c r="F2255" s="9"/>
      <c r="G2255" s="9"/>
      <c r="H2255" s="9"/>
      <c r="I2255" s="9"/>
      <c r="J2255" s="9"/>
      <c r="K2255" s="9"/>
      <c r="L2255" s="9"/>
      <c r="M2255" s="9"/>
      <c r="N2255" s="9"/>
      <c r="O2255" s="12"/>
      <c r="P2255" s="9"/>
      <c r="Q2255" s="9"/>
    </row>
    <row r="2256" spans="1:17" x14ac:dyDescent="0.2">
      <c r="A2256" s="9"/>
      <c r="B2256" s="10"/>
      <c r="C2256" s="9"/>
      <c r="D2256" s="11"/>
      <c r="E2256" s="11"/>
      <c r="F2256" s="9"/>
      <c r="G2256" s="9"/>
      <c r="H2256" s="9"/>
      <c r="I2256" s="9"/>
      <c r="J2256" s="9"/>
      <c r="K2256" s="9"/>
      <c r="L2256" s="9"/>
      <c r="M2256" s="9"/>
      <c r="N2256" s="9"/>
      <c r="O2256" s="12"/>
      <c r="P2256" s="9"/>
      <c r="Q2256" s="9"/>
    </row>
    <row r="2257" spans="1:17" x14ac:dyDescent="0.2">
      <c r="A2257" s="9"/>
      <c r="B2257" s="10"/>
      <c r="C2257" s="9"/>
      <c r="D2257" s="11"/>
      <c r="E2257" s="11"/>
      <c r="F2257" s="9"/>
      <c r="G2257" s="9"/>
      <c r="H2257" s="9"/>
      <c r="I2257" s="9"/>
      <c r="J2257" s="9"/>
      <c r="K2257" s="9"/>
      <c r="L2257" s="9"/>
      <c r="M2257" s="9"/>
      <c r="N2257" s="9"/>
      <c r="O2257" s="12"/>
      <c r="P2257" s="9"/>
      <c r="Q2257" s="9"/>
    </row>
    <row r="2258" spans="1:17" x14ac:dyDescent="0.2">
      <c r="A2258" s="9"/>
      <c r="B2258" s="10"/>
      <c r="C2258" s="9"/>
      <c r="D2258" s="11"/>
      <c r="E2258" s="11"/>
      <c r="F2258" s="9"/>
      <c r="G2258" s="9"/>
      <c r="H2258" s="9"/>
      <c r="I2258" s="9"/>
      <c r="J2258" s="9"/>
      <c r="K2258" s="9"/>
      <c r="L2258" s="9"/>
      <c r="M2258" s="9"/>
      <c r="N2258" s="9"/>
      <c r="O2258" s="12"/>
      <c r="P2258" s="9"/>
      <c r="Q2258" s="9"/>
    </row>
    <row r="2259" spans="1:17" x14ac:dyDescent="0.2">
      <c r="A2259" s="9"/>
      <c r="B2259" s="10"/>
      <c r="C2259" s="9"/>
      <c r="D2259" s="11"/>
      <c r="E2259" s="11"/>
      <c r="F2259" s="9"/>
      <c r="G2259" s="9"/>
      <c r="H2259" s="9"/>
      <c r="I2259" s="9"/>
      <c r="J2259" s="9"/>
      <c r="K2259" s="9"/>
      <c r="L2259" s="9"/>
      <c r="M2259" s="9"/>
      <c r="N2259" s="9"/>
      <c r="O2259" s="12"/>
      <c r="P2259" s="9"/>
      <c r="Q2259" s="9"/>
    </row>
    <row r="2260" spans="1:17" x14ac:dyDescent="0.2">
      <c r="A2260" s="9"/>
      <c r="B2260" s="10"/>
      <c r="C2260" s="9"/>
      <c r="D2260" s="11"/>
      <c r="E2260" s="11"/>
      <c r="F2260" s="9"/>
      <c r="G2260" s="9"/>
      <c r="H2260" s="9"/>
      <c r="I2260" s="9"/>
      <c r="J2260" s="9"/>
      <c r="K2260" s="9"/>
      <c r="L2260" s="9"/>
      <c r="M2260" s="9"/>
      <c r="N2260" s="9"/>
      <c r="O2260" s="12"/>
      <c r="P2260" s="9"/>
      <c r="Q2260" s="9"/>
    </row>
    <row r="2261" spans="1:17" x14ac:dyDescent="0.2">
      <c r="A2261" s="9"/>
      <c r="B2261" s="10"/>
      <c r="C2261" s="9"/>
      <c r="D2261" s="11"/>
      <c r="E2261" s="11"/>
      <c r="F2261" s="9"/>
      <c r="G2261" s="9"/>
      <c r="H2261" s="9"/>
      <c r="I2261" s="9"/>
      <c r="J2261" s="9"/>
      <c r="K2261" s="9"/>
      <c r="L2261" s="9"/>
      <c r="M2261" s="9"/>
      <c r="N2261" s="9"/>
      <c r="O2261" s="12"/>
      <c r="P2261" s="9"/>
      <c r="Q2261" s="9"/>
    </row>
    <row r="2262" spans="1:17" x14ac:dyDescent="0.2">
      <c r="A2262" s="9"/>
      <c r="B2262" s="10"/>
      <c r="C2262" s="9"/>
      <c r="D2262" s="11"/>
      <c r="E2262" s="11"/>
      <c r="F2262" s="9"/>
      <c r="G2262" s="9"/>
      <c r="H2262" s="9"/>
      <c r="I2262" s="9"/>
      <c r="J2262" s="9"/>
      <c r="K2262" s="9"/>
      <c r="L2262" s="9"/>
      <c r="M2262" s="9"/>
      <c r="N2262" s="9"/>
      <c r="O2262" s="12"/>
      <c r="P2262" s="9"/>
      <c r="Q2262" s="9"/>
    </row>
    <row r="2263" spans="1:17" x14ac:dyDescent="0.2">
      <c r="A2263" s="9"/>
      <c r="B2263" s="10"/>
      <c r="C2263" s="9"/>
      <c r="D2263" s="11"/>
      <c r="E2263" s="11"/>
      <c r="F2263" s="9"/>
      <c r="G2263" s="9"/>
      <c r="H2263" s="9"/>
      <c r="I2263" s="9"/>
      <c r="J2263" s="9"/>
      <c r="K2263" s="9"/>
      <c r="L2263" s="9"/>
      <c r="M2263" s="9"/>
      <c r="N2263" s="9"/>
      <c r="O2263" s="12"/>
      <c r="P2263" s="9"/>
      <c r="Q2263" s="9"/>
    </row>
    <row r="2264" spans="1:17" x14ac:dyDescent="0.2">
      <c r="A2264" s="9"/>
      <c r="B2264" s="10"/>
      <c r="C2264" s="9"/>
      <c r="D2264" s="11"/>
      <c r="E2264" s="11"/>
      <c r="F2264" s="9"/>
      <c r="G2264" s="9"/>
      <c r="H2264" s="9"/>
      <c r="I2264" s="9"/>
      <c r="J2264" s="9"/>
      <c r="K2264" s="9"/>
      <c r="L2264" s="9"/>
      <c r="M2264" s="9"/>
      <c r="N2264" s="9"/>
      <c r="O2264" s="12"/>
      <c r="P2264" s="9"/>
      <c r="Q2264" s="9"/>
    </row>
    <row r="2265" spans="1:17" x14ac:dyDescent="0.2">
      <c r="A2265" s="9"/>
      <c r="B2265" s="10"/>
      <c r="C2265" s="9"/>
      <c r="D2265" s="11"/>
      <c r="E2265" s="11"/>
      <c r="F2265" s="9"/>
      <c r="G2265" s="9"/>
      <c r="H2265" s="9"/>
      <c r="I2265" s="9"/>
      <c r="J2265" s="9"/>
      <c r="K2265" s="9"/>
      <c r="L2265" s="9"/>
      <c r="M2265" s="9"/>
      <c r="N2265" s="9"/>
      <c r="O2265" s="12"/>
      <c r="P2265" s="9"/>
      <c r="Q2265" s="9"/>
    </row>
    <row r="2266" spans="1:17" x14ac:dyDescent="0.2">
      <c r="A2266" s="9"/>
      <c r="B2266" s="10"/>
      <c r="C2266" s="9"/>
      <c r="D2266" s="11"/>
      <c r="E2266" s="11"/>
      <c r="F2266" s="9"/>
      <c r="G2266" s="9"/>
      <c r="H2266" s="9"/>
      <c r="I2266" s="9"/>
      <c r="J2266" s="9"/>
      <c r="K2266" s="9"/>
      <c r="L2266" s="9"/>
      <c r="M2266" s="9"/>
      <c r="N2266" s="9"/>
      <c r="O2266" s="12"/>
      <c r="P2266" s="9"/>
      <c r="Q2266" s="9"/>
    </row>
    <row r="2267" spans="1:17" x14ac:dyDescent="0.2">
      <c r="A2267" s="9"/>
      <c r="B2267" s="10"/>
      <c r="C2267" s="9"/>
      <c r="D2267" s="11"/>
      <c r="E2267" s="11"/>
      <c r="F2267" s="9"/>
      <c r="G2267" s="9"/>
      <c r="H2267" s="9"/>
      <c r="I2267" s="9"/>
      <c r="J2267" s="9"/>
      <c r="K2267" s="9"/>
      <c r="L2267" s="9"/>
      <c r="M2267" s="9"/>
      <c r="N2267" s="9"/>
      <c r="O2267" s="12"/>
      <c r="P2267" s="9"/>
      <c r="Q2267" s="9"/>
    </row>
    <row r="2268" spans="1:17" x14ac:dyDescent="0.2">
      <c r="A2268" s="9"/>
      <c r="B2268" s="10"/>
      <c r="C2268" s="9"/>
      <c r="D2268" s="11"/>
      <c r="E2268" s="11"/>
      <c r="F2268" s="9"/>
      <c r="G2268" s="9"/>
      <c r="H2268" s="9"/>
      <c r="I2268" s="9"/>
      <c r="J2268" s="9"/>
      <c r="K2268" s="9"/>
      <c r="L2268" s="9"/>
      <c r="M2268" s="9"/>
      <c r="N2268" s="9"/>
      <c r="O2268" s="12"/>
      <c r="P2268" s="9"/>
      <c r="Q2268" s="9"/>
    </row>
    <row r="2269" spans="1:17" x14ac:dyDescent="0.2">
      <c r="A2269" s="9"/>
      <c r="B2269" s="10"/>
      <c r="C2269" s="9"/>
      <c r="D2269" s="11"/>
      <c r="E2269" s="11"/>
      <c r="F2269" s="9"/>
      <c r="G2269" s="9"/>
      <c r="H2269" s="9"/>
      <c r="I2269" s="9"/>
      <c r="J2269" s="9"/>
      <c r="K2269" s="9"/>
      <c r="L2269" s="9"/>
      <c r="M2269" s="9"/>
      <c r="N2269" s="9"/>
      <c r="O2269" s="12"/>
      <c r="P2269" s="9"/>
      <c r="Q2269" s="9"/>
    </row>
    <row r="2270" spans="1:17" x14ac:dyDescent="0.2">
      <c r="A2270" s="9"/>
      <c r="B2270" s="10"/>
      <c r="C2270" s="9"/>
      <c r="D2270" s="11"/>
      <c r="E2270" s="11"/>
      <c r="F2270" s="9"/>
      <c r="G2270" s="9"/>
      <c r="H2270" s="9"/>
      <c r="I2270" s="9"/>
      <c r="J2270" s="9"/>
      <c r="K2270" s="9"/>
      <c r="L2270" s="9"/>
      <c r="M2270" s="9"/>
      <c r="N2270" s="9"/>
      <c r="O2270" s="12"/>
      <c r="P2270" s="9"/>
      <c r="Q2270" s="9"/>
    </row>
    <row r="2271" spans="1:17" x14ac:dyDescent="0.2">
      <c r="A2271" s="9"/>
      <c r="B2271" s="10"/>
      <c r="C2271" s="9"/>
      <c r="D2271" s="11"/>
      <c r="E2271" s="11"/>
      <c r="F2271" s="9"/>
      <c r="G2271" s="9"/>
      <c r="H2271" s="9"/>
      <c r="I2271" s="9"/>
      <c r="J2271" s="9"/>
      <c r="K2271" s="9"/>
      <c r="L2271" s="9"/>
      <c r="M2271" s="9"/>
      <c r="N2271" s="9"/>
      <c r="O2271" s="12"/>
      <c r="P2271" s="9"/>
      <c r="Q2271" s="9"/>
    </row>
    <row r="2272" spans="1:17" x14ac:dyDescent="0.2">
      <c r="A2272" s="9"/>
      <c r="B2272" s="10"/>
      <c r="C2272" s="9"/>
      <c r="D2272" s="11"/>
      <c r="E2272" s="11"/>
      <c r="F2272" s="9"/>
      <c r="G2272" s="9"/>
      <c r="H2272" s="9"/>
      <c r="I2272" s="9"/>
      <c r="J2272" s="9"/>
      <c r="K2272" s="9"/>
      <c r="L2272" s="9"/>
      <c r="M2272" s="9"/>
      <c r="N2272" s="9"/>
      <c r="O2272" s="12"/>
      <c r="P2272" s="9"/>
      <c r="Q2272" s="9"/>
    </row>
    <row r="2273" spans="1:17" x14ac:dyDescent="0.2">
      <c r="A2273" s="9"/>
      <c r="B2273" s="10"/>
      <c r="C2273" s="9"/>
      <c r="D2273" s="11"/>
      <c r="E2273" s="11"/>
      <c r="F2273" s="9"/>
      <c r="G2273" s="9"/>
      <c r="H2273" s="9"/>
      <c r="I2273" s="9"/>
      <c r="J2273" s="9"/>
      <c r="K2273" s="9"/>
      <c r="L2273" s="9"/>
      <c r="M2273" s="9"/>
      <c r="N2273" s="9"/>
      <c r="O2273" s="12"/>
      <c r="P2273" s="9"/>
      <c r="Q2273" s="9"/>
    </row>
    <row r="2274" spans="1:17" x14ac:dyDescent="0.2">
      <c r="A2274" s="9"/>
      <c r="B2274" s="10"/>
      <c r="C2274" s="9"/>
      <c r="D2274" s="11"/>
      <c r="E2274" s="11"/>
      <c r="F2274" s="9"/>
      <c r="G2274" s="9"/>
      <c r="H2274" s="9"/>
      <c r="I2274" s="9"/>
      <c r="J2274" s="9"/>
      <c r="K2274" s="9"/>
      <c r="L2274" s="9"/>
      <c r="M2274" s="9"/>
      <c r="N2274" s="9"/>
      <c r="O2274" s="12"/>
      <c r="P2274" s="9"/>
      <c r="Q2274" s="9"/>
    </row>
    <row r="2275" spans="1:17" x14ac:dyDescent="0.2">
      <c r="A2275" s="9"/>
      <c r="B2275" s="10"/>
      <c r="C2275" s="9"/>
      <c r="D2275" s="11"/>
      <c r="E2275" s="11"/>
      <c r="F2275" s="9"/>
      <c r="G2275" s="9"/>
      <c r="H2275" s="9"/>
      <c r="I2275" s="9"/>
      <c r="J2275" s="9"/>
      <c r="K2275" s="9"/>
      <c r="L2275" s="9"/>
      <c r="M2275" s="9"/>
      <c r="N2275" s="9"/>
      <c r="O2275" s="12"/>
      <c r="P2275" s="9"/>
      <c r="Q2275" s="9"/>
    </row>
    <row r="2276" spans="1:17" x14ac:dyDescent="0.2">
      <c r="A2276" s="9"/>
      <c r="B2276" s="10"/>
      <c r="C2276" s="9"/>
      <c r="D2276" s="11"/>
      <c r="E2276" s="11"/>
      <c r="F2276" s="9"/>
      <c r="G2276" s="9"/>
      <c r="H2276" s="9"/>
      <c r="I2276" s="9"/>
      <c r="J2276" s="9"/>
      <c r="K2276" s="9"/>
      <c r="L2276" s="9"/>
      <c r="M2276" s="9"/>
      <c r="N2276" s="9"/>
      <c r="O2276" s="12"/>
      <c r="P2276" s="9"/>
      <c r="Q2276" s="9"/>
    </row>
    <row r="2277" spans="1:17" x14ac:dyDescent="0.2">
      <c r="A2277" s="9"/>
      <c r="B2277" s="10"/>
      <c r="C2277" s="9"/>
      <c r="D2277" s="11"/>
      <c r="E2277" s="11"/>
      <c r="F2277" s="9"/>
      <c r="G2277" s="9"/>
      <c r="H2277" s="9"/>
      <c r="I2277" s="9"/>
      <c r="J2277" s="9"/>
      <c r="K2277" s="9"/>
      <c r="L2277" s="9"/>
      <c r="M2277" s="9"/>
      <c r="N2277" s="9"/>
      <c r="O2277" s="12"/>
      <c r="P2277" s="9"/>
      <c r="Q2277" s="9"/>
    </row>
    <row r="2278" spans="1:17" x14ac:dyDescent="0.2">
      <c r="A2278" s="9"/>
      <c r="B2278" s="10"/>
      <c r="C2278" s="9"/>
      <c r="D2278" s="11"/>
      <c r="E2278" s="11"/>
      <c r="F2278" s="9"/>
      <c r="G2278" s="9"/>
      <c r="H2278" s="9"/>
      <c r="I2278" s="9"/>
      <c r="J2278" s="9"/>
      <c r="K2278" s="9"/>
      <c r="L2278" s="9"/>
      <c r="M2278" s="9"/>
      <c r="N2278" s="9"/>
      <c r="O2278" s="12"/>
      <c r="P2278" s="9"/>
      <c r="Q2278" s="9"/>
    </row>
    <row r="2279" spans="1:17" x14ac:dyDescent="0.2">
      <c r="A2279" s="9"/>
      <c r="B2279" s="10"/>
      <c r="C2279" s="9"/>
      <c r="D2279" s="11"/>
      <c r="E2279" s="11"/>
      <c r="F2279" s="9"/>
      <c r="G2279" s="9"/>
      <c r="H2279" s="9"/>
      <c r="I2279" s="9"/>
      <c r="J2279" s="9"/>
      <c r="K2279" s="9"/>
      <c r="L2279" s="9"/>
      <c r="M2279" s="9"/>
      <c r="N2279" s="9"/>
      <c r="O2279" s="12"/>
      <c r="P2279" s="9"/>
      <c r="Q2279" s="9"/>
    </row>
    <row r="2280" spans="1:17" x14ac:dyDescent="0.2">
      <c r="A2280" s="9"/>
      <c r="B2280" s="10"/>
      <c r="C2280" s="9"/>
      <c r="D2280" s="11"/>
      <c r="E2280" s="11"/>
      <c r="F2280" s="9"/>
      <c r="G2280" s="9"/>
      <c r="H2280" s="9"/>
      <c r="I2280" s="9"/>
      <c r="J2280" s="9"/>
      <c r="K2280" s="9"/>
      <c r="L2280" s="9"/>
      <c r="M2280" s="9"/>
      <c r="N2280" s="9"/>
      <c r="O2280" s="12"/>
      <c r="P2280" s="9"/>
      <c r="Q2280" s="9"/>
    </row>
    <row r="2281" spans="1:17" x14ac:dyDescent="0.2">
      <c r="A2281" s="9"/>
      <c r="B2281" s="10"/>
      <c r="C2281" s="9"/>
      <c r="D2281" s="11"/>
      <c r="E2281" s="11"/>
      <c r="F2281" s="9"/>
      <c r="G2281" s="9"/>
      <c r="H2281" s="9"/>
      <c r="I2281" s="9"/>
      <c r="J2281" s="9"/>
      <c r="K2281" s="9"/>
      <c r="L2281" s="9"/>
      <c r="M2281" s="9"/>
      <c r="N2281" s="9"/>
      <c r="O2281" s="12"/>
      <c r="P2281" s="9"/>
      <c r="Q2281" s="9"/>
    </row>
    <row r="2282" spans="1:17" x14ac:dyDescent="0.2">
      <c r="A2282" s="9"/>
      <c r="B2282" s="10"/>
      <c r="C2282" s="9"/>
      <c r="D2282" s="11"/>
      <c r="E2282" s="11"/>
      <c r="F2282" s="9"/>
      <c r="G2282" s="9"/>
      <c r="H2282" s="9"/>
      <c r="I2282" s="9"/>
      <c r="J2282" s="9"/>
      <c r="K2282" s="9"/>
      <c r="L2282" s="9"/>
      <c r="M2282" s="9"/>
      <c r="N2282" s="9"/>
      <c r="O2282" s="12"/>
      <c r="P2282" s="9"/>
      <c r="Q2282" s="9"/>
    </row>
    <row r="2283" spans="1:17" x14ac:dyDescent="0.2">
      <c r="A2283" s="9"/>
      <c r="B2283" s="10"/>
      <c r="C2283" s="9"/>
      <c r="D2283" s="11"/>
      <c r="E2283" s="11"/>
      <c r="F2283" s="9"/>
      <c r="G2283" s="9"/>
      <c r="H2283" s="9"/>
      <c r="I2283" s="9"/>
      <c r="J2283" s="9"/>
      <c r="K2283" s="9"/>
      <c r="L2283" s="9"/>
      <c r="M2283" s="9"/>
      <c r="N2283" s="9"/>
      <c r="O2283" s="12"/>
      <c r="P2283" s="9"/>
      <c r="Q2283" s="9"/>
    </row>
    <row r="2284" spans="1:17" x14ac:dyDescent="0.2">
      <c r="A2284" s="9"/>
      <c r="B2284" s="10"/>
      <c r="C2284" s="9"/>
      <c r="D2284" s="11"/>
      <c r="E2284" s="11"/>
      <c r="F2284" s="9"/>
      <c r="G2284" s="9"/>
      <c r="H2284" s="9"/>
      <c r="I2284" s="9"/>
      <c r="J2284" s="9"/>
      <c r="K2284" s="9"/>
      <c r="L2284" s="9"/>
      <c r="M2284" s="9"/>
      <c r="N2284" s="9"/>
      <c r="O2284" s="12"/>
      <c r="P2284" s="9"/>
      <c r="Q2284" s="9"/>
    </row>
    <row r="2285" spans="1:17" x14ac:dyDescent="0.2">
      <c r="A2285" s="9"/>
      <c r="B2285" s="10"/>
      <c r="C2285" s="9"/>
      <c r="D2285" s="11"/>
      <c r="E2285" s="11"/>
      <c r="F2285" s="9"/>
      <c r="G2285" s="9"/>
      <c r="H2285" s="9"/>
      <c r="I2285" s="9"/>
      <c r="J2285" s="9"/>
      <c r="K2285" s="9"/>
      <c r="L2285" s="9"/>
      <c r="M2285" s="9"/>
      <c r="N2285" s="9"/>
      <c r="O2285" s="12"/>
      <c r="P2285" s="9"/>
      <c r="Q2285" s="9"/>
    </row>
    <row r="2286" spans="1:17" x14ac:dyDescent="0.2">
      <c r="A2286" s="9"/>
      <c r="B2286" s="10"/>
      <c r="C2286" s="9"/>
      <c r="D2286" s="11"/>
      <c r="E2286" s="11"/>
      <c r="F2286" s="9"/>
      <c r="G2286" s="9"/>
      <c r="H2286" s="9"/>
      <c r="I2286" s="9"/>
      <c r="J2286" s="9"/>
      <c r="K2286" s="9"/>
      <c r="L2286" s="9"/>
      <c r="M2286" s="9"/>
      <c r="N2286" s="9"/>
      <c r="O2286" s="12"/>
      <c r="P2286" s="9"/>
      <c r="Q2286" s="9"/>
    </row>
    <row r="2287" spans="1:17" x14ac:dyDescent="0.2">
      <c r="A2287" s="9"/>
      <c r="B2287" s="10"/>
      <c r="C2287" s="9"/>
      <c r="D2287" s="11"/>
      <c r="E2287" s="11"/>
      <c r="F2287" s="9"/>
      <c r="G2287" s="9"/>
      <c r="H2287" s="9"/>
      <c r="I2287" s="9"/>
      <c r="J2287" s="9"/>
      <c r="K2287" s="9"/>
      <c r="L2287" s="9"/>
      <c r="M2287" s="9"/>
      <c r="N2287" s="9"/>
      <c r="O2287" s="12"/>
      <c r="P2287" s="9"/>
      <c r="Q2287" s="9"/>
    </row>
    <row r="2288" spans="1:17" x14ac:dyDescent="0.2">
      <c r="A2288" s="9"/>
      <c r="B2288" s="10"/>
      <c r="C2288" s="9"/>
      <c r="D2288" s="11"/>
      <c r="E2288" s="11"/>
      <c r="F2288" s="9"/>
      <c r="G2288" s="9"/>
      <c r="H2288" s="9"/>
      <c r="I2288" s="9"/>
      <c r="J2288" s="9"/>
      <c r="K2288" s="9"/>
      <c r="L2288" s="9"/>
      <c r="M2288" s="9"/>
      <c r="N2288" s="9"/>
      <c r="O2288" s="12"/>
      <c r="P2288" s="9"/>
      <c r="Q2288" s="9"/>
    </row>
    <row r="2289" spans="1:17" x14ac:dyDescent="0.2">
      <c r="A2289" s="9"/>
      <c r="B2289" s="10"/>
      <c r="C2289" s="9"/>
      <c r="D2289" s="11"/>
      <c r="E2289" s="11"/>
      <c r="F2289" s="9"/>
      <c r="G2289" s="9"/>
      <c r="H2289" s="9"/>
      <c r="I2289" s="9"/>
      <c r="J2289" s="9"/>
      <c r="K2289" s="9"/>
      <c r="L2289" s="9"/>
      <c r="M2289" s="9"/>
      <c r="N2289" s="9"/>
      <c r="O2289" s="12"/>
      <c r="P2289" s="9"/>
      <c r="Q2289" s="9"/>
    </row>
    <row r="2290" spans="1:17" x14ac:dyDescent="0.2">
      <c r="A2290" s="9"/>
      <c r="B2290" s="10"/>
      <c r="C2290" s="9"/>
      <c r="D2290" s="11"/>
      <c r="E2290" s="11"/>
      <c r="F2290" s="9"/>
      <c r="G2290" s="9"/>
      <c r="H2290" s="9"/>
      <c r="I2290" s="9"/>
      <c r="J2290" s="9"/>
      <c r="K2290" s="9"/>
      <c r="L2290" s="9"/>
      <c r="M2290" s="9"/>
      <c r="N2290" s="9"/>
      <c r="O2290" s="12"/>
      <c r="P2290" s="9"/>
      <c r="Q2290" s="9"/>
    </row>
    <row r="2291" spans="1:17" x14ac:dyDescent="0.2">
      <c r="A2291" s="9"/>
      <c r="B2291" s="10"/>
      <c r="C2291" s="9"/>
      <c r="D2291" s="11"/>
      <c r="E2291" s="11"/>
      <c r="F2291" s="9"/>
      <c r="G2291" s="9"/>
      <c r="H2291" s="9"/>
      <c r="I2291" s="9"/>
      <c r="J2291" s="9"/>
      <c r="K2291" s="9"/>
      <c r="L2291" s="9"/>
      <c r="M2291" s="9"/>
      <c r="N2291" s="9"/>
      <c r="O2291" s="12"/>
      <c r="P2291" s="9"/>
      <c r="Q2291" s="9"/>
    </row>
    <row r="2292" spans="1:17" x14ac:dyDescent="0.2">
      <c r="A2292" s="9"/>
      <c r="B2292" s="10"/>
      <c r="C2292" s="9"/>
      <c r="D2292" s="11"/>
      <c r="E2292" s="11"/>
      <c r="F2292" s="9"/>
      <c r="G2292" s="9"/>
      <c r="H2292" s="9"/>
      <c r="I2292" s="9"/>
      <c r="J2292" s="9"/>
      <c r="K2292" s="9"/>
      <c r="L2292" s="9"/>
      <c r="M2292" s="9"/>
      <c r="N2292" s="9"/>
      <c r="O2292" s="12"/>
      <c r="P2292" s="9"/>
      <c r="Q2292" s="9"/>
    </row>
    <row r="2293" spans="1:17" x14ac:dyDescent="0.2">
      <c r="A2293" s="9"/>
      <c r="B2293" s="10"/>
      <c r="C2293" s="9"/>
      <c r="D2293" s="11"/>
      <c r="E2293" s="11"/>
      <c r="F2293" s="9"/>
      <c r="G2293" s="9"/>
      <c r="H2293" s="9"/>
      <c r="I2293" s="9"/>
      <c r="J2293" s="9"/>
      <c r="K2293" s="9"/>
      <c r="L2293" s="9"/>
      <c r="M2293" s="9"/>
      <c r="N2293" s="9"/>
      <c r="O2293" s="12"/>
      <c r="P2293" s="9"/>
      <c r="Q2293" s="9"/>
    </row>
    <row r="2294" spans="1:17" x14ac:dyDescent="0.2">
      <c r="A2294" s="9"/>
      <c r="B2294" s="10"/>
      <c r="C2294" s="9"/>
      <c r="D2294" s="11"/>
      <c r="E2294" s="11"/>
      <c r="F2294" s="9"/>
      <c r="G2294" s="9"/>
      <c r="H2294" s="9"/>
      <c r="I2294" s="9"/>
      <c r="J2294" s="9"/>
      <c r="K2294" s="9"/>
      <c r="L2294" s="9"/>
      <c r="M2294" s="9"/>
      <c r="N2294" s="9"/>
      <c r="O2294" s="12"/>
      <c r="P2294" s="9"/>
      <c r="Q2294" s="9"/>
    </row>
    <row r="2295" spans="1:17" x14ac:dyDescent="0.2">
      <c r="A2295" s="9"/>
      <c r="B2295" s="10"/>
      <c r="C2295" s="9"/>
      <c r="D2295" s="11"/>
      <c r="E2295" s="11"/>
      <c r="F2295" s="9"/>
      <c r="G2295" s="9"/>
      <c r="H2295" s="9"/>
      <c r="I2295" s="9"/>
      <c r="J2295" s="9"/>
      <c r="K2295" s="9"/>
      <c r="L2295" s="9"/>
      <c r="M2295" s="9"/>
      <c r="N2295" s="9"/>
      <c r="O2295" s="12"/>
      <c r="P2295" s="9"/>
      <c r="Q2295" s="9"/>
    </row>
    <row r="2296" spans="1:17" x14ac:dyDescent="0.2">
      <c r="A2296" s="9"/>
      <c r="B2296" s="10"/>
      <c r="C2296" s="9"/>
      <c r="D2296" s="11"/>
      <c r="E2296" s="11"/>
      <c r="F2296" s="9"/>
      <c r="G2296" s="9"/>
      <c r="H2296" s="9"/>
      <c r="I2296" s="9"/>
      <c r="J2296" s="9"/>
      <c r="K2296" s="9"/>
      <c r="L2296" s="9"/>
      <c r="M2296" s="9"/>
      <c r="N2296" s="9"/>
      <c r="O2296" s="12"/>
      <c r="P2296" s="9"/>
      <c r="Q2296" s="9"/>
    </row>
    <row r="2297" spans="1:17" x14ac:dyDescent="0.2">
      <c r="A2297" s="9"/>
      <c r="B2297" s="10"/>
      <c r="C2297" s="9"/>
      <c r="D2297" s="11"/>
      <c r="E2297" s="11"/>
      <c r="F2297" s="9"/>
      <c r="G2297" s="9"/>
      <c r="H2297" s="9"/>
      <c r="I2297" s="9"/>
      <c r="J2297" s="9"/>
      <c r="K2297" s="9"/>
      <c r="L2297" s="9"/>
      <c r="M2297" s="9"/>
      <c r="N2297" s="9"/>
      <c r="O2297" s="12"/>
      <c r="P2297" s="9"/>
      <c r="Q2297" s="9"/>
    </row>
    <row r="2298" spans="1:17" x14ac:dyDescent="0.2">
      <c r="A2298" s="9"/>
      <c r="B2298" s="10"/>
      <c r="C2298" s="9"/>
      <c r="D2298" s="11"/>
      <c r="E2298" s="11"/>
      <c r="F2298" s="9"/>
      <c r="G2298" s="9"/>
      <c r="H2298" s="9"/>
      <c r="I2298" s="9"/>
      <c r="J2298" s="9"/>
      <c r="K2298" s="9"/>
      <c r="L2298" s="9"/>
      <c r="M2298" s="9"/>
      <c r="N2298" s="9"/>
      <c r="O2298" s="12"/>
      <c r="P2298" s="9"/>
      <c r="Q2298" s="9"/>
    </row>
    <row r="2299" spans="1:17" x14ac:dyDescent="0.2">
      <c r="A2299" s="9"/>
      <c r="B2299" s="10"/>
      <c r="C2299" s="9"/>
      <c r="D2299" s="11"/>
      <c r="E2299" s="11"/>
      <c r="F2299" s="9"/>
      <c r="G2299" s="9"/>
      <c r="H2299" s="9"/>
      <c r="I2299" s="9"/>
      <c r="J2299" s="9"/>
      <c r="K2299" s="9"/>
      <c r="L2299" s="9"/>
      <c r="M2299" s="9"/>
      <c r="N2299" s="9"/>
      <c r="O2299" s="12"/>
      <c r="P2299" s="9"/>
      <c r="Q2299" s="9"/>
    </row>
    <row r="2300" spans="1:17" x14ac:dyDescent="0.2">
      <c r="A2300" s="9"/>
      <c r="B2300" s="10"/>
      <c r="C2300" s="9"/>
      <c r="D2300" s="11"/>
      <c r="E2300" s="11"/>
      <c r="F2300" s="9"/>
      <c r="G2300" s="9"/>
      <c r="H2300" s="9"/>
      <c r="I2300" s="9"/>
      <c r="J2300" s="9"/>
      <c r="K2300" s="9"/>
      <c r="L2300" s="9"/>
      <c r="M2300" s="9"/>
      <c r="N2300" s="9"/>
      <c r="O2300" s="12"/>
      <c r="P2300" s="9"/>
      <c r="Q2300" s="9"/>
    </row>
    <row r="2301" spans="1:17" x14ac:dyDescent="0.2">
      <c r="A2301" s="9"/>
      <c r="B2301" s="10"/>
      <c r="C2301" s="9"/>
      <c r="D2301" s="11"/>
      <c r="E2301" s="11"/>
      <c r="F2301" s="9"/>
      <c r="G2301" s="9"/>
      <c r="H2301" s="9"/>
      <c r="I2301" s="9"/>
      <c r="J2301" s="9"/>
      <c r="K2301" s="9"/>
      <c r="L2301" s="9"/>
      <c r="M2301" s="9"/>
      <c r="N2301" s="9"/>
      <c r="O2301" s="12"/>
      <c r="P2301" s="9"/>
      <c r="Q2301" s="9"/>
    </row>
    <row r="2302" spans="1:17" x14ac:dyDescent="0.2">
      <c r="A2302" s="9"/>
      <c r="B2302" s="10"/>
      <c r="C2302" s="9"/>
      <c r="D2302" s="11"/>
      <c r="E2302" s="11"/>
      <c r="F2302" s="9"/>
      <c r="G2302" s="9"/>
      <c r="H2302" s="9"/>
      <c r="I2302" s="9"/>
      <c r="J2302" s="9"/>
      <c r="K2302" s="9"/>
      <c r="L2302" s="9"/>
      <c r="M2302" s="9"/>
      <c r="N2302" s="9"/>
      <c r="O2302" s="12"/>
      <c r="P2302" s="9"/>
      <c r="Q2302" s="9"/>
    </row>
    <row r="2303" spans="1:17" x14ac:dyDescent="0.2">
      <c r="A2303" s="9"/>
      <c r="B2303" s="10"/>
      <c r="C2303" s="9"/>
      <c r="D2303" s="11"/>
      <c r="E2303" s="11"/>
      <c r="F2303" s="9"/>
      <c r="G2303" s="9"/>
      <c r="H2303" s="9"/>
      <c r="I2303" s="9"/>
      <c r="J2303" s="9"/>
      <c r="K2303" s="9"/>
      <c r="L2303" s="9"/>
      <c r="M2303" s="9"/>
      <c r="N2303" s="9"/>
      <c r="O2303" s="12"/>
      <c r="P2303" s="9"/>
      <c r="Q2303" s="9"/>
    </row>
    <row r="2304" spans="1:17" x14ac:dyDescent="0.2">
      <c r="A2304" s="9"/>
      <c r="B2304" s="10"/>
      <c r="C2304" s="9"/>
      <c r="D2304" s="11"/>
      <c r="E2304" s="11"/>
      <c r="F2304" s="9"/>
      <c r="G2304" s="9"/>
      <c r="H2304" s="9"/>
      <c r="I2304" s="9"/>
      <c r="J2304" s="9"/>
      <c r="K2304" s="9"/>
      <c r="L2304" s="9"/>
      <c r="M2304" s="9"/>
      <c r="N2304" s="9"/>
      <c r="O2304" s="12"/>
      <c r="P2304" s="9"/>
      <c r="Q2304" s="9"/>
    </row>
    <row r="2305" spans="1:17" x14ac:dyDescent="0.2">
      <c r="A2305" s="9"/>
      <c r="B2305" s="10"/>
      <c r="C2305" s="9"/>
      <c r="D2305" s="11"/>
      <c r="E2305" s="11"/>
      <c r="F2305" s="9"/>
      <c r="G2305" s="9"/>
      <c r="H2305" s="9"/>
      <c r="I2305" s="9"/>
      <c r="J2305" s="9"/>
      <c r="K2305" s="9"/>
      <c r="L2305" s="9"/>
      <c r="M2305" s="9"/>
      <c r="N2305" s="9"/>
      <c r="O2305" s="12"/>
      <c r="P2305" s="9"/>
      <c r="Q2305" s="9"/>
    </row>
    <row r="2306" spans="1:17" x14ac:dyDescent="0.2">
      <c r="A2306" s="9"/>
      <c r="B2306" s="10"/>
      <c r="C2306" s="9"/>
      <c r="D2306" s="11"/>
      <c r="E2306" s="11"/>
      <c r="F2306" s="9"/>
      <c r="G2306" s="9"/>
      <c r="H2306" s="9"/>
      <c r="I2306" s="9"/>
      <c r="J2306" s="9"/>
      <c r="K2306" s="9"/>
      <c r="L2306" s="9"/>
      <c r="M2306" s="9"/>
      <c r="N2306" s="9"/>
      <c r="O2306" s="12"/>
      <c r="P2306" s="9"/>
      <c r="Q2306" s="9"/>
    </row>
    <row r="2307" spans="1:17" x14ac:dyDescent="0.2">
      <c r="A2307" s="9"/>
      <c r="B2307" s="10"/>
      <c r="C2307" s="9"/>
      <c r="D2307" s="11"/>
      <c r="E2307" s="11"/>
      <c r="F2307" s="9"/>
      <c r="G2307" s="9"/>
      <c r="H2307" s="9"/>
      <c r="I2307" s="9"/>
      <c r="J2307" s="9"/>
      <c r="K2307" s="9"/>
      <c r="L2307" s="9"/>
      <c r="M2307" s="9"/>
      <c r="N2307" s="9"/>
      <c r="O2307" s="12"/>
      <c r="P2307" s="9"/>
      <c r="Q2307" s="9"/>
    </row>
    <row r="2308" spans="1:17" x14ac:dyDescent="0.2">
      <c r="A2308" s="9"/>
      <c r="B2308" s="10"/>
      <c r="C2308" s="9"/>
      <c r="D2308" s="11"/>
      <c r="E2308" s="11"/>
      <c r="F2308" s="9"/>
      <c r="G2308" s="9"/>
      <c r="H2308" s="9"/>
      <c r="I2308" s="9"/>
      <c r="J2308" s="9"/>
      <c r="K2308" s="9"/>
      <c r="L2308" s="9"/>
      <c r="M2308" s="9"/>
      <c r="N2308" s="9"/>
      <c r="O2308" s="12"/>
      <c r="P2308" s="9"/>
      <c r="Q2308" s="9"/>
    </row>
    <row r="2309" spans="1:17" x14ac:dyDescent="0.2">
      <c r="A2309" s="9"/>
      <c r="B2309" s="10"/>
      <c r="C2309" s="9"/>
      <c r="D2309" s="11"/>
      <c r="E2309" s="11"/>
      <c r="F2309" s="9"/>
      <c r="G2309" s="9"/>
      <c r="H2309" s="9"/>
      <c r="I2309" s="9"/>
      <c r="J2309" s="9"/>
      <c r="K2309" s="9"/>
      <c r="L2309" s="9"/>
      <c r="M2309" s="9"/>
      <c r="N2309" s="9"/>
      <c r="O2309" s="12"/>
      <c r="P2309" s="9"/>
      <c r="Q2309" s="9"/>
    </row>
    <row r="2310" spans="1:17" x14ac:dyDescent="0.2">
      <c r="A2310" s="9"/>
      <c r="B2310" s="10"/>
      <c r="C2310" s="9"/>
      <c r="D2310" s="11"/>
      <c r="E2310" s="11"/>
      <c r="F2310" s="9"/>
      <c r="G2310" s="9"/>
      <c r="H2310" s="9"/>
      <c r="I2310" s="9"/>
      <c r="J2310" s="9"/>
      <c r="K2310" s="9"/>
      <c r="L2310" s="9"/>
      <c r="M2310" s="9"/>
      <c r="N2310" s="9"/>
      <c r="O2310" s="12"/>
      <c r="P2310" s="9"/>
      <c r="Q2310" s="9"/>
    </row>
    <row r="2311" spans="1:17" x14ac:dyDescent="0.2">
      <c r="A2311" s="9"/>
      <c r="B2311" s="10"/>
      <c r="C2311" s="9"/>
      <c r="D2311" s="11"/>
      <c r="E2311" s="11"/>
      <c r="F2311" s="9"/>
      <c r="G2311" s="9"/>
      <c r="H2311" s="9"/>
      <c r="I2311" s="9"/>
      <c r="J2311" s="9"/>
      <c r="K2311" s="9"/>
      <c r="L2311" s="9"/>
      <c r="M2311" s="9"/>
      <c r="N2311" s="9"/>
      <c r="O2311" s="12"/>
      <c r="P2311" s="9"/>
      <c r="Q2311" s="9"/>
    </row>
    <row r="2312" spans="1:17" x14ac:dyDescent="0.2">
      <c r="A2312" s="9"/>
      <c r="B2312" s="10"/>
      <c r="C2312" s="9"/>
      <c r="D2312" s="11"/>
      <c r="E2312" s="11"/>
      <c r="F2312" s="9"/>
      <c r="G2312" s="9"/>
      <c r="H2312" s="9"/>
      <c r="I2312" s="9"/>
      <c r="J2312" s="9"/>
      <c r="K2312" s="9"/>
      <c r="L2312" s="9"/>
      <c r="M2312" s="9"/>
      <c r="N2312" s="9"/>
      <c r="O2312" s="12"/>
      <c r="P2312" s="9"/>
      <c r="Q2312" s="9"/>
    </row>
    <row r="2313" spans="1:17" x14ac:dyDescent="0.2">
      <c r="A2313" s="9"/>
      <c r="B2313" s="10"/>
      <c r="C2313" s="9"/>
      <c r="D2313" s="11"/>
      <c r="E2313" s="11"/>
      <c r="F2313" s="9"/>
      <c r="G2313" s="9"/>
      <c r="H2313" s="9"/>
      <c r="I2313" s="9"/>
      <c r="J2313" s="9"/>
      <c r="K2313" s="9"/>
      <c r="L2313" s="9"/>
      <c r="M2313" s="9"/>
      <c r="N2313" s="9"/>
      <c r="O2313" s="12"/>
      <c r="P2313" s="9"/>
      <c r="Q2313" s="9"/>
    </row>
    <row r="2314" spans="1:17" x14ac:dyDescent="0.2">
      <c r="A2314" s="9"/>
      <c r="B2314" s="10"/>
      <c r="C2314" s="9"/>
      <c r="D2314" s="11"/>
      <c r="E2314" s="11"/>
      <c r="F2314" s="9"/>
      <c r="G2314" s="9"/>
      <c r="H2314" s="9"/>
      <c r="I2314" s="9"/>
      <c r="J2314" s="9"/>
      <c r="K2314" s="9"/>
      <c r="L2314" s="9"/>
      <c r="M2314" s="9"/>
      <c r="N2314" s="9"/>
      <c r="O2314" s="12"/>
      <c r="P2314" s="9"/>
      <c r="Q2314" s="9"/>
    </row>
    <row r="2315" spans="1:17" x14ac:dyDescent="0.2">
      <c r="A2315" s="9"/>
      <c r="B2315" s="10"/>
      <c r="C2315" s="9"/>
      <c r="D2315" s="11"/>
      <c r="E2315" s="11"/>
      <c r="F2315" s="9"/>
      <c r="G2315" s="9"/>
      <c r="H2315" s="9"/>
      <c r="I2315" s="9"/>
      <c r="J2315" s="9"/>
      <c r="K2315" s="9"/>
      <c r="L2315" s="9"/>
      <c r="M2315" s="9"/>
      <c r="N2315" s="9"/>
      <c r="O2315" s="12"/>
      <c r="P2315" s="9"/>
      <c r="Q2315" s="9"/>
    </row>
    <row r="2316" spans="1:17" x14ac:dyDescent="0.2">
      <c r="A2316" s="9"/>
      <c r="B2316" s="10"/>
      <c r="C2316" s="9"/>
      <c r="D2316" s="11"/>
      <c r="E2316" s="11"/>
      <c r="F2316" s="9"/>
      <c r="G2316" s="9"/>
      <c r="H2316" s="9"/>
      <c r="I2316" s="9"/>
      <c r="J2316" s="9"/>
      <c r="K2316" s="9"/>
      <c r="L2316" s="9"/>
      <c r="M2316" s="9"/>
      <c r="N2316" s="9"/>
      <c r="O2316" s="12"/>
      <c r="P2316" s="9"/>
      <c r="Q2316" s="9"/>
    </row>
    <row r="2317" spans="1:17" x14ac:dyDescent="0.2">
      <c r="A2317" s="9"/>
      <c r="B2317" s="10"/>
      <c r="C2317" s="9"/>
      <c r="D2317" s="11"/>
      <c r="E2317" s="11"/>
      <c r="F2317" s="9"/>
      <c r="G2317" s="9"/>
      <c r="H2317" s="9"/>
      <c r="I2317" s="9"/>
      <c r="J2317" s="9"/>
      <c r="K2317" s="9"/>
      <c r="L2317" s="9"/>
      <c r="M2317" s="9"/>
      <c r="N2317" s="9"/>
      <c r="O2317" s="12"/>
      <c r="P2317" s="9"/>
      <c r="Q2317" s="9"/>
    </row>
    <row r="2318" spans="1:17" x14ac:dyDescent="0.2">
      <c r="A2318" s="9"/>
      <c r="B2318" s="10"/>
      <c r="C2318" s="9"/>
      <c r="D2318" s="11"/>
      <c r="E2318" s="11"/>
      <c r="F2318" s="9"/>
      <c r="G2318" s="9"/>
      <c r="H2318" s="9"/>
      <c r="I2318" s="9"/>
      <c r="J2318" s="9"/>
      <c r="K2318" s="9"/>
      <c r="L2318" s="9"/>
      <c r="M2318" s="9"/>
      <c r="N2318" s="9"/>
      <c r="O2318" s="12"/>
      <c r="P2318" s="9"/>
      <c r="Q2318" s="9"/>
    </row>
    <row r="2319" spans="1:17" x14ac:dyDescent="0.2">
      <c r="A2319" s="9"/>
      <c r="B2319" s="10"/>
      <c r="C2319" s="9"/>
      <c r="D2319" s="11"/>
      <c r="E2319" s="11"/>
      <c r="F2319" s="9"/>
      <c r="G2319" s="9"/>
      <c r="H2319" s="9"/>
      <c r="I2319" s="9"/>
      <c r="J2319" s="9"/>
      <c r="K2319" s="9"/>
      <c r="L2319" s="9"/>
      <c r="M2319" s="9"/>
      <c r="N2319" s="9"/>
      <c r="O2319" s="12"/>
      <c r="P2319" s="9"/>
      <c r="Q2319" s="9"/>
    </row>
    <row r="2320" spans="1:17" x14ac:dyDescent="0.2">
      <c r="A2320" s="9"/>
      <c r="B2320" s="10"/>
      <c r="C2320" s="9"/>
      <c r="D2320" s="11"/>
      <c r="E2320" s="11"/>
      <c r="F2320" s="9"/>
      <c r="G2320" s="9"/>
      <c r="H2320" s="9"/>
      <c r="I2320" s="9"/>
      <c r="J2320" s="9"/>
      <c r="K2320" s="9"/>
      <c r="L2320" s="9"/>
      <c r="M2320" s="9"/>
      <c r="N2320" s="9"/>
      <c r="O2320" s="12"/>
      <c r="P2320" s="9"/>
      <c r="Q2320" s="9"/>
    </row>
    <row r="2321" spans="1:17" x14ac:dyDescent="0.2">
      <c r="A2321" s="9"/>
      <c r="B2321" s="10"/>
      <c r="C2321" s="9"/>
      <c r="D2321" s="11"/>
      <c r="E2321" s="11"/>
      <c r="F2321" s="9"/>
      <c r="G2321" s="9"/>
      <c r="H2321" s="9"/>
      <c r="I2321" s="9"/>
      <c r="J2321" s="9"/>
      <c r="K2321" s="9"/>
      <c r="L2321" s="9"/>
      <c r="M2321" s="9"/>
      <c r="N2321" s="9"/>
      <c r="O2321" s="12"/>
      <c r="P2321" s="9"/>
      <c r="Q2321" s="9"/>
    </row>
    <row r="2322" spans="1:17" x14ac:dyDescent="0.2">
      <c r="A2322" s="9"/>
      <c r="B2322" s="10"/>
      <c r="C2322" s="9"/>
      <c r="D2322" s="11"/>
      <c r="E2322" s="11"/>
      <c r="F2322" s="9"/>
      <c r="G2322" s="9"/>
      <c r="H2322" s="9"/>
      <c r="I2322" s="9"/>
      <c r="J2322" s="9"/>
      <c r="K2322" s="9"/>
      <c r="L2322" s="9"/>
      <c r="M2322" s="9"/>
      <c r="N2322" s="9"/>
      <c r="O2322" s="12"/>
      <c r="P2322" s="9"/>
      <c r="Q2322" s="9"/>
    </row>
    <row r="2323" spans="1:17" x14ac:dyDescent="0.2">
      <c r="A2323" s="9"/>
      <c r="B2323" s="10"/>
      <c r="C2323" s="9"/>
      <c r="D2323" s="11"/>
      <c r="E2323" s="11"/>
      <c r="F2323" s="9"/>
      <c r="G2323" s="9"/>
      <c r="H2323" s="9"/>
      <c r="I2323" s="9"/>
      <c r="J2323" s="9"/>
      <c r="K2323" s="9"/>
      <c r="L2323" s="9"/>
      <c r="M2323" s="9"/>
      <c r="N2323" s="9"/>
      <c r="O2323" s="12"/>
      <c r="P2323" s="9"/>
      <c r="Q2323" s="9"/>
    </row>
    <row r="2324" spans="1:17" x14ac:dyDescent="0.2">
      <c r="A2324" s="9"/>
      <c r="B2324" s="10"/>
      <c r="C2324" s="9"/>
      <c r="D2324" s="11"/>
      <c r="E2324" s="11"/>
      <c r="F2324" s="9"/>
      <c r="G2324" s="9"/>
      <c r="H2324" s="9"/>
      <c r="I2324" s="9"/>
      <c r="J2324" s="9"/>
      <c r="K2324" s="9"/>
      <c r="L2324" s="9"/>
      <c r="M2324" s="9"/>
      <c r="N2324" s="9"/>
      <c r="O2324" s="12"/>
      <c r="P2324" s="9"/>
      <c r="Q2324" s="9"/>
    </row>
    <row r="2325" spans="1:17" x14ac:dyDescent="0.2">
      <c r="A2325" s="9"/>
      <c r="B2325" s="10"/>
      <c r="C2325" s="9"/>
      <c r="D2325" s="11"/>
      <c r="E2325" s="11"/>
      <c r="F2325" s="9"/>
      <c r="G2325" s="9"/>
      <c r="H2325" s="9"/>
      <c r="I2325" s="9"/>
      <c r="J2325" s="9"/>
      <c r="K2325" s="9"/>
      <c r="L2325" s="9"/>
      <c r="M2325" s="9"/>
      <c r="N2325" s="9"/>
      <c r="O2325" s="12"/>
      <c r="P2325" s="9"/>
      <c r="Q2325" s="9"/>
    </row>
    <row r="2326" spans="1:17" x14ac:dyDescent="0.2">
      <c r="A2326" s="9"/>
      <c r="B2326" s="10"/>
      <c r="C2326" s="9"/>
      <c r="D2326" s="11"/>
      <c r="E2326" s="11"/>
      <c r="F2326" s="9"/>
      <c r="G2326" s="9"/>
      <c r="H2326" s="9"/>
      <c r="I2326" s="9"/>
      <c r="J2326" s="9"/>
      <c r="K2326" s="9"/>
      <c r="L2326" s="9"/>
      <c r="M2326" s="9"/>
      <c r="N2326" s="9"/>
      <c r="O2326" s="12"/>
      <c r="P2326" s="9"/>
      <c r="Q2326" s="9"/>
    </row>
    <row r="2327" spans="1:17" x14ac:dyDescent="0.2">
      <c r="A2327" s="9"/>
      <c r="B2327" s="10"/>
      <c r="C2327" s="9"/>
      <c r="D2327" s="11"/>
      <c r="E2327" s="11"/>
      <c r="F2327" s="9"/>
      <c r="G2327" s="9"/>
      <c r="H2327" s="9"/>
      <c r="I2327" s="9"/>
      <c r="J2327" s="9"/>
      <c r="K2327" s="9"/>
      <c r="L2327" s="9"/>
      <c r="M2327" s="9"/>
      <c r="N2327" s="9"/>
      <c r="O2327" s="12"/>
      <c r="P2327" s="9"/>
      <c r="Q2327" s="9"/>
    </row>
    <row r="2328" spans="1:17" x14ac:dyDescent="0.2">
      <c r="A2328" s="9"/>
      <c r="B2328" s="10"/>
      <c r="C2328" s="9"/>
      <c r="D2328" s="11"/>
      <c r="E2328" s="11"/>
      <c r="F2328" s="9"/>
      <c r="G2328" s="9"/>
      <c r="H2328" s="9"/>
      <c r="I2328" s="9"/>
      <c r="J2328" s="9"/>
      <c r="K2328" s="9"/>
      <c r="L2328" s="9"/>
      <c r="M2328" s="9"/>
      <c r="N2328" s="9"/>
      <c r="O2328" s="12"/>
      <c r="P2328" s="9"/>
      <c r="Q2328" s="9"/>
    </row>
    <row r="2329" spans="1:17" x14ac:dyDescent="0.2">
      <c r="A2329" s="9"/>
      <c r="B2329" s="10"/>
      <c r="C2329" s="9"/>
      <c r="D2329" s="11"/>
      <c r="E2329" s="11"/>
      <c r="F2329" s="9"/>
      <c r="G2329" s="9"/>
      <c r="H2329" s="9"/>
      <c r="I2329" s="9"/>
      <c r="J2329" s="9"/>
      <c r="K2329" s="9"/>
      <c r="L2329" s="9"/>
      <c r="M2329" s="9"/>
      <c r="N2329" s="9"/>
      <c r="O2329" s="12"/>
      <c r="P2329" s="9"/>
      <c r="Q2329" s="9"/>
    </row>
    <row r="2330" spans="1:17" x14ac:dyDescent="0.2">
      <c r="A2330" s="9"/>
      <c r="B2330" s="10"/>
      <c r="C2330" s="9"/>
      <c r="D2330" s="11"/>
      <c r="E2330" s="11"/>
      <c r="F2330" s="9"/>
      <c r="G2330" s="9"/>
      <c r="H2330" s="9"/>
      <c r="I2330" s="9"/>
      <c r="J2330" s="9"/>
      <c r="K2330" s="9"/>
      <c r="L2330" s="9"/>
      <c r="M2330" s="9"/>
      <c r="N2330" s="9"/>
      <c r="O2330" s="12"/>
      <c r="P2330" s="9"/>
      <c r="Q2330" s="9"/>
    </row>
    <row r="2331" spans="1:17" x14ac:dyDescent="0.2">
      <c r="A2331" s="9"/>
      <c r="B2331" s="10"/>
      <c r="C2331" s="9"/>
      <c r="D2331" s="11"/>
      <c r="E2331" s="11"/>
      <c r="F2331" s="9"/>
      <c r="G2331" s="9"/>
      <c r="H2331" s="9"/>
      <c r="I2331" s="9"/>
      <c r="J2331" s="9"/>
      <c r="K2331" s="9"/>
      <c r="L2331" s="9"/>
      <c r="M2331" s="9"/>
      <c r="N2331" s="9"/>
      <c r="O2331" s="12"/>
      <c r="P2331" s="9"/>
      <c r="Q2331" s="9"/>
    </row>
    <row r="2332" spans="1:17" x14ac:dyDescent="0.2">
      <c r="A2332" s="9"/>
      <c r="B2332" s="10"/>
      <c r="C2332" s="9"/>
      <c r="D2332" s="11"/>
      <c r="E2332" s="11"/>
      <c r="F2332" s="9"/>
      <c r="G2332" s="9"/>
      <c r="H2332" s="9"/>
      <c r="I2332" s="9"/>
      <c r="J2332" s="9"/>
      <c r="K2332" s="9"/>
      <c r="L2332" s="9"/>
      <c r="M2332" s="9"/>
      <c r="N2332" s="9"/>
      <c r="O2332" s="12"/>
      <c r="P2332" s="9"/>
      <c r="Q2332" s="9"/>
    </row>
    <row r="2333" spans="1:17" x14ac:dyDescent="0.2">
      <c r="A2333" s="9"/>
      <c r="B2333" s="10"/>
      <c r="C2333" s="9"/>
      <c r="D2333" s="11"/>
      <c r="E2333" s="11"/>
      <c r="F2333" s="9"/>
      <c r="G2333" s="9"/>
      <c r="H2333" s="9"/>
      <c r="I2333" s="9"/>
      <c r="J2333" s="9"/>
      <c r="K2333" s="9"/>
      <c r="L2333" s="9"/>
      <c r="M2333" s="9"/>
      <c r="N2333" s="9"/>
      <c r="O2333" s="12"/>
      <c r="P2333" s="9"/>
      <c r="Q2333" s="9"/>
    </row>
    <row r="2334" spans="1:17" x14ac:dyDescent="0.2">
      <c r="A2334" s="9"/>
      <c r="B2334" s="10"/>
      <c r="C2334" s="9"/>
      <c r="D2334" s="11"/>
      <c r="E2334" s="11"/>
      <c r="F2334" s="9"/>
      <c r="G2334" s="9"/>
      <c r="H2334" s="9"/>
      <c r="I2334" s="9"/>
      <c r="J2334" s="9"/>
      <c r="K2334" s="9"/>
      <c r="L2334" s="9"/>
      <c r="M2334" s="9"/>
      <c r="N2334" s="9"/>
      <c r="O2334" s="12"/>
      <c r="P2334" s="9"/>
      <c r="Q2334" s="9"/>
    </row>
    <row r="2335" spans="1:17" x14ac:dyDescent="0.2">
      <c r="A2335" s="9"/>
      <c r="B2335" s="10"/>
      <c r="C2335" s="9"/>
      <c r="D2335" s="11"/>
      <c r="E2335" s="11"/>
      <c r="F2335" s="9"/>
      <c r="G2335" s="9"/>
      <c r="H2335" s="9"/>
      <c r="I2335" s="9"/>
      <c r="J2335" s="9"/>
      <c r="K2335" s="9"/>
      <c r="L2335" s="9"/>
      <c r="M2335" s="9"/>
      <c r="N2335" s="9"/>
      <c r="O2335" s="12"/>
      <c r="P2335" s="9"/>
      <c r="Q2335" s="9"/>
    </row>
    <row r="2336" spans="1:17" x14ac:dyDescent="0.2">
      <c r="A2336" s="9"/>
      <c r="B2336" s="10"/>
      <c r="C2336" s="9"/>
      <c r="D2336" s="11"/>
      <c r="E2336" s="11"/>
      <c r="F2336" s="9"/>
      <c r="G2336" s="9"/>
      <c r="H2336" s="9"/>
      <c r="I2336" s="9"/>
      <c r="J2336" s="9"/>
      <c r="K2336" s="9"/>
      <c r="L2336" s="9"/>
      <c r="M2336" s="9"/>
      <c r="N2336" s="9"/>
      <c r="O2336" s="12"/>
      <c r="P2336" s="9"/>
      <c r="Q2336" s="9"/>
    </row>
    <row r="2337" spans="1:17" x14ac:dyDescent="0.2">
      <c r="A2337" s="9"/>
      <c r="B2337" s="10"/>
      <c r="C2337" s="9"/>
      <c r="D2337" s="11"/>
      <c r="E2337" s="11"/>
      <c r="F2337" s="9"/>
      <c r="G2337" s="9"/>
      <c r="H2337" s="9"/>
      <c r="I2337" s="9"/>
      <c r="J2337" s="9"/>
      <c r="K2337" s="9"/>
      <c r="L2337" s="9"/>
      <c r="M2337" s="9"/>
      <c r="N2337" s="9"/>
      <c r="O2337" s="12"/>
      <c r="P2337" s="9"/>
      <c r="Q2337" s="9"/>
    </row>
    <row r="2338" spans="1:17" x14ac:dyDescent="0.2">
      <c r="A2338" s="9"/>
      <c r="B2338" s="10"/>
      <c r="C2338" s="9"/>
      <c r="D2338" s="11"/>
      <c r="E2338" s="11"/>
      <c r="F2338" s="9"/>
      <c r="G2338" s="9"/>
      <c r="H2338" s="9"/>
      <c r="I2338" s="9"/>
      <c r="J2338" s="9"/>
      <c r="K2338" s="9"/>
      <c r="L2338" s="9"/>
      <c r="M2338" s="9"/>
      <c r="N2338" s="9"/>
      <c r="O2338" s="12"/>
      <c r="P2338" s="9"/>
      <c r="Q2338" s="9"/>
    </row>
    <row r="2339" spans="1:17" x14ac:dyDescent="0.2">
      <c r="A2339" s="9"/>
      <c r="B2339" s="10"/>
      <c r="C2339" s="9"/>
      <c r="D2339" s="11"/>
      <c r="E2339" s="11"/>
      <c r="F2339" s="9"/>
      <c r="G2339" s="9"/>
      <c r="H2339" s="9"/>
      <c r="I2339" s="9"/>
      <c r="J2339" s="9"/>
      <c r="K2339" s="9"/>
      <c r="L2339" s="9"/>
      <c r="M2339" s="9"/>
      <c r="N2339" s="9"/>
      <c r="O2339" s="12"/>
      <c r="P2339" s="9"/>
      <c r="Q2339" s="9"/>
    </row>
    <row r="2340" spans="1:17" x14ac:dyDescent="0.2">
      <c r="A2340" s="9"/>
      <c r="B2340" s="10"/>
      <c r="C2340" s="9"/>
      <c r="D2340" s="11"/>
      <c r="E2340" s="11"/>
      <c r="F2340" s="9"/>
      <c r="G2340" s="9"/>
      <c r="H2340" s="9"/>
      <c r="I2340" s="9"/>
      <c r="J2340" s="9"/>
      <c r="K2340" s="9"/>
      <c r="L2340" s="9"/>
      <c r="M2340" s="9"/>
      <c r="N2340" s="9"/>
      <c r="O2340" s="12"/>
      <c r="P2340" s="9"/>
      <c r="Q2340" s="9"/>
    </row>
    <row r="2341" spans="1:17" x14ac:dyDescent="0.2">
      <c r="A2341" s="9"/>
      <c r="B2341" s="10"/>
      <c r="C2341" s="9"/>
      <c r="D2341" s="11"/>
      <c r="E2341" s="11"/>
      <c r="F2341" s="9"/>
      <c r="G2341" s="9"/>
      <c r="H2341" s="9"/>
      <c r="I2341" s="9"/>
      <c r="J2341" s="9"/>
      <c r="K2341" s="9"/>
      <c r="L2341" s="9"/>
      <c r="M2341" s="9"/>
      <c r="N2341" s="9"/>
      <c r="O2341" s="12"/>
      <c r="P2341" s="9"/>
      <c r="Q2341" s="9"/>
    </row>
    <row r="2342" spans="1:17" x14ac:dyDescent="0.2">
      <c r="A2342" s="9"/>
      <c r="B2342" s="10"/>
      <c r="C2342" s="9"/>
      <c r="D2342" s="11"/>
      <c r="E2342" s="11"/>
      <c r="F2342" s="9"/>
      <c r="G2342" s="9"/>
      <c r="H2342" s="9"/>
      <c r="I2342" s="9"/>
      <c r="J2342" s="9"/>
      <c r="K2342" s="9"/>
      <c r="L2342" s="9"/>
      <c r="M2342" s="9"/>
      <c r="N2342" s="9"/>
      <c r="O2342" s="12"/>
      <c r="P2342" s="9"/>
      <c r="Q2342" s="9"/>
    </row>
    <row r="2343" spans="1:17" x14ac:dyDescent="0.2">
      <c r="A2343" s="9"/>
      <c r="B2343" s="10"/>
      <c r="C2343" s="9"/>
      <c r="D2343" s="11"/>
      <c r="E2343" s="11"/>
      <c r="F2343" s="9"/>
      <c r="G2343" s="9"/>
      <c r="H2343" s="9"/>
      <c r="I2343" s="9"/>
      <c r="J2343" s="9"/>
      <c r="K2343" s="9"/>
      <c r="L2343" s="9"/>
      <c r="M2343" s="9"/>
      <c r="N2343" s="9"/>
      <c r="O2343" s="12"/>
      <c r="P2343" s="9"/>
      <c r="Q2343" s="9"/>
    </row>
    <row r="2344" spans="1:17" x14ac:dyDescent="0.2">
      <c r="A2344" s="9"/>
      <c r="B2344" s="10"/>
      <c r="C2344" s="9"/>
      <c r="D2344" s="11"/>
      <c r="E2344" s="11"/>
      <c r="F2344" s="9"/>
      <c r="G2344" s="9"/>
      <c r="H2344" s="9"/>
      <c r="I2344" s="9"/>
      <c r="J2344" s="9"/>
      <c r="K2344" s="9"/>
      <c r="L2344" s="9"/>
      <c r="M2344" s="9"/>
      <c r="N2344" s="9"/>
      <c r="O2344" s="12"/>
      <c r="P2344" s="9"/>
      <c r="Q2344" s="9"/>
    </row>
    <row r="2345" spans="1:17" x14ac:dyDescent="0.2">
      <c r="A2345" s="9"/>
      <c r="B2345" s="10"/>
      <c r="C2345" s="9"/>
      <c r="D2345" s="11"/>
      <c r="E2345" s="11"/>
      <c r="F2345" s="9"/>
      <c r="G2345" s="9"/>
      <c r="H2345" s="9"/>
      <c r="I2345" s="9"/>
      <c r="J2345" s="9"/>
      <c r="K2345" s="9"/>
      <c r="L2345" s="9"/>
      <c r="M2345" s="9"/>
      <c r="N2345" s="9"/>
      <c r="O2345" s="12"/>
      <c r="P2345" s="9"/>
      <c r="Q2345" s="9"/>
    </row>
    <row r="2346" spans="1:17" x14ac:dyDescent="0.2">
      <c r="A2346" s="9"/>
      <c r="B2346" s="10"/>
      <c r="C2346" s="9"/>
      <c r="D2346" s="11"/>
      <c r="E2346" s="11"/>
      <c r="F2346" s="9"/>
      <c r="G2346" s="9"/>
      <c r="H2346" s="9"/>
      <c r="I2346" s="9"/>
      <c r="J2346" s="9"/>
      <c r="K2346" s="9"/>
      <c r="L2346" s="9"/>
      <c r="M2346" s="9"/>
      <c r="N2346" s="9"/>
      <c r="O2346" s="12"/>
      <c r="P2346" s="9"/>
      <c r="Q2346" s="9"/>
    </row>
    <row r="2347" spans="1:17" x14ac:dyDescent="0.2">
      <c r="A2347" s="9"/>
      <c r="B2347" s="10"/>
      <c r="C2347" s="9"/>
      <c r="D2347" s="11"/>
      <c r="E2347" s="11"/>
      <c r="F2347" s="9"/>
      <c r="G2347" s="9"/>
      <c r="H2347" s="9"/>
      <c r="I2347" s="9"/>
      <c r="J2347" s="9"/>
      <c r="K2347" s="9"/>
      <c r="L2347" s="9"/>
      <c r="M2347" s="9"/>
      <c r="N2347" s="9"/>
      <c r="O2347" s="12"/>
      <c r="P2347" s="9"/>
      <c r="Q2347" s="9"/>
    </row>
    <row r="2348" spans="1:17" x14ac:dyDescent="0.2">
      <c r="A2348" s="9"/>
      <c r="B2348" s="10"/>
      <c r="C2348" s="9"/>
      <c r="D2348" s="11"/>
      <c r="E2348" s="11"/>
      <c r="F2348" s="9"/>
      <c r="G2348" s="9"/>
      <c r="H2348" s="9"/>
      <c r="I2348" s="9"/>
      <c r="J2348" s="9"/>
      <c r="K2348" s="9"/>
      <c r="L2348" s="9"/>
      <c r="M2348" s="9"/>
      <c r="N2348" s="9"/>
      <c r="O2348" s="12"/>
      <c r="P2348" s="9"/>
      <c r="Q2348" s="9"/>
    </row>
    <row r="2349" spans="1:17" x14ac:dyDescent="0.2">
      <c r="A2349" s="9"/>
      <c r="B2349" s="10"/>
      <c r="C2349" s="9"/>
      <c r="D2349" s="11"/>
      <c r="E2349" s="11"/>
      <c r="F2349" s="9"/>
      <c r="G2349" s="9"/>
      <c r="H2349" s="9"/>
      <c r="I2349" s="9"/>
      <c r="J2349" s="9"/>
      <c r="K2349" s="9"/>
      <c r="L2349" s="9"/>
      <c r="M2349" s="9"/>
      <c r="N2349" s="9"/>
      <c r="O2349" s="12"/>
      <c r="P2349" s="9"/>
      <c r="Q2349" s="9"/>
    </row>
    <row r="2350" spans="1:17" x14ac:dyDescent="0.2">
      <c r="A2350" s="9"/>
      <c r="B2350" s="10"/>
      <c r="C2350" s="9"/>
      <c r="D2350" s="11"/>
      <c r="E2350" s="11"/>
      <c r="F2350" s="9"/>
      <c r="G2350" s="9"/>
      <c r="H2350" s="9"/>
      <c r="I2350" s="9"/>
      <c r="J2350" s="9"/>
      <c r="K2350" s="9"/>
      <c r="L2350" s="9"/>
      <c r="M2350" s="9"/>
      <c r="N2350" s="9"/>
      <c r="O2350" s="12"/>
      <c r="P2350" s="9"/>
      <c r="Q2350" s="9"/>
    </row>
    <row r="2351" spans="1:17" x14ac:dyDescent="0.2">
      <c r="A2351" s="9"/>
      <c r="B2351" s="10"/>
      <c r="C2351" s="9"/>
      <c r="D2351" s="11"/>
      <c r="E2351" s="11"/>
      <c r="F2351" s="9"/>
      <c r="G2351" s="9"/>
      <c r="H2351" s="9"/>
      <c r="I2351" s="9"/>
      <c r="J2351" s="9"/>
      <c r="K2351" s="9"/>
      <c r="L2351" s="9"/>
      <c r="M2351" s="9"/>
      <c r="N2351" s="9"/>
      <c r="O2351" s="12"/>
      <c r="P2351" s="9"/>
      <c r="Q2351" s="9"/>
    </row>
    <row r="2352" spans="1:17" x14ac:dyDescent="0.2">
      <c r="A2352" s="9"/>
      <c r="B2352" s="10"/>
      <c r="C2352" s="9"/>
      <c r="D2352" s="11"/>
      <c r="E2352" s="11"/>
      <c r="F2352" s="9"/>
      <c r="G2352" s="9"/>
      <c r="H2352" s="9"/>
      <c r="I2352" s="9"/>
      <c r="J2352" s="9"/>
      <c r="K2352" s="9"/>
      <c r="L2352" s="9"/>
      <c r="M2352" s="9"/>
      <c r="N2352" s="9"/>
      <c r="O2352" s="12"/>
      <c r="P2352" s="9"/>
      <c r="Q2352" s="9"/>
    </row>
    <row r="2353" spans="1:17" x14ac:dyDescent="0.2">
      <c r="A2353" s="9"/>
      <c r="B2353" s="10"/>
      <c r="C2353" s="9"/>
      <c r="D2353" s="11"/>
      <c r="E2353" s="11"/>
      <c r="F2353" s="9"/>
      <c r="G2353" s="9"/>
      <c r="H2353" s="9"/>
      <c r="I2353" s="9"/>
      <c r="J2353" s="9"/>
      <c r="K2353" s="9"/>
      <c r="L2353" s="9"/>
      <c r="M2353" s="9"/>
      <c r="N2353" s="9"/>
      <c r="O2353" s="12"/>
      <c r="P2353" s="9"/>
      <c r="Q2353" s="9"/>
    </row>
    <row r="2354" spans="1:17" x14ac:dyDescent="0.2">
      <c r="A2354" s="9"/>
      <c r="B2354" s="10"/>
      <c r="C2354" s="9"/>
      <c r="D2354" s="11"/>
      <c r="E2354" s="11"/>
      <c r="F2354" s="9"/>
      <c r="G2354" s="9"/>
      <c r="H2354" s="9"/>
      <c r="I2354" s="9"/>
      <c r="J2354" s="9"/>
      <c r="K2354" s="9"/>
      <c r="L2354" s="9"/>
      <c r="M2354" s="9"/>
      <c r="N2354" s="9"/>
      <c r="O2354" s="12"/>
      <c r="P2354" s="9"/>
      <c r="Q2354" s="9"/>
    </row>
    <row r="2355" spans="1:17" x14ac:dyDescent="0.2">
      <c r="A2355" s="9"/>
      <c r="B2355" s="10"/>
      <c r="C2355" s="9"/>
      <c r="D2355" s="11"/>
      <c r="E2355" s="11"/>
      <c r="F2355" s="9"/>
      <c r="G2355" s="9"/>
      <c r="H2355" s="9"/>
      <c r="I2355" s="9"/>
      <c r="J2355" s="9"/>
      <c r="K2355" s="9"/>
      <c r="L2355" s="9"/>
      <c r="M2355" s="9"/>
      <c r="N2355" s="9"/>
      <c r="O2355" s="12"/>
      <c r="P2355" s="9"/>
      <c r="Q2355" s="9"/>
    </row>
    <row r="2356" spans="1:17" x14ac:dyDescent="0.2">
      <c r="A2356" s="9"/>
      <c r="B2356" s="10"/>
      <c r="C2356" s="9"/>
      <c r="D2356" s="11"/>
      <c r="E2356" s="11"/>
      <c r="F2356" s="9"/>
      <c r="G2356" s="9"/>
      <c r="H2356" s="9"/>
      <c r="I2356" s="9"/>
      <c r="J2356" s="9"/>
      <c r="K2356" s="9"/>
      <c r="L2356" s="9"/>
      <c r="M2356" s="9"/>
      <c r="N2356" s="9"/>
      <c r="O2356" s="12"/>
      <c r="P2356" s="9"/>
      <c r="Q2356" s="9"/>
    </row>
    <row r="2357" spans="1:17" x14ac:dyDescent="0.2">
      <c r="A2357" s="9"/>
      <c r="B2357" s="10"/>
      <c r="C2357" s="9"/>
      <c r="D2357" s="11"/>
      <c r="E2357" s="11"/>
      <c r="F2357" s="9"/>
      <c r="G2357" s="9"/>
      <c r="H2357" s="9"/>
      <c r="I2357" s="9"/>
      <c r="J2357" s="9"/>
      <c r="K2357" s="9"/>
      <c r="L2357" s="9"/>
      <c r="M2357" s="9"/>
      <c r="N2357" s="9"/>
      <c r="O2357" s="12"/>
      <c r="P2357" s="9"/>
      <c r="Q2357" s="9"/>
    </row>
    <row r="2358" spans="1:17" x14ac:dyDescent="0.2">
      <c r="A2358" s="9"/>
      <c r="B2358" s="10"/>
      <c r="C2358" s="9"/>
      <c r="D2358" s="11"/>
      <c r="E2358" s="11"/>
      <c r="F2358" s="9"/>
      <c r="G2358" s="9"/>
      <c r="H2358" s="9"/>
      <c r="I2358" s="9"/>
      <c r="J2358" s="9"/>
      <c r="K2358" s="9"/>
      <c r="L2358" s="9"/>
      <c r="M2358" s="9"/>
      <c r="N2358" s="9"/>
      <c r="O2358" s="12"/>
      <c r="P2358" s="9"/>
      <c r="Q2358" s="9"/>
    </row>
    <row r="2359" spans="1:17" x14ac:dyDescent="0.2">
      <c r="A2359" s="9"/>
      <c r="B2359" s="10"/>
      <c r="C2359" s="9"/>
      <c r="D2359" s="11"/>
      <c r="E2359" s="11"/>
      <c r="F2359" s="9"/>
      <c r="G2359" s="9"/>
      <c r="H2359" s="9"/>
      <c r="I2359" s="9"/>
      <c r="J2359" s="9"/>
      <c r="K2359" s="9"/>
      <c r="L2359" s="9"/>
      <c r="M2359" s="9"/>
      <c r="N2359" s="9"/>
      <c r="O2359" s="12"/>
      <c r="P2359" s="9"/>
      <c r="Q2359" s="9"/>
    </row>
    <row r="2360" spans="1:17" x14ac:dyDescent="0.2">
      <c r="A2360" s="9"/>
      <c r="B2360" s="10"/>
      <c r="C2360" s="9"/>
      <c r="D2360" s="11"/>
      <c r="E2360" s="11"/>
      <c r="F2360" s="9"/>
      <c r="G2360" s="9"/>
      <c r="H2360" s="9"/>
      <c r="I2360" s="9"/>
      <c r="J2360" s="9"/>
      <c r="K2360" s="9"/>
      <c r="L2360" s="9"/>
      <c r="M2360" s="9"/>
      <c r="N2360" s="9"/>
      <c r="O2360" s="12"/>
      <c r="P2360" s="9"/>
      <c r="Q2360" s="9"/>
    </row>
    <row r="2361" spans="1:17" x14ac:dyDescent="0.2">
      <c r="A2361" s="9"/>
      <c r="B2361" s="10"/>
      <c r="C2361" s="9"/>
      <c r="D2361" s="11"/>
      <c r="E2361" s="11"/>
      <c r="F2361" s="9"/>
      <c r="G2361" s="9"/>
      <c r="H2361" s="9"/>
      <c r="I2361" s="9"/>
      <c r="J2361" s="9"/>
      <c r="K2361" s="9"/>
      <c r="L2361" s="9"/>
      <c r="M2361" s="9"/>
      <c r="N2361" s="9"/>
      <c r="O2361" s="12"/>
      <c r="P2361" s="9"/>
      <c r="Q2361" s="9"/>
    </row>
    <row r="2362" spans="1:17" x14ac:dyDescent="0.2">
      <c r="A2362" s="9"/>
      <c r="B2362" s="10"/>
      <c r="C2362" s="9"/>
      <c r="D2362" s="11"/>
      <c r="E2362" s="11"/>
      <c r="F2362" s="9"/>
      <c r="G2362" s="9"/>
      <c r="H2362" s="9"/>
      <c r="I2362" s="9"/>
      <c r="J2362" s="9"/>
      <c r="K2362" s="9"/>
      <c r="L2362" s="9"/>
      <c r="M2362" s="9"/>
      <c r="N2362" s="9"/>
      <c r="O2362" s="12"/>
      <c r="P2362" s="9"/>
      <c r="Q2362" s="9"/>
    </row>
    <row r="2363" spans="1:17" x14ac:dyDescent="0.2">
      <c r="A2363" s="9"/>
      <c r="B2363" s="10"/>
      <c r="C2363" s="9"/>
      <c r="D2363" s="11"/>
      <c r="E2363" s="11"/>
      <c r="F2363" s="9"/>
      <c r="G2363" s="9"/>
      <c r="H2363" s="9"/>
      <c r="I2363" s="9"/>
      <c r="J2363" s="9"/>
      <c r="K2363" s="9"/>
      <c r="L2363" s="9"/>
      <c r="M2363" s="9"/>
      <c r="N2363" s="9"/>
      <c r="O2363" s="12"/>
      <c r="P2363" s="9"/>
      <c r="Q2363" s="9"/>
    </row>
    <row r="2364" spans="1:17" x14ac:dyDescent="0.2">
      <c r="A2364" s="9"/>
      <c r="B2364" s="10"/>
      <c r="C2364" s="9"/>
      <c r="D2364" s="11"/>
      <c r="E2364" s="11"/>
      <c r="F2364" s="9"/>
      <c r="G2364" s="9"/>
      <c r="H2364" s="9"/>
      <c r="I2364" s="9"/>
      <c r="J2364" s="9"/>
      <c r="K2364" s="9"/>
      <c r="L2364" s="9"/>
      <c r="M2364" s="9"/>
      <c r="N2364" s="9"/>
      <c r="O2364" s="12"/>
      <c r="P2364" s="9"/>
      <c r="Q2364" s="9"/>
    </row>
    <row r="2365" spans="1:17" x14ac:dyDescent="0.2">
      <c r="A2365" s="9"/>
      <c r="B2365" s="10"/>
      <c r="C2365" s="9"/>
      <c r="D2365" s="11"/>
      <c r="E2365" s="11"/>
      <c r="F2365" s="9"/>
      <c r="G2365" s="9"/>
      <c r="H2365" s="9"/>
      <c r="I2365" s="9"/>
      <c r="J2365" s="9"/>
      <c r="K2365" s="9"/>
      <c r="L2365" s="9"/>
      <c r="M2365" s="9"/>
      <c r="N2365" s="9"/>
      <c r="O2365" s="12"/>
      <c r="P2365" s="9"/>
      <c r="Q2365" s="9"/>
    </row>
    <row r="2366" spans="1:17" x14ac:dyDescent="0.2">
      <c r="A2366" s="9"/>
      <c r="B2366" s="10"/>
      <c r="C2366" s="9"/>
      <c r="D2366" s="11"/>
      <c r="E2366" s="11"/>
      <c r="F2366" s="9"/>
      <c r="G2366" s="9"/>
      <c r="H2366" s="9"/>
      <c r="I2366" s="9"/>
      <c r="J2366" s="9"/>
      <c r="K2366" s="9"/>
      <c r="L2366" s="9"/>
      <c r="M2366" s="9"/>
      <c r="N2366" s="9"/>
      <c r="O2366" s="12"/>
      <c r="P2366" s="9"/>
      <c r="Q2366" s="9"/>
    </row>
    <row r="2367" spans="1:17" x14ac:dyDescent="0.2">
      <c r="A2367" s="9"/>
      <c r="B2367" s="10"/>
      <c r="C2367" s="9"/>
      <c r="D2367" s="11"/>
      <c r="E2367" s="11"/>
      <c r="F2367" s="9"/>
      <c r="G2367" s="9"/>
      <c r="H2367" s="9"/>
      <c r="I2367" s="9"/>
      <c r="J2367" s="9"/>
      <c r="K2367" s="9"/>
      <c r="L2367" s="9"/>
      <c r="M2367" s="9"/>
      <c r="N2367" s="9"/>
      <c r="O2367" s="12"/>
      <c r="P2367" s="9"/>
      <c r="Q2367" s="9"/>
    </row>
    <row r="2368" spans="1:17" x14ac:dyDescent="0.2">
      <c r="A2368" s="9"/>
      <c r="B2368" s="10"/>
      <c r="C2368" s="9"/>
      <c r="D2368" s="11"/>
      <c r="E2368" s="11"/>
      <c r="F2368" s="9"/>
      <c r="G2368" s="9"/>
      <c r="H2368" s="9"/>
      <c r="I2368" s="9"/>
      <c r="J2368" s="9"/>
      <c r="K2368" s="9"/>
      <c r="L2368" s="9"/>
      <c r="M2368" s="9"/>
      <c r="N2368" s="9"/>
      <c r="O2368" s="12"/>
      <c r="P2368" s="9"/>
      <c r="Q2368" s="9"/>
    </row>
    <row r="2369" spans="1:17" x14ac:dyDescent="0.2">
      <c r="A2369" s="9"/>
      <c r="B2369" s="10"/>
      <c r="C2369" s="9"/>
      <c r="D2369" s="11"/>
      <c r="E2369" s="11"/>
      <c r="F2369" s="9"/>
      <c r="G2369" s="9"/>
      <c r="H2369" s="9"/>
      <c r="I2369" s="9"/>
      <c r="J2369" s="9"/>
      <c r="K2369" s="9"/>
      <c r="L2369" s="9"/>
      <c r="M2369" s="9"/>
      <c r="N2369" s="9"/>
      <c r="O2369" s="12"/>
      <c r="P2369" s="9"/>
      <c r="Q2369" s="9"/>
    </row>
    <row r="2370" spans="1:17" x14ac:dyDescent="0.2">
      <c r="A2370" s="9"/>
      <c r="B2370" s="10"/>
      <c r="C2370" s="9"/>
      <c r="D2370" s="11"/>
      <c r="E2370" s="11"/>
      <c r="F2370" s="9"/>
      <c r="G2370" s="9"/>
      <c r="H2370" s="9"/>
      <c r="I2370" s="9"/>
      <c r="J2370" s="9"/>
      <c r="K2370" s="9"/>
      <c r="L2370" s="9"/>
      <c r="M2370" s="9"/>
      <c r="N2370" s="9"/>
      <c r="O2370" s="12"/>
      <c r="P2370" s="9"/>
      <c r="Q2370" s="9"/>
    </row>
    <row r="2371" spans="1:17" x14ac:dyDescent="0.2">
      <c r="A2371" s="9"/>
      <c r="B2371" s="10"/>
      <c r="C2371" s="9"/>
      <c r="D2371" s="11"/>
      <c r="E2371" s="11"/>
      <c r="F2371" s="9"/>
      <c r="G2371" s="9"/>
      <c r="H2371" s="9"/>
      <c r="I2371" s="9"/>
      <c r="J2371" s="9"/>
      <c r="K2371" s="9"/>
      <c r="L2371" s="9"/>
      <c r="M2371" s="9"/>
      <c r="N2371" s="9"/>
      <c r="O2371" s="12"/>
      <c r="P2371" s="9"/>
      <c r="Q2371" s="9"/>
    </row>
    <row r="2372" spans="1:17" x14ac:dyDescent="0.2">
      <c r="A2372" s="9"/>
      <c r="B2372" s="10"/>
      <c r="C2372" s="9"/>
      <c r="D2372" s="11"/>
      <c r="E2372" s="11"/>
      <c r="F2372" s="9"/>
      <c r="G2372" s="9"/>
      <c r="H2372" s="9"/>
      <c r="I2372" s="9"/>
      <c r="J2372" s="9"/>
      <c r="K2372" s="9"/>
      <c r="L2372" s="9"/>
      <c r="M2372" s="9"/>
      <c r="N2372" s="9"/>
      <c r="O2372" s="12"/>
      <c r="P2372" s="9"/>
      <c r="Q2372" s="9"/>
    </row>
    <row r="2373" spans="1:17" x14ac:dyDescent="0.2">
      <c r="A2373" s="9"/>
      <c r="B2373" s="10"/>
      <c r="C2373" s="9"/>
      <c r="D2373" s="11"/>
      <c r="E2373" s="11"/>
      <c r="F2373" s="9"/>
      <c r="G2373" s="9"/>
      <c r="H2373" s="9"/>
      <c r="I2373" s="9"/>
      <c r="J2373" s="9"/>
      <c r="K2373" s="9"/>
      <c r="L2373" s="9"/>
      <c r="M2373" s="9"/>
      <c r="N2373" s="9"/>
      <c r="O2373" s="12"/>
      <c r="P2373" s="9"/>
      <c r="Q2373" s="9"/>
    </row>
    <row r="2374" spans="1:17" x14ac:dyDescent="0.2">
      <c r="A2374" s="9"/>
      <c r="B2374" s="10"/>
      <c r="C2374" s="9"/>
      <c r="D2374" s="11"/>
      <c r="E2374" s="11"/>
      <c r="F2374" s="9"/>
      <c r="G2374" s="9"/>
      <c r="H2374" s="9"/>
      <c r="I2374" s="9"/>
      <c r="J2374" s="9"/>
      <c r="K2374" s="9"/>
      <c r="L2374" s="9"/>
      <c r="M2374" s="9"/>
      <c r="N2374" s="9"/>
      <c r="O2374" s="12"/>
      <c r="P2374" s="9"/>
      <c r="Q2374" s="9"/>
    </row>
    <row r="2375" spans="1:17" x14ac:dyDescent="0.2">
      <c r="A2375" s="9"/>
      <c r="B2375" s="10"/>
      <c r="C2375" s="9"/>
      <c r="D2375" s="11"/>
      <c r="E2375" s="11"/>
      <c r="F2375" s="9"/>
      <c r="G2375" s="9"/>
      <c r="H2375" s="9"/>
      <c r="I2375" s="9"/>
      <c r="J2375" s="9"/>
      <c r="K2375" s="9"/>
      <c r="L2375" s="9"/>
      <c r="M2375" s="9"/>
      <c r="N2375" s="9"/>
      <c r="O2375" s="12"/>
      <c r="P2375" s="9"/>
      <c r="Q2375" s="9"/>
    </row>
    <row r="2376" spans="1:17" x14ac:dyDescent="0.2">
      <c r="A2376" s="9"/>
      <c r="B2376" s="10"/>
      <c r="C2376" s="9"/>
      <c r="D2376" s="11"/>
      <c r="E2376" s="11"/>
      <c r="F2376" s="9"/>
      <c r="G2376" s="9"/>
      <c r="H2376" s="9"/>
      <c r="I2376" s="9"/>
      <c r="J2376" s="9"/>
      <c r="K2376" s="9"/>
      <c r="L2376" s="9"/>
      <c r="M2376" s="9"/>
      <c r="N2376" s="9"/>
      <c r="O2376" s="12"/>
      <c r="P2376" s="9"/>
      <c r="Q2376" s="9"/>
    </row>
    <row r="2377" spans="1:17" x14ac:dyDescent="0.2">
      <c r="A2377" s="9"/>
      <c r="B2377" s="10"/>
      <c r="C2377" s="9"/>
      <c r="D2377" s="11"/>
      <c r="E2377" s="11"/>
      <c r="F2377" s="9"/>
      <c r="G2377" s="9"/>
      <c r="H2377" s="9"/>
      <c r="I2377" s="9"/>
      <c r="J2377" s="9"/>
      <c r="K2377" s="9"/>
      <c r="L2377" s="9"/>
      <c r="M2377" s="9"/>
      <c r="N2377" s="9"/>
      <c r="O2377" s="12"/>
      <c r="P2377" s="9"/>
      <c r="Q2377" s="9"/>
    </row>
    <row r="2378" spans="1:17" x14ac:dyDescent="0.2">
      <c r="A2378" s="9"/>
      <c r="B2378" s="10"/>
      <c r="C2378" s="9"/>
      <c r="D2378" s="11"/>
      <c r="E2378" s="11"/>
      <c r="F2378" s="9"/>
      <c r="G2378" s="9"/>
      <c r="H2378" s="9"/>
      <c r="I2378" s="9"/>
      <c r="J2378" s="9"/>
      <c r="K2378" s="9"/>
      <c r="L2378" s="9"/>
      <c r="M2378" s="9"/>
      <c r="N2378" s="9"/>
      <c r="O2378" s="12"/>
      <c r="P2378" s="9"/>
      <c r="Q2378" s="9"/>
    </row>
    <row r="2379" spans="1:17" x14ac:dyDescent="0.2">
      <c r="A2379" s="9"/>
      <c r="B2379" s="10"/>
      <c r="C2379" s="9"/>
      <c r="D2379" s="11"/>
      <c r="E2379" s="11"/>
      <c r="F2379" s="9"/>
      <c r="G2379" s="9"/>
      <c r="H2379" s="9"/>
      <c r="I2379" s="9"/>
      <c r="J2379" s="9"/>
      <c r="K2379" s="9"/>
      <c r="L2379" s="9"/>
      <c r="M2379" s="9"/>
      <c r="N2379" s="9"/>
      <c r="O2379" s="12"/>
      <c r="P2379" s="9"/>
      <c r="Q2379" s="9"/>
    </row>
    <row r="2380" spans="1:17" x14ac:dyDescent="0.2">
      <c r="A2380" s="9"/>
      <c r="B2380" s="10"/>
      <c r="C2380" s="9"/>
      <c r="D2380" s="11"/>
      <c r="E2380" s="11"/>
      <c r="F2380" s="9"/>
      <c r="G2380" s="9"/>
      <c r="H2380" s="9"/>
      <c r="I2380" s="9"/>
      <c r="J2380" s="9"/>
      <c r="K2380" s="9"/>
      <c r="L2380" s="9"/>
      <c r="M2380" s="9"/>
      <c r="N2380" s="9"/>
      <c r="O2380" s="12"/>
      <c r="P2380" s="9"/>
      <c r="Q2380" s="9"/>
    </row>
    <row r="2381" spans="1:17" x14ac:dyDescent="0.2">
      <c r="A2381" s="9"/>
      <c r="B2381" s="10"/>
      <c r="C2381" s="9"/>
      <c r="D2381" s="11"/>
      <c r="E2381" s="11"/>
      <c r="F2381" s="9"/>
      <c r="G2381" s="9"/>
      <c r="H2381" s="9"/>
      <c r="I2381" s="9"/>
      <c r="J2381" s="9"/>
      <c r="K2381" s="9"/>
      <c r="L2381" s="9"/>
      <c r="M2381" s="9"/>
      <c r="N2381" s="9"/>
      <c r="O2381" s="12"/>
      <c r="P2381" s="9"/>
      <c r="Q2381" s="9"/>
    </row>
    <row r="2382" spans="1:17" x14ac:dyDescent="0.2">
      <c r="A2382" s="9"/>
      <c r="B2382" s="10"/>
      <c r="C2382" s="9"/>
      <c r="D2382" s="11"/>
      <c r="E2382" s="11"/>
      <c r="F2382" s="9"/>
      <c r="G2382" s="9"/>
      <c r="H2382" s="9"/>
      <c r="I2382" s="9"/>
      <c r="J2382" s="9"/>
      <c r="K2382" s="9"/>
      <c r="L2382" s="9"/>
      <c r="M2382" s="9"/>
      <c r="N2382" s="9"/>
      <c r="O2382" s="12"/>
      <c r="P2382" s="9"/>
      <c r="Q2382" s="9"/>
    </row>
    <row r="2383" spans="1:17" x14ac:dyDescent="0.2">
      <c r="A2383" s="9"/>
      <c r="B2383" s="10"/>
      <c r="C2383" s="9"/>
      <c r="D2383" s="11"/>
      <c r="E2383" s="11"/>
      <c r="F2383" s="9"/>
      <c r="G2383" s="9"/>
      <c r="H2383" s="9"/>
      <c r="I2383" s="9"/>
      <c r="J2383" s="9"/>
      <c r="K2383" s="9"/>
      <c r="L2383" s="9"/>
      <c r="M2383" s="9"/>
      <c r="N2383" s="9"/>
      <c r="O2383" s="12"/>
      <c r="P2383" s="9"/>
      <c r="Q2383" s="9"/>
    </row>
    <row r="2384" spans="1:17" x14ac:dyDescent="0.2">
      <c r="A2384" s="9"/>
      <c r="B2384" s="10"/>
      <c r="C2384" s="9"/>
      <c r="D2384" s="11"/>
      <c r="E2384" s="11"/>
      <c r="F2384" s="9"/>
      <c r="G2384" s="9"/>
      <c r="H2384" s="9"/>
      <c r="I2384" s="9"/>
      <c r="J2384" s="9"/>
      <c r="K2384" s="9"/>
      <c r="L2384" s="9"/>
      <c r="M2384" s="9"/>
      <c r="N2384" s="9"/>
      <c r="O2384" s="12"/>
      <c r="P2384" s="9"/>
      <c r="Q2384" s="9"/>
    </row>
    <row r="2385" spans="1:17" x14ac:dyDescent="0.2">
      <c r="A2385" s="9"/>
      <c r="B2385" s="10"/>
      <c r="C2385" s="9"/>
      <c r="D2385" s="11"/>
      <c r="E2385" s="11"/>
      <c r="F2385" s="9"/>
      <c r="G2385" s="9"/>
      <c r="H2385" s="9"/>
      <c r="I2385" s="9"/>
      <c r="J2385" s="9"/>
      <c r="K2385" s="9"/>
      <c r="L2385" s="9"/>
      <c r="M2385" s="9"/>
      <c r="N2385" s="9"/>
      <c r="O2385" s="12"/>
      <c r="P2385" s="9"/>
      <c r="Q2385" s="9"/>
    </row>
    <row r="2386" spans="1:17" x14ac:dyDescent="0.2">
      <c r="A2386" s="9"/>
      <c r="B2386" s="10"/>
      <c r="C2386" s="9"/>
      <c r="D2386" s="11"/>
      <c r="E2386" s="11"/>
      <c r="F2386" s="9"/>
      <c r="G2386" s="9"/>
      <c r="H2386" s="9"/>
      <c r="I2386" s="9"/>
      <c r="J2386" s="9"/>
      <c r="K2386" s="9"/>
      <c r="L2386" s="9"/>
      <c r="M2386" s="9"/>
      <c r="N2386" s="9"/>
      <c r="O2386" s="12"/>
      <c r="P2386" s="9"/>
      <c r="Q2386" s="9"/>
    </row>
    <row r="2387" spans="1:17" x14ac:dyDescent="0.2">
      <c r="A2387" s="9"/>
      <c r="B2387" s="10"/>
      <c r="C2387" s="9"/>
      <c r="D2387" s="11"/>
      <c r="E2387" s="11"/>
      <c r="F2387" s="9"/>
      <c r="G2387" s="9"/>
      <c r="H2387" s="9"/>
      <c r="I2387" s="9"/>
      <c r="J2387" s="9"/>
      <c r="K2387" s="9"/>
      <c r="L2387" s="9"/>
      <c r="M2387" s="9"/>
      <c r="N2387" s="9"/>
      <c r="O2387" s="12"/>
      <c r="P2387" s="9"/>
      <c r="Q2387" s="9"/>
    </row>
    <row r="2388" spans="1:17" x14ac:dyDescent="0.2">
      <c r="A2388" s="9"/>
      <c r="B2388" s="10"/>
      <c r="C2388" s="9"/>
      <c r="D2388" s="11"/>
      <c r="E2388" s="11"/>
      <c r="F2388" s="9"/>
      <c r="G2388" s="9"/>
      <c r="H2388" s="9"/>
      <c r="I2388" s="9"/>
      <c r="J2388" s="9"/>
      <c r="K2388" s="9"/>
      <c r="L2388" s="9"/>
      <c r="M2388" s="9"/>
      <c r="N2388" s="9"/>
      <c r="O2388" s="12"/>
      <c r="P2388" s="9"/>
      <c r="Q2388" s="9"/>
    </row>
    <row r="2389" spans="1:17" x14ac:dyDescent="0.2">
      <c r="A2389" s="9"/>
      <c r="B2389" s="10"/>
      <c r="C2389" s="9"/>
      <c r="D2389" s="11"/>
      <c r="E2389" s="11"/>
      <c r="F2389" s="9"/>
      <c r="G2389" s="9"/>
      <c r="H2389" s="9"/>
      <c r="I2389" s="9"/>
      <c r="J2389" s="9"/>
      <c r="K2389" s="9"/>
      <c r="L2389" s="9"/>
      <c r="M2389" s="9"/>
      <c r="N2389" s="9"/>
      <c r="O2389" s="12"/>
      <c r="P2389" s="9"/>
      <c r="Q2389" s="9"/>
    </row>
    <row r="2390" spans="1:17" x14ac:dyDescent="0.2">
      <c r="A2390" s="9"/>
      <c r="B2390" s="10"/>
      <c r="C2390" s="9"/>
      <c r="D2390" s="11"/>
      <c r="E2390" s="11"/>
      <c r="F2390" s="9"/>
      <c r="G2390" s="9"/>
      <c r="H2390" s="9"/>
      <c r="I2390" s="9"/>
      <c r="J2390" s="9"/>
      <c r="K2390" s="9"/>
      <c r="L2390" s="9"/>
      <c r="M2390" s="9"/>
      <c r="N2390" s="9"/>
      <c r="O2390" s="12"/>
      <c r="P2390" s="9"/>
      <c r="Q2390" s="9"/>
    </row>
    <row r="2391" spans="1:17" x14ac:dyDescent="0.2">
      <c r="A2391" s="9"/>
      <c r="B2391" s="10"/>
      <c r="C2391" s="9"/>
      <c r="D2391" s="11"/>
      <c r="E2391" s="11"/>
      <c r="F2391" s="9"/>
      <c r="G2391" s="9"/>
      <c r="H2391" s="9"/>
      <c r="I2391" s="9"/>
      <c r="J2391" s="9"/>
      <c r="K2391" s="9"/>
      <c r="L2391" s="9"/>
      <c r="M2391" s="9"/>
      <c r="N2391" s="9"/>
      <c r="O2391" s="12"/>
      <c r="P2391" s="9"/>
      <c r="Q2391" s="9"/>
    </row>
    <row r="2392" spans="1:17" x14ac:dyDescent="0.2">
      <c r="A2392" s="9"/>
      <c r="B2392" s="10"/>
      <c r="C2392" s="9"/>
      <c r="D2392" s="11"/>
      <c r="E2392" s="11"/>
      <c r="F2392" s="9"/>
      <c r="G2392" s="9"/>
      <c r="H2392" s="9"/>
      <c r="I2392" s="9"/>
      <c r="J2392" s="9"/>
      <c r="K2392" s="9"/>
      <c r="L2392" s="9"/>
      <c r="M2392" s="9"/>
      <c r="N2392" s="9"/>
      <c r="O2392" s="12"/>
      <c r="P2392" s="9"/>
      <c r="Q2392" s="9"/>
    </row>
    <row r="2393" spans="1:17" x14ac:dyDescent="0.2">
      <c r="A2393" s="9"/>
      <c r="B2393" s="10"/>
      <c r="C2393" s="9"/>
      <c r="D2393" s="11"/>
      <c r="E2393" s="11"/>
      <c r="F2393" s="9"/>
      <c r="G2393" s="9"/>
      <c r="H2393" s="9"/>
      <c r="I2393" s="9"/>
      <c r="J2393" s="9"/>
      <c r="K2393" s="9"/>
      <c r="L2393" s="9"/>
      <c r="M2393" s="9"/>
      <c r="N2393" s="9"/>
      <c r="O2393" s="12"/>
      <c r="P2393" s="9"/>
      <c r="Q2393" s="9"/>
    </row>
    <row r="2394" spans="1:17" x14ac:dyDescent="0.2">
      <c r="A2394" s="9"/>
      <c r="B2394" s="10"/>
      <c r="C2394" s="9"/>
      <c r="D2394" s="11"/>
      <c r="E2394" s="11"/>
      <c r="F2394" s="9"/>
      <c r="G2394" s="9"/>
      <c r="H2394" s="9"/>
      <c r="I2394" s="9"/>
      <c r="J2394" s="9"/>
      <c r="K2394" s="9"/>
      <c r="L2394" s="9"/>
      <c r="M2394" s="9"/>
      <c r="N2394" s="9"/>
      <c r="O2394" s="12"/>
      <c r="P2394" s="9"/>
      <c r="Q2394" s="9"/>
    </row>
    <row r="2395" spans="1:17" x14ac:dyDescent="0.2">
      <c r="A2395" s="9"/>
      <c r="B2395" s="10"/>
      <c r="C2395" s="9"/>
      <c r="D2395" s="11"/>
      <c r="E2395" s="11"/>
      <c r="F2395" s="9"/>
      <c r="G2395" s="9"/>
      <c r="H2395" s="9"/>
      <c r="I2395" s="9"/>
      <c r="J2395" s="9"/>
      <c r="K2395" s="9"/>
      <c r="L2395" s="9"/>
      <c r="M2395" s="9"/>
      <c r="N2395" s="9"/>
      <c r="O2395" s="12"/>
      <c r="P2395" s="9"/>
      <c r="Q2395" s="9"/>
    </row>
    <row r="2396" spans="1:17" x14ac:dyDescent="0.2">
      <c r="A2396" s="9"/>
      <c r="B2396" s="10"/>
      <c r="C2396" s="9"/>
      <c r="D2396" s="11"/>
      <c r="E2396" s="11"/>
      <c r="F2396" s="9"/>
      <c r="G2396" s="9"/>
      <c r="H2396" s="9"/>
      <c r="I2396" s="9"/>
      <c r="J2396" s="9"/>
      <c r="K2396" s="9"/>
      <c r="L2396" s="9"/>
      <c r="M2396" s="9"/>
      <c r="N2396" s="9"/>
      <c r="O2396" s="12"/>
      <c r="P2396" s="9"/>
      <c r="Q2396" s="9"/>
    </row>
    <row r="2397" spans="1:17" x14ac:dyDescent="0.2">
      <c r="A2397" s="9"/>
      <c r="B2397" s="10"/>
      <c r="C2397" s="9"/>
      <c r="D2397" s="11"/>
      <c r="E2397" s="11"/>
      <c r="F2397" s="9"/>
      <c r="G2397" s="9"/>
      <c r="H2397" s="9"/>
      <c r="I2397" s="9"/>
      <c r="J2397" s="9"/>
      <c r="K2397" s="9"/>
      <c r="L2397" s="9"/>
      <c r="M2397" s="9"/>
      <c r="N2397" s="9"/>
      <c r="O2397" s="12"/>
      <c r="P2397" s="9"/>
      <c r="Q2397" s="9"/>
    </row>
    <row r="2398" spans="1:17" x14ac:dyDescent="0.2">
      <c r="A2398" s="9"/>
      <c r="B2398" s="10"/>
      <c r="C2398" s="9"/>
      <c r="D2398" s="11"/>
      <c r="E2398" s="11"/>
      <c r="F2398" s="9"/>
      <c r="G2398" s="9"/>
      <c r="H2398" s="9"/>
      <c r="I2398" s="9"/>
      <c r="J2398" s="9"/>
      <c r="K2398" s="9"/>
      <c r="L2398" s="9"/>
      <c r="M2398" s="9"/>
      <c r="N2398" s="9"/>
      <c r="O2398" s="12"/>
      <c r="P2398" s="9"/>
      <c r="Q2398" s="9"/>
    </row>
    <row r="2399" spans="1:17" x14ac:dyDescent="0.2">
      <c r="A2399" s="9"/>
      <c r="B2399" s="10"/>
      <c r="C2399" s="9"/>
      <c r="D2399" s="11"/>
      <c r="E2399" s="11"/>
      <c r="F2399" s="9"/>
      <c r="G2399" s="9"/>
      <c r="H2399" s="9"/>
      <c r="I2399" s="9"/>
      <c r="J2399" s="9"/>
      <c r="K2399" s="9"/>
      <c r="L2399" s="9"/>
      <c r="M2399" s="9"/>
      <c r="N2399" s="9"/>
      <c r="O2399" s="12"/>
      <c r="P2399" s="9"/>
      <c r="Q2399" s="9"/>
    </row>
    <row r="2400" spans="1:17" x14ac:dyDescent="0.2">
      <c r="A2400" s="9"/>
      <c r="B2400" s="10"/>
      <c r="C2400" s="9"/>
      <c r="D2400" s="11"/>
      <c r="E2400" s="11"/>
      <c r="F2400" s="9"/>
      <c r="G2400" s="9"/>
      <c r="H2400" s="9"/>
      <c r="I2400" s="9"/>
      <c r="J2400" s="9"/>
      <c r="K2400" s="9"/>
      <c r="L2400" s="9"/>
      <c r="M2400" s="9"/>
      <c r="N2400" s="9"/>
      <c r="O2400" s="12"/>
      <c r="P2400" s="9"/>
      <c r="Q2400" s="9"/>
    </row>
    <row r="2401" spans="1:17" x14ac:dyDescent="0.2">
      <c r="A2401" s="9"/>
      <c r="B2401" s="10"/>
      <c r="C2401" s="9"/>
      <c r="D2401" s="11"/>
      <c r="E2401" s="11"/>
      <c r="F2401" s="9"/>
      <c r="G2401" s="9"/>
      <c r="H2401" s="9"/>
      <c r="I2401" s="9"/>
      <c r="J2401" s="9"/>
      <c r="K2401" s="9"/>
      <c r="L2401" s="9"/>
      <c r="M2401" s="9"/>
      <c r="N2401" s="9"/>
      <c r="O2401" s="12"/>
      <c r="P2401" s="9"/>
      <c r="Q2401" s="9"/>
    </row>
    <row r="2402" spans="1:17" x14ac:dyDescent="0.2">
      <c r="A2402" s="9"/>
      <c r="B2402" s="10"/>
      <c r="C2402" s="9"/>
      <c r="D2402" s="11"/>
      <c r="E2402" s="11"/>
      <c r="F2402" s="9"/>
      <c r="G2402" s="9"/>
      <c r="H2402" s="9"/>
      <c r="I2402" s="9"/>
      <c r="J2402" s="9"/>
      <c r="K2402" s="9"/>
      <c r="L2402" s="9"/>
      <c r="M2402" s="9"/>
      <c r="N2402" s="9"/>
      <c r="O2402" s="12"/>
      <c r="P2402" s="9"/>
      <c r="Q2402" s="9"/>
    </row>
    <row r="2403" spans="1:17" x14ac:dyDescent="0.2">
      <c r="A2403" s="9"/>
      <c r="B2403" s="10"/>
      <c r="C2403" s="9"/>
      <c r="D2403" s="11"/>
      <c r="E2403" s="11"/>
      <c r="F2403" s="9"/>
      <c r="G2403" s="9"/>
      <c r="H2403" s="9"/>
      <c r="I2403" s="9"/>
      <c r="J2403" s="9"/>
      <c r="K2403" s="9"/>
      <c r="L2403" s="9"/>
      <c r="M2403" s="9"/>
      <c r="N2403" s="9"/>
      <c r="O2403" s="12"/>
      <c r="P2403" s="9"/>
      <c r="Q2403" s="9"/>
    </row>
    <row r="2404" spans="1:17" x14ac:dyDescent="0.2">
      <c r="A2404" s="9"/>
      <c r="B2404" s="10"/>
      <c r="C2404" s="9"/>
      <c r="D2404" s="11"/>
      <c r="E2404" s="11"/>
      <c r="F2404" s="9"/>
      <c r="G2404" s="9"/>
      <c r="H2404" s="9"/>
      <c r="I2404" s="9"/>
      <c r="J2404" s="9"/>
      <c r="K2404" s="9"/>
      <c r="L2404" s="9"/>
      <c r="M2404" s="9"/>
      <c r="N2404" s="9"/>
      <c r="O2404" s="12"/>
      <c r="P2404" s="9"/>
      <c r="Q2404" s="9"/>
    </row>
    <row r="2405" spans="1:17" x14ac:dyDescent="0.2">
      <c r="A2405" s="9"/>
      <c r="B2405" s="10"/>
      <c r="C2405" s="9"/>
      <c r="D2405" s="11"/>
      <c r="E2405" s="11"/>
      <c r="F2405" s="9"/>
      <c r="G2405" s="9"/>
      <c r="H2405" s="9"/>
      <c r="I2405" s="9"/>
      <c r="J2405" s="9"/>
      <c r="K2405" s="9"/>
      <c r="L2405" s="9"/>
      <c r="M2405" s="9"/>
      <c r="N2405" s="9"/>
      <c r="O2405" s="12"/>
      <c r="P2405" s="9"/>
      <c r="Q2405" s="9"/>
    </row>
    <row r="2406" spans="1:17" x14ac:dyDescent="0.2">
      <c r="A2406" s="9"/>
      <c r="B2406" s="10"/>
      <c r="C2406" s="9"/>
      <c r="D2406" s="11"/>
      <c r="E2406" s="11"/>
      <c r="F2406" s="9"/>
      <c r="G2406" s="9"/>
      <c r="H2406" s="9"/>
      <c r="I2406" s="9"/>
      <c r="J2406" s="9"/>
      <c r="K2406" s="9"/>
      <c r="L2406" s="9"/>
      <c r="M2406" s="9"/>
      <c r="N2406" s="9"/>
      <c r="O2406" s="12"/>
      <c r="P2406" s="9"/>
      <c r="Q2406" s="9"/>
    </row>
    <row r="2407" spans="1:17" x14ac:dyDescent="0.2">
      <c r="A2407" s="9"/>
      <c r="B2407" s="10"/>
      <c r="C2407" s="9"/>
      <c r="D2407" s="11"/>
      <c r="E2407" s="11"/>
      <c r="F2407" s="9"/>
      <c r="G2407" s="9"/>
      <c r="H2407" s="9"/>
      <c r="I2407" s="9"/>
      <c r="J2407" s="9"/>
      <c r="K2407" s="9"/>
      <c r="L2407" s="9"/>
      <c r="M2407" s="9"/>
      <c r="N2407" s="9"/>
      <c r="O2407" s="12"/>
      <c r="P2407" s="9"/>
      <c r="Q2407" s="9"/>
    </row>
    <row r="2408" spans="1:17" x14ac:dyDescent="0.2">
      <c r="A2408" s="9"/>
      <c r="B2408" s="10"/>
      <c r="C2408" s="9"/>
      <c r="D2408" s="11"/>
      <c r="E2408" s="11"/>
      <c r="F2408" s="9"/>
      <c r="G2408" s="9"/>
      <c r="H2408" s="9"/>
      <c r="I2408" s="9"/>
      <c r="J2408" s="9"/>
      <c r="K2408" s="9"/>
      <c r="L2408" s="9"/>
      <c r="M2408" s="9"/>
      <c r="N2408" s="9"/>
      <c r="O2408" s="12"/>
      <c r="P2408" s="9"/>
      <c r="Q2408" s="9"/>
    </row>
    <row r="2409" spans="1:17" x14ac:dyDescent="0.2">
      <c r="A2409" s="9"/>
      <c r="B2409" s="10"/>
      <c r="C2409" s="9"/>
      <c r="D2409" s="11"/>
      <c r="E2409" s="11"/>
      <c r="F2409" s="9"/>
      <c r="G2409" s="9"/>
      <c r="H2409" s="9"/>
      <c r="I2409" s="9"/>
      <c r="J2409" s="9"/>
      <c r="K2409" s="9"/>
      <c r="L2409" s="9"/>
      <c r="M2409" s="9"/>
      <c r="N2409" s="9"/>
      <c r="O2409" s="12"/>
      <c r="P2409" s="9"/>
      <c r="Q2409" s="9"/>
    </row>
    <row r="2410" spans="1:17" x14ac:dyDescent="0.2">
      <c r="A2410" s="9"/>
      <c r="B2410" s="10"/>
      <c r="C2410" s="9"/>
      <c r="D2410" s="11"/>
      <c r="E2410" s="11"/>
      <c r="F2410" s="9"/>
      <c r="G2410" s="9"/>
      <c r="H2410" s="9"/>
      <c r="I2410" s="9"/>
      <c r="J2410" s="9"/>
      <c r="K2410" s="9"/>
      <c r="L2410" s="9"/>
      <c r="M2410" s="9"/>
      <c r="N2410" s="9"/>
      <c r="O2410" s="12"/>
      <c r="P2410" s="9"/>
      <c r="Q2410" s="9"/>
    </row>
    <row r="2411" spans="1:17" x14ac:dyDescent="0.2">
      <c r="A2411" s="9"/>
      <c r="B2411" s="10"/>
      <c r="C2411" s="9"/>
      <c r="D2411" s="11"/>
      <c r="E2411" s="11"/>
      <c r="F2411" s="9"/>
      <c r="G2411" s="9"/>
      <c r="H2411" s="9"/>
      <c r="I2411" s="9"/>
      <c r="J2411" s="9"/>
      <c r="K2411" s="9"/>
      <c r="L2411" s="9"/>
      <c r="M2411" s="9"/>
      <c r="N2411" s="9"/>
      <c r="O2411" s="12"/>
      <c r="P2411" s="9"/>
      <c r="Q2411" s="9"/>
    </row>
    <row r="2412" spans="1:17" x14ac:dyDescent="0.2">
      <c r="A2412" s="9"/>
      <c r="B2412" s="10"/>
      <c r="C2412" s="9"/>
      <c r="D2412" s="11"/>
      <c r="E2412" s="11"/>
      <c r="F2412" s="9"/>
      <c r="G2412" s="9"/>
      <c r="H2412" s="9"/>
      <c r="I2412" s="9"/>
      <c r="J2412" s="9"/>
      <c r="K2412" s="9"/>
      <c r="L2412" s="9"/>
      <c r="M2412" s="9"/>
      <c r="N2412" s="9"/>
      <c r="O2412" s="12"/>
      <c r="P2412" s="9"/>
      <c r="Q2412" s="9"/>
    </row>
    <row r="2413" spans="1:17" x14ac:dyDescent="0.2">
      <c r="A2413" s="9"/>
      <c r="B2413" s="10"/>
      <c r="C2413" s="9"/>
      <c r="D2413" s="11"/>
      <c r="E2413" s="11"/>
      <c r="F2413" s="9"/>
      <c r="G2413" s="9"/>
      <c r="H2413" s="9"/>
      <c r="I2413" s="9"/>
      <c r="J2413" s="9"/>
      <c r="K2413" s="9"/>
      <c r="L2413" s="9"/>
      <c r="M2413" s="9"/>
      <c r="N2413" s="9"/>
      <c r="O2413" s="12"/>
      <c r="P2413" s="9"/>
      <c r="Q2413" s="9"/>
    </row>
    <row r="2414" spans="1:17" x14ac:dyDescent="0.2">
      <c r="A2414" s="9"/>
      <c r="B2414" s="10"/>
      <c r="C2414" s="9"/>
      <c r="D2414" s="11"/>
      <c r="E2414" s="11"/>
      <c r="F2414" s="9"/>
      <c r="G2414" s="9"/>
      <c r="H2414" s="9"/>
      <c r="I2414" s="9"/>
      <c r="J2414" s="9"/>
      <c r="K2414" s="9"/>
      <c r="L2414" s="9"/>
      <c r="M2414" s="9"/>
      <c r="N2414" s="9"/>
      <c r="O2414" s="12"/>
      <c r="P2414" s="9"/>
      <c r="Q2414" s="9"/>
    </row>
    <row r="2415" spans="1:17" x14ac:dyDescent="0.2">
      <c r="A2415" s="9"/>
      <c r="B2415" s="10"/>
      <c r="C2415" s="9"/>
      <c r="D2415" s="11"/>
      <c r="E2415" s="11"/>
      <c r="F2415" s="9"/>
      <c r="G2415" s="9"/>
      <c r="H2415" s="9"/>
      <c r="I2415" s="9"/>
      <c r="J2415" s="9"/>
      <c r="K2415" s="9"/>
      <c r="L2415" s="9"/>
      <c r="M2415" s="9"/>
      <c r="N2415" s="9"/>
      <c r="O2415" s="12"/>
      <c r="P2415" s="9"/>
      <c r="Q2415" s="9"/>
    </row>
    <row r="2416" spans="1:17" x14ac:dyDescent="0.2">
      <c r="A2416" s="9"/>
      <c r="B2416" s="10"/>
      <c r="C2416" s="9"/>
      <c r="D2416" s="11"/>
      <c r="E2416" s="11"/>
      <c r="F2416" s="9"/>
      <c r="G2416" s="9"/>
      <c r="H2416" s="9"/>
      <c r="I2416" s="9"/>
      <c r="J2416" s="9"/>
      <c r="K2416" s="9"/>
      <c r="L2416" s="9"/>
      <c r="M2416" s="9"/>
      <c r="N2416" s="9"/>
      <c r="O2416" s="12"/>
      <c r="P2416" s="9"/>
      <c r="Q2416" s="9"/>
    </row>
    <row r="2417" spans="1:17" x14ac:dyDescent="0.2">
      <c r="A2417" s="9"/>
      <c r="B2417" s="10"/>
      <c r="C2417" s="9"/>
      <c r="D2417" s="11"/>
      <c r="E2417" s="11"/>
      <c r="F2417" s="9"/>
      <c r="G2417" s="9"/>
      <c r="H2417" s="9"/>
      <c r="I2417" s="9"/>
      <c r="J2417" s="9"/>
      <c r="K2417" s="9"/>
      <c r="L2417" s="9"/>
      <c r="M2417" s="9"/>
      <c r="N2417" s="9"/>
      <c r="O2417" s="12"/>
      <c r="P2417" s="9"/>
      <c r="Q2417" s="9"/>
    </row>
    <row r="2418" spans="1:17" x14ac:dyDescent="0.2">
      <c r="A2418" s="9"/>
      <c r="B2418" s="10"/>
      <c r="C2418" s="9"/>
      <c r="D2418" s="11"/>
      <c r="E2418" s="11"/>
      <c r="F2418" s="9"/>
      <c r="G2418" s="9"/>
      <c r="H2418" s="9"/>
      <c r="I2418" s="9"/>
      <c r="J2418" s="9"/>
      <c r="K2418" s="9"/>
      <c r="L2418" s="9"/>
      <c r="M2418" s="9"/>
      <c r="N2418" s="9"/>
      <c r="O2418" s="12"/>
      <c r="P2418" s="9"/>
      <c r="Q2418" s="9"/>
    </row>
    <row r="2419" spans="1:17" x14ac:dyDescent="0.2">
      <c r="A2419" s="9"/>
      <c r="B2419" s="10"/>
      <c r="C2419" s="9"/>
      <c r="D2419" s="11"/>
      <c r="E2419" s="11"/>
      <c r="F2419" s="9"/>
      <c r="G2419" s="9"/>
      <c r="H2419" s="9"/>
      <c r="I2419" s="9"/>
      <c r="J2419" s="9"/>
      <c r="K2419" s="9"/>
      <c r="L2419" s="9"/>
      <c r="M2419" s="9"/>
      <c r="N2419" s="9"/>
      <c r="O2419" s="12"/>
      <c r="P2419" s="9"/>
      <c r="Q2419" s="9"/>
    </row>
    <row r="2420" spans="1:17" x14ac:dyDescent="0.2">
      <c r="A2420" s="9"/>
      <c r="B2420" s="10"/>
      <c r="C2420" s="9"/>
      <c r="D2420" s="11"/>
      <c r="E2420" s="11"/>
      <c r="F2420" s="9"/>
      <c r="G2420" s="9"/>
      <c r="H2420" s="9"/>
      <c r="I2420" s="9"/>
      <c r="J2420" s="9"/>
      <c r="K2420" s="9"/>
      <c r="L2420" s="9"/>
      <c r="M2420" s="9"/>
      <c r="N2420" s="9"/>
      <c r="O2420" s="12"/>
      <c r="P2420" s="9"/>
      <c r="Q2420" s="9"/>
    </row>
    <row r="2421" spans="1:17" x14ac:dyDescent="0.2">
      <c r="A2421" s="9"/>
      <c r="B2421" s="10"/>
      <c r="C2421" s="9"/>
      <c r="D2421" s="11"/>
      <c r="E2421" s="11"/>
      <c r="F2421" s="9"/>
      <c r="G2421" s="9"/>
      <c r="H2421" s="9"/>
      <c r="I2421" s="9"/>
      <c r="J2421" s="9"/>
      <c r="K2421" s="9"/>
      <c r="L2421" s="9"/>
      <c r="M2421" s="9"/>
      <c r="N2421" s="9"/>
      <c r="O2421" s="12"/>
      <c r="P2421" s="9"/>
      <c r="Q2421" s="9"/>
    </row>
    <row r="2422" spans="1:17" x14ac:dyDescent="0.2">
      <c r="A2422" s="9"/>
      <c r="B2422" s="10"/>
      <c r="C2422" s="9"/>
      <c r="D2422" s="11"/>
      <c r="E2422" s="11"/>
      <c r="F2422" s="9"/>
      <c r="G2422" s="9"/>
      <c r="H2422" s="9"/>
      <c r="I2422" s="9"/>
      <c r="J2422" s="9"/>
      <c r="K2422" s="9"/>
      <c r="L2422" s="9"/>
      <c r="M2422" s="9"/>
      <c r="N2422" s="9"/>
      <c r="O2422" s="12"/>
      <c r="P2422" s="9"/>
      <c r="Q2422" s="9"/>
    </row>
    <row r="2423" spans="1:17" x14ac:dyDescent="0.2">
      <c r="A2423" s="9"/>
      <c r="B2423" s="10"/>
      <c r="C2423" s="9"/>
      <c r="D2423" s="11"/>
      <c r="E2423" s="11"/>
      <c r="F2423" s="9"/>
      <c r="G2423" s="9"/>
      <c r="H2423" s="9"/>
      <c r="I2423" s="9"/>
      <c r="J2423" s="9"/>
      <c r="K2423" s="9"/>
      <c r="L2423" s="9"/>
      <c r="M2423" s="9"/>
      <c r="N2423" s="9"/>
      <c r="O2423" s="12"/>
      <c r="P2423" s="9"/>
      <c r="Q2423" s="9"/>
    </row>
    <row r="2424" spans="1:17" x14ac:dyDescent="0.2">
      <c r="A2424" s="9"/>
      <c r="B2424" s="10"/>
      <c r="C2424" s="9"/>
      <c r="D2424" s="11"/>
      <c r="E2424" s="11"/>
      <c r="F2424" s="9"/>
      <c r="G2424" s="9"/>
      <c r="H2424" s="9"/>
      <c r="I2424" s="9"/>
      <c r="J2424" s="9"/>
      <c r="K2424" s="9"/>
      <c r="L2424" s="9"/>
      <c r="M2424" s="9"/>
      <c r="N2424" s="9"/>
      <c r="O2424" s="12"/>
      <c r="P2424" s="9"/>
      <c r="Q2424" s="9"/>
    </row>
    <row r="2425" spans="1:17" x14ac:dyDescent="0.2">
      <c r="A2425" s="9"/>
      <c r="B2425" s="10"/>
      <c r="C2425" s="9"/>
      <c r="D2425" s="11"/>
      <c r="E2425" s="11"/>
      <c r="F2425" s="9"/>
      <c r="G2425" s="9"/>
      <c r="H2425" s="9"/>
      <c r="I2425" s="9"/>
      <c r="J2425" s="9"/>
      <c r="K2425" s="9"/>
      <c r="L2425" s="9"/>
      <c r="M2425" s="9"/>
      <c r="N2425" s="9"/>
      <c r="O2425" s="12"/>
      <c r="P2425" s="9"/>
      <c r="Q2425" s="9"/>
    </row>
    <row r="2426" spans="1:17" x14ac:dyDescent="0.2">
      <c r="A2426" s="9"/>
      <c r="B2426" s="10"/>
      <c r="C2426" s="9"/>
      <c r="D2426" s="11"/>
      <c r="E2426" s="11"/>
      <c r="F2426" s="9"/>
      <c r="G2426" s="9"/>
      <c r="H2426" s="9"/>
      <c r="I2426" s="9"/>
      <c r="J2426" s="9"/>
      <c r="K2426" s="9"/>
      <c r="L2426" s="9"/>
      <c r="M2426" s="9"/>
      <c r="N2426" s="9"/>
      <c r="O2426" s="12"/>
      <c r="P2426" s="9"/>
      <c r="Q2426" s="9"/>
    </row>
    <row r="2427" spans="1:17" x14ac:dyDescent="0.2">
      <c r="A2427" s="9"/>
      <c r="B2427" s="10"/>
      <c r="C2427" s="9"/>
      <c r="D2427" s="11"/>
      <c r="E2427" s="11"/>
      <c r="F2427" s="9"/>
      <c r="G2427" s="9"/>
      <c r="H2427" s="9"/>
      <c r="I2427" s="9"/>
      <c r="J2427" s="9"/>
      <c r="K2427" s="9"/>
      <c r="L2427" s="9"/>
      <c r="M2427" s="9"/>
      <c r="N2427" s="9"/>
      <c r="O2427" s="12"/>
      <c r="P2427" s="9"/>
      <c r="Q2427" s="9"/>
    </row>
    <row r="2428" spans="1:17" x14ac:dyDescent="0.2">
      <c r="A2428" s="9"/>
      <c r="B2428" s="10"/>
      <c r="C2428" s="9"/>
      <c r="D2428" s="11"/>
      <c r="E2428" s="11"/>
      <c r="F2428" s="9"/>
      <c r="G2428" s="9"/>
      <c r="H2428" s="9"/>
      <c r="I2428" s="9"/>
      <c r="J2428" s="9"/>
      <c r="K2428" s="9"/>
      <c r="L2428" s="9"/>
      <c r="M2428" s="9"/>
      <c r="N2428" s="9"/>
      <c r="O2428" s="12"/>
      <c r="P2428" s="9"/>
      <c r="Q2428" s="9"/>
    </row>
    <row r="2429" spans="1:17" x14ac:dyDescent="0.2">
      <c r="A2429" s="9"/>
      <c r="B2429" s="10"/>
      <c r="C2429" s="9"/>
      <c r="D2429" s="11"/>
      <c r="E2429" s="11"/>
      <c r="F2429" s="9"/>
      <c r="G2429" s="9"/>
      <c r="H2429" s="9"/>
      <c r="I2429" s="9"/>
      <c r="J2429" s="9"/>
      <c r="K2429" s="9"/>
      <c r="L2429" s="9"/>
      <c r="M2429" s="9"/>
      <c r="N2429" s="9"/>
      <c r="O2429" s="12"/>
      <c r="P2429" s="9"/>
      <c r="Q2429" s="9"/>
    </row>
    <row r="2430" spans="1:17" x14ac:dyDescent="0.2">
      <c r="A2430" s="9"/>
      <c r="B2430" s="10"/>
      <c r="C2430" s="9"/>
      <c r="D2430" s="11"/>
      <c r="E2430" s="11"/>
      <c r="F2430" s="9"/>
      <c r="G2430" s="9"/>
      <c r="H2430" s="9"/>
      <c r="I2430" s="9"/>
      <c r="J2430" s="9"/>
      <c r="K2430" s="9"/>
      <c r="L2430" s="9"/>
      <c r="M2430" s="9"/>
      <c r="N2430" s="9"/>
      <c r="O2430" s="12"/>
      <c r="P2430" s="9"/>
      <c r="Q2430" s="9"/>
    </row>
    <row r="2431" spans="1:17" x14ac:dyDescent="0.2">
      <c r="A2431" s="9"/>
      <c r="B2431" s="10"/>
      <c r="C2431" s="9"/>
      <c r="D2431" s="11"/>
      <c r="E2431" s="11"/>
      <c r="F2431" s="9"/>
      <c r="G2431" s="9"/>
      <c r="H2431" s="9"/>
      <c r="I2431" s="9"/>
      <c r="J2431" s="9"/>
      <c r="K2431" s="9"/>
      <c r="L2431" s="9"/>
      <c r="M2431" s="9"/>
      <c r="N2431" s="9"/>
      <c r="O2431" s="12"/>
      <c r="P2431" s="9"/>
      <c r="Q2431" s="9"/>
    </row>
    <row r="2432" spans="1:17" x14ac:dyDescent="0.2">
      <c r="A2432" s="9"/>
      <c r="B2432" s="10"/>
      <c r="C2432" s="9"/>
      <c r="D2432" s="11"/>
      <c r="E2432" s="11"/>
      <c r="F2432" s="9"/>
      <c r="G2432" s="9"/>
      <c r="H2432" s="9"/>
      <c r="I2432" s="9"/>
      <c r="J2432" s="9"/>
      <c r="K2432" s="9"/>
      <c r="L2432" s="9"/>
      <c r="M2432" s="9"/>
      <c r="N2432" s="9"/>
      <c r="O2432" s="12"/>
      <c r="P2432" s="9"/>
      <c r="Q2432" s="9"/>
    </row>
    <row r="2433" spans="1:17" x14ac:dyDescent="0.2">
      <c r="A2433" s="9"/>
      <c r="B2433" s="10"/>
      <c r="C2433" s="9"/>
      <c r="D2433" s="11"/>
      <c r="E2433" s="11"/>
      <c r="F2433" s="9"/>
      <c r="G2433" s="9"/>
      <c r="H2433" s="9"/>
      <c r="I2433" s="9"/>
      <c r="J2433" s="9"/>
      <c r="K2433" s="9"/>
      <c r="L2433" s="9"/>
      <c r="M2433" s="9"/>
      <c r="N2433" s="9"/>
      <c r="O2433" s="12"/>
      <c r="P2433" s="9"/>
      <c r="Q2433" s="9"/>
    </row>
    <row r="2434" spans="1:17" x14ac:dyDescent="0.2">
      <c r="A2434" s="9"/>
      <c r="B2434" s="10"/>
      <c r="C2434" s="9"/>
      <c r="D2434" s="11"/>
      <c r="E2434" s="11"/>
      <c r="F2434" s="9"/>
      <c r="G2434" s="9"/>
      <c r="H2434" s="9"/>
      <c r="I2434" s="9"/>
      <c r="J2434" s="9"/>
      <c r="K2434" s="9"/>
      <c r="L2434" s="9"/>
      <c r="M2434" s="9"/>
      <c r="N2434" s="9"/>
      <c r="O2434" s="12"/>
      <c r="P2434" s="9"/>
      <c r="Q2434" s="9"/>
    </row>
    <row r="2435" spans="1:17" x14ac:dyDescent="0.2">
      <c r="A2435" s="9"/>
      <c r="B2435" s="10"/>
      <c r="C2435" s="9"/>
      <c r="D2435" s="11"/>
      <c r="E2435" s="11"/>
      <c r="F2435" s="9"/>
      <c r="G2435" s="9"/>
      <c r="H2435" s="9"/>
      <c r="I2435" s="9"/>
      <c r="J2435" s="9"/>
      <c r="K2435" s="9"/>
      <c r="L2435" s="9"/>
      <c r="M2435" s="9"/>
      <c r="N2435" s="9"/>
      <c r="O2435" s="12"/>
      <c r="P2435" s="9"/>
      <c r="Q2435" s="9"/>
    </row>
    <row r="2436" spans="1:17" x14ac:dyDescent="0.2">
      <c r="A2436" s="9"/>
      <c r="B2436" s="10"/>
      <c r="C2436" s="9"/>
      <c r="D2436" s="11"/>
      <c r="E2436" s="11"/>
      <c r="F2436" s="9"/>
      <c r="G2436" s="9"/>
      <c r="H2436" s="9"/>
      <c r="I2436" s="9"/>
      <c r="J2436" s="9"/>
      <c r="K2436" s="9"/>
      <c r="L2436" s="9"/>
      <c r="M2436" s="9"/>
      <c r="N2436" s="9"/>
      <c r="O2436" s="12"/>
      <c r="P2436" s="9"/>
      <c r="Q2436" s="9"/>
    </row>
    <row r="2437" spans="1:17" x14ac:dyDescent="0.2">
      <c r="A2437" s="9"/>
      <c r="B2437" s="10"/>
      <c r="C2437" s="9"/>
      <c r="D2437" s="11"/>
      <c r="E2437" s="11"/>
      <c r="F2437" s="9"/>
      <c r="G2437" s="9"/>
      <c r="H2437" s="9"/>
      <c r="I2437" s="9"/>
      <c r="J2437" s="9"/>
      <c r="K2437" s="9"/>
      <c r="L2437" s="9"/>
      <c r="M2437" s="9"/>
      <c r="N2437" s="9"/>
      <c r="O2437" s="12"/>
      <c r="P2437" s="9"/>
      <c r="Q2437" s="9"/>
    </row>
    <row r="2438" spans="1:17" x14ac:dyDescent="0.2">
      <c r="A2438" s="9"/>
      <c r="B2438" s="10"/>
      <c r="C2438" s="9"/>
      <c r="D2438" s="11"/>
      <c r="E2438" s="11"/>
      <c r="F2438" s="9"/>
      <c r="G2438" s="9"/>
      <c r="H2438" s="9"/>
      <c r="I2438" s="9"/>
      <c r="J2438" s="9"/>
      <c r="K2438" s="9"/>
      <c r="L2438" s="9"/>
      <c r="M2438" s="9"/>
      <c r="N2438" s="9"/>
      <c r="O2438" s="12"/>
      <c r="P2438" s="9"/>
      <c r="Q2438" s="9"/>
    </row>
    <row r="2439" spans="1:17" x14ac:dyDescent="0.2">
      <c r="A2439" s="9"/>
      <c r="B2439" s="10"/>
      <c r="C2439" s="9"/>
      <c r="D2439" s="11"/>
      <c r="E2439" s="11"/>
      <c r="F2439" s="9"/>
      <c r="G2439" s="9"/>
      <c r="H2439" s="9"/>
      <c r="I2439" s="9"/>
      <c r="J2439" s="9"/>
      <c r="K2439" s="9"/>
      <c r="L2439" s="9"/>
      <c r="M2439" s="9"/>
      <c r="N2439" s="9"/>
      <c r="O2439" s="12"/>
      <c r="P2439" s="9"/>
      <c r="Q2439" s="9"/>
    </row>
    <row r="2440" spans="1:17" x14ac:dyDescent="0.2">
      <c r="A2440" s="9"/>
      <c r="B2440" s="10"/>
      <c r="C2440" s="9"/>
      <c r="D2440" s="11"/>
      <c r="E2440" s="11"/>
      <c r="F2440" s="9"/>
      <c r="G2440" s="9"/>
      <c r="H2440" s="9"/>
      <c r="I2440" s="9"/>
      <c r="J2440" s="9"/>
      <c r="K2440" s="9"/>
      <c r="L2440" s="9"/>
      <c r="M2440" s="9"/>
      <c r="N2440" s="9"/>
      <c r="O2440" s="12"/>
      <c r="P2440" s="9"/>
      <c r="Q2440" s="9"/>
    </row>
    <row r="2441" spans="1:17" x14ac:dyDescent="0.2">
      <c r="A2441" s="9"/>
      <c r="B2441" s="10"/>
      <c r="C2441" s="9"/>
      <c r="D2441" s="11"/>
      <c r="E2441" s="11"/>
      <c r="F2441" s="9"/>
      <c r="G2441" s="9"/>
      <c r="H2441" s="9"/>
      <c r="I2441" s="9"/>
      <c r="J2441" s="9"/>
      <c r="K2441" s="9"/>
      <c r="L2441" s="9"/>
      <c r="M2441" s="9"/>
      <c r="N2441" s="9"/>
      <c r="O2441" s="12"/>
      <c r="P2441" s="9"/>
      <c r="Q2441" s="9"/>
    </row>
    <row r="2442" spans="1:17" x14ac:dyDescent="0.2">
      <c r="A2442" s="9"/>
      <c r="B2442" s="10"/>
      <c r="C2442" s="9"/>
      <c r="D2442" s="11"/>
      <c r="E2442" s="11"/>
      <c r="F2442" s="9"/>
      <c r="G2442" s="9"/>
      <c r="H2442" s="9"/>
      <c r="I2442" s="9"/>
      <c r="J2442" s="9"/>
      <c r="K2442" s="9"/>
      <c r="L2442" s="9"/>
      <c r="M2442" s="9"/>
      <c r="N2442" s="9"/>
      <c r="O2442" s="12"/>
      <c r="P2442" s="9"/>
      <c r="Q2442" s="9"/>
    </row>
    <row r="2443" spans="1:17" x14ac:dyDescent="0.2">
      <c r="A2443" s="9"/>
      <c r="B2443" s="10"/>
      <c r="C2443" s="9"/>
      <c r="D2443" s="11"/>
      <c r="E2443" s="11"/>
      <c r="F2443" s="9"/>
      <c r="G2443" s="9"/>
      <c r="H2443" s="9"/>
      <c r="I2443" s="9"/>
      <c r="J2443" s="9"/>
      <c r="K2443" s="9"/>
      <c r="L2443" s="9"/>
      <c r="M2443" s="9"/>
      <c r="N2443" s="9"/>
      <c r="O2443" s="12"/>
      <c r="P2443" s="9"/>
      <c r="Q2443" s="9"/>
    </row>
    <row r="2444" spans="1:17" x14ac:dyDescent="0.2">
      <c r="A2444" s="9"/>
      <c r="B2444" s="10"/>
      <c r="C2444" s="9"/>
      <c r="D2444" s="11"/>
      <c r="E2444" s="11"/>
      <c r="F2444" s="9"/>
      <c r="G2444" s="9"/>
      <c r="H2444" s="9"/>
      <c r="I2444" s="9"/>
      <c r="J2444" s="9"/>
      <c r="K2444" s="9"/>
      <c r="L2444" s="9"/>
      <c r="M2444" s="9"/>
      <c r="N2444" s="9"/>
      <c r="O2444" s="12"/>
      <c r="P2444" s="9"/>
      <c r="Q2444" s="9"/>
    </row>
    <row r="2445" spans="1:17" x14ac:dyDescent="0.2">
      <c r="A2445" s="9"/>
      <c r="B2445" s="10"/>
      <c r="C2445" s="9"/>
      <c r="D2445" s="11"/>
      <c r="E2445" s="11"/>
      <c r="F2445" s="9"/>
      <c r="G2445" s="9"/>
      <c r="H2445" s="9"/>
      <c r="I2445" s="9"/>
      <c r="J2445" s="9"/>
      <c r="K2445" s="9"/>
      <c r="L2445" s="9"/>
      <c r="M2445" s="9"/>
      <c r="N2445" s="9"/>
      <c r="O2445" s="12"/>
      <c r="P2445" s="9"/>
      <c r="Q2445" s="9"/>
    </row>
    <row r="2446" spans="1:17" x14ac:dyDescent="0.2">
      <c r="A2446" s="9"/>
      <c r="B2446" s="10"/>
      <c r="C2446" s="9"/>
      <c r="D2446" s="11"/>
      <c r="E2446" s="11"/>
      <c r="F2446" s="9"/>
      <c r="G2446" s="9"/>
      <c r="H2446" s="9"/>
      <c r="I2446" s="9"/>
      <c r="J2446" s="9"/>
      <c r="K2446" s="9"/>
      <c r="L2446" s="9"/>
      <c r="M2446" s="9"/>
      <c r="N2446" s="9"/>
      <c r="O2446" s="12"/>
      <c r="P2446" s="9"/>
      <c r="Q2446" s="9"/>
    </row>
    <row r="2447" spans="1:17" x14ac:dyDescent="0.2">
      <c r="A2447" s="9"/>
      <c r="B2447" s="10"/>
      <c r="C2447" s="9"/>
      <c r="D2447" s="11"/>
      <c r="E2447" s="11"/>
      <c r="F2447" s="9"/>
      <c r="G2447" s="9"/>
      <c r="H2447" s="9"/>
      <c r="I2447" s="9"/>
      <c r="J2447" s="9"/>
      <c r="K2447" s="9"/>
      <c r="L2447" s="9"/>
      <c r="M2447" s="9"/>
      <c r="N2447" s="9"/>
      <c r="O2447" s="12"/>
      <c r="P2447" s="9"/>
      <c r="Q2447" s="9"/>
    </row>
    <row r="2448" spans="1:17" x14ac:dyDescent="0.2">
      <c r="A2448" s="9"/>
      <c r="B2448" s="10"/>
      <c r="C2448" s="9"/>
      <c r="D2448" s="11"/>
      <c r="E2448" s="11"/>
      <c r="F2448" s="9"/>
      <c r="G2448" s="9"/>
      <c r="H2448" s="9"/>
      <c r="I2448" s="9"/>
      <c r="J2448" s="9"/>
      <c r="K2448" s="9"/>
      <c r="L2448" s="9"/>
      <c r="M2448" s="9"/>
      <c r="N2448" s="9"/>
      <c r="O2448" s="12"/>
      <c r="P2448" s="9"/>
      <c r="Q2448" s="9"/>
    </row>
    <row r="2449" spans="1:17" x14ac:dyDescent="0.2">
      <c r="A2449" s="9"/>
      <c r="B2449" s="10"/>
      <c r="C2449" s="9"/>
      <c r="D2449" s="11"/>
      <c r="E2449" s="11"/>
      <c r="F2449" s="9"/>
      <c r="G2449" s="9"/>
      <c r="H2449" s="9"/>
      <c r="I2449" s="9"/>
      <c r="J2449" s="9"/>
      <c r="K2449" s="9"/>
      <c r="L2449" s="9"/>
      <c r="M2449" s="9"/>
      <c r="N2449" s="9"/>
      <c r="O2449" s="12"/>
      <c r="P2449" s="9"/>
      <c r="Q2449" s="9"/>
    </row>
    <row r="2450" spans="1:17" x14ac:dyDescent="0.2">
      <c r="A2450" s="9"/>
      <c r="B2450" s="10"/>
      <c r="C2450" s="9"/>
      <c r="D2450" s="11"/>
      <c r="E2450" s="11"/>
      <c r="F2450" s="9"/>
      <c r="G2450" s="9"/>
      <c r="H2450" s="9"/>
      <c r="I2450" s="9"/>
      <c r="J2450" s="9"/>
      <c r="K2450" s="9"/>
      <c r="L2450" s="9"/>
      <c r="M2450" s="9"/>
      <c r="N2450" s="9"/>
      <c r="O2450" s="12"/>
      <c r="P2450" s="9"/>
      <c r="Q2450" s="9"/>
    </row>
    <row r="2451" spans="1:17" x14ac:dyDescent="0.2">
      <c r="A2451" s="9"/>
      <c r="B2451" s="10"/>
      <c r="C2451" s="9"/>
      <c r="D2451" s="11"/>
      <c r="E2451" s="11"/>
      <c r="F2451" s="9"/>
      <c r="G2451" s="9"/>
      <c r="H2451" s="9"/>
      <c r="I2451" s="9"/>
      <c r="J2451" s="9"/>
      <c r="K2451" s="9"/>
      <c r="L2451" s="9"/>
      <c r="M2451" s="9"/>
      <c r="N2451" s="9"/>
      <c r="O2451" s="12"/>
      <c r="P2451" s="9"/>
      <c r="Q2451" s="9"/>
    </row>
    <row r="2452" spans="1:17" x14ac:dyDescent="0.2">
      <c r="A2452" s="9"/>
      <c r="B2452" s="10"/>
      <c r="C2452" s="9"/>
      <c r="D2452" s="11"/>
      <c r="E2452" s="11"/>
      <c r="F2452" s="9"/>
      <c r="G2452" s="9"/>
      <c r="H2452" s="9"/>
      <c r="I2452" s="9"/>
      <c r="J2452" s="9"/>
      <c r="K2452" s="9"/>
      <c r="L2452" s="9"/>
      <c r="M2452" s="9"/>
      <c r="N2452" s="9"/>
      <c r="O2452" s="12"/>
      <c r="P2452" s="9"/>
      <c r="Q2452" s="9"/>
    </row>
    <row r="2453" spans="1:17" x14ac:dyDescent="0.2">
      <c r="A2453" s="9"/>
      <c r="B2453" s="10"/>
      <c r="C2453" s="9"/>
      <c r="D2453" s="11"/>
      <c r="E2453" s="11"/>
      <c r="F2453" s="9"/>
      <c r="G2453" s="9"/>
      <c r="H2453" s="9"/>
      <c r="I2453" s="9"/>
      <c r="J2453" s="9"/>
      <c r="K2453" s="9"/>
      <c r="L2453" s="9"/>
      <c r="M2453" s="9"/>
      <c r="N2453" s="9"/>
      <c r="O2453" s="12"/>
      <c r="P2453" s="9"/>
      <c r="Q2453" s="9"/>
    </row>
    <row r="2454" spans="1:17" x14ac:dyDescent="0.2">
      <c r="A2454" s="9"/>
      <c r="B2454" s="10"/>
      <c r="C2454" s="9"/>
      <c r="D2454" s="11"/>
      <c r="E2454" s="11"/>
      <c r="F2454" s="9"/>
      <c r="G2454" s="9"/>
      <c r="H2454" s="9"/>
      <c r="I2454" s="9"/>
      <c r="J2454" s="9"/>
      <c r="K2454" s="9"/>
      <c r="L2454" s="9"/>
      <c r="M2454" s="9"/>
      <c r="N2454" s="9"/>
      <c r="O2454" s="12"/>
      <c r="P2454" s="9"/>
      <c r="Q2454" s="9"/>
    </row>
    <row r="2455" spans="1:17" x14ac:dyDescent="0.2">
      <c r="A2455" s="9"/>
      <c r="B2455" s="10"/>
      <c r="C2455" s="9"/>
      <c r="D2455" s="11"/>
      <c r="E2455" s="11"/>
      <c r="F2455" s="9"/>
      <c r="G2455" s="9"/>
      <c r="H2455" s="9"/>
      <c r="I2455" s="9"/>
      <c r="J2455" s="9"/>
      <c r="K2455" s="9"/>
      <c r="L2455" s="9"/>
      <c r="M2455" s="9"/>
      <c r="N2455" s="9"/>
      <c r="O2455" s="12"/>
      <c r="P2455" s="9"/>
      <c r="Q2455" s="9"/>
    </row>
    <row r="2456" spans="1:17" x14ac:dyDescent="0.2">
      <c r="A2456" s="9"/>
      <c r="B2456" s="10"/>
      <c r="C2456" s="9"/>
      <c r="D2456" s="11"/>
      <c r="E2456" s="11"/>
      <c r="F2456" s="9"/>
      <c r="G2456" s="9"/>
      <c r="H2456" s="9"/>
      <c r="I2456" s="9"/>
      <c r="J2456" s="9"/>
      <c r="K2456" s="9"/>
      <c r="L2456" s="9"/>
      <c r="M2456" s="9"/>
      <c r="N2456" s="9"/>
      <c r="O2456" s="12"/>
      <c r="P2456" s="9"/>
      <c r="Q2456" s="9"/>
    </row>
    <row r="2457" spans="1:17" x14ac:dyDescent="0.2">
      <c r="A2457" s="9"/>
      <c r="B2457" s="10"/>
      <c r="C2457" s="9"/>
      <c r="D2457" s="11"/>
      <c r="E2457" s="11"/>
      <c r="F2457" s="9"/>
      <c r="G2457" s="9"/>
      <c r="H2457" s="9"/>
      <c r="I2457" s="9"/>
      <c r="J2457" s="9"/>
      <c r="K2457" s="9"/>
      <c r="L2457" s="9"/>
      <c r="M2457" s="9"/>
      <c r="N2457" s="9"/>
      <c r="O2457" s="12"/>
      <c r="P2457" s="9"/>
      <c r="Q2457" s="9"/>
    </row>
    <row r="2458" spans="1:17" x14ac:dyDescent="0.2">
      <c r="A2458" s="9"/>
      <c r="B2458" s="10"/>
      <c r="C2458" s="9"/>
      <c r="D2458" s="11"/>
      <c r="E2458" s="11"/>
      <c r="F2458" s="9"/>
      <c r="G2458" s="9"/>
      <c r="H2458" s="9"/>
      <c r="I2458" s="9"/>
      <c r="J2458" s="9"/>
      <c r="K2458" s="9"/>
      <c r="L2458" s="9"/>
      <c r="M2458" s="9"/>
      <c r="N2458" s="9"/>
      <c r="O2458" s="12"/>
      <c r="P2458" s="9"/>
      <c r="Q2458" s="9"/>
    </row>
    <row r="2459" spans="1:17" x14ac:dyDescent="0.2">
      <c r="A2459" s="9"/>
      <c r="B2459" s="10"/>
      <c r="C2459" s="9"/>
      <c r="D2459" s="11"/>
      <c r="E2459" s="11"/>
      <c r="F2459" s="9"/>
      <c r="G2459" s="9"/>
      <c r="H2459" s="9"/>
      <c r="I2459" s="9"/>
      <c r="J2459" s="9"/>
      <c r="K2459" s="9"/>
      <c r="L2459" s="9"/>
      <c r="M2459" s="9"/>
      <c r="N2459" s="9"/>
      <c r="O2459" s="12"/>
      <c r="P2459" s="9"/>
      <c r="Q2459" s="9"/>
    </row>
    <row r="2460" spans="1:17" x14ac:dyDescent="0.2">
      <c r="A2460" s="9"/>
      <c r="B2460" s="10"/>
      <c r="C2460" s="9"/>
      <c r="D2460" s="11"/>
      <c r="E2460" s="11"/>
      <c r="F2460" s="9"/>
      <c r="G2460" s="9"/>
      <c r="H2460" s="9"/>
      <c r="I2460" s="9"/>
      <c r="J2460" s="9"/>
      <c r="K2460" s="9"/>
      <c r="L2460" s="9"/>
      <c r="M2460" s="9"/>
      <c r="N2460" s="9"/>
      <c r="O2460" s="12"/>
      <c r="P2460" s="9"/>
      <c r="Q2460" s="9"/>
    </row>
    <row r="2461" spans="1:17" x14ac:dyDescent="0.2">
      <c r="A2461" s="9"/>
      <c r="B2461" s="10"/>
      <c r="C2461" s="9"/>
      <c r="D2461" s="11"/>
      <c r="E2461" s="11"/>
      <c r="F2461" s="9"/>
      <c r="G2461" s="9"/>
      <c r="H2461" s="9"/>
      <c r="I2461" s="9"/>
      <c r="J2461" s="9"/>
      <c r="K2461" s="9"/>
      <c r="L2461" s="9"/>
      <c r="M2461" s="9"/>
      <c r="N2461" s="9"/>
      <c r="O2461" s="12"/>
      <c r="P2461" s="9"/>
      <c r="Q2461" s="9"/>
    </row>
    <row r="2462" spans="1:17" x14ac:dyDescent="0.2">
      <c r="A2462" s="9"/>
      <c r="B2462" s="10"/>
      <c r="C2462" s="9"/>
      <c r="D2462" s="11"/>
      <c r="E2462" s="11"/>
      <c r="F2462" s="9"/>
      <c r="G2462" s="9"/>
      <c r="H2462" s="9"/>
      <c r="I2462" s="9"/>
      <c r="J2462" s="9"/>
      <c r="K2462" s="9"/>
      <c r="L2462" s="9"/>
      <c r="M2462" s="9"/>
      <c r="N2462" s="9"/>
      <c r="O2462" s="12"/>
      <c r="P2462" s="9"/>
      <c r="Q2462" s="9"/>
    </row>
    <row r="2463" spans="1:17" x14ac:dyDescent="0.2">
      <c r="A2463" s="9"/>
      <c r="B2463" s="10"/>
      <c r="C2463" s="9"/>
      <c r="D2463" s="11"/>
      <c r="E2463" s="11"/>
      <c r="F2463" s="9"/>
      <c r="G2463" s="9"/>
      <c r="H2463" s="9"/>
      <c r="I2463" s="9"/>
      <c r="J2463" s="9"/>
      <c r="K2463" s="9"/>
      <c r="L2463" s="9"/>
      <c r="M2463" s="9"/>
      <c r="N2463" s="9"/>
      <c r="O2463" s="12"/>
      <c r="P2463" s="9"/>
      <c r="Q2463" s="9"/>
    </row>
    <row r="2464" spans="1:17" x14ac:dyDescent="0.2">
      <c r="A2464" s="9"/>
      <c r="B2464" s="10"/>
      <c r="C2464" s="9"/>
      <c r="D2464" s="11"/>
      <c r="E2464" s="11"/>
      <c r="F2464" s="9"/>
      <c r="G2464" s="9"/>
      <c r="H2464" s="9"/>
      <c r="I2464" s="9"/>
      <c r="J2464" s="9"/>
      <c r="K2464" s="9"/>
      <c r="L2464" s="9"/>
      <c r="M2464" s="9"/>
      <c r="N2464" s="9"/>
      <c r="O2464" s="12"/>
      <c r="P2464" s="9"/>
      <c r="Q2464" s="9"/>
    </row>
    <row r="2465" spans="1:17" x14ac:dyDescent="0.2">
      <c r="A2465" s="9"/>
      <c r="B2465" s="10"/>
      <c r="C2465" s="9"/>
      <c r="D2465" s="11"/>
      <c r="E2465" s="11"/>
      <c r="F2465" s="9"/>
      <c r="G2465" s="9"/>
      <c r="H2465" s="9"/>
      <c r="I2465" s="9"/>
      <c r="J2465" s="9"/>
      <c r="K2465" s="9"/>
      <c r="L2465" s="9"/>
      <c r="M2465" s="9"/>
      <c r="N2465" s="9"/>
      <c r="O2465" s="12"/>
      <c r="P2465" s="9"/>
      <c r="Q2465" s="9"/>
    </row>
    <row r="2466" spans="1:17" x14ac:dyDescent="0.2">
      <c r="A2466" s="9"/>
      <c r="B2466" s="10"/>
      <c r="C2466" s="9"/>
      <c r="D2466" s="11"/>
      <c r="E2466" s="11"/>
      <c r="F2466" s="9"/>
      <c r="G2466" s="9"/>
      <c r="H2466" s="9"/>
      <c r="I2466" s="9"/>
      <c r="J2466" s="9"/>
      <c r="K2466" s="9"/>
      <c r="L2466" s="9"/>
      <c r="M2466" s="9"/>
      <c r="N2466" s="9"/>
      <c r="O2466" s="12"/>
      <c r="P2466" s="9"/>
      <c r="Q2466" s="9"/>
    </row>
    <row r="2467" spans="1:17" x14ac:dyDescent="0.2">
      <c r="A2467" s="9"/>
      <c r="B2467" s="10"/>
      <c r="C2467" s="9"/>
      <c r="D2467" s="11"/>
      <c r="E2467" s="11"/>
      <c r="F2467" s="9"/>
      <c r="G2467" s="9"/>
      <c r="H2467" s="9"/>
      <c r="I2467" s="9"/>
      <c r="J2467" s="9"/>
      <c r="K2467" s="9"/>
      <c r="L2467" s="9"/>
      <c r="M2467" s="9"/>
      <c r="N2467" s="9"/>
      <c r="O2467" s="12"/>
      <c r="P2467" s="9"/>
      <c r="Q2467" s="9"/>
    </row>
    <row r="2468" spans="1:17" x14ac:dyDescent="0.2">
      <c r="A2468" s="9"/>
      <c r="B2468" s="10"/>
      <c r="C2468" s="9"/>
      <c r="D2468" s="11"/>
      <c r="E2468" s="11"/>
      <c r="F2468" s="9"/>
      <c r="G2468" s="9"/>
      <c r="H2468" s="9"/>
      <c r="I2468" s="9"/>
      <c r="J2468" s="9"/>
      <c r="K2468" s="9"/>
      <c r="L2468" s="9"/>
      <c r="M2468" s="9"/>
      <c r="N2468" s="9"/>
      <c r="O2468" s="12"/>
      <c r="P2468" s="9"/>
      <c r="Q2468" s="9"/>
    </row>
    <row r="2469" spans="1:17" x14ac:dyDescent="0.2">
      <c r="A2469" s="9"/>
      <c r="B2469" s="10"/>
      <c r="C2469" s="9"/>
      <c r="D2469" s="11"/>
      <c r="E2469" s="11"/>
      <c r="F2469" s="9"/>
      <c r="G2469" s="9"/>
      <c r="H2469" s="9"/>
      <c r="I2469" s="9"/>
      <c r="J2469" s="9"/>
      <c r="K2469" s="9"/>
      <c r="L2469" s="9"/>
      <c r="M2469" s="9"/>
      <c r="N2469" s="9"/>
      <c r="O2469" s="12"/>
      <c r="P2469" s="9"/>
      <c r="Q2469" s="9"/>
    </row>
    <row r="2470" spans="1:17" x14ac:dyDescent="0.2">
      <c r="A2470" s="9"/>
      <c r="B2470" s="10"/>
      <c r="C2470" s="9"/>
      <c r="D2470" s="11"/>
      <c r="E2470" s="11"/>
      <c r="F2470" s="9"/>
      <c r="G2470" s="9"/>
      <c r="H2470" s="9"/>
      <c r="I2470" s="9"/>
      <c r="J2470" s="9"/>
      <c r="K2470" s="9"/>
      <c r="L2470" s="9"/>
      <c r="M2470" s="9"/>
      <c r="N2470" s="9"/>
      <c r="O2470" s="12"/>
      <c r="P2470" s="9"/>
      <c r="Q2470" s="9"/>
    </row>
    <row r="2471" spans="1:17" x14ac:dyDescent="0.2">
      <c r="A2471" s="9"/>
      <c r="B2471" s="10"/>
      <c r="C2471" s="9"/>
      <c r="D2471" s="11"/>
      <c r="E2471" s="11"/>
      <c r="F2471" s="9"/>
      <c r="G2471" s="9"/>
      <c r="H2471" s="9"/>
      <c r="I2471" s="9"/>
      <c r="J2471" s="9"/>
      <c r="K2471" s="9"/>
      <c r="L2471" s="9"/>
      <c r="M2471" s="9"/>
      <c r="N2471" s="9"/>
      <c r="O2471" s="12"/>
      <c r="P2471" s="9"/>
      <c r="Q2471" s="9"/>
    </row>
    <row r="2472" spans="1:17" x14ac:dyDescent="0.2">
      <c r="A2472" s="9"/>
      <c r="B2472" s="10"/>
      <c r="C2472" s="9"/>
      <c r="D2472" s="11"/>
      <c r="E2472" s="11"/>
      <c r="F2472" s="9"/>
      <c r="G2472" s="9"/>
      <c r="H2472" s="9"/>
      <c r="I2472" s="9"/>
      <c r="J2472" s="9"/>
      <c r="K2472" s="9"/>
      <c r="L2472" s="9"/>
      <c r="M2472" s="9"/>
      <c r="N2472" s="9"/>
      <c r="O2472" s="12"/>
      <c r="P2472" s="9"/>
      <c r="Q2472" s="9"/>
    </row>
    <row r="2473" spans="1:17" x14ac:dyDescent="0.2">
      <c r="A2473" s="9"/>
      <c r="B2473" s="10"/>
      <c r="C2473" s="9"/>
      <c r="D2473" s="11"/>
      <c r="E2473" s="11"/>
      <c r="F2473" s="9"/>
      <c r="G2473" s="9"/>
      <c r="H2473" s="9"/>
      <c r="I2473" s="9"/>
      <c r="J2473" s="9"/>
      <c r="K2473" s="9"/>
      <c r="L2473" s="9"/>
      <c r="M2473" s="9"/>
      <c r="N2473" s="9"/>
      <c r="O2473" s="12"/>
      <c r="P2473" s="9"/>
      <c r="Q2473" s="9"/>
    </row>
    <row r="2474" spans="1:17" x14ac:dyDescent="0.2">
      <c r="A2474" s="9"/>
      <c r="B2474" s="10"/>
      <c r="C2474" s="9"/>
      <c r="D2474" s="11"/>
      <c r="E2474" s="11"/>
      <c r="F2474" s="9"/>
      <c r="G2474" s="9"/>
      <c r="H2474" s="9"/>
      <c r="I2474" s="9"/>
      <c r="J2474" s="9"/>
      <c r="K2474" s="9"/>
      <c r="L2474" s="9"/>
      <c r="M2474" s="9"/>
      <c r="N2474" s="9"/>
      <c r="O2474" s="12"/>
      <c r="P2474" s="9"/>
      <c r="Q2474" s="9"/>
    </row>
    <row r="2475" spans="1:17" x14ac:dyDescent="0.2">
      <c r="A2475" s="9"/>
      <c r="B2475" s="10"/>
      <c r="C2475" s="9"/>
      <c r="D2475" s="11"/>
      <c r="E2475" s="11"/>
      <c r="F2475" s="9"/>
      <c r="G2475" s="9"/>
      <c r="H2475" s="9"/>
      <c r="I2475" s="9"/>
      <c r="J2475" s="9"/>
      <c r="K2475" s="9"/>
      <c r="L2475" s="9"/>
      <c r="M2475" s="9"/>
      <c r="N2475" s="9"/>
      <c r="O2475" s="12"/>
      <c r="P2475" s="9"/>
      <c r="Q2475" s="9"/>
    </row>
    <row r="2476" spans="1:17" x14ac:dyDescent="0.2">
      <c r="A2476" s="9"/>
      <c r="B2476" s="10"/>
      <c r="C2476" s="9"/>
      <c r="D2476" s="11"/>
      <c r="E2476" s="11"/>
      <c r="F2476" s="9"/>
      <c r="G2476" s="9"/>
      <c r="H2476" s="9"/>
      <c r="I2476" s="9"/>
      <c r="J2476" s="9"/>
      <c r="K2476" s="9"/>
      <c r="L2476" s="9"/>
      <c r="M2476" s="9"/>
      <c r="N2476" s="9"/>
      <c r="O2476" s="12"/>
      <c r="P2476" s="9"/>
      <c r="Q2476" s="9"/>
    </row>
    <row r="2477" spans="1:17" x14ac:dyDescent="0.2">
      <c r="A2477" s="9"/>
      <c r="B2477" s="10"/>
      <c r="C2477" s="9"/>
      <c r="D2477" s="11"/>
      <c r="E2477" s="11"/>
      <c r="F2477" s="9"/>
      <c r="G2477" s="9"/>
      <c r="H2477" s="9"/>
      <c r="I2477" s="9"/>
      <c r="J2477" s="9"/>
      <c r="K2477" s="9"/>
      <c r="L2477" s="9"/>
      <c r="M2477" s="9"/>
      <c r="N2477" s="9"/>
      <c r="O2477" s="12"/>
      <c r="P2477" s="9"/>
      <c r="Q2477" s="9"/>
    </row>
    <row r="2478" spans="1:17" x14ac:dyDescent="0.2">
      <c r="A2478" s="9"/>
      <c r="B2478" s="10"/>
      <c r="C2478" s="9"/>
      <c r="D2478" s="11"/>
      <c r="E2478" s="11"/>
      <c r="F2478" s="9"/>
      <c r="G2478" s="9"/>
      <c r="H2478" s="9"/>
      <c r="I2478" s="9"/>
      <c r="J2478" s="9"/>
      <c r="K2478" s="9"/>
      <c r="L2478" s="9"/>
      <c r="M2478" s="9"/>
      <c r="N2478" s="9"/>
      <c r="O2478" s="12"/>
      <c r="P2478" s="9"/>
      <c r="Q2478" s="9"/>
    </row>
    <row r="2479" spans="1:17" x14ac:dyDescent="0.2">
      <c r="A2479" s="9"/>
      <c r="B2479" s="10"/>
      <c r="C2479" s="9"/>
      <c r="D2479" s="11"/>
      <c r="E2479" s="11"/>
      <c r="F2479" s="9"/>
      <c r="G2479" s="9"/>
      <c r="H2479" s="9"/>
      <c r="I2479" s="9"/>
      <c r="J2479" s="9"/>
      <c r="K2479" s="9"/>
      <c r="L2479" s="9"/>
      <c r="M2479" s="9"/>
      <c r="N2479" s="9"/>
      <c r="O2479" s="12"/>
      <c r="P2479" s="9"/>
      <c r="Q2479" s="9"/>
    </row>
    <row r="2480" spans="1:17" x14ac:dyDescent="0.2">
      <c r="A2480" s="9"/>
      <c r="B2480" s="10"/>
      <c r="C2480" s="9"/>
      <c r="D2480" s="11"/>
      <c r="E2480" s="11"/>
      <c r="F2480" s="9"/>
      <c r="G2480" s="9"/>
      <c r="H2480" s="9"/>
      <c r="I2480" s="9"/>
      <c r="J2480" s="9"/>
      <c r="K2480" s="9"/>
      <c r="L2480" s="9"/>
      <c r="M2480" s="9"/>
      <c r="N2480" s="9"/>
      <c r="O2480" s="12"/>
      <c r="P2480" s="9"/>
      <c r="Q2480" s="9"/>
    </row>
    <row r="2481" spans="1:17" x14ac:dyDescent="0.2">
      <c r="A2481" s="9"/>
      <c r="B2481" s="10"/>
      <c r="C2481" s="9"/>
      <c r="D2481" s="11"/>
      <c r="E2481" s="11"/>
      <c r="F2481" s="9"/>
      <c r="G2481" s="9"/>
      <c r="H2481" s="9"/>
      <c r="I2481" s="9"/>
      <c r="J2481" s="9"/>
      <c r="K2481" s="9"/>
      <c r="L2481" s="9"/>
      <c r="M2481" s="9"/>
      <c r="N2481" s="9"/>
      <c r="O2481" s="12"/>
      <c r="P2481" s="9"/>
      <c r="Q2481" s="9"/>
    </row>
    <row r="2482" spans="1:17" x14ac:dyDescent="0.2">
      <c r="A2482" s="9"/>
      <c r="B2482" s="10"/>
      <c r="C2482" s="9"/>
      <c r="D2482" s="11"/>
      <c r="E2482" s="11"/>
      <c r="F2482" s="9"/>
      <c r="G2482" s="9"/>
      <c r="H2482" s="9"/>
      <c r="I2482" s="9"/>
      <c r="J2482" s="9"/>
      <c r="K2482" s="9"/>
      <c r="L2482" s="9"/>
      <c r="M2482" s="9"/>
      <c r="N2482" s="9"/>
      <c r="O2482" s="12"/>
      <c r="P2482" s="9"/>
      <c r="Q2482" s="9"/>
    </row>
    <row r="2483" spans="1:17" x14ac:dyDescent="0.2">
      <c r="A2483" s="9"/>
      <c r="B2483" s="10"/>
      <c r="C2483" s="9"/>
      <c r="D2483" s="11"/>
      <c r="E2483" s="11"/>
      <c r="F2483" s="9"/>
      <c r="G2483" s="9"/>
      <c r="H2483" s="9"/>
      <c r="I2483" s="9"/>
      <c r="J2483" s="9"/>
      <c r="K2483" s="9"/>
      <c r="L2483" s="9"/>
      <c r="M2483" s="9"/>
      <c r="N2483" s="9"/>
      <c r="O2483" s="12"/>
      <c r="P2483" s="9"/>
      <c r="Q2483" s="9"/>
    </row>
    <row r="2484" spans="1:17" x14ac:dyDescent="0.2">
      <c r="A2484" s="9"/>
      <c r="B2484" s="10"/>
      <c r="C2484" s="9"/>
      <c r="D2484" s="11"/>
      <c r="E2484" s="11"/>
      <c r="F2484" s="9"/>
      <c r="G2484" s="9"/>
      <c r="H2484" s="9"/>
      <c r="I2484" s="9"/>
      <c r="J2484" s="9"/>
      <c r="K2484" s="9"/>
      <c r="L2484" s="9"/>
      <c r="M2484" s="9"/>
      <c r="N2484" s="9"/>
      <c r="O2484" s="12"/>
      <c r="P2484" s="9"/>
      <c r="Q2484" s="9"/>
    </row>
    <row r="2485" spans="1:17" x14ac:dyDescent="0.2">
      <c r="A2485" s="9"/>
      <c r="B2485" s="10"/>
      <c r="C2485" s="9"/>
      <c r="D2485" s="11"/>
      <c r="E2485" s="11"/>
      <c r="F2485" s="9"/>
      <c r="G2485" s="9"/>
      <c r="H2485" s="9"/>
      <c r="I2485" s="9"/>
      <c r="J2485" s="9"/>
      <c r="K2485" s="9"/>
      <c r="L2485" s="9"/>
      <c r="M2485" s="9"/>
      <c r="N2485" s="9"/>
      <c r="O2485" s="12"/>
      <c r="P2485" s="9"/>
      <c r="Q2485" s="9"/>
    </row>
    <row r="2486" spans="1:17" x14ac:dyDescent="0.2">
      <c r="A2486" s="9"/>
      <c r="B2486" s="10"/>
      <c r="C2486" s="9"/>
      <c r="D2486" s="11"/>
      <c r="E2486" s="11"/>
      <c r="F2486" s="9"/>
      <c r="G2486" s="9"/>
      <c r="H2486" s="9"/>
      <c r="I2486" s="9"/>
      <c r="J2486" s="9"/>
      <c r="K2486" s="9"/>
      <c r="L2486" s="9"/>
      <c r="M2486" s="9"/>
      <c r="N2486" s="9"/>
      <c r="O2486" s="12"/>
      <c r="P2486" s="9"/>
      <c r="Q2486" s="9"/>
    </row>
    <row r="2487" spans="1:17" x14ac:dyDescent="0.2">
      <c r="A2487" s="9"/>
      <c r="B2487" s="10"/>
      <c r="C2487" s="9"/>
      <c r="D2487" s="11"/>
      <c r="E2487" s="11"/>
      <c r="F2487" s="9"/>
      <c r="G2487" s="9"/>
      <c r="H2487" s="9"/>
      <c r="I2487" s="9"/>
      <c r="J2487" s="9"/>
      <c r="K2487" s="9"/>
      <c r="L2487" s="9"/>
      <c r="M2487" s="9"/>
      <c r="N2487" s="9"/>
      <c r="O2487" s="12"/>
      <c r="P2487" s="9"/>
      <c r="Q2487" s="9"/>
    </row>
    <row r="2488" spans="1:17" x14ac:dyDescent="0.2">
      <c r="A2488" s="9"/>
      <c r="B2488" s="10"/>
      <c r="C2488" s="9"/>
      <c r="D2488" s="11"/>
      <c r="E2488" s="11"/>
      <c r="F2488" s="9"/>
      <c r="G2488" s="9"/>
      <c r="H2488" s="9"/>
      <c r="I2488" s="9"/>
      <c r="J2488" s="9"/>
      <c r="K2488" s="9"/>
      <c r="L2488" s="9"/>
      <c r="M2488" s="9"/>
      <c r="N2488" s="9"/>
      <c r="O2488" s="12"/>
      <c r="P2488" s="9"/>
      <c r="Q2488" s="9"/>
    </row>
    <row r="2489" spans="1:17" x14ac:dyDescent="0.2">
      <c r="A2489" s="9"/>
      <c r="B2489" s="10"/>
      <c r="C2489" s="9"/>
      <c r="D2489" s="11"/>
      <c r="E2489" s="11"/>
      <c r="F2489" s="9"/>
      <c r="G2489" s="9"/>
      <c r="H2489" s="9"/>
      <c r="I2489" s="9"/>
      <c r="J2489" s="9"/>
      <c r="K2489" s="9"/>
      <c r="L2489" s="9"/>
      <c r="M2489" s="9"/>
      <c r="N2489" s="9"/>
      <c r="O2489" s="12"/>
      <c r="P2489" s="9"/>
      <c r="Q2489" s="9"/>
    </row>
    <row r="2490" spans="1:17" x14ac:dyDescent="0.2">
      <c r="A2490" s="9"/>
      <c r="B2490" s="10"/>
      <c r="C2490" s="9"/>
      <c r="D2490" s="11"/>
      <c r="E2490" s="11"/>
      <c r="F2490" s="9"/>
      <c r="G2490" s="9"/>
      <c r="H2490" s="9"/>
      <c r="I2490" s="9"/>
      <c r="J2490" s="9"/>
      <c r="K2490" s="9"/>
      <c r="L2490" s="9"/>
      <c r="M2490" s="9"/>
      <c r="N2490" s="9"/>
      <c r="O2490" s="12"/>
      <c r="P2490" s="9"/>
      <c r="Q2490" s="9"/>
    </row>
    <row r="2491" spans="1:17" x14ac:dyDescent="0.2">
      <c r="A2491" s="9"/>
      <c r="B2491" s="10"/>
      <c r="C2491" s="9"/>
      <c r="D2491" s="11"/>
      <c r="E2491" s="11"/>
      <c r="F2491" s="9"/>
      <c r="G2491" s="9"/>
      <c r="H2491" s="9"/>
      <c r="I2491" s="9"/>
      <c r="J2491" s="9"/>
      <c r="K2491" s="9"/>
      <c r="L2491" s="9"/>
      <c r="M2491" s="9"/>
      <c r="N2491" s="9"/>
      <c r="O2491" s="12"/>
      <c r="P2491" s="9"/>
      <c r="Q2491" s="9"/>
    </row>
    <row r="2492" spans="1:17" x14ac:dyDescent="0.2">
      <c r="A2492" s="9"/>
      <c r="B2492" s="10"/>
      <c r="C2492" s="9"/>
      <c r="D2492" s="11"/>
      <c r="E2492" s="11"/>
      <c r="F2492" s="9"/>
      <c r="G2492" s="9"/>
      <c r="H2492" s="9"/>
      <c r="I2492" s="9"/>
      <c r="J2492" s="9"/>
      <c r="K2492" s="9"/>
      <c r="L2492" s="9"/>
      <c r="M2492" s="9"/>
      <c r="N2492" s="9"/>
      <c r="O2492" s="12"/>
      <c r="P2492" s="9"/>
      <c r="Q2492" s="9"/>
    </row>
    <row r="2493" spans="1:17" x14ac:dyDescent="0.2">
      <c r="A2493" s="9"/>
      <c r="B2493" s="10"/>
      <c r="C2493" s="9"/>
      <c r="D2493" s="11"/>
      <c r="E2493" s="11"/>
      <c r="F2493" s="9"/>
      <c r="G2493" s="9"/>
      <c r="H2493" s="9"/>
      <c r="I2493" s="9"/>
      <c r="J2493" s="9"/>
      <c r="K2493" s="9"/>
      <c r="L2493" s="9"/>
      <c r="M2493" s="9"/>
      <c r="N2493" s="9"/>
      <c r="O2493" s="12"/>
      <c r="P2493" s="9"/>
      <c r="Q2493" s="9"/>
    </row>
    <row r="2494" spans="1:17" x14ac:dyDescent="0.2">
      <c r="A2494" s="9"/>
      <c r="B2494" s="10"/>
      <c r="C2494" s="9"/>
      <c r="D2494" s="11"/>
      <c r="E2494" s="11"/>
      <c r="F2494" s="9"/>
      <c r="G2494" s="9"/>
      <c r="H2494" s="9"/>
      <c r="I2494" s="9"/>
      <c r="J2494" s="9"/>
      <c r="K2494" s="9"/>
      <c r="L2494" s="9"/>
      <c r="M2494" s="9"/>
      <c r="N2494" s="9"/>
      <c r="O2494" s="12"/>
      <c r="P2494" s="9"/>
      <c r="Q2494" s="9"/>
    </row>
    <row r="2495" spans="1:17" x14ac:dyDescent="0.2">
      <c r="A2495" s="9"/>
      <c r="B2495" s="10"/>
      <c r="C2495" s="9"/>
      <c r="D2495" s="11"/>
      <c r="E2495" s="11"/>
      <c r="F2495" s="9"/>
      <c r="G2495" s="9"/>
      <c r="H2495" s="9"/>
      <c r="I2495" s="9"/>
      <c r="J2495" s="9"/>
      <c r="K2495" s="9"/>
      <c r="L2495" s="9"/>
      <c r="M2495" s="9"/>
      <c r="N2495" s="9"/>
      <c r="O2495" s="12"/>
      <c r="P2495" s="9"/>
      <c r="Q2495" s="9"/>
    </row>
    <row r="2496" spans="1:17" x14ac:dyDescent="0.2">
      <c r="A2496" s="9"/>
      <c r="B2496" s="10"/>
      <c r="C2496" s="9"/>
      <c r="D2496" s="11"/>
      <c r="E2496" s="11"/>
      <c r="F2496" s="9"/>
      <c r="G2496" s="9"/>
      <c r="H2496" s="9"/>
      <c r="I2496" s="9"/>
      <c r="J2496" s="9"/>
      <c r="K2496" s="9"/>
      <c r="L2496" s="9"/>
      <c r="M2496" s="9"/>
      <c r="N2496" s="9"/>
      <c r="O2496" s="12"/>
      <c r="P2496" s="9"/>
      <c r="Q2496" s="9"/>
    </row>
    <row r="2497" spans="1:17" x14ac:dyDescent="0.2">
      <c r="A2497" s="9"/>
      <c r="B2497" s="10"/>
      <c r="C2497" s="9"/>
      <c r="D2497" s="11"/>
      <c r="E2497" s="11"/>
      <c r="F2497" s="9"/>
      <c r="G2497" s="9"/>
      <c r="H2497" s="9"/>
      <c r="I2497" s="9"/>
      <c r="J2497" s="9"/>
      <c r="K2497" s="9"/>
      <c r="L2497" s="9"/>
      <c r="M2497" s="9"/>
      <c r="N2497" s="9"/>
      <c r="O2497" s="12"/>
      <c r="P2497" s="9"/>
      <c r="Q2497" s="9"/>
    </row>
    <row r="2498" spans="1:17" x14ac:dyDescent="0.2">
      <c r="A2498" s="9"/>
      <c r="B2498" s="10"/>
      <c r="C2498" s="9"/>
      <c r="D2498" s="11"/>
      <c r="E2498" s="11"/>
      <c r="F2498" s="9"/>
      <c r="G2498" s="9"/>
      <c r="H2498" s="9"/>
      <c r="I2498" s="9"/>
      <c r="J2498" s="9"/>
      <c r="K2498" s="9"/>
      <c r="L2498" s="9"/>
      <c r="M2498" s="9"/>
      <c r="N2498" s="9"/>
      <c r="O2498" s="12"/>
      <c r="P2498" s="9"/>
      <c r="Q2498" s="9"/>
    </row>
    <row r="2499" spans="1:17" x14ac:dyDescent="0.2">
      <c r="A2499" s="9"/>
      <c r="B2499" s="10"/>
      <c r="C2499" s="9"/>
      <c r="D2499" s="11"/>
      <c r="E2499" s="11"/>
      <c r="F2499" s="9"/>
      <c r="G2499" s="9"/>
      <c r="H2499" s="9"/>
      <c r="I2499" s="9"/>
      <c r="J2499" s="9"/>
      <c r="K2499" s="9"/>
      <c r="L2499" s="9"/>
      <c r="M2499" s="9"/>
      <c r="N2499" s="9"/>
      <c r="O2499" s="12"/>
      <c r="P2499" s="9"/>
      <c r="Q2499" s="9"/>
    </row>
    <row r="2500" spans="1:17" x14ac:dyDescent="0.2">
      <c r="A2500" s="9"/>
      <c r="B2500" s="10"/>
      <c r="C2500" s="9"/>
      <c r="D2500" s="11"/>
      <c r="E2500" s="11"/>
      <c r="F2500" s="9"/>
      <c r="G2500" s="9"/>
      <c r="H2500" s="9"/>
      <c r="I2500" s="9"/>
      <c r="J2500" s="9"/>
      <c r="K2500" s="9"/>
      <c r="L2500" s="9"/>
      <c r="M2500" s="9"/>
      <c r="N2500" s="9"/>
      <c r="O2500" s="12"/>
      <c r="P2500" s="9"/>
      <c r="Q2500" s="9"/>
    </row>
    <row r="2501" spans="1:17" x14ac:dyDescent="0.2">
      <c r="A2501" s="9"/>
      <c r="B2501" s="10"/>
      <c r="C2501" s="9"/>
      <c r="D2501" s="11"/>
      <c r="E2501" s="11"/>
      <c r="F2501" s="9"/>
      <c r="G2501" s="9"/>
      <c r="H2501" s="9"/>
      <c r="I2501" s="9"/>
      <c r="J2501" s="9"/>
      <c r="K2501" s="9"/>
      <c r="L2501" s="9"/>
      <c r="M2501" s="9"/>
      <c r="N2501" s="9"/>
      <c r="O2501" s="12"/>
      <c r="P2501" s="9"/>
      <c r="Q2501" s="9"/>
    </row>
    <row r="2502" spans="1:17" x14ac:dyDescent="0.2">
      <c r="A2502" s="9"/>
      <c r="B2502" s="10"/>
      <c r="C2502" s="9"/>
      <c r="D2502" s="11"/>
      <c r="E2502" s="11"/>
      <c r="F2502" s="9"/>
      <c r="G2502" s="9"/>
      <c r="H2502" s="9"/>
      <c r="I2502" s="9"/>
      <c r="J2502" s="9"/>
      <c r="K2502" s="9"/>
      <c r="L2502" s="9"/>
      <c r="M2502" s="9"/>
      <c r="N2502" s="9"/>
      <c r="O2502" s="12"/>
      <c r="P2502" s="9"/>
      <c r="Q2502" s="9"/>
    </row>
    <row r="2503" spans="1:17" x14ac:dyDescent="0.2">
      <c r="A2503" s="9"/>
      <c r="B2503" s="10"/>
      <c r="C2503" s="9"/>
      <c r="D2503" s="11"/>
      <c r="E2503" s="11"/>
      <c r="F2503" s="9"/>
      <c r="G2503" s="9"/>
      <c r="H2503" s="9"/>
      <c r="I2503" s="9"/>
      <c r="J2503" s="9"/>
      <c r="K2503" s="9"/>
      <c r="L2503" s="9"/>
      <c r="M2503" s="9"/>
      <c r="N2503" s="9"/>
      <c r="O2503" s="12"/>
      <c r="P2503" s="9"/>
      <c r="Q2503" s="9"/>
    </row>
    <row r="2504" spans="1:17" x14ac:dyDescent="0.2">
      <c r="A2504" s="9"/>
      <c r="B2504" s="10"/>
      <c r="C2504" s="9"/>
      <c r="D2504" s="11"/>
      <c r="E2504" s="11"/>
      <c r="F2504" s="9"/>
      <c r="G2504" s="9"/>
      <c r="H2504" s="9"/>
      <c r="I2504" s="9"/>
      <c r="J2504" s="9"/>
      <c r="K2504" s="9"/>
      <c r="L2504" s="9"/>
      <c r="M2504" s="9"/>
      <c r="N2504" s="9"/>
      <c r="O2504" s="12"/>
      <c r="P2504" s="9"/>
      <c r="Q2504" s="9"/>
    </row>
    <row r="2505" spans="1:17" x14ac:dyDescent="0.2">
      <c r="A2505" s="9"/>
      <c r="B2505" s="10"/>
      <c r="C2505" s="9"/>
      <c r="D2505" s="11"/>
      <c r="E2505" s="11"/>
      <c r="F2505" s="9"/>
      <c r="G2505" s="9"/>
      <c r="H2505" s="9"/>
      <c r="I2505" s="9"/>
      <c r="J2505" s="9"/>
      <c r="K2505" s="9"/>
      <c r="L2505" s="9"/>
      <c r="M2505" s="9"/>
      <c r="N2505" s="9"/>
      <c r="O2505" s="12"/>
      <c r="P2505" s="9"/>
      <c r="Q2505" s="9"/>
    </row>
    <row r="2506" spans="1:17" x14ac:dyDescent="0.2">
      <c r="A2506" s="9"/>
      <c r="B2506" s="10"/>
      <c r="C2506" s="9"/>
      <c r="D2506" s="11"/>
      <c r="E2506" s="11"/>
      <c r="F2506" s="9"/>
      <c r="G2506" s="9"/>
      <c r="H2506" s="9"/>
      <c r="I2506" s="9"/>
      <c r="J2506" s="9"/>
      <c r="K2506" s="9"/>
      <c r="L2506" s="9"/>
      <c r="M2506" s="9"/>
      <c r="N2506" s="9"/>
      <c r="O2506" s="12"/>
      <c r="P2506" s="9"/>
      <c r="Q2506" s="9"/>
    </row>
    <row r="2507" spans="1:17" x14ac:dyDescent="0.2">
      <c r="A2507" s="9"/>
      <c r="B2507" s="10"/>
      <c r="C2507" s="9"/>
      <c r="D2507" s="11"/>
      <c r="E2507" s="11"/>
      <c r="F2507" s="9"/>
      <c r="G2507" s="9"/>
      <c r="H2507" s="9"/>
      <c r="I2507" s="9"/>
      <c r="J2507" s="9"/>
      <c r="K2507" s="9"/>
      <c r="L2507" s="9"/>
      <c r="M2507" s="9"/>
      <c r="N2507" s="9"/>
      <c r="O2507" s="12"/>
      <c r="P2507" s="9"/>
      <c r="Q2507" s="9"/>
    </row>
    <row r="2508" spans="1:17" x14ac:dyDescent="0.2">
      <c r="A2508" s="9"/>
      <c r="B2508" s="10"/>
      <c r="C2508" s="9"/>
      <c r="D2508" s="11"/>
      <c r="E2508" s="11"/>
      <c r="F2508" s="9"/>
      <c r="G2508" s="9"/>
      <c r="H2508" s="9"/>
      <c r="I2508" s="9"/>
      <c r="J2508" s="9"/>
      <c r="K2508" s="9"/>
      <c r="L2508" s="9"/>
      <c r="M2508" s="9"/>
      <c r="N2508" s="9"/>
      <c r="O2508" s="12"/>
      <c r="P2508" s="9"/>
      <c r="Q2508" s="9"/>
    </row>
    <row r="2509" spans="1:17" x14ac:dyDescent="0.2">
      <c r="A2509" s="9"/>
      <c r="B2509" s="10"/>
      <c r="C2509" s="9"/>
      <c r="D2509" s="11"/>
      <c r="E2509" s="11"/>
      <c r="F2509" s="9"/>
      <c r="G2509" s="9"/>
      <c r="H2509" s="9"/>
      <c r="I2509" s="9"/>
      <c r="J2509" s="9"/>
      <c r="K2509" s="9"/>
      <c r="L2509" s="9"/>
      <c r="M2509" s="9"/>
      <c r="N2509" s="9"/>
      <c r="O2509" s="12"/>
      <c r="P2509" s="9"/>
      <c r="Q2509" s="9"/>
    </row>
    <row r="2510" spans="1:17" x14ac:dyDescent="0.2">
      <c r="A2510" s="9"/>
      <c r="B2510" s="10"/>
      <c r="C2510" s="9"/>
      <c r="D2510" s="11"/>
      <c r="E2510" s="11"/>
      <c r="F2510" s="9"/>
      <c r="G2510" s="9"/>
      <c r="H2510" s="9"/>
      <c r="I2510" s="9"/>
      <c r="J2510" s="9"/>
      <c r="K2510" s="9"/>
      <c r="L2510" s="9"/>
      <c r="M2510" s="9"/>
      <c r="N2510" s="9"/>
      <c r="O2510" s="12"/>
      <c r="P2510" s="9"/>
      <c r="Q2510" s="9"/>
    </row>
    <row r="2511" spans="1:17" x14ac:dyDescent="0.2">
      <c r="A2511" s="9"/>
      <c r="B2511" s="10"/>
      <c r="C2511" s="9"/>
      <c r="D2511" s="11"/>
      <c r="E2511" s="11"/>
      <c r="F2511" s="9"/>
      <c r="G2511" s="9"/>
      <c r="H2511" s="9"/>
      <c r="I2511" s="9"/>
      <c r="J2511" s="9"/>
      <c r="K2511" s="9"/>
      <c r="L2511" s="9"/>
      <c r="M2511" s="9"/>
      <c r="N2511" s="9"/>
      <c r="O2511" s="12"/>
      <c r="P2511" s="9"/>
      <c r="Q2511" s="9"/>
    </row>
    <row r="2512" spans="1:17" x14ac:dyDescent="0.2">
      <c r="A2512" s="9"/>
      <c r="B2512" s="10"/>
      <c r="C2512" s="9"/>
      <c r="D2512" s="11"/>
      <c r="E2512" s="11"/>
      <c r="F2512" s="9"/>
      <c r="G2512" s="9"/>
      <c r="H2512" s="9"/>
      <c r="I2512" s="9"/>
      <c r="J2512" s="9"/>
      <c r="K2512" s="9"/>
      <c r="L2512" s="9"/>
      <c r="M2512" s="9"/>
      <c r="N2512" s="9"/>
      <c r="O2512" s="12"/>
      <c r="P2512" s="9"/>
      <c r="Q2512" s="9"/>
    </row>
    <row r="2513" spans="1:17" x14ac:dyDescent="0.2">
      <c r="A2513" s="9"/>
      <c r="B2513" s="10"/>
      <c r="C2513" s="9"/>
      <c r="D2513" s="11"/>
      <c r="E2513" s="11"/>
      <c r="F2513" s="9"/>
      <c r="G2513" s="9"/>
      <c r="H2513" s="9"/>
      <c r="I2513" s="9"/>
      <c r="J2513" s="9"/>
      <c r="K2513" s="9"/>
      <c r="L2513" s="9"/>
      <c r="M2513" s="9"/>
      <c r="N2513" s="9"/>
      <c r="O2513" s="12"/>
      <c r="P2513" s="9"/>
      <c r="Q2513" s="9"/>
    </row>
    <row r="2514" spans="1:17" x14ac:dyDescent="0.2">
      <c r="A2514" s="9"/>
      <c r="B2514" s="10"/>
      <c r="C2514" s="9"/>
      <c r="D2514" s="11"/>
      <c r="E2514" s="11"/>
      <c r="F2514" s="9"/>
      <c r="G2514" s="9"/>
      <c r="H2514" s="9"/>
      <c r="I2514" s="9"/>
      <c r="J2514" s="9"/>
      <c r="K2514" s="9"/>
      <c r="L2514" s="9"/>
      <c r="M2514" s="9"/>
      <c r="N2514" s="9"/>
      <c r="O2514" s="12"/>
      <c r="P2514" s="9"/>
      <c r="Q2514" s="9"/>
    </row>
    <row r="2515" spans="1:17" x14ac:dyDescent="0.2">
      <c r="A2515" s="9"/>
      <c r="B2515" s="10"/>
      <c r="C2515" s="9"/>
      <c r="D2515" s="11"/>
      <c r="E2515" s="11"/>
      <c r="F2515" s="9"/>
      <c r="G2515" s="9"/>
      <c r="H2515" s="9"/>
      <c r="I2515" s="9"/>
      <c r="J2515" s="9"/>
      <c r="K2515" s="9"/>
      <c r="L2515" s="9"/>
      <c r="M2515" s="9"/>
      <c r="N2515" s="9"/>
      <c r="O2515" s="12"/>
      <c r="P2515" s="9"/>
      <c r="Q2515" s="9"/>
    </row>
    <row r="2516" spans="1:17" x14ac:dyDescent="0.2">
      <c r="A2516" s="9"/>
      <c r="B2516" s="10"/>
      <c r="C2516" s="9"/>
      <c r="D2516" s="11"/>
      <c r="E2516" s="11"/>
      <c r="F2516" s="9"/>
      <c r="G2516" s="9"/>
      <c r="H2516" s="9"/>
      <c r="I2516" s="9"/>
      <c r="J2516" s="9"/>
      <c r="K2516" s="9"/>
      <c r="L2516" s="9"/>
      <c r="M2516" s="9"/>
      <c r="N2516" s="9"/>
      <c r="O2516" s="12"/>
      <c r="P2516" s="9"/>
      <c r="Q2516" s="9"/>
    </row>
    <row r="2517" spans="1:17" x14ac:dyDescent="0.2">
      <c r="A2517" s="9"/>
      <c r="B2517" s="10"/>
      <c r="C2517" s="9"/>
      <c r="D2517" s="11"/>
      <c r="E2517" s="11"/>
      <c r="F2517" s="9"/>
      <c r="G2517" s="9"/>
      <c r="H2517" s="9"/>
      <c r="I2517" s="9"/>
      <c r="J2517" s="9"/>
      <c r="K2517" s="9"/>
      <c r="L2517" s="9"/>
      <c r="M2517" s="9"/>
      <c r="N2517" s="9"/>
      <c r="O2517" s="12"/>
      <c r="P2517" s="9"/>
      <c r="Q2517" s="9"/>
    </row>
    <row r="2518" spans="1:17" x14ac:dyDescent="0.2">
      <c r="A2518" s="9"/>
      <c r="B2518" s="10"/>
      <c r="C2518" s="9"/>
      <c r="D2518" s="11"/>
      <c r="E2518" s="11"/>
      <c r="F2518" s="9"/>
      <c r="G2518" s="9"/>
      <c r="H2518" s="9"/>
      <c r="I2518" s="9"/>
      <c r="J2518" s="9"/>
      <c r="K2518" s="9"/>
      <c r="L2518" s="9"/>
      <c r="M2518" s="9"/>
      <c r="N2518" s="9"/>
      <c r="O2518" s="12"/>
      <c r="P2518" s="9"/>
      <c r="Q2518" s="9"/>
    </row>
    <row r="2519" spans="1:17" x14ac:dyDescent="0.2">
      <c r="A2519" s="9"/>
      <c r="B2519" s="10"/>
      <c r="C2519" s="9"/>
      <c r="D2519" s="11"/>
      <c r="E2519" s="11"/>
      <c r="F2519" s="9"/>
      <c r="G2519" s="9"/>
      <c r="H2519" s="9"/>
      <c r="I2519" s="9"/>
      <c r="J2519" s="9"/>
      <c r="K2519" s="9"/>
      <c r="L2519" s="9"/>
      <c r="M2519" s="9"/>
      <c r="N2519" s="9"/>
      <c r="O2519" s="12"/>
      <c r="P2519" s="9"/>
      <c r="Q2519" s="9"/>
    </row>
    <row r="2520" spans="1:17" x14ac:dyDescent="0.2">
      <c r="A2520" s="9"/>
      <c r="B2520" s="10"/>
      <c r="C2520" s="9"/>
      <c r="D2520" s="11"/>
      <c r="E2520" s="11"/>
      <c r="F2520" s="9"/>
      <c r="G2520" s="9"/>
      <c r="H2520" s="9"/>
      <c r="I2520" s="9"/>
      <c r="J2520" s="9"/>
      <c r="K2520" s="9"/>
      <c r="L2520" s="9"/>
      <c r="M2520" s="9"/>
      <c r="N2520" s="9"/>
      <c r="O2520" s="12"/>
      <c r="P2520" s="9"/>
      <c r="Q2520" s="9"/>
    </row>
    <row r="2521" spans="1:17" x14ac:dyDescent="0.2">
      <c r="A2521" s="9"/>
      <c r="B2521" s="10"/>
      <c r="C2521" s="9"/>
      <c r="D2521" s="11"/>
      <c r="E2521" s="11"/>
      <c r="F2521" s="9"/>
      <c r="G2521" s="9"/>
      <c r="H2521" s="9"/>
      <c r="I2521" s="9"/>
      <c r="J2521" s="9"/>
      <c r="K2521" s="9"/>
      <c r="L2521" s="9"/>
      <c r="M2521" s="9"/>
      <c r="N2521" s="9"/>
      <c r="O2521" s="12"/>
      <c r="P2521" s="9"/>
      <c r="Q2521" s="9"/>
    </row>
    <row r="2522" spans="1:17" x14ac:dyDescent="0.2">
      <c r="A2522" s="9"/>
      <c r="B2522" s="10"/>
      <c r="C2522" s="9"/>
      <c r="D2522" s="11"/>
      <c r="E2522" s="11"/>
      <c r="F2522" s="9"/>
      <c r="G2522" s="9"/>
      <c r="H2522" s="9"/>
      <c r="I2522" s="9"/>
      <c r="J2522" s="9"/>
      <c r="K2522" s="9"/>
      <c r="L2522" s="9"/>
      <c r="M2522" s="9"/>
      <c r="N2522" s="9"/>
      <c r="O2522" s="12"/>
      <c r="P2522" s="9"/>
      <c r="Q2522" s="9"/>
    </row>
    <row r="2523" spans="1:17" x14ac:dyDescent="0.2">
      <c r="A2523" s="9"/>
      <c r="B2523" s="10"/>
      <c r="C2523" s="9"/>
      <c r="D2523" s="11"/>
      <c r="E2523" s="11"/>
      <c r="F2523" s="9"/>
      <c r="G2523" s="9"/>
      <c r="H2523" s="9"/>
      <c r="I2523" s="9"/>
      <c r="J2523" s="9"/>
      <c r="K2523" s="9"/>
      <c r="L2523" s="9"/>
      <c r="M2523" s="9"/>
      <c r="N2523" s="9"/>
      <c r="O2523" s="12"/>
      <c r="P2523" s="9"/>
      <c r="Q2523" s="9"/>
    </row>
    <row r="2524" spans="1:17" x14ac:dyDescent="0.2">
      <c r="A2524" s="9"/>
      <c r="B2524" s="10"/>
      <c r="C2524" s="9"/>
      <c r="D2524" s="11"/>
      <c r="E2524" s="11"/>
      <c r="F2524" s="9"/>
      <c r="G2524" s="9"/>
      <c r="H2524" s="9"/>
      <c r="I2524" s="9"/>
      <c r="J2524" s="9"/>
      <c r="K2524" s="9"/>
      <c r="L2524" s="9"/>
      <c r="M2524" s="9"/>
      <c r="N2524" s="9"/>
      <c r="O2524" s="12"/>
      <c r="P2524" s="9"/>
      <c r="Q2524" s="9"/>
    </row>
    <row r="2525" spans="1:17" x14ac:dyDescent="0.2">
      <c r="A2525" s="9"/>
      <c r="B2525" s="10"/>
      <c r="C2525" s="9"/>
      <c r="D2525" s="11"/>
      <c r="E2525" s="11"/>
      <c r="F2525" s="9"/>
      <c r="G2525" s="9"/>
      <c r="H2525" s="9"/>
      <c r="I2525" s="9"/>
      <c r="J2525" s="9"/>
      <c r="K2525" s="9"/>
      <c r="L2525" s="9"/>
      <c r="M2525" s="9"/>
      <c r="N2525" s="9"/>
      <c r="O2525" s="12"/>
      <c r="P2525" s="9"/>
      <c r="Q2525" s="9"/>
    </row>
    <row r="2526" spans="1:17" x14ac:dyDescent="0.2">
      <c r="A2526" s="9"/>
      <c r="B2526" s="10"/>
      <c r="C2526" s="9"/>
      <c r="D2526" s="11"/>
      <c r="E2526" s="11"/>
      <c r="F2526" s="9"/>
      <c r="G2526" s="9"/>
      <c r="H2526" s="9"/>
      <c r="I2526" s="9"/>
      <c r="J2526" s="9"/>
      <c r="K2526" s="9"/>
      <c r="L2526" s="9"/>
      <c r="M2526" s="9"/>
      <c r="N2526" s="9"/>
      <c r="O2526" s="12"/>
      <c r="P2526" s="9"/>
      <c r="Q2526" s="9"/>
    </row>
    <row r="2527" spans="1:17" x14ac:dyDescent="0.2">
      <c r="A2527" s="9"/>
      <c r="B2527" s="10"/>
      <c r="C2527" s="9"/>
      <c r="D2527" s="11"/>
      <c r="E2527" s="11"/>
      <c r="F2527" s="9"/>
      <c r="G2527" s="9"/>
      <c r="H2527" s="9"/>
      <c r="I2527" s="9"/>
      <c r="J2527" s="9"/>
      <c r="K2527" s="9"/>
      <c r="L2527" s="9"/>
      <c r="M2527" s="9"/>
      <c r="N2527" s="9"/>
      <c r="O2527" s="12"/>
      <c r="P2527" s="9"/>
      <c r="Q2527" s="9"/>
    </row>
    <row r="2528" spans="1:17" x14ac:dyDescent="0.2">
      <c r="A2528" s="9"/>
      <c r="B2528" s="10"/>
      <c r="C2528" s="9"/>
      <c r="D2528" s="11"/>
      <c r="E2528" s="11"/>
      <c r="F2528" s="9"/>
      <c r="G2528" s="9"/>
      <c r="H2528" s="9"/>
      <c r="I2528" s="9"/>
      <c r="J2528" s="9"/>
      <c r="K2528" s="9"/>
      <c r="L2528" s="9"/>
      <c r="M2528" s="9"/>
      <c r="N2528" s="9"/>
      <c r="O2528" s="12"/>
      <c r="P2528" s="9"/>
      <c r="Q2528" s="9"/>
    </row>
    <row r="2529" spans="1:17" x14ac:dyDescent="0.2">
      <c r="A2529" s="9"/>
      <c r="B2529" s="10"/>
      <c r="C2529" s="9"/>
      <c r="D2529" s="11"/>
      <c r="E2529" s="11"/>
      <c r="F2529" s="9"/>
      <c r="G2529" s="9"/>
      <c r="H2529" s="9"/>
      <c r="I2529" s="9"/>
      <c r="J2529" s="9"/>
      <c r="K2529" s="9"/>
      <c r="L2529" s="9"/>
      <c r="M2529" s="9"/>
      <c r="N2529" s="9"/>
      <c r="O2529" s="12"/>
      <c r="P2529" s="9"/>
      <c r="Q2529" s="9"/>
    </row>
    <row r="2530" spans="1:17" x14ac:dyDescent="0.2">
      <c r="A2530" s="9"/>
      <c r="B2530" s="10"/>
      <c r="C2530" s="9"/>
      <c r="D2530" s="11"/>
      <c r="E2530" s="11"/>
      <c r="F2530" s="9"/>
      <c r="G2530" s="9"/>
      <c r="H2530" s="9"/>
      <c r="I2530" s="9"/>
      <c r="J2530" s="9"/>
      <c r="K2530" s="9"/>
      <c r="L2530" s="9"/>
      <c r="M2530" s="9"/>
      <c r="N2530" s="9"/>
      <c r="O2530" s="12"/>
      <c r="P2530" s="9"/>
      <c r="Q2530" s="9"/>
    </row>
    <row r="2531" spans="1:17" x14ac:dyDescent="0.2">
      <c r="A2531" s="9"/>
      <c r="B2531" s="10"/>
      <c r="C2531" s="9"/>
      <c r="D2531" s="11"/>
      <c r="E2531" s="11"/>
      <c r="F2531" s="9"/>
      <c r="G2531" s="9"/>
      <c r="H2531" s="9"/>
      <c r="I2531" s="9"/>
      <c r="J2531" s="9"/>
      <c r="K2531" s="9"/>
      <c r="L2531" s="9"/>
      <c r="M2531" s="9"/>
      <c r="N2531" s="9"/>
      <c r="O2531" s="12"/>
      <c r="P2531" s="9"/>
      <c r="Q2531" s="9"/>
    </row>
    <row r="2532" spans="1:17" x14ac:dyDescent="0.2">
      <c r="A2532" s="9"/>
      <c r="B2532" s="10"/>
      <c r="C2532" s="9"/>
      <c r="D2532" s="11"/>
      <c r="E2532" s="11"/>
      <c r="F2532" s="9"/>
      <c r="G2532" s="9"/>
      <c r="H2532" s="9"/>
      <c r="I2532" s="9"/>
      <c r="J2532" s="9"/>
      <c r="K2532" s="9"/>
      <c r="L2532" s="9"/>
      <c r="M2532" s="9"/>
      <c r="N2532" s="9"/>
      <c r="O2532" s="12"/>
      <c r="P2532" s="9"/>
      <c r="Q2532" s="9"/>
    </row>
    <row r="2533" spans="1:17" x14ac:dyDescent="0.2">
      <c r="A2533" s="9"/>
      <c r="B2533" s="10"/>
      <c r="C2533" s="9"/>
      <c r="D2533" s="11"/>
      <c r="E2533" s="11"/>
      <c r="F2533" s="9"/>
      <c r="G2533" s="9"/>
      <c r="H2533" s="9"/>
      <c r="I2533" s="9"/>
      <c r="J2533" s="9"/>
      <c r="K2533" s="9"/>
      <c r="L2533" s="9"/>
      <c r="M2533" s="9"/>
      <c r="N2533" s="9"/>
      <c r="O2533" s="12"/>
      <c r="P2533" s="9"/>
      <c r="Q2533" s="9"/>
    </row>
    <row r="2534" spans="1:17" x14ac:dyDescent="0.2">
      <c r="A2534" s="9"/>
      <c r="B2534" s="10"/>
      <c r="C2534" s="9"/>
      <c r="D2534" s="11"/>
      <c r="E2534" s="11"/>
      <c r="F2534" s="9"/>
      <c r="G2534" s="9"/>
      <c r="H2534" s="9"/>
      <c r="I2534" s="9"/>
      <c r="J2534" s="9"/>
      <c r="K2534" s="9"/>
      <c r="L2534" s="9"/>
      <c r="M2534" s="9"/>
      <c r="N2534" s="9"/>
      <c r="O2534" s="12"/>
      <c r="P2534" s="9"/>
      <c r="Q2534" s="9"/>
    </row>
    <row r="2535" spans="1:17" x14ac:dyDescent="0.2">
      <c r="A2535" s="9"/>
      <c r="B2535" s="10"/>
      <c r="C2535" s="9"/>
      <c r="D2535" s="11"/>
      <c r="E2535" s="11"/>
      <c r="F2535" s="9"/>
      <c r="G2535" s="9"/>
      <c r="H2535" s="9"/>
      <c r="I2535" s="9"/>
      <c r="J2535" s="9"/>
      <c r="K2535" s="9"/>
      <c r="L2535" s="9"/>
      <c r="M2535" s="9"/>
      <c r="N2535" s="9"/>
      <c r="O2535" s="12"/>
      <c r="P2535" s="9"/>
      <c r="Q2535" s="9"/>
    </row>
    <row r="2536" spans="1:17" x14ac:dyDescent="0.2">
      <c r="A2536" s="9"/>
      <c r="B2536" s="10"/>
      <c r="C2536" s="9"/>
      <c r="D2536" s="11"/>
      <c r="E2536" s="11"/>
      <c r="F2536" s="9"/>
      <c r="G2536" s="9"/>
      <c r="H2536" s="9"/>
      <c r="I2536" s="9"/>
      <c r="J2536" s="9"/>
      <c r="K2536" s="9"/>
      <c r="L2536" s="9"/>
      <c r="M2536" s="9"/>
      <c r="N2536" s="9"/>
      <c r="O2536" s="12"/>
      <c r="P2536" s="9"/>
      <c r="Q2536" s="9"/>
    </row>
    <row r="2537" spans="1:17" x14ac:dyDescent="0.2">
      <c r="A2537" s="9"/>
      <c r="B2537" s="10"/>
      <c r="C2537" s="9"/>
      <c r="D2537" s="11"/>
      <c r="E2537" s="11"/>
      <c r="F2537" s="9"/>
      <c r="G2537" s="9"/>
      <c r="H2537" s="9"/>
      <c r="I2537" s="9"/>
      <c r="J2537" s="9"/>
      <c r="K2537" s="9"/>
      <c r="L2537" s="9"/>
      <c r="M2537" s="9"/>
      <c r="N2537" s="9"/>
      <c r="O2537" s="12"/>
      <c r="P2537" s="9"/>
      <c r="Q2537" s="9"/>
    </row>
    <row r="2538" spans="1:17" x14ac:dyDescent="0.2">
      <c r="A2538" s="9"/>
      <c r="B2538" s="10"/>
      <c r="C2538" s="9"/>
      <c r="D2538" s="11"/>
      <c r="E2538" s="11"/>
      <c r="F2538" s="9"/>
      <c r="G2538" s="9"/>
      <c r="H2538" s="9"/>
      <c r="I2538" s="9"/>
      <c r="J2538" s="9"/>
      <c r="K2538" s="9"/>
      <c r="L2538" s="9"/>
      <c r="M2538" s="9"/>
      <c r="N2538" s="9"/>
      <c r="O2538" s="12"/>
      <c r="P2538" s="9"/>
      <c r="Q2538" s="9"/>
    </row>
    <row r="2539" spans="1:17" x14ac:dyDescent="0.2">
      <c r="A2539" s="9"/>
      <c r="B2539" s="10"/>
      <c r="C2539" s="9"/>
      <c r="D2539" s="11"/>
      <c r="E2539" s="11"/>
      <c r="F2539" s="9"/>
      <c r="G2539" s="9"/>
      <c r="H2539" s="9"/>
      <c r="I2539" s="9"/>
      <c r="J2539" s="9"/>
      <c r="K2539" s="9"/>
      <c r="L2539" s="9"/>
      <c r="M2539" s="9"/>
      <c r="N2539" s="9"/>
      <c r="O2539" s="12"/>
      <c r="P2539" s="9"/>
      <c r="Q2539" s="9"/>
    </row>
    <row r="2540" spans="1:17" x14ac:dyDescent="0.2">
      <c r="A2540" s="9"/>
      <c r="B2540" s="10"/>
      <c r="C2540" s="9"/>
      <c r="D2540" s="11"/>
      <c r="E2540" s="11"/>
      <c r="F2540" s="9"/>
      <c r="G2540" s="9"/>
      <c r="H2540" s="9"/>
      <c r="I2540" s="9"/>
      <c r="J2540" s="9"/>
      <c r="K2540" s="9"/>
      <c r="L2540" s="9"/>
      <c r="M2540" s="9"/>
      <c r="N2540" s="9"/>
      <c r="O2540" s="12"/>
      <c r="P2540" s="9"/>
      <c r="Q2540" s="9"/>
    </row>
    <row r="2541" spans="1:17" x14ac:dyDescent="0.2">
      <c r="A2541" s="9"/>
      <c r="B2541" s="10"/>
      <c r="C2541" s="9"/>
      <c r="D2541" s="11"/>
      <c r="E2541" s="11"/>
      <c r="F2541" s="9"/>
      <c r="G2541" s="9"/>
      <c r="H2541" s="9"/>
      <c r="I2541" s="9"/>
      <c r="J2541" s="9"/>
      <c r="K2541" s="9"/>
      <c r="L2541" s="9"/>
      <c r="M2541" s="9"/>
      <c r="N2541" s="9"/>
      <c r="O2541" s="12"/>
      <c r="P2541" s="9"/>
      <c r="Q2541" s="9"/>
    </row>
    <row r="2542" spans="1:17" x14ac:dyDescent="0.2">
      <c r="A2542" s="9"/>
      <c r="B2542" s="10"/>
      <c r="C2542" s="9"/>
      <c r="D2542" s="11"/>
      <c r="E2542" s="11"/>
      <c r="F2542" s="9"/>
      <c r="G2542" s="9"/>
      <c r="H2542" s="9"/>
      <c r="I2542" s="9"/>
      <c r="J2542" s="9"/>
      <c r="K2542" s="9"/>
      <c r="L2542" s="9"/>
      <c r="M2542" s="9"/>
      <c r="N2542" s="9"/>
      <c r="O2542" s="12"/>
      <c r="P2542" s="9"/>
      <c r="Q2542" s="9"/>
    </row>
    <row r="2543" spans="1:17" x14ac:dyDescent="0.2">
      <c r="A2543" s="9"/>
      <c r="B2543" s="10"/>
      <c r="C2543" s="9"/>
      <c r="D2543" s="11"/>
      <c r="E2543" s="11"/>
      <c r="F2543" s="9"/>
      <c r="G2543" s="9"/>
      <c r="H2543" s="9"/>
      <c r="I2543" s="9"/>
      <c r="J2543" s="9"/>
      <c r="K2543" s="9"/>
      <c r="L2543" s="9"/>
      <c r="M2543" s="9"/>
      <c r="N2543" s="9"/>
      <c r="O2543" s="12"/>
      <c r="P2543" s="9"/>
      <c r="Q2543" s="9"/>
    </row>
    <row r="2544" spans="1:17" x14ac:dyDescent="0.2">
      <c r="A2544" s="9"/>
      <c r="B2544" s="10"/>
      <c r="C2544" s="9"/>
      <c r="D2544" s="11"/>
      <c r="E2544" s="11"/>
      <c r="F2544" s="9"/>
      <c r="G2544" s="9"/>
      <c r="H2544" s="9"/>
      <c r="I2544" s="9"/>
      <c r="J2544" s="9"/>
      <c r="K2544" s="9"/>
      <c r="L2544" s="9"/>
      <c r="M2544" s="9"/>
      <c r="N2544" s="9"/>
      <c r="O2544" s="12"/>
      <c r="P2544" s="9"/>
      <c r="Q2544" s="9"/>
    </row>
    <row r="2545" spans="1:17" x14ac:dyDescent="0.2">
      <c r="A2545" s="9"/>
      <c r="B2545" s="10"/>
      <c r="C2545" s="9"/>
      <c r="D2545" s="11"/>
      <c r="E2545" s="11"/>
      <c r="F2545" s="9"/>
      <c r="G2545" s="9"/>
      <c r="H2545" s="9"/>
      <c r="I2545" s="9"/>
      <c r="J2545" s="9"/>
      <c r="K2545" s="9"/>
      <c r="L2545" s="9"/>
      <c r="M2545" s="9"/>
      <c r="N2545" s="9"/>
      <c r="O2545" s="12"/>
      <c r="P2545" s="9"/>
      <c r="Q2545" s="9"/>
    </row>
    <row r="2546" spans="1:17" x14ac:dyDescent="0.2">
      <c r="A2546" s="9"/>
      <c r="B2546" s="10"/>
      <c r="C2546" s="9"/>
      <c r="D2546" s="11"/>
      <c r="E2546" s="11"/>
      <c r="F2546" s="9"/>
      <c r="G2546" s="9"/>
      <c r="H2546" s="9"/>
      <c r="I2546" s="9"/>
      <c r="J2546" s="9"/>
      <c r="K2546" s="9"/>
      <c r="L2546" s="9"/>
      <c r="M2546" s="9"/>
      <c r="N2546" s="9"/>
      <c r="O2546" s="12"/>
      <c r="P2546" s="9"/>
      <c r="Q2546" s="9"/>
    </row>
    <row r="2547" spans="1:17" x14ac:dyDescent="0.2">
      <c r="A2547" s="9"/>
      <c r="B2547" s="10"/>
      <c r="C2547" s="9"/>
      <c r="D2547" s="11"/>
      <c r="E2547" s="11"/>
      <c r="F2547" s="9"/>
      <c r="G2547" s="9"/>
      <c r="H2547" s="9"/>
      <c r="I2547" s="9"/>
      <c r="J2547" s="9"/>
      <c r="K2547" s="9"/>
      <c r="L2547" s="9"/>
      <c r="M2547" s="9"/>
      <c r="N2547" s="9"/>
      <c r="O2547" s="12"/>
      <c r="P2547" s="9"/>
      <c r="Q2547" s="9"/>
    </row>
    <row r="2548" spans="1:17" x14ac:dyDescent="0.2">
      <c r="A2548" s="9"/>
      <c r="B2548" s="10"/>
      <c r="C2548" s="9"/>
      <c r="D2548" s="11"/>
      <c r="E2548" s="11"/>
      <c r="F2548" s="9"/>
      <c r="G2548" s="9"/>
      <c r="H2548" s="9"/>
      <c r="I2548" s="9"/>
      <c r="J2548" s="9"/>
      <c r="K2548" s="9"/>
      <c r="L2548" s="9"/>
      <c r="M2548" s="9"/>
      <c r="N2548" s="9"/>
      <c r="O2548" s="12"/>
      <c r="P2548" s="9"/>
      <c r="Q2548" s="9"/>
    </row>
    <row r="2549" spans="1:17" x14ac:dyDescent="0.2">
      <c r="A2549" s="9"/>
      <c r="B2549" s="10"/>
      <c r="C2549" s="9"/>
      <c r="D2549" s="11"/>
      <c r="E2549" s="11"/>
      <c r="F2549" s="9"/>
      <c r="G2549" s="9"/>
      <c r="H2549" s="9"/>
      <c r="I2549" s="9"/>
      <c r="J2549" s="9"/>
      <c r="K2549" s="9"/>
      <c r="L2549" s="9"/>
      <c r="M2549" s="9"/>
      <c r="N2549" s="9"/>
      <c r="O2549" s="12"/>
      <c r="P2549" s="9"/>
      <c r="Q2549" s="9"/>
    </row>
    <row r="2550" spans="1:17" x14ac:dyDescent="0.2">
      <c r="A2550" s="9"/>
      <c r="B2550" s="10"/>
      <c r="C2550" s="9"/>
      <c r="D2550" s="11"/>
      <c r="E2550" s="11"/>
      <c r="F2550" s="9"/>
      <c r="G2550" s="9"/>
      <c r="H2550" s="9"/>
      <c r="I2550" s="9"/>
      <c r="J2550" s="9"/>
      <c r="K2550" s="9"/>
      <c r="L2550" s="9"/>
      <c r="M2550" s="9"/>
      <c r="N2550" s="9"/>
      <c r="O2550" s="12"/>
      <c r="P2550" s="9"/>
      <c r="Q2550" s="9"/>
    </row>
    <row r="2551" spans="1:17" x14ac:dyDescent="0.2">
      <c r="A2551" s="9"/>
      <c r="B2551" s="10"/>
      <c r="C2551" s="9"/>
      <c r="D2551" s="11"/>
      <c r="E2551" s="11"/>
      <c r="F2551" s="9"/>
      <c r="G2551" s="9"/>
      <c r="H2551" s="9"/>
      <c r="I2551" s="9"/>
      <c r="J2551" s="9"/>
      <c r="K2551" s="9"/>
      <c r="L2551" s="9"/>
      <c r="M2551" s="9"/>
      <c r="N2551" s="9"/>
      <c r="O2551" s="12"/>
      <c r="P2551" s="9"/>
      <c r="Q2551" s="9"/>
    </row>
    <row r="2552" spans="1:17" x14ac:dyDescent="0.2">
      <c r="A2552" s="9"/>
      <c r="B2552" s="10"/>
      <c r="C2552" s="9"/>
      <c r="D2552" s="11"/>
      <c r="E2552" s="11"/>
      <c r="F2552" s="9"/>
      <c r="G2552" s="9"/>
      <c r="H2552" s="9"/>
      <c r="I2552" s="9"/>
      <c r="J2552" s="9"/>
      <c r="K2552" s="9"/>
      <c r="L2552" s="9"/>
      <c r="M2552" s="9"/>
      <c r="N2552" s="9"/>
      <c r="O2552" s="12"/>
      <c r="P2552" s="9"/>
      <c r="Q2552" s="9"/>
    </row>
    <row r="2553" spans="1:17" x14ac:dyDescent="0.2">
      <c r="A2553" s="9"/>
      <c r="B2553" s="10"/>
      <c r="C2553" s="9"/>
      <c r="D2553" s="11"/>
      <c r="E2553" s="11"/>
      <c r="F2553" s="9"/>
      <c r="G2553" s="9"/>
      <c r="H2553" s="9"/>
      <c r="I2553" s="9"/>
      <c r="J2553" s="9"/>
      <c r="K2553" s="9"/>
      <c r="L2553" s="9"/>
      <c r="M2553" s="9"/>
      <c r="N2553" s="9"/>
      <c r="O2553" s="12"/>
      <c r="P2553" s="9"/>
      <c r="Q2553" s="9"/>
    </row>
    <row r="2554" spans="1:17" x14ac:dyDescent="0.2">
      <c r="A2554" s="9"/>
      <c r="B2554" s="10"/>
      <c r="C2554" s="9"/>
      <c r="D2554" s="11"/>
      <c r="E2554" s="11"/>
      <c r="F2554" s="9"/>
      <c r="G2554" s="9"/>
      <c r="H2554" s="9"/>
      <c r="I2554" s="9"/>
      <c r="J2554" s="9"/>
      <c r="K2554" s="9"/>
      <c r="L2554" s="9"/>
      <c r="M2554" s="9"/>
      <c r="N2554" s="9"/>
      <c r="O2554" s="12"/>
      <c r="P2554" s="9"/>
      <c r="Q2554" s="9"/>
    </row>
    <row r="2555" spans="1:17" x14ac:dyDescent="0.2">
      <c r="A2555" s="9"/>
      <c r="B2555" s="10"/>
      <c r="C2555" s="9"/>
      <c r="D2555" s="11"/>
      <c r="E2555" s="11"/>
      <c r="F2555" s="9"/>
      <c r="G2555" s="9"/>
      <c r="H2555" s="9"/>
      <c r="I2555" s="9"/>
      <c r="J2555" s="9"/>
      <c r="K2555" s="9"/>
      <c r="L2555" s="9"/>
      <c r="M2555" s="9"/>
      <c r="N2555" s="9"/>
      <c r="O2555" s="12"/>
      <c r="P2555" s="9"/>
      <c r="Q2555" s="9"/>
    </row>
    <row r="2556" spans="1:17" x14ac:dyDescent="0.2">
      <c r="A2556" s="9"/>
      <c r="B2556" s="10"/>
      <c r="C2556" s="9"/>
      <c r="D2556" s="11"/>
      <c r="E2556" s="11"/>
      <c r="F2556" s="9"/>
      <c r="G2556" s="9"/>
      <c r="H2556" s="9"/>
      <c r="I2556" s="9"/>
      <c r="J2556" s="9"/>
      <c r="K2556" s="9"/>
      <c r="L2556" s="9"/>
      <c r="M2556" s="9"/>
      <c r="N2556" s="9"/>
      <c r="O2556" s="12"/>
      <c r="P2556" s="9"/>
      <c r="Q2556" s="9"/>
    </row>
    <row r="2557" spans="1:17" x14ac:dyDescent="0.2">
      <c r="A2557" s="9"/>
      <c r="B2557" s="10"/>
      <c r="C2557" s="9"/>
      <c r="D2557" s="11"/>
      <c r="E2557" s="11"/>
      <c r="F2557" s="9"/>
      <c r="G2557" s="9"/>
      <c r="H2557" s="9"/>
      <c r="I2557" s="9"/>
      <c r="J2557" s="9"/>
      <c r="K2557" s="9"/>
      <c r="L2557" s="9"/>
      <c r="M2557" s="9"/>
      <c r="N2557" s="9"/>
      <c r="O2557" s="12"/>
      <c r="P2557" s="9"/>
      <c r="Q2557" s="9"/>
    </row>
    <row r="2558" spans="1:17" x14ac:dyDescent="0.2">
      <c r="A2558" s="9"/>
      <c r="B2558" s="10"/>
      <c r="C2558" s="9"/>
      <c r="D2558" s="11"/>
      <c r="E2558" s="11"/>
      <c r="F2558" s="9"/>
      <c r="G2558" s="9"/>
      <c r="H2558" s="9"/>
      <c r="I2558" s="9"/>
      <c r="J2558" s="9"/>
      <c r="K2558" s="9"/>
      <c r="L2558" s="9"/>
      <c r="M2558" s="9"/>
      <c r="N2558" s="9"/>
      <c r="O2558" s="12"/>
      <c r="P2558" s="9"/>
      <c r="Q2558" s="9"/>
    </row>
    <row r="2559" spans="1:17" x14ac:dyDescent="0.2">
      <c r="A2559" s="9"/>
      <c r="B2559" s="10"/>
      <c r="C2559" s="9"/>
      <c r="D2559" s="11"/>
      <c r="E2559" s="11"/>
      <c r="F2559" s="9"/>
      <c r="G2559" s="9"/>
      <c r="H2559" s="9"/>
      <c r="I2559" s="9"/>
      <c r="J2559" s="9"/>
      <c r="K2559" s="9"/>
      <c r="L2559" s="9"/>
      <c r="M2559" s="9"/>
      <c r="N2559" s="9"/>
      <c r="O2559" s="12"/>
      <c r="P2559" s="9"/>
      <c r="Q2559" s="9"/>
    </row>
    <row r="2560" spans="1:17" x14ac:dyDescent="0.2">
      <c r="A2560" s="9"/>
      <c r="B2560" s="10"/>
      <c r="C2560" s="9"/>
      <c r="D2560" s="11"/>
      <c r="E2560" s="11"/>
      <c r="F2560" s="9"/>
      <c r="G2560" s="9"/>
      <c r="H2560" s="9"/>
      <c r="I2560" s="9"/>
      <c r="J2560" s="9"/>
      <c r="K2560" s="9"/>
      <c r="L2560" s="9"/>
      <c r="M2560" s="9"/>
      <c r="N2560" s="9"/>
      <c r="O2560" s="12"/>
      <c r="P2560" s="9"/>
      <c r="Q2560" s="9"/>
    </row>
    <row r="2561" spans="1:17" x14ac:dyDescent="0.2">
      <c r="A2561" s="9"/>
      <c r="B2561" s="10"/>
      <c r="C2561" s="9"/>
      <c r="D2561" s="11"/>
      <c r="E2561" s="11"/>
      <c r="F2561" s="9"/>
      <c r="G2561" s="9"/>
      <c r="H2561" s="9"/>
      <c r="I2561" s="9"/>
      <c r="J2561" s="9"/>
      <c r="K2561" s="9"/>
      <c r="L2561" s="9"/>
      <c r="M2561" s="9"/>
      <c r="N2561" s="9"/>
      <c r="O2561" s="12"/>
      <c r="P2561" s="9"/>
      <c r="Q2561" s="9"/>
    </row>
    <row r="2562" spans="1:17" x14ac:dyDescent="0.2">
      <c r="A2562" s="9"/>
      <c r="B2562" s="10"/>
      <c r="C2562" s="9"/>
      <c r="D2562" s="11"/>
      <c r="E2562" s="11"/>
      <c r="F2562" s="9"/>
      <c r="G2562" s="9"/>
      <c r="H2562" s="9"/>
      <c r="I2562" s="9"/>
      <c r="J2562" s="9"/>
      <c r="K2562" s="9"/>
      <c r="L2562" s="9"/>
      <c r="M2562" s="9"/>
      <c r="N2562" s="9"/>
      <c r="O2562" s="12"/>
      <c r="P2562" s="9"/>
      <c r="Q2562" s="9"/>
    </row>
    <row r="2563" spans="1:17" x14ac:dyDescent="0.2">
      <c r="A2563" s="9"/>
      <c r="B2563" s="10"/>
      <c r="C2563" s="9"/>
      <c r="D2563" s="11"/>
      <c r="E2563" s="11"/>
      <c r="F2563" s="9"/>
      <c r="G2563" s="9"/>
      <c r="H2563" s="9"/>
      <c r="I2563" s="9"/>
      <c r="J2563" s="9"/>
      <c r="K2563" s="9"/>
      <c r="L2563" s="9"/>
      <c r="M2563" s="9"/>
      <c r="N2563" s="9"/>
      <c r="O2563" s="12"/>
      <c r="P2563" s="9"/>
      <c r="Q2563" s="9"/>
    </row>
    <row r="2564" spans="1:17" x14ac:dyDescent="0.2">
      <c r="A2564" s="9"/>
      <c r="B2564" s="10"/>
      <c r="C2564" s="9"/>
      <c r="D2564" s="11"/>
      <c r="E2564" s="11"/>
      <c r="F2564" s="9"/>
      <c r="G2564" s="9"/>
      <c r="H2564" s="9"/>
      <c r="I2564" s="9"/>
      <c r="J2564" s="9"/>
      <c r="K2564" s="9"/>
      <c r="L2564" s="9"/>
      <c r="M2564" s="9"/>
      <c r="N2564" s="9"/>
      <c r="O2564" s="12"/>
      <c r="P2564" s="9"/>
      <c r="Q2564" s="9"/>
    </row>
    <row r="2565" spans="1:17" x14ac:dyDescent="0.2">
      <c r="A2565" s="9"/>
      <c r="B2565" s="10"/>
      <c r="C2565" s="9"/>
      <c r="D2565" s="11"/>
      <c r="E2565" s="11"/>
      <c r="F2565" s="9"/>
      <c r="G2565" s="9"/>
      <c r="H2565" s="9"/>
      <c r="I2565" s="9"/>
      <c r="J2565" s="9"/>
      <c r="K2565" s="9"/>
      <c r="L2565" s="9"/>
      <c r="M2565" s="9"/>
      <c r="N2565" s="9"/>
      <c r="O2565" s="12"/>
      <c r="P2565" s="9"/>
      <c r="Q2565" s="9"/>
    </row>
    <row r="2566" spans="1:17" x14ac:dyDescent="0.2">
      <c r="A2566" s="9"/>
      <c r="B2566" s="10"/>
      <c r="C2566" s="9"/>
      <c r="D2566" s="11"/>
      <c r="E2566" s="11"/>
      <c r="F2566" s="9"/>
      <c r="G2566" s="9"/>
      <c r="H2566" s="9"/>
      <c r="I2566" s="9"/>
      <c r="J2566" s="9"/>
      <c r="K2566" s="9"/>
      <c r="L2566" s="9"/>
      <c r="M2566" s="9"/>
      <c r="N2566" s="9"/>
      <c r="O2566" s="12"/>
      <c r="P2566" s="9"/>
      <c r="Q2566" s="9"/>
    </row>
    <row r="2567" spans="1:17" x14ac:dyDescent="0.2">
      <c r="A2567" s="9"/>
      <c r="B2567" s="10"/>
      <c r="C2567" s="9"/>
      <c r="D2567" s="11"/>
      <c r="E2567" s="11"/>
      <c r="F2567" s="9"/>
      <c r="G2567" s="9"/>
      <c r="H2567" s="9"/>
      <c r="I2567" s="9"/>
      <c r="J2567" s="9"/>
      <c r="K2567" s="9"/>
      <c r="L2567" s="9"/>
      <c r="M2567" s="9"/>
      <c r="N2567" s="9"/>
      <c r="O2567" s="12"/>
      <c r="P2567" s="9"/>
      <c r="Q2567" s="9"/>
    </row>
    <row r="2568" spans="1:17" x14ac:dyDescent="0.2">
      <c r="A2568" s="9"/>
      <c r="B2568" s="10"/>
      <c r="C2568" s="9"/>
      <c r="D2568" s="11"/>
      <c r="E2568" s="11"/>
      <c r="F2568" s="9"/>
      <c r="G2568" s="9"/>
      <c r="H2568" s="9"/>
      <c r="I2568" s="9"/>
      <c r="J2568" s="9"/>
      <c r="K2568" s="9"/>
      <c r="L2568" s="9"/>
      <c r="M2568" s="9"/>
      <c r="N2568" s="9"/>
      <c r="O2568" s="12"/>
      <c r="P2568" s="9"/>
      <c r="Q2568" s="9"/>
    </row>
    <row r="2569" spans="1:17" x14ac:dyDescent="0.2">
      <c r="A2569" s="9"/>
      <c r="B2569" s="10"/>
      <c r="C2569" s="9"/>
      <c r="D2569" s="11"/>
      <c r="E2569" s="11"/>
      <c r="F2569" s="9"/>
      <c r="G2569" s="9"/>
      <c r="H2569" s="9"/>
      <c r="I2569" s="9"/>
      <c r="J2569" s="9"/>
      <c r="K2569" s="9"/>
      <c r="L2569" s="9"/>
      <c r="M2569" s="9"/>
      <c r="N2569" s="9"/>
      <c r="O2569" s="12"/>
      <c r="P2569" s="9"/>
      <c r="Q2569" s="9"/>
    </row>
    <row r="2570" spans="1:17" x14ac:dyDescent="0.2">
      <c r="A2570" s="9"/>
      <c r="B2570" s="10"/>
      <c r="C2570" s="9"/>
      <c r="D2570" s="11"/>
      <c r="E2570" s="11"/>
      <c r="F2570" s="9"/>
      <c r="G2570" s="9"/>
      <c r="H2570" s="9"/>
      <c r="I2570" s="9"/>
      <c r="J2570" s="9"/>
      <c r="K2570" s="9"/>
      <c r="L2570" s="9"/>
      <c r="M2570" s="9"/>
      <c r="N2570" s="9"/>
      <c r="O2570" s="12"/>
      <c r="P2570" s="9"/>
      <c r="Q2570" s="9"/>
    </row>
    <row r="2571" spans="1:17" x14ac:dyDescent="0.2">
      <c r="A2571" s="9"/>
      <c r="B2571" s="10"/>
      <c r="C2571" s="9"/>
      <c r="D2571" s="11"/>
      <c r="E2571" s="11"/>
      <c r="F2571" s="9"/>
      <c r="G2571" s="9"/>
      <c r="H2571" s="9"/>
      <c r="I2571" s="9"/>
      <c r="J2571" s="9"/>
      <c r="K2571" s="9"/>
      <c r="L2571" s="9"/>
      <c r="M2571" s="9"/>
      <c r="N2571" s="9"/>
      <c r="O2571" s="12"/>
      <c r="P2571" s="9"/>
      <c r="Q2571" s="9"/>
    </row>
    <row r="2572" spans="1:17" x14ac:dyDescent="0.2">
      <c r="A2572" s="9"/>
      <c r="B2572" s="10"/>
      <c r="C2572" s="9"/>
      <c r="D2572" s="11"/>
      <c r="E2572" s="11"/>
      <c r="F2572" s="9"/>
      <c r="G2572" s="9"/>
      <c r="H2572" s="9"/>
      <c r="I2572" s="9"/>
      <c r="J2572" s="9"/>
      <c r="K2572" s="9"/>
      <c r="L2572" s="9"/>
      <c r="M2572" s="9"/>
      <c r="N2572" s="9"/>
      <c r="O2572" s="12"/>
      <c r="P2572" s="9"/>
      <c r="Q2572" s="9"/>
    </row>
    <row r="2573" spans="1:17" x14ac:dyDescent="0.2">
      <c r="A2573" s="9"/>
      <c r="B2573" s="10"/>
      <c r="C2573" s="9"/>
      <c r="D2573" s="11"/>
      <c r="E2573" s="11"/>
      <c r="F2573" s="9"/>
      <c r="G2573" s="9"/>
      <c r="H2573" s="9"/>
      <c r="I2573" s="9"/>
      <c r="J2573" s="9"/>
      <c r="K2573" s="9"/>
      <c r="L2573" s="9"/>
      <c r="M2573" s="9"/>
      <c r="N2573" s="9"/>
      <c r="O2573" s="12"/>
      <c r="P2573" s="9"/>
      <c r="Q2573" s="9"/>
    </row>
    <row r="2574" spans="1:17" x14ac:dyDescent="0.2">
      <c r="A2574" s="9"/>
      <c r="B2574" s="10"/>
      <c r="C2574" s="9"/>
      <c r="D2574" s="11"/>
      <c r="E2574" s="11"/>
      <c r="F2574" s="9"/>
      <c r="G2574" s="9"/>
      <c r="H2574" s="9"/>
      <c r="I2574" s="9"/>
      <c r="J2574" s="9"/>
      <c r="K2574" s="9"/>
      <c r="L2574" s="9"/>
      <c r="M2574" s="9"/>
      <c r="N2574" s="9"/>
      <c r="O2574" s="12"/>
      <c r="P2574" s="9"/>
      <c r="Q2574" s="9"/>
    </row>
    <row r="2575" spans="1:17" x14ac:dyDescent="0.2">
      <c r="A2575" s="9"/>
      <c r="B2575" s="10"/>
      <c r="C2575" s="9"/>
      <c r="D2575" s="11"/>
      <c r="E2575" s="11"/>
      <c r="F2575" s="9"/>
      <c r="G2575" s="9"/>
      <c r="H2575" s="9"/>
      <c r="I2575" s="9"/>
      <c r="J2575" s="9"/>
      <c r="K2575" s="9"/>
      <c r="L2575" s="9"/>
      <c r="M2575" s="9"/>
      <c r="N2575" s="9"/>
      <c r="O2575" s="12"/>
      <c r="P2575" s="9"/>
      <c r="Q2575" s="9"/>
    </row>
    <row r="2576" spans="1:17" x14ac:dyDescent="0.2">
      <c r="A2576" s="9"/>
      <c r="B2576" s="10"/>
      <c r="C2576" s="9"/>
      <c r="D2576" s="11"/>
      <c r="E2576" s="11"/>
      <c r="F2576" s="9"/>
      <c r="G2576" s="9"/>
      <c r="H2576" s="9"/>
      <c r="I2576" s="9"/>
      <c r="J2576" s="9"/>
      <c r="K2576" s="9"/>
      <c r="L2576" s="9"/>
      <c r="M2576" s="9"/>
      <c r="N2576" s="9"/>
      <c r="O2576" s="12"/>
      <c r="P2576" s="9"/>
      <c r="Q2576" s="9"/>
    </row>
    <row r="2577" spans="1:17" x14ac:dyDescent="0.2">
      <c r="A2577" s="9"/>
      <c r="B2577" s="10"/>
      <c r="C2577" s="9"/>
      <c r="D2577" s="11"/>
      <c r="E2577" s="11"/>
      <c r="F2577" s="9"/>
      <c r="G2577" s="9"/>
      <c r="H2577" s="9"/>
      <c r="I2577" s="9"/>
      <c r="J2577" s="9"/>
      <c r="K2577" s="9"/>
      <c r="L2577" s="9"/>
      <c r="M2577" s="9"/>
      <c r="N2577" s="9"/>
      <c r="O2577" s="12"/>
      <c r="P2577" s="9"/>
      <c r="Q2577" s="9"/>
    </row>
    <row r="2578" spans="1:17" x14ac:dyDescent="0.2">
      <c r="A2578" s="9"/>
      <c r="B2578" s="10"/>
      <c r="C2578" s="9"/>
      <c r="D2578" s="11"/>
      <c r="E2578" s="11"/>
      <c r="F2578" s="9"/>
      <c r="G2578" s="9"/>
      <c r="H2578" s="9"/>
      <c r="I2578" s="9"/>
      <c r="J2578" s="9"/>
      <c r="K2578" s="9"/>
      <c r="L2578" s="9"/>
      <c r="M2578" s="9"/>
      <c r="N2578" s="9"/>
      <c r="O2578" s="12"/>
      <c r="P2578" s="9"/>
      <c r="Q2578" s="9"/>
    </row>
    <row r="2579" spans="1:17" x14ac:dyDescent="0.2">
      <c r="A2579" s="9"/>
      <c r="B2579" s="10"/>
      <c r="C2579" s="9"/>
      <c r="D2579" s="11"/>
      <c r="E2579" s="11"/>
      <c r="F2579" s="9"/>
      <c r="G2579" s="9"/>
      <c r="H2579" s="9"/>
      <c r="I2579" s="9"/>
      <c r="J2579" s="9"/>
      <c r="K2579" s="9"/>
      <c r="L2579" s="9"/>
      <c r="M2579" s="9"/>
      <c r="N2579" s="9"/>
      <c r="O2579" s="12"/>
      <c r="P2579" s="9"/>
      <c r="Q2579" s="9"/>
    </row>
    <row r="2580" spans="1:17" x14ac:dyDescent="0.2">
      <c r="A2580" s="9"/>
      <c r="B2580" s="10"/>
      <c r="C2580" s="9"/>
      <c r="D2580" s="11"/>
      <c r="E2580" s="11"/>
      <c r="F2580" s="9"/>
      <c r="G2580" s="9"/>
      <c r="H2580" s="9"/>
      <c r="I2580" s="9"/>
      <c r="J2580" s="9"/>
      <c r="K2580" s="9"/>
      <c r="L2580" s="9"/>
      <c r="M2580" s="9"/>
      <c r="N2580" s="9"/>
      <c r="O2580" s="12"/>
      <c r="P2580" s="9"/>
      <c r="Q2580" s="9"/>
    </row>
    <row r="2581" spans="1:17" x14ac:dyDescent="0.2">
      <c r="A2581" s="9"/>
      <c r="B2581" s="10"/>
      <c r="C2581" s="9"/>
      <c r="D2581" s="11"/>
      <c r="E2581" s="11"/>
      <c r="F2581" s="9"/>
      <c r="G2581" s="9"/>
      <c r="H2581" s="9"/>
      <c r="I2581" s="9"/>
      <c r="J2581" s="9"/>
      <c r="K2581" s="9"/>
      <c r="L2581" s="9"/>
      <c r="M2581" s="9"/>
      <c r="N2581" s="9"/>
      <c r="O2581" s="12"/>
      <c r="P2581" s="9"/>
      <c r="Q2581" s="9"/>
    </row>
    <row r="2582" spans="1:17" x14ac:dyDescent="0.2">
      <c r="A2582" s="9"/>
      <c r="B2582" s="10"/>
      <c r="C2582" s="9"/>
      <c r="D2582" s="11"/>
      <c r="E2582" s="11"/>
      <c r="F2582" s="9"/>
      <c r="G2582" s="9"/>
      <c r="H2582" s="9"/>
      <c r="I2582" s="9"/>
      <c r="J2582" s="9"/>
      <c r="K2582" s="9"/>
      <c r="L2582" s="9"/>
      <c r="M2582" s="9"/>
      <c r="N2582" s="9"/>
      <c r="O2582" s="12"/>
      <c r="P2582" s="9"/>
      <c r="Q2582" s="9"/>
    </row>
    <row r="2583" spans="1:17" x14ac:dyDescent="0.2">
      <c r="A2583" s="9"/>
      <c r="B2583" s="10"/>
      <c r="C2583" s="9"/>
      <c r="D2583" s="11"/>
      <c r="E2583" s="11"/>
      <c r="F2583" s="9"/>
      <c r="G2583" s="9"/>
      <c r="H2583" s="9"/>
      <c r="I2583" s="9"/>
      <c r="J2583" s="9"/>
      <c r="K2583" s="9"/>
      <c r="L2583" s="9"/>
      <c r="M2583" s="9"/>
      <c r="N2583" s="9"/>
      <c r="O2583" s="12"/>
      <c r="P2583" s="9"/>
      <c r="Q2583" s="9"/>
    </row>
    <row r="2584" spans="1:17" x14ac:dyDescent="0.2">
      <c r="A2584" s="9"/>
      <c r="B2584" s="10"/>
      <c r="C2584" s="9"/>
      <c r="D2584" s="11"/>
      <c r="E2584" s="11"/>
      <c r="F2584" s="9"/>
      <c r="G2584" s="9"/>
      <c r="H2584" s="9"/>
      <c r="I2584" s="9"/>
      <c r="J2584" s="9"/>
      <c r="K2584" s="9"/>
      <c r="L2584" s="9"/>
      <c r="M2584" s="9"/>
      <c r="N2584" s="9"/>
      <c r="O2584" s="12"/>
      <c r="P2584" s="9"/>
      <c r="Q2584" s="9"/>
    </row>
    <row r="2585" spans="1:17" x14ac:dyDescent="0.2">
      <c r="A2585" s="9"/>
      <c r="B2585" s="10"/>
      <c r="C2585" s="9"/>
      <c r="D2585" s="11"/>
      <c r="E2585" s="11"/>
      <c r="F2585" s="9"/>
      <c r="G2585" s="9"/>
      <c r="H2585" s="9"/>
      <c r="I2585" s="9"/>
      <c r="J2585" s="9"/>
      <c r="K2585" s="9"/>
      <c r="L2585" s="9"/>
      <c r="M2585" s="9"/>
      <c r="N2585" s="9"/>
      <c r="O2585" s="12"/>
      <c r="P2585" s="9"/>
      <c r="Q2585" s="9"/>
    </row>
    <row r="2586" spans="1:17" x14ac:dyDescent="0.2">
      <c r="A2586" s="9"/>
      <c r="B2586" s="10"/>
      <c r="C2586" s="9"/>
      <c r="D2586" s="11"/>
      <c r="E2586" s="11"/>
      <c r="F2586" s="9"/>
      <c r="G2586" s="9"/>
      <c r="H2586" s="9"/>
      <c r="I2586" s="9"/>
      <c r="J2586" s="9"/>
      <c r="K2586" s="9"/>
      <c r="L2586" s="9"/>
      <c r="M2586" s="9"/>
      <c r="N2586" s="9"/>
      <c r="O2586" s="12"/>
      <c r="P2586" s="9"/>
      <c r="Q2586" s="9"/>
    </row>
    <row r="2587" spans="1:17" x14ac:dyDescent="0.2">
      <c r="A2587" s="9"/>
      <c r="B2587" s="10"/>
      <c r="C2587" s="9"/>
      <c r="D2587" s="11"/>
      <c r="E2587" s="11"/>
      <c r="F2587" s="9"/>
      <c r="G2587" s="9"/>
      <c r="H2587" s="9"/>
      <c r="I2587" s="9"/>
      <c r="J2587" s="9"/>
      <c r="K2587" s="9"/>
      <c r="L2587" s="9"/>
      <c r="M2587" s="9"/>
      <c r="N2587" s="9"/>
      <c r="O2587" s="12"/>
      <c r="P2587" s="9"/>
      <c r="Q2587" s="9"/>
    </row>
    <row r="2588" spans="1:17" x14ac:dyDescent="0.2">
      <c r="A2588" s="9"/>
      <c r="B2588" s="10"/>
      <c r="C2588" s="9"/>
      <c r="D2588" s="11"/>
      <c r="E2588" s="11"/>
      <c r="F2588" s="9"/>
      <c r="G2588" s="9"/>
      <c r="H2588" s="9"/>
      <c r="I2588" s="9"/>
      <c r="J2588" s="9"/>
      <c r="K2588" s="9"/>
      <c r="L2588" s="9"/>
      <c r="M2588" s="9"/>
      <c r="N2588" s="9"/>
      <c r="O2588" s="12"/>
      <c r="P2588" s="9"/>
      <c r="Q2588" s="9"/>
    </row>
    <row r="2589" spans="1:17" x14ac:dyDescent="0.2">
      <c r="A2589" s="9"/>
      <c r="B2589" s="10"/>
      <c r="C2589" s="9"/>
      <c r="D2589" s="11"/>
      <c r="E2589" s="11"/>
      <c r="F2589" s="9"/>
      <c r="G2589" s="9"/>
      <c r="H2589" s="9"/>
      <c r="I2589" s="9"/>
      <c r="J2589" s="9"/>
      <c r="K2589" s="9"/>
      <c r="L2589" s="9"/>
      <c r="M2589" s="9"/>
      <c r="N2589" s="9"/>
      <c r="O2589" s="12"/>
      <c r="P2589" s="9"/>
      <c r="Q2589" s="9"/>
    </row>
    <row r="2590" spans="1:17" x14ac:dyDescent="0.2">
      <c r="A2590" s="9"/>
      <c r="B2590" s="10"/>
      <c r="C2590" s="9"/>
      <c r="D2590" s="11"/>
      <c r="E2590" s="11"/>
      <c r="F2590" s="9"/>
      <c r="G2590" s="9"/>
      <c r="H2590" s="9"/>
      <c r="I2590" s="9"/>
      <c r="J2590" s="9"/>
      <c r="K2590" s="9"/>
      <c r="L2590" s="9"/>
      <c r="M2590" s="9"/>
      <c r="N2590" s="9"/>
      <c r="O2590" s="12"/>
      <c r="P2590" s="9"/>
      <c r="Q2590" s="9"/>
    </row>
    <row r="2591" spans="1:17" x14ac:dyDescent="0.2">
      <c r="A2591" s="9"/>
      <c r="B2591" s="10"/>
      <c r="C2591" s="9"/>
      <c r="D2591" s="11"/>
      <c r="E2591" s="11"/>
      <c r="F2591" s="9"/>
      <c r="G2591" s="9"/>
      <c r="H2591" s="9"/>
      <c r="I2591" s="9"/>
      <c r="J2591" s="9"/>
      <c r="K2591" s="9"/>
      <c r="L2591" s="9"/>
      <c r="M2591" s="9"/>
      <c r="N2591" s="9"/>
      <c r="O2591" s="12"/>
      <c r="P2591" s="9"/>
      <c r="Q2591" s="9"/>
    </row>
    <row r="2592" spans="1:17" x14ac:dyDescent="0.2">
      <c r="A2592" s="9"/>
      <c r="B2592" s="10"/>
      <c r="C2592" s="9"/>
      <c r="D2592" s="11"/>
      <c r="E2592" s="11"/>
      <c r="F2592" s="9"/>
      <c r="G2592" s="9"/>
      <c r="H2592" s="9"/>
      <c r="I2592" s="9"/>
      <c r="J2592" s="9"/>
      <c r="K2592" s="9"/>
      <c r="L2592" s="9"/>
      <c r="M2592" s="9"/>
      <c r="N2592" s="9"/>
      <c r="O2592" s="12"/>
      <c r="P2592" s="9"/>
      <c r="Q2592" s="9"/>
    </row>
    <row r="2593" spans="1:17" x14ac:dyDescent="0.2">
      <c r="A2593" s="9"/>
      <c r="B2593" s="10"/>
      <c r="C2593" s="9"/>
      <c r="D2593" s="11"/>
      <c r="E2593" s="11"/>
      <c r="F2593" s="9"/>
      <c r="G2593" s="9"/>
      <c r="H2593" s="9"/>
      <c r="I2593" s="9"/>
      <c r="J2593" s="9"/>
      <c r="K2593" s="9"/>
      <c r="L2593" s="9"/>
      <c r="M2593" s="9"/>
      <c r="N2593" s="9"/>
      <c r="O2593" s="12"/>
      <c r="P2593" s="9"/>
      <c r="Q2593" s="9"/>
    </row>
    <row r="2594" spans="1:17" x14ac:dyDescent="0.2">
      <c r="A2594" s="9"/>
      <c r="B2594" s="10"/>
      <c r="C2594" s="9"/>
      <c r="D2594" s="11"/>
      <c r="E2594" s="11"/>
      <c r="F2594" s="9"/>
      <c r="G2594" s="9"/>
      <c r="H2594" s="9"/>
      <c r="I2594" s="9"/>
      <c r="J2594" s="9"/>
      <c r="K2594" s="9"/>
      <c r="L2594" s="9"/>
      <c r="M2594" s="9"/>
      <c r="N2594" s="9"/>
      <c r="O2594" s="12"/>
      <c r="P2594" s="9"/>
      <c r="Q2594" s="9"/>
    </row>
    <row r="2595" spans="1:17" x14ac:dyDescent="0.2">
      <c r="A2595" s="9"/>
      <c r="B2595" s="10"/>
      <c r="C2595" s="9"/>
      <c r="D2595" s="11"/>
      <c r="E2595" s="11"/>
      <c r="F2595" s="9"/>
      <c r="G2595" s="9"/>
      <c r="H2595" s="9"/>
      <c r="I2595" s="9"/>
      <c r="J2595" s="9"/>
      <c r="K2595" s="9"/>
      <c r="L2595" s="9"/>
      <c r="M2595" s="9"/>
      <c r="N2595" s="9"/>
      <c r="O2595" s="12"/>
      <c r="P2595" s="9"/>
      <c r="Q2595" s="9"/>
    </row>
    <row r="2596" spans="1:17" x14ac:dyDescent="0.2">
      <c r="A2596" s="9"/>
      <c r="B2596" s="10"/>
      <c r="C2596" s="9"/>
      <c r="D2596" s="11"/>
      <c r="E2596" s="11"/>
      <c r="F2596" s="9"/>
      <c r="G2596" s="9"/>
      <c r="H2596" s="9"/>
      <c r="I2596" s="9"/>
      <c r="J2596" s="9"/>
      <c r="K2596" s="9"/>
      <c r="L2596" s="9"/>
      <c r="M2596" s="9"/>
      <c r="N2596" s="9"/>
      <c r="O2596" s="12"/>
      <c r="P2596" s="9"/>
      <c r="Q2596" s="9"/>
    </row>
    <row r="2597" spans="1:17" x14ac:dyDescent="0.2">
      <c r="A2597" s="9"/>
      <c r="B2597" s="10"/>
      <c r="C2597" s="9"/>
      <c r="D2597" s="11"/>
      <c r="E2597" s="11"/>
      <c r="F2597" s="9"/>
      <c r="G2597" s="9"/>
      <c r="H2597" s="9"/>
      <c r="I2597" s="9"/>
      <c r="J2597" s="9"/>
      <c r="K2597" s="9"/>
      <c r="L2597" s="9"/>
      <c r="M2597" s="9"/>
      <c r="N2597" s="9"/>
      <c r="O2597" s="12"/>
      <c r="P2597" s="9"/>
      <c r="Q2597" s="9"/>
    </row>
    <row r="2598" spans="1:17" x14ac:dyDescent="0.2">
      <c r="A2598" s="9"/>
      <c r="B2598" s="10"/>
      <c r="C2598" s="9"/>
      <c r="D2598" s="11"/>
      <c r="E2598" s="11"/>
      <c r="F2598" s="9"/>
      <c r="G2598" s="9"/>
      <c r="H2598" s="9"/>
      <c r="I2598" s="9"/>
      <c r="J2598" s="9"/>
      <c r="K2598" s="9"/>
      <c r="L2598" s="9"/>
      <c r="M2598" s="9"/>
      <c r="N2598" s="9"/>
      <c r="O2598" s="12"/>
      <c r="P2598" s="9"/>
      <c r="Q2598" s="9"/>
    </row>
    <row r="2599" spans="1:17" x14ac:dyDescent="0.2">
      <c r="A2599" s="9"/>
      <c r="B2599" s="10"/>
      <c r="C2599" s="9"/>
      <c r="D2599" s="11"/>
      <c r="E2599" s="11"/>
      <c r="F2599" s="9"/>
      <c r="G2599" s="9"/>
      <c r="H2599" s="9"/>
      <c r="I2599" s="9"/>
      <c r="J2599" s="9"/>
      <c r="K2599" s="9"/>
      <c r="L2599" s="9"/>
      <c r="M2599" s="9"/>
      <c r="N2599" s="9"/>
      <c r="O2599" s="12"/>
      <c r="P2599" s="9"/>
      <c r="Q2599" s="9"/>
    </row>
    <row r="2600" spans="1:17" x14ac:dyDescent="0.2">
      <c r="A2600" s="9"/>
      <c r="B2600" s="10"/>
      <c r="C2600" s="9"/>
      <c r="D2600" s="11"/>
      <c r="E2600" s="11"/>
      <c r="F2600" s="9"/>
      <c r="G2600" s="9"/>
      <c r="H2600" s="9"/>
      <c r="I2600" s="9"/>
      <c r="J2600" s="9"/>
      <c r="K2600" s="9"/>
      <c r="L2600" s="9"/>
      <c r="M2600" s="9"/>
      <c r="N2600" s="9"/>
      <c r="O2600" s="12"/>
      <c r="P2600" s="9"/>
      <c r="Q2600" s="9"/>
    </row>
    <row r="2601" spans="1:17" x14ac:dyDescent="0.2">
      <c r="A2601" s="9"/>
      <c r="B2601" s="10"/>
      <c r="C2601" s="9"/>
      <c r="D2601" s="11"/>
      <c r="E2601" s="11"/>
      <c r="F2601" s="9"/>
      <c r="G2601" s="9"/>
      <c r="H2601" s="9"/>
      <c r="I2601" s="9"/>
      <c r="J2601" s="9"/>
      <c r="K2601" s="9"/>
      <c r="L2601" s="9"/>
      <c r="M2601" s="9"/>
      <c r="N2601" s="9"/>
      <c r="O2601" s="12"/>
      <c r="P2601" s="9"/>
      <c r="Q2601" s="9"/>
    </row>
    <row r="2602" spans="1:17" x14ac:dyDescent="0.2">
      <c r="A2602" s="9"/>
      <c r="B2602" s="10"/>
      <c r="C2602" s="9"/>
      <c r="D2602" s="11"/>
      <c r="E2602" s="11"/>
      <c r="F2602" s="9"/>
      <c r="G2602" s="9"/>
      <c r="H2602" s="9"/>
      <c r="I2602" s="9"/>
      <c r="J2602" s="9"/>
      <c r="K2602" s="9"/>
      <c r="L2602" s="9"/>
      <c r="M2602" s="9"/>
      <c r="N2602" s="9"/>
      <c r="O2602" s="12"/>
      <c r="P2602" s="9"/>
      <c r="Q2602" s="9"/>
    </row>
    <row r="2603" spans="1:17" x14ac:dyDescent="0.2">
      <c r="A2603" s="9"/>
      <c r="B2603" s="10"/>
      <c r="C2603" s="9"/>
      <c r="D2603" s="11"/>
      <c r="E2603" s="11"/>
      <c r="F2603" s="9"/>
      <c r="G2603" s="9"/>
      <c r="H2603" s="9"/>
      <c r="I2603" s="9"/>
      <c r="J2603" s="9"/>
      <c r="K2603" s="9"/>
      <c r="L2603" s="9"/>
      <c r="M2603" s="9"/>
      <c r="N2603" s="9"/>
      <c r="O2603" s="12"/>
      <c r="P2603" s="9"/>
      <c r="Q2603" s="9"/>
    </row>
    <row r="2604" spans="1:17" x14ac:dyDescent="0.2">
      <c r="A2604" s="9"/>
      <c r="B2604" s="10"/>
      <c r="C2604" s="9"/>
      <c r="D2604" s="11"/>
      <c r="E2604" s="11"/>
      <c r="F2604" s="9"/>
      <c r="G2604" s="9"/>
      <c r="H2604" s="9"/>
      <c r="I2604" s="9"/>
      <c r="J2604" s="9"/>
      <c r="K2604" s="9"/>
      <c r="L2604" s="9"/>
      <c r="M2604" s="9"/>
      <c r="N2604" s="9"/>
      <c r="O2604" s="12"/>
      <c r="P2604" s="9"/>
      <c r="Q2604" s="9"/>
    </row>
    <row r="2605" spans="1:17" x14ac:dyDescent="0.2">
      <c r="A2605" s="9"/>
      <c r="B2605" s="10"/>
      <c r="C2605" s="9"/>
      <c r="D2605" s="11"/>
      <c r="E2605" s="11"/>
      <c r="F2605" s="9"/>
      <c r="G2605" s="9"/>
      <c r="H2605" s="9"/>
      <c r="I2605" s="9"/>
      <c r="J2605" s="9"/>
      <c r="K2605" s="9"/>
      <c r="L2605" s="9"/>
      <c r="M2605" s="9"/>
      <c r="N2605" s="9"/>
      <c r="O2605" s="12"/>
      <c r="P2605" s="9"/>
      <c r="Q2605" s="9"/>
    </row>
    <row r="2606" spans="1:17" x14ac:dyDescent="0.2">
      <c r="A2606" s="9"/>
      <c r="B2606" s="10"/>
      <c r="C2606" s="9"/>
      <c r="D2606" s="11"/>
      <c r="E2606" s="11"/>
      <c r="F2606" s="9"/>
      <c r="G2606" s="9"/>
      <c r="H2606" s="9"/>
      <c r="I2606" s="9"/>
      <c r="J2606" s="9"/>
      <c r="K2606" s="9"/>
      <c r="L2606" s="9"/>
      <c r="M2606" s="9"/>
      <c r="N2606" s="9"/>
      <c r="O2606" s="12"/>
      <c r="P2606" s="9"/>
      <c r="Q2606" s="9"/>
    </row>
    <row r="2607" spans="1:17" x14ac:dyDescent="0.2">
      <c r="A2607" s="9"/>
      <c r="B2607" s="10"/>
      <c r="C2607" s="9"/>
      <c r="D2607" s="11"/>
      <c r="E2607" s="11"/>
      <c r="F2607" s="9"/>
      <c r="G2607" s="9"/>
      <c r="H2607" s="9"/>
      <c r="I2607" s="9"/>
      <c r="J2607" s="9"/>
      <c r="K2607" s="9"/>
      <c r="L2607" s="9"/>
      <c r="M2607" s="9"/>
      <c r="N2607" s="9"/>
      <c r="O2607" s="12"/>
      <c r="P2607" s="9"/>
      <c r="Q2607" s="9"/>
    </row>
    <row r="2608" spans="1:17" x14ac:dyDescent="0.2">
      <c r="A2608" s="9"/>
      <c r="B2608" s="10"/>
      <c r="C2608" s="9"/>
      <c r="D2608" s="11"/>
      <c r="E2608" s="11"/>
      <c r="F2608" s="9"/>
      <c r="G2608" s="9"/>
      <c r="H2608" s="9"/>
      <c r="I2608" s="9"/>
      <c r="J2608" s="9"/>
      <c r="K2608" s="9"/>
      <c r="L2608" s="9"/>
      <c r="M2608" s="9"/>
      <c r="N2608" s="9"/>
      <c r="O2608" s="12"/>
      <c r="P2608" s="9"/>
      <c r="Q2608" s="9"/>
    </row>
    <row r="2609" spans="1:17" x14ac:dyDescent="0.2">
      <c r="A2609" s="9"/>
      <c r="B2609" s="10"/>
      <c r="C2609" s="9"/>
      <c r="D2609" s="11"/>
      <c r="E2609" s="11"/>
      <c r="F2609" s="9"/>
      <c r="G2609" s="9"/>
      <c r="H2609" s="9"/>
      <c r="I2609" s="9"/>
      <c r="J2609" s="9"/>
      <c r="K2609" s="9"/>
      <c r="L2609" s="9"/>
      <c r="M2609" s="9"/>
      <c r="N2609" s="9"/>
      <c r="O2609" s="12"/>
      <c r="P2609" s="9"/>
      <c r="Q2609" s="9"/>
    </row>
    <row r="2610" spans="1:17" x14ac:dyDescent="0.2">
      <c r="A2610" s="9"/>
      <c r="B2610" s="10"/>
      <c r="C2610" s="9"/>
      <c r="D2610" s="11"/>
      <c r="E2610" s="11"/>
      <c r="F2610" s="9"/>
      <c r="G2610" s="9"/>
      <c r="H2610" s="9"/>
      <c r="I2610" s="9"/>
      <c r="J2610" s="9"/>
      <c r="K2610" s="9"/>
      <c r="L2610" s="9"/>
      <c r="M2610" s="9"/>
      <c r="N2610" s="9"/>
      <c r="O2610" s="12"/>
      <c r="P2610" s="9"/>
      <c r="Q2610" s="9"/>
    </row>
    <row r="2611" spans="1:17" x14ac:dyDescent="0.2">
      <c r="A2611" s="9"/>
      <c r="B2611" s="10"/>
      <c r="C2611" s="9"/>
      <c r="D2611" s="11"/>
      <c r="E2611" s="11"/>
      <c r="F2611" s="9"/>
      <c r="G2611" s="9"/>
      <c r="H2611" s="9"/>
      <c r="I2611" s="9"/>
      <c r="J2611" s="9"/>
      <c r="K2611" s="9"/>
      <c r="L2611" s="9"/>
      <c r="M2611" s="9"/>
      <c r="N2611" s="9"/>
      <c r="O2611" s="12"/>
      <c r="P2611" s="9"/>
      <c r="Q2611" s="9"/>
    </row>
    <row r="2612" spans="1:17" x14ac:dyDescent="0.2">
      <c r="A2612" s="9"/>
      <c r="B2612" s="10"/>
      <c r="C2612" s="9"/>
      <c r="D2612" s="11"/>
      <c r="E2612" s="11"/>
      <c r="F2612" s="9"/>
      <c r="G2612" s="9"/>
      <c r="H2612" s="9"/>
      <c r="I2612" s="9"/>
      <c r="J2612" s="9"/>
      <c r="K2612" s="9"/>
      <c r="L2612" s="9"/>
      <c r="M2612" s="9"/>
      <c r="N2612" s="9"/>
      <c r="O2612" s="12"/>
      <c r="P2612" s="9"/>
      <c r="Q2612" s="9"/>
    </row>
    <row r="2613" spans="1:17" x14ac:dyDescent="0.2">
      <c r="A2613" s="9"/>
      <c r="B2613" s="10"/>
      <c r="C2613" s="9"/>
      <c r="D2613" s="11"/>
      <c r="E2613" s="11"/>
      <c r="F2613" s="9"/>
      <c r="G2613" s="9"/>
      <c r="H2613" s="9"/>
      <c r="I2613" s="9"/>
      <c r="J2613" s="9"/>
      <c r="K2613" s="9"/>
      <c r="L2613" s="9"/>
      <c r="M2613" s="9"/>
      <c r="N2613" s="9"/>
      <c r="O2613" s="12"/>
      <c r="P2613" s="9"/>
      <c r="Q2613" s="9"/>
    </row>
    <row r="2614" spans="1:17" x14ac:dyDescent="0.2">
      <c r="A2614" s="9"/>
      <c r="B2614" s="10"/>
      <c r="C2614" s="9"/>
      <c r="D2614" s="11"/>
      <c r="E2614" s="11"/>
      <c r="F2614" s="9"/>
      <c r="G2614" s="9"/>
      <c r="H2614" s="9"/>
      <c r="I2614" s="9"/>
      <c r="J2614" s="9"/>
      <c r="K2614" s="9"/>
      <c r="L2614" s="9"/>
      <c r="M2614" s="9"/>
      <c r="N2614" s="9"/>
      <c r="O2614" s="12"/>
      <c r="P2614" s="9"/>
      <c r="Q2614" s="9"/>
    </row>
    <row r="2615" spans="1:17" x14ac:dyDescent="0.2">
      <c r="A2615" s="9"/>
      <c r="B2615" s="10"/>
      <c r="C2615" s="9"/>
      <c r="D2615" s="11"/>
      <c r="E2615" s="11"/>
      <c r="F2615" s="9"/>
      <c r="G2615" s="9"/>
      <c r="H2615" s="9"/>
      <c r="I2615" s="9"/>
      <c r="J2615" s="9"/>
      <c r="K2615" s="9"/>
      <c r="L2615" s="9"/>
      <c r="M2615" s="9"/>
      <c r="N2615" s="9"/>
      <c r="O2615" s="12"/>
      <c r="P2615" s="9"/>
      <c r="Q2615" s="9"/>
    </row>
    <row r="2616" spans="1:17" x14ac:dyDescent="0.2">
      <c r="A2616" s="9"/>
      <c r="B2616" s="10"/>
      <c r="C2616" s="9"/>
      <c r="D2616" s="11"/>
      <c r="E2616" s="11"/>
      <c r="F2616" s="9"/>
      <c r="G2616" s="9"/>
      <c r="H2616" s="9"/>
      <c r="I2616" s="9"/>
      <c r="J2616" s="9"/>
      <c r="K2616" s="9"/>
      <c r="L2616" s="9"/>
      <c r="M2616" s="9"/>
      <c r="N2616" s="9"/>
      <c r="O2616" s="12"/>
      <c r="P2616" s="9"/>
      <c r="Q2616" s="9"/>
    </row>
    <row r="2617" spans="1:17" x14ac:dyDescent="0.2">
      <c r="A2617" s="9"/>
      <c r="B2617" s="10"/>
      <c r="C2617" s="9"/>
      <c r="D2617" s="11"/>
      <c r="E2617" s="11"/>
      <c r="F2617" s="9"/>
      <c r="G2617" s="9"/>
      <c r="H2617" s="9"/>
      <c r="I2617" s="9"/>
      <c r="J2617" s="9"/>
      <c r="K2617" s="9"/>
      <c r="L2617" s="9"/>
      <c r="M2617" s="9"/>
      <c r="N2617" s="9"/>
      <c r="O2617" s="12"/>
      <c r="P2617" s="9"/>
      <c r="Q2617" s="9"/>
    </row>
    <row r="2618" spans="1:17" x14ac:dyDescent="0.2">
      <c r="A2618" s="9"/>
      <c r="B2618" s="10"/>
      <c r="C2618" s="9"/>
      <c r="D2618" s="11"/>
      <c r="E2618" s="11"/>
      <c r="F2618" s="9"/>
      <c r="G2618" s="9"/>
      <c r="H2618" s="9"/>
      <c r="I2618" s="9"/>
      <c r="J2618" s="9"/>
      <c r="K2618" s="9"/>
      <c r="L2618" s="9"/>
      <c r="M2618" s="9"/>
      <c r="N2618" s="9"/>
      <c r="O2618" s="12"/>
      <c r="P2618" s="9"/>
      <c r="Q2618" s="9"/>
    </row>
    <row r="2619" spans="1:17" x14ac:dyDescent="0.2">
      <c r="A2619" s="9"/>
      <c r="B2619" s="10"/>
      <c r="C2619" s="9"/>
      <c r="D2619" s="11"/>
      <c r="E2619" s="11"/>
      <c r="F2619" s="9"/>
      <c r="G2619" s="9"/>
      <c r="H2619" s="9"/>
      <c r="I2619" s="9"/>
      <c r="J2619" s="9"/>
      <c r="K2619" s="9"/>
      <c r="L2619" s="9"/>
      <c r="M2619" s="9"/>
      <c r="N2619" s="9"/>
      <c r="O2619" s="12"/>
      <c r="P2619" s="9"/>
      <c r="Q2619" s="9"/>
    </row>
    <row r="2620" spans="1:17" x14ac:dyDescent="0.2">
      <c r="A2620" s="9"/>
      <c r="B2620" s="10"/>
      <c r="C2620" s="9"/>
      <c r="D2620" s="11"/>
      <c r="E2620" s="11"/>
      <c r="F2620" s="9"/>
      <c r="G2620" s="9"/>
      <c r="H2620" s="9"/>
      <c r="I2620" s="9"/>
      <c r="J2620" s="9"/>
      <c r="K2620" s="9"/>
      <c r="L2620" s="9"/>
      <c r="M2620" s="9"/>
      <c r="N2620" s="9"/>
      <c r="O2620" s="12"/>
      <c r="P2620" s="9"/>
      <c r="Q2620" s="9"/>
    </row>
    <row r="2621" spans="1:17" x14ac:dyDescent="0.2">
      <c r="A2621" s="9"/>
      <c r="B2621" s="10"/>
      <c r="C2621" s="9"/>
      <c r="D2621" s="11"/>
      <c r="E2621" s="11"/>
      <c r="F2621" s="9"/>
      <c r="G2621" s="9"/>
      <c r="H2621" s="9"/>
      <c r="I2621" s="9"/>
      <c r="J2621" s="9"/>
      <c r="K2621" s="9"/>
      <c r="L2621" s="9"/>
      <c r="M2621" s="9"/>
      <c r="N2621" s="9"/>
      <c r="O2621" s="12"/>
      <c r="P2621" s="9"/>
      <c r="Q2621" s="9"/>
    </row>
    <row r="2622" spans="1:17" x14ac:dyDescent="0.2">
      <c r="A2622" s="9"/>
      <c r="B2622" s="10"/>
      <c r="C2622" s="9"/>
      <c r="D2622" s="11"/>
      <c r="E2622" s="11"/>
      <c r="F2622" s="9"/>
      <c r="G2622" s="9"/>
      <c r="H2622" s="9"/>
      <c r="I2622" s="9"/>
      <c r="J2622" s="9"/>
      <c r="K2622" s="9"/>
      <c r="L2622" s="9"/>
      <c r="M2622" s="9"/>
      <c r="N2622" s="9"/>
      <c r="O2622" s="12"/>
      <c r="P2622" s="9"/>
      <c r="Q2622" s="9"/>
    </row>
    <row r="2623" spans="1:17" x14ac:dyDescent="0.2">
      <c r="A2623" s="9"/>
      <c r="B2623" s="10"/>
      <c r="C2623" s="9"/>
      <c r="D2623" s="11"/>
      <c r="E2623" s="11"/>
      <c r="F2623" s="9"/>
      <c r="G2623" s="9"/>
      <c r="H2623" s="9"/>
      <c r="I2623" s="9"/>
      <c r="J2623" s="9"/>
      <c r="K2623" s="9"/>
      <c r="L2623" s="9"/>
      <c r="M2623" s="9"/>
      <c r="N2623" s="9"/>
      <c r="O2623" s="12"/>
      <c r="P2623" s="9"/>
      <c r="Q2623" s="9"/>
    </row>
    <row r="2624" spans="1:17" x14ac:dyDescent="0.2">
      <c r="A2624" s="9"/>
      <c r="B2624" s="10"/>
      <c r="C2624" s="9"/>
      <c r="D2624" s="11"/>
      <c r="E2624" s="11"/>
      <c r="F2624" s="9"/>
      <c r="G2624" s="9"/>
      <c r="H2624" s="9"/>
      <c r="I2624" s="9"/>
      <c r="J2624" s="9"/>
      <c r="K2624" s="9"/>
      <c r="L2624" s="9"/>
      <c r="M2624" s="9"/>
      <c r="N2624" s="9"/>
      <c r="O2624" s="12"/>
      <c r="P2624" s="9"/>
      <c r="Q2624" s="9"/>
    </row>
    <row r="2625" spans="1:17" x14ac:dyDescent="0.2">
      <c r="A2625" s="9"/>
      <c r="B2625" s="10"/>
      <c r="C2625" s="9"/>
      <c r="D2625" s="11"/>
      <c r="E2625" s="11"/>
      <c r="F2625" s="9"/>
      <c r="G2625" s="9"/>
      <c r="H2625" s="9"/>
      <c r="I2625" s="9"/>
      <c r="J2625" s="9"/>
      <c r="K2625" s="9"/>
      <c r="L2625" s="9"/>
      <c r="M2625" s="9"/>
      <c r="N2625" s="9"/>
      <c r="O2625" s="12"/>
      <c r="P2625" s="9"/>
      <c r="Q2625" s="9"/>
    </row>
    <row r="2626" spans="1:17" x14ac:dyDescent="0.2">
      <c r="A2626" s="9"/>
      <c r="B2626" s="10"/>
      <c r="C2626" s="9"/>
      <c r="D2626" s="11"/>
      <c r="E2626" s="11"/>
      <c r="F2626" s="9"/>
      <c r="G2626" s="9"/>
      <c r="H2626" s="9"/>
      <c r="I2626" s="9"/>
      <c r="J2626" s="9"/>
      <c r="K2626" s="9"/>
      <c r="L2626" s="9"/>
      <c r="M2626" s="9"/>
      <c r="N2626" s="9"/>
      <c r="O2626" s="12"/>
      <c r="P2626" s="9"/>
      <c r="Q2626" s="9"/>
    </row>
    <row r="2627" spans="1:17" x14ac:dyDescent="0.2">
      <c r="A2627" s="9"/>
      <c r="B2627" s="10"/>
      <c r="C2627" s="9"/>
      <c r="D2627" s="11"/>
      <c r="E2627" s="11"/>
      <c r="F2627" s="9"/>
      <c r="G2627" s="9"/>
      <c r="H2627" s="9"/>
      <c r="I2627" s="9"/>
      <c r="J2627" s="9"/>
      <c r="K2627" s="9"/>
      <c r="L2627" s="9"/>
      <c r="M2627" s="9"/>
      <c r="N2627" s="9"/>
      <c r="O2627" s="12"/>
      <c r="P2627" s="9"/>
      <c r="Q2627" s="9"/>
    </row>
    <row r="2628" spans="1:17" x14ac:dyDescent="0.2">
      <c r="A2628" s="9"/>
      <c r="B2628" s="10"/>
      <c r="C2628" s="9"/>
      <c r="D2628" s="11"/>
      <c r="E2628" s="11"/>
      <c r="F2628" s="9"/>
      <c r="G2628" s="9"/>
      <c r="H2628" s="9"/>
      <c r="I2628" s="9"/>
      <c r="J2628" s="9"/>
      <c r="K2628" s="9"/>
      <c r="L2628" s="9"/>
      <c r="M2628" s="9"/>
      <c r="N2628" s="9"/>
      <c r="O2628" s="12"/>
      <c r="P2628" s="9"/>
      <c r="Q2628" s="9"/>
    </row>
    <row r="2629" spans="1:17" x14ac:dyDescent="0.2">
      <c r="A2629" s="9"/>
      <c r="B2629" s="10"/>
      <c r="C2629" s="9"/>
      <c r="D2629" s="11"/>
      <c r="E2629" s="11"/>
      <c r="F2629" s="9"/>
      <c r="G2629" s="9"/>
      <c r="H2629" s="9"/>
      <c r="I2629" s="9"/>
      <c r="J2629" s="9"/>
      <c r="K2629" s="9"/>
      <c r="L2629" s="9"/>
      <c r="M2629" s="9"/>
      <c r="N2629" s="9"/>
      <c r="O2629" s="12"/>
      <c r="P2629" s="9"/>
      <c r="Q2629" s="9"/>
    </row>
    <row r="2630" spans="1:17" x14ac:dyDescent="0.2">
      <c r="A2630" s="9"/>
      <c r="B2630" s="10"/>
      <c r="C2630" s="9"/>
      <c r="D2630" s="11"/>
      <c r="E2630" s="11"/>
      <c r="F2630" s="9"/>
      <c r="G2630" s="9"/>
      <c r="H2630" s="9"/>
      <c r="I2630" s="9"/>
      <c r="J2630" s="9"/>
      <c r="K2630" s="9"/>
      <c r="L2630" s="9"/>
      <c r="M2630" s="9"/>
      <c r="N2630" s="9"/>
      <c r="O2630" s="12"/>
      <c r="P2630" s="9"/>
      <c r="Q2630" s="9"/>
    </row>
    <row r="2631" spans="1:17" x14ac:dyDescent="0.2">
      <c r="A2631" s="9"/>
      <c r="B2631" s="10"/>
      <c r="C2631" s="9"/>
      <c r="D2631" s="11"/>
      <c r="E2631" s="11"/>
      <c r="F2631" s="9"/>
      <c r="G2631" s="9"/>
      <c r="H2631" s="9"/>
      <c r="I2631" s="9"/>
      <c r="J2631" s="9"/>
      <c r="K2631" s="9"/>
      <c r="L2631" s="9"/>
      <c r="M2631" s="9"/>
      <c r="N2631" s="9"/>
      <c r="O2631" s="12"/>
      <c r="P2631" s="9"/>
      <c r="Q2631" s="9"/>
    </row>
    <row r="2632" spans="1:17" x14ac:dyDescent="0.2">
      <c r="A2632" s="9"/>
      <c r="B2632" s="10"/>
      <c r="C2632" s="9"/>
      <c r="D2632" s="11"/>
      <c r="E2632" s="11"/>
      <c r="F2632" s="9"/>
      <c r="G2632" s="9"/>
      <c r="H2632" s="9"/>
      <c r="I2632" s="9"/>
      <c r="J2632" s="9"/>
      <c r="K2632" s="9"/>
      <c r="L2632" s="9"/>
      <c r="M2632" s="9"/>
      <c r="N2632" s="9"/>
      <c r="O2632" s="12"/>
      <c r="P2632" s="9"/>
      <c r="Q2632" s="9"/>
    </row>
    <row r="2633" spans="1:17" x14ac:dyDescent="0.2">
      <c r="A2633" s="9"/>
      <c r="B2633" s="10"/>
      <c r="C2633" s="9"/>
      <c r="D2633" s="11"/>
      <c r="E2633" s="11"/>
      <c r="F2633" s="9"/>
      <c r="G2633" s="9"/>
      <c r="H2633" s="9"/>
      <c r="I2633" s="9"/>
      <c r="J2633" s="9"/>
      <c r="K2633" s="9"/>
      <c r="L2633" s="9"/>
      <c r="M2633" s="9"/>
      <c r="N2633" s="9"/>
      <c r="O2633" s="12"/>
      <c r="P2633" s="9"/>
      <c r="Q2633" s="9"/>
    </row>
    <row r="2634" spans="1:17" x14ac:dyDescent="0.2">
      <c r="A2634" s="9"/>
      <c r="B2634" s="10"/>
      <c r="C2634" s="9"/>
      <c r="D2634" s="11"/>
      <c r="E2634" s="11"/>
      <c r="F2634" s="9"/>
      <c r="G2634" s="9"/>
      <c r="H2634" s="9"/>
      <c r="I2634" s="9"/>
      <c r="J2634" s="9"/>
      <c r="K2634" s="9"/>
      <c r="L2634" s="9"/>
      <c r="M2634" s="9"/>
      <c r="N2634" s="9"/>
      <c r="O2634" s="12"/>
      <c r="P2634" s="9"/>
      <c r="Q2634" s="9"/>
    </row>
    <row r="2635" spans="1:17" x14ac:dyDescent="0.2">
      <c r="A2635" s="9"/>
      <c r="B2635" s="10"/>
      <c r="C2635" s="9"/>
      <c r="D2635" s="11"/>
      <c r="E2635" s="11"/>
      <c r="F2635" s="9"/>
      <c r="G2635" s="9"/>
      <c r="H2635" s="9"/>
      <c r="I2635" s="9"/>
      <c r="J2635" s="9"/>
      <c r="K2635" s="9"/>
      <c r="L2635" s="9"/>
      <c r="M2635" s="9"/>
      <c r="N2635" s="9"/>
      <c r="O2635" s="12"/>
      <c r="P2635" s="9"/>
      <c r="Q2635" s="9"/>
    </row>
    <row r="2636" spans="1:17" x14ac:dyDescent="0.2">
      <c r="A2636" s="9"/>
      <c r="B2636" s="10"/>
      <c r="C2636" s="9"/>
      <c r="D2636" s="11"/>
      <c r="E2636" s="11"/>
      <c r="F2636" s="9"/>
      <c r="G2636" s="9"/>
      <c r="H2636" s="9"/>
      <c r="I2636" s="9"/>
      <c r="J2636" s="9"/>
      <c r="K2636" s="9"/>
      <c r="L2636" s="9"/>
      <c r="M2636" s="9"/>
      <c r="N2636" s="9"/>
      <c r="O2636" s="12"/>
      <c r="P2636" s="9"/>
      <c r="Q2636" s="9"/>
    </row>
    <row r="2637" spans="1:17" x14ac:dyDescent="0.2">
      <c r="A2637" s="9"/>
      <c r="B2637" s="10"/>
      <c r="C2637" s="9"/>
      <c r="D2637" s="11"/>
      <c r="E2637" s="11"/>
      <c r="F2637" s="9"/>
      <c r="G2637" s="9"/>
      <c r="H2637" s="9"/>
      <c r="I2637" s="9"/>
      <c r="J2637" s="9"/>
      <c r="K2637" s="9"/>
      <c r="L2637" s="9"/>
      <c r="M2637" s="9"/>
      <c r="N2637" s="9"/>
      <c r="O2637" s="12"/>
      <c r="P2637" s="9"/>
      <c r="Q2637" s="9"/>
    </row>
    <row r="2638" spans="1:17" x14ac:dyDescent="0.2">
      <c r="A2638" s="9"/>
      <c r="B2638" s="10"/>
      <c r="C2638" s="9"/>
      <c r="D2638" s="11"/>
      <c r="E2638" s="11"/>
      <c r="F2638" s="9"/>
      <c r="G2638" s="9"/>
      <c r="H2638" s="9"/>
      <c r="I2638" s="9"/>
      <c r="J2638" s="9"/>
      <c r="K2638" s="9"/>
      <c r="L2638" s="9"/>
      <c r="M2638" s="9"/>
      <c r="N2638" s="9"/>
      <c r="O2638" s="12"/>
      <c r="P2638" s="9"/>
      <c r="Q2638" s="9"/>
    </row>
    <row r="2639" spans="1:17" x14ac:dyDescent="0.2">
      <c r="A2639" s="9"/>
      <c r="B2639" s="10"/>
      <c r="C2639" s="9"/>
      <c r="D2639" s="11"/>
      <c r="E2639" s="11"/>
      <c r="F2639" s="9"/>
      <c r="G2639" s="9"/>
      <c r="H2639" s="9"/>
      <c r="I2639" s="9"/>
      <c r="J2639" s="9"/>
      <c r="K2639" s="9"/>
      <c r="L2639" s="9"/>
      <c r="M2639" s="9"/>
      <c r="N2639" s="9"/>
      <c r="O2639" s="12"/>
      <c r="P2639" s="9"/>
      <c r="Q2639" s="9"/>
    </row>
    <row r="2640" spans="1:17" x14ac:dyDescent="0.2">
      <c r="A2640" s="9"/>
      <c r="B2640" s="10"/>
      <c r="C2640" s="9"/>
      <c r="D2640" s="11"/>
      <c r="E2640" s="11"/>
      <c r="F2640" s="9"/>
      <c r="G2640" s="9"/>
      <c r="H2640" s="9"/>
      <c r="I2640" s="9"/>
      <c r="J2640" s="9"/>
      <c r="K2640" s="9"/>
      <c r="L2640" s="9"/>
      <c r="M2640" s="9"/>
      <c r="N2640" s="9"/>
      <c r="O2640" s="12"/>
      <c r="P2640" s="9"/>
      <c r="Q2640" s="9"/>
    </row>
    <row r="2641" spans="1:17" x14ac:dyDescent="0.2">
      <c r="A2641" s="9"/>
      <c r="B2641" s="10"/>
      <c r="C2641" s="9"/>
      <c r="D2641" s="11"/>
      <c r="E2641" s="11"/>
      <c r="F2641" s="9"/>
      <c r="G2641" s="9"/>
      <c r="H2641" s="9"/>
      <c r="I2641" s="9"/>
      <c r="J2641" s="9"/>
      <c r="K2641" s="9"/>
      <c r="L2641" s="9"/>
      <c r="M2641" s="9"/>
      <c r="N2641" s="9"/>
      <c r="O2641" s="12"/>
      <c r="P2641" s="9"/>
      <c r="Q2641" s="9"/>
    </row>
    <row r="2642" spans="1:17" x14ac:dyDescent="0.2">
      <c r="A2642" s="9"/>
      <c r="B2642" s="10"/>
      <c r="C2642" s="9"/>
      <c r="D2642" s="11"/>
      <c r="E2642" s="11"/>
      <c r="F2642" s="9"/>
      <c r="G2642" s="9"/>
      <c r="H2642" s="9"/>
      <c r="I2642" s="9"/>
      <c r="J2642" s="9"/>
      <c r="K2642" s="9"/>
      <c r="L2642" s="9"/>
      <c r="M2642" s="9"/>
      <c r="N2642" s="9"/>
      <c r="O2642" s="12"/>
      <c r="P2642" s="9"/>
      <c r="Q2642" s="9"/>
    </row>
    <row r="2643" spans="1:17" x14ac:dyDescent="0.2">
      <c r="A2643" s="9"/>
      <c r="B2643" s="10"/>
      <c r="C2643" s="9"/>
      <c r="D2643" s="11"/>
      <c r="E2643" s="11"/>
      <c r="F2643" s="9"/>
      <c r="G2643" s="9"/>
      <c r="H2643" s="9"/>
      <c r="I2643" s="9"/>
      <c r="J2643" s="9"/>
      <c r="K2643" s="9"/>
      <c r="L2643" s="9"/>
      <c r="M2643" s="9"/>
      <c r="N2643" s="9"/>
      <c r="O2643" s="12"/>
      <c r="P2643" s="9"/>
      <c r="Q2643" s="9"/>
    </row>
    <row r="2644" spans="1:17" x14ac:dyDescent="0.2">
      <c r="A2644" s="9"/>
      <c r="B2644" s="10"/>
      <c r="C2644" s="9"/>
      <c r="D2644" s="11"/>
      <c r="E2644" s="11"/>
      <c r="F2644" s="9"/>
      <c r="G2644" s="9"/>
      <c r="H2644" s="9"/>
      <c r="I2644" s="9"/>
      <c r="J2644" s="9"/>
      <c r="K2644" s="9"/>
      <c r="L2644" s="9"/>
      <c r="M2644" s="9"/>
      <c r="N2644" s="9"/>
      <c r="O2644" s="12"/>
      <c r="P2644" s="9"/>
      <c r="Q2644" s="9"/>
    </row>
    <row r="2645" spans="1:17" x14ac:dyDescent="0.2">
      <c r="A2645" s="9"/>
      <c r="B2645" s="10"/>
      <c r="C2645" s="9"/>
      <c r="D2645" s="11"/>
      <c r="E2645" s="11"/>
      <c r="F2645" s="9"/>
      <c r="G2645" s="9"/>
      <c r="H2645" s="9"/>
      <c r="I2645" s="9"/>
      <c r="J2645" s="9"/>
      <c r="K2645" s="9"/>
      <c r="L2645" s="9"/>
      <c r="M2645" s="9"/>
      <c r="N2645" s="9"/>
      <c r="O2645" s="12"/>
      <c r="P2645" s="9"/>
      <c r="Q2645" s="9"/>
    </row>
    <row r="2646" spans="1:17" x14ac:dyDescent="0.2">
      <c r="A2646" s="9"/>
      <c r="B2646" s="10"/>
      <c r="C2646" s="9"/>
      <c r="D2646" s="11"/>
      <c r="E2646" s="11"/>
      <c r="F2646" s="9"/>
      <c r="G2646" s="9"/>
      <c r="H2646" s="9"/>
      <c r="I2646" s="9"/>
      <c r="J2646" s="9"/>
      <c r="K2646" s="9"/>
      <c r="L2646" s="9"/>
      <c r="M2646" s="9"/>
      <c r="N2646" s="9"/>
      <c r="O2646" s="12"/>
      <c r="P2646" s="9"/>
      <c r="Q2646" s="9"/>
    </row>
    <row r="2647" spans="1:17" x14ac:dyDescent="0.2">
      <c r="A2647" s="9"/>
      <c r="B2647" s="10"/>
      <c r="C2647" s="9"/>
      <c r="D2647" s="11"/>
      <c r="E2647" s="11"/>
      <c r="F2647" s="9"/>
      <c r="G2647" s="9"/>
      <c r="H2647" s="9"/>
      <c r="I2647" s="9"/>
      <c r="J2647" s="9"/>
      <c r="K2647" s="9"/>
      <c r="L2647" s="9"/>
      <c r="M2647" s="9"/>
      <c r="N2647" s="9"/>
      <c r="O2647" s="12"/>
      <c r="P2647" s="9"/>
      <c r="Q2647" s="9"/>
    </row>
    <row r="2648" spans="1:17" x14ac:dyDescent="0.2">
      <c r="A2648" s="9"/>
      <c r="B2648" s="10"/>
      <c r="C2648" s="9"/>
      <c r="D2648" s="11"/>
      <c r="E2648" s="11"/>
      <c r="F2648" s="9"/>
      <c r="G2648" s="9"/>
      <c r="H2648" s="9"/>
      <c r="I2648" s="9"/>
      <c r="J2648" s="9"/>
      <c r="K2648" s="9"/>
      <c r="L2648" s="9"/>
      <c r="M2648" s="9"/>
      <c r="N2648" s="9"/>
      <c r="O2648" s="12"/>
      <c r="P2648" s="9"/>
      <c r="Q2648" s="9"/>
    </row>
    <row r="2649" spans="1:17" x14ac:dyDescent="0.2">
      <c r="A2649" s="9"/>
      <c r="B2649" s="10"/>
      <c r="C2649" s="9"/>
      <c r="D2649" s="11"/>
      <c r="E2649" s="11"/>
      <c r="F2649" s="9"/>
      <c r="G2649" s="9"/>
      <c r="H2649" s="9"/>
      <c r="I2649" s="9"/>
      <c r="J2649" s="9"/>
      <c r="K2649" s="9"/>
      <c r="L2649" s="9"/>
      <c r="M2649" s="9"/>
      <c r="N2649" s="9"/>
      <c r="O2649" s="12"/>
      <c r="P2649" s="9"/>
      <c r="Q2649" s="9"/>
    </row>
    <row r="2650" spans="1:17" x14ac:dyDescent="0.2">
      <c r="A2650" s="9"/>
      <c r="B2650" s="10"/>
      <c r="C2650" s="9"/>
      <c r="D2650" s="11"/>
      <c r="E2650" s="11"/>
      <c r="F2650" s="9"/>
      <c r="G2650" s="9"/>
      <c r="H2650" s="9"/>
      <c r="I2650" s="9"/>
      <c r="J2650" s="9"/>
      <c r="K2650" s="9"/>
      <c r="L2650" s="9"/>
      <c r="M2650" s="9"/>
      <c r="N2650" s="9"/>
      <c r="O2650" s="12"/>
      <c r="P2650" s="9"/>
      <c r="Q2650" s="9"/>
    </row>
    <row r="2651" spans="1:17" x14ac:dyDescent="0.2">
      <c r="A2651" s="9"/>
      <c r="B2651" s="10"/>
      <c r="C2651" s="9"/>
      <c r="D2651" s="11"/>
      <c r="E2651" s="11"/>
      <c r="F2651" s="9"/>
      <c r="G2651" s="9"/>
      <c r="H2651" s="9"/>
      <c r="I2651" s="9"/>
      <c r="J2651" s="9"/>
      <c r="K2651" s="9"/>
      <c r="L2651" s="9"/>
      <c r="M2651" s="9"/>
      <c r="N2651" s="9"/>
      <c r="O2651" s="12"/>
      <c r="P2651" s="9"/>
      <c r="Q2651" s="9"/>
    </row>
    <row r="2652" spans="1:17" x14ac:dyDescent="0.2">
      <c r="A2652" s="9"/>
      <c r="B2652" s="10"/>
      <c r="C2652" s="9"/>
      <c r="D2652" s="11"/>
      <c r="E2652" s="11"/>
      <c r="F2652" s="9"/>
      <c r="G2652" s="9"/>
      <c r="H2652" s="9"/>
      <c r="I2652" s="9"/>
      <c r="J2652" s="9"/>
      <c r="K2652" s="9"/>
      <c r="L2652" s="9"/>
      <c r="M2652" s="9"/>
      <c r="N2652" s="9"/>
      <c r="O2652" s="12"/>
      <c r="P2652" s="9"/>
      <c r="Q2652" s="9"/>
    </row>
    <row r="2653" spans="1:17" x14ac:dyDescent="0.2">
      <c r="A2653" s="9"/>
      <c r="B2653" s="10"/>
      <c r="C2653" s="9"/>
      <c r="D2653" s="11"/>
      <c r="E2653" s="11"/>
      <c r="F2653" s="9"/>
      <c r="G2653" s="9"/>
      <c r="H2653" s="9"/>
      <c r="I2653" s="9"/>
      <c r="J2653" s="9"/>
      <c r="K2653" s="9"/>
      <c r="L2653" s="9"/>
      <c r="M2653" s="9"/>
      <c r="N2653" s="9"/>
      <c r="O2653" s="12"/>
      <c r="P2653" s="9"/>
      <c r="Q2653" s="9"/>
    </row>
    <row r="2654" spans="1:17" x14ac:dyDescent="0.2">
      <c r="A2654" s="9"/>
      <c r="B2654" s="10"/>
      <c r="C2654" s="9"/>
      <c r="D2654" s="11"/>
      <c r="E2654" s="11"/>
      <c r="F2654" s="9"/>
      <c r="G2654" s="9"/>
      <c r="H2654" s="9"/>
      <c r="I2654" s="9"/>
      <c r="J2654" s="9"/>
      <c r="K2654" s="9"/>
      <c r="L2654" s="9"/>
      <c r="M2654" s="9"/>
      <c r="N2654" s="9"/>
      <c r="O2654" s="12"/>
      <c r="P2654" s="9"/>
      <c r="Q2654" s="9"/>
    </row>
    <row r="2655" spans="1:17" x14ac:dyDescent="0.2">
      <c r="A2655" s="9"/>
      <c r="B2655" s="10"/>
      <c r="C2655" s="9"/>
      <c r="D2655" s="11"/>
      <c r="E2655" s="11"/>
      <c r="F2655" s="9"/>
      <c r="G2655" s="9"/>
      <c r="H2655" s="9"/>
      <c r="I2655" s="9"/>
      <c r="J2655" s="9"/>
      <c r="K2655" s="9"/>
      <c r="L2655" s="9"/>
      <c r="M2655" s="9"/>
      <c r="N2655" s="9"/>
      <c r="O2655" s="12"/>
      <c r="P2655" s="9"/>
      <c r="Q2655" s="9"/>
    </row>
    <row r="2656" spans="1:17" x14ac:dyDescent="0.2">
      <c r="A2656" s="9"/>
      <c r="B2656" s="10"/>
      <c r="C2656" s="9"/>
      <c r="D2656" s="11"/>
      <c r="E2656" s="11"/>
      <c r="F2656" s="9"/>
      <c r="G2656" s="9"/>
      <c r="H2656" s="9"/>
      <c r="I2656" s="9"/>
      <c r="J2656" s="9"/>
      <c r="K2656" s="9"/>
      <c r="L2656" s="9"/>
      <c r="M2656" s="9"/>
      <c r="N2656" s="9"/>
      <c r="O2656" s="12"/>
      <c r="P2656" s="9"/>
      <c r="Q2656" s="9"/>
    </row>
    <row r="2657" spans="1:17" x14ac:dyDescent="0.2">
      <c r="A2657" s="9"/>
      <c r="B2657" s="10"/>
      <c r="C2657" s="9"/>
      <c r="D2657" s="11"/>
      <c r="E2657" s="11"/>
      <c r="F2657" s="9"/>
      <c r="G2657" s="9"/>
      <c r="H2657" s="9"/>
      <c r="I2657" s="9"/>
      <c r="J2657" s="9"/>
      <c r="K2657" s="9"/>
      <c r="L2657" s="9"/>
      <c r="M2657" s="9"/>
      <c r="N2657" s="9"/>
      <c r="O2657" s="12"/>
      <c r="P2657" s="9"/>
      <c r="Q2657" s="9"/>
    </row>
    <row r="2658" spans="1:17" x14ac:dyDescent="0.2">
      <c r="A2658" s="9"/>
      <c r="B2658" s="10"/>
      <c r="C2658" s="9"/>
      <c r="D2658" s="11"/>
      <c r="E2658" s="11"/>
      <c r="F2658" s="9"/>
      <c r="G2658" s="9"/>
      <c r="H2658" s="9"/>
      <c r="I2658" s="9"/>
      <c r="J2658" s="9"/>
      <c r="K2658" s="9"/>
      <c r="L2658" s="9"/>
      <c r="M2658" s="9"/>
      <c r="N2658" s="9"/>
      <c r="O2658" s="12"/>
      <c r="P2658" s="9"/>
      <c r="Q2658" s="9"/>
    </row>
    <row r="2659" spans="1:17" x14ac:dyDescent="0.2">
      <c r="A2659" s="9"/>
      <c r="B2659" s="10"/>
      <c r="C2659" s="9"/>
      <c r="D2659" s="11"/>
      <c r="E2659" s="11"/>
      <c r="F2659" s="9"/>
      <c r="G2659" s="9"/>
      <c r="H2659" s="9"/>
      <c r="I2659" s="9"/>
      <c r="J2659" s="9"/>
      <c r="K2659" s="9"/>
      <c r="L2659" s="9"/>
      <c r="M2659" s="9"/>
      <c r="N2659" s="9"/>
      <c r="O2659" s="12"/>
      <c r="P2659" s="9"/>
      <c r="Q2659" s="9"/>
    </row>
    <row r="2660" spans="1:17" x14ac:dyDescent="0.2">
      <c r="A2660" s="9"/>
      <c r="B2660" s="10"/>
      <c r="C2660" s="9"/>
      <c r="D2660" s="11"/>
      <c r="E2660" s="11"/>
      <c r="F2660" s="9"/>
      <c r="G2660" s="9"/>
      <c r="H2660" s="9"/>
      <c r="I2660" s="9"/>
      <c r="J2660" s="9"/>
      <c r="K2660" s="9"/>
      <c r="L2660" s="9"/>
      <c r="M2660" s="9"/>
      <c r="N2660" s="9"/>
      <c r="O2660" s="12"/>
      <c r="P2660" s="9"/>
      <c r="Q2660" s="9"/>
    </row>
    <row r="2661" spans="1:17" x14ac:dyDescent="0.2">
      <c r="A2661" s="9"/>
      <c r="B2661" s="10"/>
      <c r="C2661" s="9"/>
      <c r="D2661" s="11"/>
      <c r="E2661" s="11"/>
      <c r="F2661" s="9"/>
      <c r="G2661" s="9"/>
      <c r="H2661" s="9"/>
      <c r="I2661" s="9"/>
      <c r="J2661" s="9"/>
      <c r="K2661" s="9"/>
      <c r="L2661" s="9"/>
      <c r="M2661" s="9"/>
      <c r="N2661" s="9"/>
      <c r="O2661" s="12"/>
      <c r="P2661" s="9"/>
      <c r="Q2661" s="9"/>
    </row>
    <row r="2662" spans="1:17" x14ac:dyDescent="0.2">
      <c r="A2662" s="9"/>
      <c r="B2662" s="10"/>
      <c r="C2662" s="9"/>
      <c r="D2662" s="11"/>
      <c r="E2662" s="11"/>
      <c r="F2662" s="9"/>
      <c r="G2662" s="9"/>
      <c r="H2662" s="9"/>
      <c r="I2662" s="9"/>
      <c r="J2662" s="9"/>
      <c r="K2662" s="9"/>
      <c r="L2662" s="9"/>
      <c r="M2662" s="9"/>
      <c r="N2662" s="9"/>
      <c r="O2662" s="12"/>
      <c r="P2662" s="9"/>
      <c r="Q2662" s="9"/>
    </row>
    <row r="2663" spans="1:17" x14ac:dyDescent="0.2">
      <c r="A2663" s="9"/>
      <c r="B2663" s="10"/>
      <c r="C2663" s="9"/>
      <c r="D2663" s="11"/>
      <c r="E2663" s="11"/>
      <c r="F2663" s="9"/>
      <c r="G2663" s="9"/>
      <c r="H2663" s="9"/>
      <c r="I2663" s="9"/>
      <c r="J2663" s="9"/>
      <c r="K2663" s="9"/>
      <c r="L2663" s="9"/>
      <c r="M2663" s="9"/>
      <c r="N2663" s="9"/>
      <c r="O2663" s="12"/>
      <c r="P2663" s="9"/>
      <c r="Q2663" s="9"/>
    </row>
    <row r="2664" spans="1:17" x14ac:dyDescent="0.2">
      <c r="A2664" s="9"/>
      <c r="B2664" s="10"/>
      <c r="C2664" s="9"/>
      <c r="D2664" s="11"/>
      <c r="E2664" s="11"/>
      <c r="F2664" s="9"/>
      <c r="G2664" s="9"/>
      <c r="H2664" s="9"/>
      <c r="I2664" s="9"/>
      <c r="J2664" s="9"/>
      <c r="K2664" s="9"/>
      <c r="L2664" s="9"/>
      <c r="M2664" s="9"/>
      <c r="N2664" s="9"/>
      <c r="O2664" s="12"/>
      <c r="P2664" s="9"/>
      <c r="Q2664" s="9"/>
    </row>
    <row r="2665" spans="1:17" x14ac:dyDescent="0.2">
      <c r="A2665" s="9"/>
      <c r="B2665" s="10"/>
      <c r="C2665" s="9"/>
      <c r="D2665" s="11"/>
      <c r="E2665" s="11"/>
      <c r="F2665" s="9"/>
      <c r="G2665" s="9"/>
      <c r="H2665" s="9"/>
      <c r="I2665" s="9"/>
      <c r="J2665" s="9"/>
      <c r="K2665" s="9"/>
      <c r="L2665" s="9"/>
      <c r="M2665" s="9"/>
      <c r="N2665" s="9"/>
      <c r="O2665" s="12"/>
      <c r="P2665" s="9"/>
      <c r="Q2665" s="9"/>
    </row>
    <row r="2666" spans="1:17" x14ac:dyDescent="0.2">
      <c r="A2666" s="9"/>
      <c r="B2666" s="10"/>
      <c r="C2666" s="9"/>
      <c r="D2666" s="11"/>
      <c r="E2666" s="11"/>
      <c r="F2666" s="9"/>
      <c r="G2666" s="9"/>
      <c r="H2666" s="9"/>
      <c r="I2666" s="9"/>
      <c r="J2666" s="9"/>
      <c r="K2666" s="9"/>
      <c r="L2666" s="9"/>
      <c r="M2666" s="9"/>
      <c r="N2666" s="9"/>
      <c r="O2666" s="12"/>
      <c r="P2666" s="9"/>
      <c r="Q2666" s="9"/>
    </row>
    <row r="2667" spans="1:17" x14ac:dyDescent="0.2">
      <c r="A2667" s="9"/>
      <c r="B2667" s="10"/>
      <c r="C2667" s="9"/>
      <c r="D2667" s="11"/>
      <c r="E2667" s="11"/>
      <c r="F2667" s="9"/>
      <c r="G2667" s="9"/>
      <c r="H2667" s="9"/>
      <c r="I2667" s="9"/>
      <c r="J2667" s="9"/>
      <c r="K2667" s="9"/>
      <c r="L2667" s="9"/>
      <c r="M2667" s="9"/>
      <c r="N2667" s="9"/>
      <c r="O2667" s="12"/>
      <c r="P2667" s="9"/>
      <c r="Q2667" s="9"/>
    </row>
    <row r="2668" spans="1:17" x14ac:dyDescent="0.2">
      <c r="A2668" s="9"/>
      <c r="B2668" s="10"/>
      <c r="C2668" s="9"/>
      <c r="D2668" s="11"/>
      <c r="E2668" s="11"/>
      <c r="F2668" s="9"/>
      <c r="G2668" s="9"/>
      <c r="H2668" s="9"/>
      <c r="I2668" s="9"/>
      <c r="J2668" s="9"/>
      <c r="K2668" s="9"/>
      <c r="L2668" s="9"/>
      <c r="M2668" s="9"/>
      <c r="N2668" s="9"/>
      <c r="O2668" s="12"/>
      <c r="P2668" s="9"/>
      <c r="Q2668" s="9"/>
    </row>
    <row r="2669" spans="1:17" x14ac:dyDescent="0.2">
      <c r="A2669" s="9"/>
      <c r="B2669" s="10"/>
      <c r="C2669" s="9"/>
      <c r="D2669" s="11"/>
      <c r="E2669" s="11"/>
      <c r="F2669" s="9"/>
      <c r="G2669" s="9"/>
      <c r="H2669" s="9"/>
      <c r="I2669" s="9"/>
      <c r="J2669" s="9"/>
      <c r="K2669" s="9"/>
      <c r="L2669" s="9"/>
      <c r="M2669" s="9"/>
      <c r="N2669" s="9"/>
      <c r="O2669" s="12"/>
      <c r="P2669" s="9"/>
      <c r="Q2669" s="9"/>
    </row>
    <row r="2670" spans="1:17" x14ac:dyDescent="0.2">
      <c r="A2670" s="9"/>
      <c r="B2670" s="10"/>
      <c r="C2670" s="9"/>
      <c r="D2670" s="11"/>
      <c r="E2670" s="11"/>
      <c r="F2670" s="9"/>
      <c r="G2670" s="9"/>
      <c r="H2670" s="9"/>
      <c r="I2670" s="9"/>
      <c r="J2670" s="9"/>
      <c r="K2670" s="9"/>
      <c r="L2670" s="9"/>
      <c r="M2670" s="9"/>
      <c r="N2670" s="9"/>
      <c r="O2670" s="12"/>
      <c r="P2670" s="9"/>
      <c r="Q2670" s="9"/>
    </row>
    <row r="2671" spans="1:17" x14ac:dyDescent="0.2">
      <c r="A2671" s="9"/>
      <c r="B2671" s="10"/>
      <c r="C2671" s="9"/>
      <c r="D2671" s="11"/>
      <c r="E2671" s="11"/>
      <c r="F2671" s="9"/>
      <c r="G2671" s="9"/>
      <c r="H2671" s="9"/>
      <c r="I2671" s="9"/>
      <c r="J2671" s="9"/>
      <c r="K2671" s="9"/>
      <c r="L2671" s="9"/>
      <c r="M2671" s="9"/>
      <c r="N2671" s="9"/>
      <c r="O2671" s="12"/>
      <c r="P2671" s="9"/>
      <c r="Q2671" s="9"/>
    </row>
    <row r="2672" spans="1:17" x14ac:dyDescent="0.2">
      <c r="A2672" s="9"/>
      <c r="B2672" s="10"/>
      <c r="C2672" s="9"/>
      <c r="D2672" s="11"/>
      <c r="E2672" s="11"/>
      <c r="F2672" s="9"/>
      <c r="G2672" s="9"/>
      <c r="H2672" s="9"/>
      <c r="I2672" s="9"/>
      <c r="J2672" s="9"/>
      <c r="K2672" s="9"/>
      <c r="L2672" s="9"/>
      <c r="M2672" s="9"/>
      <c r="N2672" s="9"/>
      <c r="O2672" s="12"/>
      <c r="P2672" s="9"/>
      <c r="Q2672" s="9"/>
    </row>
    <row r="2673" spans="1:17" x14ac:dyDescent="0.2">
      <c r="A2673" s="9"/>
      <c r="B2673" s="10"/>
      <c r="C2673" s="9"/>
      <c r="D2673" s="11"/>
      <c r="E2673" s="11"/>
      <c r="F2673" s="9"/>
      <c r="G2673" s="9"/>
      <c r="H2673" s="9"/>
      <c r="I2673" s="9"/>
      <c r="J2673" s="9"/>
      <c r="K2673" s="9"/>
      <c r="L2673" s="9"/>
      <c r="M2673" s="9"/>
      <c r="N2673" s="9"/>
      <c r="O2673" s="12"/>
      <c r="P2673" s="9"/>
      <c r="Q2673" s="9"/>
    </row>
    <row r="2674" spans="1:17" x14ac:dyDescent="0.2">
      <c r="A2674" s="9"/>
      <c r="B2674" s="10"/>
      <c r="C2674" s="9"/>
      <c r="D2674" s="11"/>
      <c r="E2674" s="11"/>
      <c r="F2674" s="9"/>
      <c r="G2674" s="9"/>
      <c r="H2674" s="9"/>
      <c r="I2674" s="9"/>
      <c r="J2674" s="9"/>
      <c r="K2674" s="9"/>
      <c r="L2674" s="9"/>
      <c r="M2674" s="9"/>
      <c r="N2674" s="9"/>
      <c r="O2674" s="12"/>
      <c r="P2674" s="9"/>
      <c r="Q2674" s="9"/>
    </row>
    <row r="2675" spans="1:17" x14ac:dyDescent="0.2">
      <c r="A2675" s="9"/>
      <c r="B2675" s="10"/>
      <c r="C2675" s="9"/>
      <c r="D2675" s="11"/>
      <c r="E2675" s="11"/>
      <c r="F2675" s="9"/>
      <c r="G2675" s="9"/>
      <c r="H2675" s="9"/>
      <c r="I2675" s="9"/>
      <c r="J2675" s="9"/>
      <c r="K2675" s="9"/>
      <c r="L2675" s="9"/>
      <c r="M2675" s="9"/>
      <c r="N2675" s="9"/>
      <c r="O2675" s="12"/>
      <c r="P2675" s="9"/>
      <c r="Q2675" s="9"/>
    </row>
    <row r="2676" spans="1:17" x14ac:dyDescent="0.2">
      <c r="A2676" s="9"/>
      <c r="B2676" s="10"/>
      <c r="C2676" s="9"/>
      <c r="D2676" s="11"/>
      <c r="E2676" s="11"/>
      <c r="F2676" s="9"/>
      <c r="G2676" s="9"/>
      <c r="H2676" s="9"/>
      <c r="I2676" s="9"/>
      <c r="J2676" s="9"/>
      <c r="K2676" s="9"/>
      <c r="L2676" s="9"/>
      <c r="M2676" s="9"/>
      <c r="N2676" s="9"/>
      <c r="O2676" s="12"/>
      <c r="P2676" s="9"/>
      <c r="Q2676" s="9"/>
    </row>
    <row r="2677" spans="1:17" x14ac:dyDescent="0.2">
      <c r="A2677" s="9"/>
      <c r="B2677" s="10"/>
      <c r="C2677" s="9"/>
      <c r="D2677" s="11"/>
      <c r="E2677" s="11"/>
      <c r="F2677" s="9"/>
      <c r="G2677" s="9"/>
      <c r="H2677" s="9"/>
      <c r="I2677" s="9"/>
      <c r="J2677" s="9"/>
      <c r="K2677" s="9"/>
      <c r="L2677" s="9"/>
      <c r="M2677" s="9"/>
      <c r="N2677" s="9"/>
      <c r="O2677" s="12"/>
      <c r="P2677" s="9"/>
      <c r="Q2677" s="9"/>
    </row>
    <row r="2678" spans="1:17" x14ac:dyDescent="0.2">
      <c r="A2678" s="9"/>
      <c r="B2678" s="10"/>
      <c r="C2678" s="9"/>
      <c r="D2678" s="11"/>
      <c r="E2678" s="11"/>
      <c r="F2678" s="9"/>
      <c r="G2678" s="9"/>
      <c r="H2678" s="9"/>
      <c r="I2678" s="9"/>
      <c r="J2678" s="9"/>
      <c r="K2678" s="9"/>
      <c r="L2678" s="9"/>
      <c r="M2678" s="9"/>
      <c r="N2678" s="9"/>
      <c r="O2678" s="12"/>
      <c r="P2678" s="9"/>
      <c r="Q2678" s="9"/>
    </row>
    <row r="2679" spans="1:17" x14ac:dyDescent="0.2">
      <c r="A2679" s="9"/>
      <c r="B2679" s="10"/>
      <c r="C2679" s="9"/>
      <c r="D2679" s="11"/>
      <c r="E2679" s="11"/>
      <c r="F2679" s="9"/>
      <c r="G2679" s="9"/>
      <c r="H2679" s="9"/>
      <c r="I2679" s="9"/>
      <c r="J2679" s="9"/>
      <c r="K2679" s="9"/>
      <c r="L2679" s="9"/>
      <c r="M2679" s="9"/>
      <c r="N2679" s="9"/>
      <c r="O2679" s="12"/>
      <c r="P2679" s="9"/>
      <c r="Q2679" s="9"/>
    </row>
    <row r="2680" spans="1:17" x14ac:dyDescent="0.2">
      <c r="A2680" s="9"/>
      <c r="B2680" s="10"/>
      <c r="C2680" s="9"/>
      <c r="D2680" s="11"/>
      <c r="E2680" s="11"/>
      <c r="F2680" s="9"/>
      <c r="G2680" s="9"/>
      <c r="H2680" s="9"/>
      <c r="I2680" s="9"/>
      <c r="J2680" s="9"/>
      <c r="K2680" s="9"/>
      <c r="L2680" s="9"/>
      <c r="M2680" s="9"/>
      <c r="N2680" s="9"/>
      <c r="O2680" s="12"/>
      <c r="P2680" s="9"/>
      <c r="Q2680" s="9"/>
    </row>
    <row r="2681" spans="1:17" x14ac:dyDescent="0.2">
      <c r="A2681" s="9"/>
      <c r="B2681" s="10"/>
      <c r="C2681" s="9"/>
      <c r="D2681" s="11"/>
      <c r="E2681" s="11"/>
      <c r="F2681" s="9"/>
      <c r="G2681" s="9"/>
      <c r="H2681" s="9"/>
      <c r="I2681" s="9"/>
      <c r="J2681" s="9"/>
      <c r="K2681" s="9"/>
      <c r="L2681" s="9"/>
      <c r="M2681" s="9"/>
      <c r="N2681" s="9"/>
      <c r="O2681" s="12"/>
      <c r="P2681" s="9"/>
      <c r="Q2681" s="9"/>
    </row>
    <row r="2682" spans="1:17" x14ac:dyDescent="0.2">
      <c r="A2682" s="9"/>
      <c r="B2682" s="10"/>
      <c r="C2682" s="9"/>
      <c r="D2682" s="11"/>
      <c r="E2682" s="11"/>
      <c r="F2682" s="9"/>
      <c r="G2682" s="9"/>
      <c r="H2682" s="9"/>
      <c r="I2682" s="9"/>
      <c r="J2682" s="9"/>
      <c r="K2682" s="9"/>
      <c r="L2682" s="9"/>
      <c r="M2682" s="9"/>
      <c r="N2682" s="9"/>
      <c r="O2682" s="12"/>
      <c r="P2682" s="9"/>
      <c r="Q2682" s="9"/>
    </row>
    <row r="2683" spans="1:17" x14ac:dyDescent="0.2">
      <c r="A2683" s="9"/>
      <c r="B2683" s="10"/>
      <c r="C2683" s="9"/>
      <c r="D2683" s="11"/>
      <c r="E2683" s="11"/>
      <c r="F2683" s="9"/>
      <c r="G2683" s="9"/>
      <c r="H2683" s="9"/>
      <c r="I2683" s="9"/>
      <c r="J2683" s="9"/>
      <c r="K2683" s="9"/>
      <c r="L2683" s="9"/>
      <c r="M2683" s="9"/>
      <c r="N2683" s="9"/>
      <c r="O2683" s="12"/>
      <c r="P2683" s="9"/>
      <c r="Q2683" s="9"/>
    </row>
    <row r="2684" spans="1:17" x14ac:dyDescent="0.2">
      <c r="A2684" s="9"/>
      <c r="B2684" s="10"/>
      <c r="C2684" s="9"/>
      <c r="D2684" s="11"/>
      <c r="E2684" s="11"/>
      <c r="F2684" s="9"/>
      <c r="G2684" s="9"/>
      <c r="H2684" s="9"/>
      <c r="I2684" s="9"/>
      <c r="J2684" s="9"/>
      <c r="K2684" s="9"/>
      <c r="L2684" s="9"/>
      <c r="M2684" s="9"/>
      <c r="N2684" s="9"/>
      <c r="O2684" s="12"/>
      <c r="P2684" s="9"/>
      <c r="Q2684" s="9"/>
    </row>
    <row r="2685" spans="1:17" x14ac:dyDescent="0.2">
      <c r="A2685" s="9"/>
      <c r="B2685" s="10"/>
      <c r="C2685" s="9"/>
      <c r="D2685" s="11"/>
      <c r="E2685" s="11"/>
      <c r="F2685" s="9"/>
      <c r="G2685" s="9"/>
      <c r="H2685" s="9"/>
      <c r="I2685" s="9"/>
      <c r="J2685" s="9"/>
      <c r="K2685" s="9"/>
      <c r="L2685" s="9"/>
      <c r="M2685" s="9"/>
      <c r="N2685" s="9"/>
      <c r="O2685" s="12"/>
      <c r="P2685" s="9"/>
      <c r="Q2685" s="9"/>
    </row>
    <row r="2686" spans="1:17" x14ac:dyDescent="0.2">
      <c r="A2686" s="9"/>
      <c r="B2686" s="10"/>
      <c r="C2686" s="9"/>
      <c r="D2686" s="11"/>
      <c r="E2686" s="11"/>
      <c r="F2686" s="9"/>
      <c r="G2686" s="9"/>
      <c r="H2686" s="9"/>
      <c r="I2686" s="9"/>
      <c r="J2686" s="9"/>
      <c r="K2686" s="9"/>
      <c r="L2686" s="9"/>
      <c r="M2686" s="9"/>
      <c r="N2686" s="9"/>
      <c r="O2686" s="12"/>
      <c r="P2686" s="9"/>
      <c r="Q2686" s="9"/>
    </row>
    <row r="2687" spans="1:17" x14ac:dyDescent="0.2">
      <c r="A2687" s="9"/>
      <c r="B2687" s="10"/>
      <c r="C2687" s="9"/>
      <c r="D2687" s="11"/>
      <c r="E2687" s="11"/>
      <c r="F2687" s="9"/>
      <c r="G2687" s="9"/>
      <c r="H2687" s="9"/>
      <c r="I2687" s="9"/>
      <c r="J2687" s="9"/>
      <c r="K2687" s="9"/>
      <c r="L2687" s="9"/>
      <c r="M2687" s="9"/>
      <c r="N2687" s="9"/>
      <c r="O2687" s="12"/>
      <c r="P2687" s="9"/>
      <c r="Q2687" s="9"/>
    </row>
    <row r="2688" spans="1:17" x14ac:dyDescent="0.2">
      <c r="A2688" s="9"/>
      <c r="B2688" s="10"/>
      <c r="C2688" s="9"/>
      <c r="D2688" s="11"/>
      <c r="E2688" s="11"/>
      <c r="F2688" s="9"/>
      <c r="G2688" s="9"/>
      <c r="H2688" s="9"/>
      <c r="I2688" s="9"/>
      <c r="J2688" s="9"/>
      <c r="K2688" s="9"/>
      <c r="L2688" s="9"/>
      <c r="M2688" s="9"/>
      <c r="N2688" s="9"/>
      <c r="O2688" s="12"/>
      <c r="P2688" s="9"/>
      <c r="Q2688" s="9"/>
    </row>
    <row r="2689" spans="1:17" x14ac:dyDescent="0.2">
      <c r="A2689" s="9"/>
      <c r="B2689" s="10"/>
      <c r="C2689" s="9"/>
      <c r="D2689" s="11"/>
      <c r="E2689" s="11"/>
      <c r="F2689" s="9"/>
      <c r="G2689" s="9"/>
      <c r="H2689" s="9"/>
      <c r="I2689" s="9"/>
      <c r="J2689" s="9"/>
      <c r="K2689" s="9"/>
      <c r="L2689" s="9"/>
      <c r="M2689" s="9"/>
      <c r="N2689" s="9"/>
      <c r="O2689" s="12"/>
      <c r="P2689" s="9"/>
      <c r="Q2689" s="9"/>
    </row>
    <row r="2690" spans="1:17" x14ac:dyDescent="0.2">
      <c r="A2690" s="9"/>
      <c r="B2690" s="10"/>
      <c r="C2690" s="9"/>
      <c r="D2690" s="11"/>
      <c r="E2690" s="11"/>
      <c r="F2690" s="9"/>
      <c r="G2690" s="9"/>
      <c r="H2690" s="9"/>
      <c r="I2690" s="9"/>
      <c r="J2690" s="9"/>
      <c r="K2690" s="9"/>
      <c r="L2690" s="9"/>
      <c r="M2690" s="9"/>
      <c r="N2690" s="9"/>
      <c r="O2690" s="12"/>
      <c r="P2690" s="9"/>
      <c r="Q2690" s="9"/>
    </row>
    <row r="2691" spans="1:17" x14ac:dyDescent="0.2">
      <c r="A2691" s="9"/>
      <c r="B2691" s="10"/>
      <c r="C2691" s="9"/>
      <c r="D2691" s="11"/>
      <c r="E2691" s="11"/>
      <c r="F2691" s="9"/>
      <c r="G2691" s="9"/>
      <c r="H2691" s="9"/>
      <c r="I2691" s="9"/>
      <c r="J2691" s="9"/>
      <c r="K2691" s="9"/>
      <c r="L2691" s="9"/>
      <c r="M2691" s="9"/>
      <c r="N2691" s="9"/>
      <c r="O2691" s="12"/>
      <c r="P2691" s="9"/>
      <c r="Q2691" s="9"/>
    </row>
    <row r="2692" spans="1:17" x14ac:dyDescent="0.2">
      <c r="A2692" s="9"/>
      <c r="B2692" s="10"/>
      <c r="C2692" s="9"/>
      <c r="D2692" s="11"/>
      <c r="E2692" s="11"/>
      <c r="F2692" s="9"/>
      <c r="G2692" s="9"/>
      <c r="H2692" s="9"/>
      <c r="I2692" s="9"/>
      <c r="J2692" s="9"/>
      <c r="K2692" s="9"/>
      <c r="L2692" s="9"/>
      <c r="M2692" s="9"/>
      <c r="N2692" s="9"/>
      <c r="O2692" s="12"/>
      <c r="P2692" s="9"/>
      <c r="Q2692" s="9"/>
    </row>
    <row r="2693" spans="1:17" x14ac:dyDescent="0.2">
      <c r="A2693" s="9"/>
      <c r="B2693" s="10"/>
      <c r="C2693" s="9"/>
      <c r="D2693" s="11"/>
      <c r="E2693" s="11"/>
      <c r="F2693" s="9"/>
      <c r="G2693" s="9"/>
      <c r="H2693" s="9"/>
      <c r="I2693" s="9"/>
      <c r="J2693" s="9"/>
      <c r="K2693" s="9"/>
      <c r="L2693" s="9"/>
      <c r="M2693" s="9"/>
      <c r="N2693" s="9"/>
      <c r="O2693" s="12"/>
      <c r="P2693" s="9"/>
      <c r="Q2693" s="9"/>
    </row>
    <row r="2694" spans="1:17" x14ac:dyDescent="0.2">
      <c r="A2694" s="9"/>
      <c r="B2694" s="10"/>
      <c r="C2694" s="9"/>
      <c r="D2694" s="11"/>
      <c r="E2694" s="11"/>
      <c r="F2694" s="9"/>
      <c r="G2694" s="9"/>
      <c r="H2694" s="9"/>
      <c r="I2694" s="9"/>
      <c r="J2694" s="9"/>
      <c r="K2694" s="9"/>
      <c r="L2694" s="9"/>
      <c r="M2694" s="9"/>
      <c r="N2694" s="9"/>
      <c r="O2694" s="12"/>
      <c r="P2694" s="9"/>
      <c r="Q2694" s="9"/>
    </row>
    <row r="2695" spans="1:17" x14ac:dyDescent="0.2">
      <c r="A2695" s="9"/>
      <c r="B2695" s="10"/>
      <c r="C2695" s="9"/>
      <c r="D2695" s="11"/>
      <c r="E2695" s="11"/>
      <c r="F2695" s="9"/>
      <c r="G2695" s="9"/>
      <c r="H2695" s="9"/>
      <c r="I2695" s="9"/>
      <c r="J2695" s="9"/>
      <c r="K2695" s="9"/>
      <c r="L2695" s="9"/>
      <c r="M2695" s="9"/>
      <c r="N2695" s="9"/>
      <c r="O2695" s="12"/>
      <c r="P2695" s="9"/>
      <c r="Q2695" s="9"/>
    </row>
    <row r="2696" spans="1:17" x14ac:dyDescent="0.2">
      <c r="A2696" s="9"/>
      <c r="B2696" s="10"/>
      <c r="C2696" s="9"/>
      <c r="D2696" s="11"/>
      <c r="E2696" s="11"/>
      <c r="F2696" s="9"/>
      <c r="G2696" s="9"/>
      <c r="H2696" s="9"/>
      <c r="I2696" s="9"/>
      <c r="J2696" s="9"/>
      <c r="K2696" s="9"/>
      <c r="L2696" s="9"/>
      <c r="M2696" s="9"/>
      <c r="N2696" s="9"/>
      <c r="O2696" s="12"/>
      <c r="P2696" s="9"/>
      <c r="Q2696" s="9"/>
    </row>
    <row r="2697" spans="1:17" x14ac:dyDescent="0.2">
      <c r="A2697" s="9"/>
      <c r="B2697" s="10"/>
      <c r="C2697" s="9"/>
      <c r="D2697" s="11"/>
      <c r="E2697" s="11"/>
      <c r="F2697" s="9"/>
      <c r="G2697" s="9"/>
      <c r="H2697" s="9"/>
      <c r="I2697" s="9"/>
      <c r="J2697" s="9"/>
      <c r="K2697" s="9"/>
      <c r="L2697" s="9"/>
      <c r="M2697" s="9"/>
      <c r="N2697" s="9"/>
      <c r="O2697" s="12"/>
      <c r="P2697" s="9"/>
      <c r="Q2697" s="9"/>
    </row>
    <row r="2698" spans="1:17" x14ac:dyDescent="0.2">
      <c r="A2698" s="9"/>
      <c r="B2698" s="10"/>
      <c r="C2698" s="9"/>
      <c r="D2698" s="11"/>
      <c r="E2698" s="11"/>
      <c r="F2698" s="9"/>
      <c r="G2698" s="9"/>
      <c r="H2698" s="9"/>
      <c r="I2698" s="9"/>
      <c r="J2698" s="9"/>
      <c r="K2698" s="9"/>
      <c r="L2698" s="9"/>
      <c r="M2698" s="9"/>
      <c r="N2698" s="9"/>
      <c r="O2698" s="12"/>
      <c r="P2698" s="9"/>
      <c r="Q2698" s="9"/>
    </row>
    <row r="2699" spans="1:17" x14ac:dyDescent="0.2">
      <c r="A2699" s="9"/>
      <c r="B2699" s="10"/>
      <c r="C2699" s="9"/>
      <c r="D2699" s="11"/>
      <c r="E2699" s="11"/>
      <c r="F2699" s="9"/>
      <c r="G2699" s="9"/>
      <c r="H2699" s="9"/>
      <c r="I2699" s="9"/>
      <c r="J2699" s="9"/>
      <c r="K2699" s="9"/>
      <c r="L2699" s="9"/>
      <c r="M2699" s="9"/>
      <c r="N2699" s="9"/>
      <c r="O2699" s="12"/>
      <c r="P2699" s="9"/>
      <c r="Q2699" s="9"/>
    </row>
    <row r="2700" spans="1:17" x14ac:dyDescent="0.2">
      <c r="A2700" s="9"/>
      <c r="B2700" s="10"/>
      <c r="C2700" s="9"/>
      <c r="D2700" s="11"/>
      <c r="E2700" s="11"/>
      <c r="F2700" s="9"/>
      <c r="G2700" s="9"/>
      <c r="H2700" s="9"/>
      <c r="I2700" s="9"/>
      <c r="J2700" s="9"/>
      <c r="K2700" s="9"/>
      <c r="L2700" s="9"/>
      <c r="M2700" s="9"/>
      <c r="N2700" s="9"/>
      <c r="O2700" s="12"/>
      <c r="P2700" s="9"/>
      <c r="Q2700" s="9"/>
    </row>
    <row r="2701" spans="1:17" x14ac:dyDescent="0.2">
      <c r="A2701" s="9"/>
      <c r="B2701" s="10"/>
      <c r="C2701" s="9"/>
      <c r="D2701" s="11"/>
      <c r="E2701" s="11"/>
      <c r="F2701" s="9"/>
      <c r="G2701" s="9"/>
      <c r="H2701" s="9"/>
      <c r="I2701" s="9"/>
      <c r="J2701" s="9"/>
      <c r="K2701" s="9"/>
      <c r="L2701" s="9"/>
      <c r="M2701" s="9"/>
      <c r="N2701" s="9"/>
      <c r="O2701" s="12"/>
      <c r="P2701" s="9"/>
      <c r="Q2701" s="9"/>
    </row>
    <row r="2702" spans="1:17" x14ac:dyDescent="0.2">
      <c r="A2702" s="9"/>
      <c r="B2702" s="10"/>
      <c r="C2702" s="9"/>
      <c r="D2702" s="11"/>
      <c r="E2702" s="11"/>
      <c r="F2702" s="9"/>
      <c r="G2702" s="9"/>
      <c r="H2702" s="9"/>
      <c r="I2702" s="9"/>
      <c r="J2702" s="9"/>
      <c r="K2702" s="9"/>
      <c r="L2702" s="9"/>
      <c r="M2702" s="9"/>
      <c r="N2702" s="9"/>
      <c r="O2702" s="12"/>
      <c r="P2702" s="9"/>
      <c r="Q2702" s="9"/>
    </row>
    <row r="2703" spans="1:17" x14ac:dyDescent="0.2">
      <c r="A2703" s="9"/>
      <c r="B2703" s="10"/>
      <c r="C2703" s="9"/>
      <c r="D2703" s="11"/>
      <c r="E2703" s="11"/>
      <c r="F2703" s="9"/>
      <c r="G2703" s="9"/>
      <c r="H2703" s="9"/>
      <c r="I2703" s="9"/>
      <c r="J2703" s="9"/>
      <c r="K2703" s="9"/>
      <c r="L2703" s="9"/>
      <c r="M2703" s="9"/>
      <c r="N2703" s="9"/>
      <c r="O2703" s="12"/>
      <c r="P2703" s="9"/>
      <c r="Q2703" s="9"/>
    </row>
    <row r="2704" spans="1:17" x14ac:dyDescent="0.2">
      <c r="A2704" s="9"/>
      <c r="B2704" s="10"/>
      <c r="C2704" s="9"/>
      <c r="D2704" s="11"/>
      <c r="E2704" s="11"/>
      <c r="F2704" s="9"/>
      <c r="G2704" s="9"/>
      <c r="H2704" s="9"/>
      <c r="I2704" s="9"/>
      <c r="J2704" s="9"/>
      <c r="K2704" s="9"/>
      <c r="L2704" s="9"/>
      <c r="M2704" s="9"/>
      <c r="N2704" s="9"/>
      <c r="O2704" s="12"/>
      <c r="P2704" s="9"/>
      <c r="Q2704" s="9"/>
    </row>
    <row r="2705" spans="1:17" x14ac:dyDescent="0.2">
      <c r="A2705" s="9"/>
      <c r="B2705" s="10"/>
      <c r="C2705" s="9"/>
      <c r="D2705" s="11"/>
      <c r="E2705" s="11"/>
      <c r="F2705" s="9"/>
      <c r="G2705" s="9"/>
      <c r="H2705" s="9"/>
      <c r="I2705" s="9"/>
      <c r="J2705" s="9"/>
      <c r="K2705" s="9"/>
      <c r="L2705" s="9"/>
      <c r="M2705" s="9"/>
      <c r="N2705" s="9"/>
      <c r="O2705" s="12"/>
      <c r="P2705" s="9"/>
      <c r="Q2705" s="9"/>
    </row>
    <row r="2706" spans="1:17" x14ac:dyDescent="0.2">
      <c r="A2706" s="9"/>
      <c r="B2706" s="10"/>
      <c r="C2706" s="9"/>
      <c r="D2706" s="11"/>
      <c r="E2706" s="11"/>
      <c r="F2706" s="9"/>
      <c r="G2706" s="9"/>
      <c r="H2706" s="9"/>
      <c r="I2706" s="9"/>
      <c r="J2706" s="9"/>
      <c r="K2706" s="9"/>
      <c r="L2706" s="9"/>
      <c r="M2706" s="9"/>
      <c r="N2706" s="9"/>
      <c r="O2706" s="12"/>
      <c r="P2706" s="9"/>
      <c r="Q2706" s="9"/>
    </row>
    <row r="2707" spans="1:17" x14ac:dyDescent="0.2">
      <c r="A2707" s="9"/>
      <c r="B2707" s="10"/>
      <c r="C2707" s="9"/>
      <c r="D2707" s="11"/>
      <c r="E2707" s="11"/>
      <c r="F2707" s="9"/>
      <c r="G2707" s="9"/>
      <c r="H2707" s="9"/>
      <c r="I2707" s="9"/>
      <c r="J2707" s="9"/>
      <c r="K2707" s="9"/>
      <c r="L2707" s="9"/>
      <c r="M2707" s="9"/>
      <c r="N2707" s="9"/>
      <c r="O2707" s="12"/>
      <c r="P2707" s="9"/>
      <c r="Q2707" s="9"/>
    </row>
    <row r="2708" spans="1:17" x14ac:dyDescent="0.2">
      <c r="A2708" s="9"/>
      <c r="B2708" s="10"/>
      <c r="C2708" s="9"/>
      <c r="D2708" s="11"/>
      <c r="E2708" s="11"/>
      <c r="F2708" s="9"/>
      <c r="G2708" s="9"/>
      <c r="H2708" s="9"/>
      <c r="I2708" s="9"/>
      <c r="J2708" s="9"/>
      <c r="K2708" s="9"/>
      <c r="L2708" s="9"/>
      <c r="M2708" s="9"/>
      <c r="N2708" s="9"/>
      <c r="O2708" s="12"/>
      <c r="P2708" s="9"/>
      <c r="Q2708" s="9"/>
    </row>
    <row r="2709" spans="1:17" x14ac:dyDescent="0.2">
      <c r="A2709" s="9"/>
      <c r="B2709" s="10"/>
      <c r="C2709" s="9"/>
      <c r="D2709" s="11"/>
      <c r="E2709" s="11"/>
      <c r="F2709" s="9"/>
      <c r="G2709" s="9"/>
      <c r="H2709" s="9"/>
      <c r="I2709" s="9"/>
      <c r="J2709" s="9"/>
      <c r="K2709" s="9"/>
      <c r="L2709" s="9"/>
      <c r="M2709" s="9"/>
      <c r="N2709" s="9"/>
      <c r="O2709" s="12"/>
      <c r="P2709" s="9"/>
      <c r="Q2709" s="9"/>
    </row>
    <row r="2710" spans="1:17" x14ac:dyDescent="0.2">
      <c r="A2710" s="9"/>
      <c r="B2710" s="10"/>
      <c r="C2710" s="9"/>
      <c r="D2710" s="11"/>
      <c r="E2710" s="11"/>
      <c r="F2710" s="9"/>
      <c r="G2710" s="9"/>
      <c r="H2710" s="9"/>
      <c r="I2710" s="9"/>
      <c r="J2710" s="9"/>
      <c r="K2710" s="9"/>
      <c r="L2710" s="9"/>
      <c r="M2710" s="9"/>
      <c r="N2710" s="9"/>
      <c r="O2710" s="12"/>
      <c r="P2710" s="9"/>
      <c r="Q2710" s="9"/>
    </row>
    <row r="2711" spans="1:17" x14ac:dyDescent="0.2">
      <c r="A2711" s="9"/>
      <c r="B2711" s="10"/>
      <c r="C2711" s="9"/>
      <c r="D2711" s="11"/>
      <c r="E2711" s="11"/>
      <c r="F2711" s="9"/>
      <c r="G2711" s="9"/>
      <c r="H2711" s="9"/>
      <c r="I2711" s="9"/>
      <c r="J2711" s="9"/>
      <c r="K2711" s="9"/>
      <c r="L2711" s="9"/>
      <c r="M2711" s="9"/>
      <c r="N2711" s="9"/>
      <c r="O2711" s="12"/>
      <c r="P2711" s="9"/>
      <c r="Q2711" s="9"/>
    </row>
    <row r="2712" spans="1:17" x14ac:dyDescent="0.2">
      <c r="A2712" s="9"/>
      <c r="B2712" s="10"/>
      <c r="C2712" s="9"/>
      <c r="D2712" s="11"/>
      <c r="E2712" s="11"/>
      <c r="F2712" s="9"/>
      <c r="G2712" s="9"/>
      <c r="H2712" s="9"/>
      <c r="I2712" s="9"/>
      <c r="J2712" s="9"/>
      <c r="K2712" s="9"/>
      <c r="L2712" s="9"/>
      <c r="M2712" s="9"/>
      <c r="N2712" s="9"/>
      <c r="O2712" s="12"/>
      <c r="P2712" s="9"/>
      <c r="Q2712" s="9"/>
    </row>
    <row r="2713" spans="1:17" x14ac:dyDescent="0.2">
      <c r="A2713" s="9"/>
      <c r="B2713" s="10"/>
      <c r="C2713" s="9"/>
      <c r="D2713" s="11"/>
      <c r="E2713" s="11"/>
      <c r="F2713" s="9"/>
      <c r="G2713" s="9"/>
      <c r="H2713" s="9"/>
      <c r="I2713" s="9"/>
      <c r="J2713" s="9"/>
      <c r="K2713" s="9"/>
      <c r="L2713" s="9"/>
      <c r="M2713" s="9"/>
      <c r="N2713" s="9"/>
      <c r="O2713" s="12"/>
      <c r="P2713" s="9"/>
      <c r="Q2713" s="9"/>
    </row>
    <row r="2714" spans="1:17" x14ac:dyDescent="0.2">
      <c r="A2714" s="9"/>
      <c r="B2714" s="10"/>
      <c r="C2714" s="9"/>
      <c r="D2714" s="11"/>
      <c r="E2714" s="11"/>
      <c r="F2714" s="9"/>
      <c r="G2714" s="9"/>
      <c r="H2714" s="9"/>
      <c r="I2714" s="9"/>
      <c r="J2714" s="9"/>
      <c r="K2714" s="9"/>
      <c r="L2714" s="9"/>
      <c r="M2714" s="9"/>
      <c r="N2714" s="9"/>
      <c r="O2714" s="12"/>
      <c r="P2714" s="9"/>
      <c r="Q2714" s="9"/>
    </row>
    <row r="2715" spans="1:17" x14ac:dyDescent="0.2">
      <c r="A2715" s="9"/>
      <c r="B2715" s="10"/>
      <c r="C2715" s="9"/>
      <c r="D2715" s="11"/>
      <c r="E2715" s="11"/>
      <c r="F2715" s="9"/>
      <c r="G2715" s="9"/>
      <c r="H2715" s="9"/>
      <c r="I2715" s="9"/>
      <c r="J2715" s="9"/>
      <c r="K2715" s="9"/>
      <c r="L2715" s="9"/>
      <c r="M2715" s="9"/>
      <c r="N2715" s="9"/>
      <c r="O2715" s="12"/>
      <c r="P2715" s="9"/>
      <c r="Q2715" s="9"/>
    </row>
    <row r="2716" spans="1:17" x14ac:dyDescent="0.2">
      <c r="A2716" s="9"/>
      <c r="B2716" s="10"/>
      <c r="C2716" s="9"/>
      <c r="D2716" s="11"/>
      <c r="E2716" s="11"/>
      <c r="F2716" s="9"/>
      <c r="G2716" s="9"/>
      <c r="H2716" s="9"/>
      <c r="I2716" s="9"/>
      <c r="J2716" s="9"/>
      <c r="K2716" s="9"/>
      <c r="L2716" s="9"/>
      <c r="M2716" s="9"/>
      <c r="N2716" s="9"/>
      <c r="O2716" s="12"/>
      <c r="P2716" s="9"/>
      <c r="Q2716" s="9"/>
    </row>
    <row r="2717" spans="1:17" x14ac:dyDescent="0.2">
      <c r="A2717" s="9"/>
      <c r="B2717" s="10"/>
      <c r="C2717" s="9"/>
      <c r="D2717" s="11"/>
      <c r="E2717" s="11"/>
      <c r="F2717" s="9"/>
      <c r="G2717" s="9"/>
      <c r="H2717" s="9"/>
      <c r="I2717" s="9"/>
      <c r="J2717" s="9"/>
      <c r="K2717" s="9"/>
      <c r="L2717" s="9"/>
      <c r="M2717" s="9"/>
      <c r="N2717" s="9"/>
      <c r="O2717" s="12"/>
      <c r="P2717" s="9"/>
      <c r="Q2717" s="9"/>
    </row>
    <row r="2718" spans="1:17" x14ac:dyDescent="0.2">
      <c r="A2718" s="9"/>
      <c r="B2718" s="10"/>
      <c r="C2718" s="9"/>
      <c r="D2718" s="11"/>
      <c r="E2718" s="11"/>
      <c r="F2718" s="9"/>
      <c r="G2718" s="9"/>
      <c r="H2718" s="9"/>
      <c r="I2718" s="9"/>
      <c r="J2718" s="9"/>
      <c r="K2718" s="9"/>
      <c r="L2718" s="9"/>
      <c r="M2718" s="9"/>
      <c r="N2718" s="9"/>
      <c r="O2718" s="12"/>
      <c r="P2718" s="9"/>
      <c r="Q2718" s="9"/>
    </row>
    <row r="2719" spans="1:17" x14ac:dyDescent="0.2">
      <c r="A2719" s="9"/>
      <c r="B2719" s="10"/>
      <c r="C2719" s="9"/>
      <c r="D2719" s="11"/>
      <c r="E2719" s="11"/>
      <c r="F2719" s="9"/>
      <c r="G2719" s="9"/>
      <c r="H2719" s="9"/>
      <c r="I2719" s="9"/>
      <c r="J2719" s="9"/>
      <c r="K2719" s="9"/>
      <c r="L2719" s="9"/>
      <c r="M2719" s="9"/>
      <c r="N2719" s="9"/>
      <c r="O2719" s="12"/>
      <c r="P2719" s="9"/>
      <c r="Q2719" s="9"/>
    </row>
    <row r="2720" spans="1:17" x14ac:dyDescent="0.2">
      <c r="A2720" s="9"/>
      <c r="B2720" s="10"/>
      <c r="C2720" s="9"/>
      <c r="D2720" s="11"/>
      <c r="E2720" s="11"/>
      <c r="F2720" s="9"/>
      <c r="G2720" s="9"/>
      <c r="H2720" s="9"/>
      <c r="I2720" s="9"/>
      <c r="J2720" s="9"/>
      <c r="K2720" s="9"/>
      <c r="L2720" s="9"/>
      <c r="M2720" s="9"/>
      <c r="N2720" s="9"/>
      <c r="O2720" s="12"/>
      <c r="P2720" s="9"/>
      <c r="Q2720" s="9"/>
    </row>
    <row r="2721" spans="1:17" x14ac:dyDescent="0.2">
      <c r="A2721" s="9"/>
      <c r="B2721" s="10"/>
      <c r="C2721" s="9"/>
      <c r="D2721" s="11"/>
      <c r="E2721" s="11"/>
      <c r="F2721" s="9"/>
      <c r="G2721" s="9"/>
      <c r="H2721" s="9"/>
      <c r="I2721" s="9"/>
      <c r="J2721" s="9"/>
      <c r="K2721" s="9"/>
      <c r="L2721" s="9"/>
      <c r="M2721" s="9"/>
      <c r="N2721" s="9"/>
      <c r="O2721" s="12"/>
      <c r="P2721" s="9"/>
      <c r="Q2721" s="9"/>
    </row>
    <row r="2722" spans="1:17" x14ac:dyDescent="0.2">
      <c r="A2722" s="9"/>
      <c r="B2722" s="10"/>
      <c r="C2722" s="9"/>
      <c r="D2722" s="11"/>
      <c r="E2722" s="11"/>
      <c r="F2722" s="9"/>
      <c r="G2722" s="9"/>
      <c r="H2722" s="9"/>
      <c r="I2722" s="9"/>
      <c r="J2722" s="9"/>
      <c r="K2722" s="9"/>
      <c r="L2722" s="9"/>
      <c r="M2722" s="9"/>
      <c r="N2722" s="9"/>
      <c r="O2722" s="12"/>
      <c r="P2722" s="9"/>
      <c r="Q2722" s="9"/>
    </row>
    <row r="2723" spans="1:17" x14ac:dyDescent="0.2">
      <c r="A2723" s="9"/>
      <c r="B2723" s="10"/>
      <c r="C2723" s="9"/>
      <c r="D2723" s="11"/>
      <c r="E2723" s="11"/>
      <c r="F2723" s="9"/>
      <c r="G2723" s="9"/>
      <c r="H2723" s="9"/>
      <c r="I2723" s="9"/>
      <c r="J2723" s="9"/>
      <c r="K2723" s="9"/>
      <c r="L2723" s="9"/>
      <c r="M2723" s="9"/>
      <c r="N2723" s="9"/>
      <c r="O2723" s="12"/>
      <c r="P2723" s="9"/>
      <c r="Q2723" s="9"/>
    </row>
    <row r="2724" spans="1:17" x14ac:dyDescent="0.2">
      <c r="A2724" s="9"/>
      <c r="B2724" s="10"/>
      <c r="C2724" s="9"/>
      <c r="D2724" s="11"/>
      <c r="E2724" s="11"/>
      <c r="F2724" s="9"/>
      <c r="G2724" s="9"/>
      <c r="H2724" s="9"/>
      <c r="I2724" s="9"/>
      <c r="J2724" s="9"/>
      <c r="K2724" s="9"/>
      <c r="L2724" s="9"/>
      <c r="M2724" s="9"/>
      <c r="N2724" s="9"/>
      <c r="O2724" s="12"/>
      <c r="P2724" s="9"/>
      <c r="Q2724" s="9"/>
    </row>
    <row r="2725" spans="1:17" x14ac:dyDescent="0.2">
      <c r="A2725" s="9"/>
      <c r="B2725" s="10"/>
      <c r="C2725" s="9"/>
      <c r="D2725" s="11"/>
      <c r="E2725" s="11"/>
      <c r="F2725" s="9"/>
      <c r="G2725" s="9"/>
      <c r="H2725" s="9"/>
      <c r="I2725" s="9"/>
      <c r="J2725" s="9"/>
      <c r="K2725" s="9"/>
      <c r="L2725" s="9"/>
      <c r="M2725" s="9"/>
      <c r="N2725" s="9"/>
      <c r="O2725" s="12"/>
      <c r="P2725" s="9"/>
      <c r="Q2725" s="9"/>
    </row>
    <row r="2726" spans="1:17" x14ac:dyDescent="0.2">
      <c r="A2726" s="9"/>
      <c r="B2726" s="10"/>
      <c r="C2726" s="9"/>
      <c r="D2726" s="11"/>
      <c r="E2726" s="11"/>
      <c r="F2726" s="9"/>
      <c r="G2726" s="9"/>
      <c r="H2726" s="9"/>
      <c r="I2726" s="9"/>
      <c r="J2726" s="9"/>
      <c r="K2726" s="9"/>
      <c r="L2726" s="9"/>
      <c r="M2726" s="9"/>
      <c r="N2726" s="9"/>
      <c r="O2726" s="12"/>
      <c r="P2726" s="9"/>
      <c r="Q2726" s="9"/>
    </row>
    <row r="2727" spans="1:17" x14ac:dyDescent="0.2">
      <c r="A2727" s="9"/>
      <c r="B2727" s="10"/>
      <c r="C2727" s="9"/>
      <c r="D2727" s="11"/>
      <c r="E2727" s="11"/>
      <c r="F2727" s="9"/>
      <c r="G2727" s="9"/>
      <c r="H2727" s="9"/>
      <c r="I2727" s="9"/>
      <c r="J2727" s="9"/>
      <c r="K2727" s="9"/>
      <c r="L2727" s="9"/>
      <c r="M2727" s="9"/>
      <c r="N2727" s="9"/>
      <c r="O2727" s="12"/>
      <c r="P2727" s="9"/>
      <c r="Q2727" s="9"/>
    </row>
    <row r="2728" spans="1:17" x14ac:dyDescent="0.2">
      <c r="A2728" s="9"/>
      <c r="B2728" s="10"/>
      <c r="C2728" s="9"/>
      <c r="D2728" s="11"/>
      <c r="E2728" s="11"/>
      <c r="F2728" s="9"/>
      <c r="G2728" s="9"/>
      <c r="H2728" s="9"/>
      <c r="I2728" s="9"/>
      <c r="J2728" s="9"/>
      <c r="K2728" s="9"/>
      <c r="L2728" s="9"/>
      <c r="M2728" s="9"/>
      <c r="N2728" s="9"/>
      <c r="O2728" s="12"/>
      <c r="P2728" s="9"/>
      <c r="Q2728" s="9"/>
    </row>
    <row r="2729" spans="1:17" x14ac:dyDescent="0.2">
      <c r="A2729" s="9"/>
      <c r="B2729" s="10"/>
      <c r="C2729" s="9"/>
      <c r="D2729" s="11"/>
      <c r="E2729" s="11"/>
      <c r="F2729" s="9"/>
      <c r="G2729" s="9"/>
      <c r="H2729" s="9"/>
      <c r="I2729" s="9"/>
      <c r="J2729" s="9"/>
      <c r="K2729" s="9"/>
      <c r="L2729" s="9"/>
      <c r="M2729" s="9"/>
      <c r="N2729" s="9"/>
      <c r="O2729" s="12"/>
      <c r="P2729" s="9"/>
      <c r="Q2729" s="9"/>
    </row>
    <row r="2730" spans="1:17" x14ac:dyDescent="0.2">
      <c r="A2730" s="9"/>
      <c r="B2730" s="10"/>
      <c r="C2730" s="9"/>
      <c r="D2730" s="11"/>
      <c r="E2730" s="11"/>
      <c r="F2730" s="9"/>
      <c r="G2730" s="9"/>
      <c r="H2730" s="9"/>
      <c r="I2730" s="9"/>
      <c r="J2730" s="9"/>
      <c r="K2730" s="9"/>
      <c r="L2730" s="9"/>
      <c r="M2730" s="9"/>
      <c r="N2730" s="9"/>
      <c r="O2730" s="12"/>
      <c r="P2730" s="9"/>
      <c r="Q2730" s="9"/>
    </row>
    <row r="2731" spans="1:17" x14ac:dyDescent="0.2">
      <c r="A2731" s="9"/>
      <c r="B2731" s="10"/>
      <c r="C2731" s="9"/>
      <c r="D2731" s="11"/>
      <c r="E2731" s="11"/>
      <c r="F2731" s="9"/>
      <c r="G2731" s="9"/>
      <c r="H2731" s="9"/>
      <c r="I2731" s="9"/>
      <c r="J2731" s="9"/>
      <c r="K2731" s="9"/>
      <c r="L2731" s="9"/>
      <c r="M2731" s="9"/>
      <c r="N2731" s="9"/>
      <c r="O2731" s="12"/>
      <c r="P2731" s="9"/>
      <c r="Q2731" s="9"/>
    </row>
    <row r="2732" spans="1:17" x14ac:dyDescent="0.2">
      <c r="A2732" s="9"/>
      <c r="B2732" s="10"/>
      <c r="C2732" s="9"/>
      <c r="D2732" s="11"/>
      <c r="E2732" s="11"/>
      <c r="F2732" s="9"/>
      <c r="G2732" s="9"/>
      <c r="H2732" s="9"/>
      <c r="I2732" s="9"/>
      <c r="J2732" s="9"/>
      <c r="K2732" s="9"/>
      <c r="L2732" s="9"/>
      <c r="M2732" s="9"/>
      <c r="N2732" s="9"/>
      <c r="O2732" s="12"/>
      <c r="P2732" s="9"/>
      <c r="Q2732" s="9"/>
    </row>
    <row r="2733" spans="1:17" x14ac:dyDescent="0.2">
      <c r="A2733" s="9"/>
      <c r="B2733" s="10"/>
      <c r="C2733" s="9"/>
      <c r="D2733" s="11"/>
      <c r="E2733" s="11"/>
      <c r="F2733" s="9"/>
      <c r="G2733" s="9"/>
      <c r="H2733" s="9"/>
      <c r="I2733" s="9"/>
      <c r="J2733" s="9"/>
      <c r="K2733" s="9"/>
      <c r="L2733" s="9"/>
      <c r="M2733" s="9"/>
      <c r="N2733" s="9"/>
      <c r="O2733" s="12"/>
      <c r="P2733" s="9"/>
      <c r="Q2733" s="9"/>
    </row>
    <row r="2734" spans="1:17" x14ac:dyDescent="0.2">
      <c r="A2734" s="9"/>
      <c r="B2734" s="10"/>
      <c r="C2734" s="9"/>
      <c r="D2734" s="11"/>
      <c r="E2734" s="11"/>
      <c r="F2734" s="9"/>
      <c r="G2734" s="9"/>
      <c r="H2734" s="9"/>
      <c r="I2734" s="9"/>
      <c r="J2734" s="9"/>
      <c r="K2734" s="9"/>
      <c r="L2734" s="9"/>
      <c r="M2734" s="9"/>
      <c r="N2734" s="9"/>
      <c r="O2734" s="12"/>
      <c r="P2734" s="9"/>
      <c r="Q2734" s="9"/>
    </row>
    <row r="2735" spans="1:17" x14ac:dyDescent="0.2">
      <c r="A2735" s="9"/>
      <c r="B2735" s="10"/>
      <c r="C2735" s="9"/>
      <c r="D2735" s="11"/>
      <c r="E2735" s="11"/>
      <c r="F2735" s="9"/>
      <c r="G2735" s="9"/>
      <c r="H2735" s="9"/>
      <c r="I2735" s="9"/>
      <c r="J2735" s="9"/>
      <c r="K2735" s="9"/>
      <c r="L2735" s="9"/>
      <c r="M2735" s="9"/>
      <c r="N2735" s="9"/>
      <c r="O2735" s="12"/>
      <c r="P2735" s="9"/>
      <c r="Q2735" s="9"/>
    </row>
    <row r="2736" spans="1:17" x14ac:dyDescent="0.2">
      <c r="A2736" s="9"/>
      <c r="B2736" s="10"/>
      <c r="C2736" s="9"/>
      <c r="D2736" s="11"/>
      <c r="E2736" s="11"/>
      <c r="F2736" s="9"/>
      <c r="G2736" s="9"/>
      <c r="H2736" s="9"/>
      <c r="I2736" s="9"/>
      <c r="J2736" s="9"/>
      <c r="K2736" s="9"/>
      <c r="L2736" s="9"/>
      <c r="M2736" s="9"/>
      <c r="N2736" s="9"/>
      <c r="O2736" s="12"/>
      <c r="P2736" s="9"/>
      <c r="Q2736" s="9"/>
    </row>
    <row r="2737" spans="1:17" x14ac:dyDescent="0.2">
      <c r="A2737" s="9"/>
      <c r="B2737" s="10"/>
      <c r="C2737" s="9"/>
      <c r="D2737" s="11"/>
      <c r="E2737" s="11"/>
      <c r="F2737" s="9"/>
      <c r="G2737" s="9"/>
      <c r="H2737" s="9"/>
      <c r="I2737" s="9"/>
      <c r="J2737" s="9"/>
      <c r="K2737" s="9"/>
      <c r="L2737" s="9"/>
      <c r="M2737" s="9"/>
      <c r="N2737" s="9"/>
      <c r="O2737" s="12"/>
      <c r="P2737" s="9"/>
      <c r="Q2737" s="9"/>
    </row>
    <row r="2738" spans="1:17" x14ac:dyDescent="0.2">
      <c r="A2738" s="9"/>
      <c r="B2738" s="10"/>
      <c r="C2738" s="9"/>
      <c r="D2738" s="11"/>
      <c r="E2738" s="11"/>
      <c r="F2738" s="9"/>
      <c r="G2738" s="9"/>
      <c r="H2738" s="9"/>
      <c r="I2738" s="9"/>
      <c r="J2738" s="9"/>
      <c r="K2738" s="9"/>
      <c r="L2738" s="9"/>
      <c r="M2738" s="9"/>
      <c r="N2738" s="9"/>
      <c r="O2738" s="12"/>
      <c r="P2738" s="9"/>
      <c r="Q2738" s="9"/>
    </row>
    <row r="2739" spans="1:17" x14ac:dyDescent="0.2">
      <c r="A2739" s="9"/>
      <c r="B2739" s="10"/>
      <c r="C2739" s="9"/>
      <c r="D2739" s="11"/>
      <c r="E2739" s="11"/>
      <c r="F2739" s="9"/>
      <c r="G2739" s="9"/>
      <c r="H2739" s="9"/>
      <c r="I2739" s="9"/>
      <c r="J2739" s="9"/>
      <c r="K2739" s="9"/>
      <c r="L2739" s="9"/>
      <c r="M2739" s="9"/>
      <c r="N2739" s="9"/>
      <c r="O2739" s="12"/>
      <c r="P2739" s="9"/>
      <c r="Q2739" s="9"/>
    </row>
    <row r="2740" spans="1:17" x14ac:dyDescent="0.2">
      <c r="A2740" s="9"/>
      <c r="B2740" s="10"/>
      <c r="C2740" s="9"/>
      <c r="D2740" s="11"/>
      <c r="E2740" s="11"/>
      <c r="F2740" s="9"/>
      <c r="G2740" s="9"/>
      <c r="H2740" s="9"/>
      <c r="I2740" s="9"/>
      <c r="J2740" s="9"/>
      <c r="K2740" s="9"/>
      <c r="L2740" s="9"/>
      <c r="M2740" s="9"/>
      <c r="N2740" s="9"/>
      <c r="O2740" s="12"/>
      <c r="P2740" s="9"/>
      <c r="Q2740" s="9"/>
    </row>
    <row r="2741" spans="1:17" x14ac:dyDescent="0.2">
      <c r="A2741" s="9"/>
      <c r="B2741" s="10"/>
      <c r="C2741" s="9"/>
      <c r="D2741" s="11"/>
      <c r="E2741" s="11"/>
      <c r="F2741" s="9"/>
      <c r="G2741" s="9"/>
      <c r="H2741" s="9"/>
      <c r="I2741" s="9"/>
      <c r="J2741" s="9"/>
      <c r="K2741" s="9"/>
      <c r="L2741" s="9"/>
      <c r="M2741" s="9"/>
      <c r="N2741" s="9"/>
      <c r="O2741" s="12"/>
      <c r="P2741" s="9"/>
      <c r="Q2741" s="9"/>
    </row>
    <row r="2742" spans="1:17" x14ac:dyDescent="0.2">
      <c r="A2742" s="9"/>
      <c r="B2742" s="10"/>
      <c r="C2742" s="9"/>
      <c r="D2742" s="11"/>
      <c r="E2742" s="11"/>
      <c r="F2742" s="9"/>
      <c r="G2742" s="9"/>
      <c r="H2742" s="9"/>
      <c r="I2742" s="9"/>
      <c r="J2742" s="9"/>
      <c r="K2742" s="9"/>
      <c r="L2742" s="9"/>
      <c r="M2742" s="9"/>
      <c r="N2742" s="9"/>
      <c r="O2742" s="12"/>
      <c r="P2742" s="9"/>
      <c r="Q2742" s="9"/>
    </row>
    <row r="2743" spans="1:17" x14ac:dyDescent="0.2">
      <c r="A2743" s="9"/>
      <c r="B2743" s="10"/>
      <c r="C2743" s="9"/>
      <c r="D2743" s="11"/>
      <c r="E2743" s="11"/>
      <c r="F2743" s="9"/>
      <c r="G2743" s="9"/>
      <c r="H2743" s="9"/>
      <c r="I2743" s="9"/>
      <c r="J2743" s="9"/>
      <c r="K2743" s="9"/>
      <c r="L2743" s="9"/>
      <c r="M2743" s="9"/>
      <c r="N2743" s="9"/>
      <c r="O2743" s="12"/>
      <c r="P2743" s="9"/>
      <c r="Q2743" s="9"/>
    </row>
    <row r="2744" spans="1:17" x14ac:dyDescent="0.2">
      <c r="A2744" s="9"/>
      <c r="B2744" s="10"/>
      <c r="C2744" s="9"/>
      <c r="D2744" s="11"/>
      <c r="E2744" s="11"/>
      <c r="F2744" s="9"/>
      <c r="G2744" s="9"/>
      <c r="H2744" s="9"/>
      <c r="I2744" s="9"/>
      <c r="J2744" s="9"/>
      <c r="K2744" s="9"/>
      <c r="L2744" s="9"/>
      <c r="M2744" s="9"/>
      <c r="N2744" s="9"/>
      <c r="O2744" s="12"/>
      <c r="P2744" s="9"/>
      <c r="Q2744" s="9"/>
    </row>
    <row r="2745" spans="1:17" x14ac:dyDescent="0.2">
      <c r="A2745" s="9"/>
      <c r="B2745" s="10"/>
      <c r="C2745" s="9"/>
      <c r="D2745" s="11"/>
      <c r="E2745" s="11"/>
      <c r="F2745" s="9"/>
      <c r="G2745" s="9"/>
      <c r="H2745" s="9"/>
      <c r="I2745" s="9"/>
      <c r="J2745" s="9"/>
      <c r="K2745" s="9"/>
      <c r="L2745" s="9"/>
      <c r="M2745" s="9"/>
      <c r="N2745" s="9"/>
      <c r="O2745" s="12"/>
      <c r="P2745" s="9"/>
      <c r="Q2745" s="9"/>
    </row>
    <row r="2746" spans="1:17" x14ac:dyDescent="0.2">
      <c r="A2746" s="9"/>
      <c r="B2746" s="10"/>
      <c r="C2746" s="9"/>
      <c r="D2746" s="11"/>
      <c r="E2746" s="11"/>
      <c r="F2746" s="9"/>
      <c r="G2746" s="9"/>
      <c r="H2746" s="9"/>
      <c r="I2746" s="9"/>
      <c r="J2746" s="9"/>
      <c r="K2746" s="9"/>
      <c r="L2746" s="9"/>
      <c r="M2746" s="9"/>
      <c r="N2746" s="9"/>
      <c r="O2746" s="12"/>
      <c r="P2746" s="9"/>
      <c r="Q2746" s="9"/>
    </row>
    <row r="2747" spans="1:17" x14ac:dyDescent="0.2">
      <c r="A2747" s="9"/>
      <c r="B2747" s="10"/>
      <c r="C2747" s="9"/>
      <c r="D2747" s="11"/>
      <c r="E2747" s="11"/>
      <c r="F2747" s="9"/>
      <c r="G2747" s="9"/>
      <c r="H2747" s="9"/>
      <c r="I2747" s="9"/>
      <c r="J2747" s="9"/>
      <c r="K2747" s="9"/>
      <c r="L2747" s="9"/>
      <c r="M2747" s="9"/>
      <c r="N2747" s="9"/>
      <c r="O2747" s="12"/>
      <c r="P2747" s="9"/>
      <c r="Q2747" s="9"/>
    </row>
    <row r="2748" spans="1:17" x14ac:dyDescent="0.2">
      <c r="A2748" s="9"/>
      <c r="B2748" s="10"/>
      <c r="C2748" s="9"/>
      <c r="D2748" s="11"/>
      <c r="E2748" s="11"/>
      <c r="F2748" s="9"/>
      <c r="G2748" s="9"/>
      <c r="H2748" s="9"/>
      <c r="I2748" s="9"/>
      <c r="J2748" s="9"/>
      <c r="K2748" s="9"/>
      <c r="L2748" s="9"/>
      <c r="M2748" s="9"/>
      <c r="N2748" s="9"/>
      <c r="O2748" s="12"/>
      <c r="P2748" s="9"/>
      <c r="Q2748" s="9"/>
    </row>
    <row r="2749" spans="1:17" x14ac:dyDescent="0.2">
      <c r="A2749" s="9"/>
      <c r="B2749" s="10"/>
      <c r="C2749" s="9"/>
      <c r="D2749" s="11"/>
      <c r="E2749" s="11"/>
      <c r="F2749" s="9"/>
      <c r="G2749" s="9"/>
      <c r="H2749" s="9"/>
      <c r="I2749" s="9"/>
      <c r="J2749" s="9"/>
      <c r="K2749" s="9"/>
      <c r="L2749" s="9"/>
      <c r="M2749" s="9"/>
      <c r="N2749" s="9"/>
      <c r="O2749" s="12"/>
      <c r="P2749" s="9"/>
      <c r="Q2749" s="9"/>
    </row>
    <row r="2750" spans="1:17" x14ac:dyDescent="0.2">
      <c r="A2750" s="9"/>
      <c r="B2750" s="10"/>
      <c r="C2750" s="9"/>
      <c r="D2750" s="11"/>
      <c r="E2750" s="11"/>
      <c r="F2750" s="9"/>
      <c r="G2750" s="9"/>
      <c r="H2750" s="9"/>
      <c r="I2750" s="9"/>
      <c r="J2750" s="9"/>
      <c r="K2750" s="9"/>
      <c r="L2750" s="9"/>
      <c r="M2750" s="9"/>
      <c r="N2750" s="9"/>
      <c r="O2750" s="12"/>
      <c r="P2750" s="9"/>
      <c r="Q2750" s="9"/>
    </row>
    <row r="2751" spans="1:17" x14ac:dyDescent="0.2">
      <c r="A2751" s="9"/>
      <c r="B2751" s="10"/>
      <c r="C2751" s="9"/>
      <c r="D2751" s="11"/>
      <c r="E2751" s="11"/>
      <c r="F2751" s="9"/>
      <c r="G2751" s="9"/>
      <c r="H2751" s="9"/>
      <c r="I2751" s="9"/>
      <c r="J2751" s="9"/>
      <c r="K2751" s="9"/>
      <c r="L2751" s="9"/>
      <c r="M2751" s="9"/>
      <c r="N2751" s="9"/>
      <c r="O2751" s="12"/>
      <c r="P2751" s="9"/>
      <c r="Q2751" s="9"/>
    </row>
    <row r="2752" spans="1:17" x14ac:dyDescent="0.2">
      <c r="A2752" s="9"/>
      <c r="B2752" s="10"/>
      <c r="C2752" s="9"/>
      <c r="D2752" s="11"/>
      <c r="E2752" s="11"/>
      <c r="F2752" s="9"/>
      <c r="G2752" s="9"/>
      <c r="H2752" s="9"/>
      <c r="I2752" s="9"/>
      <c r="J2752" s="9"/>
      <c r="K2752" s="9"/>
      <c r="L2752" s="9"/>
      <c r="M2752" s="9"/>
      <c r="N2752" s="9"/>
      <c r="O2752" s="12"/>
      <c r="P2752" s="9"/>
      <c r="Q2752" s="9"/>
    </row>
    <row r="2753" spans="1:17" x14ac:dyDescent="0.2">
      <c r="A2753" s="9"/>
      <c r="B2753" s="10"/>
      <c r="C2753" s="9"/>
      <c r="D2753" s="11"/>
      <c r="E2753" s="11"/>
      <c r="F2753" s="9"/>
      <c r="G2753" s="9"/>
      <c r="H2753" s="9"/>
      <c r="I2753" s="9"/>
      <c r="J2753" s="9"/>
      <c r="K2753" s="9"/>
      <c r="L2753" s="9"/>
      <c r="M2753" s="9"/>
      <c r="N2753" s="9"/>
      <c r="O2753" s="12"/>
      <c r="P2753" s="9"/>
      <c r="Q2753" s="9"/>
    </row>
    <row r="2754" spans="1:17" x14ac:dyDescent="0.2">
      <c r="A2754" s="9"/>
      <c r="B2754" s="10"/>
      <c r="C2754" s="9"/>
      <c r="D2754" s="11"/>
      <c r="E2754" s="11"/>
      <c r="F2754" s="9"/>
      <c r="G2754" s="9"/>
      <c r="H2754" s="9"/>
      <c r="I2754" s="9"/>
      <c r="J2754" s="9"/>
      <c r="K2754" s="9"/>
      <c r="L2754" s="9"/>
      <c r="M2754" s="9"/>
      <c r="N2754" s="9"/>
      <c r="O2754" s="12"/>
      <c r="P2754" s="9"/>
      <c r="Q2754" s="9"/>
    </row>
    <row r="2755" spans="1:17" x14ac:dyDescent="0.2">
      <c r="A2755" s="9"/>
      <c r="B2755" s="10"/>
      <c r="C2755" s="9"/>
      <c r="D2755" s="11"/>
      <c r="E2755" s="11"/>
      <c r="F2755" s="9"/>
      <c r="G2755" s="9"/>
      <c r="H2755" s="9"/>
      <c r="I2755" s="9"/>
      <c r="J2755" s="9"/>
      <c r="K2755" s="9"/>
      <c r="L2755" s="9"/>
      <c r="M2755" s="9"/>
      <c r="N2755" s="9"/>
      <c r="O2755" s="12"/>
      <c r="P2755" s="9"/>
      <c r="Q2755" s="9"/>
    </row>
    <row r="2756" spans="1:17" x14ac:dyDescent="0.2">
      <c r="A2756" s="9"/>
      <c r="B2756" s="10"/>
      <c r="C2756" s="9"/>
      <c r="D2756" s="11"/>
      <c r="E2756" s="11"/>
      <c r="F2756" s="9"/>
      <c r="G2756" s="9"/>
      <c r="H2756" s="9"/>
      <c r="I2756" s="9"/>
      <c r="J2756" s="9"/>
      <c r="K2756" s="9"/>
      <c r="L2756" s="9"/>
      <c r="M2756" s="9"/>
      <c r="N2756" s="9"/>
      <c r="O2756" s="12"/>
      <c r="P2756" s="9"/>
      <c r="Q2756" s="9"/>
    </row>
    <row r="2757" spans="1:17" x14ac:dyDescent="0.2">
      <c r="A2757" s="9"/>
      <c r="B2757" s="10"/>
      <c r="C2757" s="9"/>
      <c r="D2757" s="11"/>
      <c r="E2757" s="11"/>
      <c r="F2757" s="9"/>
      <c r="G2757" s="9"/>
      <c r="H2757" s="9"/>
      <c r="I2757" s="9"/>
      <c r="J2757" s="9"/>
      <c r="K2757" s="9"/>
      <c r="L2757" s="9"/>
      <c r="M2757" s="9"/>
      <c r="N2757" s="9"/>
      <c r="O2757" s="12"/>
      <c r="P2757" s="9"/>
      <c r="Q2757" s="9"/>
    </row>
    <row r="2758" spans="1:17" x14ac:dyDescent="0.2">
      <c r="A2758" s="9"/>
      <c r="B2758" s="10"/>
      <c r="C2758" s="9"/>
      <c r="D2758" s="11"/>
      <c r="E2758" s="11"/>
      <c r="F2758" s="9"/>
      <c r="G2758" s="9"/>
      <c r="H2758" s="9"/>
      <c r="I2758" s="9"/>
      <c r="J2758" s="9"/>
      <c r="K2758" s="9"/>
      <c r="L2758" s="9"/>
      <c r="M2758" s="9"/>
      <c r="N2758" s="9"/>
      <c r="O2758" s="12"/>
      <c r="P2758" s="9"/>
      <c r="Q2758" s="9"/>
    </row>
    <row r="2759" spans="1:17" x14ac:dyDescent="0.2">
      <c r="A2759" s="9"/>
      <c r="B2759" s="10"/>
      <c r="C2759" s="9"/>
      <c r="D2759" s="11"/>
      <c r="E2759" s="11"/>
      <c r="F2759" s="9"/>
      <c r="G2759" s="9"/>
      <c r="H2759" s="9"/>
      <c r="I2759" s="9"/>
      <c r="J2759" s="9"/>
      <c r="K2759" s="9"/>
      <c r="L2759" s="9"/>
      <c r="M2759" s="9"/>
      <c r="N2759" s="9"/>
      <c r="O2759" s="12"/>
      <c r="P2759" s="9"/>
      <c r="Q2759" s="9"/>
    </row>
    <row r="2760" spans="1:17" x14ac:dyDescent="0.2">
      <c r="A2760" s="9"/>
      <c r="B2760" s="10"/>
      <c r="C2760" s="9"/>
      <c r="D2760" s="11"/>
      <c r="E2760" s="11"/>
      <c r="F2760" s="9"/>
      <c r="G2760" s="9"/>
      <c r="H2760" s="9"/>
      <c r="I2760" s="9"/>
      <c r="J2760" s="9"/>
      <c r="K2760" s="9"/>
      <c r="L2760" s="9"/>
      <c r="M2760" s="9"/>
      <c r="N2760" s="9"/>
      <c r="O2760" s="12"/>
      <c r="P2760" s="9"/>
      <c r="Q2760" s="9"/>
    </row>
    <row r="2761" spans="1:17" x14ac:dyDescent="0.2">
      <c r="A2761" s="9"/>
      <c r="B2761" s="10"/>
      <c r="C2761" s="9"/>
      <c r="D2761" s="11"/>
      <c r="E2761" s="11"/>
      <c r="F2761" s="9"/>
      <c r="G2761" s="9"/>
      <c r="H2761" s="9"/>
      <c r="I2761" s="9"/>
      <c r="J2761" s="9"/>
      <c r="K2761" s="9"/>
      <c r="L2761" s="9"/>
      <c r="M2761" s="9"/>
      <c r="N2761" s="9"/>
      <c r="O2761" s="12"/>
      <c r="P2761" s="9"/>
      <c r="Q2761" s="9"/>
    </row>
    <row r="2762" spans="1:17" x14ac:dyDescent="0.2">
      <c r="A2762" s="9"/>
      <c r="B2762" s="10"/>
      <c r="C2762" s="9"/>
      <c r="D2762" s="11"/>
      <c r="E2762" s="11"/>
      <c r="F2762" s="9"/>
      <c r="G2762" s="9"/>
      <c r="H2762" s="9"/>
      <c r="I2762" s="9"/>
      <c r="J2762" s="9"/>
      <c r="K2762" s="9"/>
      <c r="L2762" s="9"/>
      <c r="M2762" s="9"/>
      <c r="N2762" s="9"/>
      <c r="O2762" s="12"/>
      <c r="P2762" s="9"/>
      <c r="Q2762" s="9"/>
    </row>
    <row r="2763" spans="1:17" x14ac:dyDescent="0.2">
      <c r="A2763" s="9"/>
      <c r="B2763" s="10"/>
      <c r="C2763" s="9"/>
      <c r="D2763" s="11"/>
      <c r="E2763" s="11"/>
      <c r="F2763" s="9"/>
      <c r="G2763" s="9"/>
      <c r="H2763" s="9"/>
      <c r="I2763" s="9"/>
      <c r="J2763" s="9"/>
      <c r="K2763" s="9"/>
      <c r="L2763" s="9"/>
      <c r="M2763" s="9"/>
      <c r="N2763" s="9"/>
      <c r="O2763" s="12"/>
      <c r="P2763" s="9"/>
      <c r="Q2763" s="9"/>
    </row>
    <row r="2764" spans="1:17" x14ac:dyDescent="0.2">
      <c r="A2764" s="9"/>
      <c r="B2764" s="10"/>
      <c r="C2764" s="9"/>
      <c r="D2764" s="11"/>
      <c r="E2764" s="11"/>
      <c r="F2764" s="9"/>
      <c r="G2764" s="9"/>
      <c r="H2764" s="9"/>
      <c r="I2764" s="9"/>
      <c r="J2764" s="9"/>
      <c r="K2764" s="9"/>
      <c r="L2764" s="9"/>
      <c r="M2764" s="9"/>
      <c r="N2764" s="9"/>
      <c r="O2764" s="12"/>
      <c r="P2764" s="9"/>
      <c r="Q2764" s="9"/>
    </row>
    <row r="2765" spans="1:17" x14ac:dyDescent="0.2">
      <c r="A2765" s="9"/>
      <c r="B2765" s="10"/>
      <c r="C2765" s="9"/>
      <c r="D2765" s="11"/>
      <c r="E2765" s="11"/>
      <c r="F2765" s="9"/>
      <c r="G2765" s="9"/>
      <c r="H2765" s="9"/>
      <c r="I2765" s="9"/>
      <c r="J2765" s="9"/>
      <c r="K2765" s="9"/>
      <c r="L2765" s="9"/>
      <c r="M2765" s="9"/>
      <c r="N2765" s="9"/>
      <c r="O2765" s="12"/>
      <c r="P2765" s="9"/>
      <c r="Q2765" s="9"/>
    </row>
    <row r="2766" spans="1:17" x14ac:dyDescent="0.2">
      <c r="A2766" s="9"/>
      <c r="B2766" s="10"/>
      <c r="C2766" s="9"/>
      <c r="D2766" s="11"/>
      <c r="E2766" s="11"/>
      <c r="F2766" s="9"/>
      <c r="G2766" s="9"/>
      <c r="H2766" s="9"/>
      <c r="I2766" s="9"/>
      <c r="J2766" s="9"/>
      <c r="K2766" s="9"/>
      <c r="L2766" s="9"/>
      <c r="M2766" s="9"/>
      <c r="N2766" s="9"/>
      <c r="O2766" s="12"/>
      <c r="P2766" s="9"/>
      <c r="Q2766" s="9"/>
    </row>
    <row r="2767" spans="1:17" x14ac:dyDescent="0.2">
      <c r="A2767" s="9"/>
      <c r="B2767" s="10"/>
      <c r="C2767" s="9"/>
      <c r="D2767" s="11"/>
      <c r="E2767" s="11"/>
      <c r="F2767" s="9"/>
      <c r="G2767" s="9"/>
      <c r="H2767" s="9"/>
      <c r="I2767" s="9"/>
      <c r="J2767" s="9"/>
      <c r="K2767" s="9"/>
      <c r="L2767" s="9"/>
      <c r="M2767" s="9"/>
      <c r="N2767" s="9"/>
      <c r="O2767" s="12"/>
      <c r="P2767" s="9"/>
      <c r="Q2767" s="9"/>
    </row>
    <row r="2768" spans="1:17" x14ac:dyDescent="0.2">
      <c r="A2768" s="9"/>
      <c r="B2768" s="10"/>
      <c r="C2768" s="9"/>
      <c r="D2768" s="11"/>
      <c r="E2768" s="11"/>
      <c r="F2768" s="9"/>
      <c r="G2768" s="9"/>
      <c r="H2768" s="9"/>
      <c r="I2768" s="9"/>
      <c r="J2768" s="9"/>
      <c r="K2768" s="9"/>
      <c r="L2768" s="9"/>
      <c r="M2768" s="9"/>
      <c r="N2768" s="9"/>
      <c r="O2768" s="12"/>
      <c r="P2768" s="9"/>
      <c r="Q2768" s="9"/>
    </row>
    <row r="2769" spans="1:17" x14ac:dyDescent="0.2">
      <c r="A2769" s="9"/>
      <c r="B2769" s="10"/>
      <c r="C2769" s="9"/>
      <c r="D2769" s="11"/>
      <c r="E2769" s="11"/>
      <c r="F2769" s="9"/>
      <c r="G2769" s="9"/>
      <c r="H2769" s="9"/>
      <c r="I2769" s="9"/>
      <c r="J2769" s="9"/>
      <c r="K2769" s="9"/>
      <c r="L2769" s="9"/>
      <c r="M2769" s="9"/>
      <c r="N2769" s="9"/>
      <c r="O2769" s="12"/>
      <c r="P2769" s="9"/>
      <c r="Q2769" s="9"/>
    </row>
    <row r="2770" spans="1:17" x14ac:dyDescent="0.2">
      <c r="A2770" s="9"/>
      <c r="B2770" s="10"/>
      <c r="C2770" s="9"/>
      <c r="D2770" s="11"/>
      <c r="E2770" s="11"/>
      <c r="F2770" s="9"/>
      <c r="G2770" s="9"/>
      <c r="H2770" s="9"/>
      <c r="I2770" s="9"/>
      <c r="J2770" s="9"/>
      <c r="K2770" s="9"/>
      <c r="L2770" s="9"/>
      <c r="M2770" s="9"/>
      <c r="N2770" s="9"/>
      <c r="O2770" s="12"/>
      <c r="P2770" s="9"/>
      <c r="Q2770" s="9"/>
    </row>
    <row r="2771" spans="1:17" x14ac:dyDescent="0.2">
      <c r="A2771" s="9"/>
      <c r="B2771" s="10"/>
      <c r="C2771" s="9"/>
      <c r="D2771" s="11"/>
      <c r="E2771" s="11"/>
      <c r="F2771" s="9"/>
      <c r="G2771" s="9"/>
      <c r="H2771" s="9"/>
      <c r="I2771" s="9"/>
      <c r="J2771" s="9"/>
      <c r="K2771" s="9"/>
      <c r="L2771" s="9"/>
      <c r="M2771" s="9"/>
      <c r="N2771" s="9"/>
      <c r="O2771" s="12"/>
      <c r="P2771" s="9"/>
      <c r="Q2771" s="9"/>
    </row>
    <row r="2772" spans="1:17" x14ac:dyDescent="0.2">
      <c r="A2772" s="9"/>
      <c r="B2772" s="10"/>
      <c r="C2772" s="9"/>
      <c r="D2772" s="11"/>
      <c r="E2772" s="11"/>
      <c r="F2772" s="9"/>
      <c r="G2772" s="9"/>
      <c r="H2772" s="9"/>
      <c r="I2772" s="9"/>
      <c r="J2772" s="9"/>
      <c r="K2772" s="9"/>
      <c r="L2772" s="9"/>
      <c r="M2772" s="9"/>
      <c r="N2772" s="9"/>
      <c r="O2772" s="12"/>
      <c r="P2772" s="9"/>
      <c r="Q2772" s="9"/>
    </row>
    <row r="2773" spans="1:17" x14ac:dyDescent="0.2">
      <c r="A2773" s="9"/>
      <c r="B2773" s="10"/>
      <c r="C2773" s="9"/>
      <c r="D2773" s="11"/>
      <c r="E2773" s="11"/>
      <c r="F2773" s="9"/>
      <c r="G2773" s="9"/>
      <c r="H2773" s="9"/>
      <c r="I2773" s="9"/>
      <c r="J2773" s="9"/>
      <c r="K2773" s="9"/>
      <c r="L2773" s="9"/>
      <c r="M2773" s="9"/>
      <c r="N2773" s="9"/>
      <c r="O2773" s="12"/>
      <c r="P2773" s="9"/>
      <c r="Q2773" s="9"/>
    </row>
    <row r="2774" spans="1:17" x14ac:dyDescent="0.2">
      <c r="A2774" s="9"/>
      <c r="B2774" s="10"/>
      <c r="C2774" s="9"/>
      <c r="D2774" s="11"/>
      <c r="E2774" s="11"/>
      <c r="F2774" s="9"/>
      <c r="G2774" s="9"/>
      <c r="H2774" s="9"/>
      <c r="I2774" s="9"/>
      <c r="J2774" s="9"/>
      <c r="K2774" s="9"/>
      <c r="L2774" s="9"/>
      <c r="M2774" s="9"/>
      <c r="N2774" s="9"/>
      <c r="O2774" s="12"/>
      <c r="P2774" s="9"/>
      <c r="Q2774" s="9"/>
    </row>
    <row r="2775" spans="1:17" x14ac:dyDescent="0.2">
      <c r="A2775" s="9"/>
      <c r="B2775" s="10"/>
      <c r="C2775" s="9"/>
      <c r="D2775" s="11"/>
      <c r="E2775" s="11"/>
      <c r="F2775" s="9"/>
      <c r="G2775" s="9"/>
      <c r="H2775" s="9"/>
      <c r="I2775" s="9"/>
      <c r="J2775" s="9"/>
      <c r="K2775" s="9"/>
      <c r="L2775" s="9"/>
      <c r="M2775" s="9"/>
      <c r="N2775" s="9"/>
      <c r="O2775" s="12"/>
      <c r="P2775" s="9"/>
      <c r="Q2775" s="9"/>
    </row>
    <row r="2776" spans="1:17" x14ac:dyDescent="0.2">
      <c r="A2776" s="9"/>
      <c r="B2776" s="10"/>
      <c r="C2776" s="9"/>
      <c r="D2776" s="11"/>
      <c r="E2776" s="11"/>
      <c r="F2776" s="9"/>
      <c r="G2776" s="9"/>
      <c r="H2776" s="9"/>
      <c r="I2776" s="9"/>
      <c r="J2776" s="9"/>
      <c r="K2776" s="9"/>
      <c r="L2776" s="9"/>
      <c r="M2776" s="9"/>
      <c r="N2776" s="9"/>
      <c r="O2776" s="12"/>
      <c r="P2776" s="9"/>
      <c r="Q2776" s="9"/>
    </row>
    <row r="2777" spans="1:17" x14ac:dyDescent="0.2">
      <c r="A2777" s="9"/>
      <c r="B2777" s="10"/>
      <c r="C2777" s="9"/>
      <c r="D2777" s="11"/>
      <c r="E2777" s="11"/>
      <c r="F2777" s="9"/>
      <c r="G2777" s="9"/>
      <c r="H2777" s="9"/>
      <c r="I2777" s="9"/>
      <c r="J2777" s="9"/>
      <c r="K2777" s="9"/>
      <c r="L2777" s="9"/>
      <c r="M2777" s="9"/>
      <c r="N2777" s="9"/>
      <c r="O2777" s="12"/>
      <c r="P2777" s="9"/>
      <c r="Q2777" s="9"/>
    </row>
    <row r="2778" spans="1:17" x14ac:dyDescent="0.2">
      <c r="A2778" s="9"/>
      <c r="B2778" s="10"/>
      <c r="C2778" s="9"/>
      <c r="D2778" s="11"/>
      <c r="E2778" s="11"/>
      <c r="F2778" s="9"/>
      <c r="G2778" s="9"/>
      <c r="H2778" s="9"/>
      <c r="I2778" s="9"/>
      <c r="J2778" s="9"/>
      <c r="K2778" s="9"/>
      <c r="L2778" s="9"/>
      <c r="M2778" s="9"/>
      <c r="N2778" s="9"/>
      <c r="O2778" s="12"/>
      <c r="P2778" s="9"/>
      <c r="Q2778" s="9"/>
    </row>
    <row r="2779" spans="1:17" x14ac:dyDescent="0.2">
      <c r="A2779" s="9"/>
      <c r="B2779" s="10"/>
      <c r="C2779" s="9"/>
      <c r="D2779" s="11"/>
      <c r="E2779" s="11"/>
      <c r="F2779" s="9"/>
      <c r="G2779" s="9"/>
      <c r="H2779" s="9"/>
      <c r="I2779" s="9"/>
      <c r="J2779" s="9"/>
      <c r="K2779" s="9"/>
      <c r="L2779" s="9"/>
      <c r="M2779" s="9"/>
      <c r="N2779" s="9"/>
      <c r="O2779" s="12"/>
      <c r="P2779" s="9"/>
      <c r="Q2779" s="9"/>
    </row>
    <row r="2780" spans="1:17" x14ac:dyDescent="0.2">
      <c r="A2780" s="9"/>
      <c r="B2780" s="10"/>
      <c r="C2780" s="9"/>
      <c r="D2780" s="11"/>
      <c r="E2780" s="11"/>
      <c r="F2780" s="9"/>
      <c r="G2780" s="9"/>
      <c r="H2780" s="9"/>
      <c r="I2780" s="9"/>
      <c r="J2780" s="9"/>
      <c r="K2780" s="9"/>
      <c r="L2780" s="9"/>
      <c r="M2780" s="9"/>
      <c r="N2780" s="9"/>
      <c r="O2780" s="12"/>
      <c r="P2780" s="9"/>
      <c r="Q2780" s="9"/>
    </row>
    <row r="2781" spans="1:17" x14ac:dyDescent="0.2">
      <c r="A2781" s="9"/>
      <c r="B2781" s="10"/>
      <c r="C2781" s="9"/>
      <c r="D2781" s="11"/>
      <c r="E2781" s="11"/>
      <c r="F2781" s="9"/>
      <c r="G2781" s="9"/>
      <c r="H2781" s="9"/>
      <c r="I2781" s="9"/>
      <c r="J2781" s="9"/>
      <c r="K2781" s="9"/>
      <c r="L2781" s="9"/>
      <c r="M2781" s="9"/>
      <c r="N2781" s="9"/>
      <c r="O2781" s="12"/>
      <c r="P2781" s="9"/>
      <c r="Q2781" s="9"/>
    </row>
    <row r="2782" spans="1:17" x14ac:dyDescent="0.2">
      <c r="A2782" s="9"/>
      <c r="B2782" s="10"/>
      <c r="C2782" s="9"/>
      <c r="D2782" s="11"/>
      <c r="E2782" s="11"/>
      <c r="F2782" s="9"/>
      <c r="G2782" s="9"/>
      <c r="H2782" s="9"/>
      <c r="I2782" s="9"/>
      <c r="J2782" s="9"/>
      <c r="K2782" s="9"/>
      <c r="L2782" s="9"/>
      <c r="M2782" s="9"/>
      <c r="N2782" s="9"/>
      <c r="O2782" s="12"/>
      <c r="P2782" s="9"/>
      <c r="Q2782" s="9"/>
    </row>
    <row r="2783" spans="1:17" x14ac:dyDescent="0.2">
      <c r="A2783" s="9"/>
      <c r="B2783" s="10"/>
      <c r="C2783" s="9"/>
      <c r="D2783" s="11"/>
      <c r="E2783" s="11"/>
      <c r="F2783" s="9"/>
      <c r="G2783" s="9"/>
      <c r="H2783" s="9"/>
      <c r="I2783" s="9"/>
      <c r="J2783" s="9"/>
      <c r="K2783" s="9"/>
      <c r="L2783" s="9"/>
      <c r="M2783" s="9"/>
      <c r="N2783" s="9"/>
      <c r="O2783" s="12"/>
      <c r="P2783" s="9"/>
      <c r="Q2783" s="9"/>
    </row>
    <row r="2784" spans="1:17" x14ac:dyDescent="0.2">
      <c r="A2784" s="9"/>
      <c r="B2784" s="10"/>
      <c r="C2784" s="9"/>
      <c r="D2784" s="11"/>
      <c r="E2784" s="11"/>
      <c r="F2784" s="9"/>
      <c r="G2784" s="9"/>
      <c r="H2784" s="9"/>
      <c r="I2784" s="9"/>
      <c r="J2784" s="9"/>
      <c r="K2784" s="9"/>
      <c r="L2784" s="9"/>
      <c r="M2784" s="9"/>
      <c r="N2784" s="9"/>
      <c r="O2784" s="12"/>
      <c r="P2784" s="9"/>
      <c r="Q2784" s="9"/>
    </row>
    <row r="2785" spans="1:17" x14ac:dyDescent="0.2">
      <c r="A2785" s="9"/>
      <c r="B2785" s="10"/>
      <c r="C2785" s="9"/>
      <c r="D2785" s="11"/>
      <c r="E2785" s="11"/>
      <c r="F2785" s="9"/>
      <c r="G2785" s="9"/>
      <c r="H2785" s="9"/>
      <c r="I2785" s="9"/>
      <c r="J2785" s="9"/>
      <c r="K2785" s="9"/>
      <c r="L2785" s="9"/>
      <c r="M2785" s="9"/>
      <c r="N2785" s="9"/>
      <c r="O2785" s="12"/>
      <c r="P2785" s="9"/>
      <c r="Q2785" s="9"/>
    </row>
    <row r="2786" spans="1:17" x14ac:dyDescent="0.2">
      <c r="A2786" s="9"/>
      <c r="B2786" s="10"/>
      <c r="C2786" s="9"/>
      <c r="D2786" s="11"/>
      <c r="E2786" s="11"/>
      <c r="F2786" s="9"/>
      <c r="G2786" s="9"/>
      <c r="H2786" s="9"/>
      <c r="I2786" s="9"/>
      <c r="J2786" s="9"/>
      <c r="K2786" s="9"/>
      <c r="L2786" s="9"/>
      <c r="M2786" s="9"/>
      <c r="N2786" s="9"/>
      <c r="O2786" s="12"/>
      <c r="P2786" s="9"/>
      <c r="Q2786" s="9"/>
    </row>
    <row r="2787" spans="1:17" x14ac:dyDescent="0.2">
      <c r="A2787" s="9"/>
      <c r="B2787" s="10"/>
      <c r="C2787" s="9"/>
      <c r="D2787" s="11"/>
      <c r="E2787" s="11"/>
      <c r="F2787" s="9"/>
      <c r="G2787" s="9"/>
      <c r="H2787" s="9"/>
      <c r="I2787" s="9"/>
      <c r="J2787" s="9"/>
      <c r="K2787" s="9"/>
      <c r="L2787" s="9"/>
      <c r="M2787" s="9"/>
      <c r="N2787" s="9"/>
      <c r="O2787" s="12"/>
      <c r="P2787" s="9"/>
      <c r="Q2787" s="9"/>
    </row>
    <row r="2788" spans="1:17" x14ac:dyDescent="0.2">
      <c r="A2788" s="9"/>
      <c r="B2788" s="10"/>
      <c r="C2788" s="9"/>
      <c r="D2788" s="11"/>
      <c r="E2788" s="11"/>
      <c r="F2788" s="9"/>
      <c r="G2788" s="9"/>
      <c r="H2788" s="9"/>
      <c r="I2788" s="9"/>
      <c r="J2788" s="9"/>
      <c r="K2788" s="9"/>
      <c r="L2788" s="9"/>
      <c r="M2788" s="9"/>
      <c r="N2788" s="9"/>
      <c r="O2788" s="12"/>
      <c r="P2788" s="9"/>
      <c r="Q2788" s="9"/>
    </row>
    <row r="2789" spans="1:17" x14ac:dyDescent="0.2">
      <c r="A2789" s="9"/>
      <c r="B2789" s="10"/>
      <c r="C2789" s="9"/>
      <c r="D2789" s="11"/>
      <c r="E2789" s="11"/>
      <c r="F2789" s="9"/>
      <c r="G2789" s="9"/>
      <c r="H2789" s="9"/>
      <c r="I2789" s="9"/>
      <c r="J2789" s="9"/>
      <c r="K2789" s="9"/>
      <c r="L2789" s="9"/>
      <c r="M2789" s="9"/>
      <c r="N2789" s="9"/>
      <c r="O2789" s="12"/>
      <c r="P2789" s="9"/>
      <c r="Q2789" s="9"/>
    </row>
    <row r="2790" spans="1:17" x14ac:dyDescent="0.2">
      <c r="A2790" s="9"/>
      <c r="B2790" s="10"/>
      <c r="C2790" s="9"/>
      <c r="D2790" s="11"/>
      <c r="E2790" s="11"/>
      <c r="F2790" s="9"/>
      <c r="G2790" s="9"/>
      <c r="H2790" s="9"/>
      <c r="I2790" s="9"/>
      <c r="J2790" s="9"/>
      <c r="K2790" s="9"/>
      <c r="L2790" s="9"/>
      <c r="M2790" s="9"/>
      <c r="N2790" s="9"/>
      <c r="O2790" s="12"/>
      <c r="P2790" s="9"/>
      <c r="Q2790" s="9"/>
    </row>
    <row r="2791" spans="1:17" x14ac:dyDescent="0.2">
      <c r="A2791" s="9"/>
      <c r="B2791" s="10"/>
      <c r="C2791" s="9"/>
      <c r="D2791" s="11"/>
      <c r="E2791" s="11"/>
      <c r="F2791" s="9"/>
      <c r="G2791" s="9"/>
      <c r="H2791" s="9"/>
      <c r="I2791" s="9"/>
      <c r="J2791" s="9"/>
      <c r="K2791" s="9"/>
      <c r="L2791" s="9"/>
      <c r="M2791" s="9"/>
      <c r="N2791" s="9"/>
      <c r="O2791" s="12"/>
      <c r="P2791" s="9"/>
      <c r="Q2791" s="9"/>
    </row>
    <row r="2792" spans="1:17" x14ac:dyDescent="0.2">
      <c r="A2792" s="9"/>
      <c r="B2792" s="10"/>
      <c r="C2792" s="9"/>
      <c r="D2792" s="11"/>
      <c r="E2792" s="11"/>
      <c r="F2792" s="9"/>
      <c r="G2792" s="9"/>
      <c r="H2792" s="9"/>
      <c r="I2792" s="9"/>
      <c r="J2792" s="9"/>
      <c r="K2792" s="9"/>
      <c r="L2792" s="9"/>
      <c r="M2792" s="9"/>
      <c r="N2792" s="9"/>
      <c r="O2792" s="12"/>
      <c r="P2792" s="9"/>
      <c r="Q2792" s="9"/>
    </row>
    <row r="2793" spans="1:17" x14ac:dyDescent="0.2">
      <c r="A2793" s="9"/>
      <c r="B2793" s="10"/>
      <c r="C2793" s="9"/>
      <c r="D2793" s="11"/>
      <c r="E2793" s="11"/>
      <c r="F2793" s="9"/>
      <c r="G2793" s="9"/>
      <c r="H2793" s="9"/>
      <c r="I2793" s="9"/>
      <c r="J2793" s="9"/>
      <c r="K2793" s="9"/>
      <c r="L2793" s="9"/>
      <c r="M2793" s="9"/>
      <c r="N2793" s="9"/>
      <c r="O2793" s="12"/>
      <c r="P2793" s="9"/>
      <c r="Q2793" s="9"/>
    </row>
    <row r="2794" spans="1:17" x14ac:dyDescent="0.2">
      <c r="A2794" s="9"/>
      <c r="B2794" s="10"/>
      <c r="C2794" s="9"/>
      <c r="D2794" s="11"/>
      <c r="E2794" s="11"/>
      <c r="F2794" s="9"/>
      <c r="G2794" s="9"/>
      <c r="H2794" s="9"/>
      <c r="I2794" s="9"/>
      <c r="J2794" s="9"/>
      <c r="K2794" s="9"/>
      <c r="L2794" s="9"/>
      <c r="M2794" s="9"/>
      <c r="N2794" s="9"/>
      <c r="O2794" s="12"/>
      <c r="P2794" s="9"/>
      <c r="Q2794" s="9"/>
    </row>
    <row r="2795" spans="1:17" x14ac:dyDescent="0.2">
      <c r="A2795" s="9"/>
      <c r="B2795" s="10"/>
      <c r="C2795" s="9"/>
      <c r="D2795" s="11"/>
      <c r="E2795" s="11"/>
      <c r="F2795" s="9"/>
      <c r="G2795" s="9"/>
      <c r="H2795" s="9"/>
      <c r="I2795" s="9"/>
      <c r="J2795" s="9"/>
      <c r="K2795" s="9"/>
      <c r="L2795" s="9"/>
      <c r="M2795" s="9"/>
      <c r="N2795" s="9"/>
      <c r="O2795" s="12"/>
      <c r="P2795" s="9"/>
      <c r="Q2795" s="9"/>
    </row>
    <row r="2796" spans="1:17" x14ac:dyDescent="0.2">
      <c r="A2796" s="9"/>
      <c r="B2796" s="10"/>
      <c r="C2796" s="9"/>
      <c r="D2796" s="11"/>
      <c r="E2796" s="11"/>
      <c r="F2796" s="9"/>
      <c r="G2796" s="9"/>
      <c r="H2796" s="9"/>
      <c r="I2796" s="9"/>
      <c r="J2796" s="9"/>
      <c r="K2796" s="9"/>
      <c r="L2796" s="9"/>
      <c r="M2796" s="9"/>
      <c r="N2796" s="9"/>
      <c r="O2796" s="12"/>
      <c r="P2796" s="9"/>
      <c r="Q2796" s="9"/>
    </row>
    <row r="2797" spans="1:17" x14ac:dyDescent="0.2">
      <c r="A2797" s="9"/>
      <c r="B2797" s="10"/>
      <c r="C2797" s="9"/>
      <c r="D2797" s="11"/>
      <c r="E2797" s="11"/>
      <c r="F2797" s="9"/>
      <c r="G2797" s="9"/>
      <c r="H2797" s="9"/>
      <c r="I2797" s="9"/>
      <c r="J2797" s="9"/>
      <c r="K2797" s="9"/>
      <c r="L2797" s="9"/>
      <c r="M2797" s="9"/>
      <c r="N2797" s="9"/>
      <c r="O2797" s="12"/>
      <c r="P2797" s="9"/>
      <c r="Q2797" s="9"/>
    </row>
    <row r="2798" spans="1:17" x14ac:dyDescent="0.2">
      <c r="A2798" s="9"/>
      <c r="B2798" s="10"/>
      <c r="C2798" s="9"/>
      <c r="D2798" s="11"/>
      <c r="E2798" s="11"/>
      <c r="F2798" s="9"/>
      <c r="G2798" s="9"/>
      <c r="H2798" s="9"/>
      <c r="I2798" s="9"/>
      <c r="J2798" s="9"/>
      <c r="K2798" s="9"/>
      <c r="L2798" s="9"/>
      <c r="M2798" s="9"/>
      <c r="N2798" s="9"/>
      <c r="O2798" s="12"/>
      <c r="P2798" s="9"/>
      <c r="Q2798" s="9"/>
    </row>
    <row r="2799" spans="1:17" x14ac:dyDescent="0.2">
      <c r="A2799" s="9"/>
      <c r="B2799" s="10"/>
      <c r="C2799" s="9"/>
      <c r="D2799" s="11"/>
      <c r="E2799" s="11"/>
      <c r="F2799" s="9"/>
      <c r="G2799" s="9"/>
      <c r="H2799" s="9"/>
      <c r="I2799" s="9"/>
      <c r="J2799" s="9"/>
      <c r="K2799" s="9"/>
      <c r="L2799" s="9"/>
      <c r="M2799" s="9"/>
      <c r="N2799" s="9"/>
      <c r="O2799" s="12"/>
      <c r="P2799" s="9"/>
      <c r="Q2799" s="9"/>
    </row>
    <row r="2800" spans="1:17" x14ac:dyDescent="0.2">
      <c r="A2800" s="9"/>
      <c r="B2800" s="10"/>
      <c r="C2800" s="9"/>
      <c r="D2800" s="11"/>
      <c r="E2800" s="11"/>
      <c r="F2800" s="9"/>
      <c r="G2800" s="9"/>
      <c r="H2800" s="9"/>
      <c r="I2800" s="9"/>
      <c r="J2800" s="9"/>
      <c r="K2800" s="9"/>
      <c r="L2800" s="9"/>
      <c r="M2800" s="9"/>
      <c r="N2800" s="9"/>
      <c r="O2800" s="12"/>
      <c r="P2800" s="9"/>
      <c r="Q2800" s="9"/>
    </row>
    <row r="2801" spans="1:17" x14ac:dyDescent="0.2">
      <c r="A2801" s="9"/>
      <c r="B2801" s="10"/>
      <c r="C2801" s="9"/>
      <c r="D2801" s="11"/>
      <c r="E2801" s="11"/>
      <c r="F2801" s="9"/>
      <c r="G2801" s="9"/>
      <c r="H2801" s="9"/>
      <c r="I2801" s="9"/>
      <c r="J2801" s="9"/>
      <c r="K2801" s="9"/>
      <c r="L2801" s="9"/>
      <c r="M2801" s="9"/>
      <c r="N2801" s="9"/>
      <c r="O2801" s="12"/>
      <c r="P2801" s="9"/>
      <c r="Q2801" s="9"/>
    </row>
    <row r="2802" spans="1:17" x14ac:dyDescent="0.2">
      <c r="A2802" s="9"/>
      <c r="B2802" s="10"/>
      <c r="C2802" s="9"/>
      <c r="D2802" s="11"/>
      <c r="E2802" s="11"/>
      <c r="F2802" s="9"/>
      <c r="G2802" s="9"/>
      <c r="H2802" s="9"/>
      <c r="I2802" s="9"/>
      <c r="J2802" s="9"/>
      <c r="K2802" s="9"/>
      <c r="L2802" s="9"/>
      <c r="M2802" s="9"/>
      <c r="N2802" s="9"/>
      <c r="O2802" s="12"/>
      <c r="P2802" s="9"/>
      <c r="Q2802" s="9"/>
    </row>
    <row r="2803" spans="1:17" x14ac:dyDescent="0.2">
      <c r="A2803" s="9"/>
      <c r="B2803" s="10"/>
      <c r="C2803" s="9"/>
      <c r="D2803" s="11"/>
      <c r="E2803" s="11"/>
      <c r="F2803" s="9"/>
      <c r="G2803" s="9"/>
      <c r="H2803" s="9"/>
      <c r="I2803" s="9"/>
      <c r="J2803" s="9"/>
      <c r="K2803" s="9"/>
      <c r="L2803" s="9"/>
      <c r="M2803" s="9"/>
      <c r="N2803" s="9"/>
      <c r="O2803" s="12"/>
      <c r="P2803" s="9"/>
      <c r="Q2803" s="9"/>
    </row>
    <row r="2804" spans="1:17" x14ac:dyDescent="0.2">
      <c r="A2804" s="9"/>
      <c r="B2804" s="10"/>
      <c r="C2804" s="9"/>
      <c r="D2804" s="11"/>
      <c r="E2804" s="11"/>
      <c r="F2804" s="9"/>
      <c r="G2804" s="9"/>
      <c r="H2804" s="9"/>
      <c r="I2804" s="9"/>
      <c r="J2804" s="9"/>
      <c r="K2804" s="9"/>
      <c r="L2804" s="9"/>
      <c r="M2804" s="9"/>
      <c r="N2804" s="9"/>
      <c r="O2804" s="12"/>
      <c r="P2804" s="9"/>
      <c r="Q2804" s="9"/>
    </row>
    <row r="2805" spans="1:17" x14ac:dyDescent="0.2">
      <c r="A2805" s="9"/>
      <c r="B2805" s="10"/>
      <c r="C2805" s="9"/>
      <c r="D2805" s="11"/>
      <c r="E2805" s="11"/>
      <c r="F2805" s="9"/>
      <c r="G2805" s="9"/>
      <c r="H2805" s="9"/>
      <c r="I2805" s="9"/>
      <c r="J2805" s="9"/>
      <c r="K2805" s="9"/>
      <c r="L2805" s="9"/>
      <c r="M2805" s="9"/>
      <c r="N2805" s="9"/>
      <c r="O2805" s="12"/>
      <c r="P2805" s="9"/>
      <c r="Q2805" s="9"/>
    </row>
    <row r="2806" spans="1:17" x14ac:dyDescent="0.2">
      <c r="A2806" s="9"/>
      <c r="B2806" s="10"/>
      <c r="C2806" s="9"/>
      <c r="D2806" s="11"/>
      <c r="E2806" s="11"/>
      <c r="F2806" s="9"/>
      <c r="G2806" s="9"/>
      <c r="H2806" s="9"/>
      <c r="I2806" s="9"/>
      <c r="J2806" s="9"/>
      <c r="K2806" s="9"/>
      <c r="L2806" s="9"/>
      <c r="M2806" s="9"/>
      <c r="N2806" s="9"/>
      <c r="O2806" s="12"/>
      <c r="P2806" s="9"/>
      <c r="Q2806" s="9"/>
    </row>
    <row r="2807" spans="1:17" x14ac:dyDescent="0.2">
      <c r="A2807" s="9"/>
      <c r="B2807" s="10"/>
      <c r="C2807" s="9"/>
      <c r="D2807" s="11"/>
      <c r="E2807" s="11"/>
      <c r="F2807" s="9"/>
      <c r="G2807" s="9"/>
      <c r="H2807" s="9"/>
      <c r="I2807" s="9"/>
      <c r="J2807" s="9"/>
      <c r="K2807" s="9"/>
      <c r="L2807" s="9"/>
      <c r="M2807" s="9"/>
      <c r="N2807" s="9"/>
      <c r="O2807" s="12"/>
      <c r="P2807" s="9"/>
      <c r="Q2807" s="9"/>
    </row>
    <row r="2808" spans="1:17" x14ac:dyDescent="0.2">
      <c r="A2808" s="9"/>
      <c r="B2808" s="10"/>
      <c r="C2808" s="9"/>
      <c r="D2808" s="11"/>
      <c r="E2808" s="11"/>
      <c r="F2808" s="9"/>
      <c r="G2808" s="9"/>
      <c r="H2808" s="9"/>
      <c r="I2808" s="9"/>
      <c r="J2808" s="9"/>
      <c r="K2808" s="9"/>
      <c r="L2808" s="9"/>
      <c r="M2808" s="9"/>
      <c r="N2808" s="9"/>
      <c r="O2808" s="12"/>
      <c r="P2808" s="9"/>
      <c r="Q2808" s="9"/>
    </row>
    <row r="2809" spans="1:17" x14ac:dyDescent="0.2">
      <c r="A2809" s="9"/>
      <c r="B2809" s="10"/>
      <c r="C2809" s="9"/>
      <c r="D2809" s="11"/>
      <c r="E2809" s="11"/>
      <c r="F2809" s="9"/>
      <c r="G2809" s="9"/>
      <c r="H2809" s="9"/>
      <c r="I2809" s="9"/>
      <c r="J2809" s="9"/>
      <c r="K2809" s="9"/>
      <c r="L2809" s="9"/>
      <c r="M2809" s="9"/>
      <c r="N2809" s="9"/>
      <c r="O2809" s="12"/>
      <c r="P2809" s="9"/>
      <c r="Q2809" s="9"/>
    </row>
    <row r="2810" spans="1:17" x14ac:dyDescent="0.2">
      <c r="A2810" s="9"/>
      <c r="B2810" s="10"/>
      <c r="C2810" s="9"/>
      <c r="D2810" s="11"/>
      <c r="E2810" s="11"/>
      <c r="F2810" s="9"/>
      <c r="G2810" s="9"/>
      <c r="H2810" s="9"/>
      <c r="I2810" s="9"/>
      <c r="J2810" s="9"/>
      <c r="K2810" s="9"/>
      <c r="L2810" s="9"/>
      <c r="M2810" s="9"/>
      <c r="N2810" s="9"/>
      <c r="O2810" s="12"/>
      <c r="P2810" s="9"/>
      <c r="Q2810" s="9"/>
    </row>
    <row r="2811" spans="1:17" x14ac:dyDescent="0.2">
      <c r="A2811" s="9"/>
      <c r="B2811" s="10"/>
      <c r="C2811" s="9"/>
      <c r="D2811" s="11"/>
      <c r="E2811" s="11"/>
      <c r="F2811" s="9"/>
      <c r="G2811" s="9"/>
      <c r="H2811" s="9"/>
      <c r="I2811" s="9"/>
      <c r="J2811" s="9"/>
      <c r="K2811" s="9"/>
      <c r="L2811" s="9"/>
      <c r="M2811" s="9"/>
      <c r="N2811" s="9"/>
      <c r="O2811" s="12"/>
      <c r="P2811" s="9"/>
      <c r="Q2811" s="9"/>
    </row>
    <row r="2812" spans="1:17" x14ac:dyDescent="0.2">
      <c r="A2812" s="9"/>
      <c r="B2812" s="10"/>
      <c r="C2812" s="9"/>
      <c r="D2812" s="11"/>
      <c r="E2812" s="11"/>
      <c r="F2812" s="9"/>
      <c r="G2812" s="9"/>
      <c r="H2812" s="9"/>
      <c r="I2812" s="9"/>
      <c r="J2812" s="9"/>
      <c r="K2812" s="9"/>
      <c r="L2812" s="9"/>
      <c r="M2812" s="9"/>
      <c r="N2812" s="9"/>
      <c r="O2812" s="12"/>
      <c r="P2812" s="9"/>
      <c r="Q2812" s="9"/>
    </row>
    <row r="2813" spans="1:17" x14ac:dyDescent="0.2">
      <c r="A2813" s="9"/>
      <c r="B2813" s="10"/>
      <c r="C2813" s="9"/>
      <c r="D2813" s="11"/>
      <c r="E2813" s="11"/>
      <c r="F2813" s="9"/>
      <c r="G2813" s="9"/>
      <c r="H2813" s="9"/>
      <c r="I2813" s="9"/>
      <c r="J2813" s="9"/>
      <c r="K2813" s="9"/>
      <c r="L2813" s="9"/>
      <c r="M2813" s="9"/>
      <c r="N2813" s="9"/>
      <c r="O2813" s="12"/>
      <c r="P2813" s="9"/>
      <c r="Q2813" s="9"/>
    </row>
    <row r="2814" spans="1:17" x14ac:dyDescent="0.2">
      <c r="A2814" s="9"/>
      <c r="B2814" s="10"/>
      <c r="C2814" s="9"/>
      <c r="D2814" s="11"/>
      <c r="E2814" s="11"/>
      <c r="F2814" s="9"/>
      <c r="G2814" s="9"/>
      <c r="H2814" s="9"/>
      <c r="I2814" s="9"/>
      <c r="J2814" s="9"/>
      <c r="K2814" s="9"/>
      <c r="L2814" s="9"/>
      <c r="M2814" s="9"/>
      <c r="N2814" s="9"/>
      <c r="O2814" s="12"/>
      <c r="P2814" s="9"/>
      <c r="Q2814" s="9"/>
    </row>
    <row r="2815" spans="1:17" x14ac:dyDescent="0.2">
      <c r="A2815" s="9"/>
      <c r="B2815" s="10"/>
      <c r="C2815" s="9"/>
      <c r="D2815" s="11"/>
      <c r="E2815" s="11"/>
      <c r="F2815" s="9"/>
      <c r="G2815" s="9"/>
      <c r="H2815" s="9"/>
      <c r="I2815" s="9"/>
      <c r="J2815" s="9"/>
      <c r="K2815" s="9"/>
      <c r="L2815" s="9"/>
      <c r="M2815" s="9"/>
      <c r="N2815" s="9"/>
      <c r="O2815" s="12"/>
      <c r="P2815" s="9"/>
      <c r="Q2815" s="9"/>
    </row>
    <row r="2816" spans="1:17" x14ac:dyDescent="0.2">
      <c r="A2816" s="9"/>
      <c r="B2816" s="10"/>
      <c r="C2816" s="9"/>
      <c r="D2816" s="11"/>
      <c r="E2816" s="11"/>
      <c r="F2816" s="9"/>
      <c r="G2816" s="9"/>
      <c r="H2816" s="9"/>
      <c r="I2816" s="9"/>
      <c r="J2816" s="9"/>
      <c r="K2816" s="9"/>
      <c r="L2816" s="9"/>
      <c r="M2816" s="9"/>
      <c r="N2816" s="9"/>
      <c r="O2816" s="12"/>
      <c r="P2816" s="9"/>
      <c r="Q2816" s="9"/>
    </row>
    <row r="2817" spans="1:17" x14ac:dyDescent="0.2">
      <c r="A2817" s="9"/>
      <c r="B2817" s="10"/>
      <c r="C2817" s="9"/>
      <c r="D2817" s="11"/>
      <c r="E2817" s="11"/>
      <c r="F2817" s="9"/>
      <c r="G2817" s="9"/>
      <c r="H2817" s="9"/>
      <c r="I2817" s="9"/>
      <c r="J2817" s="9"/>
      <c r="K2817" s="9"/>
      <c r="L2817" s="9"/>
      <c r="M2817" s="9"/>
      <c r="N2817" s="9"/>
      <c r="O2817" s="12"/>
      <c r="P2817" s="9"/>
      <c r="Q2817" s="9"/>
    </row>
    <row r="2818" spans="1:17" x14ac:dyDescent="0.2">
      <c r="A2818" s="9"/>
      <c r="B2818" s="10"/>
      <c r="C2818" s="9"/>
      <c r="D2818" s="11"/>
      <c r="E2818" s="11"/>
      <c r="F2818" s="9"/>
      <c r="G2818" s="9"/>
      <c r="H2818" s="9"/>
      <c r="I2818" s="9"/>
      <c r="J2818" s="9"/>
      <c r="K2818" s="9"/>
      <c r="L2818" s="9"/>
      <c r="M2818" s="9"/>
      <c r="N2818" s="9"/>
      <c r="O2818" s="12"/>
      <c r="P2818" s="9"/>
      <c r="Q2818" s="9"/>
    </row>
    <row r="2819" spans="1:17" x14ac:dyDescent="0.2">
      <c r="A2819" s="9"/>
      <c r="B2819" s="10"/>
      <c r="C2819" s="9"/>
      <c r="D2819" s="11"/>
      <c r="E2819" s="11"/>
      <c r="F2819" s="9"/>
      <c r="G2819" s="9"/>
      <c r="H2819" s="9"/>
      <c r="I2819" s="9"/>
      <c r="J2819" s="9"/>
      <c r="K2819" s="9"/>
      <c r="L2819" s="9"/>
      <c r="M2819" s="9"/>
      <c r="N2819" s="9"/>
      <c r="O2819" s="12"/>
      <c r="P2819" s="9"/>
      <c r="Q2819" s="9"/>
    </row>
    <row r="2820" spans="1:17" x14ac:dyDescent="0.2">
      <c r="A2820" s="9"/>
      <c r="B2820" s="10"/>
      <c r="C2820" s="9"/>
      <c r="D2820" s="11"/>
      <c r="E2820" s="11"/>
      <c r="F2820" s="9"/>
      <c r="G2820" s="9"/>
      <c r="H2820" s="9"/>
      <c r="I2820" s="9"/>
      <c r="J2820" s="9"/>
      <c r="K2820" s="9"/>
      <c r="L2820" s="9"/>
      <c r="M2820" s="9"/>
      <c r="N2820" s="9"/>
      <c r="O2820" s="12"/>
      <c r="P2820" s="9"/>
      <c r="Q2820" s="9"/>
    </row>
    <row r="2821" spans="1:17" x14ac:dyDescent="0.2">
      <c r="A2821" s="9"/>
      <c r="B2821" s="10"/>
      <c r="C2821" s="9"/>
      <c r="D2821" s="11"/>
      <c r="E2821" s="11"/>
      <c r="F2821" s="9"/>
      <c r="G2821" s="9"/>
      <c r="H2821" s="9"/>
      <c r="I2821" s="9"/>
      <c r="J2821" s="9"/>
      <c r="K2821" s="9"/>
      <c r="L2821" s="9"/>
      <c r="M2821" s="9"/>
      <c r="N2821" s="9"/>
      <c r="O2821" s="12"/>
      <c r="P2821" s="9"/>
      <c r="Q2821" s="9"/>
    </row>
    <row r="2822" spans="1:17" x14ac:dyDescent="0.2">
      <c r="A2822" s="9"/>
      <c r="B2822" s="10"/>
      <c r="C2822" s="9"/>
      <c r="D2822" s="11"/>
      <c r="E2822" s="11"/>
      <c r="F2822" s="9"/>
      <c r="G2822" s="9"/>
      <c r="H2822" s="9"/>
      <c r="I2822" s="9"/>
      <c r="J2822" s="9"/>
      <c r="K2822" s="9"/>
      <c r="L2822" s="9"/>
      <c r="M2822" s="9"/>
      <c r="N2822" s="9"/>
      <c r="O2822" s="12"/>
      <c r="P2822" s="9"/>
      <c r="Q2822" s="9"/>
    </row>
    <row r="2823" spans="1:17" x14ac:dyDescent="0.2">
      <c r="A2823" s="9"/>
      <c r="B2823" s="10"/>
      <c r="C2823" s="9"/>
      <c r="D2823" s="11"/>
      <c r="E2823" s="11"/>
      <c r="F2823" s="9"/>
      <c r="G2823" s="9"/>
      <c r="H2823" s="9"/>
      <c r="I2823" s="9"/>
      <c r="J2823" s="9"/>
      <c r="K2823" s="9"/>
      <c r="L2823" s="9"/>
      <c r="M2823" s="9"/>
      <c r="N2823" s="9"/>
      <c r="O2823" s="12"/>
      <c r="P2823" s="9"/>
      <c r="Q2823" s="9"/>
    </row>
    <row r="2824" spans="1:17" x14ac:dyDescent="0.2">
      <c r="A2824" s="9"/>
      <c r="B2824" s="10"/>
      <c r="C2824" s="9"/>
      <c r="D2824" s="11"/>
      <c r="E2824" s="11"/>
      <c r="F2824" s="9"/>
      <c r="G2824" s="9"/>
      <c r="H2824" s="9"/>
      <c r="I2824" s="9"/>
      <c r="J2824" s="9"/>
      <c r="K2824" s="9"/>
      <c r="L2824" s="9"/>
      <c r="M2824" s="9"/>
      <c r="N2824" s="9"/>
      <c r="O2824" s="12"/>
      <c r="P2824" s="9"/>
      <c r="Q2824" s="9"/>
    </row>
    <row r="2825" spans="1:17" x14ac:dyDescent="0.2">
      <c r="A2825" s="9"/>
      <c r="B2825" s="10"/>
      <c r="C2825" s="9"/>
      <c r="D2825" s="11"/>
      <c r="E2825" s="11"/>
      <c r="F2825" s="9"/>
      <c r="G2825" s="9"/>
      <c r="H2825" s="9"/>
      <c r="I2825" s="9"/>
      <c r="J2825" s="9"/>
      <c r="K2825" s="9"/>
      <c r="L2825" s="9"/>
      <c r="M2825" s="9"/>
      <c r="N2825" s="9"/>
      <c r="O2825" s="12"/>
      <c r="P2825" s="9"/>
      <c r="Q2825" s="9"/>
    </row>
    <row r="2826" spans="1:17" x14ac:dyDescent="0.2">
      <c r="A2826" s="9"/>
      <c r="B2826" s="10"/>
      <c r="C2826" s="9"/>
      <c r="D2826" s="11"/>
      <c r="E2826" s="11"/>
      <c r="F2826" s="9"/>
      <c r="G2826" s="9"/>
      <c r="H2826" s="9"/>
      <c r="I2826" s="9"/>
      <c r="J2826" s="9"/>
      <c r="K2826" s="9"/>
      <c r="L2826" s="9"/>
      <c r="M2826" s="9"/>
      <c r="N2826" s="9"/>
      <c r="O2826" s="12"/>
      <c r="P2826" s="9"/>
      <c r="Q2826" s="9"/>
    </row>
    <row r="2827" spans="1:17" x14ac:dyDescent="0.2">
      <c r="A2827" s="9"/>
      <c r="B2827" s="10"/>
      <c r="C2827" s="9"/>
      <c r="D2827" s="11"/>
      <c r="E2827" s="11"/>
      <c r="F2827" s="9"/>
      <c r="G2827" s="9"/>
      <c r="H2827" s="9"/>
      <c r="I2827" s="9"/>
      <c r="J2827" s="9"/>
      <c r="K2827" s="9"/>
      <c r="L2827" s="9"/>
      <c r="M2827" s="9"/>
      <c r="N2827" s="9"/>
      <c r="O2827" s="12"/>
      <c r="P2827" s="9"/>
      <c r="Q2827" s="9"/>
    </row>
    <row r="2828" spans="1:17" x14ac:dyDescent="0.2">
      <c r="A2828" s="9"/>
      <c r="B2828" s="10"/>
      <c r="C2828" s="9"/>
      <c r="D2828" s="11"/>
      <c r="E2828" s="11"/>
      <c r="F2828" s="9"/>
      <c r="G2828" s="9"/>
      <c r="H2828" s="9"/>
      <c r="I2828" s="9"/>
      <c r="J2828" s="9"/>
      <c r="K2828" s="9"/>
      <c r="L2828" s="9"/>
      <c r="M2828" s="9"/>
      <c r="N2828" s="9"/>
      <c r="O2828" s="12"/>
      <c r="P2828" s="9"/>
      <c r="Q2828" s="9"/>
    </row>
    <row r="2829" spans="1:17" x14ac:dyDescent="0.2">
      <c r="A2829" s="9"/>
      <c r="B2829" s="10"/>
      <c r="C2829" s="9"/>
      <c r="D2829" s="11"/>
      <c r="E2829" s="11"/>
      <c r="F2829" s="9"/>
      <c r="G2829" s="9"/>
      <c r="H2829" s="9"/>
      <c r="I2829" s="9"/>
      <c r="J2829" s="9"/>
      <c r="K2829" s="9"/>
      <c r="L2829" s="9"/>
      <c r="M2829" s="9"/>
      <c r="N2829" s="9"/>
      <c r="O2829" s="12"/>
      <c r="P2829" s="9"/>
      <c r="Q2829" s="9"/>
    </row>
    <row r="2830" spans="1:17" x14ac:dyDescent="0.2">
      <c r="A2830" s="9"/>
      <c r="B2830" s="10"/>
      <c r="C2830" s="9"/>
      <c r="D2830" s="11"/>
      <c r="E2830" s="11"/>
      <c r="F2830" s="9"/>
      <c r="G2830" s="9"/>
      <c r="H2830" s="9"/>
      <c r="I2830" s="9"/>
      <c r="J2830" s="9"/>
      <c r="K2830" s="9"/>
      <c r="L2830" s="9"/>
      <c r="M2830" s="9"/>
      <c r="N2830" s="9"/>
      <c r="O2830" s="12"/>
      <c r="P2830" s="9"/>
      <c r="Q2830" s="9"/>
    </row>
    <row r="2831" spans="1:17" x14ac:dyDescent="0.2">
      <c r="A2831" s="9"/>
      <c r="B2831" s="10"/>
      <c r="C2831" s="9"/>
      <c r="D2831" s="11"/>
      <c r="E2831" s="11"/>
      <c r="F2831" s="9"/>
      <c r="G2831" s="9"/>
      <c r="H2831" s="9"/>
      <c r="I2831" s="9"/>
      <c r="J2831" s="9"/>
      <c r="K2831" s="9"/>
      <c r="L2831" s="9"/>
      <c r="M2831" s="9"/>
      <c r="N2831" s="9"/>
      <c r="O2831" s="12"/>
      <c r="P2831" s="9"/>
      <c r="Q2831" s="9"/>
    </row>
    <row r="2832" spans="1:17" x14ac:dyDescent="0.2">
      <c r="A2832" s="9"/>
      <c r="B2832" s="10"/>
      <c r="C2832" s="9"/>
      <c r="D2832" s="11"/>
      <c r="E2832" s="11"/>
      <c r="F2832" s="9"/>
      <c r="G2832" s="9"/>
      <c r="H2832" s="9"/>
      <c r="I2832" s="9"/>
      <c r="J2832" s="9"/>
      <c r="K2832" s="9"/>
      <c r="L2832" s="9"/>
      <c r="M2832" s="9"/>
      <c r="N2832" s="9"/>
      <c r="O2832" s="12"/>
      <c r="P2832" s="9"/>
      <c r="Q2832" s="9"/>
    </row>
    <row r="2833" spans="1:17" x14ac:dyDescent="0.2">
      <c r="A2833" s="9"/>
      <c r="B2833" s="10"/>
      <c r="C2833" s="9"/>
      <c r="D2833" s="11"/>
      <c r="E2833" s="11"/>
      <c r="F2833" s="9"/>
      <c r="G2833" s="9"/>
      <c r="H2833" s="9"/>
      <c r="I2833" s="9"/>
      <c r="J2833" s="9"/>
      <c r="K2833" s="9"/>
      <c r="L2833" s="9"/>
      <c r="M2833" s="9"/>
      <c r="N2833" s="9"/>
      <c r="O2833" s="12"/>
      <c r="P2833" s="9"/>
      <c r="Q2833" s="9"/>
    </row>
    <row r="2834" spans="1:17" x14ac:dyDescent="0.2">
      <c r="A2834" s="9"/>
      <c r="B2834" s="10"/>
      <c r="C2834" s="9"/>
      <c r="D2834" s="11"/>
      <c r="E2834" s="11"/>
      <c r="F2834" s="9"/>
      <c r="G2834" s="9"/>
      <c r="H2834" s="9"/>
      <c r="I2834" s="9"/>
      <c r="J2834" s="9"/>
      <c r="K2834" s="9"/>
      <c r="L2834" s="9"/>
      <c r="M2834" s="9"/>
      <c r="N2834" s="9"/>
      <c r="O2834" s="12"/>
      <c r="P2834" s="9"/>
      <c r="Q2834" s="9"/>
    </row>
    <row r="2835" spans="1:17" x14ac:dyDescent="0.2">
      <c r="A2835" s="9"/>
      <c r="B2835" s="10"/>
      <c r="C2835" s="9"/>
      <c r="D2835" s="11"/>
      <c r="E2835" s="11"/>
      <c r="F2835" s="9"/>
      <c r="G2835" s="9"/>
      <c r="H2835" s="9"/>
      <c r="I2835" s="9"/>
      <c r="J2835" s="9"/>
      <c r="K2835" s="9"/>
      <c r="L2835" s="9"/>
      <c r="M2835" s="9"/>
      <c r="N2835" s="9"/>
      <c r="O2835" s="12"/>
      <c r="P2835" s="9"/>
      <c r="Q2835" s="9"/>
    </row>
    <row r="2836" spans="1:17" x14ac:dyDescent="0.2">
      <c r="A2836" s="9"/>
      <c r="B2836" s="10"/>
      <c r="C2836" s="9"/>
      <c r="D2836" s="11"/>
      <c r="E2836" s="11"/>
      <c r="F2836" s="9"/>
      <c r="G2836" s="9"/>
      <c r="H2836" s="9"/>
      <c r="I2836" s="9"/>
      <c r="J2836" s="9"/>
      <c r="K2836" s="9"/>
      <c r="L2836" s="9"/>
      <c r="M2836" s="9"/>
      <c r="N2836" s="9"/>
      <c r="O2836" s="12"/>
      <c r="P2836" s="9"/>
      <c r="Q2836" s="9"/>
    </row>
    <row r="2837" spans="1:17" x14ac:dyDescent="0.2">
      <c r="A2837" s="9"/>
      <c r="B2837" s="10"/>
      <c r="C2837" s="9"/>
      <c r="D2837" s="11"/>
      <c r="E2837" s="11"/>
      <c r="F2837" s="9"/>
      <c r="G2837" s="9"/>
      <c r="H2837" s="9"/>
      <c r="I2837" s="9"/>
      <c r="J2837" s="9"/>
      <c r="K2837" s="9"/>
      <c r="L2837" s="9"/>
      <c r="M2837" s="9"/>
      <c r="N2837" s="9"/>
      <c r="O2837" s="12"/>
      <c r="P2837" s="9"/>
      <c r="Q2837" s="9"/>
    </row>
    <row r="2838" spans="1:17" x14ac:dyDescent="0.2">
      <c r="A2838" s="9"/>
      <c r="B2838" s="10"/>
      <c r="C2838" s="9"/>
      <c r="D2838" s="11"/>
      <c r="E2838" s="11"/>
      <c r="F2838" s="9"/>
      <c r="G2838" s="9"/>
      <c r="H2838" s="9"/>
      <c r="I2838" s="9"/>
      <c r="J2838" s="9"/>
      <c r="K2838" s="9"/>
      <c r="L2838" s="9"/>
      <c r="M2838" s="9"/>
      <c r="N2838" s="9"/>
      <c r="O2838" s="12"/>
      <c r="P2838" s="9"/>
      <c r="Q2838" s="9"/>
    </row>
    <row r="2839" spans="1:17" x14ac:dyDescent="0.2">
      <c r="A2839" s="9"/>
      <c r="B2839" s="10"/>
      <c r="C2839" s="9"/>
      <c r="D2839" s="11"/>
      <c r="E2839" s="11"/>
      <c r="F2839" s="9"/>
      <c r="G2839" s="9"/>
      <c r="H2839" s="9"/>
      <c r="I2839" s="9"/>
      <c r="J2839" s="9"/>
      <c r="K2839" s="9"/>
      <c r="L2839" s="9"/>
      <c r="M2839" s="9"/>
      <c r="N2839" s="9"/>
      <c r="O2839" s="12"/>
      <c r="P2839" s="9"/>
      <c r="Q2839" s="9"/>
    </row>
    <row r="2840" spans="1:17" x14ac:dyDescent="0.2">
      <c r="A2840" s="9"/>
      <c r="B2840" s="10"/>
      <c r="C2840" s="9"/>
      <c r="D2840" s="11"/>
      <c r="E2840" s="11"/>
      <c r="F2840" s="9"/>
      <c r="G2840" s="9"/>
      <c r="H2840" s="9"/>
      <c r="I2840" s="9"/>
      <c r="J2840" s="9"/>
      <c r="K2840" s="9"/>
      <c r="L2840" s="9"/>
      <c r="M2840" s="9"/>
      <c r="N2840" s="9"/>
      <c r="O2840" s="12"/>
      <c r="P2840" s="9"/>
      <c r="Q2840" s="9"/>
    </row>
    <row r="2841" spans="1:17" x14ac:dyDescent="0.2">
      <c r="A2841" s="9"/>
      <c r="B2841" s="10"/>
      <c r="C2841" s="9"/>
      <c r="D2841" s="11"/>
      <c r="E2841" s="11"/>
      <c r="F2841" s="9"/>
      <c r="G2841" s="9"/>
      <c r="H2841" s="9"/>
      <c r="I2841" s="9"/>
      <c r="J2841" s="9"/>
      <c r="K2841" s="9"/>
      <c r="L2841" s="9"/>
      <c r="M2841" s="9"/>
      <c r="N2841" s="9"/>
      <c r="O2841" s="12"/>
      <c r="P2841" s="9"/>
      <c r="Q2841" s="9"/>
    </row>
    <row r="2842" spans="1:17" x14ac:dyDescent="0.2">
      <c r="A2842" s="9"/>
      <c r="B2842" s="10"/>
      <c r="C2842" s="9"/>
      <c r="D2842" s="11"/>
      <c r="E2842" s="11"/>
      <c r="F2842" s="9"/>
      <c r="G2842" s="9"/>
      <c r="H2842" s="9"/>
      <c r="I2842" s="9"/>
      <c r="J2842" s="9"/>
      <c r="K2842" s="9"/>
      <c r="L2842" s="9"/>
      <c r="M2842" s="9"/>
      <c r="N2842" s="9"/>
      <c r="O2842" s="12"/>
      <c r="P2842" s="9"/>
      <c r="Q2842" s="9"/>
    </row>
    <row r="2843" spans="1:17" x14ac:dyDescent="0.2">
      <c r="A2843" s="9"/>
      <c r="B2843" s="10"/>
      <c r="C2843" s="9"/>
      <c r="D2843" s="11"/>
      <c r="E2843" s="11"/>
      <c r="F2843" s="9"/>
      <c r="G2843" s="9"/>
      <c r="H2843" s="9"/>
      <c r="I2843" s="9"/>
      <c r="J2843" s="9"/>
      <c r="K2843" s="9"/>
      <c r="L2843" s="9"/>
      <c r="M2843" s="9"/>
      <c r="N2843" s="9"/>
      <c r="O2843" s="12"/>
      <c r="P2843" s="9"/>
      <c r="Q2843" s="9"/>
    </row>
    <row r="2844" spans="1:17" x14ac:dyDescent="0.2">
      <c r="A2844" s="9"/>
      <c r="B2844" s="10"/>
      <c r="C2844" s="9"/>
      <c r="D2844" s="11"/>
      <c r="E2844" s="11"/>
      <c r="F2844" s="9"/>
      <c r="G2844" s="9"/>
      <c r="H2844" s="9"/>
      <c r="I2844" s="9"/>
      <c r="J2844" s="9"/>
      <c r="K2844" s="9"/>
      <c r="L2844" s="9"/>
      <c r="M2844" s="9"/>
      <c r="N2844" s="9"/>
      <c r="O2844" s="12"/>
      <c r="P2844" s="9"/>
      <c r="Q2844" s="9"/>
    </row>
    <row r="2845" spans="1:17" x14ac:dyDescent="0.2">
      <c r="A2845" s="9"/>
      <c r="B2845" s="10"/>
      <c r="C2845" s="9"/>
      <c r="D2845" s="11"/>
      <c r="E2845" s="11"/>
      <c r="F2845" s="9"/>
      <c r="G2845" s="9"/>
      <c r="H2845" s="9"/>
      <c r="I2845" s="9"/>
      <c r="J2845" s="9"/>
      <c r="K2845" s="9"/>
      <c r="L2845" s="9"/>
      <c r="M2845" s="9"/>
      <c r="N2845" s="9"/>
      <c r="O2845" s="12"/>
      <c r="P2845" s="9"/>
      <c r="Q2845" s="9"/>
    </row>
    <row r="2846" spans="1:17" x14ac:dyDescent="0.2">
      <c r="A2846" s="9"/>
      <c r="B2846" s="10"/>
      <c r="C2846" s="9"/>
      <c r="D2846" s="11"/>
      <c r="E2846" s="11"/>
      <c r="F2846" s="9"/>
      <c r="G2846" s="9"/>
      <c r="H2846" s="9"/>
      <c r="I2846" s="9"/>
      <c r="J2846" s="9"/>
      <c r="K2846" s="9"/>
      <c r="L2846" s="9"/>
      <c r="M2846" s="9"/>
      <c r="N2846" s="9"/>
      <c r="O2846" s="12"/>
      <c r="P2846" s="9"/>
      <c r="Q2846" s="9"/>
    </row>
    <row r="2847" spans="1:17" x14ac:dyDescent="0.2">
      <c r="A2847" s="9"/>
      <c r="B2847" s="10"/>
      <c r="C2847" s="9"/>
      <c r="D2847" s="11"/>
      <c r="E2847" s="11"/>
      <c r="F2847" s="9"/>
      <c r="G2847" s="9"/>
      <c r="H2847" s="9"/>
      <c r="I2847" s="9"/>
      <c r="J2847" s="9"/>
      <c r="K2847" s="9"/>
      <c r="L2847" s="9"/>
      <c r="M2847" s="9"/>
      <c r="N2847" s="9"/>
      <c r="O2847" s="12"/>
      <c r="P2847" s="9"/>
      <c r="Q2847" s="9"/>
    </row>
    <row r="2848" spans="1:17" x14ac:dyDescent="0.2">
      <c r="A2848" s="9"/>
      <c r="B2848" s="10"/>
      <c r="C2848" s="9"/>
      <c r="D2848" s="11"/>
      <c r="E2848" s="11"/>
      <c r="F2848" s="9"/>
      <c r="G2848" s="9"/>
      <c r="H2848" s="9"/>
      <c r="I2848" s="9"/>
      <c r="J2848" s="9"/>
      <c r="K2848" s="9"/>
      <c r="L2848" s="9"/>
      <c r="M2848" s="9"/>
      <c r="N2848" s="9"/>
      <c r="O2848" s="12"/>
      <c r="P2848" s="9"/>
      <c r="Q2848" s="9"/>
    </row>
    <row r="2849" spans="1:17" x14ac:dyDescent="0.2">
      <c r="A2849" s="9"/>
      <c r="B2849" s="10"/>
      <c r="C2849" s="9"/>
      <c r="D2849" s="11"/>
      <c r="E2849" s="11"/>
      <c r="F2849" s="9"/>
      <c r="G2849" s="9"/>
      <c r="H2849" s="9"/>
      <c r="I2849" s="9"/>
      <c r="J2849" s="9"/>
      <c r="K2849" s="9"/>
      <c r="L2849" s="9"/>
      <c r="M2849" s="9"/>
      <c r="N2849" s="9"/>
      <c r="O2849" s="12"/>
      <c r="P2849" s="9"/>
      <c r="Q2849" s="9"/>
    </row>
    <row r="2850" spans="1:17" x14ac:dyDescent="0.2">
      <c r="A2850" s="9"/>
      <c r="B2850" s="10"/>
      <c r="C2850" s="9"/>
      <c r="D2850" s="11"/>
      <c r="E2850" s="11"/>
      <c r="F2850" s="9"/>
      <c r="G2850" s="9"/>
      <c r="H2850" s="9"/>
      <c r="I2850" s="9"/>
      <c r="J2850" s="9"/>
      <c r="K2850" s="9"/>
      <c r="L2850" s="9"/>
      <c r="M2850" s="9"/>
      <c r="N2850" s="9"/>
      <c r="O2850" s="12"/>
      <c r="P2850" s="9"/>
      <c r="Q2850" s="9"/>
    </row>
    <row r="2851" spans="1:17" x14ac:dyDescent="0.2">
      <c r="A2851" s="9"/>
      <c r="B2851" s="10"/>
      <c r="C2851" s="9"/>
      <c r="D2851" s="11"/>
      <c r="E2851" s="11"/>
      <c r="F2851" s="9"/>
      <c r="G2851" s="9"/>
      <c r="H2851" s="9"/>
      <c r="I2851" s="9"/>
      <c r="J2851" s="9"/>
      <c r="K2851" s="9"/>
      <c r="L2851" s="9"/>
      <c r="M2851" s="9"/>
      <c r="N2851" s="9"/>
      <c r="O2851" s="12"/>
      <c r="P2851" s="9"/>
      <c r="Q2851" s="9"/>
    </row>
    <row r="2852" spans="1:17" x14ac:dyDescent="0.2">
      <c r="A2852" s="9"/>
      <c r="B2852" s="10"/>
      <c r="C2852" s="9"/>
      <c r="D2852" s="11"/>
      <c r="E2852" s="11"/>
      <c r="F2852" s="9"/>
      <c r="G2852" s="9"/>
      <c r="H2852" s="9"/>
      <c r="I2852" s="9"/>
      <c r="J2852" s="9"/>
      <c r="K2852" s="9"/>
      <c r="L2852" s="9"/>
      <c r="M2852" s="9"/>
      <c r="N2852" s="9"/>
      <c r="O2852" s="12"/>
      <c r="P2852" s="9"/>
      <c r="Q2852" s="9"/>
    </row>
    <row r="2853" spans="1:17" x14ac:dyDescent="0.2">
      <c r="A2853" s="9"/>
      <c r="B2853" s="10"/>
      <c r="C2853" s="9"/>
      <c r="D2853" s="11"/>
      <c r="E2853" s="11"/>
      <c r="F2853" s="9"/>
      <c r="G2853" s="9"/>
      <c r="H2853" s="9"/>
      <c r="I2853" s="9"/>
      <c r="J2853" s="9"/>
      <c r="K2853" s="9"/>
      <c r="L2853" s="9"/>
      <c r="M2853" s="9"/>
      <c r="N2853" s="9"/>
      <c r="O2853" s="12"/>
      <c r="P2853" s="9"/>
      <c r="Q2853" s="9"/>
    </row>
    <row r="2854" spans="1:17" x14ac:dyDescent="0.2">
      <c r="A2854" s="9"/>
      <c r="B2854" s="10"/>
      <c r="C2854" s="9"/>
      <c r="D2854" s="11"/>
      <c r="E2854" s="11"/>
      <c r="F2854" s="9"/>
      <c r="G2854" s="9"/>
      <c r="H2854" s="9"/>
      <c r="I2854" s="9"/>
      <c r="J2854" s="9"/>
      <c r="K2854" s="9"/>
      <c r="L2854" s="9"/>
      <c r="M2854" s="9"/>
      <c r="N2854" s="9"/>
      <c r="O2854" s="12"/>
      <c r="P2854" s="9"/>
      <c r="Q2854" s="9"/>
    </row>
    <row r="2855" spans="1:17" x14ac:dyDescent="0.2">
      <c r="A2855" s="9"/>
      <c r="B2855" s="10"/>
      <c r="C2855" s="9"/>
      <c r="D2855" s="11"/>
      <c r="E2855" s="11"/>
      <c r="F2855" s="9"/>
      <c r="G2855" s="9"/>
      <c r="H2855" s="9"/>
      <c r="I2855" s="9"/>
      <c r="J2855" s="9"/>
      <c r="K2855" s="9"/>
      <c r="L2855" s="9"/>
      <c r="M2855" s="9"/>
      <c r="N2855" s="9"/>
      <c r="O2855" s="12"/>
      <c r="P2855" s="9"/>
      <c r="Q2855" s="9"/>
    </row>
    <row r="2856" spans="1:17" x14ac:dyDescent="0.2">
      <c r="A2856" s="9"/>
      <c r="B2856" s="10"/>
      <c r="C2856" s="9"/>
      <c r="D2856" s="11"/>
      <c r="E2856" s="11"/>
      <c r="F2856" s="9"/>
      <c r="G2856" s="9"/>
      <c r="H2856" s="9"/>
      <c r="I2856" s="9"/>
      <c r="J2856" s="9"/>
      <c r="K2856" s="9"/>
      <c r="L2856" s="9"/>
      <c r="M2856" s="9"/>
      <c r="N2856" s="9"/>
      <c r="O2856" s="12"/>
      <c r="P2856" s="9"/>
      <c r="Q2856" s="9"/>
    </row>
    <row r="2857" spans="1:17" x14ac:dyDescent="0.2">
      <c r="A2857" s="9"/>
      <c r="B2857" s="10"/>
      <c r="C2857" s="9"/>
      <c r="D2857" s="11"/>
      <c r="E2857" s="11"/>
      <c r="F2857" s="9"/>
      <c r="G2857" s="9"/>
      <c r="H2857" s="9"/>
      <c r="I2857" s="9"/>
      <c r="J2857" s="9"/>
      <c r="K2857" s="9"/>
      <c r="L2857" s="9"/>
      <c r="M2857" s="9"/>
      <c r="N2857" s="9"/>
      <c r="O2857" s="12"/>
      <c r="P2857" s="9"/>
      <c r="Q2857" s="9"/>
    </row>
    <row r="2858" spans="1:17" x14ac:dyDescent="0.2">
      <c r="A2858" s="9"/>
      <c r="B2858" s="10"/>
      <c r="C2858" s="9"/>
      <c r="D2858" s="11"/>
      <c r="E2858" s="11"/>
      <c r="F2858" s="9"/>
      <c r="G2858" s="9"/>
      <c r="H2858" s="9"/>
      <c r="I2858" s="9"/>
      <c r="J2858" s="9"/>
      <c r="K2858" s="9"/>
      <c r="L2858" s="9"/>
      <c r="M2858" s="9"/>
      <c r="N2858" s="9"/>
      <c r="O2858" s="12"/>
      <c r="P2858" s="9"/>
      <c r="Q2858" s="9"/>
    </row>
    <row r="2859" spans="1:17" x14ac:dyDescent="0.2">
      <c r="A2859" s="9"/>
      <c r="B2859" s="10"/>
      <c r="C2859" s="9"/>
      <c r="D2859" s="11"/>
      <c r="E2859" s="11"/>
      <c r="F2859" s="9"/>
      <c r="G2859" s="9"/>
      <c r="H2859" s="9"/>
      <c r="I2859" s="9"/>
      <c r="J2859" s="9"/>
      <c r="K2859" s="9"/>
      <c r="L2859" s="9"/>
      <c r="M2859" s="9"/>
      <c r="N2859" s="9"/>
      <c r="O2859" s="12"/>
      <c r="P2859" s="9"/>
      <c r="Q2859" s="9"/>
    </row>
    <row r="2860" spans="1:17" x14ac:dyDescent="0.2">
      <c r="A2860" s="9"/>
      <c r="B2860" s="10"/>
      <c r="C2860" s="9"/>
      <c r="D2860" s="11"/>
      <c r="E2860" s="11"/>
      <c r="F2860" s="9"/>
      <c r="G2860" s="9"/>
      <c r="H2860" s="9"/>
      <c r="I2860" s="9"/>
      <c r="J2860" s="9"/>
      <c r="K2860" s="9"/>
      <c r="L2860" s="9"/>
      <c r="M2860" s="9"/>
      <c r="N2860" s="9"/>
      <c r="O2860" s="12"/>
      <c r="P2860" s="9"/>
      <c r="Q2860" s="9"/>
    </row>
    <row r="2861" spans="1:17" x14ac:dyDescent="0.2">
      <c r="A2861" s="9"/>
      <c r="B2861" s="10"/>
      <c r="C2861" s="9"/>
      <c r="D2861" s="11"/>
      <c r="E2861" s="11"/>
      <c r="F2861" s="9"/>
      <c r="G2861" s="9"/>
      <c r="H2861" s="9"/>
      <c r="I2861" s="9"/>
      <c r="J2861" s="9"/>
      <c r="K2861" s="9"/>
      <c r="L2861" s="9"/>
      <c r="M2861" s="9"/>
      <c r="N2861" s="9"/>
      <c r="O2861" s="12"/>
      <c r="P2861" s="9"/>
      <c r="Q2861" s="9"/>
    </row>
    <row r="2862" spans="1:17" x14ac:dyDescent="0.2">
      <c r="A2862" s="9"/>
      <c r="B2862" s="10"/>
      <c r="C2862" s="9"/>
      <c r="D2862" s="11"/>
      <c r="E2862" s="11"/>
      <c r="F2862" s="9"/>
      <c r="G2862" s="9"/>
      <c r="H2862" s="9"/>
      <c r="I2862" s="9"/>
      <c r="J2862" s="9"/>
      <c r="K2862" s="9"/>
      <c r="L2862" s="9"/>
      <c r="M2862" s="9"/>
      <c r="N2862" s="9"/>
      <c r="O2862" s="12"/>
      <c r="P2862" s="9"/>
      <c r="Q2862" s="9"/>
    </row>
    <row r="2863" spans="1:17" x14ac:dyDescent="0.2">
      <c r="A2863" s="9"/>
      <c r="B2863" s="10"/>
      <c r="C2863" s="9"/>
      <c r="D2863" s="11"/>
      <c r="E2863" s="11"/>
      <c r="F2863" s="9"/>
      <c r="G2863" s="9"/>
      <c r="H2863" s="9"/>
      <c r="I2863" s="9"/>
      <c r="J2863" s="9"/>
      <c r="K2863" s="9"/>
      <c r="L2863" s="9"/>
      <c r="M2863" s="9"/>
      <c r="N2863" s="9"/>
      <c r="O2863" s="12"/>
      <c r="P2863" s="9"/>
      <c r="Q2863" s="9"/>
    </row>
    <row r="2864" spans="1:17" x14ac:dyDescent="0.2">
      <c r="A2864" s="9"/>
      <c r="B2864" s="10"/>
      <c r="C2864" s="9"/>
      <c r="D2864" s="11"/>
      <c r="E2864" s="11"/>
      <c r="F2864" s="9"/>
      <c r="G2864" s="9"/>
      <c r="H2864" s="9"/>
      <c r="I2864" s="9"/>
      <c r="J2864" s="9"/>
      <c r="K2864" s="9"/>
      <c r="L2864" s="9"/>
      <c r="M2864" s="9"/>
      <c r="N2864" s="9"/>
      <c r="O2864" s="12"/>
      <c r="P2864" s="9"/>
      <c r="Q2864" s="9"/>
    </row>
    <row r="2865" spans="1:17" x14ac:dyDescent="0.2">
      <c r="A2865" s="9"/>
      <c r="B2865" s="10"/>
      <c r="C2865" s="9"/>
      <c r="D2865" s="11"/>
      <c r="E2865" s="11"/>
      <c r="F2865" s="9"/>
      <c r="G2865" s="9"/>
      <c r="H2865" s="9"/>
      <c r="I2865" s="9"/>
      <c r="J2865" s="9"/>
      <c r="K2865" s="9"/>
      <c r="L2865" s="9"/>
      <c r="M2865" s="9"/>
      <c r="N2865" s="9"/>
      <c r="O2865" s="12"/>
      <c r="P2865" s="9"/>
      <c r="Q2865" s="9"/>
    </row>
    <row r="2866" spans="1:17" x14ac:dyDescent="0.2">
      <c r="A2866" s="9"/>
      <c r="B2866" s="10"/>
      <c r="C2866" s="9"/>
      <c r="D2866" s="11"/>
      <c r="E2866" s="11"/>
      <c r="F2866" s="9"/>
      <c r="G2866" s="9"/>
      <c r="H2866" s="9"/>
      <c r="I2866" s="9"/>
      <c r="J2866" s="9"/>
      <c r="K2866" s="9"/>
      <c r="L2866" s="9"/>
      <c r="M2866" s="9"/>
      <c r="N2866" s="9"/>
      <c r="O2866" s="12"/>
      <c r="P2866" s="9"/>
      <c r="Q2866" s="9"/>
    </row>
    <row r="2867" spans="1:17" x14ac:dyDescent="0.2">
      <c r="A2867" s="9"/>
      <c r="B2867" s="10"/>
      <c r="C2867" s="9"/>
      <c r="D2867" s="11"/>
      <c r="E2867" s="11"/>
      <c r="F2867" s="9"/>
      <c r="G2867" s="9"/>
      <c r="H2867" s="9"/>
      <c r="I2867" s="9"/>
      <c r="J2867" s="9"/>
      <c r="K2867" s="9"/>
      <c r="L2867" s="9"/>
      <c r="M2867" s="9"/>
      <c r="N2867" s="9"/>
      <c r="O2867" s="12"/>
      <c r="P2867" s="9"/>
      <c r="Q2867" s="9"/>
    </row>
    <row r="2868" spans="1:17" x14ac:dyDescent="0.2">
      <c r="A2868" s="9"/>
      <c r="B2868" s="10"/>
      <c r="C2868" s="9"/>
      <c r="D2868" s="11"/>
      <c r="E2868" s="11"/>
      <c r="F2868" s="9"/>
      <c r="G2868" s="9"/>
      <c r="H2868" s="9"/>
      <c r="I2868" s="9"/>
      <c r="J2868" s="9"/>
      <c r="K2868" s="9"/>
      <c r="L2868" s="9"/>
      <c r="M2868" s="9"/>
      <c r="N2868" s="9"/>
      <c r="O2868" s="12"/>
      <c r="P2868" s="9"/>
      <c r="Q2868" s="9"/>
    </row>
    <row r="2869" spans="1:17" x14ac:dyDescent="0.2">
      <c r="A2869" s="9"/>
      <c r="B2869" s="10"/>
      <c r="C2869" s="9"/>
      <c r="D2869" s="11"/>
      <c r="E2869" s="11"/>
      <c r="F2869" s="9"/>
      <c r="G2869" s="9"/>
      <c r="H2869" s="9"/>
      <c r="I2869" s="9"/>
      <c r="J2869" s="9"/>
      <c r="K2869" s="9"/>
      <c r="L2869" s="9"/>
      <c r="M2869" s="9"/>
      <c r="N2869" s="9"/>
      <c r="O2869" s="12"/>
      <c r="P2869" s="9"/>
      <c r="Q2869" s="9"/>
    </row>
    <row r="2870" spans="1:17" x14ac:dyDescent="0.2">
      <c r="A2870" s="9"/>
      <c r="B2870" s="10"/>
      <c r="C2870" s="9"/>
      <c r="D2870" s="11"/>
      <c r="E2870" s="11"/>
      <c r="F2870" s="9"/>
      <c r="G2870" s="9"/>
      <c r="H2870" s="9"/>
      <c r="I2870" s="9"/>
      <c r="J2870" s="9"/>
      <c r="K2870" s="9"/>
      <c r="L2870" s="9"/>
      <c r="M2870" s="9"/>
      <c r="N2870" s="9"/>
      <c r="O2870" s="12"/>
      <c r="P2870" s="9"/>
      <c r="Q2870" s="9"/>
    </row>
    <row r="2871" spans="1:17" x14ac:dyDescent="0.2">
      <c r="A2871" s="9"/>
      <c r="B2871" s="10"/>
      <c r="C2871" s="9"/>
      <c r="D2871" s="11"/>
      <c r="E2871" s="11"/>
      <c r="F2871" s="9"/>
      <c r="G2871" s="9"/>
      <c r="H2871" s="9"/>
      <c r="I2871" s="9"/>
      <c r="J2871" s="9"/>
      <c r="K2871" s="9"/>
      <c r="L2871" s="9"/>
      <c r="M2871" s="9"/>
      <c r="N2871" s="9"/>
      <c r="O2871" s="12"/>
      <c r="P2871" s="9"/>
      <c r="Q2871" s="9"/>
    </row>
    <row r="2872" spans="1:17" x14ac:dyDescent="0.2">
      <c r="A2872" s="9"/>
      <c r="B2872" s="10"/>
      <c r="C2872" s="9"/>
      <c r="D2872" s="11"/>
      <c r="E2872" s="11"/>
      <c r="F2872" s="9"/>
      <c r="G2872" s="9"/>
      <c r="H2872" s="9"/>
      <c r="I2872" s="9"/>
      <c r="J2872" s="9"/>
      <c r="K2872" s="9"/>
      <c r="L2872" s="9"/>
      <c r="M2872" s="9"/>
      <c r="N2872" s="9"/>
      <c r="O2872" s="12"/>
      <c r="P2872" s="9"/>
      <c r="Q2872" s="9"/>
    </row>
    <row r="2873" spans="1:17" x14ac:dyDescent="0.2">
      <c r="A2873" s="9"/>
      <c r="B2873" s="10"/>
      <c r="C2873" s="9"/>
      <c r="D2873" s="11"/>
      <c r="E2873" s="11"/>
      <c r="F2873" s="9"/>
      <c r="G2873" s="9"/>
      <c r="H2873" s="9"/>
      <c r="I2873" s="9"/>
      <c r="J2873" s="9"/>
      <c r="K2873" s="9"/>
      <c r="L2873" s="9"/>
      <c r="M2873" s="9"/>
      <c r="N2873" s="9"/>
      <c r="O2873" s="12"/>
      <c r="P2873" s="9"/>
      <c r="Q2873" s="9"/>
    </row>
    <row r="2874" spans="1:17" x14ac:dyDescent="0.2">
      <c r="A2874" s="9"/>
      <c r="B2874" s="10"/>
      <c r="C2874" s="9"/>
      <c r="D2874" s="11"/>
      <c r="E2874" s="11"/>
      <c r="F2874" s="9"/>
      <c r="G2874" s="9"/>
      <c r="H2874" s="9"/>
      <c r="I2874" s="9"/>
      <c r="J2874" s="9"/>
      <c r="K2874" s="9"/>
      <c r="L2874" s="9"/>
      <c r="M2874" s="9"/>
      <c r="N2874" s="9"/>
      <c r="O2874" s="12"/>
      <c r="P2874" s="9"/>
      <c r="Q2874" s="9"/>
    </row>
    <row r="2875" spans="1:17" x14ac:dyDescent="0.2">
      <c r="A2875" s="9"/>
      <c r="B2875" s="10"/>
      <c r="C2875" s="9"/>
      <c r="D2875" s="11"/>
      <c r="E2875" s="11"/>
      <c r="F2875" s="9"/>
      <c r="G2875" s="9"/>
      <c r="H2875" s="9"/>
      <c r="I2875" s="9"/>
      <c r="J2875" s="9"/>
      <c r="K2875" s="9"/>
      <c r="L2875" s="9"/>
      <c r="M2875" s="9"/>
      <c r="N2875" s="9"/>
      <c r="O2875" s="12"/>
      <c r="P2875" s="9"/>
      <c r="Q2875" s="9"/>
    </row>
    <row r="2876" spans="1:17" x14ac:dyDescent="0.2">
      <c r="A2876" s="9"/>
      <c r="B2876" s="10"/>
      <c r="C2876" s="9"/>
      <c r="D2876" s="11"/>
      <c r="E2876" s="11"/>
      <c r="F2876" s="9"/>
      <c r="G2876" s="9"/>
      <c r="H2876" s="9"/>
      <c r="I2876" s="9"/>
      <c r="J2876" s="9"/>
      <c r="K2876" s="9"/>
      <c r="L2876" s="9"/>
      <c r="M2876" s="9"/>
      <c r="N2876" s="9"/>
      <c r="O2876" s="12"/>
      <c r="P2876" s="9"/>
      <c r="Q2876" s="9"/>
    </row>
    <row r="2877" spans="1:17" x14ac:dyDescent="0.2">
      <c r="A2877" s="9"/>
      <c r="B2877" s="10"/>
      <c r="C2877" s="9"/>
      <c r="D2877" s="11"/>
      <c r="E2877" s="11"/>
      <c r="F2877" s="9"/>
      <c r="G2877" s="9"/>
      <c r="H2877" s="9"/>
      <c r="I2877" s="9"/>
      <c r="J2877" s="9"/>
      <c r="K2877" s="9"/>
      <c r="L2877" s="9"/>
      <c r="M2877" s="9"/>
      <c r="N2877" s="9"/>
      <c r="O2877" s="12"/>
      <c r="P2877" s="9"/>
      <c r="Q2877" s="9"/>
    </row>
    <row r="2878" spans="1:17" x14ac:dyDescent="0.2">
      <c r="A2878" s="9"/>
      <c r="B2878" s="10"/>
      <c r="C2878" s="9"/>
      <c r="D2878" s="11"/>
      <c r="E2878" s="11"/>
      <c r="F2878" s="9"/>
      <c r="G2878" s="9"/>
      <c r="H2878" s="9"/>
      <c r="I2878" s="9"/>
      <c r="J2878" s="9"/>
      <c r="K2878" s="9"/>
      <c r="L2878" s="9"/>
      <c r="M2878" s="9"/>
      <c r="N2878" s="9"/>
      <c r="O2878" s="12"/>
      <c r="P2878" s="9"/>
      <c r="Q2878" s="9"/>
    </row>
    <row r="2879" spans="1:17" x14ac:dyDescent="0.2">
      <c r="A2879" s="9"/>
      <c r="B2879" s="10"/>
      <c r="C2879" s="9"/>
      <c r="D2879" s="11"/>
      <c r="E2879" s="11"/>
      <c r="F2879" s="9"/>
      <c r="G2879" s="9"/>
      <c r="H2879" s="9"/>
      <c r="I2879" s="9"/>
      <c r="J2879" s="9"/>
      <c r="K2879" s="9"/>
      <c r="L2879" s="9"/>
      <c r="M2879" s="9"/>
      <c r="N2879" s="9"/>
      <c r="O2879" s="12"/>
      <c r="P2879" s="9"/>
      <c r="Q2879" s="9"/>
    </row>
    <row r="2880" spans="1:17" x14ac:dyDescent="0.2">
      <c r="A2880" s="9"/>
      <c r="B2880" s="10"/>
      <c r="C2880" s="9"/>
      <c r="D2880" s="11"/>
      <c r="E2880" s="11"/>
      <c r="F2880" s="9"/>
      <c r="G2880" s="9"/>
      <c r="H2880" s="9"/>
      <c r="I2880" s="9"/>
      <c r="J2880" s="9"/>
      <c r="K2880" s="9"/>
      <c r="L2880" s="9"/>
      <c r="M2880" s="9"/>
      <c r="N2880" s="9"/>
      <c r="O2880" s="12"/>
      <c r="P2880" s="9"/>
      <c r="Q2880" s="9"/>
    </row>
    <row r="2881" spans="1:17" x14ac:dyDescent="0.2">
      <c r="A2881" s="9"/>
      <c r="B2881" s="10"/>
      <c r="C2881" s="9"/>
      <c r="D2881" s="11"/>
      <c r="E2881" s="11"/>
      <c r="F2881" s="9"/>
      <c r="G2881" s="9"/>
      <c r="H2881" s="9"/>
      <c r="I2881" s="9"/>
      <c r="J2881" s="9"/>
      <c r="K2881" s="9"/>
      <c r="L2881" s="9"/>
      <c r="M2881" s="9"/>
      <c r="N2881" s="9"/>
      <c r="O2881" s="12"/>
      <c r="P2881" s="9"/>
      <c r="Q2881" s="9"/>
    </row>
    <row r="2882" spans="1:17" x14ac:dyDescent="0.2">
      <c r="A2882" s="9"/>
      <c r="B2882" s="10"/>
      <c r="C2882" s="9"/>
      <c r="D2882" s="11"/>
      <c r="E2882" s="11"/>
      <c r="F2882" s="9"/>
      <c r="G2882" s="9"/>
      <c r="H2882" s="9"/>
      <c r="I2882" s="9"/>
      <c r="J2882" s="9"/>
      <c r="K2882" s="9"/>
      <c r="L2882" s="9"/>
      <c r="M2882" s="9"/>
      <c r="N2882" s="9"/>
      <c r="O2882" s="12"/>
      <c r="P2882" s="9"/>
      <c r="Q2882" s="9"/>
    </row>
    <row r="2883" spans="1:17" x14ac:dyDescent="0.2">
      <c r="A2883" s="9"/>
      <c r="B2883" s="10"/>
      <c r="C2883" s="9"/>
      <c r="D2883" s="11"/>
      <c r="E2883" s="11"/>
      <c r="F2883" s="9"/>
      <c r="G2883" s="9"/>
      <c r="H2883" s="9"/>
      <c r="I2883" s="9"/>
      <c r="J2883" s="9"/>
      <c r="K2883" s="9"/>
      <c r="L2883" s="9"/>
      <c r="M2883" s="9"/>
      <c r="N2883" s="9"/>
      <c r="O2883" s="12"/>
      <c r="P2883" s="9"/>
      <c r="Q2883" s="9"/>
    </row>
    <row r="2884" spans="1:17" x14ac:dyDescent="0.2">
      <c r="A2884" s="9"/>
      <c r="B2884" s="10"/>
      <c r="C2884" s="9"/>
      <c r="D2884" s="11"/>
      <c r="E2884" s="11"/>
      <c r="F2884" s="9"/>
      <c r="G2884" s="9"/>
      <c r="H2884" s="9"/>
      <c r="I2884" s="9"/>
      <c r="J2884" s="9"/>
      <c r="K2884" s="9"/>
      <c r="L2884" s="9"/>
      <c r="M2884" s="9"/>
      <c r="N2884" s="9"/>
      <c r="O2884" s="12"/>
      <c r="P2884" s="9"/>
      <c r="Q2884" s="9"/>
    </row>
    <row r="2885" spans="1:17" x14ac:dyDescent="0.2">
      <c r="A2885" s="9"/>
      <c r="B2885" s="10"/>
      <c r="C2885" s="9"/>
      <c r="D2885" s="11"/>
      <c r="E2885" s="11"/>
      <c r="F2885" s="9"/>
      <c r="G2885" s="9"/>
      <c r="H2885" s="9"/>
      <c r="I2885" s="9"/>
      <c r="J2885" s="9"/>
      <c r="K2885" s="9"/>
      <c r="L2885" s="9"/>
      <c r="M2885" s="9"/>
      <c r="N2885" s="9"/>
      <c r="O2885" s="12"/>
      <c r="P2885" s="9"/>
      <c r="Q2885" s="9"/>
    </row>
    <row r="2886" spans="1:17" x14ac:dyDescent="0.2">
      <c r="A2886" s="9"/>
      <c r="B2886" s="10"/>
      <c r="C2886" s="9"/>
      <c r="D2886" s="11"/>
      <c r="E2886" s="11"/>
      <c r="F2886" s="9"/>
      <c r="G2886" s="9"/>
      <c r="H2886" s="9"/>
      <c r="I2886" s="9"/>
      <c r="J2886" s="9"/>
      <c r="K2886" s="9"/>
      <c r="L2886" s="9"/>
      <c r="M2886" s="9"/>
      <c r="N2886" s="9"/>
      <c r="O2886" s="12"/>
      <c r="P2886" s="9"/>
      <c r="Q2886" s="9"/>
    </row>
    <row r="2887" spans="1:17" x14ac:dyDescent="0.2">
      <c r="A2887" s="9"/>
      <c r="B2887" s="10"/>
      <c r="C2887" s="9"/>
      <c r="D2887" s="11"/>
      <c r="E2887" s="11"/>
      <c r="F2887" s="9"/>
      <c r="G2887" s="9"/>
      <c r="H2887" s="9"/>
      <c r="I2887" s="9"/>
      <c r="J2887" s="9"/>
      <c r="K2887" s="9"/>
      <c r="L2887" s="9"/>
      <c r="M2887" s="9"/>
      <c r="N2887" s="9"/>
      <c r="O2887" s="12"/>
      <c r="P2887" s="9"/>
      <c r="Q2887" s="9"/>
    </row>
    <row r="2888" spans="1:17" x14ac:dyDescent="0.2">
      <c r="A2888" s="9"/>
      <c r="B2888" s="10"/>
      <c r="C2888" s="9"/>
      <c r="D2888" s="11"/>
      <c r="E2888" s="11"/>
      <c r="F2888" s="9"/>
      <c r="G2888" s="9"/>
      <c r="H2888" s="9"/>
      <c r="I2888" s="9"/>
      <c r="J2888" s="9"/>
      <c r="K2888" s="9"/>
      <c r="L2888" s="9"/>
      <c r="M2888" s="9"/>
      <c r="N2888" s="9"/>
      <c r="O2888" s="12"/>
      <c r="P2888" s="9"/>
      <c r="Q2888" s="9"/>
    </row>
    <row r="2889" spans="1:17" x14ac:dyDescent="0.2">
      <c r="A2889" s="9"/>
      <c r="B2889" s="10"/>
      <c r="C2889" s="9"/>
      <c r="D2889" s="11"/>
      <c r="E2889" s="11"/>
      <c r="F2889" s="9"/>
      <c r="G2889" s="9"/>
      <c r="H2889" s="9"/>
      <c r="I2889" s="9"/>
      <c r="J2889" s="9"/>
      <c r="K2889" s="9"/>
      <c r="L2889" s="9"/>
      <c r="M2889" s="9"/>
      <c r="N2889" s="9"/>
      <c r="O2889" s="12"/>
      <c r="P2889" s="9"/>
      <c r="Q2889" s="9"/>
    </row>
    <row r="2890" spans="1:17" x14ac:dyDescent="0.2">
      <c r="A2890" s="9"/>
      <c r="B2890" s="10"/>
      <c r="C2890" s="9"/>
      <c r="D2890" s="11"/>
      <c r="E2890" s="11"/>
      <c r="F2890" s="9"/>
      <c r="G2890" s="9"/>
      <c r="H2890" s="9"/>
      <c r="I2890" s="9"/>
      <c r="J2890" s="9"/>
      <c r="K2890" s="9"/>
      <c r="L2890" s="9"/>
      <c r="M2890" s="9"/>
      <c r="N2890" s="9"/>
      <c r="O2890" s="12"/>
      <c r="P2890" s="9"/>
      <c r="Q2890" s="9"/>
    </row>
    <row r="2891" spans="1:17" x14ac:dyDescent="0.2">
      <c r="A2891" s="9"/>
      <c r="B2891" s="10"/>
      <c r="C2891" s="9"/>
      <c r="D2891" s="11"/>
      <c r="E2891" s="11"/>
      <c r="F2891" s="9"/>
      <c r="G2891" s="9"/>
      <c r="H2891" s="9"/>
      <c r="I2891" s="9"/>
      <c r="J2891" s="9"/>
      <c r="K2891" s="9"/>
      <c r="L2891" s="9"/>
      <c r="M2891" s="9"/>
      <c r="N2891" s="9"/>
      <c r="O2891" s="12"/>
      <c r="P2891" s="9"/>
      <c r="Q2891" s="9"/>
    </row>
    <row r="2892" spans="1:17" x14ac:dyDescent="0.2">
      <c r="A2892" s="9"/>
      <c r="B2892" s="10"/>
      <c r="C2892" s="9"/>
      <c r="D2892" s="11"/>
      <c r="E2892" s="11"/>
      <c r="F2892" s="9"/>
      <c r="G2892" s="9"/>
      <c r="H2892" s="9"/>
      <c r="I2892" s="9"/>
      <c r="J2892" s="9"/>
      <c r="K2892" s="9"/>
      <c r="L2892" s="9"/>
      <c r="M2892" s="9"/>
      <c r="N2892" s="9"/>
      <c r="O2892" s="12"/>
      <c r="P2892" s="9"/>
      <c r="Q2892" s="9"/>
    </row>
    <row r="2893" spans="1:17" x14ac:dyDescent="0.2">
      <c r="A2893" s="9"/>
      <c r="B2893" s="10"/>
      <c r="C2893" s="9"/>
      <c r="D2893" s="11"/>
      <c r="E2893" s="11"/>
      <c r="F2893" s="9"/>
      <c r="G2893" s="9"/>
      <c r="H2893" s="9"/>
      <c r="I2893" s="9"/>
      <c r="J2893" s="9"/>
      <c r="K2893" s="9"/>
      <c r="L2893" s="9"/>
      <c r="M2893" s="9"/>
      <c r="N2893" s="9"/>
      <c r="O2893" s="12"/>
      <c r="P2893" s="9"/>
      <c r="Q2893" s="9"/>
    </row>
    <row r="2894" spans="1:17" x14ac:dyDescent="0.2">
      <c r="A2894" s="9"/>
      <c r="B2894" s="10"/>
      <c r="C2894" s="9"/>
      <c r="D2894" s="11"/>
      <c r="E2894" s="11"/>
      <c r="F2894" s="9"/>
      <c r="G2894" s="9"/>
      <c r="H2894" s="9"/>
      <c r="I2894" s="9"/>
      <c r="J2894" s="9"/>
      <c r="K2894" s="9"/>
      <c r="L2894" s="9"/>
      <c r="M2894" s="9"/>
      <c r="N2894" s="9"/>
      <c r="O2894" s="12"/>
      <c r="P2894" s="9"/>
      <c r="Q2894" s="9"/>
    </row>
    <row r="2895" spans="1:17" x14ac:dyDescent="0.2">
      <c r="A2895" s="9"/>
      <c r="B2895" s="10"/>
      <c r="C2895" s="9"/>
      <c r="D2895" s="11"/>
      <c r="E2895" s="11"/>
      <c r="F2895" s="9"/>
      <c r="G2895" s="9"/>
      <c r="H2895" s="9"/>
      <c r="I2895" s="9"/>
      <c r="J2895" s="9"/>
      <c r="K2895" s="9"/>
      <c r="L2895" s="9"/>
      <c r="M2895" s="9"/>
      <c r="N2895" s="9"/>
      <c r="O2895" s="12"/>
      <c r="P2895" s="9"/>
      <c r="Q2895" s="9"/>
    </row>
    <row r="2896" spans="1:17" x14ac:dyDescent="0.2">
      <c r="A2896" s="9"/>
      <c r="B2896" s="10"/>
      <c r="C2896" s="9"/>
      <c r="D2896" s="11"/>
      <c r="E2896" s="11"/>
      <c r="F2896" s="9"/>
      <c r="G2896" s="9"/>
      <c r="H2896" s="9"/>
      <c r="I2896" s="9"/>
      <c r="J2896" s="9"/>
      <c r="K2896" s="9"/>
      <c r="L2896" s="9"/>
      <c r="M2896" s="9"/>
      <c r="N2896" s="9"/>
      <c r="O2896" s="12"/>
      <c r="P2896" s="9"/>
      <c r="Q2896" s="9"/>
    </row>
    <row r="2897" spans="1:17" x14ac:dyDescent="0.2">
      <c r="A2897" s="9"/>
      <c r="B2897" s="10"/>
      <c r="C2897" s="9"/>
      <c r="D2897" s="11"/>
      <c r="E2897" s="11"/>
      <c r="F2897" s="9"/>
      <c r="G2897" s="9"/>
      <c r="H2897" s="9"/>
      <c r="I2897" s="9"/>
      <c r="J2897" s="9"/>
      <c r="K2897" s="9"/>
      <c r="L2897" s="9"/>
      <c r="M2897" s="9"/>
      <c r="N2897" s="9"/>
      <c r="O2897" s="12"/>
      <c r="P2897" s="9"/>
      <c r="Q2897" s="9"/>
    </row>
    <row r="2898" spans="1:17" x14ac:dyDescent="0.2">
      <c r="A2898" s="9"/>
      <c r="B2898" s="10"/>
      <c r="C2898" s="9"/>
      <c r="D2898" s="11"/>
      <c r="E2898" s="11"/>
      <c r="F2898" s="9"/>
      <c r="G2898" s="9"/>
      <c r="H2898" s="9"/>
      <c r="I2898" s="9"/>
      <c r="J2898" s="9"/>
      <c r="K2898" s="9"/>
      <c r="L2898" s="9"/>
      <c r="M2898" s="9"/>
      <c r="N2898" s="9"/>
      <c r="O2898" s="12"/>
      <c r="P2898" s="9"/>
      <c r="Q2898" s="9"/>
    </row>
    <row r="2899" spans="1:17" x14ac:dyDescent="0.2">
      <c r="A2899" s="9"/>
      <c r="B2899" s="10"/>
      <c r="C2899" s="9"/>
      <c r="D2899" s="11"/>
      <c r="E2899" s="11"/>
      <c r="F2899" s="9"/>
      <c r="G2899" s="9"/>
      <c r="H2899" s="9"/>
      <c r="I2899" s="9"/>
      <c r="J2899" s="9"/>
      <c r="K2899" s="9"/>
      <c r="L2899" s="9"/>
      <c r="M2899" s="9"/>
      <c r="N2899" s="9"/>
      <c r="O2899" s="12"/>
      <c r="P2899" s="9"/>
      <c r="Q2899" s="9"/>
    </row>
    <row r="2900" spans="1:17" x14ac:dyDescent="0.2">
      <c r="A2900" s="9"/>
      <c r="B2900" s="10"/>
      <c r="C2900" s="9"/>
      <c r="D2900" s="11"/>
      <c r="E2900" s="11"/>
      <c r="F2900" s="9"/>
      <c r="G2900" s="9"/>
      <c r="H2900" s="9"/>
      <c r="I2900" s="9"/>
      <c r="J2900" s="9"/>
      <c r="K2900" s="9"/>
      <c r="L2900" s="9"/>
      <c r="M2900" s="9"/>
      <c r="N2900" s="9"/>
      <c r="O2900" s="12"/>
      <c r="P2900" s="9"/>
      <c r="Q2900" s="9"/>
    </row>
    <row r="2901" spans="1:17" x14ac:dyDescent="0.2">
      <c r="A2901" s="9"/>
      <c r="B2901" s="10"/>
      <c r="C2901" s="9"/>
      <c r="D2901" s="11"/>
      <c r="E2901" s="11"/>
      <c r="F2901" s="9"/>
      <c r="G2901" s="9"/>
      <c r="H2901" s="9"/>
      <c r="I2901" s="9"/>
      <c r="J2901" s="9"/>
      <c r="K2901" s="9"/>
      <c r="L2901" s="9"/>
      <c r="M2901" s="9"/>
      <c r="N2901" s="9"/>
      <c r="O2901" s="12"/>
      <c r="P2901" s="9"/>
      <c r="Q2901" s="9"/>
    </row>
    <row r="2902" spans="1:17" x14ac:dyDescent="0.2">
      <c r="A2902" s="9"/>
      <c r="B2902" s="10"/>
      <c r="C2902" s="9"/>
      <c r="D2902" s="11"/>
      <c r="E2902" s="11"/>
      <c r="F2902" s="9"/>
      <c r="G2902" s="9"/>
      <c r="H2902" s="9"/>
      <c r="I2902" s="9"/>
      <c r="J2902" s="9"/>
      <c r="K2902" s="9"/>
      <c r="L2902" s="9"/>
      <c r="M2902" s="9"/>
      <c r="N2902" s="9"/>
      <c r="O2902" s="12"/>
      <c r="P2902" s="9"/>
      <c r="Q2902" s="9"/>
    </row>
    <row r="2903" spans="1:17" x14ac:dyDescent="0.2">
      <c r="A2903" s="9"/>
      <c r="B2903" s="10"/>
      <c r="C2903" s="9"/>
      <c r="D2903" s="11"/>
      <c r="E2903" s="11"/>
      <c r="F2903" s="9"/>
      <c r="G2903" s="9"/>
      <c r="H2903" s="9"/>
      <c r="I2903" s="9"/>
      <c r="J2903" s="9"/>
      <c r="K2903" s="9"/>
      <c r="L2903" s="9"/>
      <c r="M2903" s="9"/>
      <c r="N2903" s="9"/>
      <c r="O2903" s="12"/>
      <c r="P2903" s="9"/>
      <c r="Q2903" s="9"/>
    </row>
    <row r="2904" spans="1:17" x14ac:dyDescent="0.2">
      <c r="A2904" s="9"/>
      <c r="B2904" s="10"/>
      <c r="C2904" s="9"/>
      <c r="D2904" s="11"/>
      <c r="E2904" s="11"/>
      <c r="F2904" s="9"/>
      <c r="G2904" s="9"/>
      <c r="H2904" s="9"/>
      <c r="I2904" s="9"/>
      <c r="J2904" s="9"/>
      <c r="K2904" s="9"/>
      <c r="L2904" s="9"/>
      <c r="M2904" s="9"/>
      <c r="N2904" s="9"/>
      <c r="O2904" s="12"/>
      <c r="P2904" s="9"/>
      <c r="Q2904" s="9"/>
    </row>
    <row r="2905" spans="1:17" x14ac:dyDescent="0.2">
      <c r="A2905" s="9"/>
      <c r="B2905" s="10"/>
      <c r="C2905" s="9"/>
      <c r="D2905" s="11"/>
      <c r="E2905" s="11"/>
      <c r="F2905" s="9"/>
      <c r="G2905" s="9"/>
      <c r="H2905" s="9"/>
      <c r="I2905" s="9"/>
      <c r="J2905" s="9"/>
      <c r="K2905" s="9"/>
      <c r="L2905" s="9"/>
      <c r="M2905" s="9"/>
      <c r="N2905" s="9"/>
      <c r="O2905" s="12"/>
      <c r="P2905" s="9"/>
      <c r="Q2905" s="9"/>
    </row>
    <row r="2906" spans="1:17" x14ac:dyDescent="0.2">
      <c r="A2906" s="9"/>
      <c r="B2906" s="10"/>
      <c r="C2906" s="9"/>
      <c r="D2906" s="11"/>
      <c r="E2906" s="11"/>
      <c r="F2906" s="9"/>
      <c r="G2906" s="9"/>
      <c r="H2906" s="9"/>
      <c r="I2906" s="9"/>
      <c r="J2906" s="9"/>
      <c r="K2906" s="9"/>
      <c r="L2906" s="9"/>
      <c r="M2906" s="9"/>
      <c r="N2906" s="9"/>
      <c r="O2906" s="12"/>
      <c r="P2906" s="9"/>
      <c r="Q2906" s="9"/>
    </row>
    <row r="2907" spans="1:17" x14ac:dyDescent="0.2">
      <c r="A2907" s="9"/>
      <c r="B2907" s="10"/>
      <c r="C2907" s="9"/>
      <c r="D2907" s="11"/>
      <c r="E2907" s="11"/>
      <c r="F2907" s="9"/>
      <c r="G2907" s="9"/>
      <c r="H2907" s="9"/>
      <c r="I2907" s="9"/>
      <c r="J2907" s="9"/>
      <c r="K2907" s="9"/>
      <c r="L2907" s="9"/>
      <c r="M2907" s="9"/>
      <c r="N2907" s="9"/>
      <c r="O2907" s="12"/>
      <c r="P2907" s="9"/>
      <c r="Q2907" s="9"/>
    </row>
    <row r="2908" spans="1:17" x14ac:dyDescent="0.2">
      <c r="A2908" s="9"/>
      <c r="B2908" s="10"/>
      <c r="C2908" s="9"/>
      <c r="D2908" s="11"/>
      <c r="E2908" s="11"/>
      <c r="F2908" s="9"/>
      <c r="G2908" s="9"/>
      <c r="H2908" s="9"/>
      <c r="I2908" s="9"/>
      <c r="J2908" s="9"/>
      <c r="K2908" s="9"/>
      <c r="L2908" s="9"/>
      <c r="M2908" s="9"/>
      <c r="N2908" s="9"/>
      <c r="O2908" s="12"/>
      <c r="P2908" s="9"/>
      <c r="Q2908" s="9"/>
    </row>
    <row r="2909" spans="1:17" x14ac:dyDescent="0.2">
      <c r="A2909" s="9"/>
      <c r="B2909" s="10"/>
      <c r="C2909" s="9"/>
      <c r="D2909" s="11"/>
      <c r="E2909" s="11"/>
      <c r="F2909" s="9"/>
      <c r="G2909" s="9"/>
      <c r="H2909" s="9"/>
      <c r="I2909" s="9"/>
      <c r="J2909" s="9"/>
      <c r="K2909" s="9"/>
      <c r="L2909" s="9"/>
      <c r="M2909" s="9"/>
      <c r="N2909" s="9"/>
      <c r="O2909" s="12"/>
      <c r="P2909" s="9"/>
      <c r="Q2909" s="9"/>
    </row>
    <row r="2910" spans="1:17" x14ac:dyDescent="0.2">
      <c r="A2910" s="9"/>
      <c r="B2910" s="10"/>
      <c r="C2910" s="9"/>
      <c r="D2910" s="11"/>
      <c r="E2910" s="11"/>
      <c r="F2910" s="9"/>
      <c r="G2910" s="9"/>
      <c r="H2910" s="9"/>
      <c r="I2910" s="9"/>
      <c r="J2910" s="9"/>
      <c r="K2910" s="9"/>
      <c r="L2910" s="9"/>
      <c r="M2910" s="9"/>
      <c r="N2910" s="9"/>
      <c r="O2910" s="12"/>
      <c r="P2910" s="9"/>
      <c r="Q2910" s="9"/>
    </row>
    <row r="2911" spans="1:17" x14ac:dyDescent="0.2">
      <c r="A2911" s="9"/>
      <c r="B2911" s="10"/>
      <c r="C2911" s="9"/>
      <c r="D2911" s="11"/>
      <c r="E2911" s="11"/>
      <c r="F2911" s="9"/>
      <c r="G2911" s="9"/>
      <c r="H2911" s="9"/>
      <c r="I2911" s="9"/>
      <c r="J2911" s="9"/>
      <c r="K2911" s="9"/>
      <c r="L2911" s="9"/>
      <c r="M2911" s="9"/>
      <c r="N2911" s="9"/>
      <c r="O2911" s="12"/>
      <c r="P2911" s="9"/>
      <c r="Q2911" s="9"/>
    </row>
    <row r="2912" spans="1:17" x14ac:dyDescent="0.2">
      <c r="A2912" s="9"/>
      <c r="B2912" s="10"/>
      <c r="C2912" s="9"/>
      <c r="D2912" s="11"/>
      <c r="E2912" s="11"/>
      <c r="F2912" s="9"/>
      <c r="G2912" s="9"/>
      <c r="H2912" s="9"/>
      <c r="I2912" s="9"/>
      <c r="J2912" s="9"/>
      <c r="K2912" s="9"/>
      <c r="L2912" s="9"/>
      <c r="M2912" s="9"/>
      <c r="N2912" s="9"/>
      <c r="O2912" s="12"/>
      <c r="P2912" s="9"/>
      <c r="Q2912" s="9"/>
    </row>
    <row r="2913" spans="1:17" x14ac:dyDescent="0.2">
      <c r="A2913" s="9"/>
      <c r="B2913" s="10"/>
      <c r="C2913" s="9"/>
      <c r="D2913" s="11"/>
      <c r="E2913" s="11"/>
      <c r="F2913" s="9"/>
      <c r="G2913" s="9"/>
      <c r="H2913" s="9"/>
      <c r="I2913" s="9"/>
      <c r="J2913" s="9"/>
      <c r="K2913" s="9"/>
      <c r="L2913" s="9"/>
      <c r="M2913" s="9"/>
      <c r="N2913" s="9"/>
      <c r="O2913" s="12"/>
      <c r="P2913" s="9"/>
      <c r="Q2913" s="9"/>
    </row>
    <row r="2914" spans="1:17" x14ac:dyDescent="0.2">
      <c r="A2914" s="9"/>
      <c r="B2914" s="10"/>
      <c r="C2914" s="9"/>
      <c r="D2914" s="11"/>
      <c r="E2914" s="11"/>
      <c r="F2914" s="9"/>
      <c r="G2914" s="9"/>
      <c r="H2914" s="9"/>
      <c r="I2914" s="9"/>
      <c r="J2914" s="9"/>
      <c r="K2914" s="9"/>
      <c r="L2914" s="9"/>
      <c r="M2914" s="9"/>
      <c r="N2914" s="9"/>
      <c r="O2914" s="12"/>
      <c r="P2914" s="9"/>
      <c r="Q2914" s="9"/>
    </row>
    <row r="2915" spans="1:17" x14ac:dyDescent="0.2">
      <c r="A2915" s="9"/>
      <c r="B2915" s="10"/>
      <c r="C2915" s="9"/>
      <c r="D2915" s="11"/>
      <c r="E2915" s="11"/>
      <c r="F2915" s="9"/>
      <c r="G2915" s="9"/>
      <c r="H2915" s="9"/>
      <c r="I2915" s="9"/>
      <c r="J2915" s="9"/>
      <c r="K2915" s="9"/>
      <c r="L2915" s="9"/>
      <c r="M2915" s="9"/>
      <c r="N2915" s="9"/>
      <c r="O2915" s="12"/>
      <c r="P2915" s="9"/>
      <c r="Q2915" s="9"/>
    </row>
    <row r="2916" spans="1:17" x14ac:dyDescent="0.2">
      <c r="A2916" s="9"/>
      <c r="B2916" s="10"/>
      <c r="C2916" s="9"/>
      <c r="D2916" s="11"/>
      <c r="E2916" s="11"/>
      <c r="F2916" s="9"/>
      <c r="G2916" s="9"/>
      <c r="H2916" s="9"/>
      <c r="I2916" s="9"/>
      <c r="J2916" s="9"/>
      <c r="K2916" s="9"/>
      <c r="L2916" s="9"/>
      <c r="M2916" s="9"/>
      <c r="N2916" s="9"/>
      <c r="O2916" s="12"/>
      <c r="P2916" s="9"/>
      <c r="Q2916" s="9"/>
    </row>
    <row r="2917" spans="1:17" x14ac:dyDescent="0.2">
      <c r="A2917" s="9"/>
      <c r="B2917" s="10"/>
      <c r="C2917" s="9"/>
      <c r="D2917" s="11"/>
      <c r="E2917" s="11"/>
      <c r="F2917" s="9"/>
      <c r="G2917" s="9"/>
      <c r="H2917" s="9"/>
      <c r="I2917" s="9"/>
      <c r="J2917" s="9"/>
      <c r="K2917" s="9"/>
      <c r="L2917" s="9"/>
      <c r="M2917" s="9"/>
      <c r="N2917" s="9"/>
      <c r="O2917" s="12"/>
      <c r="P2917" s="9"/>
      <c r="Q2917" s="9"/>
    </row>
    <row r="2918" spans="1:17" x14ac:dyDescent="0.2">
      <c r="A2918" s="9"/>
      <c r="B2918" s="10"/>
      <c r="C2918" s="9"/>
      <c r="D2918" s="11"/>
      <c r="E2918" s="11"/>
      <c r="F2918" s="9"/>
      <c r="G2918" s="9"/>
      <c r="H2918" s="9"/>
      <c r="I2918" s="9"/>
      <c r="J2918" s="9"/>
      <c r="K2918" s="9"/>
      <c r="L2918" s="9"/>
      <c r="M2918" s="9"/>
      <c r="N2918" s="9"/>
      <c r="O2918" s="12"/>
      <c r="P2918" s="9"/>
      <c r="Q2918" s="9"/>
    </row>
    <row r="2919" spans="1:17" x14ac:dyDescent="0.2">
      <c r="A2919" s="9"/>
      <c r="B2919" s="10"/>
      <c r="C2919" s="9"/>
      <c r="D2919" s="11"/>
      <c r="E2919" s="11"/>
      <c r="F2919" s="9"/>
      <c r="G2919" s="9"/>
      <c r="H2919" s="9"/>
      <c r="I2919" s="9"/>
      <c r="J2919" s="9"/>
      <c r="K2919" s="9"/>
      <c r="L2919" s="9"/>
      <c r="M2919" s="9"/>
      <c r="N2919" s="9"/>
      <c r="O2919" s="12"/>
      <c r="P2919" s="9"/>
      <c r="Q2919" s="9"/>
    </row>
    <row r="2920" spans="1:17" x14ac:dyDescent="0.2">
      <c r="A2920" s="9"/>
      <c r="B2920" s="10"/>
      <c r="C2920" s="9"/>
      <c r="D2920" s="11"/>
      <c r="E2920" s="11"/>
      <c r="F2920" s="9"/>
      <c r="G2920" s="9"/>
      <c r="H2920" s="9"/>
      <c r="I2920" s="9"/>
      <c r="J2920" s="9"/>
      <c r="K2920" s="9"/>
      <c r="L2920" s="9"/>
      <c r="M2920" s="9"/>
      <c r="N2920" s="9"/>
      <c r="O2920" s="12"/>
      <c r="P2920" s="9"/>
      <c r="Q2920" s="9"/>
    </row>
    <row r="2921" spans="1:17" x14ac:dyDescent="0.2">
      <c r="A2921" s="9"/>
      <c r="B2921" s="10"/>
      <c r="C2921" s="9"/>
      <c r="D2921" s="11"/>
      <c r="E2921" s="11"/>
      <c r="F2921" s="9"/>
      <c r="G2921" s="9"/>
      <c r="H2921" s="9"/>
      <c r="I2921" s="9"/>
      <c r="J2921" s="9"/>
      <c r="K2921" s="9"/>
      <c r="L2921" s="9"/>
      <c r="M2921" s="9"/>
      <c r="N2921" s="9"/>
      <c r="O2921" s="12"/>
      <c r="P2921" s="9"/>
      <c r="Q2921" s="9"/>
    </row>
    <row r="2922" spans="1:17" x14ac:dyDescent="0.2">
      <c r="A2922" s="9"/>
      <c r="B2922" s="10"/>
      <c r="C2922" s="9"/>
      <c r="D2922" s="11"/>
      <c r="E2922" s="11"/>
      <c r="F2922" s="9"/>
      <c r="G2922" s="9"/>
      <c r="H2922" s="9"/>
      <c r="I2922" s="9"/>
      <c r="J2922" s="9"/>
      <c r="K2922" s="9"/>
      <c r="L2922" s="9"/>
      <c r="M2922" s="9"/>
      <c r="N2922" s="9"/>
      <c r="O2922" s="12"/>
      <c r="P2922" s="9"/>
      <c r="Q2922" s="9"/>
    </row>
    <row r="2923" spans="1:17" x14ac:dyDescent="0.2">
      <c r="A2923" s="9"/>
      <c r="B2923" s="10"/>
      <c r="C2923" s="9"/>
      <c r="D2923" s="11"/>
      <c r="E2923" s="11"/>
      <c r="F2923" s="9"/>
      <c r="G2923" s="9"/>
      <c r="H2923" s="9"/>
      <c r="I2923" s="9"/>
      <c r="J2923" s="9"/>
      <c r="K2923" s="9"/>
      <c r="L2923" s="9"/>
      <c r="M2923" s="9"/>
      <c r="N2923" s="9"/>
      <c r="O2923" s="12"/>
      <c r="P2923" s="9"/>
      <c r="Q2923" s="9"/>
    </row>
    <row r="2924" spans="1:17" x14ac:dyDescent="0.2">
      <c r="A2924" s="9"/>
      <c r="B2924" s="10"/>
      <c r="C2924" s="9"/>
      <c r="D2924" s="11"/>
      <c r="E2924" s="11"/>
      <c r="F2924" s="9"/>
      <c r="G2924" s="9"/>
      <c r="H2924" s="9"/>
      <c r="I2924" s="9"/>
      <c r="J2924" s="9"/>
      <c r="K2924" s="9"/>
      <c r="L2924" s="9"/>
      <c r="M2924" s="9"/>
      <c r="N2924" s="9"/>
      <c r="O2924" s="12"/>
      <c r="P2924" s="9"/>
      <c r="Q2924" s="9"/>
    </row>
    <row r="2925" spans="1:17" x14ac:dyDescent="0.2">
      <c r="A2925" s="9"/>
      <c r="B2925" s="10"/>
      <c r="C2925" s="9"/>
      <c r="D2925" s="11"/>
      <c r="E2925" s="11"/>
      <c r="F2925" s="9"/>
      <c r="G2925" s="9"/>
      <c r="H2925" s="9"/>
      <c r="I2925" s="9"/>
      <c r="J2925" s="9"/>
      <c r="K2925" s="9"/>
      <c r="L2925" s="9"/>
      <c r="M2925" s="9"/>
      <c r="N2925" s="9"/>
      <c r="O2925" s="12"/>
      <c r="P2925" s="9"/>
      <c r="Q2925" s="9"/>
    </row>
    <row r="2926" spans="1:17" x14ac:dyDescent="0.2">
      <c r="A2926" s="9"/>
      <c r="B2926" s="10"/>
      <c r="C2926" s="9"/>
      <c r="D2926" s="11"/>
      <c r="E2926" s="11"/>
      <c r="F2926" s="9"/>
      <c r="G2926" s="9"/>
      <c r="H2926" s="9"/>
      <c r="I2926" s="9"/>
      <c r="J2926" s="9"/>
      <c r="K2926" s="9"/>
      <c r="L2926" s="9"/>
      <c r="M2926" s="9"/>
      <c r="N2926" s="9"/>
      <c r="O2926" s="12"/>
      <c r="P2926" s="9"/>
      <c r="Q2926" s="9"/>
    </row>
    <row r="2927" spans="1:17" x14ac:dyDescent="0.2">
      <c r="A2927" s="9"/>
      <c r="B2927" s="10"/>
      <c r="C2927" s="9"/>
      <c r="D2927" s="11"/>
      <c r="E2927" s="11"/>
      <c r="F2927" s="9"/>
      <c r="G2927" s="9"/>
      <c r="H2927" s="9"/>
      <c r="I2927" s="9"/>
      <c r="J2927" s="9"/>
      <c r="K2927" s="9"/>
      <c r="L2927" s="9"/>
      <c r="M2927" s="9"/>
      <c r="N2927" s="9"/>
      <c r="O2927" s="12"/>
      <c r="P2927" s="9"/>
      <c r="Q2927" s="9"/>
    </row>
    <row r="2928" spans="1:17" x14ac:dyDescent="0.2">
      <c r="A2928" s="9"/>
      <c r="B2928" s="10"/>
      <c r="C2928" s="9"/>
      <c r="D2928" s="11"/>
      <c r="E2928" s="11"/>
      <c r="F2928" s="9"/>
      <c r="G2928" s="9"/>
      <c r="H2928" s="9"/>
      <c r="I2928" s="9"/>
      <c r="J2928" s="9"/>
      <c r="K2928" s="9"/>
      <c r="L2928" s="9"/>
      <c r="M2928" s="9"/>
      <c r="N2928" s="9"/>
      <c r="O2928" s="12"/>
      <c r="P2928" s="9"/>
      <c r="Q2928" s="9"/>
    </row>
    <row r="2929" spans="1:17" x14ac:dyDescent="0.2">
      <c r="A2929" s="9"/>
      <c r="B2929" s="10"/>
      <c r="C2929" s="9"/>
      <c r="D2929" s="11"/>
      <c r="E2929" s="11"/>
      <c r="F2929" s="9"/>
      <c r="G2929" s="9"/>
      <c r="H2929" s="9"/>
      <c r="I2929" s="9"/>
      <c r="J2929" s="9"/>
      <c r="K2929" s="9"/>
      <c r="L2929" s="9"/>
      <c r="M2929" s="9"/>
      <c r="N2929" s="9"/>
      <c r="O2929" s="12"/>
      <c r="P2929" s="9"/>
      <c r="Q2929" s="9"/>
    </row>
    <row r="2930" spans="1:17" x14ac:dyDescent="0.2">
      <c r="A2930" s="9"/>
      <c r="B2930" s="10"/>
      <c r="C2930" s="9"/>
      <c r="D2930" s="11"/>
      <c r="E2930" s="11"/>
      <c r="F2930" s="9"/>
      <c r="G2930" s="9"/>
      <c r="H2930" s="9"/>
      <c r="I2930" s="9"/>
      <c r="J2930" s="9"/>
      <c r="K2930" s="9"/>
      <c r="L2930" s="9"/>
      <c r="M2930" s="9"/>
      <c r="N2930" s="9"/>
      <c r="O2930" s="12"/>
      <c r="P2930" s="9"/>
      <c r="Q2930" s="9"/>
    </row>
    <row r="2931" spans="1:17" x14ac:dyDescent="0.2">
      <c r="A2931" s="9"/>
      <c r="B2931" s="10"/>
      <c r="C2931" s="9"/>
      <c r="D2931" s="11"/>
      <c r="E2931" s="11"/>
      <c r="F2931" s="9"/>
      <c r="G2931" s="9"/>
      <c r="H2931" s="9"/>
      <c r="I2931" s="9"/>
      <c r="J2931" s="9"/>
      <c r="K2931" s="9"/>
      <c r="L2931" s="9"/>
      <c r="M2931" s="9"/>
      <c r="N2931" s="9"/>
      <c r="O2931" s="12"/>
      <c r="P2931" s="9"/>
      <c r="Q2931" s="9"/>
    </row>
    <row r="2932" spans="1:17" x14ac:dyDescent="0.2">
      <c r="A2932" s="9"/>
      <c r="B2932" s="10"/>
      <c r="C2932" s="9"/>
      <c r="D2932" s="11"/>
      <c r="E2932" s="11"/>
      <c r="F2932" s="9"/>
      <c r="G2932" s="9"/>
      <c r="H2932" s="9"/>
      <c r="I2932" s="9"/>
      <c r="J2932" s="9"/>
      <c r="K2932" s="9"/>
      <c r="L2932" s="9"/>
      <c r="M2932" s="9"/>
      <c r="N2932" s="9"/>
      <c r="O2932" s="12"/>
      <c r="P2932" s="9"/>
      <c r="Q2932" s="9"/>
    </row>
    <row r="2933" spans="1:17" x14ac:dyDescent="0.2">
      <c r="A2933" s="9"/>
      <c r="B2933" s="10"/>
      <c r="C2933" s="9"/>
      <c r="D2933" s="11"/>
      <c r="E2933" s="11"/>
      <c r="F2933" s="9"/>
      <c r="G2933" s="9"/>
      <c r="H2933" s="9"/>
      <c r="I2933" s="9"/>
      <c r="J2933" s="9"/>
      <c r="K2933" s="9"/>
      <c r="L2933" s="9"/>
      <c r="M2933" s="9"/>
      <c r="N2933" s="9"/>
      <c r="O2933" s="12"/>
      <c r="P2933" s="9"/>
      <c r="Q2933" s="9"/>
    </row>
    <row r="2934" spans="1:17" x14ac:dyDescent="0.2">
      <c r="A2934" s="9"/>
      <c r="B2934" s="10"/>
      <c r="C2934" s="9"/>
      <c r="D2934" s="11"/>
      <c r="E2934" s="11"/>
      <c r="F2934" s="9"/>
      <c r="G2934" s="9"/>
      <c r="H2934" s="9"/>
      <c r="I2934" s="9"/>
      <c r="J2934" s="9"/>
      <c r="K2934" s="9"/>
      <c r="L2934" s="9"/>
      <c r="M2934" s="9"/>
      <c r="N2934" s="9"/>
      <c r="O2934" s="12"/>
      <c r="P2934" s="9"/>
      <c r="Q2934" s="9"/>
    </row>
    <row r="2935" spans="1:17" x14ac:dyDescent="0.2">
      <c r="A2935" s="9"/>
      <c r="B2935" s="10"/>
      <c r="C2935" s="9"/>
      <c r="D2935" s="11"/>
      <c r="E2935" s="11"/>
      <c r="F2935" s="9"/>
      <c r="G2935" s="9"/>
      <c r="H2935" s="9"/>
      <c r="I2935" s="9"/>
      <c r="J2935" s="9"/>
      <c r="K2935" s="9"/>
      <c r="L2935" s="9"/>
      <c r="M2935" s="9"/>
      <c r="N2935" s="9"/>
      <c r="O2935" s="12"/>
      <c r="P2935" s="9"/>
      <c r="Q2935" s="9"/>
    </row>
    <row r="2936" spans="1:17" x14ac:dyDescent="0.2">
      <c r="A2936" s="9"/>
      <c r="B2936" s="10"/>
      <c r="C2936" s="9"/>
      <c r="D2936" s="11"/>
      <c r="E2936" s="11"/>
      <c r="F2936" s="9"/>
      <c r="G2936" s="9"/>
      <c r="H2936" s="9"/>
      <c r="I2936" s="9"/>
      <c r="J2936" s="9"/>
      <c r="K2936" s="9"/>
      <c r="L2936" s="9"/>
      <c r="M2936" s="9"/>
      <c r="N2936" s="9"/>
      <c r="O2936" s="12"/>
      <c r="P2936" s="9"/>
      <c r="Q2936" s="9"/>
    </row>
    <row r="2937" spans="1:17" x14ac:dyDescent="0.2">
      <c r="A2937" s="9"/>
      <c r="B2937" s="10"/>
      <c r="C2937" s="9"/>
      <c r="D2937" s="11"/>
      <c r="E2937" s="11"/>
      <c r="F2937" s="9"/>
      <c r="G2937" s="9"/>
      <c r="H2937" s="9"/>
      <c r="I2937" s="9"/>
      <c r="J2937" s="9"/>
      <c r="K2937" s="9"/>
      <c r="L2937" s="9"/>
      <c r="M2937" s="9"/>
      <c r="N2937" s="9"/>
      <c r="O2937" s="12"/>
      <c r="P2937" s="9"/>
      <c r="Q2937" s="9"/>
    </row>
    <row r="2938" spans="1:17" x14ac:dyDescent="0.2">
      <c r="A2938" s="9"/>
      <c r="B2938" s="10"/>
      <c r="C2938" s="9"/>
      <c r="D2938" s="11"/>
      <c r="E2938" s="11"/>
      <c r="F2938" s="9"/>
      <c r="G2938" s="9"/>
      <c r="H2938" s="9"/>
      <c r="I2938" s="9"/>
      <c r="J2938" s="9"/>
      <c r="K2938" s="9"/>
      <c r="L2938" s="9"/>
      <c r="M2938" s="9"/>
      <c r="N2938" s="9"/>
      <c r="O2938" s="12"/>
      <c r="P2938" s="9"/>
      <c r="Q2938" s="9"/>
    </row>
    <row r="2939" spans="1:17" x14ac:dyDescent="0.2">
      <c r="A2939" s="9"/>
      <c r="B2939" s="10"/>
      <c r="C2939" s="9"/>
      <c r="D2939" s="11"/>
      <c r="E2939" s="11"/>
      <c r="F2939" s="9"/>
      <c r="G2939" s="9"/>
      <c r="H2939" s="9"/>
      <c r="I2939" s="9"/>
      <c r="J2939" s="9"/>
      <c r="K2939" s="9"/>
      <c r="L2939" s="9"/>
      <c r="M2939" s="9"/>
      <c r="N2939" s="9"/>
      <c r="O2939" s="12"/>
      <c r="P2939" s="9"/>
      <c r="Q2939" s="9"/>
    </row>
    <row r="2940" spans="1:17" x14ac:dyDescent="0.2">
      <c r="A2940" s="9"/>
      <c r="B2940" s="10"/>
      <c r="C2940" s="9"/>
      <c r="D2940" s="11"/>
      <c r="E2940" s="11"/>
      <c r="F2940" s="9"/>
      <c r="G2940" s="9"/>
      <c r="H2940" s="9"/>
      <c r="I2940" s="9"/>
      <c r="J2940" s="9"/>
      <c r="K2940" s="9"/>
      <c r="L2940" s="9"/>
      <c r="M2940" s="9"/>
      <c r="N2940" s="9"/>
      <c r="O2940" s="12"/>
      <c r="P2940" s="9"/>
      <c r="Q2940" s="9"/>
    </row>
    <row r="2941" spans="1:17" x14ac:dyDescent="0.2">
      <c r="A2941" s="9"/>
      <c r="B2941" s="10"/>
      <c r="C2941" s="9"/>
      <c r="D2941" s="11"/>
      <c r="E2941" s="11"/>
      <c r="F2941" s="9"/>
      <c r="G2941" s="9"/>
      <c r="H2941" s="9"/>
      <c r="I2941" s="9"/>
      <c r="J2941" s="9"/>
      <c r="K2941" s="9"/>
      <c r="L2941" s="9"/>
      <c r="M2941" s="9"/>
      <c r="N2941" s="9"/>
      <c r="O2941" s="12"/>
      <c r="P2941" s="9"/>
      <c r="Q2941" s="9"/>
    </row>
    <row r="2942" spans="1:17" x14ac:dyDescent="0.2">
      <c r="A2942" s="9"/>
      <c r="B2942" s="10"/>
      <c r="C2942" s="9"/>
      <c r="D2942" s="11"/>
      <c r="E2942" s="11"/>
      <c r="F2942" s="9"/>
      <c r="G2942" s="9"/>
      <c r="H2942" s="9"/>
      <c r="I2942" s="9"/>
      <c r="J2942" s="9"/>
      <c r="K2942" s="9"/>
      <c r="L2942" s="9"/>
      <c r="M2942" s="9"/>
      <c r="N2942" s="9"/>
      <c r="O2942" s="12"/>
      <c r="P2942" s="9"/>
      <c r="Q2942" s="9"/>
    </row>
    <row r="2943" spans="1:17" x14ac:dyDescent="0.2">
      <c r="A2943" s="9"/>
      <c r="B2943" s="10"/>
      <c r="C2943" s="9"/>
      <c r="D2943" s="11"/>
      <c r="E2943" s="11"/>
      <c r="F2943" s="9"/>
      <c r="G2943" s="9"/>
      <c r="H2943" s="9"/>
      <c r="I2943" s="9"/>
      <c r="J2943" s="9"/>
      <c r="K2943" s="9"/>
      <c r="L2943" s="9"/>
      <c r="M2943" s="9"/>
      <c r="N2943" s="9"/>
      <c r="O2943" s="12"/>
      <c r="P2943" s="9"/>
      <c r="Q2943" s="9"/>
    </row>
    <row r="2944" spans="1:17" x14ac:dyDescent="0.2">
      <c r="A2944" s="9"/>
      <c r="B2944" s="10"/>
      <c r="C2944" s="9"/>
      <c r="D2944" s="11"/>
      <c r="E2944" s="11"/>
      <c r="F2944" s="9"/>
      <c r="G2944" s="9"/>
      <c r="H2944" s="9"/>
      <c r="I2944" s="9"/>
      <c r="J2944" s="9"/>
      <c r="K2944" s="9"/>
      <c r="L2944" s="9"/>
      <c r="M2944" s="9"/>
      <c r="N2944" s="9"/>
      <c r="O2944" s="12"/>
      <c r="P2944" s="9"/>
      <c r="Q2944" s="9"/>
    </row>
    <row r="2945" spans="1:17" x14ac:dyDescent="0.2">
      <c r="A2945" s="9"/>
      <c r="B2945" s="10"/>
      <c r="C2945" s="9"/>
      <c r="D2945" s="11"/>
      <c r="E2945" s="11"/>
      <c r="F2945" s="9"/>
      <c r="G2945" s="9"/>
      <c r="H2945" s="9"/>
      <c r="I2945" s="9"/>
      <c r="J2945" s="9"/>
      <c r="K2945" s="9"/>
      <c r="L2945" s="9"/>
      <c r="M2945" s="9"/>
      <c r="N2945" s="9"/>
      <c r="O2945" s="12"/>
      <c r="P2945" s="9"/>
      <c r="Q2945" s="9"/>
    </row>
    <row r="2946" spans="1:17" x14ac:dyDescent="0.2">
      <c r="A2946" s="9"/>
      <c r="B2946" s="10"/>
      <c r="C2946" s="9"/>
      <c r="D2946" s="11"/>
      <c r="E2946" s="11"/>
      <c r="F2946" s="9"/>
      <c r="G2946" s="9"/>
      <c r="H2946" s="9"/>
      <c r="I2946" s="9"/>
      <c r="J2946" s="9"/>
      <c r="K2946" s="9"/>
      <c r="L2946" s="9"/>
      <c r="M2946" s="9"/>
      <c r="N2946" s="9"/>
      <c r="O2946" s="12"/>
      <c r="P2946" s="9"/>
      <c r="Q2946" s="9"/>
    </row>
    <row r="2947" spans="1:17" x14ac:dyDescent="0.2">
      <c r="A2947" s="9"/>
      <c r="B2947" s="10"/>
      <c r="C2947" s="9"/>
      <c r="D2947" s="11"/>
      <c r="E2947" s="11"/>
      <c r="F2947" s="9"/>
      <c r="G2947" s="9"/>
      <c r="H2947" s="9"/>
      <c r="I2947" s="9"/>
      <c r="J2947" s="9"/>
      <c r="K2947" s="9"/>
      <c r="L2947" s="9"/>
      <c r="M2947" s="9"/>
      <c r="N2947" s="9"/>
      <c r="O2947" s="12"/>
      <c r="P2947" s="9"/>
      <c r="Q2947" s="9"/>
    </row>
    <row r="2948" spans="1:17" x14ac:dyDescent="0.2">
      <c r="A2948" s="9"/>
      <c r="B2948" s="10"/>
      <c r="C2948" s="9"/>
      <c r="D2948" s="11"/>
      <c r="E2948" s="11"/>
      <c r="F2948" s="9"/>
      <c r="G2948" s="9"/>
      <c r="H2948" s="9"/>
      <c r="I2948" s="9"/>
      <c r="J2948" s="9"/>
      <c r="K2948" s="9"/>
      <c r="L2948" s="9"/>
      <c r="M2948" s="9"/>
      <c r="N2948" s="9"/>
      <c r="O2948" s="12"/>
      <c r="P2948" s="9"/>
      <c r="Q2948" s="9"/>
    </row>
    <row r="2949" spans="1:17" x14ac:dyDescent="0.2">
      <c r="A2949" s="9"/>
      <c r="B2949" s="10"/>
      <c r="C2949" s="9"/>
      <c r="D2949" s="11"/>
      <c r="E2949" s="11"/>
      <c r="F2949" s="9"/>
      <c r="G2949" s="9"/>
      <c r="H2949" s="9"/>
      <c r="I2949" s="9"/>
      <c r="J2949" s="9"/>
      <c r="K2949" s="9"/>
      <c r="L2949" s="9"/>
      <c r="M2949" s="9"/>
      <c r="N2949" s="9"/>
      <c r="O2949" s="12"/>
      <c r="P2949" s="9"/>
      <c r="Q2949" s="9"/>
    </row>
    <row r="2950" spans="1:17" x14ac:dyDescent="0.2">
      <c r="A2950" s="9"/>
      <c r="B2950" s="10"/>
      <c r="C2950" s="9"/>
      <c r="D2950" s="11"/>
      <c r="E2950" s="11"/>
      <c r="F2950" s="9"/>
      <c r="G2950" s="9"/>
      <c r="H2950" s="9"/>
      <c r="I2950" s="9"/>
      <c r="J2950" s="9"/>
      <c r="K2950" s="9"/>
      <c r="L2950" s="9"/>
      <c r="M2950" s="9"/>
      <c r="N2950" s="9"/>
      <c r="O2950" s="12"/>
      <c r="P2950" s="9"/>
      <c r="Q2950" s="9"/>
    </row>
    <row r="2951" spans="1:17" x14ac:dyDescent="0.2">
      <c r="A2951" s="9"/>
      <c r="B2951" s="10"/>
      <c r="C2951" s="9"/>
      <c r="D2951" s="11"/>
      <c r="E2951" s="11"/>
      <c r="F2951" s="9"/>
      <c r="G2951" s="9"/>
      <c r="H2951" s="9"/>
      <c r="I2951" s="9"/>
      <c r="J2951" s="9"/>
      <c r="K2951" s="9"/>
      <c r="L2951" s="9"/>
      <c r="M2951" s="9"/>
      <c r="N2951" s="9"/>
      <c r="O2951" s="12"/>
      <c r="P2951" s="9"/>
      <c r="Q2951" s="9"/>
    </row>
    <row r="2952" spans="1:17" x14ac:dyDescent="0.2">
      <c r="A2952" s="9"/>
      <c r="B2952" s="10"/>
      <c r="C2952" s="9"/>
      <c r="D2952" s="11"/>
      <c r="E2952" s="11"/>
      <c r="F2952" s="9"/>
      <c r="G2952" s="9"/>
      <c r="H2952" s="9"/>
      <c r="I2952" s="9"/>
      <c r="J2952" s="9"/>
      <c r="K2952" s="9"/>
      <c r="L2952" s="9"/>
      <c r="M2952" s="9"/>
      <c r="N2952" s="9"/>
      <c r="O2952" s="12"/>
      <c r="P2952" s="9"/>
      <c r="Q2952" s="9"/>
    </row>
    <row r="2953" spans="1:17" x14ac:dyDescent="0.2">
      <c r="A2953" s="9"/>
      <c r="B2953" s="10"/>
      <c r="C2953" s="9"/>
      <c r="D2953" s="11"/>
      <c r="E2953" s="11"/>
      <c r="F2953" s="9"/>
      <c r="G2953" s="9"/>
      <c r="H2953" s="9"/>
      <c r="I2953" s="9"/>
      <c r="J2953" s="9"/>
      <c r="K2953" s="9"/>
      <c r="L2953" s="9"/>
      <c r="M2953" s="9"/>
      <c r="N2953" s="9"/>
      <c r="O2953" s="12"/>
      <c r="P2953" s="9"/>
      <c r="Q2953" s="9"/>
    </row>
    <row r="2954" spans="1:17" x14ac:dyDescent="0.2">
      <c r="A2954" s="9"/>
      <c r="B2954" s="10"/>
      <c r="C2954" s="9"/>
      <c r="D2954" s="11"/>
      <c r="E2954" s="11"/>
      <c r="F2954" s="9"/>
      <c r="G2954" s="9"/>
      <c r="H2954" s="9"/>
      <c r="I2954" s="9"/>
      <c r="J2954" s="9"/>
      <c r="K2954" s="9"/>
      <c r="L2954" s="9"/>
      <c r="M2954" s="9"/>
      <c r="N2954" s="9"/>
      <c r="O2954" s="12"/>
      <c r="P2954" s="9"/>
      <c r="Q2954" s="9"/>
    </row>
    <row r="2955" spans="1:17" x14ac:dyDescent="0.2">
      <c r="A2955" s="9"/>
      <c r="B2955" s="10"/>
      <c r="C2955" s="9"/>
      <c r="D2955" s="11"/>
      <c r="E2955" s="11"/>
      <c r="F2955" s="9"/>
      <c r="G2955" s="9"/>
      <c r="H2955" s="9"/>
      <c r="I2955" s="9"/>
      <c r="J2955" s="9"/>
      <c r="K2955" s="9"/>
      <c r="L2955" s="9"/>
      <c r="M2955" s="9"/>
      <c r="N2955" s="9"/>
      <c r="O2955" s="12"/>
      <c r="P2955" s="9"/>
      <c r="Q2955" s="9"/>
    </row>
    <row r="2956" spans="1:17" x14ac:dyDescent="0.2">
      <c r="A2956" s="9"/>
      <c r="B2956" s="10"/>
      <c r="C2956" s="9"/>
      <c r="D2956" s="11"/>
      <c r="E2956" s="11"/>
      <c r="F2956" s="9"/>
      <c r="G2956" s="9"/>
      <c r="H2956" s="9"/>
      <c r="I2956" s="9"/>
      <c r="J2956" s="9"/>
      <c r="K2956" s="9"/>
      <c r="L2956" s="9"/>
      <c r="M2956" s="9"/>
      <c r="N2956" s="9"/>
      <c r="O2956" s="12"/>
      <c r="P2956" s="9"/>
      <c r="Q2956" s="9"/>
    </row>
    <row r="2957" spans="1:17" x14ac:dyDescent="0.2">
      <c r="A2957" s="9"/>
      <c r="B2957" s="10"/>
      <c r="C2957" s="9"/>
      <c r="D2957" s="11"/>
      <c r="E2957" s="11"/>
      <c r="F2957" s="9"/>
      <c r="G2957" s="9"/>
      <c r="H2957" s="9"/>
      <c r="I2957" s="9"/>
      <c r="J2957" s="9"/>
      <c r="K2957" s="9"/>
      <c r="L2957" s="9"/>
      <c r="M2957" s="9"/>
      <c r="N2957" s="9"/>
      <c r="O2957" s="12"/>
      <c r="P2957" s="9"/>
      <c r="Q2957" s="9"/>
    </row>
    <row r="2958" spans="1:17" x14ac:dyDescent="0.2">
      <c r="A2958" s="9"/>
      <c r="B2958" s="10"/>
      <c r="C2958" s="9"/>
      <c r="D2958" s="11"/>
      <c r="E2958" s="11"/>
      <c r="F2958" s="9"/>
      <c r="G2958" s="9"/>
      <c r="H2958" s="9"/>
      <c r="I2958" s="9"/>
      <c r="J2958" s="9"/>
      <c r="K2958" s="9"/>
      <c r="L2958" s="9"/>
      <c r="M2958" s="9"/>
      <c r="N2958" s="9"/>
      <c r="O2958" s="12"/>
      <c r="P2958" s="9"/>
      <c r="Q2958" s="9"/>
    </row>
    <row r="2959" spans="1:17" x14ac:dyDescent="0.2">
      <c r="A2959" s="9"/>
      <c r="B2959" s="10"/>
      <c r="C2959" s="9"/>
      <c r="D2959" s="11"/>
      <c r="E2959" s="11"/>
      <c r="F2959" s="9"/>
      <c r="G2959" s="9"/>
      <c r="H2959" s="9"/>
      <c r="I2959" s="9"/>
      <c r="J2959" s="9"/>
      <c r="K2959" s="9"/>
      <c r="L2959" s="9"/>
      <c r="M2959" s="9"/>
      <c r="N2959" s="9"/>
      <c r="O2959" s="12"/>
      <c r="P2959" s="9"/>
      <c r="Q2959" s="9"/>
    </row>
    <row r="2960" spans="1:17" x14ac:dyDescent="0.2">
      <c r="A2960" s="9"/>
      <c r="B2960" s="10"/>
      <c r="C2960" s="9"/>
      <c r="D2960" s="11"/>
      <c r="E2960" s="11"/>
      <c r="F2960" s="9"/>
      <c r="G2960" s="9"/>
      <c r="H2960" s="9"/>
      <c r="I2960" s="9"/>
      <c r="J2960" s="9"/>
      <c r="K2960" s="9"/>
      <c r="L2960" s="9"/>
      <c r="M2960" s="9"/>
      <c r="N2960" s="9"/>
      <c r="O2960" s="12"/>
      <c r="P2960" s="9"/>
      <c r="Q2960" s="9"/>
    </row>
    <row r="2961" spans="1:17" x14ac:dyDescent="0.2">
      <c r="A2961" s="9"/>
      <c r="B2961" s="10"/>
      <c r="C2961" s="9"/>
      <c r="D2961" s="11"/>
      <c r="E2961" s="11"/>
      <c r="F2961" s="9"/>
      <c r="G2961" s="9"/>
      <c r="H2961" s="9"/>
      <c r="I2961" s="9"/>
      <c r="J2961" s="9"/>
      <c r="K2961" s="9"/>
      <c r="L2961" s="9"/>
      <c r="M2961" s="9"/>
      <c r="N2961" s="9"/>
      <c r="O2961" s="12"/>
      <c r="P2961" s="9"/>
      <c r="Q2961" s="9"/>
    </row>
    <row r="2962" spans="1:17" x14ac:dyDescent="0.2">
      <c r="A2962" s="9"/>
      <c r="B2962" s="10"/>
      <c r="C2962" s="9"/>
      <c r="D2962" s="11"/>
      <c r="E2962" s="11"/>
      <c r="F2962" s="9"/>
      <c r="G2962" s="9"/>
      <c r="H2962" s="9"/>
      <c r="I2962" s="9"/>
      <c r="J2962" s="9"/>
      <c r="K2962" s="9"/>
      <c r="L2962" s="9"/>
      <c r="M2962" s="9"/>
      <c r="N2962" s="9"/>
      <c r="O2962" s="12"/>
      <c r="P2962" s="9"/>
      <c r="Q2962" s="9"/>
    </row>
    <row r="2963" spans="1:17" x14ac:dyDescent="0.2">
      <c r="A2963" s="9"/>
      <c r="B2963" s="10"/>
      <c r="C2963" s="9"/>
      <c r="D2963" s="11"/>
      <c r="E2963" s="11"/>
      <c r="F2963" s="9"/>
      <c r="G2963" s="9"/>
      <c r="H2963" s="9"/>
      <c r="I2963" s="9"/>
      <c r="J2963" s="9"/>
      <c r="K2963" s="9"/>
      <c r="L2963" s="9"/>
      <c r="M2963" s="9"/>
      <c r="N2963" s="9"/>
      <c r="O2963" s="12"/>
      <c r="P2963" s="9"/>
      <c r="Q2963" s="9"/>
    </row>
    <row r="2964" spans="1:17" x14ac:dyDescent="0.2">
      <c r="A2964" s="9"/>
      <c r="B2964" s="10"/>
      <c r="C2964" s="9"/>
      <c r="D2964" s="11"/>
      <c r="E2964" s="11"/>
      <c r="F2964" s="9"/>
      <c r="G2964" s="9"/>
      <c r="H2964" s="9"/>
      <c r="I2964" s="9"/>
      <c r="J2964" s="9"/>
      <c r="K2964" s="9"/>
      <c r="L2964" s="9"/>
      <c r="M2964" s="9"/>
      <c r="N2964" s="9"/>
      <c r="O2964" s="12"/>
      <c r="P2964" s="9"/>
      <c r="Q2964" s="9"/>
    </row>
    <row r="2965" spans="1:17" x14ac:dyDescent="0.2">
      <c r="A2965" s="9"/>
      <c r="B2965" s="10"/>
      <c r="C2965" s="9"/>
      <c r="D2965" s="11"/>
      <c r="E2965" s="11"/>
      <c r="F2965" s="9"/>
      <c r="G2965" s="9"/>
      <c r="H2965" s="9"/>
      <c r="I2965" s="9"/>
      <c r="J2965" s="9"/>
      <c r="K2965" s="9"/>
      <c r="L2965" s="9"/>
      <c r="M2965" s="9"/>
      <c r="N2965" s="9"/>
      <c r="O2965" s="12"/>
      <c r="P2965" s="9"/>
      <c r="Q2965" s="9"/>
    </row>
    <row r="2966" spans="1:17" x14ac:dyDescent="0.2">
      <c r="A2966" s="9"/>
      <c r="B2966" s="10"/>
      <c r="C2966" s="9"/>
      <c r="D2966" s="11"/>
      <c r="E2966" s="11"/>
      <c r="F2966" s="9"/>
      <c r="G2966" s="9"/>
      <c r="H2966" s="9"/>
      <c r="I2966" s="9"/>
      <c r="J2966" s="9"/>
      <c r="K2966" s="9"/>
      <c r="L2966" s="9"/>
      <c r="M2966" s="9"/>
      <c r="N2966" s="9"/>
      <c r="O2966" s="12"/>
      <c r="P2966" s="9"/>
      <c r="Q2966" s="9"/>
    </row>
    <row r="2967" spans="1:17" x14ac:dyDescent="0.2">
      <c r="A2967" s="9"/>
      <c r="B2967" s="10"/>
      <c r="C2967" s="9"/>
      <c r="D2967" s="11"/>
      <c r="E2967" s="11"/>
      <c r="F2967" s="9"/>
      <c r="G2967" s="9"/>
      <c r="H2967" s="9"/>
      <c r="I2967" s="9"/>
      <c r="J2967" s="9"/>
      <c r="K2967" s="9"/>
      <c r="L2967" s="9"/>
      <c r="M2967" s="9"/>
      <c r="N2967" s="9"/>
      <c r="O2967" s="12"/>
      <c r="P2967" s="9"/>
      <c r="Q2967" s="9"/>
    </row>
    <row r="2968" spans="1:17" x14ac:dyDescent="0.2">
      <c r="A2968" s="9"/>
      <c r="B2968" s="10"/>
      <c r="C2968" s="9"/>
      <c r="D2968" s="11"/>
      <c r="E2968" s="11"/>
      <c r="F2968" s="9"/>
      <c r="G2968" s="9"/>
      <c r="H2968" s="9"/>
      <c r="I2968" s="9"/>
      <c r="J2968" s="9"/>
      <c r="K2968" s="9"/>
      <c r="L2968" s="9"/>
      <c r="M2968" s="9"/>
      <c r="N2968" s="9"/>
      <c r="O2968" s="12"/>
      <c r="P2968" s="9"/>
      <c r="Q2968" s="9"/>
    </row>
    <row r="2969" spans="1:17" x14ac:dyDescent="0.2">
      <c r="A2969" s="9"/>
      <c r="B2969" s="10"/>
      <c r="C2969" s="9"/>
      <c r="D2969" s="11"/>
      <c r="E2969" s="11"/>
      <c r="F2969" s="9"/>
      <c r="G2969" s="9"/>
      <c r="H2969" s="9"/>
      <c r="I2969" s="9"/>
      <c r="J2969" s="9"/>
      <c r="K2969" s="9"/>
      <c r="L2969" s="9"/>
      <c r="M2969" s="9"/>
      <c r="N2969" s="9"/>
      <c r="O2969" s="12"/>
      <c r="P2969" s="9"/>
      <c r="Q2969" s="9"/>
    </row>
    <row r="2970" spans="1:17" x14ac:dyDescent="0.2">
      <c r="A2970" s="9"/>
      <c r="B2970" s="10"/>
      <c r="C2970" s="9"/>
      <c r="D2970" s="11"/>
      <c r="E2970" s="11"/>
      <c r="F2970" s="9"/>
      <c r="G2970" s="9"/>
      <c r="H2970" s="9"/>
      <c r="I2970" s="9"/>
      <c r="J2970" s="9"/>
      <c r="K2970" s="9"/>
      <c r="L2970" s="9"/>
      <c r="M2970" s="9"/>
      <c r="N2970" s="9"/>
      <c r="O2970" s="12"/>
      <c r="P2970" s="9"/>
      <c r="Q2970" s="9"/>
    </row>
    <row r="2971" spans="1:17" x14ac:dyDescent="0.2">
      <c r="A2971" s="9"/>
      <c r="B2971" s="10"/>
      <c r="C2971" s="9"/>
      <c r="D2971" s="11"/>
      <c r="E2971" s="11"/>
      <c r="F2971" s="9"/>
      <c r="G2971" s="9"/>
      <c r="H2971" s="9"/>
      <c r="I2971" s="9"/>
      <c r="J2971" s="9"/>
      <c r="K2971" s="9"/>
      <c r="L2971" s="9"/>
      <c r="M2971" s="9"/>
      <c r="N2971" s="9"/>
      <c r="O2971" s="12"/>
      <c r="P2971" s="9"/>
      <c r="Q2971" s="9"/>
    </row>
    <row r="2972" spans="1:17" x14ac:dyDescent="0.2">
      <c r="A2972" s="9"/>
      <c r="B2972" s="10"/>
      <c r="C2972" s="9"/>
      <c r="D2972" s="11"/>
      <c r="E2972" s="11"/>
      <c r="F2972" s="9"/>
      <c r="G2972" s="9"/>
      <c r="H2972" s="9"/>
      <c r="I2972" s="9"/>
      <c r="J2972" s="9"/>
      <c r="K2972" s="9"/>
      <c r="L2972" s="9"/>
      <c r="M2972" s="9"/>
      <c r="N2972" s="9"/>
      <c r="O2972" s="12"/>
      <c r="P2972" s="9"/>
      <c r="Q2972" s="9"/>
    </row>
    <row r="2973" spans="1:17" x14ac:dyDescent="0.2">
      <c r="A2973" s="9"/>
      <c r="B2973" s="10"/>
      <c r="C2973" s="9"/>
      <c r="D2973" s="11"/>
      <c r="E2973" s="11"/>
      <c r="F2973" s="9"/>
      <c r="G2973" s="9"/>
      <c r="H2973" s="9"/>
      <c r="I2973" s="9"/>
      <c r="J2973" s="9"/>
      <c r="K2973" s="9"/>
      <c r="L2973" s="9"/>
      <c r="M2973" s="9"/>
      <c r="N2973" s="9"/>
      <c r="O2973" s="12"/>
      <c r="P2973" s="9"/>
      <c r="Q2973" s="9"/>
    </row>
    <row r="2974" spans="1:17" x14ac:dyDescent="0.2">
      <c r="A2974" s="9"/>
      <c r="B2974" s="10"/>
      <c r="C2974" s="9"/>
      <c r="D2974" s="11"/>
      <c r="E2974" s="11"/>
      <c r="F2974" s="9"/>
      <c r="G2974" s="9"/>
      <c r="H2974" s="9"/>
      <c r="I2974" s="9"/>
      <c r="J2974" s="9"/>
      <c r="K2974" s="9"/>
      <c r="L2974" s="9"/>
      <c r="M2974" s="9"/>
      <c r="N2974" s="9"/>
      <c r="O2974" s="12"/>
      <c r="P2974" s="9"/>
      <c r="Q2974" s="9"/>
    </row>
    <row r="2975" spans="1:17" x14ac:dyDescent="0.2">
      <c r="A2975" s="9"/>
      <c r="B2975" s="10"/>
      <c r="C2975" s="9"/>
      <c r="D2975" s="11"/>
      <c r="E2975" s="11"/>
      <c r="F2975" s="9"/>
      <c r="G2975" s="9"/>
      <c r="H2975" s="9"/>
      <c r="I2975" s="9"/>
      <c r="J2975" s="9"/>
      <c r="K2975" s="9"/>
      <c r="L2975" s="9"/>
      <c r="M2975" s="9"/>
      <c r="N2975" s="9"/>
      <c r="O2975" s="12"/>
      <c r="P2975" s="9"/>
      <c r="Q2975" s="9"/>
    </row>
    <row r="2976" spans="1:17" x14ac:dyDescent="0.2">
      <c r="A2976" s="9"/>
      <c r="B2976" s="10"/>
      <c r="C2976" s="9"/>
      <c r="D2976" s="11"/>
      <c r="E2976" s="11"/>
      <c r="F2976" s="9"/>
      <c r="G2976" s="9"/>
      <c r="H2976" s="9"/>
      <c r="I2976" s="9"/>
      <c r="J2976" s="9"/>
      <c r="K2976" s="9"/>
      <c r="L2976" s="9"/>
      <c r="M2976" s="9"/>
      <c r="N2976" s="9"/>
      <c r="O2976" s="12"/>
      <c r="P2976" s="9"/>
      <c r="Q2976" s="9"/>
    </row>
    <row r="2977" spans="1:17" x14ac:dyDescent="0.2">
      <c r="A2977" s="9"/>
      <c r="B2977" s="10"/>
      <c r="C2977" s="9"/>
      <c r="D2977" s="11"/>
      <c r="E2977" s="11"/>
      <c r="F2977" s="9"/>
      <c r="G2977" s="9"/>
      <c r="H2977" s="9"/>
      <c r="I2977" s="9"/>
      <c r="J2977" s="9"/>
      <c r="K2977" s="9"/>
      <c r="L2977" s="9"/>
      <c r="M2977" s="9"/>
      <c r="N2977" s="9"/>
      <c r="O2977" s="12"/>
      <c r="P2977" s="9"/>
      <c r="Q2977" s="9"/>
    </row>
    <row r="2978" spans="1:17" x14ac:dyDescent="0.2">
      <c r="A2978" s="9"/>
      <c r="B2978" s="10"/>
      <c r="C2978" s="9"/>
      <c r="D2978" s="11"/>
      <c r="E2978" s="11"/>
      <c r="F2978" s="9"/>
      <c r="G2978" s="9"/>
      <c r="H2978" s="9"/>
      <c r="I2978" s="9"/>
      <c r="J2978" s="9"/>
      <c r="K2978" s="9"/>
      <c r="L2978" s="9"/>
      <c r="M2978" s="9"/>
      <c r="N2978" s="9"/>
      <c r="O2978" s="12"/>
      <c r="P2978" s="9"/>
      <c r="Q2978" s="9"/>
    </row>
    <row r="2979" spans="1:17" x14ac:dyDescent="0.2">
      <c r="A2979" s="9"/>
      <c r="B2979" s="10"/>
      <c r="C2979" s="9"/>
      <c r="D2979" s="11"/>
      <c r="E2979" s="11"/>
      <c r="F2979" s="9"/>
      <c r="G2979" s="9"/>
      <c r="H2979" s="9"/>
      <c r="I2979" s="9"/>
      <c r="J2979" s="9"/>
      <c r="K2979" s="9"/>
      <c r="L2979" s="9"/>
      <c r="M2979" s="9"/>
      <c r="N2979" s="9"/>
      <c r="O2979" s="12"/>
      <c r="P2979" s="9"/>
      <c r="Q2979" s="9"/>
    </row>
    <row r="2980" spans="1:17" x14ac:dyDescent="0.2">
      <c r="A2980" s="9"/>
      <c r="B2980" s="10"/>
      <c r="C2980" s="9"/>
      <c r="D2980" s="11"/>
      <c r="E2980" s="11"/>
      <c r="F2980" s="9"/>
      <c r="G2980" s="9"/>
      <c r="H2980" s="9"/>
      <c r="I2980" s="9"/>
      <c r="J2980" s="9"/>
      <c r="K2980" s="9"/>
      <c r="L2980" s="9"/>
      <c r="M2980" s="9"/>
      <c r="N2980" s="9"/>
      <c r="O2980" s="12"/>
      <c r="P2980" s="9"/>
      <c r="Q2980" s="9"/>
    </row>
    <row r="2981" spans="1:17" x14ac:dyDescent="0.2">
      <c r="A2981" s="9"/>
      <c r="B2981" s="10"/>
      <c r="C2981" s="9"/>
      <c r="D2981" s="11"/>
      <c r="E2981" s="11"/>
      <c r="F2981" s="9"/>
      <c r="G2981" s="9"/>
      <c r="H2981" s="9"/>
      <c r="I2981" s="9"/>
      <c r="J2981" s="9"/>
      <c r="K2981" s="9"/>
      <c r="L2981" s="9"/>
      <c r="M2981" s="9"/>
      <c r="N2981" s="9"/>
      <c r="O2981" s="12"/>
      <c r="P2981" s="9"/>
      <c r="Q2981" s="9"/>
    </row>
    <row r="2982" spans="1:17" x14ac:dyDescent="0.2">
      <c r="A2982" s="9"/>
      <c r="B2982" s="10"/>
      <c r="C2982" s="9"/>
      <c r="D2982" s="11"/>
      <c r="E2982" s="11"/>
      <c r="F2982" s="9"/>
      <c r="G2982" s="9"/>
      <c r="H2982" s="9"/>
      <c r="I2982" s="9"/>
      <c r="J2982" s="9"/>
      <c r="K2982" s="9"/>
      <c r="L2982" s="9"/>
      <c r="M2982" s="9"/>
      <c r="N2982" s="9"/>
      <c r="O2982" s="12"/>
      <c r="P2982" s="9"/>
      <c r="Q2982" s="9"/>
    </row>
    <row r="2983" spans="1:17" x14ac:dyDescent="0.2">
      <c r="A2983" s="9"/>
      <c r="B2983" s="10"/>
      <c r="C2983" s="9"/>
      <c r="D2983" s="11"/>
      <c r="E2983" s="11"/>
      <c r="F2983" s="9"/>
      <c r="G2983" s="9"/>
      <c r="H2983" s="9"/>
      <c r="I2983" s="9"/>
      <c r="J2983" s="9"/>
      <c r="K2983" s="9"/>
      <c r="L2983" s="9"/>
      <c r="M2983" s="9"/>
      <c r="N2983" s="9"/>
      <c r="O2983" s="12"/>
      <c r="P2983" s="9"/>
      <c r="Q2983" s="9"/>
    </row>
    <row r="2984" spans="1:17" x14ac:dyDescent="0.2">
      <c r="A2984" s="9"/>
      <c r="B2984" s="10"/>
      <c r="C2984" s="9"/>
      <c r="D2984" s="11"/>
      <c r="E2984" s="11"/>
      <c r="F2984" s="9"/>
      <c r="G2984" s="9"/>
      <c r="H2984" s="9"/>
      <c r="I2984" s="9"/>
      <c r="J2984" s="9"/>
      <c r="K2984" s="9"/>
      <c r="L2984" s="9"/>
      <c r="M2984" s="9"/>
      <c r="N2984" s="9"/>
      <c r="O2984" s="12"/>
      <c r="P2984" s="9"/>
      <c r="Q2984" s="9"/>
    </row>
    <row r="2985" spans="1:17" x14ac:dyDescent="0.2">
      <c r="A2985" s="9"/>
      <c r="B2985" s="10"/>
      <c r="C2985" s="9"/>
      <c r="D2985" s="11"/>
      <c r="E2985" s="11"/>
      <c r="F2985" s="9"/>
      <c r="G2985" s="9"/>
      <c r="H2985" s="9"/>
      <c r="I2985" s="9"/>
      <c r="J2985" s="9"/>
      <c r="K2985" s="9"/>
      <c r="L2985" s="9"/>
      <c r="M2985" s="9"/>
      <c r="N2985" s="9"/>
      <c r="O2985" s="12"/>
      <c r="P2985" s="9"/>
      <c r="Q2985" s="9"/>
    </row>
    <row r="2986" spans="1:17" x14ac:dyDescent="0.2">
      <c r="A2986" s="9"/>
      <c r="B2986" s="10"/>
      <c r="C2986" s="9"/>
      <c r="D2986" s="11"/>
      <c r="E2986" s="11"/>
      <c r="F2986" s="9"/>
      <c r="G2986" s="9"/>
      <c r="H2986" s="9"/>
      <c r="I2986" s="9"/>
      <c r="J2986" s="9"/>
      <c r="K2986" s="9"/>
      <c r="L2986" s="9"/>
      <c r="M2986" s="9"/>
      <c r="N2986" s="9"/>
      <c r="O2986" s="12"/>
      <c r="P2986" s="9"/>
      <c r="Q2986" s="9"/>
    </row>
    <row r="2987" spans="1:17" x14ac:dyDescent="0.2">
      <c r="A2987" s="9"/>
      <c r="B2987" s="10"/>
      <c r="C2987" s="9"/>
      <c r="D2987" s="11"/>
      <c r="E2987" s="11"/>
      <c r="F2987" s="9"/>
      <c r="G2987" s="9"/>
      <c r="H2987" s="9"/>
      <c r="I2987" s="9"/>
      <c r="J2987" s="9"/>
      <c r="K2987" s="9"/>
      <c r="L2987" s="9"/>
      <c r="M2987" s="9"/>
      <c r="N2987" s="9"/>
      <c r="O2987" s="12"/>
      <c r="P2987" s="9"/>
      <c r="Q2987" s="9"/>
    </row>
    <row r="2988" spans="1:17" x14ac:dyDescent="0.2">
      <c r="A2988" s="9"/>
      <c r="B2988" s="10"/>
      <c r="C2988" s="9"/>
      <c r="D2988" s="11"/>
      <c r="E2988" s="11"/>
      <c r="F2988" s="9"/>
      <c r="G2988" s="9"/>
      <c r="H2988" s="9"/>
      <c r="I2988" s="9"/>
      <c r="J2988" s="9"/>
      <c r="K2988" s="9"/>
      <c r="L2988" s="9"/>
      <c r="M2988" s="9"/>
      <c r="N2988" s="9"/>
      <c r="O2988" s="12"/>
      <c r="P2988" s="9"/>
      <c r="Q2988" s="9"/>
    </row>
    <row r="2989" spans="1:17" x14ac:dyDescent="0.2">
      <c r="A2989" s="9"/>
      <c r="B2989" s="10"/>
      <c r="C2989" s="9"/>
      <c r="D2989" s="11"/>
      <c r="E2989" s="11"/>
      <c r="F2989" s="9"/>
      <c r="G2989" s="9"/>
      <c r="H2989" s="9"/>
      <c r="I2989" s="9"/>
      <c r="J2989" s="9"/>
      <c r="K2989" s="9"/>
      <c r="L2989" s="9"/>
      <c r="M2989" s="9"/>
      <c r="N2989" s="9"/>
      <c r="O2989" s="12"/>
      <c r="P2989" s="9"/>
      <c r="Q2989" s="9"/>
    </row>
    <row r="2990" spans="1:17" x14ac:dyDescent="0.2">
      <c r="A2990" s="9"/>
      <c r="B2990" s="10"/>
      <c r="C2990" s="9"/>
      <c r="D2990" s="11"/>
      <c r="E2990" s="11"/>
      <c r="F2990" s="9"/>
      <c r="G2990" s="9"/>
      <c r="H2990" s="9"/>
      <c r="I2990" s="9"/>
      <c r="J2990" s="9"/>
      <c r="K2990" s="9"/>
      <c r="L2990" s="9"/>
      <c r="M2990" s="9"/>
      <c r="N2990" s="9"/>
      <c r="O2990" s="12"/>
      <c r="P2990" s="9"/>
      <c r="Q2990" s="9"/>
    </row>
    <row r="2991" spans="1:17" x14ac:dyDescent="0.2">
      <c r="A2991" s="9"/>
      <c r="B2991" s="10"/>
      <c r="C2991" s="9"/>
      <c r="D2991" s="11"/>
      <c r="E2991" s="11"/>
      <c r="F2991" s="9"/>
      <c r="G2991" s="9"/>
      <c r="H2991" s="9"/>
      <c r="I2991" s="9"/>
      <c r="J2991" s="9"/>
      <c r="K2991" s="9"/>
      <c r="L2991" s="9"/>
      <c r="M2991" s="9"/>
      <c r="N2991" s="9"/>
      <c r="O2991" s="12"/>
      <c r="P2991" s="9"/>
      <c r="Q2991" s="9"/>
    </row>
    <row r="2992" spans="1:17" x14ac:dyDescent="0.2">
      <c r="A2992" s="9"/>
      <c r="B2992" s="10"/>
      <c r="C2992" s="9"/>
      <c r="D2992" s="11"/>
      <c r="E2992" s="11"/>
      <c r="F2992" s="9"/>
      <c r="G2992" s="9"/>
      <c r="H2992" s="9"/>
      <c r="I2992" s="9"/>
      <c r="J2992" s="9"/>
      <c r="K2992" s="9"/>
      <c r="L2992" s="9"/>
      <c r="M2992" s="9"/>
      <c r="N2992" s="9"/>
      <c r="O2992" s="12"/>
      <c r="P2992" s="9"/>
      <c r="Q2992" s="9"/>
    </row>
    <row r="2993" spans="1:17" x14ac:dyDescent="0.2">
      <c r="A2993" s="9"/>
      <c r="B2993" s="10"/>
      <c r="C2993" s="9"/>
      <c r="D2993" s="11"/>
      <c r="E2993" s="11"/>
      <c r="F2993" s="9"/>
      <c r="G2993" s="9"/>
      <c r="H2993" s="9"/>
      <c r="I2993" s="9"/>
      <c r="J2993" s="9"/>
      <c r="K2993" s="9"/>
      <c r="L2993" s="9"/>
      <c r="M2993" s="9"/>
      <c r="N2993" s="9"/>
      <c r="O2993" s="12"/>
      <c r="P2993" s="9"/>
      <c r="Q2993" s="9"/>
    </row>
    <row r="2994" spans="1:17" x14ac:dyDescent="0.2">
      <c r="A2994" s="9"/>
      <c r="B2994" s="10"/>
      <c r="C2994" s="9"/>
      <c r="D2994" s="11"/>
      <c r="E2994" s="11"/>
      <c r="F2994" s="9"/>
      <c r="G2994" s="9"/>
      <c r="H2994" s="9"/>
      <c r="I2994" s="9"/>
      <c r="J2994" s="9"/>
      <c r="K2994" s="9"/>
      <c r="L2994" s="9"/>
      <c r="M2994" s="9"/>
      <c r="N2994" s="9"/>
      <c r="O2994" s="12"/>
      <c r="P2994" s="9"/>
      <c r="Q2994" s="9"/>
    </row>
    <row r="2995" spans="1:17" x14ac:dyDescent="0.2">
      <c r="A2995" s="9"/>
      <c r="B2995" s="10"/>
      <c r="C2995" s="9"/>
      <c r="D2995" s="11"/>
      <c r="E2995" s="11"/>
      <c r="F2995" s="9"/>
      <c r="G2995" s="9"/>
      <c r="H2995" s="9"/>
      <c r="I2995" s="9"/>
      <c r="J2995" s="9"/>
      <c r="K2995" s="9"/>
      <c r="L2995" s="9"/>
      <c r="M2995" s="9"/>
      <c r="N2995" s="9"/>
      <c r="O2995" s="12"/>
      <c r="P2995" s="9"/>
      <c r="Q2995" s="9"/>
    </row>
    <row r="2996" spans="1:17" x14ac:dyDescent="0.2">
      <c r="A2996" s="9"/>
      <c r="B2996" s="10"/>
      <c r="C2996" s="9"/>
      <c r="D2996" s="11"/>
      <c r="E2996" s="11"/>
      <c r="F2996" s="9"/>
      <c r="G2996" s="9"/>
      <c r="H2996" s="9"/>
      <c r="I2996" s="9"/>
      <c r="J2996" s="9"/>
      <c r="K2996" s="9"/>
      <c r="L2996" s="9"/>
      <c r="M2996" s="9"/>
      <c r="N2996" s="9"/>
      <c r="O2996" s="12"/>
      <c r="P2996" s="9"/>
      <c r="Q2996" s="9"/>
    </row>
    <row r="2997" spans="1:17" x14ac:dyDescent="0.2">
      <c r="A2997" s="9"/>
      <c r="B2997" s="10"/>
      <c r="C2997" s="9"/>
      <c r="D2997" s="11"/>
      <c r="E2997" s="11"/>
      <c r="F2997" s="9"/>
      <c r="G2997" s="9"/>
      <c r="H2997" s="9"/>
      <c r="I2997" s="9"/>
      <c r="J2997" s="9"/>
      <c r="K2997" s="9"/>
      <c r="L2997" s="9"/>
      <c r="M2997" s="9"/>
      <c r="N2997" s="9"/>
      <c r="O2997" s="12"/>
      <c r="P2997" s="9"/>
      <c r="Q2997" s="9"/>
    </row>
    <row r="2998" spans="1:17" x14ac:dyDescent="0.2">
      <c r="A2998" s="9"/>
      <c r="B2998" s="10"/>
      <c r="C2998" s="9"/>
      <c r="D2998" s="11"/>
      <c r="E2998" s="11"/>
      <c r="F2998" s="9"/>
      <c r="G2998" s="9"/>
      <c r="H2998" s="9"/>
      <c r="I2998" s="9"/>
      <c r="J2998" s="9"/>
      <c r="K2998" s="9"/>
      <c r="L2998" s="9"/>
      <c r="M2998" s="9"/>
      <c r="N2998" s="9"/>
      <c r="O2998" s="12"/>
      <c r="P2998" s="9"/>
      <c r="Q2998" s="9"/>
    </row>
    <row r="2999" spans="1:17" x14ac:dyDescent="0.2">
      <c r="A2999" s="9"/>
      <c r="B2999" s="10"/>
      <c r="C2999" s="9"/>
      <c r="D2999" s="11"/>
      <c r="E2999" s="11"/>
      <c r="F2999" s="9"/>
      <c r="G2999" s="9"/>
      <c r="H2999" s="9"/>
      <c r="I2999" s="9"/>
      <c r="J2999" s="9"/>
      <c r="K2999" s="9"/>
      <c r="L2999" s="9"/>
      <c r="M2999" s="9"/>
      <c r="N2999" s="9"/>
      <c r="O2999" s="12"/>
      <c r="P2999" s="9"/>
      <c r="Q2999" s="9"/>
    </row>
    <row r="3000" spans="1:17" x14ac:dyDescent="0.2">
      <c r="A3000" s="9"/>
      <c r="B3000" s="10"/>
      <c r="C3000" s="9"/>
      <c r="D3000" s="11"/>
      <c r="E3000" s="11"/>
      <c r="F3000" s="9"/>
      <c r="G3000" s="9"/>
      <c r="H3000" s="9"/>
      <c r="I3000" s="9"/>
      <c r="J3000" s="9"/>
      <c r="K3000" s="9"/>
      <c r="L3000" s="9"/>
      <c r="M3000" s="9"/>
      <c r="N3000" s="9"/>
      <c r="O3000" s="12"/>
      <c r="P3000" s="9"/>
      <c r="Q3000" s="9"/>
    </row>
    <row r="3001" spans="1:17" x14ac:dyDescent="0.2">
      <c r="A3001" s="9"/>
      <c r="B3001" s="10"/>
      <c r="C3001" s="9"/>
      <c r="D3001" s="11"/>
      <c r="E3001" s="11"/>
      <c r="F3001" s="9"/>
      <c r="G3001" s="9"/>
      <c r="H3001" s="9"/>
      <c r="I3001" s="9"/>
      <c r="J3001" s="9"/>
      <c r="K3001" s="9"/>
      <c r="L3001" s="9"/>
      <c r="M3001" s="9"/>
      <c r="N3001" s="9"/>
      <c r="O3001" s="12"/>
      <c r="P3001" s="9"/>
      <c r="Q3001" s="9"/>
    </row>
    <row r="3002" spans="1:17" x14ac:dyDescent="0.2">
      <c r="A3002" s="9"/>
      <c r="B3002" s="10"/>
      <c r="C3002" s="9"/>
      <c r="D3002" s="11"/>
      <c r="E3002" s="11"/>
      <c r="F3002" s="9"/>
      <c r="G3002" s="9"/>
      <c r="H3002" s="9"/>
      <c r="I3002" s="9"/>
      <c r="J3002" s="9"/>
      <c r="K3002" s="9"/>
      <c r="L3002" s="9"/>
      <c r="M3002" s="9"/>
      <c r="N3002" s="9"/>
      <c r="O3002" s="12"/>
      <c r="P3002" s="9"/>
      <c r="Q3002" s="9"/>
    </row>
    <row r="3003" spans="1:17" x14ac:dyDescent="0.2">
      <c r="A3003" s="9"/>
      <c r="B3003" s="10"/>
      <c r="C3003" s="9"/>
      <c r="D3003" s="11"/>
      <c r="E3003" s="11"/>
      <c r="F3003" s="9"/>
      <c r="G3003" s="9"/>
      <c r="H3003" s="9"/>
      <c r="I3003" s="9"/>
      <c r="J3003" s="9"/>
      <c r="K3003" s="9"/>
      <c r="L3003" s="9"/>
      <c r="M3003" s="9"/>
      <c r="N3003" s="9"/>
      <c r="O3003" s="12"/>
      <c r="P3003" s="9"/>
      <c r="Q3003" s="9"/>
    </row>
    <row r="3004" spans="1:17" x14ac:dyDescent="0.2">
      <c r="A3004" s="9"/>
      <c r="B3004" s="10"/>
      <c r="C3004" s="9"/>
      <c r="D3004" s="11"/>
      <c r="E3004" s="11"/>
      <c r="F3004" s="9"/>
      <c r="G3004" s="9"/>
      <c r="H3004" s="9"/>
      <c r="I3004" s="9"/>
      <c r="J3004" s="9"/>
      <c r="K3004" s="9"/>
      <c r="L3004" s="9"/>
      <c r="M3004" s="9"/>
      <c r="N3004" s="9"/>
      <c r="O3004" s="12"/>
      <c r="P3004" s="9"/>
      <c r="Q3004" s="9"/>
    </row>
    <row r="3005" spans="1:17" x14ac:dyDescent="0.2">
      <c r="A3005" s="9"/>
      <c r="B3005" s="10"/>
      <c r="C3005" s="9"/>
      <c r="D3005" s="11"/>
      <c r="E3005" s="11"/>
      <c r="F3005" s="9"/>
      <c r="G3005" s="9"/>
      <c r="H3005" s="9"/>
      <c r="I3005" s="9"/>
      <c r="J3005" s="9"/>
      <c r="K3005" s="9"/>
      <c r="L3005" s="9"/>
      <c r="M3005" s="9"/>
      <c r="N3005" s="9"/>
      <c r="O3005" s="12"/>
      <c r="P3005" s="9"/>
      <c r="Q3005" s="9"/>
    </row>
    <row r="3006" spans="1:17" x14ac:dyDescent="0.2">
      <c r="A3006" s="9"/>
      <c r="B3006" s="10"/>
      <c r="C3006" s="9"/>
      <c r="D3006" s="11"/>
      <c r="E3006" s="11"/>
      <c r="F3006" s="9"/>
      <c r="G3006" s="9"/>
      <c r="H3006" s="9"/>
      <c r="I3006" s="9"/>
      <c r="J3006" s="9"/>
      <c r="K3006" s="9"/>
      <c r="L3006" s="9"/>
      <c r="M3006" s="9"/>
      <c r="N3006" s="9"/>
      <c r="O3006" s="12"/>
      <c r="P3006" s="9"/>
      <c r="Q3006" s="9"/>
    </row>
    <row r="3007" spans="1:17" x14ac:dyDescent="0.2">
      <c r="A3007" s="9"/>
      <c r="B3007" s="10"/>
      <c r="C3007" s="9"/>
      <c r="D3007" s="11"/>
      <c r="E3007" s="11"/>
      <c r="F3007" s="9"/>
      <c r="G3007" s="9"/>
      <c r="H3007" s="9"/>
      <c r="I3007" s="9"/>
      <c r="J3007" s="9"/>
      <c r="K3007" s="9"/>
      <c r="L3007" s="9"/>
      <c r="M3007" s="9"/>
      <c r="N3007" s="9"/>
      <c r="O3007" s="12"/>
      <c r="P3007" s="9"/>
      <c r="Q3007" s="9"/>
    </row>
    <row r="3008" spans="1:17" x14ac:dyDescent="0.2">
      <c r="A3008" s="9"/>
      <c r="B3008" s="10"/>
      <c r="C3008" s="9"/>
      <c r="D3008" s="11"/>
      <c r="E3008" s="11"/>
      <c r="F3008" s="9"/>
      <c r="G3008" s="9"/>
      <c r="H3008" s="9"/>
      <c r="I3008" s="9"/>
      <c r="J3008" s="9"/>
      <c r="K3008" s="9"/>
      <c r="L3008" s="9"/>
      <c r="M3008" s="9"/>
      <c r="N3008" s="9"/>
      <c r="O3008" s="12"/>
      <c r="P3008" s="9"/>
      <c r="Q3008" s="9"/>
    </row>
    <row r="3009" spans="1:17" x14ac:dyDescent="0.2">
      <c r="A3009" s="9"/>
      <c r="B3009" s="10"/>
      <c r="C3009" s="9"/>
      <c r="D3009" s="11"/>
      <c r="E3009" s="11"/>
      <c r="F3009" s="9"/>
      <c r="G3009" s="9"/>
      <c r="H3009" s="9"/>
      <c r="I3009" s="9"/>
      <c r="J3009" s="9"/>
      <c r="K3009" s="9"/>
      <c r="L3009" s="9"/>
      <c r="M3009" s="9"/>
      <c r="N3009" s="9"/>
      <c r="O3009" s="12"/>
      <c r="P3009" s="9"/>
      <c r="Q3009" s="9"/>
    </row>
    <row r="3010" spans="1:17" x14ac:dyDescent="0.2">
      <c r="A3010" s="9"/>
      <c r="B3010" s="10"/>
      <c r="C3010" s="9"/>
      <c r="D3010" s="11"/>
      <c r="E3010" s="11"/>
      <c r="F3010" s="9"/>
      <c r="G3010" s="9"/>
      <c r="H3010" s="9"/>
      <c r="I3010" s="9"/>
      <c r="J3010" s="9"/>
      <c r="K3010" s="9"/>
      <c r="L3010" s="9"/>
      <c r="M3010" s="9"/>
      <c r="N3010" s="9"/>
      <c r="O3010" s="12"/>
      <c r="P3010" s="9"/>
      <c r="Q3010" s="9"/>
    </row>
    <row r="3011" spans="1:17" x14ac:dyDescent="0.2">
      <c r="A3011" s="9"/>
      <c r="B3011" s="10"/>
      <c r="C3011" s="9"/>
      <c r="D3011" s="11"/>
      <c r="E3011" s="11"/>
      <c r="F3011" s="9"/>
      <c r="G3011" s="9"/>
      <c r="H3011" s="9"/>
      <c r="I3011" s="9"/>
      <c r="J3011" s="9"/>
      <c r="K3011" s="9"/>
      <c r="L3011" s="9"/>
      <c r="M3011" s="9"/>
      <c r="N3011" s="9"/>
      <c r="O3011" s="12"/>
      <c r="P3011" s="9"/>
      <c r="Q3011" s="9"/>
    </row>
    <row r="3012" spans="1:17" x14ac:dyDescent="0.2">
      <c r="A3012" s="9"/>
      <c r="B3012" s="10"/>
      <c r="C3012" s="9"/>
      <c r="D3012" s="11"/>
      <c r="E3012" s="11"/>
      <c r="F3012" s="9"/>
      <c r="G3012" s="9"/>
      <c r="H3012" s="9"/>
      <c r="I3012" s="9"/>
      <c r="J3012" s="9"/>
      <c r="K3012" s="9"/>
      <c r="L3012" s="9"/>
      <c r="M3012" s="9"/>
      <c r="N3012" s="9"/>
      <c r="O3012" s="12"/>
      <c r="P3012" s="9"/>
      <c r="Q3012" s="9"/>
    </row>
    <row r="3013" spans="1:17" x14ac:dyDescent="0.2">
      <c r="A3013" s="9"/>
      <c r="B3013" s="10"/>
      <c r="C3013" s="9"/>
      <c r="D3013" s="11"/>
      <c r="E3013" s="11"/>
      <c r="F3013" s="9"/>
      <c r="G3013" s="9"/>
      <c r="H3013" s="9"/>
      <c r="I3013" s="9"/>
      <c r="J3013" s="9"/>
      <c r="K3013" s="9"/>
      <c r="L3013" s="9"/>
      <c r="M3013" s="9"/>
      <c r="N3013" s="9"/>
      <c r="O3013" s="12"/>
      <c r="P3013" s="9"/>
      <c r="Q3013" s="9"/>
    </row>
    <row r="3014" spans="1:17" x14ac:dyDescent="0.2">
      <c r="A3014" s="9"/>
      <c r="B3014" s="10"/>
      <c r="C3014" s="9"/>
      <c r="D3014" s="11"/>
      <c r="E3014" s="11"/>
      <c r="F3014" s="9"/>
      <c r="G3014" s="9"/>
      <c r="H3014" s="9"/>
      <c r="I3014" s="9"/>
      <c r="J3014" s="9"/>
      <c r="K3014" s="9"/>
      <c r="L3014" s="9"/>
      <c r="M3014" s="9"/>
      <c r="N3014" s="9"/>
      <c r="O3014" s="12"/>
      <c r="P3014" s="9"/>
      <c r="Q3014" s="9"/>
    </row>
    <row r="3015" spans="1:17" x14ac:dyDescent="0.2">
      <c r="A3015" s="9"/>
      <c r="B3015" s="10"/>
      <c r="C3015" s="9"/>
      <c r="D3015" s="11"/>
      <c r="E3015" s="11"/>
      <c r="F3015" s="9"/>
      <c r="G3015" s="9"/>
      <c r="H3015" s="9"/>
      <c r="I3015" s="9"/>
      <c r="J3015" s="9"/>
      <c r="K3015" s="9"/>
      <c r="L3015" s="9"/>
      <c r="M3015" s="9"/>
      <c r="N3015" s="9"/>
      <c r="O3015" s="12"/>
      <c r="P3015" s="9"/>
      <c r="Q3015" s="9"/>
    </row>
    <row r="3016" spans="1:17" x14ac:dyDescent="0.2">
      <c r="A3016" s="9"/>
      <c r="B3016" s="10"/>
      <c r="C3016" s="9"/>
      <c r="D3016" s="11"/>
      <c r="E3016" s="11"/>
      <c r="F3016" s="9"/>
      <c r="G3016" s="9"/>
      <c r="H3016" s="9"/>
      <c r="I3016" s="9"/>
      <c r="J3016" s="9"/>
      <c r="K3016" s="9"/>
      <c r="L3016" s="9"/>
      <c r="M3016" s="9"/>
      <c r="N3016" s="9"/>
      <c r="O3016" s="12"/>
      <c r="P3016" s="9"/>
      <c r="Q3016" s="9"/>
    </row>
    <row r="3017" spans="1:17" x14ac:dyDescent="0.2">
      <c r="A3017" s="9"/>
      <c r="B3017" s="10"/>
      <c r="C3017" s="9"/>
      <c r="D3017" s="11"/>
      <c r="E3017" s="11"/>
      <c r="F3017" s="9"/>
      <c r="G3017" s="9"/>
      <c r="H3017" s="9"/>
      <c r="I3017" s="9"/>
      <c r="J3017" s="9"/>
      <c r="K3017" s="9"/>
      <c r="L3017" s="9"/>
      <c r="M3017" s="9"/>
      <c r="N3017" s="9"/>
      <c r="O3017" s="12"/>
      <c r="P3017" s="9"/>
      <c r="Q3017" s="9"/>
    </row>
    <row r="3018" spans="1:17" x14ac:dyDescent="0.2">
      <c r="A3018" s="9"/>
      <c r="B3018" s="10"/>
      <c r="C3018" s="9"/>
      <c r="D3018" s="11"/>
      <c r="E3018" s="11"/>
      <c r="F3018" s="9"/>
      <c r="G3018" s="9"/>
      <c r="H3018" s="9"/>
      <c r="I3018" s="9"/>
      <c r="J3018" s="9"/>
      <c r="K3018" s="9"/>
      <c r="L3018" s="9"/>
      <c r="M3018" s="9"/>
      <c r="N3018" s="9"/>
      <c r="O3018" s="12"/>
      <c r="P3018" s="9"/>
      <c r="Q3018" s="9"/>
    </row>
    <row r="3019" spans="1:17" x14ac:dyDescent="0.2">
      <c r="A3019" s="9"/>
      <c r="B3019" s="10"/>
      <c r="C3019" s="9"/>
      <c r="D3019" s="11"/>
      <c r="E3019" s="11"/>
      <c r="F3019" s="9"/>
      <c r="G3019" s="9"/>
      <c r="H3019" s="9"/>
      <c r="I3019" s="9"/>
      <c r="J3019" s="9"/>
      <c r="K3019" s="9"/>
      <c r="L3019" s="9"/>
      <c r="M3019" s="9"/>
      <c r="N3019" s="9"/>
      <c r="O3019" s="12"/>
      <c r="P3019" s="9"/>
      <c r="Q3019" s="9"/>
    </row>
    <row r="3020" spans="1:17" x14ac:dyDescent="0.2">
      <c r="A3020" s="9"/>
      <c r="B3020" s="10"/>
      <c r="C3020" s="9"/>
      <c r="D3020" s="11"/>
      <c r="E3020" s="11"/>
      <c r="F3020" s="9"/>
      <c r="G3020" s="9"/>
      <c r="H3020" s="9"/>
      <c r="I3020" s="9"/>
      <c r="J3020" s="9"/>
      <c r="K3020" s="9"/>
      <c r="L3020" s="9"/>
      <c r="M3020" s="9"/>
      <c r="N3020" s="9"/>
      <c r="O3020" s="12"/>
      <c r="P3020" s="9"/>
      <c r="Q3020" s="9"/>
    </row>
    <row r="3021" spans="1:17" x14ac:dyDescent="0.2">
      <c r="A3021" s="9"/>
      <c r="B3021" s="10"/>
      <c r="C3021" s="9"/>
      <c r="D3021" s="11"/>
      <c r="E3021" s="11"/>
      <c r="F3021" s="9"/>
      <c r="G3021" s="9"/>
      <c r="H3021" s="9"/>
      <c r="I3021" s="9"/>
      <c r="J3021" s="9"/>
      <c r="K3021" s="9"/>
      <c r="L3021" s="9"/>
      <c r="M3021" s="9"/>
      <c r="N3021" s="9"/>
      <c r="O3021" s="12"/>
      <c r="P3021" s="9"/>
      <c r="Q3021" s="9"/>
    </row>
    <row r="3022" spans="1:17" x14ac:dyDescent="0.2">
      <c r="A3022" s="9"/>
      <c r="B3022" s="10"/>
      <c r="C3022" s="9"/>
      <c r="D3022" s="11"/>
      <c r="E3022" s="11"/>
      <c r="F3022" s="9"/>
      <c r="G3022" s="9"/>
      <c r="H3022" s="9"/>
      <c r="I3022" s="9"/>
      <c r="J3022" s="9"/>
      <c r="K3022" s="9"/>
      <c r="L3022" s="9"/>
      <c r="M3022" s="9"/>
      <c r="N3022" s="9"/>
      <c r="O3022" s="12"/>
      <c r="P3022" s="9"/>
      <c r="Q3022" s="9"/>
    </row>
    <row r="3023" spans="1:17" x14ac:dyDescent="0.2">
      <c r="A3023" s="9"/>
      <c r="B3023" s="10"/>
      <c r="C3023" s="9"/>
      <c r="D3023" s="11"/>
      <c r="E3023" s="11"/>
      <c r="F3023" s="9"/>
      <c r="G3023" s="9"/>
      <c r="H3023" s="9"/>
      <c r="I3023" s="9"/>
      <c r="J3023" s="9"/>
      <c r="K3023" s="9"/>
      <c r="L3023" s="9"/>
      <c r="M3023" s="9"/>
      <c r="N3023" s="9"/>
      <c r="O3023" s="12"/>
      <c r="P3023" s="9"/>
      <c r="Q3023" s="9"/>
    </row>
    <row r="3024" spans="1:17" x14ac:dyDescent="0.2">
      <c r="A3024" s="9"/>
      <c r="B3024" s="10"/>
      <c r="C3024" s="9"/>
      <c r="D3024" s="11"/>
      <c r="E3024" s="11"/>
      <c r="F3024" s="9"/>
      <c r="G3024" s="9"/>
      <c r="H3024" s="9"/>
      <c r="I3024" s="9"/>
      <c r="J3024" s="9"/>
      <c r="K3024" s="9"/>
      <c r="L3024" s="9"/>
      <c r="M3024" s="9"/>
      <c r="N3024" s="9"/>
      <c r="O3024" s="12"/>
      <c r="P3024" s="9"/>
      <c r="Q3024" s="9"/>
    </row>
    <row r="3025" spans="1:17" x14ac:dyDescent="0.2">
      <c r="A3025" s="9"/>
      <c r="B3025" s="10"/>
      <c r="C3025" s="9"/>
      <c r="D3025" s="11"/>
      <c r="E3025" s="11"/>
      <c r="F3025" s="9"/>
      <c r="G3025" s="9"/>
      <c r="H3025" s="9"/>
      <c r="I3025" s="9"/>
      <c r="J3025" s="9"/>
      <c r="K3025" s="9"/>
      <c r="L3025" s="9"/>
      <c r="M3025" s="9"/>
      <c r="N3025" s="9"/>
      <c r="O3025" s="12"/>
      <c r="P3025" s="9"/>
      <c r="Q3025" s="9"/>
    </row>
    <row r="3026" spans="1:17" x14ac:dyDescent="0.2">
      <c r="A3026" s="9"/>
      <c r="B3026" s="10"/>
      <c r="C3026" s="9"/>
      <c r="D3026" s="11"/>
      <c r="E3026" s="11"/>
      <c r="F3026" s="9"/>
      <c r="G3026" s="9"/>
      <c r="H3026" s="9"/>
      <c r="I3026" s="9"/>
      <c r="J3026" s="9"/>
      <c r="K3026" s="9"/>
      <c r="L3026" s="9"/>
      <c r="M3026" s="9"/>
      <c r="N3026" s="9"/>
      <c r="O3026" s="12"/>
      <c r="P3026" s="9"/>
      <c r="Q3026" s="9"/>
    </row>
    <row r="3027" spans="1:17" x14ac:dyDescent="0.2">
      <c r="A3027" s="9"/>
      <c r="B3027" s="10"/>
      <c r="C3027" s="9"/>
      <c r="D3027" s="11"/>
      <c r="E3027" s="11"/>
      <c r="F3027" s="9"/>
      <c r="G3027" s="9"/>
      <c r="H3027" s="9"/>
      <c r="I3027" s="9"/>
      <c r="J3027" s="9"/>
      <c r="K3027" s="9"/>
      <c r="L3027" s="9"/>
      <c r="M3027" s="9"/>
      <c r="N3027" s="9"/>
      <c r="O3027" s="12"/>
      <c r="P3027" s="9"/>
      <c r="Q3027" s="9"/>
    </row>
    <row r="3028" spans="1:17" x14ac:dyDescent="0.2">
      <c r="A3028" s="9"/>
      <c r="B3028" s="10"/>
      <c r="C3028" s="9"/>
      <c r="D3028" s="11"/>
      <c r="E3028" s="11"/>
      <c r="F3028" s="9"/>
      <c r="G3028" s="9"/>
      <c r="H3028" s="9"/>
      <c r="I3028" s="9"/>
      <c r="J3028" s="9"/>
      <c r="K3028" s="9"/>
      <c r="L3028" s="9"/>
      <c r="M3028" s="9"/>
      <c r="N3028" s="9"/>
      <c r="O3028" s="12"/>
      <c r="P3028" s="9"/>
      <c r="Q3028" s="9"/>
    </row>
    <row r="3029" spans="1:17" x14ac:dyDescent="0.2">
      <c r="A3029" s="9"/>
      <c r="B3029" s="10"/>
      <c r="C3029" s="9"/>
      <c r="D3029" s="11"/>
      <c r="E3029" s="11"/>
      <c r="F3029" s="9"/>
      <c r="G3029" s="9"/>
      <c r="H3029" s="9"/>
      <c r="I3029" s="9"/>
      <c r="J3029" s="9"/>
      <c r="K3029" s="9"/>
      <c r="L3029" s="9"/>
      <c r="M3029" s="9"/>
      <c r="N3029" s="9"/>
      <c r="O3029" s="12"/>
      <c r="P3029" s="9"/>
      <c r="Q3029" s="9"/>
    </row>
    <row r="3030" spans="1:17" x14ac:dyDescent="0.2">
      <c r="A3030" s="9"/>
      <c r="B3030" s="10"/>
      <c r="C3030" s="9"/>
      <c r="D3030" s="11"/>
      <c r="E3030" s="11"/>
      <c r="F3030" s="9"/>
      <c r="G3030" s="9"/>
      <c r="H3030" s="9"/>
      <c r="I3030" s="9"/>
      <c r="J3030" s="9"/>
      <c r="K3030" s="9"/>
      <c r="L3030" s="9"/>
      <c r="M3030" s="9"/>
      <c r="N3030" s="9"/>
      <c r="O3030" s="12"/>
      <c r="P3030" s="9"/>
      <c r="Q3030" s="9"/>
    </row>
    <row r="3031" spans="1:17" x14ac:dyDescent="0.2">
      <c r="A3031" s="9"/>
      <c r="B3031" s="10"/>
      <c r="C3031" s="9"/>
      <c r="D3031" s="11"/>
      <c r="E3031" s="11"/>
      <c r="F3031" s="9"/>
      <c r="G3031" s="9"/>
      <c r="H3031" s="9"/>
      <c r="I3031" s="9"/>
      <c r="J3031" s="9"/>
      <c r="K3031" s="9"/>
      <c r="L3031" s="9"/>
      <c r="M3031" s="9"/>
      <c r="N3031" s="9"/>
      <c r="O3031" s="12"/>
      <c r="P3031" s="9"/>
      <c r="Q3031" s="9"/>
    </row>
    <row r="3032" spans="1:17" x14ac:dyDescent="0.2">
      <c r="A3032" s="9"/>
      <c r="B3032" s="10"/>
      <c r="C3032" s="9"/>
      <c r="D3032" s="11"/>
      <c r="E3032" s="11"/>
      <c r="F3032" s="9"/>
      <c r="G3032" s="9"/>
      <c r="H3032" s="9"/>
      <c r="I3032" s="9"/>
      <c r="J3032" s="9"/>
      <c r="K3032" s="9"/>
      <c r="L3032" s="9"/>
      <c r="M3032" s="9"/>
      <c r="N3032" s="9"/>
      <c r="O3032" s="12"/>
      <c r="P3032" s="9"/>
      <c r="Q3032" s="9"/>
    </row>
    <row r="3033" spans="1:17" x14ac:dyDescent="0.2">
      <c r="A3033" s="9"/>
      <c r="B3033" s="10"/>
      <c r="C3033" s="9"/>
      <c r="D3033" s="11"/>
      <c r="E3033" s="11"/>
      <c r="F3033" s="9"/>
      <c r="G3033" s="9"/>
      <c r="H3033" s="9"/>
      <c r="I3033" s="9"/>
      <c r="J3033" s="9"/>
      <c r="K3033" s="9"/>
      <c r="L3033" s="9"/>
      <c r="M3033" s="9"/>
      <c r="N3033" s="9"/>
      <c r="O3033" s="12"/>
      <c r="P3033" s="9"/>
      <c r="Q3033" s="9"/>
    </row>
    <row r="3034" spans="1:17" x14ac:dyDescent="0.2">
      <c r="A3034" s="9"/>
      <c r="B3034" s="10"/>
      <c r="C3034" s="9"/>
      <c r="D3034" s="11"/>
      <c r="E3034" s="11"/>
      <c r="F3034" s="9"/>
      <c r="G3034" s="9"/>
      <c r="H3034" s="9"/>
      <c r="I3034" s="9"/>
      <c r="J3034" s="9"/>
      <c r="K3034" s="9"/>
      <c r="L3034" s="9"/>
      <c r="M3034" s="9"/>
      <c r="N3034" s="9"/>
      <c r="O3034" s="12"/>
      <c r="P3034" s="9"/>
      <c r="Q3034" s="9"/>
    </row>
    <row r="3035" spans="1:17" x14ac:dyDescent="0.2">
      <c r="A3035" s="9"/>
      <c r="B3035" s="10"/>
      <c r="C3035" s="9"/>
      <c r="D3035" s="11"/>
      <c r="E3035" s="11"/>
      <c r="F3035" s="9"/>
      <c r="G3035" s="9"/>
      <c r="H3035" s="9"/>
      <c r="I3035" s="9"/>
      <c r="J3035" s="9"/>
      <c r="K3035" s="9"/>
      <c r="L3035" s="9"/>
      <c r="M3035" s="9"/>
      <c r="N3035" s="9"/>
      <c r="O3035" s="12"/>
      <c r="P3035" s="9"/>
      <c r="Q3035" s="9"/>
    </row>
    <row r="3036" spans="1:17" x14ac:dyDescent="0.2">
      <c r="A3036" s="9"/>
      <c r="B3036" s="10"/>
      <c r="C3036" s="9"/>
      <c r="D3036" s="11"/>
      <c r="E3036" s="11"/>
      <c r="F3036" s="9"/>
      <c r="G3036" s="9"/>
      <c r="H3036" s="9"/>
      <c r="I3036" s="9"/>
      <c r="J3036" s="9"/>
      <c r="K3036" s="9"/>
      <c r="L3036" s="9"/>
      <c r="M3036" s="9"/>
      <c r="N3036" s="9"/>
      <c r="O3036" s="12"/>
      <c r="P3036" s="9"/>
      <c r="Q3036" s="9"/>
    </row>
    <row r="3037" spans="1:17" x14ac:dyDescent="0.2">
      <c r="A3037" s="9"/>
      <c r="B3037" s="10"/>
      <c r="C3037" s="9"/>
      <c r="D3037" s="11"/>
      <c r="E3037" s="11"/>
      <c r="F3037" s="9"/>
      <c r="G3037" s="9"/>
      <c r="H3037" s="9"/>
      <c r="I3037" s="9"/>
      <c r="J3037" s="9"/>
      <c r="K3037" s="9"/>
      <c r="L3037" s="9"/>
      <c r="M3037" s="9"/>
      <c r="N3037" s="9"/>
      <c r="O3037" s="12"/>
      <c r="P3037" s="9"/>
      <c r="Q3037" s="9"/>
    </row>
    <row r="3038" spans="1:17" x14ac:dyDescent="0.2">
      <c r="A3038" s="9"/>
      <c r="B3038" s="10"/>
      <c r="C3038" s="9"/>
      <c r="D3038" s="11"/>
      <c r="E3038" s="11"/>
      <c r="F3038" s="9"/>
      <c r="G3038" s="9"/>
      <c r="H3038" s="9"/>
      <c r="I3038" s="9"/>
      <c r="J3038" s="9"/>
      <c r="K3038" s="9"/>
      <c r="L3038" s="9"/>
      <c r="M3038" s="9"/>
      <c r="N3038" s="9"/>
      <c r="O3038" s="12"/>
      <c r="P3038" s="9"/>
      <c r="Q3038" s="9"/>
    </row>
    <row r="3039" spans="1:17" x14ac:dyDescent="0.2">
      <c r="A3039" s="9"/>
      <c r="B3039" s="10"/>
      <c r="C3039" s="9"/>
      <c r="D3039" s="11"/>
      <c r="E3039" s="11"/>
      <c r="F3039" s="9"/>
      <c r="G3039" s="9"/>
      <c r="H3039" s="9"/>
      <c r="I3039" s="9"/>
      <c r="J3039" s="9"/>
      <c r="K3039" s="9"/>
      <c r="L3039" s="9"/>
      <c r="M3039" s="9"/>
      <c r="N3039" s="9"/>
      <c r="O3039" s="12"/>
      <c r="P3039" s="9"/>
      <c r="Q3039" s="9"/>
    </row>
    <row r="3040" spans="1:17" x14ac:dyDescent="0.2">
      <c r="A3040" s="9"/>
      <c r="B3040" s="10"/>
      <c r="C3040" s="9"/>
      <c r="D3040" s="11"/>
      <c r="E3040" s="11"/>
      <c r="F3040" s="9"/>
      <c r="G3040" s="9"/>
      <c r="H3040" s="9"/>
      <c r="I3040" s="9"/>
      <c r="J3040" s="9"/>
      <c r="K3040" s="9"/>
      <c r="L3040" s="9"/>
      <c r="M3040" s="9"/>
      <c r="N3040" s="9"/>
      <c r="O3040" s="12"/>
      <c r="P3040" s="9"/>
      <c r="Q3040" s="9"/>
    </row>
    <row r="3041" spans="1:17" x14ac:dyDescent="0.2">
      <c r="A3041" s="9"/>
      <c r="B3041" s="10"/>
      <c r="C3041" s="9"/>
      <c r="D3041" s="11"/>
      <c r="E3041" s="11"/>
      <c r="F3041" s="9"/>
      <c r="G3041" s="9"/>
      <c r="H3041" s="9"/>
      <c r="I3041" s="9"/>
      <c r="J3041" s="9"/>
      <c r="K3041" s="9"/>
      <c r="L3041" s="9"/>
      <c r="M3041" s="9"/>
      <c r="N3041" s="9"/>
      <c r="O3041" s="12"/>
      <c r="P3041" s="9"/>
      <c r="Q3041" s="9"/>
    </row>
    <row r="3042" spans="1:17" x14ac:dyDescent="0.2">
      <c r="A3042" s="9"/>
      <c r="B3042" s="10"/>
      <c r="C3042" s="9"/>
      <c r="D3042" s="11"/>
      <c r="E3042" s="11"/>
      <c r="F3042" s="9"/>
      <c r="G3042" s="9"/>
      <c r="H3042" s="9"/>
      <c r="I3042" s="9"/>
      <c r="J3042" s="9"/>
      <c r="K3042" s="9"/>
      <c r="L3042" s="9"/>
      <c r="M3042" s="9"/>
      <c r="N3042" s="9"/>
      <c r="O3042" s="12"/>
      <c r="P3042" s="9"/>
      <c r="Q3042" s="9"/>
    </row>
    <row r="3043" spans="1:17" x14ac:dyDescent="0.2">
      <c r="A3043" s="9"/>
      <c r="B3043" s="10"/>
      <c r="C3043" s="9"/>
      <c r="D3043" s="11"/>
      <c r="E3043" s="11"/>
      <c r="F3043" s="9"/>
      <c r="G3043" s="9"/>
      <c r="H3043" s="9"/>
      <c r="I3043" s="9"/>
      <c r="J3043" s="9"/>
      <c r="K3043" s="9"/>
      <c r="L3043" s="9"/>
      <c r="M3043" s="9"/>
      <c r="N3043" s="9"/>
      <c r="O3043" s="12"/>
      <c r="P3043" s="9"/>
      <c r="Q3043" s="9"/>
    </row>
    <row r="3044" spans="1:17" x14ac:dyDescent="0.2">
      <c r="A3044" s="9"/>
      <c r="B3044" s="10"/>
      <c r="C3044" s="9"/>
      <c r="D3044" s="11"/>
      <c r="E3044" s="11"/>
      <c r="F3044" s="9"/>
      <c r="G3044" s="9"/>
      <c r="H3044" s="9"/>
      <c r="I3044" s="9"/>
      <c r="J3044" s="9"/>
      <c r="K3044" s="9"/>
      <c r="L3044" s="9"/>
      <c r="M3044" s="9"/>
      <c r="N3044" s="9"/>
      <c r="O3044" s="12"/>
      <c r="P3044" s="9"/>
      <c r="Q3044" s="9"/>
    </row>
    <row r="3045" spans="1:17" x14ac:dyDescent="0.2">
      <c r="A3045" s="9"/>
      <c r="B3045" s="10"/>
      <c r="C3045" s="9"/>
      <c r="D3045" s="11"/>
      <c r="E3045" s="11"/>
      <c r="F3045" s="9"/>
      <c r="G3045" s="9"/>
      <c r="H3045" s="9"/>
      <c r="I3045" s="9"/>
      <c r="J3045" s="9"/>
      <c r="K3045" s="9"/>
      <c r="L3045" s="9"/>
      <c r="M3045" s="9"/>
      <c r="N3045" s="9"/>
      <c r="O3045" s="12"/>
      <c r="P3045" s="9"/>
      <c r="Q3045" s="9"/>
    </row>
    <row r="3046" spans="1:17" x14ac:dyDescent="0.2">
      <c r="A3046" s="9"/>
      <c r="B3046" s="10"/>
      <c r="C3046" s="9"/>
      <c r="D3046" s="11"/>
      <c r="E3046" s="11"/>
      <c r="F3046" s="9"/>
      <c r="G3046" s="9"/>
      <c r="H3046" s="9"/>
      <c r="I3046" s="9"/>
      <c r="J3046" s="9"/>
      <c r="K3046" s="9"/>
      <c r="L3046" s="9"/>
      <c r="M3046" s="9"/>
      <c r="N3046" s="9"/>
      <c r="O3046" s="12"/>
      <c r="P3046" s="9"/>
      <c r="Q3046" s="9"/>
    </row>
    <row r="3047" spans="1:17" x14ac:dyDescent="0.2">
      <c r="A3047" s="9"/>
      <c r="B3047" s="10"/>
      <c r="C3047" s="9"/>
      <c r="D3047" s="11"/>
      <c r="E3047" s="11"/>
      <c r="F3047" s="9"/>
      <c r="G3047" s="9"/>
      <c r="H3047" s="9"/>
      <c r="I3047" s="9"/>
      <c r="J3047" s="9"/>
      <c r="K3047" s="9"/>
      <c r="L3047" s="9"/>
      <c r="M3047" s="9"/>
      <c r="N3047" s="9"/>
      <c r="O3047" s="12"/>
      <c r="P3047" s="9"/>
      <c r="Q3047" s="9"/>
    </row>
    <row r="3048" spans="1:17" x14ac:dyDescent="0.2">
      <c r="A3048" s="9"/>
      <c r="B3048" s="10"/>
      <c r="C3048" s="9"/>
      <c r="D3048" s="11"/>
      <c r="E3048" s="11"/>
      <c r="F3048" s="9"/>
      <c r="G3048" s="9"/>
      <c r="H3048" s="9"/>
      <c r="I3048" s="9"/>
      <c r="J3048" s="9"/>
      <c r="K3048" s="9"/>
      <c r="L3048" s="9"/>
      <c r="M3048" s="9"/>
      <c r="N3048" s="9"/>
      <c r="O3048" s="12"/>
      <c r="P3048" s="9"/>
      <c r="Q3048" s="9"/>
    </row>
    <row r="3049" spans="1:17" x14ac:dyDescent="0.2">
      <c r="A3049" s="9"/>
      <c r="B3049" s="10"/>
      <c r="C3049" s="9"/>
      <c r="D3049" s="11"/>
      <c r="E3049" s="11"/>
      <c r="F3049" s="9"/>
      <c r="G3049" s="9"/>
      <c r="H3049" s="9"/>
      <c r="I3049" s="9"/>
      <c r="J3049" s="9"/>
      <c r="K3049" s="9"/>
      <c r="L3049" s="9"/>
      <c r="M3049" s="9"/>
      <c r="N3049" s="9"/>
      <c r="O3049" s="12"/>
      <c r="P3049" s="9"/>
      <c r="Q3049" s="9"/>
    </row>
    <row r="3050" spans="1:17" x14ac:dyDescent="0.2">
      <c r="A3050" s="9"/>
      <c r="B3050" s="10"/>
      <c r="C3050" s="9"/>
      <c r="D3050" s="11"/>
      <c r="E3050" s="11"/>
      <c r="F3050" s="9"/>
      <c r="G3050" s="9"/>
      <c r="H3050" s="9"/>
      <c r="I3050" s="9"/>
      <c r="J3050" s="9"/>
      <c r="K3050" s="9"/>
      <c r="L3050" s="9"/>
      <c r="M3050" s="9"/>
      <c r="N3050" s="9"/>
      <c r="O3050" s="12"/>
      <c r="P3050" s="9"/>
      <c r="Q3050" s="9"/>
    </row>
    <row r="3051" spans="1:17" x14ac:dyDescent="0.2">
      <c r="A3051" s="9"/>
      <c r="B3051" s="10"/>
      <c r="C3051" s="9"/>
      <c r="D3051" s="11"/>
      <c r="E3051" s="11"/>
      <c r="F3051" s="9"/>
      <c r="G3051" s="9"/>
      <c r="H3051" s="9"/>
      <c r="I3051" s="9"/>
      <c r="J3051" s="9"/>
      <c r="K3051" s="9"/>
      <c r="L3051" s="9"/>
      <c r="M3051" s="9"/>
      <c r="N3051" s="9"/>
      <c r="O3051" s="12"/>
      <c r="P3051" s="9"/>
      <c r="Q3051" s="9"/>
    </row>
    <row r="3052" spans="1:17" x14ac:dyDescent="0.2">
      <c r="A3052" s="9"/>
      <c r="B3052" s="10"/>
      <c r="C3052" s="9"/>
      <c r="D3052" s="11"/>
      <c r="E3052" s="11"/>
      <c r="F3052" s="9"/>
      <c r="G3052" s="9"/>
      <c r="H3052" s="9"/>
      <c r="I3052" s="9"/>
      <c r="J3052" s="9"/>
      <c r="K3052" s="9"/>
      <c r="L3052" s="9"/>
      <c r="M3052" s="9"/>
      <c r="N3052" s="9"/>
      <c r="O3052" s="12"/>
      <c r="P3052" s="9"/>
      <c r="Q3052" s="9"/>
    </row>
    <row r="3053" spans="1:17" x14ac:dyDescent="0.2">
      <c r="A3053" s="9"/>
      <c r="B3053" s="10"/>
      <c r="C3053" s="9"/>
      <c r="D3053" s="11"/>
      <c r="E3053" s="11"/>
      <c r="F3053" s="9"/>
      <c r="G3053" s="9"/>
      <c r="H3053" s="9"/>
      <c r="I3053" s="9"/>
      <c r="J3053" s="9"/>
      <c r="K3053" s="9"/>
      <c r="L3053" s="9"/>
      <c r="M3053" s="9"/>
      <c r="N3053" s="9"/>
      <c r="O3053" s="12"/>
      <c r="P3053" s="9"/>
      <c r="Q3053" s="9"/>
    </row>
    <row r="3054" spans="1:17" x14ac:dyDescent="0.2">
      <c r="A3054" s="9"/>
      <c r="B3054" s="10"/>
      <c r="C3054" s="9"/>
      <c r="D3054" s="11"/>
      <c r="E3054" s="11"/>
      <c r="F3054" s="9"/>
      <c r="G3054" s="9"/>
      <c r="H3054" s="9"/>
      <c r="I3054" s="9"/>
      <c r="J3054" s="9"/>
      <c r="K3054" s="9"/>
      <c r="L3054" s="9"/>
      <c r="M3054" s="9"/>
      <c r="N3054" s="9"/>
      <c r="O3054" s="12"/>
      <c r="P3054" s="9"/>
      <c r="Q3054" s="9"/>
    </row>
    <row r="3055" spans="1:17" x14ac:dyDescent="0.2">
      <c r="A3055" s="9"/>
      <c r="B3055" s="10"/>
      <c r="C3055" s="9"/>
      <c r="D3055" s="11"/>
      <c r="E3055" s="11"/>
      <c r="F3055" s="9"/>
      <c r="G3055" s="9"/>
      <c r="H3055" s="9"/>
      <c r="I3055" s="9"/>
      <c r="J3055" s="9"/>
      <c r="K3055" s="9"/>
      <c r="L3055" s="9"/>
      <c r="M3055" s="9"/>
      <c r="N3055" s="9"/>
      <c r="O3055" s="12"/>
      <c r="P3055" s="9"/>
      <c r="Q3055" s="9"/>
    </row>
    <row r="3056" spans="1:17" x14ac:dyDescent="0.2">
      <c r="A3056" s="9"/>
      <c r="B3056" s="10"/>
      <c r="C3056" s="9"/>
      <c r="D3056" s="11"/>
      <c r="E3056" s="11"/>
      <c r="F3056" s="9"/>
      <c r="G3056" s="9"/>
      <c r="H3056" s="9"/>
      <c r="I3056" s="9"/>
      <c r="J3056" s="9"/>
      <c r="K3056" s="9"/>
      <c r="L3056" s="9"/>
      <c r="M3056" s="9"/>
      <c r="N3056" s="9"/>
      <c r="O3056" s="12"/>
      <c r="P3056" s="9"/>
      <c r="Q3056" s="9"/>
    </row>
    <row r="3057" spans="1:17" x14ac:dyDescent="0.2">
      <c r="A3057" s="9"/>
      <c r="B3057" s="10"/>
      <c r="C3057" s="9"/>
      <c r="D3057" s="11"/>
      <c r="E3057" s="11"/>
      <c r="F3057" s="9"/>
      <c r="G3057" s="9"/>
      <c r="H3057" s="9"/>
      <c r="I3057" s="9"/>
      <c r="J3057" s="9"/>
      <c r="K3057" s="9"/>
      <c r="L3057" s="9"/>
      <c r="M3057" s="9"/>
      <c r="N3057" s="9"/>
      <c r="O3057" s="12"/>
      <c r="P3057" s="9"/>
      <c r="Q3057" s="9"/>
    </row>
    <row r="3058" spans="1:17" x14ac:dyDescent="0.2">
      <c r="A3058" s="9"/>
      <c r="B3058" s="10"/>
      <c r="C3058" s="9"/>
      <c r="D3058" s="11"/>
      <c r="E3058" s="11"/>
      <c r="F3058" s="9"/>
      <c r="G3058" s="9"/>
      <c r="H3058" s="9"/>
      <c r="I3058" s="9"/>
      <c r="J3058" s="9"/>
      <c r="K3058" s="9"/>
      <c r="L3058" s="9"/>
      <c r="M3058" s="9"/>
      <c r="N3058" s="9"/>
      <c r="O3058" s="12"/>
      <c r="P3058" s="9"/>
      <c r="Q3058" s="9"/>
    </row>
    <row r="3059" spans="1:17" x14ac:dyDescent="0.2">
      <c r="A3059" s="9"/>
      <c r="B3059" s="10"/>
      <c r="C3059" s="9"/>
      <c r="D3059" s="11"/>
      <c r="E3059" s="11"/>
      <c r="F3059" s="9"/>
      <c r="G3059" s="9"/>
      <c r="H3059" s="9"/>
      <c r="I3059" s="9"/>
      <c r="J3059" s="9"/>
      <c r="K3059" s="9"/>
      <c r="L3059" s="9"/>
      <c r="M3059" s="9"/>
      <c r="N3059" s="9"/>
      <c r="O3059" s="12"/>
      <c r="P3059" s="9"/>
      <c r="Q3059" s="9"/>
    </row>
    <row r="3060" spans="1:17" x14ac:dyDescent="0.2">
      <c r="A3060" s="9"/>
      <c r="B3060" s="10"/>
      <c r="C3060" s="9"/>
      <c r="D3060" s="11"/>
      <c r="E3060" s="11"/>
      <c r="F3060" s="9"/>
      <c r="G3060" s="9"/>
      <c r="H3060" s="9"/>
      <c r="I3060" s="9"/>
      <c r="J3060" s="9"/>
      <c r="K3060" s="9"/>
      <c r="L3060" s="9"/>
      <c r="M3060" s="9"/>
      <c r="N3060" s="9"/>
      <c r="O3060" s="12"/>
      <c r="P3060" s="9"/>
      <c r="Q3060" s="9"/>
    </row>
    <row r="3061" spans="1:17" x14ac:dyDescent="0.2">
      <c r="A3061" s="9"/>
      <c r="B3061" s="10"/>
      <c r="C3061" s="9"/>
      <c r="D3061" s="11"/>
      <c r="E3061" s="11"/>
      <c r="F3061" s="9"/>
      <c r="G3061" s="9"/>
      <c r="H3061" s="9"/>
      <c r="I3061" s="9"/>
      <c r="J3061" s="9"/>
      <c r="K3061" s="9"/>
      <c r="L3061" s="9"/>
      <c r="M3061" s="9"/>
      <c r="N3061" s="9"/>
      <c r="O3061" s="12"/>
      <c r="P3061" s="9"/>
      <c r="Q3061" s="9"/>
    </row>
    <row r="3062" spans="1:17" x14ac:dyDescent="0.2">
      <c r="A3062" s="9"/>
      <c r="B3062" s="10"/>
      <c r="C3062" s="9"/>
      <c r="D3062" s="11"/>
      <c r="E3062" s="11"/>
      <c r="F3062" s="9"/>
      <c r="G3062" s="9"/>
      <c r="H3062" s="9"/>
      <c r="I3062" s="9"/>
      <c r="J3062" s="9"/>
      <c r="K3062" s="9"/>
      <c r="L3062" s="9"/>
      <c r="M3062" s="9"/>
      <c r="N3062" s="9"/>
      <c r="O3062" s="12"/>
      <c r="P3062" s="9"/>
      <c r="Q3062" s="9"/>
    </row>
    <row r="3063" spans="1:17" x14ac:dyDescent="0.2">
      <c r="A3063" s="9"/>
      <c r="B3063" s="10"/>
      <c r="C3063" s="9"/>
      <c r="D3063" s="11"/>
      <c r="E3063" s="11"/>
      <c r="F3063" s="9"/>
      <c r="G3063" s="9"/>
      <c r="H3063" s="9"/>
      <c r="I3063" s="9"/>
      <c r="J3063" s="9"/>
      <c r="K3063" s="9"/>
      <c r="L3063" s="9"/>
      <c r="M3063" s="9"/>
      <c r="N3063" s="9"/>
      <c r="O3063" s="12"/>
      <c r="P3063" s="9"/>
      <c r="Q3063" s="9"/>
    </row>
    <row r="3064" spans="1:17" x14ac:dyDescent="0.2">
      <c r="A3064" s="9"/>
      <c r="B3064" s="10"/>
      <c r="C3064" s="9"/>
      <c r="D3064" s="11"/>
      <c r="E3064" s="11"/>
      <c r="F3064" s="9"/>
      <c r="G3064" s="9"/>
      <c r="H3064" s="9"/>
      <c r="I3064" s="9"/>
      <c r="J3064" s="9"/>
      <c r="K3064" s="9"/>
      <c r="L3064" s="9"/>
      <c r="M3064" s="9"/>
      <c r="N3064" s="9"/>
      <c r="O3064" s="12"/>
      <c r="P3064" s="9"/>
      <c r="Q3064" s="9"/>
    </row>
    <row r="3065" spans="1:17" x14ac:dyDescent="0.2">
      <c r="A3065" s="9"/>
      <c r="B3065" s="10"/>
      <c r="C3065" s="9"/>
      <c r="D3065" s="11"/>
      <c r="E3065" s="11"/>
      <c r="F3065" s="9"/>
      <c r="G3065" s="9"/>
      <c r="H3065" s="9"/>
      <c r="I3065" s="9"/>
      <c r="J3065" s="9"/>
      <c r="K3065" s="9"/>
      <c r="L3065" s="9"/>
      <c r="M3065" s="9"/>
      <c r="N3065" s="9"/>
      <c r="O3065" s="12"/>
      <c r="P3065" s="9"/>
      <c r="Q3065" s="9"/>
    </row>
    <row r="3066" spans="1:17" x14ac:dyDescent="0.2">
      <c r="A3066" s="9"/>
      <c r="B3066" s="10"/>
      <c r="C3066" s="9"/>
      <c r="D3066" s="11"/>
      <c r="E3066" s="11"/>
      <c r="F3066" s="9"/>
      <c r="G3066" s="9"/>
      <c r="H3066" s="9"/>
      <c r="I3066" s="9"/>
      <c r="J3066" s="9"/>
      <c r="K3066" s="9"/>
      <c r="L3066" s="9"/>
      <c r="M3066" s="9"/>
      <c r="N3066" s="9"/>
      <c r="O3066" s="12"/>
      <c r="P3066" s="9"/>
      <c r="Q3066" s="9"/>
    </row>
    <row r="3067" spans="1:17" x14ac:dyDescent="0.2">
      <c r="A3067" s="9"/>
      <c r="B3067" s="10"/>
      <c r="C3067" s="9"/>
      <c r="D3067" s="11"/>
      <c r="E3067" s="11"/>
      <c r="F3067" s="9"/>
      <c r="G3067" s="9"/>
      <c r="H3067" s="9"/>
      <c r="I3067" s="9"/>
      <c r="J3067" s="9"/>
      <c r="K3067" s="9"/>
      <c r="L3067" s="9"/>
      <c r="M3067" s="9"/>
      <c r="N3067" s="9"/>
      <c r="O3067" s="12"/>
      <c r="P3067" s="9"/>
      <c r="Q3067" s="9"/>
    </row>
    <row r="3068" spans="1:17" x14ac:dyDescent="0.2">
      <c r="A3068" s="9"/>
      <c r="B3068" s="10"/>
      <c r="C3068" s="9"/>
      <c r="D3068" s="11"/>
      <c r="E3068" s="11"/>
      <c r="F3068" s="9"/>
      <c r="G3068" s="9"/>
      <c r="H3068" s="9"/>
      <c r="I3068" s="9"/>
      <c r="J3068" s="9"/>
      <c r="K3068" s="9"/>
      <c r="L3068" s="9"/>
      <c r="M3068" s="9"/>
      <c r="N3068" s="9"/>
      <c r="O3068" s="12"/>
      <c r="P3068" s="9"/>
      <c r="Q3068" s="9"/>
    </row>
    <row r="3069" spans="1:17" x14ac:dyDescent="0.2">
      <c r="A3069" s="9"/>
      <c r="B3069" s="10"/>
      <c r="C3069" s="9"/>
      <c r="D3069" s="11"/>
      <c r="E3069" s="11"/>
      <c r="F3069" s="9"/>
      <c r="G3069" s="9"/>
      <c r="H3069" s="9"/>
      <c r="I3069" s="9"/>
      <c r="J3069" s="9"/>
      <c r="K3069" s="9"/>
      <c r="L3069" s="9"/>
      <c r="M3069" s="9"/>
      <c r="N3069" s="9"/>
      <c r="O3069" s="12"/>
      <c r="P3069" s="9"/>
      <c r="Q3069" s="9"/>
    </row>
    <row r="3070" spans="1:17" x14ac:dyDescent="0.2">
      <c r="A3070" s="9"/>
      <c r="B3070" s="10"/>
      <c r="C3070" s="9"/>
      <c r="D3070" s="11"/>
      <c r="E3070" s="11"/>
      <c r="F3070" s="9"/>
      <c r="G3070" s="9"/>
      <c r="H3070" s="9"/>
      <c r="I3070" s="9"/>
      <c r="J3070" s="9"/>
      <c r="K3070" s="9"/>
      <c r="L3070" s="9"/>
      <c r="M3070" s="9"/>
      <c r="N3070" s="9"/>
      <c r="O3070" s="12"/>
      <c r="P3070" s="9"/>
      <c r="Q3070" s="9"/>
    </row>
    <row r="3071" spans="1:17" x14ac:dyDescent="0.2">
      <c r="A3071" s="9"/>
      <c r="B3071" s="10"/>
      <c r="C3071" s="9"/>
      <c r="D3071" s="11"/>
      <c r="E3071" s="11"/>
      <c r="F3071" s="9"/>
      <c r="G3071" s="9"/>
      <c r="H3071" s="9"/>
      <c r="I3071" s="9"/>
      <c r="J3071" s="9"/>
      <c r="K3071" s="9"/>
      <c r="L3071" s="9"/>
      <c r="M3071" s="9"/>
      <c r="N3071" s="9"/>
      <c r="O3071" s="12"/>
      <c r="P3071" s="9"/>
      <c r="Q3071" s="9"/>
    </row>
    <row r="3072" spans="1:17" x14ac:dyDescent="0.2">
      <c r="A3072" s="9"/>
      <c r="B3072" s="10"/>
      <c r="C3072" s="9"/>
      <c r="D3072" s="11"/>
      <c r="E3072" s="11"/>
      <c r="F3072" s="9"/>
      <c r="G3072" s="9"/>
      <c r="H3072" s="9"/>
      <c r="I3072" s="9"/>
      <c r="J3072" s="9"/>
      <c r="K3072" s="9"/>
      <c r="L3072" s="9"/>
      <c r="M3072" s="9"/>
      <c r="N3072" s="9"/>
      <c r="O3072" s="12"/>
      <c r="P3072" s="9"/>
      <c r="Q3072" s="9"/>
    </row>
    <row r="3073" spans="1:17" x14ac:dyDescent="0.2">
      <c r="A3073" s="9"/>
      <c r="B3073" s="10"/>
      <c r="C3073" s="9"/>
      <c r="D3073" s="11"/>
      <c r="E3073" s="11"/>
      <c r="F3073" s="9"/>
      <c r="G3073" s="9"/>
      <c r="H3073" s="9"/>
      <c r="I3073" s="9"/>
      <c r="J3073" s="9"/>
      <c r="K3073" s="9"/>
      <c r="L3073" s="9"/>
      <c r="M3073" s="9"/>
      <c r="N3073" s="9"/>
      <c r="O3073" s="12"/>
      <c r="P3073" s="9"/>
      <c r="Q3073" s="9"/>
    </row>
    <row r="3074" spans="1:17" x14ac:dyDescent="0.2">
      <c r="A3074" s="9"/>
      <c r="B3074" s="10"/>
      <c r="C3074" s="9"/>
      <c r="D3074" s="11"/>
      <c r="E3074" s="11"/>
      <c r="F3074" s="9"/>
      <c r="G3074" s="9"/>
      <c r="H3074" s="9"/>
      <c r="I3074" s="9"/>
      <c r="J3074" s="9"/>
      <c r="K3074" s="9"/>
      <c r="L3074" s="9"/>
      <c r="M3074" s="9"/>
      <c r="N3074" s="9"/>
      <c r="O3074" s="12"/>
      <c r="P3074" s="9"/>
      <c r="Q3074" s="9"/>
    </row>
    <row r="3075" spans="1:17" x14ac:dyDescent="0.2">
      <c r="A3075" s="9"/>
      <c r="B3075" s="10"/>
      <c r="C3075" s="9"/>
      <c r="D3075" s="11"/>
      <c r="E3075" s="11"/>
      <c r="F3075" s="9"/>
      <c r="G3075" s="9"/>
      <c r="H3075" s="9"/>
      <c r="I3075" s="9"/>
      <c r="J3075" s="9"/>
      <c r="K3075" s="9"/>
      <c r="L3075" s="9"/>
      <c r="M3075" s="9"/>
      <c r="N3075" s="9"/>
      <c r="O3075" s="12"/>
      <c r="P3075" s="9"/>
      <c r="Q3075" s="9"/>
    </row>
    <row r="3076" spans="1:17" x14ac:dyDescent="0.2">
      <c r="A3076" s="9"/>
      <c r="B3076" s="10"/>
      <c r="C3076" s="9"/>
      <c r="D3076" s="11"/>
      <c r="E3076" s="11"/>
      <c r="F3076" s="9"/>
      <c r="G3076" s="9"/>
      <c r="H3076" s="9"/>
      <c r="I3076" s="9"/>
      <c r="J3076" s="9"/>
      <c r="K3076" s="9"/>
      <c r="L3076" s="9"/>
      <c r="M3076" s="9"/>
      <c r="N3076" s="9"/>
      <c r="O3076" s="12"/>
      <c r="P3076" s="9"/>
      <c r="Q3076" s="9"/>
    </row>
    <row r="3077" spans="1:17" x14ac:dyDescent="0.2">
      <c r="A3077" s="9"/>
      <c r="B3077" s="10"/>
      <c r="C3077" s="9"/>
      <c r="D3077" s="11"/>
      <c r="E3077" s="11"/>
      <c r="F3077" s="9"/>
      <c r="G3077" s="9"/>
      <c r="H3077" s="9"/>
      <c r="I3077" s="9"/>
      <c r="J3077" s="9"/>
      <c r="K3077" s="9"/>
      <c r="L3077" s="9"/>
      <c r="M3077" s="9"/>
      <c r="N3077" s="9"/>
      <c r="O3077" s="12"/>
      <c r="P3077" s="9"/>
      <c r="Q3077" s="9"/>
    </row>
    <row r="3078" spans="1:17" x14ac:dyDescent="0.2">
      <c r="A3078" s="9"/>
      <c r="B3078" s="10"/>
      <c r="C3078" s="9"/>
      <c r="D3078" s="11"/>
      <c r="E3078" s="11"/>
      <c r="F3078" s="9"/>
      <c r="G3078" s="9"/>
      <c r="H3078" s="9"/>
      <c r="I3078" s="9"/>
      <c r="J3078" s="9"/>
      <c r="K3078" s="9"/>
      <c r="L3078" s="9"/>
      <c r="M3078" s="9"/>
      <c r="N3078" s="9"/>
      <c r="O3078" s="12"/>
      <c r="P3078" s="9"/>
      <c r="Q3078" s="9"/>
    </row>
    <row r="3079" spans="1:17" x14ac:dyDescent="0.2">
      <c r="A3079" s="9"/>
      <c r="B3079" s="10"/>
      <c r="C3079" s="9"/>
      <c r="D3079" s="11"/>
      <c r="E3079" s="11"/>
      <c r="F3079" s="9"/>
      <c r="G3079" s="9"/>
      <c r="H3079" s="9"/>
      <c r="I3079" s="9"/>
      <c r="J3079" s="9"/>
      <c r="K3079" s="9"/>
      <c r="L3079" s="9"/>
      <c r="M3079" s="9"/>
      <c r="N3079" s="9"/>
      <c r="O3079" s="12"/>
      <c r="P3079" s="9"/>
      <c r="Q3079" s="9"/>
    </row>
    <row r="3080" spans="1:17" x14ac:dyDescent="0.2">
      <c r="A3080" s="9"/>
      <c r="B3080" s="10"/>
      <c r="C3080" s="9"/>
      <c r="D3080" s="11"/>
      <c r="E3080" s="11"/>
      <c r="F3080" s="9"/>
      <c r="G3080" s="9"/>
      <c r="H3080" s="9"/>
      <c r="I3080" s="9"/>
      <c r="J3080" s="9"/>
      <c r="K3080" s="9"/>
      <c r="L3080" s="9"/>
      <c r="M3080" s="9"/>
      <c r="N3080" s="9"/>
      <c r="O3080" s="12"/>
      <c r="P3080" s="9"/>
      <c r="Q3080" s="9"/>
    </row>
    <row r="3081" spans="1:17" x14ac:dyDescent="0.2">
      <c r="A3081" s="9"/>
      <c r="B3081" s="10"/>
      <c r="C3081" s="9"/>
      <c r="D3081" s="11"/>
      <c r="E3081" s="11"/>
      <c r="F3081" s="9"/>
      <c r="G3081" s="9"/>
      <c r="H3081" s="9"/>
      <c r="I3081" s="9"/>
      <c r="J3081" s="9"/>
      <c r="K3081" s="9"/>
      <c r="L3081" s="9"/>
      <c r="M3081" s="9"/>
      <c r="N3081" s="9"/>
      <c r="O3081" s="12"/>
      <c r="P3081" s="9"/>
      <c r="Q3081" s="9"/>
    </row>
    <row r="3082" spans="1:17" x14ac:dyDescent="0.2">
      <c r="A3082" s="9"/>
      <c r="B3082" s="10"/>
      <c r="C3082" s="9"/>
      <c r="D3082" s="11"/>
      <c r="E3082" s="11"/>
      <c r="F3082" s="9"/>
      <c r="G3082" s="9"/>
      <c r="H3082" s="9"/>
      <c r="I3082" s="9"/>
      <c r="J3082" s="9"/>
      <c r="K3082" s="9"/>
      <c r="L3082" s="9"/>
      <c r="M3082" s="9"/>
      <c r="N3082" s="9"/>
      <c r="O3082" s="12"/>
      <c r="P3082" s="9"/>
      <c r="Q3082" s="9"/>
    </row>
    <row r="3083" spans="1:17" x14ac:dyDescent="0.2">
      <c r="A3083" s="9"/>
      <c r="B3083" s="10"/>
      <c r="C3083" s="9"/>
      <c r="D3083" s="11"/>
      <c r="E3083" s="11"/>
      <c r="F3083" s="9"/>
      <c r="G3083" s="9"/>
      <c r="H3083" s="9"/>
      <c r="I3083" s="9"/>
      <c r="J3083" s="9"/>
      <c r="K3083" s="9"/>
      <c r="L3083" s="9"/>
      <c r="M3083" s="9"/>
      <c r="N3083" s="9"/>
      <c r="O3083" s="12"/>
      <c r="P3083" s="9"/>
      <c r="Q3083" s="9"/>
    </row>
    <row r="3084" spans="1:17" x14ac:dyDescent="0.2">
      <c r="A3084" s="9"/>
      <c r="B3084" s="10"/>
      <c r="C3084" s="9"/>
      <c r="D3084" s="11"/>
      <c r="E3084" s="11"/>
      <c r="F3084" s="9"/>
      <c r="G3084" s="9"/>
      <c r="H3084" s="9"/>
      <c r="I3084" s="9"/>
      <c r="J3084" s="9"/>
      <c r="K3084" s="9"/>
      <c r="L3084" s="9"/>
      <c r="M3084" s="9"/>
      <c r="N3084" s="9"/>
      <c r="O3084" s="12"/>
      <c r="P3084" s="9"/>
      <c r="Q3084" s="9"/>
    </row>
    <row r="3085" spans="1:17" x14ac:dyDescent="0.2">
      <c r="A3085" s="9"/>
      <c r="B3085" s="10"/>
      <c r="C3085" s="9"/>
      <c r="D3085" s="11"/>
      <c r="E3085" s="11"/>
      <c r="F3085" s="9"/>
      <c r="G3085" s="9"/>
      <c r="H3085" s="9"/>
      <c r="I3085" s="9"/>
      <c r="J3085" s="9"/>
      <c r="K3085" s="9"/>
      <c r="L3085" s="9"/>
      <c r="M3085" s="9"/>
      <c r="N3085" s="9"/>
      <c r="O3085" s="12"/>
      <c r="P3085" s="9"/>
      <c r="Q3085" s="9"/>
    </row>
    <row r="3086" spans="1:17" x14ac:dyDescent="0.2">
      <c r="A3086" s="9"/>
      <c r="B3086" s="10"/>
      <c r="C3086" s="9"/>
      <c r="D3086" s="11"/>
      <c r="E3086" s="11"/>
      <c r="F3086" s="9"/>
      <c r="G3086" s="9"/>
      <c r="H3086" s="9"/>
      <c r="I3086" s="9"/>
      <c r="J3086" s="9"/>
      <c r="K3086" s="9"/>
      <c r="L3086" s="9"/>
      <c r="M3086" s="9"/>
      <c r="N3086" s="9"/>
      <c r="O3086" s="12"/>
      <c r="P3086" s="9"/>
      <c r="Q3086" s="9"/>
    </row>
    <row r="3087" spans="1:17" x14ac:dyDescent="0.2">
      <c r="A3087" s="9"/>
      <c r="B3087" s="10"/>
      <c r="C3087" s="9"/>
      <c r="D3087" s="11"/>
      <c r="E3087" s="11"/>
      <c r="F3087" s="9"/>
      <c r="G3087" s="9"/>
      <c r="H3087" s="9"/>
      <c r="I3087" s="9"/>
      <c r="J3087" s="9"/>
      <c r="K3087" s="9"/>
      <c r="L3087" s="9"/>
      <c r="M3087" s="9"/>
      <c r="N3087" s="9"/>
      <c r="O3087" s="12"/>
      <c r="P3087" s="9"/>
      <c r="Q3087" s="9"/>
    </row>
    <row r="3088" spans="1:17" x14ac:dyDescent="0.2">
      <c r="A3088" s="9"/>
      <c r="B3088" s="10"/>
      <c r="C3088" s="9"/>
      <c r="D3088" s="11"/>
      <c r="E3088" s="11"/>
      <c r="F3088" s="9"/>
      <c r="G3088" s="9"/>
      <c r="H3088" s="9"/>
      <c r="I3088" s="9"/>
      <c r="J3088" s="9"/>
      <c r="K3088" s="9"/>
      <c r="L3088" s="9"/>
      <c r="M3088" s="9"/>
      <c r="N3088" s="9"/>
      <c r="O3088" s="12"/>
      <c r="P3088" s="9"/>
      <c r="Q3088" s="9"/>
    </row>
    <row r="3089" spans="1:17" x14ac:dyDescent="0.2">
      <c r="A3089" s="9"/>
      <c r="B3089" s="10"/>
      <c r="C3089" s="9"/>
      <c r="D3089" s="11"/>
      <c r="E3089" s="11"/>
      <c r="F3089" s="9"/>
      <c r="G3089" s="9"/>
      <c r="H3089" s="9"/>
      <c r="I3089" s="9"/>
      <c r="J3089" s="9"/>
      <c r="K3089" s="9"/>
      <c r="L3089" s="9"/>
      <c r="M3089" s="9"/>
      <c r="N3089" s="9"/>
      <c r="O3089" s="12"/>
      <c r="P3089" s="9"/>
      <c r="Q3089" s="9"/>
    </row>
    <row r="3090" spans="1:17" x14ac:dyDescent="0.2">
      <c r="A3090" s="9"/>
      <c r="B3090" s="10"/>
      <c r="C3090" s="9"/>
      <c r="D3090" s="11"/>
      <c r="E3090" s="11"/>
      <c r="F3090" s="9"/>
      <c r="G3090" s="9"/>
      <c r="H3090" s="9"/>
      <c r="I3090" s="9"/>
      <c r="J3090" s="9"/>
      <c r="K3090" s="9"/>
      <c r="L3090" s="9"/>
      <c r="M3090" s="9"/>
      <c r="N3090" s="9"/>
      <c r="O3090" s="12"/>
      <c r="P3090" s="9"/>
      <c r="Q3090" s="9"/>
    </row>
    <row r="3091" spans="1:17" x14ac:dyDescent="0.2">
      <c r="A3091" s="9"/>
      <c r="B3091" s="10"/>
      <c r="C3091" s="9"/>
      <c r="D3091" s="11"/>
      <c r="E3091" s="11"/>
      <c r="F3091" s="9"/>
      <c r="G3091" s="9"/>
      <c r="H3091" s="9"/>
      <c r="I3091" s="9"/>
      <c r="J3091" s="9"/>
      <c r="K3091" s="9"/>
      <c r="L3091" s="9"/>
      <c r="M3091" s="9"/>
      <c r="N3091" s="9"/>
      <c r="O3091" s="12"/>
      <c r="P3091" s="9"/>
      <c r="Q3091" s="9"/>
    </row>
    <row r="3092" spans="1:17" x14ac:dyDescent="0.2">
      <c r="A3092" s="9"/>
      <c r="B3092" s="10"/>
      <c r="C3092" s="9"/>
      <c r="D3092" s="11"/>
      <c r="E3092" s="11"/>
      <c r="F3092" s="9"/>
      <c r="G3092" s="9"/>
      <c r="H3092" s="9"/>
      <c r="I3092" s="9"/>
      <c r="J3092" s="9"/>
      <c r="K3092" s="9"/>
      <c r="L3092" s="9"/>
      <c r="M3092" s="9"/>
      <c r="N3092" s="9"/>
      <c r="O3092" s="12"/>
      <c r="P3092" s="9"/>
      <c r="Q3092" s="9"/>
    </row>
    <row r="3093" spans="1:17" x14ac:dyDescent="0.2">
      <c r="A3093" s="9"/>
      <c r="B3093" s="10"/>
      <c r="C3093" s="9"/>
      <c r="D3093" s="11"/>
      <c r="E3093" s="11"/>
      <c r="F3093" s="9"/>
      <c r="G3093" s="9"/>
      <c r="H3093" s="9"/>
      <c r="I3093" s="9"/>
      <c r="J3093" s="9"/>
      <c r="K3093" s="9"/>
      <c r="L3093" s="9"/>
      <c r="M3093" s="9"/>
      <c r="N3093" s="9"/>
      <c r="O3093" s="12"/>
      <c r="P3093" s="9"/>
      <c r="Q3093" s="9"/>
    </row>
    <row r="3094" spans="1:17" x14ac:dyDescent="0.2">
      <c r="A3094" s="9"/>
      <c r="B3094" s="10"/>
      <c r="C3094" s="9"/>
      <c r="D3094" s="11"/>
      <c r="E3094" s="11"/>
      <c r="F3094" s="9"/>
      <c r="G3094" s="9"/>
      <c r="H3094" s="9"/>
      <c r="I3094" s="9"/>
      <c r="J3094" s="9"/>
      <c r="K3094" s="9"/>
      <c r="L3094" s="9"/>
      <c r="M3094" s="9"/>
      <c r="N3094" s="9"/>
      <c r="O3094" s="12"/>
      <c r="P3094" s="9"/>
      <c r="Q3094" s="9"/>
    </row>
    <row r="3095" spans="1:17" x14ac:dyDescent="0.2">
      <c r="A3095" s="9"/>
      <c r="B3095" s="10"/>
      <c r="C3095" s="9"/>
      <c r="D3095" s="11"/>
      <c r="E3095" s="11"/>
      <c r="F3095" s="9"/>
      <c r="G3095" s="9"/>
      <c r="H3095" s="9"/>
      <c r="I3095" s="9"/>
      <c r="J3095" s="9"/>
      <c r="K3095" s="9"/>
      <c r="L3095" s="9"/>
      <c r="M3095" s="9"/>
      <c r="N3095" s="9"/>
      <c r="O3095" s="12"/>
      <c r="P3095" s="9"/>
      <c r="Q3095" s="9"/>
    </row>
    <row r="3096" spans="1:17" x14ac:dyDescent="0.2">
      <c r="A3096" s="9"/>
      <c r="B3096" s="10"/>
      <c r="C3096" s="9"/>
      <c r="D3096" s="11"/>
      <c r="E3096" s="11"/>
      <c r="F3096" s="9"/>
      <c r="G3096" s="9"/>
      <c r="H3096" s="9"/>
      <c r="I3096" s="9"/>
      <c r="J3096" s="9"/>
      <c r="K3096" s="9"/>
      <c r="L3096" s="9"/>
      <c r="M3096" s="9"/>
      <c r="N3096" s="9"/>
      <c r="O3096" s="12"/>
      <c r="P3096" s="9"/>
      <c r="Q3096" s="9"/>
    </row>
    <row r="3097" spans="1:17" x14ac:dyDescent="0.2">
      <c r="A3097" s="9"/>
      <c r="B3097" s="10"/>
      <c r="C3097" s="9"/>
      <c r="D3097" s="11"/>
      <c r="E3097" s="11"/>
      <c r="F3097" s="9"/>
      <c r="G3097" s="9"/>
      <c r="H3097" s="9"/>
      <c r="I3097" s="9"/>
      <c r="J3097" s="9"/>
      <c r="K3097" s="9"/>
      <c r="L3097" s="9"/>
      <c r="M3097" s="9"/>
      <c r="N3097" s="9"/>
      <c r="O3097" s="12"/>
      <c r="P3097" s="9"/>
      <c r="Q3097" s="9"/>
    </row>
    <row r="3098" spans="1:17" x14ac:dyDescent="0.2">
      <c r="A3098" s="9"/>
      <c r="B3098" s="10"/>
      <c r="C3098" s="9"/>
      <c r="D3098" s="11"/>
      <c r="E3098" s="11"/>
      <c r="F3098" s="9"/>
      <c r="G3098" s="9"/>
      <c r="H3098" s="9"/>
      <c r="I3098" s="9"/>
      <c r="J3098" s="9"/>
      <c r="K3098" s="9"/>
      <c r="L3098" s="9"/>
      <c r="M3098" s="9"/>
      <c r="N3098" s="9"/>
      <c r="O3098" s="12"/>
      <c r="P3098" s="9"/>
      <c r="Q3098" s="9"/>
    </row>
    <row r="3099" spans="1:17" x14ac:dyDescent="0.2">
      <c r="A3099" s="9"/>
      <c r="B3099" s="10"/>
      <c r="C3099" s="9"/>
      <c r="D3099" s="11"/>
      <c r="E3099" s="11"/>
      <c r="F3099" s="9"/>
      <c r="G3099" s="9"/>
      <c r="H3099" s="9"/>
      <c r="I3099" s="9"/>
      <c r="J3099" s="9"/>
      <c r="K3099" s="9"/>
      <c r="L3099" s="9"/>
      <c r="M3099" s="9"/>
      <c r="N3099" s="9"/>
      <c r="O3099" s="12"/>
      <c r="P3099" s="9"/>
      <c r="Q3099" s="9"/>
    </row>
    <row r="3100" spans="1:17" x14ac:dyDescent="0.2">
      <c r="A3100" s="9"/>
      <c r="B3100" s="10"/>
      <c r="C3100" s="9"/>
      <c r="D3100" s="11"/>
      <c r="E3100" s="11"/>
      <c r="F3100" s="9"/>
      <c r="G3100" s="9"/>
      <c r="H3100" s="9"/>
      <c r="I3100" s="9"/>
      <c r="J3100" s="9"/>
      <c r="K3100" s="9"/>
      <c r="L3100" s="9"/>
      <c r="M3100" s="9"/>
      <c r="N3100" s="9"/>
      <c r="O3100" s="12"/>
      <c r="P3100" s="9"/>
      <c r="Q3100" s="9"/>
    </row>
    <row r="3101" spans="1:17" x14ac:dyDescent="0.2">
      <c r="A3101" s="9"/>
      <c r="B3101" s="10"/>
      <c r="C3101" s="9"/>
      <c r="D3101" s="11"/>
      <c r="E3101" s="11"/>
      <c r="F3101" s="9"/>
      <c r="G3101" s="9"/>
      <c r="H3101" s="9"/>
      <c r="I3101" s="9"/>
      <c r="J3101" s="9"/>
      <c r="K3101" s="9"/>
      <c r="L3101" s="9"/>
      <c r="M3101" s="9"/>
      <c r="N3101" s="9"/>
      <c r="O3101" s="12"/>
      <c r="P3101" s="9"/>
      <c r="Q3101" s="9"/>
    </row>
    <row r="3102" spans="1:17" x14ac:dyDescent="0.2">
      <c r="A3102" s="9"/>
      <c r="B3102" s="10"/>
      <c r="C3102" s="9"/>
      <c r="D3102" s="11"/>
      <c r="E3102" s="11"/>
      <c r="F3102" s="9"/>
      <c r="G3102" s="9"/>
      <c r="H3102" s="9"/>
      <c r="I3102" s="9"/>
      <c r="J3102" s="9"/>
      <c r="K3102" s="9"/>
      <c r="L3102" s="9"/>
      <c r="M3102" s="9"/>
      <c r="N3102" s="9"/>
      <c r="O3102" s="12"/>
      <c r="P3102" s="9"/>
      <c r="Q3102" s="9"/>
    </row>
    <row r="3103" spans="1:17" x14ac:dyDescent="0.2">
      <c r="A3103" s="9"/>
      <c r="B3103" s="10"/>
      <c r="C3103" s="9"/>
      <c r="D3103" s="11"/>
      <c r="E3103" s="11"/>
      <c r="F3103" s="9"/>
      <c r="G3103" s="9"/>
      <c r="H3103" s="9"/>
      <c r="I3103" s="9"/>
      <c r="J3103" s="9"/>
      <c r="K3103" s="9"/>
      <c r="L3103" s="9"/>
      <c r="M3103" s="9"/>
      <c r="N3103" s="9"/>
      <c r="O3103" s="12"/>
      <c r="P3103" s="9"/>
      <c r="Q3103" s="9"/>
    </row>
    <row r="3104" spans="1:17" x14ac:dyDescent="0.2">
      <c r="A3104" s="9"/>
      <c r="B3104" s="10"/>
      <c r="C3104" s="9"/>
      <c r="D3104" s="11"/>
      <c r="E3104" s="11"/>
      <c r="F3104" s="9"/>
      <c r="G3104" s="9"/>
      <c r="H3104" s="9"/>
      <c r="I3104" s="9"/>
      <c r="J3104" s="9"/>
      <c r="K3104" s="9"/>
      <c r="L3104" s="9"/>
      <c r="M3104" s="9"/>
      <c r="N3104" s="9"/>
      <c r="O3104" s="12"/>
      <c r="P3104" s="9"/>
      <c r="Q3104" s="9"/>
    </row>
    <row r="3105" spans="1:17" x14ac:dyDescent="0.2">
      <c r="A3105" s="9"/>
      <c r="B3105" s="10"/>
      <c r="C3105" s="9"/>
      <c r="D3105" s="11"/>
      <c r="E3105" s="11"/>
      <c r="F3105" s="9"/>
      <c r="G3105" s="9"/>
      <c r="H3105" s="9"/>
      <c r="I3105" s="9"/>
      <c r="J3105" s="9"/>
      <c r="K3105" s="9"/>
      <c r="L3105" s="9"/>
      <c r="M3105" s="9"/>
      <c r="N3105" s="9"/>
      <c r="O3105" s="12"/>
      <c r="P3105" s="9"/>
      <c r="Q3105" s="9"/>
    </row>
    <row r="3106" spans="1:17" x14ac:dyDescent="0.2">
      <c r="A3106" s="9"/>
      <c r="B3106" s="10"/>
      <c r="C3106" s="9"/>
      <c r="D3106" s="11"/>
      <c r="E3106" s="11"/>
      <c r="F3106" s="9"/>
      <c r="G3106" s="9"/>
      <c r="H3106" s="9"/>
      <c r="I3106" s="9"/>
      <c r="J3106" s="9"/>
      <c r="K3106" s="9"/>
      <c r="L3106" s="9"/>
      <c r="M3106" s="9"/>
      <c r="N3106" s="9"/>
      <c r="O3106" s="12"/>
      <c r="P3106" s="9"/>
      <c r="Q3106" s="9"/>
    </row>
    <row r="3107" spans="1:17" x14ac:dyDescent="0.2">
      <c r="A3107" s="9"/>
      <c r="B3107" s="10"/>
      <c r="C3107" s="9"/>
      <c r="D3107" s="11"/>
      <c r="E3107" s="11"/>
      <c r="F3107" s="9"/>
      <c r="G3107" s="9"/>
      <c r="H3107" s="9"/>
      <c r="I3107" s="9"/>
      <c r="J3107" s="9"/>
      <c r="K3107" s="9"/>
      <c r="L3107" s="9"/>
      <c r="M3107" s="9"/>
      <c r="N3107" s="9"/>
      <c r="O3107" s="12"/>
      <c r="P3107" s="9"/>
      <c r="Q3107" s="9"/>
    </row>
    <row r="3108" spans="1:17" x14ac:dyDescent="0.2">
      <c r="A3108" s="9"/>
      <c r="B3108" s="10"/>
      <c r="C3108" s="9"/>
      <c r="D3108" s="11"/>
      <c r="E3108" s="11"/>
      <c r="F3108" s="9"/>
      <c r="G3108" s="9"/>
      <c r="H3108" s="9"/>
      <c r="I3108" s="9"/>
      <c r="J3108" s="9"/>
      <c r="K3108" s="9"/>
      <c r="L3108" s="9"/>
      <c r="M3108" s="9"/>
      <c r="N3108" s="9"/>
      <c r="O3108" s="12"/>
      <c r="P3108" s="9"/>
      <c r="Q3108" s="9"/>
    </row>
    <row r="3109" spans="1:17" x14ac:dyDescent="0.2">
      <c r="A3109" s="9"/>
      <c r="B3109" s="10"/>
      <c r="C3109" s="9"/>
      <c r="D3109" s="11"/>
      <c r="E3109" s="11"/>
      <c r="F3109" s="9"/>
      <c r="G3109" s="9"/>
      <c r="H3109" s="9"/>
      <c r="I3109" s="9"/>
      <c r="J3109" s="9"/>
      <c r="K3109" s="9"/>
      <c r="L3109" s="9"/>
      <c r="M3109" s="9"/>
      <c r="N3109" s="9"/>
      <c r="O3109" s="12"/>
      <c r="P3109" s="9"/>
      <c r="Q3109" s="9"/>
    </row>
    <row r="3110" spans="1:17" x14ac:dyDescent="0.2">
      <c r="A3110" s="9"/>
      <c r="B3110" s="10"/>
      <c r="C3110" s="9"/>
      <c r="D3110" s="11"/>
      <c r="E3110" s="11"/>
      <c r="F3110" s="9"/>
      <c r="G3110" s="9"/>
      <c r="H3110" s="9"/>
      <c r="I3110" s="9"/>
      <c r="J3110" s="9"/>
      <c r="K3110" s="9"/>
      <c r="L3110" s="9"/>
      <c r="M3110" s="9"/>
      <c r="N3110" s="9"/>
      <c r="O3110" s="12"/>
      <c r="P3110" s="9"/>
      <c r="Q3110" s="9"/>
    </row>
    <row r="3111" spans="1:17" x14ac:dyDescent="0.2">
      <c r="A3111" s="9"/>
      <c r="B3111" s="10"/>
      <c r="C3111" s="9"/>
      <c r="D3111" s="11"/>
      <c r="E3111" s="11"/>
      <c r="F3111" s="9"/>
      <c r="G3111" s="9"/>
      <c r="H3111" s="9"/>
      <c r="I3111" s="9"/>
      <c r="J3111" s="9"/>
      <c r="K3111" s="9"/>
      <c r="L3111" s="9"/>
      <c r="M3111" s="9"/>
      <c r="N3111" s="9"/>
      <c r="O3111" s="12"/>
      <c r="P3111" s="9"/>
      <c r="Q3111" s="9"/>
    </row>
    <row r="3112" spans="1:17" x14ac:dyDescent="0.2">
      <c r="A3112" s="9"/>
      <c r="B3112" s="10"/>
      <c r="C3112" s="9"/>
      <c r="D3112" s="11"/>
      <c r="E3112" s="11"/>
      <c r="F3112" s="9"/>
      <c r="G3112" s="9"/>
      <c r="H3112" s="9"/>
      <c r="I3112" s="9"/>
      <c r="J3112" s="9"/>
      <c r="K3112" s="9"/>
      <c r="L3112" s="9"/>
      <c r="M3112" s="9"/>
      <c r="N3112" s="9"/>
      <c r="O3112" s="12"/>
      <c r="P3112" s="9"/>
      <c r="Q3112" s="9"/>
    </row>
    <row r="3113" spans="1:17" x14ac:dyDescent="0.2">
      <c r="A3113" s="9"/>
      <c r="B3113" s="10"/>
      <c r="C3113" s="9"/>
      <c r="D3113" s="11"/>
      <c r="E3113" s="11"/>
      <c r="F3113" s="9"/>
      <c r="G3113" s="9"/>
      <c r="H3113" s="9"/>
      <c r="I3113" s="9"/>
      <c r="J3113" s="9"/>
      <c r="K3113" s="9"/>
      <c r="L3113" s="9"/>
      <c r="M3113" s="9"/>
      <c r="N3113" s="9"/>
      <c r="O3113" s="12"/>
      <c r="P3113" s="9"/>
      <c r="Q3113" s="9"/>
    </row>
    <row r="3114" spans="1:17" x14ac:dyDescent="0.2">
      <c r="A3114" s="9"/>
      <c r="B3114" s="10"/>
      <c r="C3114" s="9"/>
      <c r="D3114" s="11"/>
      <c r="E3114" s="11"/>
      <c r="F3114" s="9"/>
      <c r="G3114" s="9"/>
      <c r="H3114" s="9"/>
      <c r="I3114" s="9"/>
      <c r="J3114" s="9"/>
      <c r="K3114" s="9"/>
      <c r="L3114" s="9"/>
      <c r="M3114" s="9"/>
      <c r="N3114" s="9"/>
      <c r="O3114" s="12"/>
      <c r="P3114" s="9"/>
      <c r="Q3114" s="9"/>
    </row>
    <row r="3115" spans="1:17" x14ac:dyDescent="0.2">
      <c r="A3115" s="9"/>
      <c r="B3115" s="10"/>
      <c r="C3115" s="9"/>
      <c r="D3115" s="11"/>
      <c r="E3115" s="11"/>
      <c r="F3115" s="9"/>
      <c r="G3115" s="9"/>
      <c r="H3115" s="9"/>
      <c r="I3115" s="9"/>
      <c r="J3115" s="9"/>
      <c r="K3115" s="9"/>
      <c r="L3115" s="9"/>
      <c r="M3115" s="9"/>
      <c r="N3115" s="9"/>
      <c r="O3115" s="12"/>
      <c r="P3115" s="9"/>
      <c r="Q3115" s="9"/>
    </row>
    <row r="3116" spans="1:17" x14ac:dyDescent="0.2">
      <c r="A3116" s="9"/>
      <c r="B3116" s="10"/>
      <c r="C3116" s="9"/>
      <c r="D3116" s="11"/>
      <c r="E3116" s="11"/>
      <c r="F3116" s="9"/>
      <c r="G3116" s="9"/>
      <c r="H3116" s="9"/>
      <c r="I3116" s="9"/>
      <c r="J3116" s="9"/>
      <c r="K3116" s="9"/>
      <c r="L3116" s="9"/>
      <c r="M3116" s="9"/>
      <c r="N3116" s="9"/>
      <c r="O3116" s="12"/>
      <c r="P3116" s="9"/>
      <c r="Q3116" s="9"/>
    </row>
    <row r="3117" spans="1:17" x14ac:dyDescent="0.2">
      <c r="A3117" s="9"/>
      <c r="B3117" s="10"/>
      <c r="C3117" s="9"/>
      <c r="D3117" s="11"/>
      <c r="E3117" s="11"/>
      <c r="F3117" s="9"/>
      <c r="G3117" s="9"/>
      <c r="H3117" s="9"/>
      <c r="I3117" s="9"/>
      <c r="J3117" s="9"/>
      <c r="K3117" s="9"/>
      <c r="L3117" s="9"/>
      <c r="M3117" s="9"/>
      <c r="N3117" s="9"/>
      <c r="O3117" s="12"/>
      <c r="P3117" s="9"/>
      <c r="Q3117" s="9"/>
    </row>
    <row r="3118" spans="1:17" x14ac:dyDescent="0.2">
      <c r="A3118" s="9"/>
      <c r="B3118" s="10"/>
      <c r="C3118" s="9"/>
      <c r="D3118" s="11"/>
      <c r="E3118" s="11"/>
      <c r="F3118" s="9"/>
      <c r="G3118" s="9"/>
      <c r="H3118" s="9"/>
      <c r="I3118" s="9"/>
      <c r="J3118" s="9"/>
      <c r="K3118" s="9"/>
      <c r="L3118" s="9"/>
      <c r="M3118" s="9"/>
      <c r="N3118" s="9"/>
      <c r="O3118" s="12"/>
      <c r="P3118" s="9"/>
      <c r="Q3118" s="9"/>
    </row>
    <row r="3119" spans="1:17" x14ac:dyDescent="0.2">
      <c r="A3119" s="9"/>
      <c r="B3119" s="10"/>
      <c r="C3119" s="9"/>
      <c r="D3119" s="11"/>
      <c r="E3119" s="11"/>
      <c r="F3119" s="9"/>
      <c r="G3119" s="9"/>
      <c r="H3119" s="9"/>
      <c r="I3119" s="9"/>
      <c r="J3119" s="9"/>
      <c r="K3119" s="9"/>
      <c r="L3119" s="9"/>
      <c r="M3119" s="9"/>
      <c r="N3119" s="9"/>
      <c r="O3119" s="12"/>
      <c r="P3119" s="9"/>
      <c r="Q3119" s="9"/>
    </row>
    <row r="3120" spans="1:17" x14ac:dyDescent="0.2">
      <c r="A3120" s="9"/>
      <c r="B3120" s="10"/>
      <c r="C3120" s="9"/>
      <c r="D3120" s="11"/>
      <c r="E3120" s="11"/>
      <c r="F3120" s="9"/>
      <c r="G3120" s="9"/>
      <c r="H3120" s="9"/>
      <c r="I3120" s="9"/>
      <c r="J3120" s="9"/>
      <c r="K3120" s="9"/>
      <c r="L3120" s="9"/>
      <c r="M3120" s="9"/>
      <c r="N3120" s="9"/>
      <c r="O3120" s="12"/>
      <c r="P3120" s="9"/>
      <c r="Q3120" s="9"/>
    </row>
    <row r="3121" spans="1:17" x14ac:dyDescent="0.2">
      <c r="A3121" s="9"/>
      <c r="B3121" s="10"/>
      <c r="C3121" s="9"/>
      <c r="D3121" s="11"/>
      <c r="E3121" s="11"/>
      <c r="F3121" s="9"/>
      <c r="G3121" s="9"/>
      <c r="H3121" s="9"/>
      <c r="I3121" s="9"/>
      <c r="J3121" s="9"/>
      <c r="K3121" s="9"/>
      <c r="L3121" s="9"/>
      <c r="M3121" s="9"/>
      <c r="N3121" s="9"/>
      <c r="O3121" s="12"/>
      <c r="P3121" s="9"/>
      <c r="Q3121" s="9"/>
    </row>
    <row r="3122" spans="1:17" x14ac:dyDescent="0.2">
      <c r="A3122" s="9"/>
      <c r="B3122" s="10"/>
      <c r="C3122" s="9"/>
      <c r="D3122" s="11"/>
      <c r="E3122" s="11"/>
      <c r="F3122" s="9"/>
      <c r="G3122" s="9"/>
      <c r="H3122" s="9"/>
      <c r="I3122" s="9"/>
      <c r="J3122" s="9"/>
      <c r="K3122" s="9"/>
      <c r="L3122" s="9"/>
      <c r="M3122" s="9"/>
      <c r="N3122" s="9"/>
      <c r="O3122" s="12"/>
      <c r="P3122" s="9"/>
      <c r="Q3122" s="9"/>
    </row>
    <row r="3123" spans="1:17" x14ac:dyDescent="0.2">
      <c r="A3123" s="9"/>
      <c r="B3123" s="10"/>
      <c r="C3123" s="9"/>
      <c r="D3123" s="11"/>
      <c r="E3123" s="11"/>
      <c r="F3123" s="9"/>
      <c r="G3123" s="9"/>
      <c r="H3123" s="9"/>
      <c r="I3123" s="9"/>
      <c r="J3123" s="9"/>
      <c r="K3123" s="9"/>
      <c r="L3123" s="9"/>
      <c r="M3123" s="9"/>
      <c r="N3123" s="9"/>
      <c r="O3123" s="12"/>
      <c r="P3123" s="9"/>
      <c r="Q3123" s="9"/>
    </row>
    <row r="3124" spans="1:17" x14ac:dyDescent="0.2">
      <c r="A3124" s="9"/>
      <c r="B3124" s="10"/>
      <c r="C3124" s="9"/>
      <c r="D3124" s="11"/>
      <c r="E3124" s="11"/>
      <c r="F3124" s="9"/>
      <c r="G3124" s="9"/>
      <c r="H3124" s="9"/>
      <c r="I3124" s="9"/>
      <c r="J3124" s="9"/>
      <c r="K3124" s="9"/>
      <c r="L3124" s="9"/>
      <c r="M3124" s="9"/>
      <c r="N3124" s="9"/>
      <c r="O3124" s="12"/>
      <c r="P3124" s="9"/>
      <c r="Q3124" s="9"/>
    </row>
    <row r="3125" spans="1:17" x14ac:dyDescent="0.2">
      <c r="A3125" s="9"/>
      <c r="B3125" s="10"/>
      <c r="C3125" s="9"/>
      <c r="D3125" s="11"/>
      <c r="E3125" s="11"/>
      <c r="F3125" s="9"/>
      <c r="G3125" s="9"/>
      <c r="H3125" s="9"/>
      <c r="I3125" s="9"/>
      <c r="J3125" s="9"/>
      <c r="K3125" s="9"/>
      <c r="L3125" s="9"/>
      <c r="M3125" s="9"/>
      <c r="N3125" s="9"/>
      <c r="O3125" s="12"/>
      <c r="P3125" s="9"/>
      <c r="Q3125" s="9"/>
    </row>
    <row r="3126" spans="1:17" x14ac:dyDescent="0.2">
      <c r="A3126" s="9"/>
      <c r="B3126" s="10"/>
      <c r="C3126" s="9"/>
      <c r="D3126" s="11"/>
      <c r="E3126" s="11"/>
      <c r="F3126" s="9"/>
      <c r="G3126" s="9"/>
      <c r="H3126" s="9"/>
      <c r="I3126" s="9"/>
      <c r="J3126" s="9"/>
      <c r="K3126" s="9"/>
      <c r="L3126" s="9"/>
      <c r="M3126" s="9"/>
      <c r="N3126" s="9"/>
      <c r="O3126" s="12"/>
      <c r="P3126" s="9"/>
      <c r="Q3126" s="9"/>
    </row>
    <row r="3127" spans="1:17" x14ac:dyDescent="0.2">
      <c r="A3127" s="9"/>
      <c r="B3127" s="10"/>
      <c r="C3127" s="9"/>
      <c r="D3127" s="11"/>
      <c r="E3127" s="11"/>
      <c r="F3127" s="9"/>
      <c r="G3127" s="9"/>
      <c r="H3127" s="9"/>
      <c r="I3127" s="9"/>
      <c r="J3127" s="9"/>
      <c r="K3127" s="9"/>
      <c r="L3127" s="9"/>
      <c r="M3127" s="9"/>
      <c r="N3127" s="9"/>
      <c r="O3127" s="12"/>
      <c r="P3127" s="9"/>
      <c r="Q3127" s="9"/>
    </row>
    <row r="3128" spans="1:17" x14ac:dyDescent="0.2">
      <c r="A3128" s="9"/>
      <c r="B3128" s="10"/>
      <c r="C3128" s="9"/>
      <c r="D3128" s="11"/>
      <c r="E3128" s="11"/>
      <c r="F3128" s="9"/>
      <c r="G3128" s="9"/>
      <c r="H3128" s="9"/>
      <c r="I3128" s="9"/>
      <c r="J3128" s="9"/>
      <c r="K3128" s="9"/>
      <c r="L3128" s="9"/>
      <c r="M3128" s="9"/>
      <c r="N3128" s="9"/>
      <c r="O3128" s="12"/>
      <c r="P3128" s="9"/>
      <c r="Q3128" s="9"/>
    </row>
    <row r="3129" spans="1:17" x14ac:dyDescent="0.2">
      <c r="A3129" s="9"/>
      <c r="B3129" s="10"/>
      <c r="C3129" s="9"/>
      <c r="D3129" s="11"/>
      <c r="E3129" s="11"/>
      <c r="F3129" s="9"/>
      <c r="G3129" s="9"/>
      <c r="H3129" s="9"/>
      <c r="I3129" s="9"/>
      <c r="J3129" s="9"/>
      <c r="K3129" s="9"/>
      <c r="L3129" s="9"/>
      <c r="M3129" s="9"/>
      <c r="N3129" s="9"/>
      <c r="O3129" s="12"/>
      <c r="P3129" s="9"/>
      <c r="Q3129" s="9"/>
    </row>
    <row r="3130" spans="1:17" x14ac:dyDescent="0.2">
      <c r="A3130" s="9"/>
      <c r="B3130" s="10"/>
      <c r="C3130" s="9"/>
      <c r="D3130" s="11"/>
      <c r="E3130" s="11"/>
      <c r="F3130" s="9"/>
      <c r="G3130" s="9"/>
      <c r="H3130" s="9"/>
      <c r="I3130" s="9"/>
      <c r="J3130" s="9"/>
      <c r="K3130" s="9"/>
      <c r="L3130" s="9"/>
      <c r="M3130" s="9"/>
      <c r="N3130" s="9"/>
      <c r="O3130" s="12"/>
      <c r="P3130" s="9"/>
      <c r="Q3130" s="9"/>
    </row>
    <row r="3131" spans="1:17" x14ac:dyDescent="0.2">
      <c r="A3131" s="9"/>
      <c r="B3131" s="10"/>
      <c r="C3131" s="9"/>
      <c r="D3131" s="11"/>
      <c r="E3131" s="11"/>
      <c r="F3131" s="9"/>
      <c r="G3131" s="9"/>
      <c r="H3131" s="9"/>
      <c r="I3131" s="9"/>
      <c r="J3131" s="9"/>
      <c r="K3131" s="9"/>
      <c r="L3131" s="9"/>
      <c r="M3131" s="9"/>
      <c r="N3131" s="9"/>
      <c r="O3131" s="12"/>
      <c r="P3131" s="9"/>
      <c r="Q3131" s="9"/>
    </row>
    <row r="3132" spans="1:17" x14ac:dyDescent="0.2">
      <c r="A3132" s="9"/>
      <c r="B3132" s="10"/>
      <c r="C3132" s="9"/>
      <c r="D3132" s="11"/>
      <c r="E3132" s="11"/>
      <c r="F3132" s="9"/>
      <c r="G3132" s="9"/>
      <c r="H3132" s="9"/>
      <c r="I3132" s="9"/>
      <c r="J3132" s="9"/>
      <c r="K3132" s="9"/>
      <c r="L3132" s="9"/>
      <c r="M3132" s="9"/>
      <c r="N3132" s="9"/>
      <c r="O3132" s="12"/>
      <c r="P3132" s="9"/>
      <c r="Q3132" s="9"/>
    </row>
    <row r="3133" spans="1:17" x14ac:dyDescent="0.2">
      <c r="A3133" s="9"/>
      <c r="B3133" s="10"/>
      <c r="C3133" s="9"/>
      <c r="D3133" s="11"/>
      <c r="E3133" s="11"/>
      <c r="F3133" s="9"/>
      <c r="G3133" s="9"/>
      <c r="H3133" s="9"/>
      <c r="I3133" s="9"/>
      <c r="J3133" s="9"/>
      <c r="K3133" s="9"/>
      <c r="L3133" s="9"/>
      <c r="M3133" s="9"/>
      <c r="N3133" s="9"/>
      <c r="O3133" s="12"/>
      <c r="P3133" s="9"/>
      <c r="Q3133" s="9"/>
    </row>
    <row r="3134" spans="1:17" x14ac:dyDescent="0.2">
      <c r="A3134" s="9"/>
      <c r="B3134" s="10"/>
      <c r="C3134" s="9"/>
      <c r="D3134" s="11"/>
      <c r="E3134" s="11"/>
      <c r="F3134" s="9"/>
      <c r="G3134" s="9"/>
      <c r="H3134" s="9"/>
      <c r="I3134" s="9"/>
      <c r="J3134" s="9"/>
      <c r="K3134" s="9"/>
      <c r="L3134" s="9"/>
      <c r="M3134" s="9"/>
      <c r="N3134" s="9"/>
      <c r="O3134" s="12"/>
      <c r="P3134" s="9"/>
      <c r="Q3134" s="9"/>
    </row>
    <row r="3135" spans="1:17" x14ac:dyDescent="0.2">
      <c r="A3135" s="9"/>
      <c r="B3135" s="10"/>
      <c r="C3135" s="9"/>
      <c r="D3135" s="11"/>
      <c r="E3135" s="11"/>
      <c r="F3135" s="9"/>
      <c r="G3135" s="9"/>
      <c r="H3135" s="9"/>
      <c r="I3135" s="9"/>
      <c r="J3135" s="9"/>
      <c r="K3135" s="9"/>
      <c r="L3135" s="9"/>
      <c r="M3135" s="9"/>
      <c r="N3135" s="9"/>
      <c r="O3135" s="12"/>
      <c r="P3135" s="9"/>
      <c r="Q3135" s="9"/>
    </row>
    <row r="3136" spans="1:17" x14ac:dyDescent="0.2">
      <c r="A3136" s="9"/>
      <c r="B3136" s="10"/>
      <c r="C3136" s="9"/>
      <c r="D3136" s="11"/>
      <c r="E3136" s="11"/>
      <c r="F3136" s="9"/>
      <c r="G3136" s="9"/>
      <c r="H3136" s="9"/>
      <c r="I3136" s="9"/>
      <c r="J3136" s="9"/>
      <c r="K3136" s="9"/>
      <c r="L3136" s="9"/>
      <c r="M3136" s="9"/>
      <c r="N3136" s="9"/>
      <c r="O3136" s="12"/>
      <c r="P3136" s="9"/>
      <c r="Q3136" s="9"/>
    </row>
    <row r="3137" spans="1:17" x14ac:dyDescent="0.2">
      <c r="A3137" s="9"/>
      <c r="B3137" s="10"/>
      <c r="C3137" s="9"/>
      <c r="D3137" s="11"/>
      <c r="E3137" s="11"/>
      <c r="F3137" s="9"/>
      <c r="G3137" s="9"/>
      <c r="H3137" s="9"/>
      <c r="I3137" s="9"/>
      <c r="J3137" s="9"/>
      <c r="K3137" s="9"/>
      <c r="L3137" s="9"/>
      <c r="M3137" s="9"/>
      <c r="N3137" s="9"/>
      <c r="O3137" s="12"/>
      <c r="P3137" s="9"/>
      <c r="Q3137" s="9"/>
    </row>
    <row r="3138" spans="1:17" x14ac:dyDescent="0.2">
      <c r="A3138" s="9"/>
      <c r="B3138" s="10"/>
      <c r="C3138" s="9"/>
      <c r="D3138" s="11"/>
      <c r="E3138" s="11"/>
      <c r="F3138" s="9"/>
      <c r="G3138" s="9"/>
      <c r="H3138" s="9"/>
      <c r="I3138" s="9"/>
      <c r="J3138" s="9"/>
      <c r="K3138" s="9"/>
      <c r="L3138" s="9"/>
      <c r="M3138" s="9"/>
      <c r="N3138" s="9"/>
      <c r="O3138" s="12"/>
      <c r="P3138" s="9"/>
      <c r="Q3138" s="9"/>
    </row>
    <row r="3139" spans="1:17" x14ac:dyDescent="0.2">
      <c r="A3139" s="9"/>
      <c r="B3139" s="10"/>
      <c r="C3139" s="9"/>
      <c r="D3139" s="11"/>
      <c r="E3139" s="11"/>
      <c r="F3139" s="9"/>
      <c r="G3139" s="9"/>
      <c r="H3139" s="9"/>
      <c r="I3139" s="9"/>
      <c r="J3139" s="9"/>
      <c r="K3139" s="9"/>
      <c r="L3139" s="9"/>
      <c r="M3139" s="9"/>
      <c r="N3139" s="9"/>
      <c r="O3139" s="12"/>
      <c r="P3139" s="9"/>
      <c r="Q3139" s="9"/>
    </row>
    <row r="3140" spans="1:17" x14ac:dyDescent="0.2">
      <c r="A3140" s="9"/>
      <c r="B3140" s="10"/>
      <c r="C3140" s="9"/>
      <c r="D3140" s="11"/>
      <c r="E3140" s="11"/>
      <c r="F3140" s="9"/>
      <c r="G3140" s="9"/>
      <c r="H3140" s="9"/>
      <c r="I3140" s="9"/>
      <c r="J3140" s="9"/>
      <c r="K3140" s="9"/>
      <c r="L3140" s="9"/>
      <c r="M3140" s="9"/>
      <c r="N3140" s="9"/>
      <c r="O3140" s="12"/>
      <c r="P3140" s="9"/>
      <c r="Q3140" s="9"/>
    </row>
    <row r="3141" spans="1:17" x14ac:dyDescent="0.2">
      <c r="A3141" s="9"/>
      <c r="B3141" s="10"/>
      <c r="C3141" s="9"/>
      <c r="D3141" s="11"/>
      <c r="E3141" s="11"/>
      <c r="F3141" s="9"/>
      <c r="G3141" s="9"/>
      <c r="H3141" s="9"/>
      <c r="I3141" s="9"/>
      <c r="J3141" s="9"/>
      <c r="K3141" s="9"/>
      <c r="L3141" s="9"/>
      <c r="M3141" s="9"/>
      <c r="N3141" s="9"/>
      <c r="O3141" s="12"/>
      <c r="P3141" s="9"/>
      <c r="Q3141" s="9"/>
    </row>
    <row r="3142" spans="1:17" x14ac:dyDescent="0.2">
      <c r="A3142" s="9"/>
      <c r="B3142" s="10"/>
      <c r="C3142" s="9"/>
      <c r="D3142" s="11"/>
      <c r="E3142" s="11"/>
      <c r="F3142" s="9"/>
      <c r="G3142" s="9"/>
      <c r="H3142" s="9"/>
      <c r="I3142" s="9"/>
      <c r="J3142" s="9"/>
      <c r="K3142" s="9"/>
      <c r="L3142" s="9"/>
      <c r="M3142" s="9"/>
      <c r="N3142" s="9"/>
      <c r="O3142" s="12"/>
      <c r="P3142" s="9"/>
      <c r="Q3142" s="9"/>
    </row>
    <row r="3143" spans="1:17" x14ac:dyDescent="0.2">
      <c r="A3143" s="9"/>
      <c r="B3143" s="10"/>
      <c r="C3143" s="9"/>
      <c r="D3143" s="11"/>
      <c r="E3143" s="11"/>
      <c r="F3143" s="9"/>
      <c r="G3143" s="9"/>
      <c r="H3143" s="9"/>
      <c r="I3143" s="9"/>
      <c r="J3143" s="9"/>
      <c r="K3143" s="9"/>
      <c r="L3143" s="9"/>
      <c r="M3143" s="9"/>
      <c r="N3143" s="9"/>
      <c r="O3143" s="12"/>
      <c r="P3143" s="9"/>
      <c r="Q3143" s="9"/>
    </row>
    <row r="3144" spans="1:17" x14ac:dyDescent="0.2">
      <c r="A3144" s="9"/>
      <c r="B3144" s="10"/>
      <c r="C3144" s="9"/>
      <c r="D3144" s="11"/>
      <c r="E3144" s="11"/>
      <c r="F3144" s="9"/>
      <c r="G3144" s="9"/>
      <c r="H3144" s="9"/>
      <c r="I3144" s="9"/>
      <c r="J3144" s="9"/>
      <c r="K3144" s="9"/>
      <c r="L3144" s="9"/>
      <c r="M3144" s="9"/>
      <c r="N3144" s="9"/>
      <c r="O3144" s="12"/>
      <c r="P3144" s="9"/>
      <c r="Q3144" s="9"/>
    </row>
    <row r="3145" spans="1:17" x14ac:dyDescent="0.2">
      <c r="A3145" s="9"/>
      <c r="B3145" s="10"/>
      <c r="C3145" s="9"/>
      <c r="D3145" s="11"/>
      <c r="E3145" s="11"/>
      <c r="F3145" s="9"/>
      <c r="G3145" s="9"/>
      <c r="H3145" s="9"/>
      <c r="I3145" s="9"/>
      <c r="J3145" s="9"/>
      <c r="K3145" s="9"/>
      <c r="L3145" s="9"/>
      <c r="M3145" s="9"/>
      <c r="N3145" s="9"/>
      <c r="O3145" s="12"/>
      <c r="P3145" s="9"/>
      <c r="Q3145" s="9"/>
    </row>
    <row r="3146" spans="1:17" x14ac:dyDescent="0.2">
      <c r="A3146" s="9"/>
      <c r="B3146" s="10"/>
      <c r="C3146" s="9"/>
      <c r="D3146" s="11"/>
      <c r="E3146" s="11"/>
      <c r="F3146" s="9"/>
      <c r="G3146" s="9"/>
      <c r="H3146" s="9"/>
      <c r="I3146" s="9"/>
      <c r="J3146" s="9"/>
      <c r="K3146" s="9"/>
      <c r="L3146" s="9"/>
      <c r="M3146" s="9"/>
      <c r="N3146" s="9"/>
      <c r="O3146" s="12"/>
      <c r="P3146" s="9"/>
      <c r="Q3146" s="9"/>
    </row>
    <row r="3147" spans="1:17" x14ac:dyDescent="0.2">
      <c r="A3147" s="9"/>
      <c r="B3147" s="10"/>
      <c r="C3147" s="9"/>
      <c r="D3147" s="11"/>
      <c r="E3147" s="11"/>
      <c r="F3147" s="9"/>
      <c r="G3147" s="9"/>
      <c r="H3147" s="9"/>
      <c r="I3147" s="9"/>
      <c r="J3147" s="9"/>
      <c r="K3147" s="9"/>
      <c r="L3147" s="9"/>
      <c r="M3147" s="9"/>
      <c r="N3147" s="9"/>
      <c r="O3147" s="12"/>
      <c r="P3147" s="9"/>
      <c r="Q3147" s="9"/>
    </row>
    <row r="3148" spans="1:17" x14ac:dyDescent="0.2">
      <c r="A3148" s="9"/>
      <c r="B3148" s="10"/>
      <c r="C3148" s="9"/>
      <c r="D3148" s="11"/>
      <c r="E3148" s="11"/>
      <c r="F3148" s="9"/>
      <c r="G3148" s="9"/>
      <c r="H3148" s="9"/>
      <c r="I3148" s="9"/>
      <c r="J3148" s="9"/>
      <c r="K3148" s="9"/>
      <c r="L3148" s="9"/>
      <c r="M3148" s="9"/>
      <c r="N3148" s="9"/>
      <c r="O3148" s="12"/>
      <c r="P3148" s="9"/>
      <c r="Q3148" s="9"/>
    </row>
    <row r="3149" spans="1:17" x14ac:dyDescent="0.2">
      <c r="A3149" s="9"/>
      <c r="B3149" s="10"/>
      <c r="C3149" s="9"/>
      <c r="D3149" s="11"/>
      <c r="E3149" s="11"/>
      <c r="F3149" s="9"/>
      <c r="G3149" s="9"/>
      <c r="H3149" s="9"/>
      <c r="I3149" s="9"/>
      <c r="J3149" s="9"/>
      <c r="K3149" s="9"/>
      <c r="L3149" s="9"/>
      <c r="M3149" s="9"/>
      <c r="N3149" s="9"/>
      <c r="O3149" s="12"/>
      <c r="P3149" s="9"/>
      <c r="Q3149" s="9"/>
    </row>
    <row r="3150" spans="1:17" x14ac:dyDescent="0.2">
      <c r="A3150" s="9"/>
      <c r="B3150" s="10"/>
      <c r="C3150" s="9"/>
      <c r="D3150" s="11"/>
      <c r="E3150" s="11"/>
      <c r="F3150" s="9"/>
      <c r="G3150" s="9"/>
      <c r="H3150" s="9"/>
      <c r="I3150" s="9"/>
      <c r="J3150" s="9"/>
      <c r="K3150" s="9"/>
      <c r="L3150" s="9"/>
      <c r="M3150" s="9"/>
      <c r="N3150" s="9"/>
      <c r="O3150" s="12"/>
      <c r="P3150" s="9"/>
      <c r="Q3150" s="9"/>
    </row>
    <row r="3151" spans="1:17" x14ac:dyDescent="0.2">
      <c r="A3151" s="9"/>
      <c r="B3151" s="10"/>
      <c r="C3151" s="9"/>
      <c r="D3151" s="11"/>
      <c r="E3151" s="11"/>
      <c r="F3151" s="9"/>
      <c r="G3151" s="9"/>
      <c r="H3151" s="9"/>
      <c r="I3151" s="9"/>
      <c r="J3151" s="9"/>
      <c r="K3151" s="9"/>
      <c r="L3151" s="9"/>
      <c r="M3151" s="9"/>
      <c r="N3151" s="9"/>
      <c r="O3151" s="12"/>
      <c r="P3151" s="9"/>
      <c r="Q3151" s="9"/>
    </row>
    <row r="3152" spans="1:17" x14ac:dyDescent="0.2">
      <c r="A3152" s="9"/>
      <c r="B3152" s="10"/>
      <c r="C3152" s="9"/>
      <c r="D3152" s="11"/>
      <c r="E3152" s="11"/>
      <c r="F3152" s="9"/>
      <c r="G3152" s="9"/>
      <c r="H3152" s="9"/>
      <c r="I3152" s="9"/>
      <c r="J3152" s="9"/>
      <c r="K3152" s="9"/>
      <c r="L3152" s="9"/>
      <c r="M3152" s="9"/>
      <c r="N3152" s="9"/>
      <c r="O3152" s="12"/>
      <c r="P3152" s="9"/>
      <c r="Q3152" s="9"/>
    </row>
    <row r="3153" spans="1:17" x14ac:dyDescent="0.2">
      <c r="A3153" s="9"/>
      <c r="B3153" s="10"/>
      <c r="C3153" s="9"/>
      <c r="D3153" s="11"/>
      <c r="E3153" s="11"/>
      <c r="F3153" s="9"/>
      <c r="G3153" s="9"/>
      <c r="H3153" s="9"/>
      <c r="I3153" s="9"/>
      <c r="J3153" s="9"/>
      <c r="K3153" s="9"/>
      <c r="L3153" s="9"/>
      <c r="M3153" s="9"/>
      <c r="N3153" s="9"/>
      <c r="O3153" s="12"/>
      <c r="P3153" s="9"/>
      <c r="Q3153" s="9"/>
    </row>
    <row r="3154" spans="1:17" x14ac:dyDescent="0.2">
      <c r="A3154" s="9"/>
      <c r="B3154" s="10"/>
      <c r="C3154" s="9"/>
      <c r="D3154" s="11"/>
      <c r="E3154" s="11"/>
      <c r="F3154" s="9"/>
      <c r="G3154" s="9"/>
      <c r="H3154" s="9"/>
      <c r="I3154" s="9"/>
      <c r="J3154" s="9"/>
      <c r="K3154" s="9"/>
      <c r="L3154" s="9"/>
      <c r="M3154" s="9"/>
      <c r="N3154" s="9"/>
      <c r="O3154" s="12"/>
      <c r="P3154" s="9"/>
      <c r="Q3154" s="9"/>
    </row>
    <row r="3155" spans="1:17" x14ac:dyDescent="0.2">
      <c r="A3155" s="9"/>
      <c r="B3155" s="10"/>
      <c r="C3155" s="9"/>
      <c r="D3155" s="11"/>
      <c r="E3155" s="11"/>
      <c r="F3155" s="9"/>
      <c r="G3155" s="9"/>
      <c r="H3155" s="9"/>
      <c r="I3155" s="9"/>
      <c r="J3155" s="9"/>
      <c r="K3155" s="9"/>
      <c r="L3155" s="9"/>
      <c r="M3155" s="9"/>
      <c r="N3155" s="9"/>
      <c r="O3155" s="12"/>
      <c r="P3155" s="9"/>
      <c r="Q3155" s="9"/>
    </row>
    <row r="3156" spans="1:17" x14ac:dyDescent="0.2">
      <c r="A3156" s="9"/>
      <c r="B3156" s="10"/>
      <c r="C3156" s="9"/>
      <c r="D3156" s="11"/>
      <c r="E3156" s="11"/>
      <c r="F3156" s="9"/>
      <c r="G3156" s="9"/>
      <c r="H3156" s="9"/>
      <c r="I3156" s="9"/>
      <c r="J3156" s="9"/>
      <c r="K3156" s="9"/>
      <c r="L3156" s="9"/>
      <c r="M3156" s="9"/>
      <c r="N3156" s="9"/>
      <c r="O3156" s="12"/>
      <c r="P3156" s="9"/>
      <c r="Q3156" s="9"/>
    </row>
    <row r="3157" spans="1:17" x14ac:dyDescent="0.2">
      <c r="A3157" s="9"/>
      <c r="B3157" s="10"/>
      <c r="C3157" s="9"/>
      <c r="D3157" s="11"/>
      <c r="E3157" s="11"/>
      <c r="F3157" s="9"/>
      <c r="G3157" s="9"/>
      <c r="H3157" s="9"/>
      <c r="I3157" s="9"/>
      <c r="J3157" s="9"/>
      <c r="K3157" s="9"/>
      <c r="L3157" s="9"/>
      <c r="M3157" s="9"/>
      <c r="N3157" s="9"/>
      <c r="O3157" s="12"/>
      <c r="P3157" s="9"/>
      <c r="Q3157" s="9"/>
    </row>
    <row r="3158" spans="1:17" x14ac:dyDescent="0.2">
      <c r="A3158" s="9"/>
      <c r="B3158" s="10"/>
      <c r="C3158" s="9"/>
      <c r="D3158" s="11"/>
      <c r="E3158" s="11"/>
      <c r="F3158" s="9"/>
      <c r="G3158" s="9"/>
      <c r="H3158" s="9"/>
      <c r="I3158" s="9"/>
      <c r="J3158" s="9"/>
      <c r="K3158" s="9"/>
      <c r="L3158" s="9"/>
      <c r="M3158" s="9"/>
      <c r="N3158" s="9"/>
      <c r="O3158" s="12"/>
      <c r="P3158" s="9"/>
      <c r="Q3158" s="9"/>
    </row>
    <row r="3159" spans="1:17" x14ac:dyDescent="0.2">
      <c r="A3159" s="9"/>
      <c r="B3159" s="10"/>
      <c r="C3159" s="9"/>
      <c r="D3159" s="11"/>
      <c r="E3159" s="11"/>
      <c r="F3159" s="9"/>
      <c r="G3159" s="9"/>
      <c r="H3159" s="9"/>
      <c r="I3159" s="9"/>
      <c r="J3159" s="9"/>
      <c r="K3159" s="9"/>
      <c r="L3159" s="9"/>
      <c r="M3159" s="9"/>
      <c r="N3159" s="9"/>
      <c r="O3159" s="12"/>
      <c r="P3159" s="9"/>
      <c r="Q3159" s="9"/>
    </row>
    <row r="3160" spans="1:17" x14ac:dyDescent="0.2">
      <c r="A3160" s="9"/>
      <c r="B3160" s="10"/>
      <c r="C3160" s="9"/>
      <c r="D3160" s="11"/>
      <c r="E3160" s="11"/>
      <c r="F3160" s="9"/>
      <c r="G3160" s="9"/>
      <c r="H3160" s="9"/>
      <c r="I3160" s="9"/>
      <c r="J3160" s="9"/>
      <c r="K3160" s="9"/>
      <c r="L3160" s="9"/>
      <c r="M3160" s="9"/>
      <c r="N3160" s="9"/>
      <c r="O3160" s="12"/>
      <c r="P3160" s="9"/>
      <c r="Q3160" s="9"/>
    </row>
    <row r="3161" spans="1:17" x14ac:dyDescent="0.2">
      <c r="A3161" s="9"/>
      <c r="B3161" s="10"/>
      <c r="C3161" s="9"/>
      <c r="D3161" s="11"/>
      <c r="E3161" s="11"/>
      <c r="F3161" s="9"/>
      <c r="G3161" s="9"/>
      <c r="H3161" s="9"/>
      <c r="I3161" s="9"/>
      <c r="J3161" s="9"/>
      <c r="K3161" s="9"/>
      <c r="L3161" s="9"/>
      <c r="M3161" s="9"/>
      <c r="N3161" s="9"/>
      <c r="O3161" s="12"/>
      <c r="P3161" s="9"/>
      <c r="Q3161" s="9"/>
    </row>
    <row r="3162" spans="1:17" x14ac:dyDescent="0.2">
      <c r="A3162" s="9"/>
      <c r="B3162" s="10"/>
      <c r="C3162" s="9"/>
      <c r="D3162" s="11"/>
      <c r="E3162" s="11"/>
      <c r="F3162" s="9"/>
      <c r="G3162" s="9"/>
      <c r="H3162" s="9"/>
      <c r="I3162" s="9"/>
      <c r="J3162" s="9"/>
      <c r="K3162" s="9"/>
      <c r="L3162" s="9"/>
      <c r="M3162" s="9"/>
      <c r="N3162" s="9"/>
      <c r="O3162" s="12"/>
      <c r="P3162" s="9"/>
      <c r="Q3162" s="9"/>
    </row>
    <row r="3163" spans="1:17" x14ac:dyDescent="0.2">
      <c r="A3163" s="9"/>
      <c r="B3163" s="10"/>
      <c r="C3163" s="9"/>
      <c r="D3163" s="11"/>
      <c r="E3163" s="11"/>
      <c r="F3163" s="9"/>
      <c r="G3163" s="9"/>
      <c r="H3163" s="9"/>
      <c r="I3163" s="9"/>
      <c r="J3163" s="9"/>
      <c r="K3163" s="9"/>
      <c r="L3163" s="9"/>
      <c r="M3163" s="9"/>
      <c r="N3163" s="9"/>
      <c r="O3163" s="12"/>
      <c r="P3163" s="9"/>
      <c r="Q3163" s="9"/>
    </row>
    <row r="3164" spans="1:17" x14ac:dyDescent="0.2">
      <c r="A3164" s="9"/>
      <c r="B3164" s="10"/>
      <c r="C3164" s="9"/>
      <c r="D3164" s="11"/>
      <c r="E3164" s="11"/>
      <c r="F3164" s="9"/>
      <c r="G3164" s="9"/>
      <c r="H3164" s="9"/>
      <c r="I3164" s="9"/>
      <c r="J3164" s="9"/>
      <c r="K3164" s="9"/>
      <c r="L3164" s="9"/>
      <c r="M3164" s="9"/>
      <c r="N3164" s="9"/>
      <c r="O3164" s="12"/>
      <c r="P3164" s="9"/>
      <c r="Q3164" s="9"/>
    </row>
    <row r="3165" spans="1:17" x14ac:dyDescent="0.2">
      <c r="A3165" s="9"/>
      <c r="B3165" s="10"/>
      <c r="C3165" s="9"/>
      <c r="D3165" s="11"/>
      <c r="E3165" s="11"/>
      <c r="F3165" s="9"/>
      <c r="G3165" s="9"/>
      <c r="H3165" s="9"/>
      <c r="I3165" s="9"/>
      <c r="J3165" s="9"/>
      <c r="K3165" s="9"/>
      <c r="L3165" s="9"/>
      <c r="M3165" s="9"/>
      <c r="N3165" s="9"/>
      <c r="O3165" s="12"/>
      <c r="P3165" s="9"/>
      <c r="Q3165" s="9"/>
    </row>
    <row r="3166" spans="1:17" x14ac:dyDescent="0.2">
      <c r="A3166" s="9"/>
      <c r="B3166" s="10"/>
      <c r="C3166" s="9"/>
      <c r="D3166" s="11"/>
      <c r="E3166" s="11"/>
      <c r="F3166" s="9"/>
      <c r="G3166" s="9"/>
      <c r="H3166" s="9"/>
      <c r="I3166" s="9"/>
      <c r="J3166" s="9"/>
      <c r="K3166" s="9"/>
      <c r="L3166" s="9"/>
      <c r="M3166" s="9"/>
      <c r="N3166" s="9"/>
      <c r="O3166" s="12"/>
      <c r="P3166" s="9"/>
      <c r="Q3166" s="9"/>
    </row>
    <row r="3167" spans="1:17" x14ac:dyDescent="0.2">
      <c r="A3167" s="9"/>
      <c r="B3167" s="10"/>
      <c r="C3167" s="9"/>
      <c r="D3167" s="11"/>
      <c r="E3167" s="11"/>
      <c r="F3167" s="9"/>
      <c r="G3167" s="9"/>
      <c r="H3167" s="9"/>
      <c r="I3167" s="9"/>
      <c r="J3167" s="9"/>
      <c r="K3167" s="9"/>
      <c r="L3167" s="9"/>
      <c r="M3167" s="9"/>
      <c r="N3167" s="9"/>
      <c r="O3167" s="12"/>
      <c r="P3167" s="9"/>
      <c r="Q3167" s="9"/>
    </row>
    <row r="3168" spans="1:17" x14ac:dyDescent="0.2">
      <c r="A3168" s="9"/>
      <c r="B3168" s="10"/>
      <c r="C3168" s="9"/>
      <c r="D3168" s="11"/>
      <c r="E3168" s="11"/>
      <c r="F3168" s="9"/>
      <c r="G3168" s="9"/>
      <c r="H3168" s="9"/>
      <c r="I3168" s="9"/>
      <c r="J3168" s="9"/>
      <c r="K3168" s="9"/>
      <c r="L3168" s="9"/>
      <c r="M3168" s="9"/>
      <c r="N3168" s="9"/>
      <c r="O3168" s="12"/>
      <c r="P3168" s="9"/>
      <c r="Q3168" s="9"/>
    </row>
    <row r="3169" spans="1:17" x14ac:dyDescent="0.2">
      <c r="A3169" s="9"/>
      <c r="B3169" s="10"/>
      <c r="C3169" s="9"/>
      <c r="D3169" s="11"/>
      <c r="E3169" s="11"/>
      <c r="F3169" s="9"/>
      <c r="G3169" s="9"/>
      <c r="H3169" s="9"/>
      <c r="I3169" s="9"/>
      <c r="J3169" s="9"/>
      <c r="K3169" s="9"/>
      <c r="L3169" s="9"/>
      <c r="M3169" s="9"/>
      <c r="N3169" s="9"/>
      <c r="O3169" s="12"/>
      <c r="P3169" s="9"/>
      <c r="Q3169" s="9"/>
    </row>
    <row r="3170" spans="1:17" x14ac:dyDescent="0.2">
      <c r="A3170" s="9"/>
      <c r="B3170" s="10"/>
      <c r="C3170" s="9"/>
      <c r="D3170" s="11"/>
      <c r="E3170" s="11"/>
      <c r="F3170" s="9"/>
      <c r="G3170" s="9"/>
      <c r="H3170" s="9"/>
      <c r="I3170" s="9"/>
      <c r="J3170" s="9"/>
      <c r="K3170" s="9"/>
      <c r="L3170" s="9"/>
      <c r="M3170" s="9"/>
      <c r="N3170" s="9"/>
      <c r="O3170" s="12"/>
      <c r="P3170" s="9"/>
      <c r="Q3170" s="9"/>
    </row>
    <row r="3171" spans="1:17" x14ac:dyDescent="0.2">
      <c r="A3171" s="9"/>
      <c r="B3171" s="10"/>
      <c r="C3171" s="9"/>
      <c r="D3171" s="11"/>
      <c r="E3171" s="11"/>
      <c r="F3171" s="9"/>
      <c r="G3171" s="9"/>
      <c r="H3171" s="9"/>
      <c r="I3171" s="9"/>
      <c r="J3171" s="9"/>
      <c r="K3171" s="9"/>
      <c r="L3171" s="9"/>
      <c r="M3171" s="9"/>
      <c r="N3171" s="9"/>
      <c r="O3171" s="12"/>
      <c r="P3171" s="9"/>
      <c r="Q3171" s="9"/>
    </row>
    <row r="3172" spans="1:17" x14ac:dyDescent="0.2">
      <c r="A3172" s="9"/>
      <c r="B3172" s="10"/>
      <c r="C3172" s="9"/>
      <c r="D3172" s="11"/>
      <c r="E3172" s="11"/>
      <c r="F3172" s="9"/>
      <c r="G3172" s="9"/>
      <c r="H3172" s="9"/>
      <c r="I3172" s="9"/>
      <c r="J3172" s="9"/>
      <c r="K3172" s="9"/>
      <c r="L3172" s="9"/>
      <c r="M3172" s="9"/>
      <c r="N3172" s="9"/>
      <c r="O3172" s="12"/>
      <c r="P3172" s="9"/>
      <c r="Q3172" s="9"/>
    </row>
    <row r="3173" spans="1:17" x14ac:dyDescent="0.2">
      <c r="A3173" s="9"/>
      <c r="B3173" s="10"/>
      <c r="C3173" s="9"/>
      <c r="D3173" s="11"/>
      <c r="E3173" s="11"/>
      <c r="F3173" s="9"/>
      <c r="G3173" s="9"/>
      <c r="H3173" s="9"/>
      <c r="I3173" s="9"/>
      <c r="J3173" s="9"/>
      <c r="K3173" s="9"/>
      <c r="L3173" s="9"/>
      <c r="M3173" s="9"/>
      <c r="N3173" s="9"/>
      <c r="O3173" s="12"/>
      <c r="P3173" s="9"/>
      <c r="Q3173" s="9"/>
    </row>
    <row r="3174" spans="1:17" x14ac:dyDescent="0.2">
      <c r="A3174" s="9"/>
      <c r="B3174" s="10"/>
      <c r="C3174" s="9"/>
      <c r="D3174" s="11"/>
      <c r="E3174" s="11"/>
      <c r="F3174" s="9"/>
      <c r="G3174" s="9"/>
      <c r="H3174" s="9"/>
      <c r="I3174" s="9"/>
      <c r="J3174" s="9"/>
      <c r="K3174" s="9"/>
      <c r="L3174" s="9"/>
      <c r="M3174" s="9"/>
      <c r="N3174" s="9"/>
      <c r="O3174" s="12"/>
      <c r="P3174" s="9"/>
      <c r="Q3174" s="9"/>
    </row>
    <row r="3175" spans="1:17" x14ac:dyDescent="0.2">
      <c r="A3175" s="9"/>
      <c r="B3175" s="10"/>
      <c r="C3175" s="9"/>
      <c r="D3175" s="11"/>
      <c r="E3175" s="11"/>
      <c r="F3175" s="9"/>
      <c r="G3175" s="9"/>
      <c r="H3175" s="9"/>
      <c r="I3175" s="9"/>
      <c r="J3175" s="9"/>
      <c r="K3175" s="9"/>
      <c r="L3175" s="9"/>
      <c r="M3175" s="9"/>
      <c r="N3175" s="9"/>
      <c r="O3175" s="12"/>
      <c r="P3175" s="9"/>
      <c r="Q3175" s="9"/>
    </row>
    <row r="3176" spans="1:17" x14ac:dyDescent="0.2">
      <c r="A3176" s="9"/>
      <c r="B3176" s="10"/>
      <c r="C3176" s="9"/>
      <c r="D3176" s="11"/>
      <c r="E3176" s="11"/>
      <c r="F3176" s="9"/>
      <c r="G3176" s="9"/>
      <c r="H3176" s="9"/>
      <c r="I3176" s="9"/>
      <c r="J3176" s="9"/>
      <c r="K3176" s="9"/>
      <c r="L3176" s="9"/>
      <c r="M3176" s="9"/>
      <c r="N3176" s="9"/>
      <c r="O3176" s="12"/>
      <c r="P3176" s="9"/>
      <c r="Q3176" s="9"/>
    </row>
    <row r="3177" spans="1:17" x14ac:dyDescent="0.2">
      <c r="A3177" s="9"/>
      <c r="B3177" s="10"/>
      <c r="C3177" s="9"/>
      <c r="D3177" s="11"/>
      <c r="E3177" s="11"/>
      <c r="F3177" s="9"/>
      <c r="G3177" s="9"/>
      <c r="H3177" s="9"/>
      <c r="I3177" s="9"/>
      <c r="J3177" s="9"/>
      <c r="K3177" s="9"/>
      <c r="L3177" s="9"/>
      <c r="M3177" s="9"/>
      <c r="N3177" s="9"/>
      <c r="O3177" s="12"/>
      <c r="P3177" s="9"/>
      <c r="Q3177" s="9"/>
    </row>
    <row r="3178" spans="1:17" x14ac:dyDescent="0.2">
      <c r="A3178" s="9"/>
      <c r="B3178" s="10"/>
      <c r="C3178" s="9"/>
      <c r="D3178" s="11"/>
      <c r="E3178" s="11"/>
      <c r="F3178" s="9"/>
      <c r="G3178" s="9"/>
      <c r="H3178" s="9"/>
      <c r="I3178" s="9"/>
      <c r="J3178" s="9"/>
      <c r="K3178" s="9"/>
      <c r="L3178" s="9"/>
      <c r="M3178" s="9"/>
      <c r="N3178" s="9"/>
      <c r="O3178" s="12"/>
      <c r="P3178" s="9"/>
      <c r="Q3178" s="9"/>
    </row>
    <row r="3179" spans="1:17" x14ac:dyDescent="0.2">
      <c r="A3179" s="9"/>
      <c r="B3179" s="10"/>
      <c r="C3179" s="9"/>
      <c r="D3179" s="11"/>
      <c r="E3179" s="11"/>
      <c r="F3179" s="9"/>
      <c r="G3179" s="9"/>
      <c r="H3179" s="9"/>
      <c r="I3179" s="9"/>
      <c r="J3179" s="9"/>
      <c r="K3179" s="9"/>
      <c r="L3179" s="9"/>
      <c r="M3179" s="9"/>
      <c r="N3179" s="9"/>
      <c r="O3179" s="12"/>
      <c r="P3179" s="9"/>
      <c r="Q3179" s="9"/>
    </row>
    <row r="3180" spans="1:17" x14ac:dyDescent="0.2">
      <c r="A3180" s="9"/>
      <c r="B3180" s="10"/>
      <c r="C3180" s="9"/>
      <c r="D3180" s="11"/>
      <c r="E3180" s="11"/>
      <c r="F3180" s="9"/>
      <c r="G3180" s="9"/>
      <c r="H3180" s="9"/>
      <c r="I3180" s="9"/>
      <c r="J3180" s="9"/>
      <c r="K3180" s="9"/>
      <c r="L3180" s="9"/>
      <c r="M3180" s="9"/>
      <c r="N3180" s="9"/>
      <c r="O3180" s="12"/>
      <c r="P3180" s="9"/>
      <c r="Q3180" s="9"/>
    </row>
    <row r="3181" spans="1:17" x14ac:dyDescent="0.2">
      <c r="A3181" s="9"/>
      <c r="B3181" s="10"/>
      <c r="C3181" s="9"/>
      <c r="D3181" s="11"/>
      <c r="E3181" s="11"/>
      <c r="F3181" s="9"/>
      <c r="G3181" s="9"/>
      <c r="H3181" s="9"/>
      <c r="I3181" s="9"/>
      <c r="J3181" s="9"/>
      <c r="K3181" s="9"/>
      <c r="L3181" s="9"/>
      <c r="M3181" s="9"/>
      <c r="N3181" s="9"/>
      <c r="O3181" s="12"/>
      <c r="P3181" s="9"/>
      <c r="Q3181" s="9"/>
    </row>
    <row r="3182" spans="1:17" x14ac:dyDescent="0.2">
      <c r="A3182" s="9"/>
      <c r="B3182" s="10"/>
      <c r="C3182" s="9"/>
      <c r="D3182" s="11"/>
      <c r="E3182" s="11"/>
      <c r="F3182" s="9"/>
      <c r="G3182" s="9"/>
      <c r="H3182" s="9"/>
      <c r="I3182" s="9"/>
      <c r="J3182" s="9"/>
      <c r="K3182" s="9"/>
      <c r="L3182" s="9"/>
      <c r="M3182" s="9"/>
      <c r="N3182" s="9"/>
      <c r="O3182" s="12"/>
      <c r="P3182" s="9"/>
      <c r="Q3182" s="9"/>
    </row>
    <row r="3183" spans="1:17" x14ac:dyDescent="0.2">
      <c r="A3183" s="9"/>
      <c r="B3183" s="10"/>
      <c r="C3183" s="9"/>
      <c r="D3183" s="11"/>
      <c r="E3183" s="11"/>
      <c r="F3183" s="9"/>
      <c r="G3183" s="9"/>
      <c r="H3183" s="9"/>
      <c r="I3183" s="9"/>
      <c r="J3183" s="9"/>
      <c r="K3183" s="9"/>
      <c r="L3183" s="9"/>
      <c r="M3183" s="9"/>
      <c r="N3183" s="9"/>
      <c r="O3183" s="12"/>
      <c r="P3183" s="9"/>
      <c r="Q3183" s="9"/>
    </row>
    <row r="3184" spans="1:17" x14ac:dyDescent="0.2">
      <c r="A3184" s="9"/>
      <c r="B3184" s="10"/>
      <c r="C3184" s="9"/>
      <c r="D3184" s="11"/>
      <c r="E3184" s="11"/>
      <c r="F3184" s="9"/>
      <c r="G3184" s="9"/>
      <c r="H3184" s="9"/>
      <c r="I3184" s="9"/>
      <c r="J3184" s="9"/>
      <c r="K3184" s="9"/>
      <c r="L3184" s="9"/>
      <c r="M3184" s="9"/>
      <c r="N3184" s="9"/>
      <c r="O3184" s="12"/>
      <c r="P3184" s="9"/>
      <c r="Q3184" s="9"/>
    </row>
    <row r="3185" spans="1:17" x14ac:dyDescent="0.2">
      <c r="A3185" s="9"/>
      <c r="B3185" s="10"/>
      <c r="C3185" s="9"/>
      <c r="D3185" s="11"/>
      <c r="E3185" s="11"/>
      <c r="F3185" s="9"/>
      <c r="G3185" s="9"/>
      <c r="H3185" s="9"/>
      <c r="I3185" s="9"/>
      <c r="J3185" s="9"/>
      <c r="K3185" s="9"/>
      <c r="L3185" s="9"/>
      <c r="M3185" s="9"/>
      <c r="N3185" s="9"/>
      <c r="O3185" s="12"/>
      <c r="P3185" s="9"/>
      <c r="Q3185" s="9"/>
    </row>
    <row r="3186" spans="1:17" x14ac:dyDescent="0.2">
      <c r="A3186" s="9"/>
      <c r="B3186" s="10"/>
      <c r="C3186" s="9"/>
      <c r="D3186" s="11"/>
      <c r="E3186" s="11"/>
      <c r="F3186" s="9"/>
      <c r="G3186" s="9"/>
      <c r="H3186" s="9"/>
      <c r="I3186" s="9"/>
      <c r="J3186" s="9"/>
      <c r="K3186" s="9"/>
      <c r="L3186" s="9"/>
      <c r="M3186" s="9"/>
      <c r="N3186" s="9"/>
      <c r="O3186" s="12"/>
      <c r="P3186" s="9"/>
      <c r="Q3186" s="9"/>
    </row>
    <row r="3187" spans="1:17" x14ac:dyDescent="0.2">
      <c r="A3187" s="9"/>
      <c r="B3187" s="10"/>
      <c r="C3187" s="9"/>
      <c r="D3187" s="11"/>
      <c r="E3187" s="11"/>
      <c r="F3187" s="9"/>
      <c r="G3187" s="9"/>
      <c r="H3187" s="9"/>
      <c r="I3187" s="9"/>
      <c r="J3187" s="9"/>
      <c r="K3187" s="9"/>
      <c r="L3187" s="9"/>
      <c r="M3187" s="9"/>
      <c r="N3187" s="9"/>
      <c r="O3187" s="12"/>
      <c r="P3187" s="9"/>
      <c r="Q3187" s="9"/>
    </row>
    <row r="3188" spans="1:17" x14ac:dyDescent="0.2">
      <c r="A3188" s="9"/>
      <c r="B3188" s="10"/>
      <c r="C3188" s="9"/>
      <c r="D3188" s="11"/>
      <c r="E3188" s="11"/>
      <c r="F3188" s="9"/>
      <c r="G3188" s="9"/>
      <c r="H3188" s="9"/>
      <c r="I3188" s="9"/>
      <c r="J3188" s="9"/>
      <c r="K3188" s="9"/>
      <c r="L3188" s="9"/>
      <c r="M3188" s="9"/>
      <c r="N3188" s="9"/>
      <c r="O3188" s="12"/>
      <c r="P3188" s="9"/>
      <c r="Q3188" s="9"/>
    </row>
    <row r="3189" spans="1:17" x14ac:dyDescent="0.2">
      <c r="A3189" s="9"/>
      <c r="B3189" s="10"/>
      <c r="C3189" s="9"/>
      <c r="D3189" s="11"/>
      <c r="E3189" s="11"/>
      <c r="F3189" s="9"/>
      <c r="G3189" s="9"/>
      <c r="H3189" s="9"/>
      <c r="I3189" s="9"/>
      <c r="J3189" s="9"/>
      <c r="K3189" s="9"/>
      <c r="L3189" s="9"/>
      <c r="M3189" s="9"/>
      <c r="N3189" s="9"/>
      <c r="O3189" s="12"/>
      <c r="P3189" s="9"/>
      <c r="Q3189" s="9"/>
    </row>
    <row r="3190" spans="1:17" x14ac:dyDescent="0.2">
      <c r="A3190" s="9"/>
      <c r="B3190" s="10"/>
      <c r="C3190" s="9"/>
      <c r="D3190" s="11"/>
      <c r="E3190" s="11"/>
      <c r="F3190" s="9"/>
      <c r="G3190" s="9"/>
      <c r="H3190" s="9"/>
      <c r="I3190" s="9"/>
      <c r="J3190" s="9"/>
      <c r="K3190" s="9"/>
      <c r="L3190" s="9"/>
      <c r="M3190" s="9"/>
      <c r="N3190" s="9"/>
      <c r="O3190" s="12"/>
      <c r="P3190" s="9"/>
      <c r="Q3190" s="9"/>
    </row>
    <row r="3191" spans="1:17" x14ac:dyDescent="0.2">
      <c r="A3191" s="9"/>
      <c r="B3191" s="10"/>
      <c r="C3191" s="9"/>
      <c r="D3191" s="11"/>
      <c r="E3191" s="11"/>
      <c r="F3191" s="9"/>
      <c r="G3191" s="9"/>
      <c r="H3191" s="9"/>
      <c r="I3191" s="9"/>
      <c r="J3191" s="9"/>
      <c r="K3191" s="9"/>
      <c r="L3191" s="9"/>
      <c r="M3191" s="9"/>
      <c r="N3191" s="9"/>
      <c r="O3191" s="12"/>
      <c r="P3191" s="9"/>
      <c r="Q3191" s="9"/>
    </row>
    <row r="3192" spans="1:17" x14ac:dyDescent="0.2">
      <c r="A3192" s="9"/>
      <c r="B3192" s="10"/>
      <c r="C3192" s="9"/>
      <c r="D3192" s="11"/>
      <c r="E3192" s="11"/>
      <c r="F3192" s="9"/>
      <c r="G3192" s="9"/>
      <c r="H3192" s="9"/>
      <c r="I3192" s="9"/>
      <c r="J3192" s="9"/>
      <c r="K3192" s="9"/>
      <c r="L3192" s="9"/>
      <c r="M3192" s="9"/>
      <c r="N3192" s="9"/>
      <c r="O3192" s="12"/>
      <c r="P3192" s="9"/>
      <c r="Q3192" s="9"/>
    </row>
    <row r="3193" spans="1:17" x14ac:dyDescent="0.2">
      <c r="A3193" s="9"/>
      <c r="B3193" s="10"/>
      <c r="C3193" s="9"/>
      <c r="D3193" s="11"/>
      <c r="E3193" s="11"/>
      <c r="F3193" s="9"/>
      <c r="G3193" s="9"/>
      <c r="H3193" s="9"/>
      <c r="I3193" s="9"/>
      <c r="J3193" s="9"/>
      <c r="K3193" s="9"/>
      <c r="L3193" s="9"/>
      <c r="M3193" s="9"/>
      <c r="N3193" s="9"/>
      <c r="O3193" s="12"/>
      <c r="P3193" s="9"/>
      <c r="Q3193" s="9"/>
    </row>
    <row r="3194" spans="1:17" x14ac:dyDescent="0.2">
      <c r="A3194" s="9"/>
      <c r="B3194" s="10"/>
      <c r="C3194" s="9"/>
      <c r="D3194" s="11"/>
      <c r="E3194" s="11"/>
      <c r="F3194" s="9"/>
      <c r="G3194" s="9"/>
      <c r="H3194" s="9"/>
      <c r="I3194" s="9"/>
      <c r="J3194" s="9"/>
      <c r="K3194" s="9"/>
      <c r="L3194" s="9"/>
      <c r="M3194" s="9"/>
      <c r="N3194" s="9"/>
      <c r="O3194" s="12"/>
      <c r="P3194" s="9"/>
      <c r="Q3194" s="9"/>
    </row>
    <row r="3195" spans="1:17" x14ac:dyDescent="0.2">
      <c r="A3195" s="9"/>
      <c r="B3195" s="10"/>
      <c r="C3195" s="9"/>
      <c r="D3195" s="11"/>
      <c r="E3195" s="11"/>
      <c r="F3195" s="9"/>
      <c r="G3195" s="9"/>
      <c r="H3195" s="9"/>
      <c r="I3195" s="9"/>
      <c r="J3195" s="9"/>
      <c r="K3195" s="9"/>
      <c r="L3195" s="9"/>
      <c r="M3195" s="9"/>
      <c r="N3195" s="9"/>
      <c r="O3195" s="12"/>
      <c r="P3195" s="9"/>
      <c r="Q3195" s="9"/>
    </row>
    <row r="3196" spans="1:17" x14ac:dyDescent="0.2">
      <c r="A3196" s="9"/>
      <c r="B3196" s="10"/>
      <c r="C3196" s="9"/>
      <c r="D3196" s="11"/>
      <c r="E3196" s="11"/>
      <c r="F3196" s="9"/>
      <c r="G3196" s="9"/>
      <c r="H3196" s="9"/>
      <c r="I3196" s="9"/>
      <c r="J3196" s="9"/>
      <c r="K3196" s="9"/>
      <c r="L3196" s="9"/>
      <c r="M3196" s="9"/>
      <c r="N3196" s="9"/>
      <c r="O3196" s="12"/>
      <c r="P3196" s="9"/>
      <c r="Q3196" s="9"/>
    </row>
    <row r="3197" spans="1:17" x14ac:dyDescent="0.2">
      <c r="A3197" s="9"/>
      <c r="B3197" s="10"/>
      <c r="C3197" s="9"/>
      <c r="D3197" s="11"/>
      <c r="E3197" s="11"/>
      <c r="F3197" s="9"/>
      <c r="G3197" s="9"/>
      <c r="H3197" s="9"/>
      <c r="I3197" s="9"/>
      <c r="J3197" s="9"/>
      <c r="K3197" s="9"/>
      <c r="L3197" s="9"/>
      <c r="M3197" s="9"/>
      <c r="N3197" s="9"/>
      <c r="O3197" s="12"/>
      <c r="P3197" s="9"/>
      <c r="Q3197" s="9"/>
    </row>
    <row r="3198" spans="1:17" x14ac:dyDescent="0.2">
      <c r="A3198" s="9"/>
      <c r="B3198" s="10"/>
      <c r="C3198" s="9"/>
      <c r="D3198" s="11"/>
      <c r="E3198" s="11"/>
      <c r="F3198" s="9"/>
      <c r="G3198" s="9"/>
      <c r="H3198" s="9"/>
      <c r="I3198" s="9"/>
      <c r="J3198" s="9"/>
      <c r="K3198" s="9"/>
      <c r="L3198" s="9"/>
      <c r="M3198" s="9"/>
      <c r="N3198" s="9"/>
      <c r="O3198" s="12"/>
      <c r="P3198" s="9"/>
      <c r="Q3198" s="9"/>
    </row>
    <row r="3199" spans="1:17" x14ac:dyDescent="0.2">
      <c r="A3199" s="9"/>
      <c r="B3199" s="10"/>
      <c r="C3199" s="9"/>
      <c r="D3199" s="11"/>
      <c r="E3199" s="11"/>
      <c r="F3199" s="9"/>
      <c r="G3199" s="9"/>
      <c r="H3199" s="9"/>
      <c r="I3199" s="9"/>
      <c r="J3199" s="9"/>
      <c r="K3199" s="9"/>
      <c r="L3199" s="9"/>
      <c r="M3199" s="9"/>
      <c r="N3199" s="9"/>
      <c r="O3199" s="12"/>
      <c r="P3199" s="9"/>
      <c r="Q3199" s="9"/>
    </row>
    <row r="3200" spans="1:17" x14ac:dyDescent="0.2">
      <c r="A3200" s="9"/>
      <c r="B3200" s="10"/>
      <c r="C3200" s="9"/>
      <c r="D3200" s="11"/>
      <c r="E3200" s="11"/>
      <c r="F3200" s="9"/>
      <c r="G3200" s="9"/>
      <c r="H3200" s="9"/>
      <c r="I3200" s="9"/>
      <c r="J3200" s="9"/>
      <c r="K3200" s="9"/>
      <c r="L3200" s="9"/>
      <c r="M3200" s="9"/>
      <c r="N3200" s="9"/>
      <c r="O3200" s="12"/>
      <c r="P3200" s="9"/>
      <c r="Q3200" s="9"/>
    </row>
    <row r="3201" spans="1:17" x14ac:dyDescent="0.2">
      <c r="A3201" s="9"/>
      <c r="B3201" s="10"/>
      <c r="C3201" s="9"/>
      <c r="D3201" s="11"/>
      <c r="E3201" s="11"/>
      <c r="F3201" s="9"/>
      <c r="G3201" s="9"/>
      <c r="H3201" s="9"/>
      <c r="I3201" s="9"/>
      <c r="J3201" s="9"/>
      <c r="K3201" s="9"/>
      <c r="L3201" s="9"/>
      <c r="M3201" s="9"/>
      <c r="N3201" s="9"/>
      <c r="O3201" s="12"/>
      <c r="P3201" s="9"/>
      <c r="Q3201" s="9"/>
    </row>
    <row r="3202" spans="1:17" x14ac:dyDescent="0.2">
      <c r="A3202" s="9"/>
      <c r="B3202" s="10"/>
      <c r="C3202" s="9"/>
      <c r="D3202" s="11"/>
      <c r="E3202" s="11"/>
      <c r="F3202" s="9"/>
      <c r="G3202" s="9"/>
      <c r="H3202" s="9"/>
      <c r="I3202" s="9"/>
      <c r="J3202" s="9"/>
      <c r="K3202" s="9"/>
      <c r="L3202" s="9"/>
      <c r="M3202" s="9"/>
      <c r="N3202" s="9"/>
      <c r="O3202" s="12"/>
      <c r="P3202" s="9"/>
      <c r="Q3202" s="9"/>
    </row>
    <row r="3203" spans="1:17" x14ac:dyDescent="0.2">
      <c r="A3203" s="9"/>
      <c r="B3203" s="10"/>
      <c r="C3203" s="9"/>
      <c r="D3203" s="11"/>
      <c r="E3203" s="11"/>
      <c r="F3203" s="9"/>
      <c r="G3203" s="9"/>
      <c r="H3203" s="9"/>
      <c r="I3203" s="9"/>
      <c r="J3203" s="9"/>
      <c r="K3203" s="9"/>
      <c r="L3203" s="9"/>
      <c r="M3203" s="9"/>
      <c r="N3203" s="9"/>
      <c r="O3203" s="12"/>
      <c r="P3203" s="9"/>
      <c r="Q3203" s="9"/>
    </row>
    <row r="3204" spans="1:17" x14ac:dyDescent="0.2">
      <c r="A3204" s="9"/>
      <c r="B3204" s="10"/>
      <c r="C3204" s="9"/>
      <c r="D3204" s="11"/>
      <c r="E3204" s="11"/>
      <c r="F3204" s="9"/>
      <c r="G3204" s="9"/>
      <c r="H3204" s="9"/>
      <c r="I3204" s="9"/>
      <c r="J3204" s="9"/>
      <c r="K3204" s="9"/>
      <c r="L3204" s="9"/>
      <c r="M3204" s="9"/>
      <c r="N3204" s="9"/>
      <c r="O3204" s="12"/>
      <c r="P3204" s="9"/>
      <c r="Q3204" s="9"/>
    </row>
    <row r="3205" spans="1:17" x14ac:dyDescent="0.2">
      <c r="A3205" s="9"/>
      <c r="B3205" s="10"/>
      <c r="C3205" s="9"/>
      <c r="D3205" s="11"/>
      <c r="E3205" s="11"/>
      <c r="F3205" s="9"/>
      <c r="G3205" s="9"/>
      <c r="H3205" s="9"/>
      <c r="I3205" s="9"/>
      <c r="J3205" s="9"/>
      <c r="K3205" s="9"/>
      <c r="L3205" s="9"/>
      <c r="M3205" s="9"/>
      <c r="N3205" s="9"/>
      <c r="O3205" s="12"/>
      <c r="P3205" s="9"/>
      <c r="Q3205" s="9"/>
    </row>
    <row r="3206" spans="1:17" x14ac:dyDescent="0.2">
      <c r="A3206" s="9"/>
      <c r="B3206" s="10"/>
      <c r="C3206" s="9"/>
      <c r="D3206" s="11"/>
      <c r="E3206" s="11"/>
      <c r="F3206" s="9"/>
      <c r="G3206" s="9"/>
      <c r="H3206" s="9"/>
      <c r="I3206" s="9"/>
      <c r="J3206" s="9"/>
      <c r="K3206" s="9"/>
      <c r="L3206" s="9"/>
      <c r="M3206" s="9"/>
      <c r="N3206" s="9"/>
      <c r="O3206" s="12"/>
      <c r="P3206" s="9"/>
      <c r="Q3206" s="9"/>
    </row>
    <row r="3207" spans="1:17" x14ac:dyDescent="0.2">
      <c r="A3207" s="9"/>
      <c r="B3207" s="10"/>
      <c r="C3207" s="9"/>
      <c r="D3207" s="11"/>
      <c r="E3207" s="11"/>
      <c r="F3207" s="9"/>
      <c r="G3207" s="9"/>
      <c r="H3207" s="9"/>
      <c r="I3207" s="9"/>
      <c r="J3207" s="9"/>
      <c r="K3207" s="9"/>
      <c r="L3207" s="9"/>
      <c r="M3207" s="9"/>
      <c r="N3207" s="9"/>
      <c r="O3207" s="12"/>
      <c r="P3207" s="9"/>
      <c r="Q3207" s="9"/>
    </row>
    <row r="3208" spans="1:17" x14ac:dyDescent="0.2">
      <c r="A3208" s="9"/>
      <c r="B3208" s="10"/>
      <c r="C3208" s="9"/>
      <c r="D3208" s="11"/>
      <c r="E3208" s="11"/>
      <c r="F3208" s="9"/>
      <c r="G3208" s="9"/>
      <c r="H3208" s="9"/>
      <c r="I3208" s="9"/>
      <c r="J3208" s="9"/>
      <c r="K3208" s="9"/>
      <c r="L3208" s="9"/>
      <c r="M3208" s="9"/>
      <c r="N3208" s="9"/>
      <c r="O3208" s="12"/>
      <c r="P3208" s="9"/>
      <c r="Q3208" s="9"/>
    </row>
    <row r="3209" spans="1:17" x14ac:dyDescent="0.2">
      <c r="A3209" s="9"/>
      <c r="B3209" s="10"/>
      <c r="C3209" s="9"/>
      <c r="D3209" s="11"/>
      <c r="E3209" s="11"/>
      <c r="F3209" s="9"/>
      <c r="G3209" s="9"/>
      <c r="H3209" s="9"/>
      <c r="I3209" s="9"/>
      <c r="J3209" s="9"/>
      <c r="K3209" s="9"/>
      <c r="L3209" s="9"/>
      <c r="M3209" s="9"/>
      <c r="N3209" s="9"/>
      <c r="O3209" s="12"/>
      <c r="P3209" s="9"/>
      <c r="Q3209" s="9"/>
    </row>
    <row r="3210" spans="1:17" x14ac:dyDescent="0.2">
      <c r="A3210" s="9"/>
      <c r="B3210" s="10"/>
      <c r="C3210" s="9"/>
      <c r="D3210" s="11"/>
      <c r="E3210" s="11"/>
      <c r="F3210" s="9"/>
      <c r="G3210" s="9"/>
      <c r="H3210" s="9"/>
      <c r="I3210" s="9"/>
      <c r="J3210" s="9"/>
      <c r="K3210" s="9"/>
      <c r="L3210" s="9"/>
      <c r="M3210" s="9"/>
      <c r="N3210" s="9"/>
      <c r="O3210" s="12"/>
      <c r="P3210" s="9"/>
      <c r="Q3210" s="9"/>
    </row>
    <row r="3211" spans="1:17" x14ac:dyDescent="0.2">
      <c r="A3211" s="9"/>
      <c r="B3211" s="10"/>
      <c r="C3211" s="9"/>
      <c r="D3211" s="11"/>
      <c r="E3211" s="11"/>
      <c r="F3211" s="9"/>
      <c r="G3211" s="9"/>
      <c r="H3211" s="9"/>
      <c r="I3211" s="9"/>
      <c r="J3211" s="9"/>
      <c r="K3211" s="9"/>
      <c r="L3211" s="9"/>
      <c r="M3211" s="9"/>
      <c r="N3211" s="9"/>
      <c r="O3211" s="12"/>
      <c r="P3211" s="9"/>
      <c r="Q3211" s="9"/>
    </row>
    <row r="3212" spans="1:17" x14ac:dyDescent="0.2">
      <c r="A3212" s="9"/>
      <c r="B3212" s="10"/>
      <c r="C3212" s="9"/>
      <c r="D3212" s="11"/>
      <c r="E3212" s="11"/>
      <c r="F3212" s="9"/>
      <c r="G3212" s="9"/>
      <c r="H3212" s="9"/>
      <c r="I3212" s="9"/>
      <c r="J3212" s="9"/>
      <c r="K3212" s="9"/>
      <c r="L3212" s="9"/>
      <c r="M3212" s="9"/>
      <c r="N3212" s="9"/>
      <c r="O3212" s="12"/>
      <c r="P3212" s="9"/>
      <c r="Q3212" s="9"/>
    </row>
    <row r="3213" spans="1:17" x14ac:dyDescent="0.2">
      <c r="A3213" s="9"/>
      <c r="B3213" s="10"/>
      <c r="C3213" s="9"/>
      <c r="D3213" s="11"/>
      <c r="E3213" s="11"/>
      <c r="F3213" s="9"/>
      <c r="G3213" s="9"/>
      <c r="H3213" s="9"/>
      <c r="I3213" s="9"/>
      <c r="J3213" s="9"/>
      <c r="K3213" s="9"/>
      <c r="L3213" s="9"/>
      <c r="M3213" s="9"/>
      <c r="N3213" s="9"/>
      <c r="O3213" s="12"/>
      <c r="P3213" s="9"/>
      <c r="Q3213" s="9"/>
    </row>
    <row r="3214" spans="1:17" x14ac:dyDescent="0.2">
      <c r="A3214" s="9"/>
      <c r="B3214" s="10"/>
      <c r="C3214" s="9"/>
      <c r="D3214" s="11"/>
      <c r="E3214" s="11"/>
      <c r="F3214" s="9"/>
      <c r="G3214" s="9"/>
      <c r="H3214" s="9"/>
      <c r="I3214" s="9"/>
      <c r="J3214" s="9"/>
      <c r="K3214" s="9"/>
      <c r="L3214" s="9"/>
      <c r="M3214" s="9"/>
      <c r="N3214" s="9"/>
      <c r="O3214" s="12"/>
      <c r="P3214" s="9"/>
      <c r="Q3214" s="9"/>
    </row>
    <row r="3215" spans="1:17" x14ac:dyDescent="0.2">
      <c r="A3215" s="9"/>
      <c r="B3215" s="10"/>
      <c r="C3215" s="9"/>
      <c r="D3215" s="11"/>
      <c r="E3215" s="11"/>
      <c r="F3215" s="9"/>
      <c r="G3215" s="9"/>
      <c r="H3215" s="9"/>
      <c r="I3215" s="9"/>
      <c r="J3215" s="9"/>
      <c r="K3215" s="9"/>
      <c r="L3215" s="9"/>
      <c r="M3215" s="9"/>
      <c r="N3215" s="9"/>
      <c r="O3215" s="12"/>
      <c r="P3215" s="9"/>
      <c r="Q3215" s="9"/>
    </row>
    <row r="3216" spans="1:17" x14ac:dyDescent="0.2">
      <c r="A3216" s="9"/>
      <c r="B3216" s="10"/>
      <c r="C3216" s="9"/>
      <c r="D3216" s="11"/>
      <c r="E3216" s="11"/>
      <c r="F3216" s="9"/>
      <c r="G3216" s="9"/>
      <c r="H3216" s="9"/>
      <c r="I3216" s="9"/>
      <c r="J3216" s="9"/>
      <c r="K3216" s="9"/>
      <c r="L3216" s="9"/>
      <c r="M3216" s="9"/>
      <c r="N3216" s="9"/>
      <c r="O3216" s="12"/>
      <c r="P3216" s="9"/>
      <c r="Q3216" s="9"/>
    </row>
    <row r="3217" spans="1:17" x14ac:dyDescent="0.2">
      <c r="A3217" s="9"/>
      <c r="B3217" s="10"/>
      <c r="C3217" s="9"/>
      <c r="D3217" s="11"/>
      <c r="E3217" s="11"/>
      <c r="F3217" s="9"/>
      <c r="G3217" s="9"/>
      <c r="H3217" s="9"/>
      <c r="I3217" s="9"/>
      <c r="J3217" s="9"/>
      <c r="K3217" s="9"/>
      <c r="L3217" s="9"/>
      <c r="M3217" s="9"/>
      <c r="N3217" s="9"/>
      <c r="O3217" s="12"/>
      <c r="P3217" s="9"/>
      <c r="Q3217" s="9"/>
    </row>
    <row r="3218" spans="1:17" x14ac:dyDescent="0.2">
      <c r="A3218" s="9"/>
      <c r="B3218" s="10"/>
      <c r="C3218" s="9"/>
      <c r="D3218" s="11"/>
      <c r="E3218" s="11"/>
      <c r="F3218" s="9"/>
      <c r="G3218" s="9"/>
      <c r="H3218" s="9"/>
      <c r="I3218" s="9"/>
      <c r="J3218" s="9"/>
      <c r="K3218" s="9"/>
      <c r="L3218" s="9"/>
      <c r="M3218" s="9"/>
      <c r="N3218" s="9"/>
      <c r="O3218" s="12"/>
      <c r="P3218" s="9"/>
      <c r="Q3218" s="9"/>
    </row>
    <row r="3219" spans="1:17" x14ac:dyDescent="0.2">
      <c r="A3219" s="9"/>
      <c r="B3219" s="10"/>
      <c r="C3219" s="9"/>
      <c r="D3219" s="11"/>
      <c r="E3219" s="11"/>
      <c r="F3219" s="9"/>
      <c r="G3219" s="9"/>
      <c r="H3219" s="9"/>
      <c r="I3219" s="9"/>
      <c r="J3219" s="9"/>
      <c r="K3219" s="9"/>
      <c r="L3219" s="9"/>
      <c r="M3219" s="9"/>
      <c r="N3219" s="9"/>
      <c r="O3219" s="12"/>
      <c r="P3219" s="9"/>
      <c r="Q3219" s="9"/>
    </row>
    <row r="3220" spans="1:17" x14ac:dyDescent="0.2">
      <c r="A3220" s="9"/>
      <c r="B3220" s="10"/>
      <c r="C3220" s="9"/>
      <c r="D3220" s="11"/>
      <c r="E3220" s="11"/>
      <c r="F3220" s="9"/>
      <c r="G3220" s="9"/>
      <c r="H3220" s="9"/>
      <c r="I3220" s="9"/>
      <c r="J3220" s="9"/>
      <c r="K3220" s="9"/>
      <c r="L3220" s="9"/>
      <c r="M3220" s="9"/>
      <c r="N3220" s="9"/>
      <c r="O3220" s="12"/>
      <c r="P3220" s="9"/>
      <c r="Q3220" s="9"/>
    </row>
    <row r="3221" spans="1:17" x14ac:dyDescent="0.2">
      <c r="A3221" s="9"/>
      <c r="B3221" s="10"/>
      <c r="C3221" s="9"/>
      <c r="D3221" s="11"/>
      <c r="E3221" s="11"/>
      <c r="F3221" s="9"/>
      <c r="G3221" s="9"/>
      <c r="H3221" s="9"/>
      <c r="I3221" s="9"/>
      <c r="J3221" s="9"/>
      <c r="K3221" s="9"/>
      <c r="L3221" s="9"/>
      <c r="M3221" s="9"/>
      <c r="N3221" s="9"/>
      <c r="O3221" s="12"/>
      <c r="P3221" s="9"/>
      <c r="Q3221" s="9"/>
    </row>
    <row r="3222" spans="1:17" x14ac:dyDescent="0.2">
      <c r="A3222" s="9"/>
      <c r="B3222" s="10"/>
      <c r="C3222" s="9"/>
      <c r="D3222" s="11"/>
      <c r="E3222" s="11"/>
      <c r="F3222" s="9"/>
      <c r="G3222" s="9"/>
      <c r="H3222" s="9"/>
      <c r="I3222" s="9"/>
      <c r="J3222" s="9"/>
      <c r="K3222" s="9"/>
      <c r="L3222" s="9"/>
      <c r="M3222" s="9"/>
      <c r="N3222" s="9"/>
      <c r="O3222" s="12"/>
      <c r="P3222" s="9"/>
      <c r="Q3222" s="9"/>
    </row>
    <row r="3223" spans="1:17" x14ac:dyDescent="0.2">
      <c r="A3223" s="9"/>
      <c r="B3223" s="10"/>
      <c r="C3223" s="9"/>
      <c r="D3223" s="11"/>
      <c r="E3223" s="11"/>
      <c r="F3223" s="9"/>
      <c r="G3223" s="9"/>
      <c r="H3223" s="9"/>
      <c r="I3223" s="9"/>
      <c r="J3223" s="9"/>
      <c r="K3223" s="9"/>
      <c r="L3223" s="9"/>
      <c r="M3223" s="9"/>
      <c r="N3223" s="9"/>
      <c r="O3223" s="12"/>
      <c r="P3223" s="9"/>
      <c r="Q3223" s="9"/>
    </row>
    <row r="3224" spans="1:17" x14ac:dyDescent="0.2">
      <c r="A3224" s="9"/>
      <c r="B3224" s="10"/>
      <c r="C3224" s="9"/>
      <c r="D3224" s="11"/>
      <c r="E3224" s="11"/>
      <c r="F3224" s="9"/>
      <c r="G3224" s="9"/>
      <c r="H3224" s="9"/>
      <c r="I3224" s="9"/>
      <c r="J3224" s="9"/>
      <c r="K3224" s="9"/>
      <c r="L3224" s="9"/>
      <c r="M3224" s="9"/>
      <c r="N3224" s="9"/>
      <c r="O3224" s="12"/>
      <c r="P3224" s="9"/>
      <c r="Q3224" s="9"/>
    </row>
    <row r="3225" spans="1:17" x14ac:dyDescent="0.2">
      <c r="A3225" s="9"/>
      <c r="B3225" s="10"/>
      <c r="C3225" s="9"/>
      <c r="D3225" s="11"/>
      <c r="E3225" s="11"/>
      <c r="F3225" s="9"/>
      <c r="G3225" s="9"/>
      <c r="H3225" s="9"/>
      <c r="I3225" s="9"/>
      <c r="J3225" s="9"/>
      <c r="K3225" s="9"/>
      <c r="L3225" s="9"/>
      <c r="M3225" s="9"/>
      <c r="N3225" s="9"/>
      <c r="O3225" s="12"/>
      <c r="P3225" s="9"/>
      <c r="Q3225" s="9"/>
    </row>
    <row r="3226" spans="1:17" x14ac:dyDescent="0.2">
      <c r="A3226" s="9"/>
      <c r="B3226" s="10"/>
      <c r="C3226" s="9"/>
      <c r="D3226" s="11"/>
      <c r="E3226" s="11"/>
      <c r="F3226" s="9"/>
      <c r="G3226" s="9"/>
      <c r="H3226" s="9"/>
      <c r="I3226" s="9"/>
      <c r="J3226" s="9"/>
      <c r="K3226" s="9"/>
      <c r="L3226" s="9"/>
      <c r="M3226" s="9"/>
      <c r="N3226" s="9"/>
      <c r="O3226" s="12"/>
      <c r="P3226" s="9"/>
      <c r="Q3226" s="9"/>
    </row>
    <row r="3227" spans="1:17" x14ac:dyDescent="0.2">
      <c r="A3227" s="9"/>
      <c r="B3227" s="10"/>
      <c r="C3227" s="9"/>
      <c r="D3227" s="11"/>
      <c r="E3227" s="11"/>
      <c r="F3227" s="9"/>
      <c r="G3227" s="9"/>
      <c r="H3227" s="9"/>
      <c r="I3227" s="9"/>
      <c r="J3227" s="9"/>
      <c r="K3227" s="9"/>
      <c r="L3227" s="9"/>
      <c r="M3227" s="9"/>
      <c r="N3227" s="9"/>
      <c r="O3227" s="12"/>
      <c r="P3227" s="9"/>
      <c r="Q3227" s="9"/>
    </row>
    <row r="3228" spans="1:17" x14ac:dyDescent="0.2">
      <c r="A3228" s="9"/>
      <c r="B3228" s="10"/>
      <c r="C3228" s="9"/>
      <c r="D3228" s="11"/>
      <c r="E3228" s="11"/>
      <c r="F3228" s="9"/>
      <c r="G3228" s="9"/>
      <c r="H3228" s="9"/>
      <c r="I3228" s="9"/>
      <c r="J3228" s="9"/>
      <c r="K3228" s="9"/>
      <c r="L3228" s="9"/>
      <c r="M3228" s="9"/>
      <c r="N3228" s="9"/>
      <c r="O3228" s="12"/>
      <c r="P3228" s="9"/>
      <c r="Q3228" s="9"/>
    </row>
    <row r="3229" spans="1:17" x14ac:dyDescent="0.2">
      <c r="A3229" s="9"/>
      <c r="B3229" s="10"/>
      <c r="C3229" s="9"/>
      <c r="D3229" s="11"/>
      <c r="E3229" s="11"/>
      <c r="F3229" s="9"/>
      <c r="G3229" s="9"/>
      <c r="H3229" s="9"/>
      <c r="I3229" s="9"/>
      <c r="J3229" s="9"/>
      <c r="K3229" s="9"/>
      <c r="L3229" s="9"/>
      <c r="M3229" s="9"/>
      <c r="N3229" s="9"/>
      <c r="O3229" s="12"/>
      <c r="P3229" s="9"/>
      <c r="Q3229" s="9"/>
    </row>
    <row r="3230" spans="1:17" x14ac:dyDescent="0.2">
      <c r="A3230" s="9"/>
      <c r="B3230" s="10"/>
      <c r="C3230" s="9"/>
      <c r="D3230" s="11"/>
      <c r="E3230" s="11"/>
      <c r="F3230" s="9"/>
      <c r="G3230" s="9"/>
      <c r="H3230" s="9"/>
      <c r="I3230" s="9"/>
      <c r="J3230" s="9"/>
      <c r="K3230" s="9"/>
      <c r="L3230" s="9"/>
      <c r="M3230" s="9"/>
      <c r="N3230" s="9"/>
      <c r="O3230" s="12"/>
      <c r="P3230" s="9"/>
      <c r="Q3230" s="9"/>
    </row>
    <row r="3231" spans="1:17" x14ac:dyDescent="0.2">
      <c r="A3231" s="9"/>
      <c r="B3231" s="10"/>
      <c r="C3231" s="9"/>
      <c r="D3231" s="11"/>
      <c r="E3231" s="11"/>
      <c r="F3231" s="9"/>
      <c r="G3231" s="9"/>
      <c r="H3231" s="9"/>
      <c r="I3231" s="9"/>
      <c r="J3231" s="9"/>
      <c r="K3231" s="9"/>
      <c r="L3231" s="9"/>
      <c r="M3231" s="9"/>
      <c r="N3231" s="9"/>
      <c r="O3231" s="12"/>
      <c r="P3231" s="9"/>
      <c r="Q3231" s="9"/>
    </row>
    <row r="3232" spans="1:17" x14ac:dyDescent="0.2">
      <c r="A3232" s="9"/>
      <c r="B3232" s="10"/>
      <c r="C3232" s="9"/>
      <c r="D3232" s="11"/>
      <c r="E3232" s="11"/>
      <c r="F3232" s="9"/>
      <c r="G3232" s="9"/>
      <c r="H3232" s="9"/>
      <c r="I3232" s="9"/>
      <c r="J3232" s="9"/>
      <c r="K3232" s="9"/>
      <c r="L3232" s="9"/>
      <c r="M3232" s="9"/>
      <c r="N3232" s="9"/>
      <c r="O3232" s="12"/>
      <c r="P3232" s="9"/>
      <c r="Q3232" s="9"/>
    </row>
    <row r="3233" spans="1:17" x14ac:dyDescent="0.2">
      <c r="A3233" s="9"/>
      <c r="B3233" s="10"/>
      <c r="C3233" s="9"/>
      <c r="D3233" s="11"/>
      <c r="E3233" s="11"/>
      <c r="F3233" s="9"/>
      <c r="G3233" s="9"/>
      <c r="H3233" s="9"/>
      <c r="I3233" s="9"/>
      <c r="J3233" s="9"/>
      <c r="K3233" s="9"/>
      <c r="L3233" s="9"/>
      <c r="M3233" s="9"/>
      <c r="N3233" s="9"/>
      <c r="O3233" s="12"/>
      <c r="P3233" s="9"/>
      <c r="Q3233" s="9"/>
    </row>
    <row r="3234" spans="1:17" x14ac:dyDescent="0.2">
      <c r="A3234" s="9"/>
      <c r="B3234" s="10"/>
      <c r="C3234" s="9"/>
      <c r="D3234" s="11"/>
      <c r="E3234" s="11"/>
      <c r="F3234" s="9"/>
      <c r="G3234" s="9"/>
      <c r="H3234" s="9"/>
      <c r="I3234" s="9"/>
      <c r="J3234" s="9"/>
      <c r="K3234" s="9"/>
      <c r="L3234" s="9"/>
      <c r="M3234" s="9"/>
      <c r="N3234" s="9"/>
      <c r="O3234" s="12"/>
      <c r="P3234" s="9"/>
      <c r="Q3234" s="9"/>
    </row>
    <row r="3235" spans="1:17" x14ac:dyDescent="0.2">
      <c r="A3235" s="9"/>
      <c r="B3235" s="10"/>
      <c r="C3235" s="9"/>
      <c r="D3235" s="11"/>
      <c r="E3235" s="11"/>
      <c r="F3235" s="9"/>
      <c r="G3235" s="9"/>
      <c r="H3235" s="9"/>
      <c r="I3235" s="9"/>
      <c r="J3235" s="9"/>
      <c r="K3235" s="9"/>
      <c r="L3235" s="9"/>
      <c r="M3235" s="9"/>
      <c r="N3235" s="9"/>
      <c r="O3235" s="12"/>
      <c r="P3235" s="9"/>
      <c r="Q3235" s="9"/>
    </row>
    <row r="3236" spans="1:17" x14ac:dyDescent="0.2">
      <c r="A3236" s="9"/>
      <c r="B3236" s="10"/>
      <c r="C3236" s="9"/>
      <c r="D3236" s="11"/>
      <c r="E3236" s="11"/>
      <c r="F3236" s="9"/>
      <c r="G3236" s="9"/>
      <c r="H3236" s="9"/>
      <c r="I3236" s="9"/>
      <c r="J3236" s="9"/>
      <c r="K3236" s="9"/>
      <c r="L3236" s="9"/>
      <c r="M3236" s="9"/>
      <c r="N3236" s="9"/>
      <c r="O3236" s="12"/>
      <c r="P3236" s="9"/>
      <c r="Q3236" s="9"/>
    </row>
    <row r="3237" spans="1:17" x14ac:dyDescent="0.2">
      <c r="A3237" s="9"/>
      <c r="B3237" s="10"/>
      <c r="C3237" s="9"/>
      <c r="D3237" s="11"/>
      <c r="E3237" s="11"/>
      <c r="F3237" s="9"/>
      <c r="G3237" s="9"/>
      <c r="H3237" s="9"/>
      <c r="I3237" s="9"/>
      <c r="J3237" s="9"/>
      <c r="K3237" s="9"/>
      <c r="L3237" s="9"/>
      <c r="M3237" s="9"/>
      <c r="N3237" s="9"/>
      <c r="O3237" s="12"/>
      <c r="P3237" s="9"/>
      <c r="Q3237" s="9"/>
    </row>
    <row r="3238" spans="1:17" x14ac:dyDescent="0.2">
      <c r="A3238" s="9"/>
      <c r="B3238" s="10"/>
      <c r="C3238" s="9"/>
      <c r="D3238" s="11"/>
      <c r="E3238" s="11"/>
      <c r="F3238" s="9"/>
      <c r="G3238" s="9"/>
      <c r="H3238" s="9"/>
      <c r="I3238" s="9"/>
      <c r="J3238" s="9"/>
      <c r="K3238" s="9"/>
      <c r="L3238" s="9"/>
      <c r="M3238" s="9"/>
      <c r="N3238" s="9"/>
      <c r="O3238" s="12"/>
      <c r="P3238" s="9"/>
      <c r="Q3238" s="9"/>
    </row>
    <row r="3239" spans="1:17" x14ac:dyDescent="0.2">
      <c r="A3239" s="9"/>
      <c r="B3239" s="10"/>
      <c r="C3239" s="9"/>
      <c r="D3239" s="11"/>
      <c r="E3239" s="11"/>
      <c r="F3239" s="9"/>
      <c r="G3239" s="9"/>
      <c r="H3239" s="9"/>
      <c r="I3239" s="9"/>
      <c r="J3239" s="9"/>
      <c r="K3239" s="9"/>
      <c r="L3239" s="9"/>
      <c r="M3239" s="9"/>
      <c r="N3239" s="9"/>
      <c r="O3239" s="12"/>
      <c r="P3239" s="9"/>
      <c r="Q3239" s="9"/>
    </row>
    <row r="3240" spans="1:17" x14ac:dyDescent="0.2">
      <c r="A3240" s="9"/>
      <c r="B3240" s="10"/>
      <c r="C3240" s="9"/>
      <c r="D3240" s="11"/>
      <c r="E3240" s="11"/>
      <c r="F3240" s="9"/>
      <c r="G3240" s="9"/>
      <c r="H3240" s="9"/>
      <c r="I3240" s="9"/>
      <c r="J3240" s="9"/>
      <c r="K3240" s="9"/>
      <c r="L3240" s="9"/>
      <c r="M3240" s="9"/>
      <c r="N3240" s="9"/>
      <c r="O3240" s="12"/>
      <c r="P3240" s="9"/>
      <c r="Q3240" s="9"/>
    </row>
    <row r="3241" spans="1:17" x14ac:dyDescent="0.2">
      <c r="A3241" s="9"/>
      <c r="B3241" s="10"/>
      <c r="C3241" s="9"/>
      <c r="D3241" s="11"/>
      <c r="E3241" s="11"/>
      <c r="F3241" s="9"/>
      <c r="G3241" s="9"/>
      <c r="H3241" s="9"/>
      <c r="I3241" s="9"/>
      <c r="J3241" s="9"/>
      <c r="K3241" s="9"/>
      <c r="L3241" s="9"/>
      <c r="M3241" s="9"/>
      <c r="N3241" s="9"/>
      <c r="O3241" s="12"/>
      <c r="P3241" s="9"/>
      <c r="Q3241" s="9"/>
    </row>
    <row r="3242" spans="1:17" x14ac:dyDescent="0.2">
      <c r="A3242" s="9"/>
      <c r="B3242" s="10"/>
      <c r="C3242" s="9"/>
      <c r="D3242" s="11"/>
      <c r="E3242" s="11"/>
      <c r="F3242" s="9"/>
      <c r="G3242" s="9"/>
      <c r="H3242" s="9"/>
      <c r="I3242" s="9"/>
      <c r="J3242" s="9"/>
      <c r="K3242" s="9"/>
      <c r="L3242" s="9"/>
      <c r="M3242" s="9"/>
      <c r="N3242" s="9"/>
      <c r="O3242" s="12"/>
      <c r="P3242" s="9"/>
      <c r="Q3242" s="9"/>
    </row>
    <row r="3243" spans="1:17" x14ac:dyDescent="0.2">
      <c r="A3243" s="9"/>
      <c r="B3243" s="10"/>
      <c r="C3243" s="9"/>
      <c r="D3243" s="11"/>
      <c r="E3243" s="11"/>
      <c r="F3243" s="9"/>
      <c r="G3243" s="9"/>
      <c r="H3243" s="9"/>
      <c r="I3243" s="9"/>
      <c r="J3243" s="9"/>
      <c r="K3243" s="9"/>
      <c r="L3243" s="9"/>
      <c r="M3243" s="9"/>
      <c r="N3243" s="9"/>
      <c r="O3243" s="12"/>
      <c r="P3243" s="9"/>
      <c r="Q3243" s="9"/>
    </row>
    <row r="3244" spans="1:17" x14ac:dyDescent="0.2">
      <c r="A3244" s="9"/>
      <c r="B3244" s="10"/>
      <c r="C3244" s="9"/>
      <c r="D3244" s="11"/>
      <c r="E3244" s="11"/>
      <c r="F3244" s="9"/>
      <c r="G3244" s="9"/>
      <c r="H3244" s="9"/>
      <c r="I3244" s="9"/>
      <c r="J3244" s="9"/>
      <c r="K3244" s="9"/>
      <c r="L3244" s="9"/>
      <c r="M3244" s="9"/>
      <c r="N3244" s="9"/>
      <c r="O3244" s="12"/>
      <c r="P3244" s="9"/>
      <c r="Q3244" s="9"/>
    </row>
    <row r="3245" spans="1:17" x14ac:dyDescent="0.2">
      <c r="A3245" s="9"/>
      <c r="B3245" s="10"/>
      <c r="C3245" s="9"/>
      <c r="D3245" s="11"/>
      <c r="E3245" s="11"/>
      <c r="F3245" s="9"/>
      <c r="G3245" s="9"/>
      <c r="H3245" s="9"/>
      <c r="I3245" s="9"/>
      <c r="J3245" s="9"/>
      <c r="K3245" s="9"/>
      <c r="L3245" s="9"/>
      <c r="M3245" s="9"/>
      <c r="N3245" s="9"/>
      <c r="O3245" s="12"/>
      <c r="P3245" s="9"/>
      <c r="Q3245" s="9"/>
    </row>
    <row r="3246" spans="1:17" x14ac:dyDescent="0.2">
      <c r="A3246" s="9"/>
      <c r="B3246" s="10"/>
      <c r="C3246" s="9"/>
      <c r="D3246" s="11"/>
      <c r="E3246" s="11"/>
      <c r="F3246" s="9"/>
      <c r="G3246" s="9"/>
      <c r="H3246" s="9"/>
      <c r="I3246" s="9"/>
      <c r="J3246" s="9"/>
      <c r="K3246" s="9"/>
      <c r="L3246" s="9"/>
      <c r="M3246" s="9"/>
      <c r="N3246" s="9"/>
      <c r="O3246" s="12"/>
      <c r="P3246" s="9"/>
      <c r="Q3246" s="9"/>
    </row>
    <row r="3247" spans="1:17" x14ac:dyDescent="0.2">
      <c r="A3247" s="9"/>
      <c r="B3247" s="10"/>
      <c r="C3247" s="9"/>
      <c r="D3247" s="11"/>
      <c r="E3247" s="11"/>
      <c r="F3247" s="9"/>
      <c r="G3247" s="9"/>
      <c r="H3247" s="9"/>
      <c r="I3247" s="9"/>
      <c r="J3247" s="9"/>
      <c r="K3247" s="9"/>
      <c r="L3247" s="9"/>
      <c r="M3247" s="9"/>
      <c r="N3247" s="9"/>
      <c r="O3247" s="12"/>
      <c r="P3247" s="9"/>
      <c r="Q3247" s="9"/>
    </row>
    <row r="3248" spans="1:17" x14ac:dyDescent="0.2">
      <c r="A3248" s="9"/>
      <c r="B3248" s="10"/>
      <c r="C3248" s="9"/>
      <c r="D3248" s="11"/>
      <c r="E3248" s="11"/>
      <c r="F3248" s="9"/>
      <c r="G3248" s="9"/>
      <c r="H3248" s="9"/>
      <c r="I3248" s="9"/>
      <c r="J3248" s="9"/>
      <c r="K3248" s="9"/>
      <c r="L3248" s="9"/>
      <c r="M3248" s="9"/>
      <c r="N3248" s="9"/>
      <c r="O3248" s="12"/>
      <c r="P3248" s="9"/>
      <c r="Q3248" s="9"/>
    </row>
    <row r="3249" spans="1:17" x14ac:dyDescent="0.2">
      <c r="A3249" s="9"/>
      <c r="B3249" s="10"/>
      <c r="C3249" s="9"/>
      <c r="D3249" s="11"/>
      <c r="E3249" s="11"/>
      <c r="F3249" s="9"/>
      <c r="G3249" s="9"/>
      <c r="H3249" s="9"/>
      <c r="I3249" s="9"/>
      <c r="J3249" s="9"/>
      <c r="K3249" s="9"/>
      <c r="L3249" s="9"/>
      <c r="M3249" s="9"/>
      <c r="N3249" s="9"/>
      <c r="O3249" s="12"/>
      <c r="P3249" s="9"/>
      <c r="Q3249" s="9"/>
    </row>
    <row r="3250" spans="1:17" x14ac:dyDescent="0.2">
      <c r="A3250" s="9"/>
      <c r="B3250" s="10"/>
      <c r="C3250" s="9"/>
      <c r="D3250" s="11"/>
      <c r="E3250" s="11"/>
      <c r="F3250" s="9"/>
      <c r="G3250" s="9"/>
      <c r="H3250" s="9"/>
      <c r="I3250" s="9"/>
      <c r="J3250" s="9"/>
      <c r="K3250" s="9"/>
      <c r="L3250" s="9"/>
      <c r="M3250" s="9"/>
      <c r="N3250" s="9"/>
      <c r="O3250" s="12"/>
      <c r="P3250" s="9"/>
      <c r="Q3250" s="9"/>
    </row>
    <row r="3251" spans="1:17" x14ac:dyDescent="0.2">
      <c r="A3251" s="9"/>
      <c r="B3251" s="10"/>
      <c r="C3251" s="9"/>
      <c r="D3251" s="11"/>
      <c r="E3251" s="11"/>
      <c r="F3251" s="9"/>
      <c r="G3251" s="9"/>
      <c r="H3251" s="9"/>
      <c r="I3251" s="9"/>
      <c r="J3251" s="9"/>
      <c r="K3251" s="9"/>
      <c r="L3251" s="9"/>
      <c r="M3251" s="9"/>
      <c r="N3251" s="9"/>
      <c r="O3251" s="12"/>
      <c r="P3251" s="9"/>
      <c r="Q3251" s="9"/>
    </row>
    <row r="3252" spans="1:17" x14ac:dyDescent="0.2">
      <c r="A3252" s="9"/>
      <c r="B3252" s="10"/>
      <c r="C3252" s="9"/>
      <c r="D3252" s="11"/>
      <c r="E3252" s="11"/>
      <c r="F3252" s="9"/>
      <c r="G3252" s="9"/>
      <c r="H3252" s="9"/>
      <c r="I3252" s="9"/>
      <c r="J3252" s="9"/>
      <c r="K3252" s="9"/>
      <c r="L3252" s="9"/>
      <c r="M3252" s="9"/>
      <c r="N3252" s="9"/>
      <c r="O3252" s="12"/>
      <c r="P3252" s="9"/>
      <c r="Q3252" s="9"/>
    </row>
    <row r="3253" spans="1:17" x14ac:dyDescent="0.2">
      <c r="A3253" s="9"/>
      <c r="B3253" s="10"/>
      <c r="C3253" s="9"/>
      <c r="D3253" s="11"/>
      <c r="E3253" s="11"/>
      <c r="F3253" s="9"/>
      <c r="G3253" s="9"/>
      <c r="H3253" s="9"/>
      <c r="I3253" s="9"/>
      <c r="J3253" s="9"/>
      <c r="K3253" s="9"/>
      <c r="L3253" s="9"/>
      <c r="M3253" s="9"/>
      <c r="N3253" s="9"/>
      <c r="O3253" s="12"/>
      <c r="P3253" s="9"/>
      <c r="Q3253" s="9"/>
    </row>
    <row r="3254" spans="1:17" x14ac:dyDescent="0.2">
      <c r="A3254" s="9"/>
      <c r="B3254" s="10"/>
      <c r="C3254" s="9"/>
      <c r="D3254" s="11"/>
      <c r="E3254" s="11"/>
      <c r="F3254" s="9"/>
      <c r="G3254" s="9"/>
      <c r="H3254" s="9"/>
      <c r="I3254" s="9"/>
      <c r="J3254" s="9"/>
      <c r="K3254" s="9"/>
      <c r="L3254" s="9"/>
      <c r="M3254" s="9"/>
      <c r="N3254" s="9"/>
      <c r="O3254" s="12"/>
      <c r="P3254" s="9"/>
      <c r="Q3254" s="9"/>
    </row>
    <row r="3255" spans="1:17" x14ac:dyDescent="0.2">
      <c r="A3255" s="9"/>
      <c r="B3255" s="10"/>
      <c r="C3255" s="9"/>
      <c r="D3255" s="11"/>
      <c r="E3255" s="11"/>
      <c r="F3255" s="9"/>
      <c r="G3255" s="9"/>
      <c r="H3255" s="9"/>
      <c r="I3255" s="9"/>
      <c r="J3255" s="9"/>
      <c r="K3255" s="9"/>
      <c r="L3255" s="9"/>
      <c r="M3255" s="9"/>
      <c r="N3255" s="9"/>
      <c r="O3255" s="12"/>
      <c r="P3255" s="9"/>
      <c r="Q3255" s="9"/>
    </row>
    <row r="3256" spans="1:17" x14ac:dyDescent="0.2">
      <c r="A3256" s="9"/>
      <c r="B3256" s="10"/>
      <c r="C3256" s="9"/>
      <c r="D3256" s="11"/>
      <c r="E3256" s="11"/>
      <c r="F3256" s="9"/>
      <c r="G3256" s="9"/>
      <c r="H3256" s="9"/>
      <c r="I3256" s="9"/>
      <c r="J3256" s="9"/>
      <c r="K3256" s="9"/>
      <c r="L3256" s="9"/>
      <c r="M3256" s="9"/>
      <c r="N3256" s="9"/>
      <c r="O3256" s="12"/>
      <c r="P3256" s="9"/>
      <c r="Q3256" s="9"/>
    </row>
    <row r="3257" spans="1:17" x14ac:dyDescent="0.2">
      <c r="A3257" s="9"/>
      <c r="B3257" s="10"/>
      <c r="C3257" s="9"/>
      <c r="D3257" s="11"/>
      <c r="E3257" s="11"/>
      <c r="F3257" s="9"/>
      <c r="G3257" s="9"/>
      <c r="H3257" s="9"/>
      <c r="I3257" s="9"/>
      <c r="J3257" s="9"/>
      <c r="K3257" s="9"/>
      <c r="L3257" s="9"/>
      <c r="M3257" s="9"/>
      <c r="N3257" s="9"/>
      <c r="O3257" s="12"/>
      <c r="P3257" s="9"/>
      <c r="Q3257" s="9"/>
    </row>
    <row r="3258" spans="1:17" x14ac:dyDescent="0.2">
      <c r="A3258" s="9"/>
      <c r="B3258" s="10"/>
      <c r="C3258" s="9"/>
      <c r="D3258" s="11"/>
      <c r="E3258" s="11"/>
      <c r="F3258" s="9"/>
      <c r="G3258" s="9"/>
      <c r="H3258" s="9"/>
      <c r="I3258" s="9"/>
      <c r="J3258" s="9"/>
      <c r="K3258" s="9"/>
      <c r="L3258" s="9"/>
      <c r="M3258" s="9"/>
      <c r="N3258" s="9"/>
      <c r="O3258" s="12"/>
      <c r="P3258" s="9"/>
      <c r="Q3258" s="9"/>
    </row>
    <row r="3259" spans="1:17" x14ac:dyDescent="0.2">
      <c r="A3259" s="9"/>
      <c r="B3259" s="10"/>
      <c r="C3259" s="9"/>
      <c r="D3259" s="11"/>
      <c r="E3259" s="11"/>
      <c r="F3259" s="9"/>
      <c r="G3259" s="9"/>
      <c r="H3259" s="9"/>
      <c r="I3259" s="9"/>
      <c r="J3259" s="9"/>
      <c r="K3259" s="9"/>
      <c r="L3259" s="9"/>
      <c r="M3259" s="9"/>
      <c r="N3259" s="9"/>
      <c r="O3259" s="12"/>
      <c r="P3259" s="9"/>
      <c r="Q3259" s="9"/>
    </row>
    <row r="3260" spans="1:17" x14ac:dyDescent="0.2">
      <c r="A3260" s="9"/>
      <c r="B3260" s="10"/>
      <c r="C3260" s="9"/>
      <c r="D3260" s="11"/>
      <c r="E3260" s="11"/>
      <c r="F3260" s="9"/>
      <c r="G3260" s="9"/>
      <c r="H3260" s="9"/>
      <c r="I3260" s="9"/>
      <c r="J3260" s="9"/>
      <c r="K3260" s="9"/>
      <c r="L3260" s="9"/>
      <c r="M3260" s="9"/>
      <c r="N3260" s="9"/>
      <c r="O3260" s="12"/>
      <c r="P3260" s="9"/>
      <c r="Q3260" s="9"/>
    </row>
    <row r="3261" spans="1:17" x14ac:dyDescent="0.2">
      <c r="A3261" s="9"/>
      <c r="B3261" s="10"/>
      <c r="C3261" s="9"/>
      <c r="D3261" s="11"/>
      <c r="E3261" s="11"/>
      <c r="F3261" s="9"/>
      <c r="G3261" s="9"/>
      <c r="H3261" s="9"/>
      <c r="I3261" s="9"/>
      <c r="J3261" s="9"/>
      <c r="K3261" s="9"/>
      <c r="L3261" s="9"/>
      <c r="M3261" s="9"/>
      <c r="N3261" s="9"/>
      <c r="O3261" s="12"/>
      <c r="P3261" s="9"/>
      <c r="Q3261" s="9"/>
    </row>
    <row r="3262" spans="1:17" x14ac:dyDescent="0.2">
      <c r="A3262" s="9"/>
      <c r="B3262" s="10"/>
      <c r="C3262" s="9"/>
      <c r="D3262" s="11"/>
      <c r="E3262" s="11"/>
      <c r="F3262" s="9"/>
      <c r="G3262" s="9"/>
      <c r="H3262" s="9"/>
      <c r="I3262" s="9"/>
      <c r="J3262" s="9"/>
      <c r="K3262" s="9"/>
      <c r="L3262" s="9"/>
      <c r="M3262" s="9"/>
      <c r="N3262" s="9"/>
      <c r="O3262" s="12"/>
      <c r="P3262" s="9"/>
      <c r="Q3262" s="9"/>
    </row>
    <row r="3263" spans="1:17" x14ac:dyDescent="0.2">
      <c r="A3263" s="9"/>
      <c r="B3263" s="10"/>
      <c r="C3263" s="9"/>
      <c r="D3263" s="11"/>
      <c r="E3263" s="11"/>
      <c r="F3263" s="9"/>
      <c r="G3263" s="9"/>
      <c r="H3263" s="9"/>
      <c r="I3263" s="9"/>
      <c r="J3263" s="9"/>
      <c r="K3263" s="9"/>
      <c r="L3263" s="9"/>
      <c r="M3263" s="9"/>
      <c r="N3263" s="9"/>
      <c r="O3263" s="12"/>
      <c r="P3263" s="9"/>
      <c r="Q3263" s="9"/>
    </row>
    <row r="3264" spans="1:17" x14ac:dyDescent="0.2">
      <c r="A3264" s="9"/>
      <c r="B3264" s="10"/>
      <c r="C3264" s="9"/>
      <c r="D3264" s="11"/>
      <c r="E3264" s="11"/>
      <c r="F3264" s="9"/>
      <c r="G3264" s="9"/>
      <c r="H3264" s="9"/>
      <c r="I3264" s="9"/>
      <c r="J3264" s="9"/>
      <c r="K3264" s="9"/>
      <c r="L3264" s="9"/>
      <c r="M3264" s="9"/>
      <c r="N3264" s="9"/>
      <c r="O3264" s="12"/>
      <c r="P3264" s="9"/>
      <c r="Q3264" s="9"/>
    </row>
    <row r="3265" spans="1:17" x14ac:dyDescent="0.2">
      <c r="A3265" s="9"/>
      <c r="B3265" s="10"/>
      <c r="C3265" s="9"/>
      <c r="D3265" s="11"/>
      <c r="E3265" s="11"/>
      <c r="F3265" s="9"/>
      <c r="G3265" s="9"/>
      <c r="H3265" s="9"/>
      <c r="I3265" s="9"/>
      <c r="J3265" s="9"/>
      <c r="K3265" s="9"/>
      <c r="L3265" s="9"/>
      <c r="M3265" s="9"/>
      <c r="N3265" s="9"/>
      <c r="O3265" s="12"/>
      <c r="P3265" s="9"/>
      <c r="Q3265" s="9"/>
    </row>
    <row r="3266" spans="1:17" x14ac:dyDescent="0.2">
      <c r="A3266" s="9"/>
      <c r="B3266" s="10"/>
      <c r="C3266" s="9"/>
      <c r="D3266" s="11"/>
      <c r="E3266" s="11"/>
      <c r="F3266" s="9"/>
      <c r="G3266" s="9"/>
      <c r="H3266" s="9"/>
      <c r="I3266" s="9"/>
      <c r="J3266" s="9"/>
      <c r="K3266" s="9"/>
      <c r="L3266" s="9"/>
      <c r="M3266" s="9"/>
      <c r="N3266" s="9"/>
      <c r="O3266" s="12"/>
      <c r="P3266" s="9"/>
      <c r="Q3266" s="9"/>
    </row>
    <row r="3267" spans="1:17" x14ac:dyDescent="0.2">
      <c r="A3267" s="9"/>
      <c r="B3267" s="10"/>
      <c r="C3267" s="9"/>
      <c r="D3267" s="11"/>
      <c r="E3267" s="11"/>
      <c r="F3267" s="9"/>
      <c r="G3267" s="9"/>
      <c r="H3267" s="9"/>
      <c r="I3267" s="9"/>
      <c r="J3267" s="9"/>
      <c r="K3267" s="9"/>
      <c r="L3267" s="9"/>
      <c r="M3267" s="9"/>
      <c r="N3267" s="9"/>
      <c r="O3267" s="12"/>
      <c r="P3267" s="9"/>
      <c r="Q3267" s="9"/>
    </row>
    <row r="3268" spans="1:17" x14ac:dyDescent="0.2">
      <c r="A3268" s="9"/>
      <c r="B3268" s="10"/>
      <c r="C3268" s="9"/>
      <c r="D3268" s="11"/>
      <c r="E3268" s="11"/>
      <c r="F3268" s="9"/>
      <c r="G3268" s="9"/>
      <c r="H3268" s="9"/>
      <c r="I3268" s="9"/>
      <c r="J3268" s="9"/>
      <c r="K3268" s="9"/>
      <c r="L3268" s="9"/>
      <c r="M3268" s="9"/>
      <c r="N3268" s="9"/>
      <c r="O3268" s="12"/>
      <c r="P3268" s="9"/>
      <c r="Q3268" s="9"/>
    </row>
    <row r="3269" spans="1:17" x14ac:dyDescent="0.2">
      <c r="A3269" s="9"/>
      <c r="B3269" s="10"/>
      <c r="C3269" s="9"/>
      <c r="D3269" s="11"/>
      <c r="E3269" s="11"/>
      <c r="F3269" s="9"/>
      <c r="G3269" s="9"/>
      <c r="H3269" s="9"/>
      <c r="I3269" s="9"/>
      <c r="J3269" s="9"/>
      <c r="K3269" s="9"/>
      <c r="L3269" s="9"/>
      <c r="M3269" s="9"/>
      <c r="N3269" s="9"/>
      <c r="O3269" s="12"/>
      <c r="P3269" s="9"/>
      <c r="Q3269" s="9"/>
    </row>
    <row r="3270" spans="1:17" x14ac:dyDescent="0.2">
      <c r="A3270" s="9"/>
      <c r="B3270" s="10"/>
      <c r="C3270" s="9"/>
      <c r="D3270" s="11"/>
      <c r="E3270" s="11"/>
      <c r="F3270" s="9"/>
      <c r="G3270" s="9"/>
      <c r="H3270" s="9"/>
      <c r="I3270" s="9"/>
      <c r="J3270" s="9"/>
      <c r="K3270" s="9"/>
      <c r="L3270" s="9"/>
      <c r="M3270" s="9"/>
      <c r="N3270" s="9"/>
      <c r="O3270" s="12"/>
      <c r="P3270" s="9"/>
      <c r="Q3270" s="9"/>
    </row>
    <row r="3271" spans="1:17" x14ac:dyDescent="0.2">
      <c r="A3271" s="9"/>
      <c r="B3271" s="10"/>
      <c r="C3271" s="9"/>
      <c r="D3271" s="11"/>
      <c r="E3271" s="11"/>
      <c r="F3271" s="9"/>
      <c r="G3271" s="9"/>
      <c r="H3271" s="9"/>
      <c r="I3271" s="9"/>
      <c r="J3271" s="9"/>
      <c r="K3271" s="9"/>
      <c r="L3271" s="9"/>
      <c r="M3271" s="9"/>
      <c r="N3271" s="9"/>
      <c r="O3271" s="12"/>
      <c r="P3271" s="9"/>
      <c r="Q3271" s="9"/>
    </row>
    <row r="3272" spans="1:17" x14ac:dyDescent="0.2">
      <c r="A3272" s="9"/>
      <c r="B3272" s="10"/>
      <c r="C3272" s="9"/>
      <c r="D3272" s="11"/>
      <c r="E3272" s="11"/>
      <c r="F3272" s="9"/>
      <c r="G3272" s="9"/>
      <c r="H3272" s="9"/>
      <c r="I3272" s="9"/>
      <c r="J3272" s="9"/>
      <c r="K3272" s="9"/>
      <c r="L3272" s="9"/>
      <c r="M3272" s="9"/>
      <c r="N3272" s="9"/>
      <c r="O3272" s="12"/>
      <c r="P3272" s="9"/>
      <c r="Q3272" s="9"/>
    </row>
    <row r="3273" spans="1:17" x14ac:dyDescent="0.2">
      <c r="A3273" s="9"/>
      <c r="B3273" s="10"/>
      <c r="C3273" s="9"/>
      <c r="D3273" s="11"/>
      <c r="E3273" s="11"/>
      <c r="F3273" s="9"/>
      <c r="G3273" s="9"/>
      <c r="H3273" s="9"/>
      <c r="I3273" s="9"/>
      <c r="J3273" s="9"/>
      <c r="K3273" s="9"/>
      <c r="L3273" s="9"/>
      <c r="M3273" s="9"/>
      <c r="N3273" s="9"/>
      <c r="O3273" s="12"/>
      <c r="P3273" s="9"/>
      <c r="Q3273" s="9"/>
    </row>
    <row r="3274" spans="1:17" x14ac:dyDescent="0.2">
      <c r="A3274" s="9"/>
      <c r="B3274" s="10"/>
      <c r="C3274" s="9"/>
      <c r="D3274" s="11"/>
      <c r="E3274" s="11"/>
      <c r="F3274" s="9"/>
      <c r="G3274" s="9"/>
      <c r="H3274" s="9"/>
      <c r="I3274" s="9"/>
      <c r="J3274" s="9"/>
      <c r="K3274" s="9"/>
      <c r="L3274" s="9"/>
      <c r="M3274" s="9"/>
      <c r="N3274" s="9"/>
      <c r="O3274" s="12"/>
      <c r="P3274" s="9"/>
      <c r="Q3274" s="9"/>
    </row>
    <row r="3275" spans="1:17" x14ac:dyDescent="0.2">
      <c r="A3275" s="9"/>
      <c r="B3275" s="10"/>
      <c r="C3275" s="9"/>
      <c r="D3275" s="11"/>
      <c r="E3275" s="11"/>
      <c r="F3275" s="9"/>
      <c r="G3275" s="9"/>
      <c r="H3275" s="9"/>
      <c r="I3275" s="9"/>
      <c r="J3275" s="9"/>
      <c r="K3275" s="9"/>
      <c r="L3275" s="9"/>
      <c r="M3275" s="9"/>
      <c r="N3275" s="9"/>
      <c r="O3275" s="12"/>
      <c r="P3275" s="9"/>
      <c r="Q3275" s="9"/>
    </row>
    <row r="3276" spans="1:17" x14ac:dyDescent="0.2">
      <c r="A3276" s="9"/>
      <c r="B3276" s="10"/>
      <c r="C3276" s="9"/>
      <c r="D3276" s="11"/>
      <c r="E3276" s="11"/>
      <c r="F3276" s="9"/>
      <c r="G3276" s="9"/>
      <c r="H3276" s="9"/>
      <c r="I3276" s="9"/>
      <c r="J3276" s="9"/>
      <c r="K3276" s="9"/>
      <c r="L3276" s="9"/>
      <c r="M3276" s="9"/>
      <c r="N3276" s="9"/>
      <c r="O3276" s="12"/>
      <c r="P3276" s="9"/>
      <c r="Q3276" s="9"/>
    </row>
    <row r="3277" spans="1:17" x14ac:dyDescent="0.2">
      <c r="A3277" s="9"/>
      <c r="B3277" s="10"/>
      <c r="C3277" s="9"/>
      <c r="D3277" s="11"/>
      <c r="E3277" s="11"/>
      <c r="F3277" s="9"/>
      <c r="G3277" s="9"/>
      <c r="H3277" s="9"/>
      <c r="I3277" s="9"/>
      <c r="J3277" s="9"/>
      <c r="K3277" s="9"/>
      <c r="L3277" s="9"/>
      <c r="M3277" s="9"/>
      <c r="N3277" s="9"/>
      <c r="O3277" s="12"/>
      <c r="P3277" s="9"/>
      <c r="Q3277" s="9"/>
    </row>
    <row r="3278" spans="1:17" x14ac:dyDescent="0.2">
      <c r="A3278" s="9"/>
      <c r="B3278" s="10"/>
      <c r="C3278" s="9"/>
      <c r="D3278" s="11"/>
      <c r="E3278" s="11"/>
      <c r="F3278" s="9"/>
      <c r="G3278" s="9"/>
      <c r="H3278" s="9"/>
      <c r="I3278" s="9"/>
      <c r="J3278" s="9"/>
      <c r="K3278" s="9"/>
      <c r="L3278" s="9"/>
      <c r="M3278" s="9"/>
      <c r="N3278" s="9"/>
      <c r="O3278" s="12"/>
      <c r="P3278" s="9"/>
      <c r="Q3278" s="9"/>
    </row>
    <row r="3279" spans="1:17" x14ac:dyDescent="0.2">
      <c r="A3279" s="9"/>
      <c r="B3279" s="10"/>
      <c r="C3279" s="9"/>
      <c r="D3279" s="11"/>
      <c r="E3279" s="11"/>
      <c r="F3279" s="9"/>
      <c r="G3279" s="9"/>
      <c r="H3279" s="9"/>
      <c r="I3279" s="9"/>
      <c r="J3279" s="9"/>
      <c r="K3279" s="9"/>
      <c r="L3279" s="9"/>
      <c r="M3279" s="9"/>
      <c r="N3279" s="9"/>
      <c r="O3279" s="12"/>
      <c r="P3279" s="9"/>
      <c r="Q3279" s="9"/>
    </row>
    <row r="3280" spans="1:17" x14ac:dyDescent="0.2">
      <c r="A3280" s="9"/>
      <c r="B3280" s="10"/>
      <c r="C3280" s="9"/>
      <c r="D3280" s="11"/>
      <c r="E3280" s="11"/>
      <c r="F3280" s="9"/>
      <c r="G3280" s="9"/>
      <c r="H3280" s="9"/>
      <c r="I3280" s="9"/>
      <c r="J3280" s="9"/>
      <c r="K3280" s="9"/>
      <c r="L3280" s="9"/>
      <c r="M3280" s="9"/>
      <c r="N3280" s="9"/>
      <c r="O3280" s="12"/>
      <c r="P3280" s="9"/>
      <c r="Q3280" s="9"/>
    </row>
    <row r="3281" spans="1:17" x14ac:dyDescent="0.2">
      <c r="A3281" s="9"/>
      <c r="B3281" s="10"/>
      <c r="C3281" s="9"/>
      <c r="D3281" s="11"/>
      <c r="E3281" s="11"/>
      <c r="F3281" s="9"/>
      <c r="G3281" s="9"/>
      <c r="H3281" s="9"/>
      <c r="I3281" s="9"/>
      <c r="J3281" s="9"/>
      <c r="K3281" s="9"/>
      <c r="L3281" s="9"/>
      <c r="M3281" s="9"/>
      <c r="N3281" s="9"/>
      <c r="O3281" s="12"/>
      <c r="P3281" s="9"/>
      <c r="Q3281" s="9"/>
    </row>
    <row r="3282" spans="1:17" x14ac:dyDescent="0.2">
      <c r="A3282" s="9"/>
      <c r="B3282" s="10"/>
      <c r="C3282" s="9"/>
      <c r="D3282" s="11"/>
      <c r="E3282" s="11"/>
      <c r="F3282" s="9"/>
      <c r="G3282" s="9"/>
      <c r="H3282" s="9"/>
      <c r="I3282" s="9"/>
      <c r="J3282" s="9"/>
      <c r="K3282" s="9"/>
      <c r="L3282" s="9"/>
      <c r="M3282" s="9"/>
      <c r="N3282" s="9"/>
      <c r="O3282" s="12"/>
      <c r="P3282" s="9"/>
      <c r="Q3282" s="9"/>
    </row>
    <row r="3283" spans="1:17" x14ac:dyDescent="0.2">
      <c r="A3283" s="9"/>
      <c r="B3283" s="10"/>
      <c r="C3283" s="9"/>
      <c r="D3283" s="11"/>
      <c r="E3283" s="11"/>
      <c r="F3283" s="9"/>
      <c r="G3283" s="9"/>
      <c r="H3283" s="9"/>
      <c r="I3283" s="9"/>
      <c r="J3283" s="9"/>
      <c r="K3283" s="9"/>
      <c r="L3283" s="9"/>
      <c r="M3283" s="9"/>
      <c r="N3283" s="9"/>
      <c r="O3283" s="12"/>
      <c r="P3283" s="9"/>
      <c r="Q3283" s="9"/>
    </row>
    <row r="3284" spans="1:17" x14ac:dyDescent="0.2">
      <c r="A3284" s="9"/>
      <c r="B3284" s="10"/>
      <c r="C3284" s="9"/>
      <c r="D3284" s="11"/>
      <c r="E3284" s="11"/>
      <c r="F3284" s="9"/>
      <c r="G3284" s="9"/>
      <c r="H3284" s="9"/>
      <c r="I3284" s="9"/>
      <c r="J3284" s="9"/>
      <c r="K3284" s="9"/>
      <c r="L3284" s="9"/>
      <c r="M3284" s="9"/>
      <c r="N3284" s="9"/>
      <c r="O3284" s="12"/>
      <c r="P3284" s="9"/>
      <c r="Q3284" s="9"/>
    </row>
    <row r="3285" spans="1:17" x14ac:dyDescent="0.2">
      <c r="A3285" s="9"/>
      <c r="B3285" s="10"/>
      <c r="C3285" s="9"/>
      <c r="D3285" s="11"/>
      <c r="E3285" s="11"/>
      <c r="F3285" s="9"/>
      <c r="G3285" s="9"/>
      <c r="H3285" s="9"/>
      <c r="I3285" s="9"/>
      <c r="J3285" s="9"/>
      <c r="K3285" s="9"/>
      <c r="L3285" s="9"/>
      <c r="M3285" s="9"/>
      <c r="N3285" s="9"/>
      <c r="O3285" s="12"/>
      <c r="P3285" s="9"/>
      <c r="Q3285" s="9"/>
    </row>
    <row r="3286" spans="1:17" x14ac:dyDescent="0.2">
      <c r="A3286" s="9"/>
      <c r="B3286" s="10"/>
      <c r="C3286" s="9"/>
      <c r="D3286" s="11"/>
      <c r="E3286" s="11"/>
      <c r="F3286" s="9"/>
      <c r="G3286" s="9"/>
      <c r="H3286" s="9"/>
      <c r="I3286" s="9"/>
      <c r="J3286" s="9"/>
      <c r="K3286" s="9"/>
      <c r="L3286" s="9"/>
      <c r="M3286" s="9"/>
      <c r="N3286" s="9"/>
      <c r="O3286" s="12"/>
      <c r="P3286" s="9"/>
      <c r="Q3286" s="9"/>
    </row>
    <row r="3287" spans="1:17" x14ac:dyDescent="0.2">
      <c r="A3287" s="9"/>
      <c r="B3287" s="10"/>
      <c r="C3287" s="9"/>
      <c r="D3287" s="11"/>
      <c r="E3287" s="11"/>
      <c r="F3287" s="9"/>
      <c r="G3287" s="9"/>
      <c r="H3287" s="9"/>
      <c r="I3287" s="9"/>
      <c r="J3287" s="9"/>
      <c r="K3287" s="9"/>
      <c r="L3287" s="9"/>
      <c r="M3287" s="9"/>
      <c r="N3287" s="9"/>
      <c r="O3287" s="12"/>
      <c r="P3287" s="9"/>
      <c r="Q3287" s="9"/>
    </row>
    <row r="3288" spans="1:17" x14ac:dyDescent="0.2">
      <c r="A3288" s="9"/>
      <c r="B3288" s="10"/>
      <c r="C3288" s="9"/>
      <c r="D3288" s="11"/>
      <c r="E3288" s="11"/>
      <c r="F3288" s="9"/>
      <c r="G3288" s="9"/>
      <c r="H3288" s="9"/>
      <c r="I3288" s="9"/>
      <c r="J3288" s="9"/>
      <c r="K3288" s="9"/>
      <c r="L3288" s="9"/>
      <c r="M3288" s="9"/>
      <c r="N3288" s="9"/>
      <c r="O3288" s="12"/>
      <c r="P3288" s="9"/>
      <c r="Q3288" s="9"/>
    </row>
    <row r="3289" spans="1:17" x14ac:dyDescent="0.2">
      <c r="A3289" s="9"/>
      <c r="B3289" s="10"/>
      <c r="C3289" s="9"/>
      <c r="D3289" s="11"/>
      <c r="E3289" s="11"/>
      <c r="F3289" s="9"/>
      <c r="G3289" s="9"/>
      <c r="H3289" s="9"/>
      <c r="I3289" s="9"/>
      <c r="J3289" s="9"/>
      <c r="K3289" s="9"/>
      <c r="L3289" s="9"/>
      <c r="M3289" s="9"/>
      <c r="N3289" s="9"/>
      <c r="O3289" s="12"/>
      <c r="P3289" s="9"/>
      <c r="Q3289" s="9"/>
    </row>
    <row r="3290" spans="1:17" x14ac:dyDescent="0.2">
      <c r="A3290" s="9"/>
      <c r="B3290" s="10"/>
      <c r="C3290" s="9"/>
      <c r="D3290" s="11"/>
      <c r="E3290" s="11"/>
      <c r="F3290" s="9"/>
      <c r="G3290" s="9"/>
      <c r="H3290" s="9"/>
      <c r="I3290" s="9"/>
      <c r="J3290" s="9"/>
      <c r="K3290" s="9"/>
      <c r="L3290" s="9"/>
      <c r="M3290" s="9"/>
      <c r="N3290" s="9"/>
      <c r="O3290" s="12"/>
      <c r="P3290" s="9"/>
      <c r="Q3290" s="9"/>
    </row>
    <row r="3291" spans="1:17" x14ac:dyDescent="0.2">
      <c r="A3291" s="9"/>
      <c r="B3291" s="10"/>
      <c r="C3291" s="9"/>
      <c r="D3291" s="11"/>
      <c r="E3291" s="11"/>
      <c r="F3291" s="9"/>
      <c r="G3291" s="9"/>
      <c r="H3291" s="9"/>
      <c r="I3291" s="9"/>
      <c r="J3291" s="9"/>
      <c r="K3291" s="9"/>
      <c r="L3291" s="9"/>
      <c r="M3291" s="9"/>
      <c r="N3291" s="9"/>
      <c r="O3291" s="12"/>
      <c r="P3291" s="9"/>
      <c r="Q3291" s="9"/>
    </row>
    <row r="3292" spans="1:17" x14ac:dyDescent="0.2">
      <c r="A3292" s="9"/>
      <c r="B3292" s="10"/>
      <c r="C3292" s="9"/>
      <c r="D3292" s="11"/>
      <c r="E3292" s="11"/>
      <c r="F3292" s="9"/>
      <c r="G3292" s="9"/>
      <c r="H3292" s="9"/>
      <c r="I3292" s="9"/>
      <c r="J3292" s="9"/>
      <c r="K3292" s="9"/>
      <c r="L3292" s="9"/>
      <c r="M3292" s="9"/>
      <c r="N3292" s="9"/>
      <c r="O3292" s="12"/>
      <c r="P3292" s="9"/>
      <c r="Q3292" s="9"/>
    </row>
    <row r="3293" spans="1:17" x14ac:dyDescent="0.2">
      <c r="A3293" s="9"/>
      <c r="B3293" s="10"/>
      <c r="C3293" s="9"/>
      <c r="D3293" s="11"/>
      <c r="E3293" s="11"/>
      <c r="F3293" s="9"/>
      <c r="G3293" s="9"/>
      <c r="H3293" s="9"/>
      <c r="I3293" s="9"/>
      <c r="J3293" s="9"/>
      <c r="K3293" s="9"/>
      <c r="L3293" s="9"/>
      <c r="M3293" s="9"/>
      <c r="N3293" s="9"/>
      <c r="O3293" s="12"/>
      <c r="P3293" s="9"/>
      <c r="Q3293" s="9"/>
    </row>
    <row r="3294" spans="1:17" x14ac:dyDescent="0.2">
      <c r="A3294" s="9"/>
      <c r="B3294" s="10"/>
      <c r="C3294" s="9"/>
      <c r="D3294" s="11"/>
      <c r="E3294" s="11"/>
      <c r="F3294" s="9"/>
      <c r="G3294" s="9"/>
      <c r="H3294" s="9"/>
      <c r="I3294" s="9"/>
      <c r="J3294" s="9"/>
      <c r="K3294" s="9"/>
      <c r="L3294" s="9"/>
      <c r="M3294" s="9"/>
      <c r="N3294" s="9"/>
      <c r="O3294" s="12"/>
      <c r="P3294" s="9"/>
      <c r="Q3294" s="9"/>
    </row>
    <row r="3295" spans="1:17" x14ac:dyDescent="0.2">
      <c r="A3295" s="9"/>
      <c r="B3295" s="10"/>
      <c r="C3295" s="9"/>
      <c r="D3295" s="11"/>
      <c r="E3295" s="11"/>
      <c r="F3295" s="9"/>
      <c r="G3295" s="9"/>
      <c r="H3295" s="9"/>
      <c r="I3295" s="9"/>
      <c r="J3295" s="9"/>
      <c r="K3295" s="9"/>
      <c r="L3295" s="9"/>
      <c r="M3295" s="9"/>
      <c r="N3295" s="9"/>
      <c r="O3295" s="12"/>
      <c r="P3295" s="9"/>
      <c r="Q3295" s="9"/>
    </row>
    <row r="3296" spans="1:17" x14ac:dyDescent="0.2">
      <c r="A3296" s="9"/>
      <c r="B3296" s="10"/>
      <c r="C3296" s="9"/>
      <c r="D3296" s="11"/>
      <c r="E3296" s="11"/>
      <c r="F3296" s="9"/>
      <c r="G3296" s="9"/>
      <c r="H3296" s="9"/>
      <c r="I3296" s="9"/>
      <c r="J3296" s="9"/>
      <c r="K3296" s="9"/>
      <c r="L3296" s="9"/>
      <c r="M3296" s="9"/>
      <c r="N3296" s="9"/>
      <c r="O3296" s="12"/>
      <c r="P3296" s="9"/>
      <c r="Q3296" s="9"/>
    </row>
    <row r="3297" spans="1:17" x14ac:dyDescent="0.2">
      <c r="A3297" s="9"/>
      <c r="B3297" s="10"/>
      <c r="C3297" s="9"/>
      <c r="D3297" s="11"/>
      <c r="E3297" s="11"/>
      <c r="F3297" s="9"/>
      <c r="G3297" s="9"/>
      <c r="H3297" s="9"/>
      <c r="I3297" s="9"/>
      <c r="J3297" s="9"/>
      <c r="K3297" s="9"/>
      <c r="L3297" s="9"/>
      <c r="M3297" s="9"/>
      <c r="N3297" s="9"/>
      <c r="O3297" s="12"/>
      <c r="P3297" s="9"/>
      <c r="Q3297" s="9"/>
    </row>
    <row r="3298" spans="1:17" x14ac:dyDescent="0.2">
      <c r="A3298" s="9"/>
      <c r="B3298" s="10"/>
      <c r="C3298" s="9"/>
      <c r="D3298" s="11"/>
      <c r="E3298" s="11"/>
      <c r="F3298" s="9"/>
      <c r="G3298" s="9"/>
      <c r="H3298" s="9"/>
      <c r="I3298" s="9"/>
      <c r="J3298" s="9"/>
      <c r="K3298" s="9"/>
      <c r="L3298" s="9"/>
      <c r="M3298" s="9"/>
      <c r="N3298" s="9"/>
      <c r="O3298" s="12"/>
      <c r="P3298" s="9"/>
      <c r="Q3298" s="9"/>
    </row>
    <row r="3299" spans="1:17" x14ac:dyDescent="0.2">
      <c r="A3299" s="9"/>
      <c r="B3299" s="10"/>
      <c r="C3299" s="9"/>
      <c r="D3299" s="11"/>
      <c r="E3299" s="11"/>
      <c r="F3299" s="9"/>
      <c r="G3299" s="9"/>
      <c r="H3299" s="9"/>
      <c r="I3299" s="9"/>
      <c r="J3299" s="9"/>
      <c r="K3299" s="9"/>
      <c r="L3299" s="9"/>
      <c r="M3299" s="9"/>
      <c r="N3299" s="9"/>
      <c r="O3299" s="12"/>
      <c r="P3299" s="9"/>
      <c r="Q3299" s="9"/>
    </row>
    <row r="3300" spans="1:17" x14ac:dyDescent="0.2">
      <c r="A3300" s="9"/>
      <c r="B3300" s="10"/>
      <c r="C3300" s="9"/>
      <c r="D3300" s="11"/>
      <c r="E3300" s="11"/>
      <c r="F3300" s="9"/>
      <c r="G3300" s="9"/>
      <c r="H3300" s="9"/>
      <c r="I3300" s="9"/>
      <c r="J3300" s="9"/>
      <c r="K3300" s="9"/>
      <c r="L3300" s="9"/>
      <c r="M3300" s="9"/>
      <c r="N3300" s="9"/>
      <c r="O3300" s="12"/>
      <c r="P3300" s="9"/>
      <c r="Q3300" s="9"/>
    </row>
    <row r="3301" spans="1:17" x14ac:dyDescent="0.2">
      <c r="A3301" s="9"/>
      <c r="B3301" s="10"/>
      <c r="C3301" s="9"/>
      <c r="D3301" s="11"/>
      <c r="E3301" s="11"/>
      <c r="F3301" s="9"/>
      <c r="G3301" s="9"/>
      <c r="H3301" s="9"/>
      <c r="I3301" s="9"/>
      <c r="J3301" s="9"/>
      <c r="K3301" s="9"/>
      <c r="L3301" s="9"/>
      <c r="M3301" s="9"/>
      <c r="N3301" s="9"/>
      <c r="O3301" s="12"/>
      <c r="P3301" s="9"/>
      <c r="Q3301" s="9"/>
    </row>
    <row r="3302" spans="1:17" x14ac:dyDescent="0.2">
      <c r="A3302" s="9"/>
      <c r="B3302" s="10"/>
      <c r="C3302" s="9"/>
      <c r="D3302" s="11"/>
      <c r="E3302" s="11"/>
      <c r="F3302" s="9"/>
      <c r="G3302" s="9"/>
      <c r="H3302" s="9"/>
      <c r="I3302" s="9"/>
      <c r="J3302" s="9"/>
      <c r="K3302" s="9"/>
      <c r="L3302" s="9"/>
      <c r="M3302" s="9"/>
      <c r="N3302" s="9"/>
      <c r="O3302" s="12"/>
      <c r="P3302" s="9"/>
      <c r="Q3302" s="9"/>
    </row>
    <row r="3303" spans="1:17" x14ac:dyDescent="0.2">
      <c r="A3303" s="9"/>
      <c r="B3303" s="10"/>
      <c r="C3303" s="9"/>
      <c r="D3303" s="11"/>
      <c r="E3303" s="11"/>
      <c r="F3303" s="9"/>
      <c r="G3303" s="9"/>
      <c r="H3303" s="9"/>
      <c r="I3303" s="9"/>
      <c r="J3303" s="9"/>
      <c r="K3303" s="9"/>
      <c r="L3303" s="9"/>
      <c r="M3303" s="9"/>
      <c r="N3303" s="9"/>
      <c r="O3303" s="12"/>
      <c r="P3303" s="9"/>
      <c r="Q3303" s="9"/>
    </row>
    <row r="3304" spans="1:17" x14ac:dyDescent="0.2">
      <c r="A3304" s="9"/>
      <c r="B3304" s="10"/>
      <c r="C3304" s="9"/>
      <c r="D3304" s="11"/>
      <c r="E3304" s="11"/>
      <c r="F3304" s="9"/>
      <c r="G3304" s="9"/>
      <c r="H3304" s="9"/>
      <c r="I3304" s="9"/>
      <c r="J3304" s="9"/>
      <c r="K3304" s="9"/>
      <c r="L3304" s="9"/>
      <c r="M3304" s="9"/>
      <c r="N3304" s="9"/>
      <c r="O3304" s="12"/>
      <c r="P3304" s="9"/>
      <c r="Q3304" s="9"/>
    </row>
    <row r="3305" spans="1:17" x14ac:dyDescent="0.2">
      <c r="A3305" s="9"/>
      <c r="B3305" s="10"/>
      <c r="C3305" s="9"/>
      <c r="D3305" s="11"/>
      <c r="E3305" s="11"/>
      <c r="F3305" s="9"/>
      <c r="G3305" s="9"/>
      <c r="H3305" s="9"/>
      <c r="I3305" s="9"/>
      <c r="J3305" s="9"/>
      <c r="K3305" s="9"/>
      <c r="L3305" s="9"/>
      <c r="M3305" s="9"/>
      <c r="N3305" s="9"/>
      <c r="O3305" s="12"/>
      <c r="P3305" s="9"/>
      <c r="Q3305" s="9"/>
    </row>
    <row r="3306" spans="1:17" x14ac:dyDescent="0.2">
      <c r="A3306" s="9"/>
      <c r="B3306" s="10"/>
      <c r="C3306" s="9"/>
      <c r="D3306" s="11"/>
      <c r="E3306" s="11"/>
      <c r="F3306" s="9"/>
      <c r="G3306" s="9"/>
      <c r="H3306" s="9"/>
      <c r="I3306" s="9"/>
      <c r="J3306" s="9"/>
      <c r="K3306" s="9"/>
      <c r="L3306" s="9"/>
      <c r="M3306" s="9"/>
      <c r="N3306" s="9"/>
      <c r="O3306" s="12"/>
      <c r="P3306" s="9"/>
      <c r="Q3306" s="9"/>
    </row>
    <row r="3307" spans="1:17" x14ac:dyDescent="0.2">
      <c r="A3307" s="9"/>
      <c r="B3307" s="10"/>
      <c r="C3307" s="9"/>
      <c r="D3307" s="11"/>
      <c r="E3307" s="11"/>
      <c r="F3307" s="9"/>
      <c r="G3307" s="9"/>
      <c r="H3307" s="9"/>
      <c r="I3307" s="9"/>
      <c r="J3307" s="9"/>
      <c r="K3307" s="9"/>
      <c r="L3307" s="9"/>
      <c r="M3307" s="9"/>
      <c r="N3307" s="9"/>
      <c r="O3307" s="12"/>
      <c r="P3307" s="9"/>
      <c r="Q3307" s="9"/>
    </row>
    <row r="3308" spans="1:17" x14ac:dyDescent="0.2">
      <c r="A3308" s="9"/>
      <c r="B3308" s="10"/>
      <c r="C3308" s="9"/>
      <c r="D3308" s="11"/>
      <c r="E3308" s="11"/>
      <c r="F3308" s="9"/>
      <c r="G3308" s="9"/>
      <c r="H3308" s="9"/>
      <c r="I3308" s="9"/>
      <c r="J3308" s="9"/>
      <c r="K3308" s="9"/>
      <c r="L3308" s="9"/>
      <c r="M3308" s="9"/>
      <c r="N3308" s="9"/>
      <c r="O3308" s="12"/>
      <c r="P3308" s="9"/>
      <c r="Q3308" s="9"/>
    </row>
    <row r="3309" spans="1:17" x14ac:dyDescent="0.2">
      <c r="A3309" s="9"/>
      <c r="B3309" s="10"/>
      <c r="C3309" s="9"/>
      <c r="D3309" s="11"/>
      <c r="E3309" s="11"/>
      <c r="F3309" s="9"/>
      <c r="G3309" s="9"/>
      <c r="H3309" s="9"/>
      <c r="I3309" s="9"/>
      <c r="J3309" s="9"/>
      <c r="K3309" s="9"/>
      <c r="L3309" s="9"/>
      <c r="M3309" s="9"/>
      <c r="N3309" s="9"/>
      <c r="O3309" s="12"/>
      <c r="P3309" s="9"/>
      <c r="Q3309" s="9"/>
    </row>
    <row r="3310" spans="1:17" x14ac:dyDescent="0.2">
      <c r="A3310" s="9"/>
      <c r="B3310" s="10"/>
      <c r="C3310" s="9"/>
      <c r="D3310" s="11"/>
      <c r="E3310" s="11"/>
      <c r="F3310" s="9"/>
      <c r="G3310" s="9"/>
      <c r="H3310" s="9"/>
      <c r="I3310" s="9"/>
      <c r="J3310" s="9"/>
      <c r="K3310" s="9"/>
      <c r="L3310" s="9"/>
      <c r="M3310" s="9"/>
      <c r="N3310" s="9"/>
      <c r="O3310" s="12"/>
      <c r="P3310" s="9"/>
      <c r="Q3310" s="9"/>
    </row>
    <row r="3311" spans="1:17" x14ac:dyDescent="0.2">
      <c r="A3311" s="9"/>
      <c r="B3311" s="10"/>
      <c r="C3311" s="9"/>
      <c r="D3311" s="11"/>
      <c r="E3311" s="11"/>
      <c r="F3311" s="9"/>
      <c r="G3311" s="9"/>
      <c r="H3311" s="9"/>
      <c r="I3311" s="9"/>
      <c r="J3311" s="9"/>
      <c r="K3311" s="9"/>
      <c r="L3311" s="9"/>
      <c r="M3311" s="9"/>
      <c r="N3311" s="9"/>
      <c r="O3311" s="12"/>
      <c r="P3311" s="9"/>
      <c r="Q3311" s="9"/>
    </row>
    <row r="3312" spans="1:17" x14ac:dyDescent="0.2">
      <c r="A3312" s="9"/>
      <c r="B3312" s="10"/>
      <c r="C3312" s="9"/>
      <c r="D3312" s="11"/>
      <c r="E3312" s="11"/>
      <c r="F3312" s="9"/>
      <c r="G3312" s="9"/>
      <c r="H3312" s="9"/>
      <c r="I3312" s="9"/>
      <c r="J3312" s="9"/>
      <c r="K3312" s="9"/>
      <c r="L3312" s="9"/>
      <c r="M3312" s="9"/>
      <c r="N3312" s="9"/>
      <c r="O3312" s="12"/>
      <c r="P3312" s="9"/>
      <c r="Q3312" s="9"/>
    </row>
    <row r="3313" spans="1:17" x14ac:dyDescent="0.2">
      <c r="A3313" s="9"/>
      <c r="B3313" s="10"/>
      <c r="C3313" s="9"/>
      <c r="D3313" s="11"/>
      <c r="E3313" s="11"/>
      <c r="F3313" s="9"/>
      <c r="G3313" s="9"/>
      <c r="H3313" s="9"/>
      <c r="I3313" s="9"/>
      <c r="J3313" s="9"/>
      <c r="K3313" s="9"/>
      <c r="L3313" s="9"/>
      <c r="M3313" s="9"/>
      <c r="N3313" s="9"/>
      <c r="O3313" s="12"/>
      <c r="P3313" s="9"/>
      <c r="Q3313" s="9"/>
    </row>
    <row r="3314" spans="1:17" x14ac:dyDescent="0.2">
      <c r="A3314" s="9"/>
      <c r="B3314" s="10"/>
      <c r="C3314" s="9"/>
      <c r="D3314" s="11"/>
      <c r="E3314" s="11"/>
      <c r="F3314" s="9"/>
      <c r="G3314" s="9"/>
      <c r="H3314" s="9"/>
      <c r="I3314" s="9"/>
      <c r="J3314" s="9"/>
      <c r="K3314" s="9"/>
      <c r="L3314" s="9"/>
      <c r="M3314" s="9"/>
      <c r="N3314" s="9"/>
      <c r="O3314" s="12"/>
      <c r="P3314" s="9"/>
      <c r="Q3314" s="9"/>
    </row>
    <row r="3315" spans="1:17" x14ac:dyDescent="0.2">
      <c r="A3315" s="9"/>
      <c r="B3315" s="10"/>
      <c r="C3315" s="9"/>
      <c r="D3315" s="11"/>
      <c r="E3315" s="11"/>
      <c r="F3315" s="9"/>
      <c r="G3315" s="9"/>
      <c r="H3315" s="9"/>
      <c r="I3315" s="9"/>
      <c r="J3315" s="9"/>
      <c r="K3315" s="9"/>
      <c r="L3315" s="9"/>
      <c r="M3315" s="9"/>
      <c r="N3315" s="9"/>
      <c r="O3315" s="12"/>
      <c r="P3315" s="9"/>
      <c r="Q3315" s="9"/>
    </row>
    <row r="3316" spans="1:17" x14ac:dyDescent="0.2">
      <c r="A3316" s="9"/>
      <c r="B3316" s="10"/>
      <c r="C3316" s="9"/>
      <c r="D3316" s="11"/>
      <c r="E3316" s="11"/>
      <c r="F3316" s="9"/>
      <c r="G3316" s="9"/>
      <c r="H3316" s="9"/>
      <c r="I3316" s="9"/>
      <c r="J3316" s="9"/>
      <c r="K3316" s="9"/>
      <c r="L3316" s="9"/>
      <c r="M3316" s="9"/>
      <c r="N3316" s="9"/>
      <c r="O3316" s="12"/>
      <c r="P3316" s="9"/>
      <c r="Q3316" s="9"/>
    </row>
    <row r="3317" spans="1:17" x14ac:dyDescent="0.2">
      <c r="A3317" s="9"/>
      <c r="B3317" s="10"/>
      <c r="C3317" s="9"/>
      <c r="D3317" s="11"/>
      <c r="E3317" s="11"/>
      <c r="F3317" s="9"/>
      <c r="G3317" s="9"/>
      <c r="H3317" s="9"/>
      <c r="I3317" s="9"/>
      <c r="J3317" s="9"/>
      <c r="K3317" s="9"/>
      <c r="L3317" s="9"/>
      <c r="M3317" s="9"/>
      <c r="N3317" s="9"/>
      <c r="O3317" s="12"/>
      <c r="P3317" s="9"/>
      <c r="Q3317" s="9"/>
    </row>
    <row r="3318" spans="1:17" x14ac:dyDescent="0.2">
      <c r="A3318" s="9"/>
      <c r="B3318" s="10"/>
      <c r="C3318" s="9"/>
      <c r="D3318" s="11"/>
      <c r="E3318" s="11"/>
      <c r="F3318" s="9"/>
      <c r="G3318" s="9"/>
      <c r="H3318" s="9"/>
      <c r="I3318" s="9"/>
      <c r="J3318" s="9"/>
      <c r="K3318" s="9"/>
      <c r="L3318" s="9"/>
      <c r="M3318" s="9"/>
      <c r="N3318" s="9"/>
      <c r="O3318" s="12"/>
      <c r="P3318" s="9"/>
      <c r="Q3318" s="9"/>
    </row>
    <row r="3319" spans="1:17" x14ac:dyDescent="0.2">
      <c r="A3319" s="9"/>
      <c r="B3319" s="10"/>
      <c r="C3319" s="9"/>
      <c r="D3319" s="11"/>
      <c r="E3319" s="11"/>
      <c r="F3319" s="9"/>
      <c r="G3319" s="9"/>
      <c r="H3319" s="9"/>
      <c r="I3319" s="9"/>
      <c r="J3319" s="9"/>
      <c r="K3319" s="9"/>
      <c r="L3319" s="9"/>
      <c r="M3319" s="9"/>
      <c r="N3319" s="9"/>
      <c r="O3319" s="12"/>
      <c r="P3319" s="9"/>
      <c r="Q3319" s="9"/>
    </row>
    <row r="3320" spans="1:17" x14ac:dyDescent="0.2">
      <c r="A3320" s="9"/>
      <c r="B3320" s="10"/>
      <c r="C3320" s="9"/>
      <c r="D3320" s="11"/>
      <c r="E3320" s="11"/>
      <c r="F3320" s="9"/>
      <c r="G3320" s="9"/>
      <c r="H3320" s="9"/>
      <c r="I3320" s="9"/>
      <c r="J3320" s="9"/>
      <c r="K3320" s="9"/>
      <c r="L3320" s="9"/>
      <c r="M3320" s="9"/>
      <c r="N3320" s="9"/>
      <c r="O3320" s="12"/>
      <c r="P3320" s="9"/>
      <c r="Q3320" s="9"/>
    </row>
    <row r="3321" spans="1:17" x14ac:dyDescent="0.2">
      <c r="A3321" s="9"/>
      <c r="B3321" s="10"/>
      <c r="C3321" s="9"/>
      <c r="D3321" s="11"/>
      <c r="E3321" s="11"/>
      <c r="F3321" s="9"/>
      <c r="G3321" s="9"/>
      <c r="H3321" s="9"/>
      <c r="I3321" s="9"/>
      <c r="J3321" s="9"/>
      <c r="K3321" s="9"/>
      <c r="L3321" s="9"/>
      <c r="M3321" s="9"/>
      <c r="N3321" s="9"/>
      <c r="O3321" s="12"/>
      <c r="P3321" s="9"/>
      <c r="Q3321" s="9"/>
    </row>
    <row r="3322" spans="1:17" x14ac:dyDescent="0.2">
      <c r="A3322" s="9"/>
      <c r="B3322" s="10"/>
      <c r="C3322" s="9"/>
      <c r="D3322" s="11"/>
      <c r="E3322" s="11"/>
      <c r="F3322" s="9"/>
      <c r="G3322" s="9"/>
      <c r="H3322" s="9"/>
      <c r="I3322" s="9"/>
      <c r="J3322" s="9"/>
      <c r="K3322" s="9"/>
      <c r="L3322" s="9"/>
      <c r="M3322" s="9"/>
      <c r="N3322" s="9"/>
      <c r="O3322" s="12"/>
      <c r="P3322" s="9"/>
      <c r="Q3322" s="9"/>
    </row>
    <row r="3323" spans="1:17" x14ac:dyDescent="0.2">
      <c r="A3323" s="9"/>
      <c r="B3323" s="10"/>
      <c r="C3323" s="9"/>
      <c r="D3323" s="11"/>
      <c r="E3323" s="11"/>
      <c r="F3323" s="9"/>
      <c r="G3323" s="9"/>
      <c r="H3323" s="9"/>
      <c r="I3323" s="9"/>
      <c r="J3323" s="9"/>
      <c r="K3323" s="9"/>
      <c r="L3323" s="9"/>
      <c r="M3323" s="9"/>
      <c r="N3323" s="9"/>
      <c r="O3323" s="12"/>
      <c r="P3323" s="9"/>
      <c r="Q3323" s="9"/>
    </row>
    <row r="3324" spans="1:17" x14ac:dyDescent="0.2">
      <c r="A3324" s="9"/>
      <c r="B3324" s="10"/>
      <c r="C3324" s="9"/>
      <c r="D3324" s="11"/>
      <c r="E3324" s="11"/>
      <c r="F3324" s="9"/>
      <c r="G3324" s="9"/>
      <c r="H3324" s="9"/>
      <c r="I3324" s="9"/>
      <c r="J3324" s="9"/>
      <c r="K3324" s="9"/>
      <c r="L3324" s="9"/>
      <c r="M3324" s="9"/>
      <c r="N3324" s="9"/>
      <c r="O3324" s="12"/>
      <c r="P3324" s="9"/>
      <c r="Q3324" s="9"/>
    </row>
    <row r="3325" spans="1:17" x14ac:dyDescent="0.2">
      <c r="A3325" s="9"/>
      <c r="B3325" s="10"/>
      <c r="C3325" s="9"/>
      <c r="D3325" s="11"/>
      <c r="E3325" s="11"/>
      <c r="F3325" s="9"/>
      <c r="G3325" s="9"/>
      <c r="H3325" s="9"/>
      <c r="I3325" s="9"/>
      <c r="J3325" s="9"/>
      <c r="K3325" s="9"/>
      <c r="L3325" s="9"/>
      <c r="M3325" s="9"/>
      <c r="N3325" s="9"/>
      <c r="O3325" s="12"/>
      <c r="P3325" s="9"/>
      <c r="Q3325" s="9"/>
    </row>
    <row r="3326" spans="1:17" x14ac:dyDescent="0.2">
      <c r="A3326" s="9"/>
      <c r="B3326" s="10"/>
      <c r="C3326" s="9"/>
      <c r="D3326" s="11"/>
      <c r="E3326" s="11"/>
      <c r="F3326" s="9"/>
      <c r="G3326" s="9"/>
      <c r="H3326" s="9"/>
      <c r="I3326" s="9"/>
      <c r="J3326" s="9"/>
      <c r="K3326" s="9"/>
      <c r="L3326" s="9"/>
      <c r="M3326" s="9"/>
      <c r="N3326" s="9"/>
      <c r="O3326" s="12"/>
      <c r="P3326" s="9"/>
      <c r="Q3326" s="9"/>
    </row>
    <row r="3327" spans="1:17" x14ac:dyDescent="0.2">
      <c r="A3327" s="9"/>
      <c r="B3327" s="10"/>
      <c r="C3327" s="9"/>
      <c r="D3327" s="11"/>
      <c r="E3327" s="11"/>
      <c r="F3327" s="9"/>
      <c r="G3327" s="9"/>
      <c r="H3327" s="9"/>
      <c r="I3327" s="9"/>
      <c r="J3327" s="9"/>
      <c r="K3327" s="9"/>
      <c r="L3327" s="9"/>
      <c r="M3327" s="9"/>
      <c r="N3327" s="9"/>
      <c r="O3327" s="12"/>
      <c r="P3327" s="9"/>
      <c r="Q3327" s="9"/>
    </row>
    <row r="3328" spans="1:17" x14ac:dyDescent="0.2">
      <c r="A3328" s="9"/>
      <c r="B3328" s="10"/>
      <c r="C3328" s="9"/>
      <c r="D3328" s="11"/>
      <c r="E3328" s="11"/>
      <c r="F3328" s="9"/>
      <c r="G3328" s="9"/>
      <c r="H3328" s="9"/>
      <c r="I3328" s="9"/>
      <c r="J3328" s="9"/>
      <c r="K3328" s="9"/>
      <c r="L3328" s="9"/>
      <c r="M3328" s="9"/>
      <c r="N3328" s="9"/>
      <c r="O3328" s="12"/>
      <c r="P3328" s="9"/>
      <c r="Q3328" s="9"/>
    </row>
    <row r="3329" spans="1:17" x14ac:dyDescent="0.2">
      <c r="A3329" s="9"/>
      <c r="B3329" s="10"/>
      <c r="C3329" s="9"/>
      <c r="D3329" s="11"/>
      <c r="E3329" s="11"/>
      <c r="F3329" s="9"/>
      <c r="G3329" s="9"/>
      <c r="H3329" s="9"/>
      <c r="I3329" s="9"/>
      <c r="J3329" s="9"/>
      <c r="K3329" s="9"/>
      <c r="L3329" s="9"/>
      <c r="M3329" s="9"/>
      <c r="N3329" s="9"/>
      <c r="O3329" s="12"/>
      <c r="P3329" s="9"/>
      <c r="Q3329" s="9"/>
    </row>
    <row r="3330" spans="1:17" x14ac:dyDescent="0.2">
      <c r="A3330" s="9"/>
      <c r="B3330" s="10"/>
      <c r="C3330" s="9"/>
      <c r="D3330" s="11"/>
      <c r="E3330" s="11"/>
      <c r="F3330" s="9"/>
      <c r="G3330" s="9"/>
      <c r="H3330" s="9"/>
      <c r="I3330" s="9"/>
      <c r="J3330" s="9"/>
      <c r="K3330" s="9"/>
      <c r="L3330" s="9"/>
      <c r="M3330" s="9"/>
      <c r="N3330" s="9"/>
      <c r="O3330" s="12"/>
      <c r="P3330" s="9"/>
      <c r="Q3330" s="9"/>
    </row>
    <row r="3331" spans="1:17" x14ac:dyDescent="0.2">
      <c r="A3331" s="9"/>
      <c r="B3331" s="10"/>
      <c r="C3331" s="9"/>
      <c r="D3331" s="11"/>
      <c r="E3331" s="11"/>
      <c r="F3331" s="9"/>
      <c r="G3331" s="9"/>
      <c r="H3331" s="9"/>
      <c r="I3331" s="9"/>
      <c r="J3331" s="9"/>
      <c r="K3331" s="9"/>
      <c r="L3331" s="9"/>
      <c r="M3331" s="9"/>
      <c r="N3331" s="9"/>
      <c r="O3331" s="12"/>
      <c r="P3331" s="9"/>
      <c r="Q3331" s="9"/>
    </row>
    <row r="3332" spans="1:17" x14ac:dyDescent="0.2">
      <c r="A3332" s="9"/>
      <c r="B3332" s="10"/>
      <c r="C3332" s="9"/>
      <c r="D3332" s="11"/>
      <c r="E3332" s="11"/>
      <c r="F3332" s="9"/>
      <c r="G3332" s="9"/>
      <c r="H3332" s="9"/>
      <c r="I3332" s="9"/>
      <c r="J3332" s="9"/>
      <c r="K3332" s="9"/>
      <c r="L3332" s="9"/>
      <c r="M3332" s="9"/>
      <c r="N3332" s="9"/>
      <c r="O3332" s="12"/>
      <c r="P3332" s="9"/>
      <c r="Q3332" s="9"/>
    </row>
    <row r="3333" spans="1:17" x14ac:dyDescent="0.2">
      <c r="A3333" s="9"/>
      <c r="B3333" s="10"/>
      <c r="C3333" s="9"/>
      <c r="D3333" s="11"/>
      <c r="E3333" s="11"/>
      <c r="F3333" s="9"/>
      <c r="G3333" s="9"/>
      <c r="H3333" s="9"/>
      <c r="I3333" s="9"/>
      <c r="J3333" s="9"/>
      <c r="K3333" s="9"/>
      <c r="L3333" s="9"/>
      <c r="M3333" s="9"/>
      <c r="N3333" s="9"/>
      <c r="O3333" s="12"/>
      <c r="P3333" s="9"/>
      <c r="Q3333" s="9"/>
    </row>
    <row r="3334" spans="1:17" x14ac:dyDescent="0.2">
      <c r="A3334" s="9"/>
      <c r="B3334" s="10"/>
      <c r="C3334" s="9"/>
      <c r="D3334" s="11"/>
      <c r="E3334" s="11"/>
      <c r="F3334" s="9"/>
      <c r="G3334" s="9"/>
      <c r="H3334" s="9"/>
      <c r="I3334" s="9"/>
      <c r="J3334" s="9"/>
      <c r="K3334" s="9"/>
      <c r="L3334" s="9"/>
      <c r="M3334" s="9"/>
      <c r="N3334" s="9"/>
      <c r="O3334" s="12"/>
      <c r="P3334" s="9"/>
      <c r="Q3334" s="9"/>
    </row>
    <row r="3335" spans="1:17" x14ac:dyDescent="0.2">
      <c r="A3335" s="9"/>
      <c r="B3335" s="10"/>
      <c r="C3335" s="9"/>
      <c r="D3335" s="11"/>
      <c r="E3335" s="11"/>
      <c r="F3335" s="9"/>
      <c r="G3335" s="9"/>
      <c r="H3335" s="9"/>
      <c r="I3335" s="9"/>
      <c r="J3335" s="9"/>
      <c r="K3335" s="9"/>
      <c r="L3335" s="9"/>
      <c r="M3335" s="9"/>
      <c r="N3335" s="9"/>
      <c r="O3335" s="12"/>
      <c r="P3335" s="9"/>
      <c r="Q3335" s="9"/>
    </row>
    <row r="3336" spans="1:17" x14ac:dyDescent="0.2">
      <c r="A3336" s="9"/>
      <c r="B3336" s="10"/>
      <c r="C3336" s="9"/>
      <c r="D3336" s="11"/>
      <c r="E3336" s="11"/>
      <c r="F3336" s="9"/>
      <c r="G3336" s="9"/>
      <c r="H3336" s="9"/>
      <c r="I3336" s="9"/>
      <c r="J3336" s="9"/>
      <c r="K3336" s="9"/>
      <c r="L3336" s="9"/>
      <c r="M3336" s="9"/>
      <c r="N3336" s="9"/>
      <c r="O3336" s="12"/>
      <c r="P3336" s="9"/>
      <c r="Q3336" s="9"/>
    </row>
    <row r="3337" spans="1:17" x14ac:dyDescent="0.2">
      <c r="A3337" s="9"/>
      <c r="B3337" s="10"/>
      <c r="C3337" s="9"/>
      <c r="D3337" s="11"/>
      <c r="E3337" s="11"/>
      <c r="F3337" s="9"/>
      <c r="G3337" s="9"/>
      <c r="H3337" s="9"/>
      <c r="I3337" s="9"/>
      <c r="J3337" s="9"/>
      <c r="K3337" s="9"/>
      <c r="L3337" s="9"/>
      <c r="M3337" s="9"/>
      <c r="N3337" s="9"/>
      <c r="O3337" s="12"/>
      <c r="P3337" s="9"/>
      <c r="Q3337" s="9"/>
    </row>
    <row r="3338" spans="1:17" x14ac:dyDescent="0.2">
      <c r="A3338" s="9"/>
      <c r="B3338" s="10"/>
      <c r="C3338" s="9"/>
      <c r="D3338" s="11"/>
      <c r="E3338" s="11"/>
      <c r="F3338" s="9"/>
      <c r="G3338" s="9"/>
      <c r="H3338" s="9"/>
      <c r="I3338" s="9"/>
      <c r="J3338" s="9"/>
      <c r="K3338" s="9"/>
      <c r="L3338" s="9"/>
      <c r="M3338" s="9"/>
      <c r="N3338" s="9"/>
      <c r="O3338" s="12"/>
      <c r="P3338" s="9"/>
      <c r="Q3338" s="9"/>
    </row>
    <row r="3339" spans="1:17" x14ac:dyDescent="0.2">
      <c r="A3339" s="9"/>
      <c r="B3339" s="10"/>
      <c r="C3339" s="9"/>
      <c r="D3339" s="11"/>
      <c r="E3339" s="11"/>
      <c r="F3339" s="9"/>
      <c r="G3339" s="9"/>
      <c r="H3339" s="9"/>
      <c r="I3339" s="9"/>
      <c r="J3339" s="9"/>
      <c r="K3339" s="9"/>
      <c r="L3339" s="9"/>
      <c r="M3339" s="9"/>
      <c r="N3339" s="9"/>
      <c r="O3339" s="12"/>
      <c r="P3339" s="9"/>
      <c r="Q3339" s="9"/>
    </row>
    <row r="3340" spans="1:17" x14ac:dyDescent="0.2">
      <c r="A3340" s="9"/>
      <c r="B3340" s="10"/>
      <c r="C3340" s="9"/>
      <c r="D3340" s="11"/>
      <c r="E3340" s="11"/>
      <c r="F3340" s="9"/>
      <c r="G3340" s="9"/>
      <c r="H3340" s="9"/>
      <c r="I3340" s="9"/>
      <c r="J3340" s="9"/>
      <c r="K3340" s="9"/>
      <c r="L3340" s="9"/>
      <c r="M3340" s="9"/>
      <c r="N3340" s="9"/>
      <c r="O3340" s="12"/>
      <c r="P3340" s="9"/>
      <c r="Q3340" s="9"/>
    </row>
    <row r="3341" spans="1:17" x14ac:dyDescent="0.2">
      <c r="A3341" s="9"/>
      <c r="B3341" s="10"/>
      <c r="C3341" s="9"/>
      <c r="D3341" s="11"/>
      <c r="E3341" s="11"/>
      <c r="F3341" s="9"/>
      <c r="G3341" s="9"/>
      <c r="H3341" s="9"/>
      <c r="I3341" s="9"/>
      <c r="J3341" s="9"/>
      <c r="K3341" s="9"/>
      <c r="L3341" s="9"/>
      <c r="M3341" s="9"/>
      <c r="N3341" s="9"/>
      <c r="O3341" s="12"/>
      <c r="P3341" s="9"/>
      <c r="Q3341" s="9"/>
    </row>
    <row r="3342" spans="1:17" x14ac:dyDescent="0.2">
      <c r="A3342" s="9"/>
      <c r="B3342" s="10"/>
      <c r="C3342" s="9"/>
      <c r="D3342" s="11"/>
      <c r="E3342" s="11"/>
      <c r="F3342" s="9"/>
      <c r="G3342" s="9"/>
      <c r="H3342" s="9"/>
      <c r="I3342" s="9"/>
      <c r="J3342" s="9"/>
      <c r="K3342" s="9"/>
      <c r="L3342" s="9"/>
      <c r="M3342" s="9"/>
      <c r="N3342" s="9"/>
      <c r="O3342" s="12"/>
      <c r="P3342" s="9"/>
      <c r="Q3342" s="9"/>
    </row>
    <row r="3343" spans="1:17" x14ac:dyDescent="0.2">
      <c r="A3343" s="9"/>
      <c r="B3343" s="10"/>
      <c r="C3343" s="9"/>
      <c r="D3343" s="11"/>
      <c r="E3343" s="11"/>
      <c r="F3343" s="9"/>
      <c r="G3343" s="9"/>
      <c r="H3343" s="9"/>
      <c r="I3343" s="9"/>
      <c r="J3343" s="9"/>
      <c r="K3343" s="9"/>
      <c r="L3343" s="9"/>
      <c r="M3343" s="9"/>
      <c r="N3343" s="9"/>
      <c r="O3343" s="12"/>
      <c r="P3343" s="9"/>
      <c r="Q3343" s="9"/>
    </row>
    <row r="3344" spans="1:17" x14ac:dyDescent="0.2">
      <c r="A3344" s="9"/>
      <c r="B3344" s="10"/>
      <c r="C3344" s="9"/>
      <c r="D3344" s="11"/>
      <c r="E3344" s="11"/>
      <c r="F3344" s="9"/>
      <c r="G3344" s="9"/>
      <c r="H3344" s="9"/>
      <c r="I3344" s="9"/>
      <c r="J3344" s="9"/>
      <c r="K3344" s="9"/>
      <c r="L3344" s="9"/>
      <c r="M3344" s="9"/>
      <c r="N3344" s="9"/>
      <c r="O3344" s="12"/>
      <c r="P3344" s="9"/>
      <c r="Q3344" s="9"/>
    </row>
    <row r="3345" spans="1:17" x14ac:dyDescent="0.2">
      <c r="A3345" s="9"/>
      <c r="B3345" s="10"/>
      <c r="C3345" s="9"/>
      <c r="D3345" s="11"/>
      <c r="E3345" s="11"/>
      <c r="F3345" s="9"/>
      <c r="G3345" s="9"/>
      <c r="H3345" s="9"/>
      <c r="I3345" s="9"/>
      <c r="J3345" s="9"/>
      <c r="K3345" s="9"/>
      <c r="L3345" s="9"/>
      <c r="M3345" s="9"/>
      <c r="N3345" s="9"/>
      <c r="O3345" s="12"/>
      <c r="P3345" s="9"/>
      <c r="Q3345" s="9"/>
    </row>
    <row r="3346" spans="1:17" x14ac:dyDescent="0.2">
      <c r="A3346" s="9"/>
      <c r="B3346" s="10"/>
      <c r="C3346" s="9"/>
      <c r="D3346" s="11"/>
      <c r="E3346" s="11"/>
      <c r="F3346" s="9"/>
      <c r="G3346" s="9"/>
      <c r="H3346" s="9"/>
      <c r="I3346" s="9"/>
      <c r="J3346" s="9"/>
      <c r="K3346" s="9"/>
      <c r="L3346" s="9"/>
      <c r="M3346" s="9"/>
      <c r="N3346" s="9"/>
      <c r="O3346" s="12"/>
      <c r="P3346" s="9"/>
      <c r="Q3346" s="9"/>
    </row>
    <row r="3347" spans="1:17" x14ac:dyDescent="0.2">
      <c r="A3347" s="9"/>
      <c r="B3347" s="10"/>
      <c r="C3347" s="9"/>
      <c r="D3347" s="11"/>
      <c r="E3347" s="11"/>
      <c r="F3347" s="9"/>
      <c r="G3347" s="9"/>
      <c r="H3347" s="9"/>
      <c r="I3347" s="9"/>
      <c r="J3347" s="9"/>
      <c r="K3347" s="9"/>
      <c r="L3347" s="9"/>
      <c r="M3347" s="9"/>
      <c r="N3347" s="9"/>
      <c r="O3347" s="12"/>
      <c r="P3347" s="9"/>
      <c r="Q3347" s="9"/>
    </row>
    <row r="3348" spans="1:17" x14ac:dyDescent="0.2">
      <c r="A3348" s="9"/>
      <c r="B3348" s="10"/>
      <c r="C3348" s="9"/>
      <c r="D3348" s="11"/>
      <c r="E3348" s="11"/>
      <c r="F3348" s="9"/>
      <c r="G3348" s="9"/>
      <c r="H3348" s="9"/>
      <c r="I3348" s="9"/>
      <c r="J3348" s="9"/>
      <c r="K3348" s="9"/>
      <c r="L3348" s="9"/>
      <c r="M3348" s="9"/>
      <c r="N3348" s="9"/>
      <c r="O3348" s="12"/>
      <c r="P3348" s="9"/>
      <c r="Q3348" s="9"/>
    </row>
    <row r="3349" spans="1:17" x14ac:dyDescent="0.2">
      <c r="A3349" s="9"/>
      <c r="B3349" s="10"/>
      <c r="C3349" s="9"/>
      <c r="D3349" s="11"/>
      <c r="E3349" s="11"/>
      <c r="F3349" s="9"/>
      <c r="G3349" s="9"/>
      <c r="H3349" s="9"/>
      <c r="I3349" s="9"/>
      <c r="J3349" s="9"/>
      <c r="K3349" s="9"/>
      <c r="L3349" s="9"/>
      <c r="M3349" s="9"/>
      <c r="N3349" s="9"/>
      <c r="O3349" s="12"/>
      <c r="P3349" s="9"/>
      <c r="Q3349" s="9"/>
    </row>
    <row r="3350" spans="1:17" x14ac:dyDescent="0.2">
      <c r="A3350" s="9"/>
      <c r="B3350" s="10"/>
      <c r="C3350" s="9"/>
      <c r="D3350" s="11"/>
      <c r="E3350" s="11"/>
      <c r="F3350" s="9"/>
      <c r="G3350" s="9"/>
      <c r="H3350" s="9"/>
      <c r="I3350" s="9"/>
      <c r="J3350" s="9"/>
      <c r="K3350" s="9"/>
      <c r="L3350" s="9"/>
      <c r="M3350" s="9"/>
      <c r="N3350" s="9"/>
      <c r="O3350" s="12"/>
      <c r="P3350" s="9"/>
      <c r="Q3350" s="9"/>
    </row>
    <row r="3351" spans="1:17" x14ac:dyDescent="0.2">
      <c r="A3351" s="9"/>
      <c r="B3351" s="10"/>
      <c r="C3351" s="9"/>
      <c r="D3351" s="11"/>
      <c r="E3351" s="11"/>
      <c r="F3351" s="9"/>
      <c r="G3351" s="9"/>
      <c r="H3351" s="9"/>
      <c r="I3351" s="9"/>
      <c r="J3351" s="9"/>
      <c r="K3351" s="9"/>
      <c r="L3351" s="9"/>
      <c r="M3351" s="9"/>
      <c r="N3351" s="9"/>
      <c r="O3351" s="12"/>
      <c r="P3351" s="9"/>
      <c r="Q3351" s="9"/>
    </row>
    <row r="3352" spans="1:17" x14ac:dyDescent="0.2">
      <c r="A3352" s="9"/>
      <c r="B3352" s="10"/>
      <c r="C3352" s="9"/>
      <c r="D3352" s="11"/>
      <c r="E3352" s="11"/>
      <c r="F3352" s="9"/>
      <c r="G3352" s="9"/>
      <c r="H3352" s="9"/>
      <c r="I3352" s="9"/>
      <c r="J3352" s="9"/>
      <c r="K3352" s="9"/>
      <c r="L3352" s="9"/>
      <c r="M3352" s="9"/>
      <c r="N3352" s="9"/>
      <c r="O3352" s="12"/>
      <c r="P3352" s="9"/>
      <c r="Q3352" s="9"/>
    </row>
    <row r="3353" spans="1:17" x14ac:dyDescent="0.2">
      <c r="A3353" s="9"/>
      <c r="B3353" s="10"/>
      <c r="C3353" s="9"/>
      <c r="D3353" s="11"/>
      <c r="E3353" s="11"/>
      <c r="F3353" s="9"/>
      <c r="G3353" s="9"/>
      <c r="H3353" s="9"/>
      <c r="I3353" s="9"/>
      <c r="J3353" s="9"/>
      <c r="K3353" s="9"/>
      <c r="L3353" s="9"/>
      <c r="M3353" s="9"/>
      <c r="N3353" s="9"/>
      <c r="O3353" s="12"/>
      <c r="P3353" s="9"/>
      <c r="Q3353" s="9"/>
    </row>
    <row r="3354" spans="1:17" x14ac:dyDescent="0.2">
      <c r="A3354" s="9"/>
      <c r="B3354" s="10"/>
      <c r="C3354" s="9"/>
      <c r="D3354" s="11"/>
      <c r="E3354" s="11"/>
      <c r="F3354" s="9"/>
      <c r="G3354" s="9"/>
      <c r="H3354" s="9"/>
      <c r="I3354" s="9"/>
      <c r="J3354" s="9"/>
      <c r="K3354" s="9"/>
      <c r="L3354" s="9"/>
      <c r="M3354" s="9"/>
      <c r="N3354" s="9"/>
      <c r="O3354" s="12"/>
      <c r="P3354" s="9"/>
      <c r="Q3354" s="9"/>
    </row>
    <row r="3355" spans="1:17" x14ac:dyDescent="0.2">
      <c r="A3355" s="9"/>
      <c r="B3355" s="10"/>
      <c r="C3355" s="9"/>
      <c r="D3355" s="11"/>
      <c r="E3355" s="11"/>
      <c r="F3355" s="9"/>
      <c r="G3355" s="9"/>
      <c r="H3355" s="9"/>
      <c r="I3355" s="9"/>
      <c r="J3355" s="9"/>
      <c r="K3355" s="9"/>
      <c r="L3355" s="9"/>
      <c r="M3355" s="9"/>
      <c r="N3355" s="9"/>
      <c r="O3355" s="12"/>
      <c r="P3355" s="9"/>
      <c r="Q3355" s="9"/>
    </row>
    <row r="3356" spans="1:17" x14ac:dyDescent="0.2">
      <c r="A3356" s="9"/>
      <c r="B3356" s="10"/>
      <c r="C3356" s="9"/>
      <c r="D3356" s="11"/>
      <c r="E3356" s="11"/>
      <c r="F3356" s="9"/>
      <c r="G3356" s="9"/>
      <c r="H3356" s="9"/>
      <c r="I3356" s="9"/>
      <c r="J3356" s="9"/>
      <c r="K3356" s="9"/>
      <c r="L3356" s="9"/>
      <c r="M3356" s="9"/>
      <c r="N3356" s="9"/>
      <c r="O3356" s="12"/>
      <c r="P3356" s="9"/>
      <c r="Q3356" s="9"/>
    </row>
    <row r="3357" spans="1:17" x14ac:dyDescent="0.2">
      <c r="A3357" s="9"/>
      <c r="B3357" s="10"/>
      <c r="C3357" s="9"/>
      <c r="D3357" s="11"/>
      <c r="E3357" s="11"/>
      <c r="F3357" s="9"/>
      <c r="G3357" s="9"/>
      <c r="H3357" s="9"/>
      <c r="I3357" s="9"/>
      <c r="J3357" s="9"/>
      <c r="K3357" s="9"/>
      <c r="L3357" s="9"/>
      <c r="M3357" s="9"/>
      <c r="N3357" s="9"/>
      <c r="O3357" s="12"/>
      <c r="P3357" s="9"/>
      <c r="Q3357" s="9"/>
    </row>
    <row r="3358" spans="1:17" x14ac:dyDescent="0.2">
      <c r="A3358" s="9"/>
      <c r="B3358" s="10"/>
      <c r="C3358" s="9"/>
      <c r="D3358" s="11"/>
      <c r="E3358" s="11"/>
      <c r="F3358" s="9"/>
      <c r="G3358" s="9"/>
      <c r="H3358" s="9"/>
      <c r="I3358" s="9"/>
      <c r="J3358" s="9"/>
      <c r="K3358" s="9"/>
      <c r="L3358" s="9"/>
      <c r="M3358" s="9"/>
      <c r="N3358" s="9"/>
      <c r="O3358" s="12"/>
      <c r="P3358" s="9"/>
      <c r="Q3358" s="9"/>
    </row>
    <row r="3359" spans="1:17" x14ac:dyDescent="0.2">
      <c r="A3359" s="9"/>
      <c r="B3359" s="10"/>
      <c r="C3359" s="9"/>
      <c r="D3359" s="11"/>
      <c r="E3359" s="11"/>
      <c r="F3359" s="9"/>
      <c r="G3359" s="9"/>
      <c r="H3359" s="9"/>
      <c r="I3359" s="9"/>
      <c r="J3359" s="9"/>
      <c r="K3359" s="9"/>
      <c r="L3359" s="9"/>
      <c r="M3359" s="9"/>
      <c r="N3359" s="9"/>
      <c r="O3359" s="12"/>
      <c r="P3359" s="9"/>
      <c r="Q3359" s="9"/>
    </row>
    <row r="3360" spans="1:17" x14ac:dyDescent="0.2">
      <c r="A3360" s="9"/>
      <c r="B3360" s="10"/>
      <c r="C3360" s="9"/>
      <c r="D3360" s="11"/>
      <c r="E3360" s="11"/>
      <c r="F3360" s="9"/>
      <c r="G3360" s="9"/>
      <c r="H3360" s="9"/>
      <c r="I3360" s="9"/>
      <c r="J3360" s="9"/>
      <c r="K3360" s="9"/>
      <c r="L3360" s="9"/>
      <c r="M3360" s="9"/>
      <c r="N3360" s="9"/>
      <c r="O3360" s="12"/>
      <c r="P3360" s="9"/>
      <c r="Q3360" s="9"/>
    </row>
    <row r="3361" spans="1:17" x14ac:dyDescent="0.2">
      <c r="A3361" s="9"/>
      <c r="B3361" s="10"/>
      <c r="C3361" s="9"/>
      <c r="D3361" s="11"/>
      <c r="E3361" s="11"/>
      <c r="F3361" s="9"/>
      <c r="G3361" s="9"/>
      <c r="H3361" s="9"/>
      <c r="I3361" s="9"/>
      <c r="J3361" s="9"/>
      <c r="K3361" s="9"/>
      <c r="L3361" s="9"/>
      <c r="M3361" s="9"/>
      <c r="N3361" s="9"/>
      <c r="O3361" s="12"/>
      <c r="P3361" s="9"/>
      <c r="Q3361" s="9"/>
    </row>
    <row r="3362" spans="1:17" x14ac:dyDescent="0.2">
      <c r="A3362" s="9"/>
      <c r="B3362" s="10"/>
      <c r="C3362" s="9"/>
      <c r="D3362" s="11"/>
      <c r="E3362" s="11"/>
      <c r="F3362" s="9"/>
      <c r="G3362" s="9"/>
      <c r="H3362" s="9"/>
      <c r="I3362" s="9"/>
      <c r="J3362" s="9"/>
      <c r="K3362" s="9"/>
      <c r="L3362" s="9"/>
      <c r="M3362" s="9"/>
      <c r="N3362" s="9"/>
      <c r="O3362" s="12"/>
      <c r="P3362" s="9"/>
      <c r="Q3362" s="9"/>
    </row>
    <row r="3363" spans="1:17" x14ac:dyDescent="0.2">
      <c r="A3363" s="9"/>
      <c r="B3363" s="10"/>
      <c r="C3363" s="9"/>
      <c r="D3363" s="11"/>
      <c r="E3363" s="11"/>
      <c r="F3363" s="9"/>
      <c r="G3363" s="9"/>
      <c r="H3363" s="9"/>
      <c r="I3363" s="9"/>
      <c r="J3363" s="9"/>
      <c r="K3363" s="9"/>
      <c r="L3363" s="9"/>
      <c r="M3363" s="9"/>
      <c r="N3363" s="9"/>
      <c r="O3363" s="12"/>
      <c r="P3363" s="9"/>
      <c r="Q3363" s="9"/>
    </row>
    <row r="3364" spans="1:17" x14ac:dyDescent="0.2">
      <c r="A3364" s="9"/>
      <c r="B3364" s="10"/>
      <c r="C3364" s="9"/>
      <c r="D3364" s="11"/>
      <c r="E3364" s="11"/>
      <c r="F3364" s="9"/>
      <c r="G3364" s="9"/>
      <c r="H3364" s="9"/>
      <c r="I3364" s="9"/>
      <c r="J3364" s="9"/>
      <c r="K3364" s="9"/>
      <c r="L3364" s="9"/>
      <c r="M3364" s="9"/>
      <c r="N3364" s="9"/>
      <c r="O3364" s="12"/>
      <c r="P3364" s="9"/>
      <c r="Q3364" s="9"/>
    </row>
    <row r="3365" spans="1:17" x14ac:dyDescent="0.2">
      <c r="A3365" s="9"/>
      <c r="B3365" s="10"/>
      <c r="C3365" s="9"/>
      <c r="D3365" s="11"/>
      <c r="E3365" s="11"/>
      <c r="F3365" s="9"/>
      <c r="G3365" s="9"/>
      <c r="H3365" s="9"/>
      <c r="I3365" s="9"/>
      <c r="J3365" s="9"/>
      <c r="K3365" s="9"/>
      <c r="L3365" s="9"/>
      <c r="M3365" s="9"/>
      <c r="N3365" s="9"/>
      <c r="O3365" s="12"/>
      <c r="P3365" s="9"/>
      <c r="Q3365" s="9"/>
    </row>
    <row r="3366" spans="1:17" x14ac:dyDescent="0.2">
      <c r="A3366" s="9"/>
      <c r="B3366" s="10"/>
      <c r="C3366" s="9"/>
      <c r="D3366" s="11"/>
      <c r="E3366" s="11"/>
      <c r="F3366" s="9"/>
      <c r="G3366" s="9"/>
      <c r="H3366" s="9"/>
      <c r="I3366" s="9"/>
      <c r="J3366" s="9"/>
      <c r="K3366" s="9"/>
      <c r="L3366" s="9"/>
      <c r="M3366" s="9"/>
      <c r="N3366" s="9"/>
      <c r="O3366" s="12"/>
      <c r="P3366" s="9"/>
      <c r="Q3366" s="9"/>
    </row>
    <row r="3367" spans="1:17" x14ac:dyDescent="0.2">
      <c r="A3367" s="9"/>
      <c r="B3367" s="10"/>
      <c r="C3367" s="9"/>
      <c r="D3367" s="11"/>
      <c r="E3367" s="11"/>
      <c r="F3367" s="9"/>
      <c r="G3367" s="9"/>
      <c r="H3367" s="9"/>
      <c r="I3367" s="9"/>
      <c r="J3367" s="9"/>
      <c r="K3367" s="9"/>
      <c r="L3367" s="9"/>
      <c r="M3367" s="9"/>
      <c r="N3367" s="9"/>
      <c r="O3367" s="12"/>
      <c r="P3367" s="9"/>
      <c r="Q3367" s="9"/>
    </row>
    <row r="3368" spans="1:17" x14ac:dyDescent="0.2">
      <c r="A3368" s="9"/>
      <c r="B3368" s="10"/>
      <c r="C3368" s="9"/>
      <c r="D3368" s="11"/>
      <c r="E3368" s="11"/>
      <c r="F3368" s="9"/>
      <c r="G3368" s="9"/>
      <c r="H3368" s="9"/>
      <c r="I3368" s="9"/>
      <c r="J3368" s="9"/>
      <c r="K3368" s="9"/>
      <c r="L3368" s="9"/>
      <c r="M3368" s="9"/>
      <c r="N3368" s="9"/>
      <c r="O3368" s="12"/>
      <c r="P3368" s="9"/>
      <c r="Q3368" s="9"/>
    </row>
    <row r="3369" spans="1:17" x14ac:dyDescent="0.2">
      <c r="A3369" s="9"/>
      <c r="B3369" s="10"/>
      <c r="C3369" s="9"/>
      <c r="D3369" s="11"/>
      <c r="E3369" s="11"/>
      <c r="F3369" s="9"/>
      <c r="G3369" s="9"/>
      <c r="H3369" s="9"/>
      <c r="I3369" s="9"/>
      <c r="J3369" s="9"/>
      <c r="K3369" s="9"/>
      <c r="L3369" s="9"/>
      <c r="M3369" s="9"/>
      <c r="N3369" s="9"/>
      <c r="O3369" s="12"/>
      <c r="P3369" s="9"/>
      <c r="Q3369" s="9"/>
    </row>
    <row r="3370" spans="1:17" x14ac:dyDescent="0.2">
      <c r="A3370" s="9"/>
      <c r="B3370" s="10"/>
      <c r="C3370" s="9"/>
      <c r="D3370" s="11"/>
      <c r="E3370" s="11"/>
      <c r="F3370" s="9"/>
      <c r="G3370" s="9"/>
      <c r="H3370" s="9"/>
      <c r="I3370" s="9"/>
      <c r="J3370" s="9"/>
      <c r="K3370" s="9"/>
      <c r="L3370" s="9"/>
      <c r="M3370" s="9"/>
      <c r="N3370" s="9"/>
      <c r="O3370" s="12"/>
      <c r="P3370" s="9"/>
      <c r="Q3370" s="9"/>
    </row>
    <row r="3371" spans="1:17" x14ac:dyDescent="0.2">
      <c r="A3371" s="9"/>
      <c r="B3371" s="10"/>
      <c r="C3371" s="9"/>
      <c r="D3371" s="11"/>
      <c r="E3371" s="11"/>
      <c r="F3371" s="9"/>
      <c r="G3371" s="9"/>
      <c r="H3371" s="9"/>
      <c r="I3371" s="9"/>
      <c r="J3371" s="9"/>
      <c r="K3371" s="9"/>
      <c r="L3371" s="9"/>
      <c r="M3371" s="9"/>
      <c r="N3371" s="9"/>
      <c r="O3371" s="12"/>
      <c r="P3371" s="9"/>
      <c r="Q3371" s="9"/>
    </row>
    <row r="3372" spans="1:17" x14ac:dyDescent="0.2">
      <c r="A3372" s="9"/>
      <c r="B3372" s="10"/>
      <c r="C3372" s="9"/>
      <c r="D3372" s="11"/>
      <c r="E3372" s="11"/>
      <c r="F3372" s="9"/>
      <c r="G3372" s="9"/>
      <c r="H3372" s="9"/>
      <c r="I3372" s="9"/>
      <c r="J3372" s="9"/>
      <c r="K3372" s="9"/>
      <c r="L3372" s="9"/>
      <c r="M3372" s="9"/>
      <c r="N3372" s="9"/>
      <c r="O3372" s="12"/>
      <c r="P3372" s="9"/>
      <c r="Q3372" s="9"/>
    </row>
    <row r="3373" spans="1:17" x14ac:dyDescent="0.2">
      <c r="A3373" s="9"/>
      <c r="B3373" s="10"/>
      <c r="C3373" s="9"/>
      <c r="D3373" s="11"/>
      <c r="E3373" s="11"/>
      <c r="F3373" s="9"/>
      <c r="G3373" s="9"/>
      <c r="H3373" s="9"/>
      <c r="I3373" s="9"/>
      <c r="J3373" s="9"/>
      <c r="K3373" s="9"/>
      <c r="L3373" s="9"/>
      <c r="M3373" s="9"/>
      <c r="N3373" s="9"/>
      <c r="O3373" s="12"/>
      <c r="P3373" s="9"/>
      <c r="Q3373" s="9"/>
    </row>
    <row r="3374" spans="1:17" x14ac:dyDescent="0.2">
      <c r="A3374" s="9"/>
      <c r="B3374" s="10"/>
      <c r="C3374" s="9"/>
      <c r="D3374" s="11"/>
      <c r="E3374" s="11"/>
      <c r="F3374" s="9"/>
      <c r="G3374" s="9"/>
      <c r="H3374" s="9"/>
      <c r="I3374" s="9"/>
      <c r="J3374" s="9"/>
      <c r="K3374" s="9"/>
      <c r="L3374" s="9"/>
      <c r="M3374" s="9"/>
      <c r="N3374" s="9"/>
      <c r="O3374" s="12"/>
      <c r="P3374" s="9"/>
      <c r="Q3374" s="9"/>
    </row>
    <row r="3375" spans="1:17" x14ac:dyDescent="0.2">
      <c r="A3375" s="9"/>
      <c r="B3375" s="10"/>
      <c r="C3375" s="9"/>
      <c r="D3375" s="11"/>
      <c r="E3375" s="11"/>
      <c r="F3375" s="9"/>
      <c r="G3375" s="9"/>
      <c r="H3375" s="9"/>
      <c r="I3375" s="9"/>
      <c r="J3375" s="9"/>
      <c r="K3375" s="9"/>
      <c r="L3375" s="9"/>
      <c r="M3375" s="9"/>
      <c r="N3375" s="9"/>
      <c r="O3375" s="12"/>
      <c r="P3375" s="9"/>
      <c r="Q3375" s="9"/>
    </row>
    <row r="3376" spans="1:17" x14ac:dyDescent="0.2">
      <c r="A3376" s="9"/>
      <c r="B3376" s="10"/>
      <c r="C3376" s="9"/>
      <c r="D3376" s="11"/>
      <c r="E3376" s="11"/>
      <c r="F3376" s="9"/>
      <c r="G3376" s="9"/>
      <c r="H3376" s="9"/>
      <c r="I3376" s="9"/>
      <c r="J3376" s="9"/>
      <c r="K3376" s="9"/>
      <c r="L3376" s="9"/>
      <c r="M3376" s="9"/>
      <c r="N3376" s="9"/>
      <c r="O3376" s="12"/>
      <c r="P3376" s="9"/>
      <c r="Q3376" s="9"/>
    </row>
    <row r="3377" spans="1:17" x14ac:dyDescent="0.2">
      <c r="A3377" s="9"/>
      <c r="B3377" s="10"/>
      <c r="C3377" s="9"/>
      <c r="D3377" s="11"/>
      <c r="E3377" s="11"/>
      <c r="F3377" s="9"/>
      <c r="G3377" s="9"/>
      <c r="H3377" s="9"/>
      <c r="I3377" s="9"/>
      <c r="J3377" s="9"/>
      <c r="K3377" s="9"/>
      <c r="L3377" s="9"/>
      <c r="M3377" s="9"/>
      <c r="N3377" s="9"/>
      <c r="O3377" s="12"/>
      <c r="P3377" s="9"/>
      <c r="Q3377" s="9"/>
    </row>
    <row r="3378" spans="1:17" x14ac:dyDescent="0.2">
      <c r="A3378" s="9"/>
      <c r="B3378" s="10"/>
      <c r="C3378" s="9"/>
      <c r="D3378" s="11"/>
      <c r="E3378" s="11"/>
      <c r="F3378" s="9"/>
      <c r="G3378" s="9"/>
      <c r="H3378" s="9"/>
      <c r="I3378" s="9"/>
      <c r="J3378" s="9"/>
      <c r="K3378" s="9"/>
      <c r="L3378" s="9"/>
      <c r="M3378" s="9"/>
      <c r="N3378" s="9"/>
      <c r="O3378" s="12"/>
      <c r="P3378" s="9"/>
      <c r="Q3378" s="9"/>
    </row>
    <row r="3379" spans="1:17" x14ac:dyDescent="0.2">
      <c r="A3379" s="9"/>
      <c r="B3379" s="10"/>
      <c r="C3379" s="9"/>
      <c r="D3379" s="11"/>
      <c r="E3379" s="11"/>
      <c r="F3379" s="9"/>
      <c r="G3379" s="9"/>
      <c r="H3379" s="9"/>
      <c r="I3379" s="9"/>
      <c r="J3379" s="9"/>
      <c r="K3379" s="9"/>
      <c r="L3379" s="9"/>
      <c r="M3379" s="9"/>
      <c r="N3379" s="9"/>
      <c r="O3379" s="12"/>
      <c r="P3379" s="9"/>
      <c r="Q3379" s="9"/>
    </row>
    <row r="3380" spans="1:17" x14ac:dyDescent="0.2">
      <c r="A3380" s="9"/>
      <c r="B3380" s="10"/>
      <c r="C3380" s="9"/>
      <c r="D3380" s="11"/>
      <c r="E3380" s="11"/>
      <c r="F3380" s="9"/>
      <c r="G3380" s="9"/>
      <c r="H3380" s="9"/>
      <c r="I3380" s="9"/>
      <c r="J3380" s="9"/>
      <c r="K3380" s="9"/>
      <c r="L3380" s="9"/>
      <c r="M3380" s="9"/>
      <c r="N3380" s="9"/>
      <c r="O3380" s="12"/>
      <c r="P3380" s="9"/>
      <c r="Q3380" s="9"/>
    </row>
    <row r="3381" spans="1:17" x14ac:dyDescent="0.2">
      <c r="A3381" s="9"/>
      <c r="B3381" s="10"/>
      <c r="C3381" s="9"/>
      <c r="D3381" s="11"/>
      <c r="E3381" s="11"/>
      <c r="F3381" s="9"/>
      <c r="G3381" s="9"/>
      <c r="H3381" s="9"/>
      <c r="I3381" s="9"/>
      <c r="J3381" s="9"/>
      <c r="K3381" s="9"/>
      <c r="L3381" s="9"/>
      <c r="M3381" s="9"/>
      <c r="N3381" s="9"/>
      <c r="O3381" s="12"/>
      <c r="P3381" s="9"/>
      <c r="Q3381" s="9"/>
    </row>
    <row r="3382" spans="1:17" x14ac:dyDescent="0.2">
      <c r="A3382" s="9"/>
      <c r="B3382" s="10"/>
      <c r="C3382" s="9"/>
      <c r="D3382" s="11"/>
      <c r="E3382" s="11"/>
      <c r="F3382" s="9"/>
      <c r="G3382" s="9"/>
      <c r="H3382" s="9"/>
      <c r="I3382" s="9"/>
      <c r="J3382" s="9"/>
      <c r="K3382" s="9"/>
      <c r="L3382" s="9"/>
      <c r="M3382" s="9"/>
      <c r="N3382" s="9"/>
      <c r="O3382" s="12"/>
      <c r="P3382" s="9"/>
      <c r="Q3382" s="9"/>
    </row>
    <row r="3383" spans="1:17" x14ac:dyDescent="0.2">
      <c r="A3383" s="9"/>
      <c r="B3383" s="10"/>
      <c r="C3383" s="9"/>
      <c r="D3383" s="11"/>
      <c r="E3383" s="11"/>
      <c r="F3383" s="9"/>
      <c r="G3383" s="9"/>
      <c r="H3383" s="9"/>
      <c r="I3383" s="9"/>
      <c r="J3383" s="9"/>
      <c r="K3383" s="9"/>
      <c r="L3383" s="9"/>
      <c r="M3383" s="9"/>
      <c r="N3383" s="9"/>
      <c r="O3383" s="12"/>
      <c r="P3383" s="9"/>
      <c r="Q3383" s="9"/>
    </row>
    <row r="3384" spans="1:17" x14ac:dyDescent="0.2">
      <c r="A3384" s="9"/>
      <c r="B3384" s="10"/>
      <c r="C3384" s="9"/>
      <c r="D3384" s="11"/>
      <c r="E3384" s="11"/>
      <c r="F3384" s="9"/>
      <c r="G3384" s="9"/>
      <c r="H3384" s="9"/>
      <c r="I3384" s="9"/>
      <c r="J3384" s="9"/>
      <c r="K3384" s="9"/>
      <c r="L3384" s="9"/>
      <c r="M3384" s="9"/>
      <c r="N3384" s="9"/>
      <c r="O3384" s="12"/>
      <c r="P3384" s="9"/>
      <c r="Q3384" s="9"/>
    </row>
    <row r="3385" spans="1:17" x14ac:dyDescent="0.2">
      <c r="A3385" s="9"/>
      <c r="B3385" s="10"/>
      <c r="C3385" s="9"/>
      <c r="D3385" s="11"/>
      <c r="E3385" s="11"/>
      <c r="F3385" s="9"/>
      <c r="G3385" s="9"/>
      <c r="H3385" s="9"/>
      <c r="I3385" s="9"/>
      <c r="J3385" s="9"/>
      <c r="K3385" s="9"/>
      <c r="L3385" s="9"/>
      <c r="M3385" s="9"/>
      <c r="N3385" s="9"/>
      <c r="O3385" s="12"/>
      <c r="P3385" s="9"/>
      <c r="Q3385" s="9"/>
    </row>
    <row r="3386" spans="1:17" x14ac:dyDescent="0.2">
      <c r="A3386" s="9"/>
      <c r="B3386" s="10"/>
      <c r="C3386" s="9"/>
      <c r="D3386" s="11"/>
      <c r="E3386" s="11"/>
      <c r="F3386" s="9"/>
      <c r="G3386" s="9"/>
      <c r="H3386" s="9"/>
      <c r="I3386" s="9"/>
      <c r="J3386" s="9"/>
      <c r="K3386" s="9"/>
      <c r="L3386" s="9"/>
      <c r="M3386" s="9"/>
      <c r="N3386" s="9"/>
      <c r="O3386" s="12"/>
      <c r="P3386" s="9"/>
      <c r="Q3386" s="9"/>
    </row>
    <row r="3387" spans="1:17" x14ac:dyDescent="0.2">
      <c r="A3387" s="9"/>
      <c r="B3387" s="10"/>
      <c r="C3387" s="9"/>
      <c r="D3387" s="11"/>
      <c r="E3387" s="11"/>
      <c r="F3387" s="9"/>
      <c r="G3387" s="9"/>
      <c r="H3387" s="9"/>
      <c r="I3387" s="9"/>
      <c r="J3387" s="9"/>
      <c r="K3387" s="9"/>
      <c r="L3387" s="9"/>
      <c r="M3387" s="9"/>
      <c r="N3387" s="9"/>
      <c r="O3387" s="12"/>
      <c r="P3387" s="9"/>
      <c r="Q3387" s="9"/>
    </row>
    <row r="3388" spans="1:17" x14ac:dyDescent="0.2">
      <c r="A3388" s="9"/>
      <c r="B3388" s="10"/>
      <c r="C3388" s="9"/>
      <c r="D3388" s="11"/>
      <c r="E3388" s="11"/>
      <c r="F3388" s="9"/>
      <c r="G3388" s="9"/>
      <c r="H3388" s="9"/>
      <c r="I3388" s="9"/>
      <c r="J3388" s="9"/>
      <c r="K3388" s="9"/>
      <c r="L3388" s="9"/>
      <c r="M3388" s="9"/>
      <c r="N3388" s="9"/>
      <c r="O3388" s="12"/>
      <c r="P3388" s="9"/>
      <c r="Q3388" s="9"/>
    </row>
    <row r="3389" spans="1:17" x14ac:dyDescent="0.2">
      <c r="A3389" s="9"/>
      <c r="B3389" s="10"/>
      <c r="C3389" s="9"/>
      <c r="D3389" s="11"/>
      <c r="E3389" s="11"/>
      <c r="F3389" s="9"/>
      <c r="G3389" s="9"/>
      <c r="H3389" s="9"/>
      <c r="I3389" s="9"/>
      <c r="J3389" s="9"/>
      <c r="K3389" s="9"/>
      <c r="L3389" s="9"/>
      <c r="M3389" s="9"/>
      <c r="N3389" s="9"/>
      <c r="O3389" s="12"/>
      <c r="P3389" s="9"/>
      <c r="Q3389" s="9"/>
    </row>
    <row r="3390" spans="1:17" x14ac:dyDescent="0.2">
      <c r="A3390" s="9"/>
      <c r="B3390" s="10"/>
      <c r="C3390" s="9"/>
      <c r="D3390" s="11"/>
      <c r="E3390" s="11"/>
      <c r="F3390" s="9"/>
      <c r="G3390" s="9"/>
      <c r="H3390" s="9"/>
      <c r="I3390" s="9"/>
      <c r="J3390" s="9"/>
      <c r="K3390" s="9"/>
      <c r="L3390" s="9"/>
      <c r="M3390" s="9"/>
      <c r="N3390" s="9"/>
      <c r="O3390" s="12"/>
      <c r="P3390" s="9"/>
      <c r="Q3390" s="9"/>
    </row>
    <row r="3391" spans="1:17" x14ac:dyDescent="0.2">
      <c r="A3391" s="9"/>
      <c r="B3391" s="10"/>
      <c r="C3391" s="9"/>
      <c r="D3391" s="11"/>
      <c r="E3391" s="11"/>
      <c r="F3391" s="9"/>
      <c r="G3391" s="9"/>
      <c r="H3391" s="9"/>
      <c r="I3391" s="9"/>
      <c r="J3391" s="9"/>
      <c r="K3391" s="9"/>
      <c r="L3391" s="9"/>
      <c r="M3391" s="9"/>
      <c r="N3391" s="9"/>
      <c r="O3391" s="12"/>
      <c r="P3391" s="9"/>
      <c r="Q3391" s="9"/>
    </row>
    <row r="3392" spans="1:17" x14ac:dyDescent="0.2">
      <c r="A3392" s="9"/>
      <c r="B3392" s="10"/>
      <c r="C3392" s="9"/>
      <c r="D3392" s="11"/>
      <c r="E3392" s="11"/>
      <c r="F3392" s="9"/>
      <c r="G3392" s="9"/>
      <c r="H3392" s="9"/>
      <c r="I3392" s="9"/>
      <c r="J3392" s="9"/>
      <c r="K3392" s="9"/>
      <c r="L3392" s="9"/>
      <c r="M3392" s="9"/>
      <c r="N3392" s="9"/>
      <c r="O3392" s="12"/>
      <c r="P3392" s="9"/>
      <c r="Q3392" s="9"/>
    </row>
    <row r="3393" spans="1:17" x14ac:dyDescent="0.2">
      <c r="A3393" s="9"/>
      <c r="B3393" s="10"/>
      <c r="C3393" s="9"/>
      <c r="D3393" s="11"/>
      <c r="E3393" s="11"/>
      <c r="F3393" s="9"/>
      <c r="G3393" s="9"/>
      <c r="H3393" s="9"/>
      <c r="I3393" s="9"/>
      <c r="J3393" s="9"/>
      <c r="K3393" s="9"/>
      <c r="L3393" s="9"/>
      <c r="M3393" s="9"/>
      <c r="N3393" s="9"/>
      <c r="O3393" s="12"/>
      <c r="P3393" s="9"/>
      <c r="Q3393" s="9"/>
    </row>
    <row r="3394" spans="1:17" x14ac:dyDescent="0.2">
      <c r="A3394" s="9"/>
      <c r="B3394" s="10"/>
      <c r="C3394" s="9"/>
      <c r="D3394" s="11"/>
      <c r="E3394" s="11"/>
      <c r="F3394" s="9"/>
      <c r="G3394" s="9"/>
      <c r="H3394" s="9"/>
      <c r="I3394" s="9"/>
      <c r="J3394" s="9"/>
      <c r="K3394" s="9"/>
      <c r="L3394" s="9"/>
      <c r="M3394" s="9"/>
      <c r="N3394" s="9"/>
      <c r="O3394" s="12"/>
      <c r="P3394" s="9"/>
      <c r="Q3394" s="9"/>
    </row>
    <row r="3395" spans="1:17" x14ac:dyDescent="0.2">
      <c r="A3395" s="9"/>
      <c r="B3395" s="10"/>
      <c r="C3395" s="9"/>
      <c r="D3395" s="11"/>
      <c r="E3395" s="11"/>
      <c r="F3395" s="9"/>
      <c r="G3395" s="9"/>
      <c r="H3395" s="9"/>
      <c r="I3395" s="9"/>
      <c r="J3395" s="9"/>
      <c r="K3395" s="9"/>
      <c r="L3395" s="9"/>
      <c r="M3395" s="9"/>
      <c r="N3395" s="9"/>
      <c r="O3395" s="12"/>
      <c r="P3395" s="9"/>
      <c r="Q3395" s="9"/>
    </row>
    <row r="3396" spans="1:17" x14ac:dyDescent="0.2">
      <c r="A3396" s="9"/>
      <c r="B3396" s="10"/>
      <c r="C3396" s="9"/>
      <c r="D3396" s="11"/>
      <c r="E3396" s="11"/>
      <c r="F3396" s="9"/>
      <c r="G3396" s="9"/>
      <c r="H3396" s="9"/>
      <c r="I3396" s="9"/>
      <c r="J3396" s="9"/>
      <c r="K3396" s="9"/>
      <c r="L3396" s="9"/>
      <c r="M3396" s="9"/>
      <c r="N3396" s="9"/>
      <c r="O3396" s="12"/>
      <c r="P3396" s="9"/>
      <c r="Q3396" s="9"/>
    </row>
    <row r="3397" spans="1:17" x14ac:dyDescent="0.2">
      <c r="A3397" s="9"/>
      <c r="B3397" s="10"/>
      <c r="C3397" s="9"/>
      <c r="D3397" s="11"/>
      <c r="E3397" s="11"/>
      <c r="F3397" s="9"/>
      <c r="G3397" s="9"/>
      <c r="H3397" s="9"/>
      <c r="I3397" s="9"/>
      <c r="J3397" s="9"/>
      <c r="K3397" s="9"/>
      <c r="L3397" s="9"/>
      <c r="M3397" s="9"/>
      <c r="N3397" s="9"/>
      <c r="O3397" s="12"/>
      <c r="P3397" s="9"/>
      <c r="Q3397" s="9"/>
    </row>
    <row r="3398" spans="1:17" x14ac:dyDescent="0.2">
      <c r="A3398" s="9"/>
      <c r="B3398" s="10"/>
      <c r="C3398" s="9"/>
      <c r="D3398" s="11"/>
      <c r="E3398" s="11"/>
      <c r="F3398" s="9"/>
      <c r="G3398" s="9"/>
      <c r="H3398" s="9"/>
      <c r="I3398" s="9"/>
      <c r="J3398" s="9"/>
      <c r="K3398" s="9"/>
      <c r="L3398" s="9"/>
      <c r="M3398" s="9"/>
      <c r="N3398" s="9"/>
      <c r="O3398" s="12"/>
      <c r="P3398" s="9"/>
      <c r="Q3398" s="9"/>
    </row>
    <row r="3399" spans="1:17" x14ac:dyDescent="0.2">
      <c r="A3399" s="9"/>
      <c r="B3399" s="10"/>
      <c r="C3399" s="9"/>
      <c r="D3399" s="11"/>
      <c r="E3399" s="11"/>
      <c r="F3399" s="9"/>
      <c r="G3399" s="9"/>
      <c r="H3399" s="9"/>
      <c r="I3399" s="9"/>
      <c r="J3399" s="9"/>
      <c r="K3399" s="9"/>
      <c r="L3399" s="9"/>
      <c r="M3399" s="9"/>
      <c r="N3399" s="9"/>
      <c r="O3399" s="12"/>
      <c r="P3399" s="9"/>
      <c r="Q3399" s="9"/>
    </row>
    <row r="3400" spans="1:17" x14ac:dyDescent="0.2">
      <c r="A3400" s="9"/>
      <c r="B3400" s="10"/>
      <c r="C3400" s="9"/>
      <c r="D3400" s="11"/>
      <c r="E3400" s="11"/>
      <c r="F3400" s="9"/>
      <c r="G3400" s="9"/>
      <c r="H3400" s="9"/>
      <c r="I3400" s="9"/>
      <c r="J3400" s="9"/>
      <c r="K3400" s="9"/>
      <c r="L3400" s="9"/>
      <c r="M3400" s="9"/>
      <c r="N3400" s="9"/>
      <c r="O3400" s="12"/>
      <c r="P3400" s="9"/>
      <c r="Q3400" s="9"/>
    </row>
    <row r="3401" spans="1:17" x14ac:dyDescent="0.2">
      <c r="A3401" s="9"/>
      <c r="B3401" s="10"/>
      <c r="C3401" s="9"/>
      <c r="D3401" s="11"/>
      <c r="E3401" s="11"/>
      <c r="F3401" s="9"/>
      <c r="G3401" s="9"/>
      <c r="H3401" s="9"/>
      <c r="I3401" s="9"/>
      <c r="J3401" s="9"/>
      <c r="K3401" s="9"/>
      <c r="L3401" s="9"/>
      <c r="M3401" s="9"/>
      <c r="N3401" s="9"/>
      <c r="O3401" s="12"/>
      <c r="P3401" s="9"/>
      <c r="Q3401" s="9"/>
    </row>
    <row r="3402" spans="1:17" x14ac:dyDescent="0.2">
      <c r="A3402" s="9"/>
      <c r="B3402" s="10"/>
      <c r="C3402" s="9"/>
      <c r="D3402" s="11"/>
      <c r="E3402" s="11"/>
      <c r="F3402" s="9"/>
      <c r="G3402" s="9"/>
      <c r="H3402" s="9"/>
      <c r="I3402" s="9"/>
      <c r="J3402" s="9"/>
      <c r="K3402" s="9"/>
      <c r="L3402" s="9"/>
      <c r="M3402" s="9"/>
      <c r="N3402" s="9"/>
      <c r="O3402" s="12"/>
      <c r="P3402" s="9"/>
      <c r="Q3402" s="9"/>
    </row>
    <row r="3403" spans="1:17" x14ac:dyDescent="0.2">
      <c r="A3403" s="9"/>
      <c r="B3403" s="10"/>
      <c r="C3403" s="9"/>
      <c r="D3403" s="11"/>
      <c r="E3403" s="11"/>
      <c r="F3403" s="9"/>
      <c r="G3403" s="9"/>
      <c r="H3403" s="9"/>
      <c r="I3403" s="9"/>
      <c r="J3403" s="9"/>
      <c r="K3403" s="9"/>
      <c r="L3403" s="9"/>
      <c r="M3403" s="9"/>
      <c r="N3403" s="9"/>
      <c r="O3403" s="12"/>
      <c r="P3403" s="9"/>
      <c r="Q3403" s="9"/>
    </row>
    <row r="3404" spans="1:17" x14ac:dyDescent="0.2">
      <c r="A3404" s="9"/>
      <c r="B3404" s="10"/>
      <c r="C3404" s="9"/>
      <c r="D3404" s="11"/>
      <c r="E3404" s="11"/>
      <c r="F3404" s="9"/>
      <c r="G3404" s="9"/>
      <c r="H3404" s="9"/>
      <c r="I3404" s="9"/>
      <c r="J3404" s="9"/>
      <c r="K3404" s="9"/>
      <c r="L3404" s="9"/>
      <c r="M3404" s="9"/>
      <c r="N3404" s="9"/>
      <c r="O3404" s="12"/>
      <c r="P3404" s="9"/>
      <c r="Q3404" s="9"/>
    </row>
    <row r="3405" spans="1:17" x14ac:dyDescent="0.2">
      <c r="A3405" s="9"/>
      <c r="B3405" s="10"/>
      <c r="C3405" s="9"/>
      <c r="D3405" s="11"/>
      <c r="E3405" s="11"/>
      <c r="F3405" s="9"/>
      <c r="G3405" s="9"/>
      <c r="H3405" s="9"/>
      <c r="I3405" s="9"/>
      <c r="J3405" s="9"/>
      <c r="K3405" s="9"/>
      <c r="L3405" s="9"/>
      <c r="M3405" s="9"/>
      <c r="N3405" s="9"/>
      <c r="O3405" s="12"/>
      <c r="P3405" s="9"/>
      <c r="Q3405" s="9"/>
    </row>
    <row r="3406" spans="1:17" x14ac:dyDescent="0.2">
      <c r="A3406" s="9"/>
      <c r="B3406" s="10"/>
      <c r="C3406" s="9"/>
      <c r="D3406" s="11"/>
      <c r="E3406" s="11"/>
      <c r="F3406" s="9"/>
      <c r="G3406" s="9"/>
      <c r="H3406" s="9"/>
      <c r="I3406" s="9"/>
      <c r="J3406" s="9"/>
      <c r="K3406" s="9"/>
      <c r="L3406" s="9"/>
      <c r="M3406" s="9"/>
      <c r="N3406" s="9"/>
      <c r="O3406" s="12"/>
      <c r="P3406" s="9"/>
      <c r="Q3406" s="9"/>
    </row>
    <row r="3407" spans="1:17" x14ac:dyDescent="0.2">
      <c r="A3407" s="9"/>
      <c r="B3407" s="10"/>
      <c r="C3407" s="9"/>
      <c r="D3407" s="11"/>
      <c r="E3407" s="11"/>
      <c r="F3407" s="9"/>
      <c r="G3407" s="9"/>
      <c r="H3407" s="9"/>
      <c r="I3407" s="9"/>
      <c r="J3407" s="9"/>
      <c r="K3407" s="9"/>
      <c r="L3407" s="9"/>
      <c r="M3407" s="9"/>
      <c r="N3407" s="9"/>
      <c r="O3407" s="12"/>
      <c r="P3407" s="9"/>
      <c r="Q3407" s="9"/>
    </row>
    <row r="3408" spans="1:17" x14ac:dyDescent="0.2">
      <c r="A3408" s="9"/>
      <c r="B3408" s="10"/>
      <c r="C3408" s="9"/>
      <c r="D3408" s="11"/>
      <c r="E3408" s="11"/>
      <c r="F3408" s="9"/>
      <c r="G3408" s="9"/>
      <c r="H3408" s="9"/>
      <c r="I3408" s="9"/>
      <c r="J3408" s="9"/>
      <c r="K3408" s="9"/>
      <c r="L3408" s="9"/>
      <c r="M3408" s="9"/>
      <c r="N3408" s="9"/>
      <c r="O3408" s="12"/>
      <c r="P3408" s="9"/>
      <c r="Q3408" s="9"/>
    </row>
    <row r="3409" spans="1:17" x14ac:dyDescent="0.2">
      <c r="A3409" s="9"/>
      <c r="B3409" s="10"/>
      <c r="C3409" s="9"/>
      <c r="D3409" s="11"/>
      <c r="E3409" s="11"/>
      <c r="F3409" s="9"/>
      <c r="G3409" s="9"/>
      <c r="H3409" s="9"/>
      <c r="I3409" s="9"/>
      <c r="J3409" s="9"/>
      <c r="K3409" s="9"/>
      <c r="L3409" s="9"/>
      <c r="M3409" s="9"/>
      <c r="N3409" s="9"/>
      <c r="O3409" s="12"/>
      <c r="P3409" s="9"/>
      <c r="Q3409" s="9"/>
    </row>
    <row r="3410" spans="1:17" x14ac:dyDescent="0.2">
      <c r="A3410" s="9"/>
      <c r="B3410" s="10"/>
      <c r="C3410" s="9"/>
      <c r="D3410" s="11"/>
      <c r="E3410" s="11"/>
      <c r="F3410" s="9"/>
      <c r="G3410" s="9"/>
      <c r="H3410" s="9"/>
      <c r="I3410" s="9"/>
      <c r="J3410" s="9"/>
      <c r="K3410" s="9"/>
      <c r="L3410" s="9"/>
      <c r="M3410" s="9"/>
      <c r="N3410" s="9"/>
      <c r="O3410" s="12"/>
      <c r="P3410" s="9"/>
      <c r="Q3410" s="9"/>
    </row>
    <row r="3411" spans="1:17" x14ac:dyDescent="0.2">
      <c r="A3411" s="9"/>
      <c r="B3411" s="10"/>
      <c r="C3411" s="9"/>
      <c r="D3411" s="11"/>
      <c r="E3411" s="11"/>
      <c r="F3411" s="9"/>
      <c r="G3411" s="9"/>
      <c r="H3411" s="9"/>
      <c r="I3411" s="9"/>
      <c r="J3411" s="9"/>
      <c r="K3411" s="9"/>
      <c r="L3411" s="9"/>
      <c r="M3411" s="9"/>
      <c r="N3411" s="9"/>
      <c r="O3411" s="12"/>
      <c r="P3411" s="9"/>
      <c r="Q3411" s="9"/>
    </row>
    <row r="3412" spans="1:17" x14ac:dyDescent="0.2">
      <c r="A3412" s="9"/>
      <c r="B3412" s="10"/>
      <c r="C3412" s="9"/>
      <c r="D3412" s="11"/>
      <c r="E3412" s="11"/>
      <c r="F3412" s="9"/>
      <c r="G3412" s="9"/>
      <c r="H3412" s="9"/>
      <c r="I3412" s="9"/>
      <c r="J3412" s="9"/>
      <c r="K3412" s="9"/>
      <c r="L3412" s="9"/>
      <c r="M3412" s="9"/>
      <c r="N3412" s="9"/>
      <c r="O3412" s="12"/>
      <c r="P3412" s="9"/>
      <c r="Q3412" s="9"/>
    </row>
    <row r="3413" spans="1:17" x14ac:dyDescent="0.2">
      <c r="A3413" s="9"/>
      <c r="B3413" s="10"/>
      <c r="C3413" s="9"/>
      <c r="D3413" s="11"/>
      <c r="E3413" s="11"/>
      <c r="F3413" s="9"/>
      <c r="G3413" s="9"/>
      <c r="H3413" s="9"/>
      <c r="I3413" s="9"/>
      <c r="J3413" s="9"/>
      <c r="K3413" s="9"/>
      <c r="L3413" s="9"/>
      <c r="M3413" s="9"/>
      <c r="N3413" s="9"/>
      <c r="O3413" s="12"/>
      <c r="P3413" s="9"/>
      <c r="Q3413" s="9"/>
    </row>
    <row r="3414" spans="1:17" x14ac:dyDescent="0.2">
      <c r="A3414" s="9"/>
      <c r="B3414" s="10"/>
      <c r="C3414" s="9"/>
      <c r="D3414" s="11"/>
      <c r="E3414" s="11"/>
      <c r="F3414" s="9"/>
      <c r="G3414" s="9"/>
      <c r="H3414" s="9"/>
      <c r="I3414" s="9"/>
      <c r="J3414" s="9"/>
      <c r="K3414" s="9"/>
      <c r="L3414" s="9"/>
      <c r="M3414" s="9"/>
      <c r="N3414" s="9"/>
      <c r="O3414" s="12"/>
      <c r="P3414" s="9"/>
      <c r="Q3414" s="9"/>
    </row>
    <row r="3415" spans="1:17" x14ac:dyDescent="0.2">
      <c r="A3415" s="9"/>
      <c r="B3415" s="10"/>
      <c r="C3415" s="9"/>
      <c r="D3415" s="11"/>
      <c r="E3415" s="11"/>
      <c r="F3415" s="9"/>
      <c r="G3415" s="9"/>
      <c r="H3415" s="9"/>
      <c r="I3415" s="9"/>
      <c r="J3415" s="9"/>
      <c r="K3415" s="9"/>
      <c r="L3415" s="9"/>
      <c r="M3415" s="9"/>
      <c r="N3415" s="9"/>
      <c r="O3415" s="12"/>
      <c r="P3415" s="9"/>
      <c r="Q3415" s="9"/>
    </row>
    <row r="3416" spans="1:17" x14ac:dyDescent="0.2">
      <c r="A3416" s="9"/>
      <c r="B3416" s="10"/>
      <c r="C3416" s="9"/>
      <c r="D3416" s="11"/>
      <c r="E3416" s="11"/>
      <c r="F3416" s="9"/>
      <c r="G3416" s="9"/>
      <c r="H3416" s="9"/>
      <c r="I3416" s="9"/>
      <c r="J3416" s="9"/>
      <c r="K3416" s="9"/>
      <c r="L3416" s="9"/>
      <c r="M3416" s="9"/>
      <c r="N3416" s="9"/>
      <c r="O3416" s="12"/>
      <c r="P3416" s="9"/>
      <c r="Q3416" s="9"/>
    </row>
    <row r="3417" spans="1:17" x14ac:dyDescent="0.2">
      <c r="A3417" s="9"/>
      <c r="B3417" s="10"/>
      <c r="C3417" s="9"/>
      <c r="D3417" s="11"/>
      <c r="E3417" s="11"/>
      <c r="F3417" s="9"/>
      <c r="G3417" s="9"/>
      <c r="H3417" s="9"/>
      <c r="I3417" s="9"/>
      <c r="J3417" s="9"/>
      <c r="K3417" s="9"/>
      <c r="L3417" s="9"/>
      <c r="M3417" s="9"/>
      <c r="N3417" s="9"/>
      <c r="O3417" s="12"/>
      <c r="P3417" s="9"/>
      <c r="Q3417" s="9"/>
    </row>
    <row r="3418" spans="1:17" x14ac:dyDescent="0.2">
      <c r="A3418" s="9"/>
      <c r="B3418" s="10"/>
      <c r="C3418" s="9"/>
      <c r="D3418" s="11"/>
      <c r="E3418" s="11"/>
      <c r="F3418" s="9"/>
      <c r="G3418" s="9"/>
      <c r="H3418" s="9"/>
      <c r="I3418" s="9"/>
      <c r="J3418" s="9"/>
      <c r="K3418" s="9"/>
      <c r="L3418" s="9"/>
      <c r="M3418" s="9"/>
      <c r="N3418" s="9"/>
      <c r="O3418" s="12"/>
      <c r="P3418" s="9"/>
      <c r="Q3418" s="9"/>
    </row>
    <row r="3419" spans="1:17" x14ac:dyDescent="0.2">
      <c r="A3419" s="9"/>
      <c r="B3419" s="10"/>
      <c r="C3419" s="9"/>
      <c r="D3419" s="11"/>
      <c r="E3419" s="11"/>
      <c r="F3419" s="9"/>
      <c r="G3419" s="9"/>
      <c r="H3419" s="9"/>
      <c r="I3419" s="9"/>
      <c r="J3419" s="9"/>
      <c r="K3419" s="9"/>
      <c r="L3419" s="9"/>
      <c r="M3419" s="9"/>
      <c r="N3419" s="9"/>
      <c r="O3419" s="12"/>
      <c r="P3419" s="9"/>
      <c r="Q3419" s="9"/>
    </row>
    <row r="3420" spans="1:17" x14ac:dyDescent="0.2">
      <c r="A3420" s="9"/>
      <c r="B3420" s="10"/>
      <c r="C3420" s="9"/>
      <c r="D3420" s="11"/>
      <c r="E3420" s="11"/>
      <c r="F3420" s="9"/>
      <c r="G3420" s="9"/>
      <c r="H3420" s="9"/>
      <c r="I3420" s="9"/>
      <c r="J3420" s="9"/>
      <c r="K3420" s="9"/>
      <c r="L3420" s="9"/>
      <c r="M3420" s="9"/>
      <c r="N3420" s="9"/>
      <c r="O3420" s="12"/>
      <c r="P3420" s="9"/>
      <c r="Q3420" s="9"/>
    </row>
    <row r="3421" spans="1:17" x14ac:dyDescent="0.2">
      <c r="A3421" s="9"/>
      <c r="B3421" s="10"/>
      <c r="C3421" s="9"/>
      <c r="D3421" s="11"/>
      <c r="E3421" s="11"/>
      <c r="F3421" s="9"/>
      <c r="G3421" s="9"/>
      <c r="H3421" s="9"/>
      <c r="I3421" s="9"/>
      <c r="J3421" s="9"/>
      <c r="K3421" s="9"/>
      <c r="L3421" s="9"/>
      <c r="M3421" s="9"/>
      <c r="N3421" s="9"/>
      <c r="O3421" s="12"/>
      <c r="P3421" s="9"/>
      <c r="Q3421" s="9"/>
    </row>
    <row r="3422" spans="1:17" x14ac:dyDescent="0.2">
      <c r="A3422" s="9"/>
      <c r="B3422" s="10"/>
      <c r="C3422" s="9"/>
      <c r="D3422" s="11"/>
      <c r="E3422" s="11"/>
      <c r="F3422" s="9"/>
      <c r="G3422" s="9"/>
      <c r="H3422" s="9"/>
      <c r="I3422" s="9"/>
      <c r="J3422" s="9"/>
      <c r="K3422" s="9"/>
      <c r="L3422" s="9"/>
      <c r="M3422" s="9"/>
      <c r="N3422" s="9"/>
      <c r="O3422" s="12"/>
      <c r="P3422" s="9"/>
      <c r="Q3422" s="9"/>
    </row>
    <row r="3423" spans="1:17" x14ac:dyDescent="0.2">
      <c r="A3423" s="9"/>
      <c r="B3423" s="10"/>
      <c r="C3423" s="9"/>
      <c r="D3423" s="11"/>
      <c r="E3423" s="11"/>
      <c r="F3423" s="9"/>
      <c r="G3423" s="9"/>
      <c r="H3423" s="9"/>
      <c r="I3423" s="9"/>
      <c r="J3423" s="9"/>
      <c r="K3423" s="9"/>
      <c r="L3423" s="9"/>
      <c r="M3423" s="9"/>
      <c r="N3423" s="9"/>
      <c r="O3423" s="12"/>
      <c r="P3423" s="9"/>
      <c r="Q3423" s="9"/>
    </row>
    <row r="3424" spans="1:17" x14ac:dyDescent="0.2">
      <c r="A3424" s="9"/>
      <c r="B3424" s="10"/>
      <c r="C3424" s="9"/>
      <c r="D3424" s="11"/>
      <c r="E3424" s="11"/>
      <c r="F3424" s="9"/>
      <c r="G3424" s="9"/>
      <c r="H3424" s="9"/>
      <c r="I3424" s="9"/>
      <c r="J3424" s="9"/>
      <c r="K3424" s="9"/>
      <c r="L3424" s="9"/>
      <c r="M3424" s="9"/>
      <c r="N3424" s="9"/>
      <c r="O3424" s="12"/>
      <c r="P3424" s="9"/>
      <c r="Q3424" s="9"/>
    </row>
    <row r="3425" spans="1:17" x14ac:dyDescent="0.2">
      <c r="A3425" s="9"/>
      <c r="B3425" s="10"/>
      <c r="C3425" s="9"/>
      <c r="D3425" s="11"/>
      <c r="E3425" s="11"/>
      <c r="F3425" s="9"/>
      <c r="G3425" s="9"/>
      <c r="H3425" s="9"/>
      <c r="I3425" s="9"/>
      <c r="J3425" s="9"/>
      <c r="K3425" s="9"/>
      <c r="L3425" s="9"/>
      <c r="M3425" s="9"/>
      <c r="N3425" s="9"/>
      <c r="O3425" s="12"/>
      <c r="P3425" s="9"/>
      <c r="Q3425" s="9"/>
    </row>
    <row r="3426" spans="1:17" x14ac:dyDescent="0.2">
      <c r="A3426" s="9"/>
      <c r="B3426" s="10"/>
      <c r="C3426" s="9"/>
      <c r="D3426" s="11"/>
      <c r="E3426" s="11"/>
      <c r="F3426" s="9"/>
      <c r="G3426" s="9"/>
      <c r="H3426" s="9"/>
      <c r="I3426" s="9"/>
      <c r="J3426" s="9"/>
      <c r="K3426" s="9"/>
      <c r="L3426" s="9"/>
      <c r="M3426" s="9"/>
      <c r="N3426" s="9"/>
      <c r="O3426" s="12"/>
      <c r="P3426" s="9"/>
      <c r="Q3426" s="9"/>
    </row>
    <row r="3427" spans="1:17" x14ac:dyDescent="0.2">
      <c r="A3427" s="9"/>
      <c r="B3427" s="10"/>
      <c r="C3427" s="9"/>
      <c r="D3427" s="11"/>
      <c r="E3427" s="11"/>
      <c r="F3427" s="9"/>
      <c r="G3427" s="9"/>
      <c r="H3427" s="9"/>
      <c r="I3427" s="9"/>
      <c r="J3427" s="9"/>
      <c r="K3427" s="9"/>
      <c r="L3427" s="9"/>
      <c r="M3427" s="9"/>
      <c r="N3427" s="9"/>
      <c r="O3427" s="12"/>
      <c r="P3427" s="9"/>
      <c r="Q3427" s="9"/>
    </row>
    <row r="3428" spans="1:17" x14ac:dyDescent="0.2">
      <c r="A3428" s="9"/>
      <c r="B3428" s="10"/>
      <c r="C3428" s="9"/>
      <c r="D3428" s="11"/>
      <c r="E3428" s="11"/>
      <c r="F3428" s="9"/>
      <c r="G3428" s="9"/>
      <c r="H3428" s="9"/>
      <c r="I3428" s="9"/>
      <c r="J3428" s="9"/>
      <c r="K3428" s="9"/>
      <c r="L3428" s="9"/>
      <c r="M3428" s="9"/>
      <c r="N3428" s="9"/>
      <c r="O3428" s="12"/>
      <c r="P3428" s="9"/>
      <c r="Q3428" s="9"/>
    </row>
    <row r="3429" spans="1:17" x14ac:dyDescent="0.2">
      <c r="A3429" s="9"/>
      <c r="B3429" s="10"/>
      <c r="C3429" s="9"/>
      <c r="D3429" s="11"/>
      <c r="E3429" s="11"/>
      <c r="F3429" s="9"/>
      <c r="G3429" s="9"/>
      <c r="H3429" s="9"/>
      <c r="I3429" s="9"/>
      <c r="J3429" s="9"/>
      <c r="K3429" s="9"/>
      <c r="L3429" s="9"/>
      <c r="M3429" s="9"/>
      <c r="N3429" s="9"/>
      <c r="O3429" s="12"/>
      <c r="P3429" s="9"/>
      <c r="Q3429" s="9"/>
    </row>
    <row r="3430" spans="1:17" x14ac:dyDescent="0.2">
      <c r="A3430" s="9"/>
      <c r="B3430" s="10"/>
      <c r="C3430" s="9"/>
      <c r="D3430" s="11"/>
      <c r="E3430" s="11"/>
      <c r="F3430" s="9"/>
      <c r="G3430" s="9"/>
      <c r="H3430" s="9"/>
      <c r="I3430" s="9"/>
      <c r="J3430" s="9"/>
      <c r="K3430" s="9"/>
      <c r="L3430" s="9"/>
      <c r="M3430" s="9"/>
      <c r="N3430" s="9"/>
      <c r="O3430" s="12"/>
      <c r="P3430" s="9"/>
      <c r="Q3430" s="9"/>
    </row>
    <row r="3431" spans="1:17" x14ac:dyDescent="0.2">
      <c r="A3431" s="9"/>
      <c r="B3431" s="10"/>
      <c r="C3431" s="9"/>
      <c r="D3431" s="11"/>
      <c r="E3431" s="11"/>
      <c r="F3431" s="9"/>
      <c r="G3431" s="9"/>
      <c r="H3431" s="9"/>
      <c r="I3431" s="9"/>
      <c r="J3431" s="9"/>
      <c r="K3431" s="9"/>
      <c r="L3431" s="9"/>
      <c r="M3431" s="9"/>
      <c r="N3431" s="9"/>
      <c r="O3431" s="12"/>
      <c r="P3431" s="9"/>
      <c r="Q3431" s="9"/>
    </row>
    <row r="3432" spans="1:17" x14ac:dyDescent="0.2">
      <c r="A3432" s="9"/>
      <c r="B3432" s="10"/>
      <c r="C3432" s="9"/>
      <c r="D3432" s="11"/>
      <c r="E3432" s="11"/>
      <c r="F3432" s="9"/>
      <c r="G3432" s="9"/>
      <c r="H3432" s="9"/>
      <c r="I3432" s="9"/>
      <c r="J3432" s="9"/>
      <c r="K3432" s="9"/>
      <c r="L3432" s="9"/>
      <c r="M3432" s="9"/>
      <c r="N3432" s="9"/>
      <c r="O3432" s="12"/>
      <c r="P3432" s="9"/>
      <c r="Q3432" s="9"/>
    </row>
    <row r="3433" spans="1:17" x14ac:dyDescent="0.2">
      <c r="A3433" s="9"/>
      <c r="B3433" s="10"/>
      <c r="C3433" s="9"/>
      <c r="D3433" s="11"/>
      <c r="E3433" s="11"/>
      <c r="F3433" s="9"/>
      <c r="G3433" s="9"/>
      <c r="H3433" s="9"/>
      <c r="I3433" s="9"/>
      <c r="J3433" s="9"/>
      <c r="K3433" s="9"/>
      <c r="L3433" s="9"/>
      <c r="M3433" s="9"/>
      <c r="N3433" s="9"/>
      <c r="O3433" s="12"/>
      <c r="P3433" s="9"/>
      <c r="Q3433" s="9"/>
    </row>
    <row r="3434" spans="1:17" x14ac:dyDescent="0.2">
      <c r="A3434" s="9"/>
      <c r="B3434" s="10"/>
      <c r="C3434" s="9"/>
      <c r="D3434" s="11"/>
      <c r="E3434" s="11"/>
      <c r="F3434" s="9"/>
      <c r="G3434" s="9"/>
      <c r="H3434" s="9"/>
      <c r="I3434" s="9"/>
      <c r="J3434" s="9"/>
      <c r="K3434" s="9"/>
      <c r="L3434" s="9"/>
      <c r="M3434" s="9"/>
      <c r="N3434" s="9"/>
      <c r="O3434" s="12"/>
      <c r="P3434" s="9"/>
      <c r="Q3434" s="9"/>
    </row>
    <row r="3435" spans="1:17" x14ac:dyDescent="0.2">
      <c r="A3435" s="9"/>
      <c r="B3435" s="10"/>
      <c r="C3435" s="9"/>
      <c r="D3435" s="11"/>
      <c r="E3435" s="11"/>
      <c r="F3435" s="9"/>
      <c r="G3435" s="9"/>
      <c r="H3435" s="9"/>
      <c r="I3435" s="9"/>
      <c r="J3435" s="9"/>
      <c r="K3435" s="9"/>
      <c r="L3435" s="9"/>
      <c r="M3435" s="9"/>
      <c r="N3435" s="9"/>
      <c r="O3435" s="12"/>
      <c r="P3435" s="9"/>
      <c r="Q3435" s="9"/>
    </row>
    <row r="3436" spans="1:17" x14ac:dyDescent="0.2">
      <c r="A3436" s="9"/>
      <c r="B3436" s="10"/>
      <c r="C3436" s="9"/>
      <c r="D3436" s="11"/>
      <c r="E3436" s="11"/>
      <c r="F3436" s="9"/>
      <c r="G3436" s="9"/>
      <c r="H3436" s="9"/>
      <c r="I3436" s="9"/>
      <c r="J3436" s="9"/>
      <c r="K3436" s="9"/>
      <c r="L3436" s="9"/>
      <c r="M3436" s="9"/>
      <c r="N3436" s="9"/>
      <c r="O3436" s="12"/>
      <c r="P3436" s="9"/>
      <c r="Q3436" s="9"/>
    </row>
    <row r="3437" spans="1:17" x14ac:dyDescent="0.2">
      <c r="A3437" s="9"/>
      <c r="B3437" s="10"/>
      <c r="C3437" s="9"/>
      <c r="D3437" s="11"/>
      <c r="E3437" s="11"/>
      <c r="F3437" s="9"/>
      <c r="G3437" s="9"/>
      <c r="H3437" s="9"/>
      <c r="I3437" s="9"/>
      <c r="J3437" s="9"/>
      <c r="K3437" s="9"/>
      <c r="L3437" s="9"/>
      <c r="M3437" s="9"/>
      <c r="N3437" s="9"/>
      <c r="O3437" s="12"/>
      <c r="P3437" s="9"/>
      <c r="Q3437" s="9"/>
    </row>
    <row r="3438" spans="1:17" x14ac:dyDescent="0.2">
      <c r="A3438" s="9"/>
      <c r="B3438" s="10"/>
      <c r="C3438" s="9"/>
      <c r="D3438" s="11"/>
      <c r="E3438" s="11"/>
      <c r="F3438" s="9"/>
      <c r="G3438" s="9"/>
      <c r="H3438" s="9"/>
      <c r="I3438" s="9"/>
      <c r="J3438" s="9"/>
      <c r="K3438" s="9"/>
      <c r="L3438" s="9"/>
      <c r="M3438" s="9"/>
      <c r="N3438" s="9"/>
      <c r="O3438" s="12"/>
      <c r="P3438" s="9"/>
      <c r="Q3438" s="9"/>
    </row>
    <row r="3439" spans="1:17" x14ac:dyDescent="0.2">
      <c r="A3439" s="9"/>
      <c r="B3439" s="10"/>
      <c r="C3439" s="9"/>
      <c r="D3439" s="11"/>
      <c r="E3439" s="11"/>
      <c r="F3439" s="9"/>
      <c r="G3439" s="9"/>
      <c r="H3439" s="9"/>
      <c r="I3439" s="9"/>
      <c r="J3439" s="9"/>
      <c r="K3439" s="9"/>
      <c r="L3439" s="9"/>
      <c r="M3439" s="9"/>
      <c r="N3439" s="9"/>
      <c r="O3439" s="12"/>
      <c r="P3439" s="9"/>
      <c r="Q3439" s="9"/>
    </row>
    <row r="3440" spans="1:17" x14ac:dyDescent="0.2">
      <c r="A3440" s="9"/>
      <c r="B3440" s="10"/>
      <c r="C3440" s="9"/>
      <c r="D3440" s="11"/>
      <c r="E3440" s="11"/>
      <c r="F3440" s="9"/>
      <c r="G3440" s="9"/>
      <c r="H3440" s="9"/>
      <c r="I3440" s="9"/>
      <c r="J3440" s="9"/>
      <c r="K3440" s="9"/>
      <c r="L3440" s="9"/>
      <c r="M3440" s="9"/>
      <c r="N3440" s="9"/>
      <c r="O3440" s="12"/>
      <c r="P3440" s="9"/>
      <c r="Q3440" s="9"/>
    </row>
    <row r="3441" spans="1:17" x14ac:dyDescent="0.2">
      <c r="A3441" s="9"/>
      <c r="B3441" s="10"/>
      <c r="C3441" s="9"/>
      <c r="D3441" s="11"/>
      <c r="E3441" s="11"/>
      <c r="F3441" s="9"/>
      <c r="G3441" s="9"/>
      <c r="H3441" s="9"/>
      <c r="I3441" s="9"/>
      <c r="J3441" s="9"/>
      <c r="K3441" s="9"/>
      <c r="L3441" s="9"/>
      <c r="M3441" s="9"/>
      <c r="N3441" s="9"/>
      <c r="O3441" s="12"/>
      <c r="P3441" s="9"/>
      <c r="Q3441" s="9"/>
    </row>
    <row r="3442" spans="1:17" x14ac:dyDescent="0.2">
      <c r="A3442" s="9"/>
      <c r="B3442" s="10"/>
      <c r="C3442" s="9"/>
      <c r="D3442" s="11"/>
      <c r="E3442" s="11"/>
      <c r="F3442" s="9"/>
      <c r="G3442" s="9"/>
      <c r="H3442" s="9"/>
      <c r="I3442" s="9"/>
      <c r="J3442" s="9"/>
      <c r="K3442" s="9"/>
      <c r="L3442" s="9"/>
      <c r="M3442" s="9"/>
      <c r="N3442" s="9"/>
      <c r="O3442" s="12"/>
      <c r="P3442" s="9"/>
      <c r="Q3442" s="9"/>
    </row>
    <row r="3443" spans="1:17" x14ac:dyDescent="0.2">
      <c r="A3443" s="9"/>
      <c r="B3443" s="10"/>
      <c r="C3443" s="9"/>
      <c r="D3443" s="11"/>
      <c r="E3443" s="11"/>
      <c r="F3443" s="9"/>
      <c r="G3443" s="9"/>
      <c r="H3443" s="9"/>
      <c r="I3443" s="9"/>
      <c r="J3443" s="9"/>
      <c r="K3443" s="9"/>
      <c r="L3443" s="9"/>
      <c r="M3443" s="9"/>
      <c r="N3443" s="9"/>
      <c r="O3443" s="12"/>
      <c r="P3443" s="9"/>
      <c r="Q3443" s="9"/>
    </row>
    <row r="3444" spans="1:17" x14ac:dyDescent="0.2">
      <c r="A3444" s="9"/>
      <c r="B3444" s="10"/>
      <c r="C3444" s="9"/>
      <c r="D3444" s="11"/>
      <c r="E3444" s="11"/>
      <c r="F3444" s="9"/>
      <c r="G3444" s="9"/>
      <c r="H3444" s="9"/>
      <c r="I3444" s="9"/>
      <c r="J3444" s="9"/>
      <c r="K3444" s="9"/>
      <c r="L3444" s="9"/>
      <c r="M3444" s="9"/>
      <c r="N3444" s="9"/>
      <c r="O3444" s="12"/>
      <c r="P3444" s="9"/>
      <c r="Q3444" s="9"/>
    </row>
    <row r="3445" spans="1:17" x14ac:dyDescent="0.2">
      <c r="A3445" s="9"/>
      <c r="B3445" s="10"/>
      <c r="C3445" s="9"/>
      <c r="D3445" s="11"/>
      <c r="E3445" s="11"/>
      <c r="F3445" s="9"/>
      <c r="G3445" s="9"/>
      <c r="H3445" s="9"/>
      <c r="I3445" s="9"/>
      <c r="J3445" s="9"/>
      <c r="K3445" s="9"/>
      <c r="L3445" s="9"/>
      <c r="M3445" s="9"/>
      <c r="N3445" s="9"/>
      <c r="O3445" s="12"/>
      <c r="P3445" s="9"/>
      <c r="Q3445" s="9"/>
    </row>
    <row r="3446" spans="1:17" x14ac:dyDescent="0.2">
      <c r="A3446" s="9"/>
      <c r="B3446" s="10"/>
      <c r="C3446" s="9"/>
      <c r="D3446" s="11"/>
      <c r="E3446" s="11"/>
      <c r="F3446" s="9"/>
      <c r="G3446" s="9"/>
      <c r="H3446" s="9"/>
      <c r="I3446" s="9"/>
      <c r="J3446" s="9"/>
      <c r="K3446" s="9"/>
      <c r="L3446" s="9"/>
      <c r="M3446" s="9"/>
      <c r="N3446" s="9"/>
      <c r="O3446" s="12"/>
      <c r="P3446" s="9"/>
      <c r="Q3446" s="9"/>
    </row>
    <row r="3447" spans="1:17" x14ac:dyDescent="0.2">
      <c r="A3447" s="9"/>
      <c r="B3447" s="10"/>
      <c r="C3447" s="9"/>
      <c r="D3447" s="11"/>
      <c r="E3447" s="11"/>
      <c r="F3447" s="9"/>
      <c r="G3447" s="9"/>
      <c r="H3447" s="9"/>
      <c r="I3447" s="9"/>
      <c r="J3447" s="9"/>
      <c r="K3447" s="9"/>
      <c r="L3447" s="9"/>
      <c r="M3447" s="9"/>
      <c r="N3447" s="9"/>
      <c r="O3447" s="12"/>
      <c r="P3447" s="9"/>
      <c r="Q3447" s="9"/>
    </row>
    <row r="3448" spans="1:17" x14ac:dyDescent="0.2">
      <c r="A3448" s="9"/>
      <c r="B3448" s="10"/>
      <c r="C3448" s="9"/>
      <c r="D3448" s="11"/>
      <c r="E3448" s="11"/>
      <c r="F3448" s="9"/>
      <c r="G3448" s="9"/>
      <c r="H3448" s="9"/>
      <c r="I3448" s="9"/>
      <c r="J3448" s="9"/>
      <c r="K3448" s="9"/>
      <c r="L3448" s="9"/>
      <c r="M3448" s="9"/>
      <c r="N3448" s="9"/>
      <c r="O3448" s="12"/>
      <c r="P3448" s="9"/>
      <c r="Q3448" s="9"/>
    </row>
    <row r="3449" spans="1:17" x14ac:dyDescent="0.2">
      <c r="A3449" s="9"/>
      <c r="B3449" s="10"/>
      <c r="C3449" s="9"/>
      <c r="D3449" s="11"/>
      <c r="E3449" s="11"/>
      <c r="F3449" s="9"/>
      <c r="G3449" s="9"/>
      <c r="H3449" s="9"/>
      <c r="I3449" s="9"/>
      <c r="J3449" s="9"/>
      <c r="K3449" s="9"/>
      <c r="L3449" s="9"/>
      <c r="M3449" s="9"/>
      <c r="N3449" s="9"/>
      <c r="O3449" s="12"/>
      <c r="P3449" s="9"/>
      <c r="Q3449" s="9"/>
    </row>
    <row r="3450" spans="1:17" x14ac:dyDescent="0.2">
      <c r="A3450" s="9"/>
      <c r="B3450" s="10"/>
      <c r="C3450" s="9"/>
      <c r="D3450" s="11"/>
      <c r="E3450" s="11"/>
      <c r="F3450" s="9"/>
      <c r="G3450" s="9"/>
      <c r="H3450" s="9"/>
      <c r="I3450" s="9"/>
      <c r="J3450" s="9"/>
      <c r="K3450" s="9"/>
      <c r="L3450" s="9"/>
      <c r="M3450" s="9"/>
      <c r="N3450" s="9"/>
      <c r="O3450" s="12"/>
      <c r="P3450" s="9"/>
      <c r="Q3450" s="9"/>
    </row>
    <row r="3451" spans="1:17" x14ac:dyDescent="0.2">
      <c r="A3451" s="9"/>
      <c r="B3451" s="10"/>
      <c r="C3451" s="9"/>
      <c r="D3451" s="11"/>
      <c r="E3451" s="11"/>
      <c r="F3451" s="9"/>
      <c r="G3451" s="9"/>
      <c r="H3451" s="9"/>
      <c r="I3451" s="9"/>
      <c r="J3451" s="9"/>
      <c r="K3451" s="9"/>
      <c r="L3451" s="9"/>
      <c r="M3451" s="9"/>
      <c r="N3451" s="9"/>
      <c r="O3451" s="12"/>
      <c r="P3451" s="9"/>
      <c r="Q3451" s="9"/>
    </row>
    <row r="3452" spans="1:17" x14ac:dyDescent="0.2">
      <c r="A3452" s="9"/>
      <c r="B3452" s="10"/>
      <c r="C3452" s="9"/>
      <c r="D3452" s="11"/>
      <c r="E3452" s="11"/>
      <c r="F3452" s="9"/>
      <c r="G3452" s="9"/>
      <c r="H3452" s="9"/>
      <c r="I3452" s="9"/>
      <c r="J3452" s="9"/>
      <c r="K3452" s="9"/>
      <c r="L3452" s="9"/>
      <c r="M3452" s="9"/>
      <c r="N3452" s="9"/>
      <c r="O3452" s="12"/>
      <c r="P3452" s="9"/>
      <c r="Q3452" s="9"/>
    </row>
    <row r="3453" spans="1:17" x14ac:dyDescent="0.2">
      <c r="A3453" s="9"/>
      <c r="B3453" s="10"/>
      <c r="C3453" s="9"/>
      <c r="D3453" s="11"/>
      <c r="E3453" s="11"/>
      <c r="F3453" s="9"/>
      <c r="G3453" s="9"/>
      <c r="H3453" s="9"/>
      <c r="I3453" s="9"/>
      <c r="J3453" s="9"/>
      <c r="K3453" s="9"/>
      <c r="L3453" s="9"/>
      <c r="M3453" s="9"/>
      <c r="N3453" s="9"/>
      <c r="O3453" s="12"/>
      <c r="P3453" s="9"/>
      <c r="Q3453" s="9"/>
    </row>
    <row r="3454" spans="1:17" x14ac:dyDescent="0.2">
      <c r="A3454" s="9"/>
      <c r="B3454" s="10"/>
      <c r="C3454" s="9"/>
      <c r="D3454" s="11"/>
      <c r="E3454" s="11"/>
      <c r="F3454" s="9"/>
      <c r="G3454" s="9"/>
      <c r="H3454" s="9"/>
      <c r="I3454" s="9"/>
      <c r="J3454" s="9"/>
      <c r="K3454" s="9"/>
      <c r="L3454" s="9"/>
      <c r="M3454" s="9"/>
      <c r="N3454" s="9"/>
      <c r="O3454" s="12"/>
      <c r="P3454" s="9"/>
      <c r="Q3454" s="9"/>
    </row>
    <row r="3455" spans="1:17" x14ac:dyDescent="0.2">
      <c r="A3455" s="9"/>
      <c r="B3455" s="10"/>
      <c r="C3455" s="9"/>
      <c r="D3455" s="11"/>
      <c r="E3455" s="11"/>
      <c r="F3455" s="9"/>
      <c r="G3455" s="9"/>
      <c r="H3455" s="9"/>
      <c r="I3455" s="9"/>
      <c r="J3455" s="9"/>
      <c r="K3455" s="9"/>
      <c r="L3455" s="9"/>
      <c r="M3455" s="9"/>
      <c r="N3455" s="9"/>
      <c r="O3455" s="12"/>
      <c r="P3455" s="9"/>
      <c r="Q3455" s="9"/>
    </row>
    <row r="3456" spans="1:17" x14ac:dyDescent="0.2">
      <c r="A3456" s="9"/>
      <c r="B3456" s="10"/>
      <c r="C3456" s="9"/>
      <c r="D3456" s="11"/>
      <c r="E3456" s="11"/>
      <c r="F3456" s="9"/>
      <c r="G3456" s="9"/>
      <c r="H3456" s="9"/>
      <c r="I3456" s="9"/>
      <c r="J3456" s="9"/>
      <c r="K3456" s="9"/>
      <c r="L3456" s="9"/>
      <c r="M3456" s="9"/>
      <c r="N3456" s="9"/>
      <c r="O3456" s="12"/>
      <c r="P3456" s="9"/>
      <c r="Q3456" s="9"/>
    </row>
    <row r="3457" spans="1:17" x14ac:dyDescent="0.2">
      <c r="A3457" s="9"/>
      <c r="B3457" s="10"/>
      <c r="C3457" s="9"/>
      <c r="D3457" s="11"/>
      <c r="E3457" s="11"/>
      <c r="F3457" s="9"/>
      <c r="G3457" s="9"/>
      <c r="H3457" s="9"/>
      <c r="I3457" s="9"/>
      <c r="J3457" s="9"/>
      <c r="K3457" s="9"/>
      <c r="L3457" s="9"/>
      <c r="M3457" s="9"/>
      <c r="N3457" s="9"/>
      <c r="O3457" s="12"/>
      <c r="P3457" s="9"/>
      <c r="Q3457" s="9"/>
    </row>
    <row r="3458" spans="1:17" x14ac:dyDescent="0.2">
      <c r="A3458" s="9"/>
      <c r="B3458" s="10"/>
      <c r="C3458" s="9"/>
      <c r="D3458" s="11"/>
      <c r="E3458" s="11"/>
      <c r="F3458" s="9"/>
      <c r="G3458" s="9"/>
      <c r="H3458" s="9"/>
      <c r="I3458" s="9"/>
      <c r="J3458" s="9"/>
      <c r="K3458" s="9"/>
      <c r="L3458" s="9"/>
      <c r="M3458" s="9"/>
      <c r="N3458" s="9"/>
      <c r="O3458" s="12"/>
      <c r="P3458" s="9"/>
      <c r="Q3458" s="9"/>
    </row>
    <row r="3459" spans="1:17" x14ac:dyDescent="0.2">
      <c r="A3459" s="9"/>
      <c r="B3459" s="10"/>
      <c r="C3459" s="9"/>
      <c r="D3459" s="11"/>
      <c r="E3459" s="11"/>
      <c r="F3459" s="9"/>
      <c r="G3459" s="9"/>
      <c r="H3459" s="9"/>
      <c r="I3459" s="9"/>
      <c r="J3459" s="9"/>
      <c r="K3459" s="9"/>
      <c r="L3459" s="9"/>
      <c r="M3459" s="9"/>
      <c r="N3459" s="9"/>
      <c r="O3459" s="12"/>
      <c r="P3459" s="9"/>
      <c r="Q3459" s="9"/>
    </row>
    <row r="3460" spans="1:17" x14ac:dyDescent="0.2">
      <c r="A3460" s="9"/>
      <c r="B3460" s="10"/>
      <c r="C3460" s="9"/>
      <c r="D3460" s="11"/>
      <c r="E3460" s="11"/>
      <c r="F3460" s="9"/>
      <c r="G3460" s="9"/>
      <c r="H3460" s="9"/>
      <c r="I3460" s="9"/>
      <c r="J3460" s="9"/>
      <c r="K3460" s="9"/>
      <c r="L3460" s="9"/>
      <c r="M3460" s="9"/>
      <c r="N3460" s="9"/>
      <c r="O3460" s="12"/>
      <c r="P3460" s="9"/>
      <c r="Q3460" s="9"/>
    </row>
    <row r="3461" spans="1:17" x14ac:dyDescent="0.2">
      <c r="A3461" s="9"/>
      <c r="B3461" s="10"/>
      <c r="C3461" s="9"/>
      <c r="D3461" s="11"/>
      <c r="E3461" s="11"/>
      <c r="F3461" s="9"/>
      <c r="G3461" s="9"/>
      <c r="H3461" s="9"/>
      <c r="I3461" s="9"/>
      <c r="J3461" s="9"/>
      <c r="K3461" s="9"/>
      <c r="L3461" s="9"/>
      <c r="M3461" s="9"/>
      <c r="N3461" s="9"/>
      <c r="O3461" s="12"/>
      <c r="P3461" s="9"/>
      <c r="Q3461" s="9"/>
    </row>
    <row r="3462" spans="1:17" x14ac:dyDescent="0.2">
      <c r="A3462" s="9"/>
      <c r="B3462" s="10"/>
      <c r="C3462" s="9"/>
      <c r="D3462" s="11"/>
      <c r="E3462" s="11"/>
      <c r="F3462" s="9"/>
      <c r="G3462" s="9"/>
      <c r="H3462" s="9"/>
      <c r="I3462" s="9"/>
      <c r="J3462" s="9"/>
      <c r="K3462" s="9"/>
      <c r="L3462" s="9"/>
      <c r="M3462" s="9"/>
      <c r="N3462" s="9"/>
      <c r="O3462" s="12"/>
      <c r="P3462" s="9"/>
      <c r="Q3462" s="9"/>
    </row>
    <row r="3463" spans="1:17" x14ac:dyDescent="0.2">
      <c r="A3463" s="9"/>
      <c r="B3463" s="10"/>
      <c r="C3463" s="9"/>
      <c r="D3463" s="11"/>
      <c r="E3463" s="11"/>
      <c r="F3463" s="9"/>
      <c r="G3463" s="9"/>
      <c r="H3463" s="9"/>
      <c r="I3463" s="9"/>
      <c r="J3463" s="9"/>
      <c r="K3463" s="9"/>
      <c r="L3463" s="9"/>
      <c r="M3463" s="9"/>
      <c r="N3463" s="9"/>
      <c r="O3463" s="12"/>
      <c r="P3463" s="9"/>
      <c r="Q3463" s="9"/>
    </row>
    <row r="3464" spans="1:17" x14ac:dyDescent="0.2">
      <c r="A3464" s="9"/>
      <c r="B3464" s="10"/>
      <c r="C3464" s="9"/>
      <c r="D3464" s="11"/>
      <c r="E3464" s="11"/>
      <c r="F3464" s="9"/>
      <c r="G3464" s="9"/>
      <c r="H3464" s="9"/>
      <c r="I3464" s="9"/>
      <c r="J3464" s="9"/>
      <c r="K3464" s="9"/>
      <c r="L3464" s="9"/>
      <c r="M3464" s="9"/>
      <c r="N3464" s="9"/>
      <c r="O3464" s="12"/>
      <c r="P3464" s="9"/>
      <c r="Q3464" s="9"/>
    </row>
    <row r="3465" spans="1:17" x14ac:dyDescent="0.2">
      <c r="A3465" s="9"/>
      <c r="B3465" s="10"/>
      <c r="C3465" s="9"/>
      <c r="D3465" s="11"/>
      <c r="E3465" s="11"/>
      <c r="F3465" s="9"/>
      <c r="G3465" s="9"/>
      <c r="H3465" s="9"/>
      <c r="I3465" s="9"/>
      <c r="J3465" s="9"/>
      <c r="K3465" s="9"/>
      <c r="L3465" s="9"/>
      <c r="M3465" s="9"/>
      <c r="N3465" s="9"/>
      <c r="O3465" s="12"/>
      <c r="P3465" s="9"/>
      <c r="Q3465" s="9"/>
    </row>
    <row r="3466" spans="1:17" x14ac:dyDescent="0.2">
      <c r="A3466" s="9"/>
      <c r="B3466" s="10"/>
      <c r="C3466" s="9"/>
      <c r="D3466" s="11"/>
      <c r="E3466" s="11"/>
      <c r="F3466" s="9"/>
      <c r="G3466" s="9"/>
      <c r="H3466" s="9"/>
      <c r="I3466" s="9"/>
      <c r="J3466" s="9"/>
      <c r="K3466" s="9"/>
      <c r="L3466" s="9"/>
      <c r="M3466" s="9"/>
      <c r="N3466" s="9"/>
      <c r="O3466" s="12"/>
      <c r="P3466" s="9"/>
      <c r="Q3466" s="9"/>
    </row>
    <row r="3467" spans="1:17" x14ac:dyDescent="0.2">
      <c r="A3467" s="9"/>
      <c r="B3467" s="10"/>
      <c r="C3467" s="9"/>
      <c r="D3467" s="11"/>
      <c r="E3467" s="11"/>
      <c r="F3467" s="9"/>
      <c r="G3467" s="9"/>
      <c r="H3467" s="9"/>
      <c r="I3467" s="9"/>
      <c r="J3467" s="9"/>
      <c r="K3467" s="9"/>
      <c r="L3467" s="9"/>
      <c r="M3467" s="9"/>
      <c r="N3467" s="9"/>
      <c r="O3467" s="12"/>
      <c r="P3467" s="9"/>
      <c r="Q3467" s="9"/>
    </row>
    <row r="3468" spans="1:17" x14ac:dyDescent="0.2">
      <c r="A3468" s="9"/>
      <c r="B3468" s="10"/>
      <c r="C3468" s="9"/>
      <c r="D3468" s="11"/>
      <c r="E3468" s="11"/>
      <c r="F3468" s="9"/>
      <c r="G3468" s="9"/>
      <c r="H3468" s="9"/>
      <c r="I3468" s="9"/>
      <c r="J3468" s="9"/>
      <c r="K3468" s="9"/>
      <c r="L3468" s="9"/>
      <c r="M3468" s="9"/>
      <c r="N3468" s="9"/>
      <c r="O3468" s="12"/>
      <c r="P3468" s="9"/>
      <c r="Q3468" s="9"/>
    </row>
    <row r="3469" spans="1:17" x14ac:dyDescent="0.2">
      <c r="A3469" s="9"/>
      <c r="B3469" s="10"/>
      <c r="C3469" s="9"/>
      <c r="D3469" s="11"/>
      <c r="E3469" s="11"/>
      <c r="F3469" s="9"/>
      <c r="G3469" s="9"/>
      <c r="H3469" s="9"/>
      <c r="I3469" s="9"/>
      <c r="J3469" s="9"/>
      <c r="K3469" s="9"/>
      <c r="L3469" s="9"/>
      <c r="M3469" s="9"/>
      <c r="N3469" s="9"/>
      <c r="O3469" s="12"/>
      <c r="P3469" s="9"/>
      <c r="Q3469" s="9"/>
    </row>
    <row r="3470" spans="1:17" x14ac:dyDescent="0.2">
      <c r="A3470" s="9"/>
      <c r="B3470" s="10"/>
      <c r="C3470" s="9"/>
      <c r="D3470" s="11"/>
      <c r="E3470" s="11"/>
      <c r="F3470" s="9"/>
      <c r="G3470" s="9"/>
      <c r="H3470" s="9"/>
      <c r="I3470" s="9"/>
      <c r="J3470" s="9"/>
      <c r="K3470" s="9"/>
      <c r="L3470" s="9"/>
      <c r="M3470" s="9"/>
      <c r="N3470" s="9"/>
      <c r="O3470" s="12"/>
      <c r="P3470" s="9"/>
      <c r="Q3470" s="9"/>
    </row>
    <row r="3471" spans="1:17" x14ac:dyDescent="0.2">
      <c r="A3471" s="9"/>
      <c r="B3471" s="10"/>
      <c r="C3471" s="9"/>
      <c r="D3471" s="11"/>
      <c r="E3471" s="11"/>
      <c r="F3471" s="9"/>
      <c r="G3471" s="9"/>
      <c r="H3471" s="9"/>
      <c r="I3471" s="9"/>
      <c r="J3471" s="9"/>
      <c r="K3471" s="9"/>
      <c r="L3471" s="9"/>
      <c r="M3471" s="9"/>
      <c r="N3471" s="9"/>
      <c r="O3471" s="12"/>
      <c r="P3471" s="9"/>
      <c r="Q3471" s="9"/>
    </row>
    <row r="3472" spans="1:17" x14ac:dyDescent="0.2">
      <c r="A3472" s="9"/>
      <c r="B3472" s="10"/>
      <c r="C3472" s="9"/>
      <c r="D3472" s="11"/>
      <c r="E3472" s="11"/>
      <c r="F3472" s="9"/>
      <c r="G3472" s="9"/>
      <c r="H3472" s="9"/>
      <c r="I3472" s="9"/>
      <c r="J3472" s="9"/>
      <c r="K3472" s="9"/>
      <c r="L3472" s="9"/>
      <c r="M3472" s="9"/>
      <c r="N3472" s="9"/>
      <c r="O3472" s="12"/>
      <c r="P3472" s="9"/>
      <c r="Q3472" s="9"/>
    </row>
    <row r="3473" spans="1:17" x14ac:dyDescent="0.2">
      <c r="A3473" s="9"/>
      <c r="B3473" s="10"/>
      <c r="C3473" s="9"/>
      <c r="D3473" s="11"/>
      <c r="E3473" s="11"/>
      <c r="F3473" s="9"/>
      <c r="G3473" s="9"/>
      <c r="H3473" s="9"/>
      <c r="I3473" s="9"/>
      <c r="J3473" s="9"/>
      <c r="K3473" s="9"/>
      <c r="L3473" s="9"/>
      <c r="M3473" s="9"/>
      <c r="N3473" s="9"/>
      <c r="O3473" s="12"/>
      <c r="P3473" s="9"/>
      <c r="Q3473" s="9"/>
    </row>
    <row r="3474" spans="1:17" x14ac:dyDescent="0.2">
      <c r="A3474" s="9"/>
      <c r="B3474" s="10"/>
      <c r="C3474" s="9"/>
      <c r="D3474" s="11"/>
      <c r="E3474" s="11"/>
      <c r="F3474" s="9"/>
      <c r="G3474" s="9"/>
      <c r="H3474" s="9"/>
      <c r="I3474" s="9"/>
      <c r="J3474" s="9"/>
      <c r="K3474" s="9"/>
      <c r="L3474" s="9"/>
      <c r="M3474" s="9"/>
      <c r="N3474" s="9"/>
      <c r="O3474" s="12"/>
      <c r="P3474" s="9"/>
      <c r="Q3474" s="9"/>
    </row>
    <row r="3475" spans="1:17" x14ac:dyDescent="0.2">
      <c r="A3475" s="9"/>
      <c r="B3475" s="10"/>
      <c r="C3475" s="9"/>
      <c r="D3475" s="11"/>
      <c r="E3475" s="11"/>
      <c r="F3475" s="9"/>
      <c r="G3475" s="9"/>
      <c r="H3475" s="9"/>
      <c r="I3475" s="9"/>
      <c r="J3475" s="9"/>
      <c r="K3475" s="9"/>
      <c r="L3475" s="9"/>
      <c r="M3475" s="9"/>
      <c r="N3475" s="9"/>
      <c r="O3475" s="12"/>
      <c r="P3475" s="9"/>
      <c r="Q3475" s="9"/>
    </row>
    <row r="3476" spans="1:17" x14ac:dyDescent="0.2">
      <c r="A3476" s="9"/>
      <c r="B3476" s="10"/>
      <c r="C3476" s="9"/>
      <c r="D3476" s="11"/>
      <c r="E3476" s="11"/>
      <c r="F3476" s="9"/>
      <c r="G3476" s="9"/>
      <c r="H3476" s="9"/>
      <c r="I3476" s="9"/>
      <c r="J3476" s="9"/>
      <c r="K3476" s="9"/>
      <c r="L3476" s="9"/>
      <c r="M3476" s="9"/>
      <c r="N3476" s="9"/>
      <c r="O3476" s="12"/>
      <c r="P3476" s="9"/>
      <c r="Q3476" s="9"/>
    </row>
    <row r="3477" spans="1:17" x14ac:dyDescent="0.2">
      <c r="A3477" s="9"/>
      <c r="B3477" s="10"/>
      <c r="C3477" s="9"/>
      <c r="D3477" s="11"/>
      <c r="E3477" s="11"/>
      <c r="F3477" s="9"/>
      <c r="G3477" s="9"/>
      <c r="H3477" s="9"/>
      <c r="I3477" s="9"/>
      <c r="J3477" s="9"/>
      <c r="K3477" s="9"/>
      <c r="L3477" s="9"/>
      <c r="M3477" s="9"/>
      <c r="N3477" s="9"/>
      <c r="O3477" s="12"/>
      <c r="P3477" s="9"/>
      <c r="Q3477" s="9"/>
    </row>
    <row r="3478" spans="1:17" x14ac:dyDescent="0.2">
      <c r="A3478" s="9"/>
      <c r="B3478" s="10"/>
      <c r="C3478" s="9"/>
      <c r="D3478" s="11"/>
      <c r="E3478" s="11"/>
      <c r="F3478" s="9"/>
      <c r="G3478" s="9"/>
      <c r="H3478" s="9"/>
      <c r="I3478" s="9"/>
      <c r="J3478" s="9"/>
      <c r="K3478" s="9"/>
      <c r="L3478" s="9"/>
      <c r="M3478" s="9"/>
      <c r="N3478" s="9"/>
      <c r="O3478" s="12"/>
      <c r="P3478" s="9"/>
      <c r="Q3478" s="9"/>
    </row>
    <row r="3479" spans="1:17" x14ac:dyDescent="0.2">
      <c r="A3479" s="9"/>
      <c r="B3479" s="10"/>
      <c r="C3479" s="9"/>
      <c r="D3479" s="11"/>
      <c r="E3479" s="11"/>
      <c r="F3479" s="9"/>
      <c r="G3479" s="9"/>
      <c r="H3479" s="9"/>
      <c r="I3479" s="9"/>
      <c r="J3479" s="9"/>
      <c r="K3479" s="9"/>
      <c r="L3479" s="9"/>
      <c r="M3479" s="9"/>
      <c r="N3479" s="9"/>
      <c r="O3479" s="12"/>
      <c r="P3479" s="9"/>
      <c r="Q3479" s="9"/>
    </row>
    <row r="3480" spans="1:17" x14ac:dyDescent="0.2">
      <c r="A3480" s="9"/>
      <c r="B3480" s="10"/>
      <c r="C3480" s="9"/>
      <c r="D3480" s="11"/>
      <c r="E3480" s="11"/>
      <c r="F3480" s="9"/>
      <c r="G3480" s="9"/>
      <c r="H3480" s="9"/>
      <c r="I3480" s="9"/>
      <c r="J3480" s="9"/>
      <c r="K3480" s="9"/>
      <c r="L3480" s="9"/>
      <c r="M3480" s="9"/>
      <c r="N3480" s="9"/>
      <c r="O3480" s="12"/>
      <c r="P3480" s="9"/>
      <c r="Q3480" s="9"/>
    </row>
    <row r="3481" spans="1:17" x14ac:dyDescent="0.2">
      <c r="A3481" s="9"/>
      <c r="B3481" s="10"/>
      <c r="C3481" s="9"/>
      <c r="D3481" s="11"/>
      <c r="E3481" s="11"/>
      <c r="F3481" s="9"/>
      <c r="G3481" s="9"/>
      <c r="H3481" s="9"/>
      <c r="I3481" s="9"/>
      <c r="J3481" s="9"/>
      <c r="K3481" s="9"/>
      <c r="L3481" s="9"/>
      <c r="M3481" s="9"/>
      <c r="N3481" s="9"/>
      <c r="O3481" s="12"/>
      <c r="P3481" s="9"/>
      <c r="Q3481" s="9"/>
    </row>
    <row r="3482" spans="1:17" x14ac:dyDescent="0.2">
      <c r="A3482" s="9"/>
      <c r="B3482" s="10"/>
      <c r="C3482" s="9"/>
      <c r="D3482" s="11"/>
      <c r="E3482" s="11"/>
      <c r="F3482" s="9"/>
      <c r="G3482" s="9"/>
      <c r="H3482" s="9"/>
      <c r="I3482" s="9"/>
      <c r="J3482" s="9"/>
      <c r="K3482" s="9"/>
      <c r="L3482" s="9"/>
      <c r="M3482" s="9"/>
      <c r="N3482" s="9"/>
      <c r="O3482" s="12"/>
      <c r="P3482" s="9"/>
      <c r="Q3482" s="9"/>
    </row>
    <row r="3483" spans="1:17" x14ac:dyDescent="0.2">
      <c r="A3483" s="9"/>
      <c r="B3483" s="10"/>
      <c r="C3483" s="9"/>
      <c r="D3483" s="11"/>
      <c r="E3483" s="11"/>
      <c r="F3483" s="9"/>
      <c r="G3483" s="9"/>
      <c r="H3483" s="9"/>
      <c r="I3483" s="9"/>
      <c r="J3483" s="9"/>
      <c r="K3483" s="9"/>
      <c r="L3483" s="9"/>
      <c r="M3483" s="9"/>
      <c r="N3483" s="9"/>
      <c r="O3483" s="12"/>
      <c r="P3483" s="9"/>
      <c r="Q3483" s="9"/>
    </row>
    <row r="3484" spans="1:17" x14ac:dyDescent="0.2">
      <c r="A3484" s="9"/>
      <c r="B3484" s="10"/>
      <c r="C3484" s="9"/>
      <c r="D3484" s="11"/>
      <c r="E3484" s="11"/>
      <c r="F3484" s="9"/>
      <c r="G3484" s="9"/>
      <c r="H3484" s="9"/>
      <c r="I3484" s="9"/>
      <c r="J3484" s="9"/>
      <c r="K3484" s="9"/>
      <c r="L3484" s="9"/>
      <c r="M3484" s="9"/>
      <c r="N3484" s="9"/>
      <c r="O3484" s="12"/>
      <c r="P3484" s="9"/>
      <c r="Q3484" s="9"/>
    </row>
    <row r="3485" spans="1:17" x14ac:dyDescent="0.2">
      <c r="A3485" s="9"/>
      <c r="B3485" s="10"/>
      <c r="C3485" s="9"/>
      <c r="D3485" s="11"/>
      <c r="E3485" s="11"/>
      <c r="F3485" s="9"/>
      <c r="G3485" s="9"/>
      <c r="H3485" s="9"/>
      <c r="I3485" s="9"/>
      <c r="J3485" s="9"/>
      <c r="K3485" s="9"/>
      <c r="L3485" s="9"/>
      <c r="M3485" s="9"/>
      <c r="N3485" s="9"/>
      <c r="O3485" s="12"/>
      <c r="P3485" s="9"/>
      <c r="Q3485" s="9"/>
    </row>
    <row r="3486" spans="1:17" x14ac:dyDescent="0.2">
      <c r="A3486" s="9"/>
      <c r="B3486" s="10"/>
      <c r="C3486" s="9"/>
      <c r="D3486" s="11"/>
      <c r="E3486" s="11"/>
      <c r="F3486" s="9"/>
      <c r="G3486" s="9"/>
      <c r="H3486" s="9"/>
      <c r="I3486" s="9"/>
      <c r="J3486" s="9"/>
      <c r="K3486" s="9"/>
      <c r="L3486" s="9"/>
      <c r="M3486" s="9"/>
      <c r="N3486" s="9"/>
      <c r="O3486" s="12"/>
      <c r="P3486" s="9"/>
      <c r="Q3486" s="9"/>
    </row>
    <row r="3487" spans="1:17" x14ac:dyDescent="0.2">
      <c r="A3487" s="9"/>
      <c r="B3487" s="10"/>
      <c r="C3487" s="9"/>
      <c r="D3487" s="11"/>
      <c r="E3487" s="11"/>
      <c r="F3487" s="9"/>
      <c r="G3487" s="9"/>
      <c r="H3487" s="9"/>
      <c r="I3487" s="9"/>
      <c r="J3487" s="9"/>
      <c r="K3487" s="9"/>
      <c r="L3487" s="9"/>
      <c r="M3487" s="9"/>
      <c r="N3487" s="9"/>
      <c r="O3487" s="12"/>
      <c r="P3487" s="9"/>
      <c r="Q3487" s="9"/>
    </row>
    <row r="3488" spans="1:17" x14ac:dyDescent="0.2">
      <c r="A3488" s="9"/>
      <c r="B3488" s="10"/>
      <c r="C3488" s="9"/>
      <c r="D3488" s="11"/>
      <c r="E3488" s="11"/>
      <c r="F3488" s="9"/>
      <c r="G3488" s="9"/>
      <c r="H3488" s="9"/>
      <c r="I3488" s="9"/>
      <c r="J3488" s="9"/>
      <c r="K3488" s="9"/>
      <c r="L3488" s="9"/>
      <c r="M3488" s="9"/>
      <c r="N3488" s="9"/>
      <c r="O3488" s="12"/>
      <c r="P3488" s="9"/>
      <c r="Q3488" s="9"/>
    </row>
    <row r="3489" spans="1:17" x14ac:dyDescent="0.2">
      <c r="A3489" s="9"/>
      <c r="B3489" s="10"/>
      <c r="C3489" s="9"/>
      <c r="D3489" s="11"/>
      <c r="E3489" s="11"/>
      <c r="F3489" s="9"/>
      <c r="G3489" s="9"/>
      <c r="H3489" s="9"/>
      <c r="I3489" s="9"/>
      <c r="J3489" s="9"/>
      <c r="K3489" s="9"/>
      <c r="L3489" s="9"/>
      <c r="M3489" s="9"/>
      <c r="N3489" s="9"/>
      <c r="O3489" s="12"/>
      <c r="P3489" s="9"/>
      <c r="Q3489" s="9"/>
    </row>
    <row r="3490" spans="1:17" x14ac:dyDescent="0.2">
      <c r="A3490" s="9"/>
      <c r="B3490" s="10"/>
      <c r="C3490" s="9"/>
      <c r="D3490" s="11"/>
      <c r="E3490" s="11"/>
      <c r="F3490" s="9"/>
      <c r="G3490" s="9"/>
      <c r="H3490" s="9"/>
      <c r="I3490" s="9"/>
      <c r="J3490" s="9"/>
      <c r="K3490" s="9"/>
      <c r="L3490" s="9"/>
      <c r="M3490" s="9"/>
      <c r="N3490" s="9"/>
      <c r="O3490" s="12"/>
      <c r="P3490" s="9"/>
      <c r="Q3490" s="9"/>
    </row>
    <row r="3491" spans="1:17" x14ac:dyDescent="0.2">
      <c r="A3491" s="9"/>
      <c r="B3491" s="10"/>
      <c r="C3491" s="9"/>
      <c r="D3491" s="11"/>
      <c r="E3491" s="11"/>
      <c r="F3491" s="9"/>
      <c r="G3491" s="9"/>
      <c r="H3491" s="9"/>
      <c r="I3491" s="9"/>
      <c r="J3491" s="9"/>
      <c r="K3491" s="9"/>
      <c r="L3491" s="9"/>
      <c r="M3491" s="9"/>
      <c r="N3491" s="9"/>
      <c r="O3491" s="12"/>
      <c r="P3491" s="9"/>
      <c r="Q3491" s="9"/>
    </row>
    <row r="3492" spans="1:17" x14ac:dyDescent="0.2">
      <c r="A3492" s="9"/>
      <c r="B3492" s="10"/>
      <c r="C3492" s="9"/>
      <c r="D3492" s="11"/>
      <c r="E3492" s="11"/>
      <c r="F3492" s="9"/>
      <c r="G3492" s="9"/>
      <c r="H3492" s="9"/>
      <c r="I3492" s="9"/>
      <c r="J3492" s="9"/>
      <c r="K3492" s="9"/>
      <c r="L3492" s="9"/>
      <c r="M3492" s="9"/>
      <c r="N3492" s="9"/>
      <c r="O3492" s="12"/>
      <c r="P3492" s="9"/>
      <c r="Q3492" s="9"/>
    </row>
    <row r="3493" spans="1:17" x14ac:dyDescent="0.2">
      <c r="A3493" s="9"/>
      <c r="B3493" s="10"/>
      <c r="C3493" s="9"/>
      <c r="D3493" s="11"/>
      <c r="E3493" s="11"/>
      <c r="F3493" s="9"/>
      <c r="G3493" s="9"/>
      <c r="H3493" s="9"/>
      <c r="I3493" s="9"/>
      <c r="J3493" s="9"/>
      <c r="K3493" s="9"/>
      <c r="L3493" s="9"/>
      <c r="M3493" s="9"/>
      <c r="N3493" s="9"/>
      <c r="O3493" s="12"/>
      <c r="P3493" s="9"/>
      <c r="Q3493" s="9"/>
    </row>
    <row r="3494" spans="1:17" x14ac:dyDescent="0.2">
      <c r="A3494" s="9"/>
      <c r="B3494" s="10"/>
      <c r="C3494" s="9"/>
      <c r="D3494" s="11"/>
      <c r="E3494" s="11"/>
      <c r="F3494" s="9"/>
      <c r="G3494" s="9"/>
      <c r="H3494" s="9"/>
      <c r="I3494" s="9"/>
      <c r="J3494" s="9"/>
      <c r="K3494" s="9"/>
      <c r="L3494" s="9"/>
      <c r="M3494" s="9"/>
      <c r="N3494" s="9"/>
      <c r="O3494" s="12"/>
      <c r="P3494" s="9"/>
      <c r="Q3494" s="9"/>
    </row>
    <row r="3495" spans="1:17" x14ac:dyDescent="0.2">
      <c r="A3495" s="9"/>
      <c r="B3495" s="10"/>
      <c r="C3495" s="9"/>
      <c r="D3495" s="11"/>
      <c r="E3495" s="11"/>
      <c r="F3495" s="9"/>
      <c r="G3495" s="9"/>
      <c r="H3495" s="9"/>
      <c r="I3495" s="9"/>
      <c r="J3495" s="9"/>
      <c r="K3495" s="9"/>
      <c r="L3495" s="9"/>
      <c r="M3495" s="9"/>
      <c r="N3495" s="9"/>
      <c r="O3495" s="12"/>
      <c r="P3495" s="9"/>
      <c r="Q3495" s="9"/>
    </row>
    <row r="3496" spans="1:17" x14ac:dyDescent="0.2">
      <c r="A3496" s="9"/>
      <c r="B3496" s="10"/>
      <c r="C3496" s="9"/>
      <c r="D3496" s="11"/>
      <c r="E3496" s="11"/>
      <c r="F3496" s="9"/>
      <c r="G3496" s="9"/>
      <c r="H3496" s="9"/>
      <c r="I3496" s="9"/>
      <c r="J3496" s="9"/>
      <c r="K3496" s="9"/>
      <c r="L3496" s="9"/>
      <c r="M3496" s="9"/>
      <c r="N3496" s="9"/>
      <c r="O3496" s="12"/>
      <c r="P3496" s="9"/>
      <c r="Q3496" s="9"/>
    </row>
    <row r="3497" spans="1:17" x14ac:dyDescent="0.2">
      <c r="A3497" s="9"/>
      <c r="B3497" s="10"/>
      <c r="C3497" s="9"/>
      <c r="D3497" s="11"/>
      <c r="E3497" s="11"/>
      <c r="F3497" s="9"/>
      <c r="G3497" s="9"/>
      <c r="H3497" s="9"/>
      <c r="I3497" s="9"/>
      <c r="J3497" s="9"/>
      <c r="K3497" s="9"/>
      <c r="L3497" s="9"/>
      <c r="M3497" s="9"/>
      <c r="N3497" s="9"/>
      <c r="O3497" s="12"/>
      <c r="P3497" s="9"/>
      <c r="Q3497" s="9"/>
    </row>
    <row r="3498" spans="1:17" x14ac:dyDescent="0.2">
      <c r="A3498" s="9"/>
      <c r="B3498" s="10"/>
      <c r="C3498" s="9"/>
      <c r="D3498" s="11"/>
      <c r="E3498" s="11"/>
      <c r="F3498" s="9"/>
      <c r="G3498" s="9"/>
      <c r="H3498" s="9"/>
      <c r="I3498" s="9"/>
      <c r="J3498" s="9"/>
      <c r="K3498" s="9"/>
      <c r="L3498" s="9"/>
      <c r="M3498" s="9"/>
      <c r="N3498" s="9"/>
      <c r="O3498" s="12"/>
      <c r="P3498" s="9"/>
      <c r="Q3498" s="9"/>
    </row>
    <row r="3499" spans="1:17" x14ac:dyDescent="0.2">
      <c r="A3499" s="9"/>
      <c r="B3499" s="10"/>
      <c r="C3499" s="9"/>
      <c r="D3499" s="11"/>
      <c r="E3499" s="11"/>
      <c r="F3499" s="9"/>
      <c r="G3499" s="9"/>
      <c r="H3499" s="9"/>
      <c r="I3499" s="9"/>
      <c r="J3499" s="9"/>
      <c r="K3499" s="9"/>
      <c r="L3499" s="9"/>
      <c r="M3499" s="9"/>
      <c r="N3499" s="9"/>
      <c r="O3499" s="12"/>
      <c r="P3499" s="9"/>
      <c r="Q3499" s="9"/>
    </row>
    <row r="3500" spans="1:17" x14ac:dyDescent="0.2">
      <c r="A3500" s="9"/>
      <c r="B3500" s="10"/>
      <c r="C3500" s="9"/>
      <c r="D3500" s="11"/>
      <c r="E3500" s="11"/>
      <c r="F3500" s="9"/>
      <c r="G3500" s="9"/>
      <c r="H3500" s="9"/>
      <c r="I3500" s="9"/>
      <c r="J3500" s="9"/>
      <c r="K3500" s="9"/>
      <c r="L3500" s="9"/>
      <c r="M3500" s="9"/>
      <c r="N3500" s="9"/>
      <c r="O3500" s="12"/>
      <c r="P3500" s="9"/>
      <c r="Q3500" s="9"/>
    </row>
    <row r="3501" spans="1:17" x14ac:dyDescent="0.2">
      <c r="A3501" s="9"/>
      <c r="B3501" s="10"/>
      <c r="C3501" s="9"/>
      <c r="D3501" s="11"/>
      <c r="E3501" s="11"/>
      <c r="F3501" s="9"/>
      <c r="G3501" s="9"/>
      <c r="H3501" s="9"/>
      <c r="I3501" s="9"/>
      <c r="J3501" s="9"/>
      <c r="K3501" s="9"/>
      <c r="L3501" s="9"/>
      <c r="M3501" s="9"/>
      <c r="N3501" s="9"/>
      <c r="O3501" s="12"/>
      <c r="P3501" s="9"/>
      <c r="Q3501" s="9"/>
    </row>
    <row r="3502" spans="1:17" x14ac:dyDescent="0.2">
      <c r="A3502" s="9"/>
      <c r="B3502" s="10"/>
      <c r="C3502" s="9"/>
      <c r="D3502" s="11"/>
      <c r="E3502" s="11"/>
      <c r="F3502" s="9"/>
      <c r="G3502" s="9"/>
      <c r="H3502" s="9"/>
      <c r="I3502" s="9"/>
      <c r="J3502" s="9"/>
      <c r="K3502" s="9"/>
      <c r="L3502" s="9"/>
      <c r="M3502" s="9"/>
      <c r="N3502" s="9"/>
      <c r="O3502" s="12"/>
      <c r="P3502" s="9"/>
      <c r="Q3502" s="9"/>
    </row>
    <row r="3503" spans="1:17" x14ac:dyDescent="0.2">
      <c r="A3503" s="9"/>
      <c r="B3503" s="10"/>
      <c r="C3503" s="9"/>
      <c r="D3503" s="11"/>
      <c r="E3503" s="11"/>
      <c r="F3503" s="9"/>
      <c r="G3503" s="9"/>
      <c r="H3503" s="9"/>
      <c r="I3503" s="9"/>
      <c r="J3503" s="9"/>
      <c r="K3503" s="9"/>
      <c r="L3503" s="9"/>
      <c r="M3503" s="9"/>
      <c r="N3503" s="9"/>
      <c r="O3503" s="12"/>
      <c r="P3503" s="9"/>
      <c r="Q3503" s="9"/>
    </row>
    <row r="3504" spans="1:17" x14ac:dyDescent="0.2">
      <c r="A3504" s="9"/>
      <c r="B3504" s="10"/>
      <c r="C3504" s="9"/>
      <c r="D3504" s="11"/>
      <c r="E3504" s="11"/>
      <c r="F3504" s="9"/>
      <c r="G3504" s="9"/>
      <c r="H3504" s="9"/>
      <c r="I3504" s="9"/>
      <c r="J3504" s="9"/>
      <c r="K3504" s="9"/>
      <c r="L3504" s="9"/>
      <c r="M3504" s="9"/>
      <c r="N3504" s="9"/>
      <c r="O3504" s="12"/>
      <c r="P3504" s="9"/>
      <c r="Q3504" s="9"/>
    </row>
    <row r="3505" spans="1:17" x14ac:dyDescent="0.2">
      <c r="A3505" s="9"/>
      <c r="B3505" s="10"/>
      <c r="C3505" s="9"/>
      <c r="D3505" s="11"/>
      <c r="E3505" s="11"/>
      <c r="F3505" s="9"/>
      <c r="G3505" s="9"/>
      <c r="H3505" s="9"/>
      <c r="I3505" s="9"/>
      <c r="J3505" s="9"/>
      <c r="K3505" s="9"/>
      <c r="L3505" s="9"/>
      <c r="M3505" s="9"/>
      <c r="N3505" s="9"/>
      <c r="O3505" s="12"/>
      <c r="P3505" s="9"/>
      <c r="Q3505" s="9"/>
    </row>
    <row r="3506" spans="1:17" x14ac:dyDescent="0.2">
      <c r="A3506" s="9"/>
      <c r="B3506" s="10"/>
      <c r="C3506" s="9"/>
      <c r="D3506" s="11"/>
      <c r="E3506" s="11"/>
      <c r="F3506" s="9"/>
      <c r="G3506" s="9"/>
      <c r="H3506" s="9"/>
      <c r="I3506" s="9"/>
      <c r="J3506" s="9"/>
      <c r="K3506" s="9"/>
      <c r="L3506" s="9"/>
      <c r="M3506" s="9"/>
      <c r="N3506" s="9"/>
      <c r="O3506" s="12"/>
      <c r="P3506" s="9"/>
      <c r="Q3506" s="9"/>
    </row>
    <row r="3507" spans="1:17" x14ac:dyDescent="0.2">
      <c r="A3507" s="9"/>
      <c r="B3507" s="10"/>
      <c r="C3507" s="9"/>
      <c r="D3507" s="11"/>
      <c r="E3507" s="11"/>
      <c r="F3507" s="9"/>
      <c r="G3507" s="9"/>
      <c r="H3507" s="9"/>
      <c r="I3507" s="9"/>
      <c r="J3507" s="9"/>
      <c r="K3507" s="9"/>
      <c r="L3507" s="9"/>
      <c r="M3507" s="9"/>
      <c r="N3507" s="9"/>
      <c r="O3507" s="12"/>
      <c r="P3507" s="9"/>
      <c r="Q3507" s="9"/>
    </row>
    <row r="3508" spans="1:17" x14ac:dyDescent="0.2">
      <c r="A3508" s="9"/>
      <c r="B3508" s="10"/>
      <c r="C3508" s="9"/>
      <c r="D3508" s="11"/>
      <c r="E3508" s="11"/>
      <c r="F3508" s="9"/>
      <c r="G3508" s="9"/>
      <c r="H3508" s="9"/>
      <c r="I3508" s="9"/>
      <c r="J3508" s="9"/>
      <c r="K3508" s="9"/>
      <c r="L3508" s="9"/>
      <c r="M3508" s="9"/>
      <c r="N3508" s="9"/>
      <c r="O3508" s="12"/>
      <c r="P3508" s="9"/>
      <c r="Q3508" s="9"/>
    </row>
    <row r="3509" spans="1:17" x14ac:dyDescent="0.2">
      <c r="A3509" s="9"/>
      <c r="B3509" s="10"/>
      <c r="C3509" s="9"/>
      <c r="D3509" s="11"/>
      <c r="E3509" s="11"/>
      <c r="F3509" s="9"/>
      <c r="G3509" s="9"/>
      <c r="H3509" s="9"/>
      <c r="I3509" s="9"/>
      <c r="J3509" s="9"/>
      <c r="K3509" s="9"/>
      <c r="L3509" s="9"/>
      <c r="M3509" s="9"/>
      <c r="N3509" s="9"/>
      <c r="O3509" s="12"/>
      <c r="P3509" s="9"/>
      <c r="Q3509" s="9"/>
    </row>
    <row r="3510" spans="1:17" x14ac:dyDescent="0.2">
      <c r="A3510" s="9"/>
      <c r="B3510" s="10"/>
      <c r="C3510" s="9"/>
      <c r="D3510" s="11"/>
      <c r="E3510" s="11"/>
      <c r="F3510" s="9"/>
      <c r="G3510" s="9"/>
      <c r="H3510" s="9"/>
      <c r="I3510" s="9"/>
      <c r="J3510" s="9"/>
      <c r="K3510" s="9"/>
      <c r="L3510" s="9"/>
      <c r="M3510" s="9"/>
      <c r="N3510" s="9"/>
      <c r="O3510" s="12"/>
      <c r="P3510" s="9"/>
      <c r="Q3510" s="9"/>
    </row>
    <row r="3511" spans="1:17" x14ac:dyDescent="0.2">
      <c r="A3511" s="9"/>
      <c r="B3511" s="10"/>
      <c r="C3511" s="9"/>
      <c r="D3511" s="11"/>
      <c r="E3511" s="11"/>
      <c r="F3511" s="9"/>
      <c r="G3511" s="9"/>
      <c r="H3511" s="9"/>
      <c r="I3511" s="9"/>
      <c r="J3511" s="9"/>
      <c r="K3511" s="9"/>
      <c r="L3511" s="9"/>
      <c r="M3511" s="9"/>
      <c r="N3511" s="9"/>
      <c r="O3511" s="12"/>
      <c r="P3511" s="9"/>
      <c r="Q3511" s="9"/>
    </row>
    <row r="3512" spans="1:17" x14ac:dyDescent="0.2">
      <c r="A3512" s="9"/>
      <c r="B3512" s="10"/>
      <c r="C3512" s="9"/>
      <c r="D3512" s="11"/>
      <c r="E3512" s="11"/>
      <c r="F3512" s="9"/>
      <c r="G3512" s="9"/>
      <c r="H3512" s="9"/>
      <c r="I3512" s="9"/>
      <c r="J3512" s="9"/>
      <c r="K3512" s="9"/>
      <c r="L3512" s="9"/>
      <c r="M3512" s="9"/>
      <c r="N3512" s="9"/>
      <c r="O3512" s="12"/>
      <c r="P3512" s="9"/>
      <c r="Q3512" s="9"/>
    </row>
    <row r="3513" spans="1:17" x14ac:dyDescent="0.2">
      <c r="A3513" s="9"/>
      <c r="B3513" s="10"/>
      <c r="C3513" s="9"/>
      <c r="D3513" s="11"/>
      <c r="E3513" s="11"/>
      <c r="F3513" s="9"/>
      <c r="G3513" s="9"/>
      <c r="H3513" s="9"/>
      <c r="I3513" s="9"/>
      <c r="J3513" s="9"/>
      <c r="K3513" s="9"/>
      <c r="L3513" s="9"/>
      <c r="M3513" s="9"/>
      <c r="N3513" s="9"/>
      <c r="O3513" s="12"/>
      <c r="P3513" s="9"/>
      <c r="Q3513" s="9"/>
    </row>
    <row r="3514" spans="1:17" x14ac:dyDescent="0.2">
      <c r="A3514" s="9"/>
      <c r="B3514" s="10"/>
      <c r="C3514" s="9"/>
      <c r="D3514" s="11"/>
      <c r="E3514" s="11"/>
      <c r="F3514" s="9"/>
      <c r="G3514" s="9"/>
      <c r="H3514" s="9"/>
      <c r="I3514" s="9"/>
      <c r="J3514" s="9"/>
      <c r="K3514" s="9"/>
      <c r="L3514" s="9"/>
      <c r="M3514" s="9"/>
      <c r="N3514" s="9"/>
      <c r="O3514" s="12"/>
      <c r="P3514" s="9"/>
      <c r="Q3514" s="9"/>
    </row>
    <row r="3515" spans="1:17" x14ac:dyDescent="0.2">
      <c r="A3515" s="9"/>
      <c r="B3515" s="10"/>
      <c r="C3515" s="9"/>
      <c r="D3515" s="11"/>
      <c r="E3515" s="11"/>
      <c r="F3515" s="9"/>
      <c r="G3515" s="9"/>
      <c r="H3515" s="9"/>
      <c r="I3515" s="9"/>
      <c r="J3515" s="9"/>
      <c r="K3515" s="9"/>
      <c r="L3515" s="9"/>
      <c r="M3515" s="9"/>
      <c r="N3515" s="9"/>
      <c r="O3515" s="12"/>
      <c r="P3515" s="9"/>
      <c r="Q3515" s="9"/>
    </row>
    <row r="3516" spans="1:17" x14ac:dyDescent="0.2">
      <c r="A3516" s="9"/>
      <c r="B3516" s="10"/>
      <c r="C3516" s="9"/>
      <c r="D3516" s="11"/>
      <c r="E3516" s="11"/>
      <c r="F3516" s="9"/>
      <c r="G3516" s="9"/>
      <c r="H3516" s="9"/>
      <c r="I3516" s="9"/>
      <c r="J3516" s="9"/>
      <c r="K3516" s="9"/>
      <c r="L3516" s="9"/>
      <c r="M3516" s="9"/>
      <c r="N3516" s="9"/>
      <c r="O3516" s="12"/>
      <c r="P3516" s="9"/>
      <c r="Q3516" s="9"/>
    </row>
    <row r="3517" spans="1:17" x14ac:dyDescent="0.2">
      <c r="A3517" s="9"/>
      <c r="B3517" s="10"/>
      <c r="C3517" s="9"/>
      <c r="D3517" s="11"/>
      <c r="E3517" s="11"/>
      <c r="F3517" s="9"/>
      <c r="G3517" s="9"/>
      <c r="H3517" s="9"/>
      <c r="I3517" s="9"/>
      <c r="J3517" s="9"/>
      <c r="K3517" s="9"/>
      <c r="L3517" s="9"/>
      <c r="M3517" s="9"/>
      <c r="N3517" s="9"/>
      <c r="O3517" s="12"/>
      <c r="P3517" s="9"/>
      <c r="Q3517" s="9"/>
    </row>
    <row r="3518" spans="1:17" x14ac:dyDescent="0.2">
      <c r="A3518" s="9"/>
      <c r="B3518" s="10"/>
      <c r="C3518" s="9"/>
      <c r="D3518" s="11"/>
      <c r="E3518" s="11"/>
      <c r="F3518" s="9"/>
      <c r="G3518" s="9"/>
      <c r="H3518" s="9"/>
      <c r="I3518" s="9"/>
      <c r="J3518" s="9"/>
      <c r="K3518" s="9"/>
      <c r="L3518" s="9"/>
      <c r="M3518" s="9"/>
      <c r="N3518" s="9"/>
      <c r="O3518" s="12"/>
      <c r="P3518" s="9"/>
      <c r="Q3518" s="9"/>
    </row>
    <row r="3519" spans="1:17" x14ac:dyDescent="0.2">
      <c r="A3519" s="9"/>
      <c r="B3519" s="10"/>
      <c r="C3519" s="9"/>
      <c r="D3519" s="11"/>
      <c r="E3519" s="11"/>
      <c r="F3519" s="9"/>
      <c r="G3519" s="9"/>
      <c r="H3519" s="9"/>
      <c r="I3519" s="9"/>
      <c r="J3519" s="9"/>
      <c r="K3519" s="9"/>
      <c r="L3519" s="9"/>
      <c r="M3519" s="9"/>
      <c r="N3519" s="9"/>
      <c r="O3519" s="12"/>
      <c r="P3519" s="9"/>
      <c r="Q3519" s="9"/>
    </row>
    <row r="3520" spans="1:17" x14ac:dyDescent="0.2">
      <c r="A3520" s="9"/>
      <c r="B3520" s="10"/>
      <c r="C3520" s="9"/>
      <c r="D3520" s="11"/>
      <c r="E3520" s="11"/>
      <c r="F3520" s="9"/>
      <c r="G3520" s="9"/>
      <c r="H3520" s="9"/>
      <c r="I3520" s="9"/>
      <c r="J3520" s="9"/>
      <c r="K3520" s="9"/>
      <c r="L3520" s="9"/>
      <c r="M3520" s="9"/>
      <c r="N3520" s="9"/>
      <c r="O3520" s="12"/>
      <c r="P3520" s="9"/>
      <c r="Q3520" s="9"/>
    </row>
    <row r="3521" spans="1:17" x14ac:dyDescent="0.2">
      <c r="A3521" s="9"/>
      <c r="B3521" s="10"/>
      <c r="C3521" s="9"/>
      <c r="D3521" s="11"/>
      <c r="E3521" s="11"/>
      <c r="F3521" s="9"/>
      <c r="G3521" s="9"/>
      <c r="H3521" s="9"/>
      <c r="I3521" s="9"/>
      <c r="J3521" s="9"/>
      <c r="K3521" s="9"/>
      <c r="L3521" s="9"/>
      <c r="M3521" s="9"/>
      <c r="N3521" s="9"/>
      <c r="O3521" s="12"/>
      <c r="P3521" s="9"/>
      <c r="Q3521" s="9"/>
    </row>
    <row r="3522" spans="1:17" x14ac:dyDescent="0.2">
      <c r="A3522" s="9"/>
      <c r="B3522" s="10"/>
      <c r="C3522" s="9"/>
      <c r="D3522" s="11"/>
      <c r="E3522" s="11"/>
      <c r="F3522" s="9"/>
      <c r="G3522" s="9"/>
      <c r="H3522" s="9"/>
      <c r="I3522" s="9"/>
      <c r="J3522" s="9"/>
      <c r="K3522" s="9"/>
      <c r="L3522" s="9"/>
      <c r="M3522" s="9"/>
      <c r="N3522" s="9"/>
      <c r="O3522" s="12"/>
      <c r="P3522" s="9"/>
      <c r="Q3522" s="9"/>
    </row>
    <row r="3523" spans="1:17" x14ac:dyDescent="0.2">
      <c r="A3523" s="9"/>
      <c r="B3523" s="10"/>
      <c r="C3523" s="9"/>
      <c r="D3523" s="11"/>
      <c r="E3523" s="11"/>
      <c r="F3523" s="9"/>
      <c r="G3523" s="9"/>
      <c r="H3523" s="9"/>
      <c r="I3523" s="9"/>
      <c r="J3523" s="9"/>
      <c r="K3523" s="9"/>
      <c r="L3523" s="9"/>
      <c r="M3523" s="9"/>
      <c r="N3523" s="9"/>
      <c r="O3523" s="12"/>
      <c r="P3523" s="9"/>
      <c r="Q3523" s="9"/>
    </row>
    <row r="3524" spans="1:17" x14ac:dyDescent="0.2">
      <c r="A3524" s="9"/>
      <c r="B3524" s="10"/>
      <c r="C3524" s="9"/>
      <c r="D3524" s="11"/>
      <c r="E3524" s="11"/>
      <c r="F3524" s="9"/>
      <c r="G3524" s="9"/>
      <c r="H3524" s="9"/>
      <c r="I3524" s="9"/>
      <c r="J3524" s="9"/>
      <c r="K3524" s="9"/>
      <c r="L3524" s="9"/>
      <c r="M3524" s="9"/>
      <c r="N3524" s="9"/>
      <c r="O3524" s="12"/>
      <c r="P3524" s="9"/>
      <c r="Q3524" s="9"/>
    </row>
    <row r="3525" spans="1:17" x14ac:dyDescent="0.2">
      <c r="A3525" s="9"/>
      <c r="B3525" s="10"/>
      <c r="C3525" s="9"/>
      <c r="D3525" s="11"/>
      <c r="E3525" s="11"/>
      <c r="F3525" s="9"/>
      <c r="G3525" s="9"/>
      <c r="H3525" s="9"/>
      <c r="I3525" s="9"/>
      <c r="J3525" s="9"/>
      <c r="K3525" s="9"/>
      <c r="L3525" s="9"/>
      <c r="M3525" s="9"/>
      <c r="N3525" s="9"/>
      <c r="O3525" s="12"/>
      <c r="P3525" s="9"/>
      <c r="Q3525" s="9"/>
    </row>
    <row r="3526" spans="1:17" x14ac:dyDescent="0.2">
      <c r="A3526" s="9"/>
      <c r="B3526" s="10"/>
      <c r="C3526" s="9"/>
      <c r="D3526" s="11"/>
      <c r="E3526" s="11"/>
      <c r="F3526" s="9"/>
      <c r="G3526" s="9"/>
      <c r="H3526" s="9"/>
      <c r="I3526" s="9"/>
      <c r="J3526" s="9"/>
      <c r="K3526" s="9"/>
      <c r="L3526" s="9"/>
      <c r="M3526" s="9"/>
      <c r="N3526" s="9"/>
      <c r="O3526" s="12"/>
      <c r="P3526" s="9"/>
      <c r="Q3526" s="9"/>
    </row>
    <row r="3527" spans="1:17" x14ac:dyDescent="0.2">
      <c r="A3527" s="9"/>
      <c r="B3527" s="10"/>
      <c r="C3527" s="9"/>
      <c r="D3527" s="11"/>
      <c r="E3527" s="11"/>
      <c r="F3527" s="9"/>
      <c r="G3527" s="9"/>
      <c r="H3527" s="9"/>
      <c r="I3527" s="9"/>
      <c r="J3527" s="9"/>
      <c r="K3527" s="9"/>
      <c r="L3527" s="9"/>
      <c r="M3527" s="9"/>
      <c r="N3527" s="9"/>
      <c r="O3527" s="12"/>
      <c r="P3527" s="9"/>
      <c r="Q3527" s="9"/>
    </row>
    <row r="3528" spans="1:17" x14ac:dyDescent="0.2">
      <c r="A3528" s="9"/>
      <c r="B3528" s="10"/>
      <c r="C3528" s="9"/>
      <c r="D3528" s="11"/>
      <c r="E3528" s="11"/>
      <c r="F3528" s="9"/>
      <c r="G3528" s="9"/>
      <c r="H3528" s="9"/>
      <c r="I3528" s="9"/>
      <c r="J3528" s="9"/>
      <c r="K3528" s="9"/>
      <c r="L3528" s="9"/>
      <c r="M3528" s="9"/>
      <c r="N3528" s="9"/>
      <c r="O3528" s="12"/>
      <c r="P3528" s="9"/>
      <c r="Q3528" s="9"/>
    </row>
    <row r="3529" spans="1:17" x14ac:dyDescent="0.2">
      <c r="A3529" s="9"/>
      <c r="B3529" s="10"/>
      <c r="C3529" s="9"/>
      <c r="D3529" s="11"/>
      <c r="E3529" s="11"/>
      <c r="F3529" s="9"/>
      <c r="G3529" s="9"/>
      <c r="H3529" s="9"/>
      <c r="I3529" s="9"/>
      <c r="J3529" s="9"/>
      <c r="K3529" s="9"/>
      <c r="L3529" s="9"/>
      <c r="M3529" s="9"/>
      <c r="N3529" s="9"/>
      <c r="O3529" s="12"/>
      <c r="P3529" s="9"/>
      <c r="Q3529" s="9"/>
    </row>
    <row r="3530" spans="1:17" x14ac:dyDescent="0.2">
      <c r="A3530" s="9"/>
      <c r="B3530" s="10"/>
      <c r="C3530" s="9"/>
      <c r="D3530" s="11"/>
      <c r="E3530" s="11"/>
      <c r="F3530" s="9"/>
      <c r="G3530" s="9"/>
      <c r="H3530" s="9"/>
      <c r="I3530" s="9"/>
      <c r="J3530" s="9"/>
      <c r="K3530" s="9"/>
      <c r="L3530" s="9"/>
      <c r="M3530" s="9"/>
      <c r="N3530" s="9"/>
      <c r="O3530" s="12"/>
      <c r="P3530" s="9"/>
      <c r="Q3530" s="9"/>
    </row>
    <row r="3531" spans="1:17" x14ac:dyDescent="0.2">
      <c r="A3531" s="9"/>
      <c r="B3531" s="10"/>
      <c r="C3531" s="9"/>
      <c r="D3531" s="11"/>
      <c r="E3531" s="11"/>
      <c r="F3531" s="9"/>
      <c r="G3531" s="9"/>
      <c r="H3531" s="9"/>
      <c r="I3531" s="9"/>
      <c r="J3531" s="9"/>
      <c r="K3531" s="9"/>
      <c r="L3531" s="9"/>
      <c r="M3531" s="9"/>
      <c r="N3531" s="9"/>
      <c r="O3531" s="12"/>
      <c r="P3531" s="9"/>
      <c r="Q3531" s="9"/>
    </row>
    <row r="3532" spans="1:17" x14ac:dyDescent="0.2">
      <c r="A3532" s="9"/>
      <c r="B3532" s="10"/>
      <c r="C3532" s="9"/>
      <c r="D3532" s="11"/>
      <c r="E3532" s="11"/>
      <c r="F3532" s="9"/>
      <c r="G3532" s="9"/>
      <c r="H3532" s="9"/>
      <c r="I3532" s="9"/>
      <c r="J3532" s="9"/>
      <c r="K3532" s="9"/>
      <c r="L3532" s="9"/>
      <c r="M3532" s="9"/>
      <c r="N3532" s="9"/>
      <c r="O3532" s="12"/>
      <c r="P3532" s="9"/>
      <c r="Q3532" s="9"/>
    </row>
    <row r="3533" spans="1:17" x14ac:dyDescent="0.2">
      <c r="A3533" s="9"/>
      <c r="B3533" s="10"/>
      <c r="C3533" s="9"/>
      <c r="D3533" s="11"/>
      <c r="E3533" s="11"/>
      <c r="F3533" s="9"/>
      <c r="G3533" s="9"/>
      <c r="H3533" s="9"/>
      <c r="I3533" s="9"/>
      <c r="J3533" s="9"/>
      <c r="K3533" s="9"/>
      <c r="L3533" s="9"/>
      <c r="M3533" s="9"/>
      <c r="N3533" s="9"/>
      <c r="O3533" s="12"/>
      <c r="P3533" s="9"/>
      <c r="Q3533" s="9"/>
    </row>
    <row r="3534" spans="1:17" x14ac:dyDescent="0.2">
      <c r="A3534" s="9"/>
      <c r="B3534" s="10"/>
      <c r="C3534" s="9"/>
      <c r="D3534" s="11"/>
      <c r="E3534" s="11"/>
      <c r="F3534" s="9"/>
      <c r="G3534" s="9"/>
      <c r="H3534" s="9"/>
      <c r="I3534" s="9"/>
      <c r="J3534" s="9"/>
      <c r="K3534" s="9"/>
      <c r="L3534" s="9"/>
      <c r="M3534" s="9"/>
      <c r="N3534" s="9"/>
      <c r="O3534" s="12"/>
      <c r="P3534" s="9"/>
      <c r="Q3534" s="9"/>
    </row>
    <row r="3535" spans="1:17" x14ac:dyDescent="0.2">
      <c r="A3535" s="9"/>
      <c r="B3535" s="10"/>
      <c r="C3535" s="9"/>
      <c r="D3535" s="11"/>
      <c r="E3535" s="11"/>
      <c r="F3535" s="9"/>
      <c r="G3535" s="9"/>
      <c r="H3535" s="9"/>
      <c r="I3535" s="9"/>
      <c r="J3535" s="9"/>
      <c r="K3535" s="9"/>
      <c r="L3535" s="9"/>
      <c r="M3535" s="9"/>
      <c r="N3535" s="9"/>
      <c r="O3535" s="12"/>
      <c r="P3535" s="9"/>
      <c r="Q3535" s="9"/>
    </row>
    <row r="3536" spans="1:17" x14ac:dyDescent="0.2">
      <c r="A3536" s="9"/>
      <c r="B3536" s="10"/>
      <c r="C3536" s="9"/>
      <c r="D3536" s="11"/>
      <c r="E3536" s="11"/>
      <c r="F3536" s="9"/>
      <c r="G3536" s="9"/>
      <c r="H3536" s="9"/>
      <c r="I3536" s="9"/>
      <c r="J3536" s="9"/>
      <c r="K3536" s="9"/>
      <c r="L3536" s="9"/>
      <c r="M3536" s="9"/>
      <c r="N3536" s="9"/>
      <c r="O3536" s="12"/>
      <c r="P3536" s="9"/>
      <c r="Q3536" s="9"/>
    </row>
    <row r="3537" spans="1:17" x14ac:dyDescent="0.2">
      <c r="A3537" s="9"/>
      <c r="B3537" s="10"/>
      <c r="C3537" s="9"/>
      <c r="D3537" s="11"/>
      <c r="E3537" s="11"/>
      <c r="F3537" s="9"/>
      <c r="G3537" s="9"/>
      <c r="H3537" s="9"/>
      <c r="I3537" s="9"/>
      <c r="J3537" s="9"/>
      <c r="K3537" s="9"/>
      <c r="L3537" s="9"/>
      <c r="M3537" s="9"/>
      <c r="N3537" s="9"/>
      <c r="O3537" s="12"/>
      <c r="P3537" s="9"/>
      <c r="Q3537" s="9"/>
    </row>
    <row r="3538" spans="1:17" x14ac:dyDescent="0.2">
      <c r="A3538" s="9"/>
      <c r="B3538" s="10"/>
      <c r="C3538" s="9"/>
      <c r="D3538" s="11"/>
      <c r="E3538" s="11"/>
      <c r="F3538" s="9"/>
      <c r="G3538" s="9"/>
      <c r="H3538" s="9"/>
      <c r="I3538" s="9"/>
      <c r="J3538" s="9"/>
      <c r="K3538" s="9"/>
      <c r="L3538" s="9"/>
      <c r="M3538" s="9"/>
      <c r="N3538" s="9"/>
      <c r="O3538" s="12"/>
      <c r="P3538" s="9"/>
      <c r="Q3538" s="9"/>
    </row>
    <row r="3539" spans="1:17" x14ac:dyDescent="0.2">
      <c r="A3539" s="9"/>
      <c r="B3539" s="10"/>
      <c r="C3539" s="9"/>
      <c r="D3539" s="11"/>
      <c r="E3539" s="11"/>
      <c r="F3539" s="9"/>
      <c r="G3539" s="9"/>
      <c r="H3539" s="9"/>
      <c r="I3539" s="9"/>
      <c r="J3539" s="9"/>
      <c r="K3539" s="9"/>
      <c r="L3539" s="9"/>
      <c r="M3539" s="9"/>
      <c r="N3539" s="9"/>
      <c r="O3539" s="12"/>
      <c r="P3539" s="9"/>
      <c r="Q3539" s="9"/>
    </row>
    <row r="3540" spans="1:17" x14ac:dyDescent="0.2">
      <c r="A3540" s="9"/>
      <c r="B3540" s="10"/>
      <c r="C3540" s="9"/>
      <c r="D3540" s="11"/>
      <c r="E3540" s="11"/>
      <c r="F3540" s="9"/>
      <c r="G3540" s="9"/>
      <c r="H3540" s="9"/>
      <c r="I3540" s="9"/>
      <c r="J3540" s="9"/>
      <c r="K3540" s="9"/>
      <c r="L3540" s="9"/>
      <c r="M3540" s="9"/>
      <c r="N3540" s="9"/>
      <c r="O3540" s="12"/>
      <c r="P3540" s="9"/>
      <c r="Q3540" s="9"/>
    </row>
    <row r="3541" spans="1:17" x14ac:dyDescent="0.2">
      <c r="A3541" s="9"/>
      <c r="B3541" s="10"/>
      <c r="C3541" s="9"/>
      <c r="D3541" s="11"/>
      <c r="E3541" s="11"/>
      <c r="F3541" s="9"/>
      <c r="G3541" s="9"/>
      <c r="H3541" s="9"/>
      <c r="I3541" s="9"/>
      <c r="J3541" s="9"/>
      <c r="K3541" s="9"/>
      <c r="L3541" s="9"/>
      <c r="M3541" s="9"/>
      <c r="N3541" s="9"/>
      <c r="O3541" s="12"/>
      <c r="P3541" s="9"/>
      <c r="Q3541" s="9"/>
    </row>
    <row r="3542" spans="1:17" x14ac:dyDescent="0.2">
      <c r="A3542" s="9"/>
      <c r="B3542" s="10"/>
      <c r="C3542" s="9"/>
      <c r="D3542" s="11"/>
      <c r="E3542" s="11"/>
      <c r="F3542" s="9"/>
      <c r="G3542" s="9"/>
      <c r="H3542" s="9"/>
      <c r="I3542" s="9"/>
      <c r="J3542" s="9"/>
      <c r="K3542" s="9"/>
      <c r="L3542" s="9"/>
      <c r="M3542" s="9"/>
      <c r="N3542" s="9"/>
      <c r="O3542" s="12"/>
      <c r="P3542" s="9"/>
      <c r="Q3542" s="9"/>
    </row>
    <row r="3543" spans="1:17" x14ac:dyDescent="0.2">
      <c r="A3543" s="9"/>
      <c r="B3543" s="10"/>
      <c r="C3543" s="9"/>
      <c r="D3543" s="11"/>
      <c r="E3543" s="11"/>
      <c r="F3543" s="9"/>
      <c r="G3543" s="9"/>
      <c r="H3543" s="9"/>
      <c r="I3543" s="9"/>
      <c r="J3543" s="9"/>
      <c r="K3543" s="9"/>
      <c r="L3543" s="9"/>
      <c r="M3543" s="9"/>
      <c r="N3543" s="9"/>
      <c r="O3543" s="12"/>
      <c r="P3543" s="9"/>
      <c r="Q3543" s="9"/>
    </row>
    <row r="3544" spans="1:17" x14ac:dyDescent="0.2">
      <c r="A3544" s="9"/>
      <c r="B3544" s="10"/>
      <c r="C3544" s="9"/>
      <c r="D3544" s="11"/>
      <c r="E3544" s="11"/>
      <c r="F3544" s="9"/>
      <c r="G3544" s="9"/>
      <c r="H3544" s="9"/>
      <c r="I3544" s="9"/>
      <c r="J3544" s="9"/>
      <c r="K3544" s="9"/>
      <c r="L3544" s="9"/>
      <c r="M3544" s="9"/>
      <c r="N3544" s="9"/>
      <c r="O3544" s="12"/>
      <c r="P3544" s="9"/>
      <c r="Q3544" s="9"/>
    </row>
    <row r="3545" spans="1:17" x14ac:dyDescent="0.2">
      <c r="A3545" s="9"/>
      <c r="B3545" s="10"/>
      <c r="C3545" s="9"/>
      <c r="D3545" s="11"/>
      <c r="E3545" s="11"/>
      <c r="F3545" s="9"/>
      <c r="G3545" s="9"/>
      <c r="H3545" s="9"/>
      <c r="I3545" s="9"/>
      <c r="J3545" s="9"/>
      <c r="K3545" s="9"/>
      <c r="L3545" s="9"/>
      <c r="M3545" s="9"/>
      <c r="N3545" s="9"/>
      <c r="O3545" s="12"/>
      <c r="P3545" s="9"/>
      <c r="Q3545" s="9"/>
    </row>
    <row r="3546" spans="1:17" x14ac:dyDescent="0.2">
      <c r="A3546" s="9"/>
      <c r="B3546" s="10"/>
      <c r="C3546" s="9"/>
      <c r="D3546" s="11"/>
      <c r="E3546" s="11"/>
      <c r="F3546" s="9"/>
      <c r="G3546" s="9"/>
      <c r="H3546" s="9"/>
      <c r="I3546" s="9"/>
      <c r="J3546" s="9"/>
      <c r="K3546" s="9"/>
      <c r="L3546" s="9"/>
      <c r="M3546" s="9"/>
      <c r="N3546" s="9"/>
      <c r="O3546" s="12"/>
      <c r="P3546" s="9"/>
      <c r="Q3546" s="9"/>
    </row>
    <row r="3547" spans="1:17" x14ac:dyDescent="0.2">
      <c r="A3547" s="9"/>
      <c r="B3547" s="10"/>
      <c r="C3547" s="9"/>
      <c r="D3547" s="11"/>
      <c r="E3547" s="11"/>
      <c r="F3547" s="9"/>
      <c r="G3547" s="9"/>
      <c r="H3547" s="9"/>
      <c r="I3547" s="9"/>
      <c r="J3547" s="9"/>
      <c r="K3547" s="9"/>
      <c r="L3547" s="9"/>
      <c r="M3547" s="9"/>
      <c r="N3547" s="9"/>
      <c r="O3547" s="12"/>
      <c r="P3547" s="9"/>
      <c r="Q3547" s="9"/>
    </row>
    <row r="3548" spans="1:17" x14ac:dyDescent="0.2">
      <c r="A3548" s="9"/>
      <c r="B3548" s="10"/>
      <c r="C3548" s="9"/>
      <c r="D3548" s="11"/>
      <c r="E3548" s="11"/>
      <c r="F3548" s="9"/>
      <c r="G3548" s="9"/>
      <c r="H3548" s="9"/>
      <c r="I3548" s="9"/>
      <c r="J3548" s="9"/>
      <c r="K3548" s="9"/>
      <c r="L3548" s="9"/>
      <c r="M3548" s="9"/>
      <c r="N3548" s="9"/>
      <c r="O3548" s="12"/>
      <c r="P3548" s="9"/>
      <c r="Q3548" s="9"/>
    </row>
    <row r="3549" spans="1:17" x14ac:dyDescent="0.2">
      <c r="A3549" s="9"/>
      <c r="B3549" s="10"/>
      <c r="C3549" s="9"/>
      <c r="D3549" s="11"/>
      <c r="E3549" s="11"/>
      <c r="F3549" s="9"/>
      <c r="G3549" s="9"/>
      <c r="H3549" s="9"/>
      <c r="I3549" s="9"/>
      <c r="J3549" s="9"/>
      <c r="K3549" s="9"/>
      <c r="L3549" s="9"/>
      <c r="M3549" s="9"/>
      <c r="N3549" s="9"/>
      <c r="O3549" s="12"/>
      <c r="P3549" s="9"/>
      <c r="Q3549" s="9"/>
    </row>
    <row r="3550" spans="1:17" x14ac:dyDescent="0.2">
      <c r="A3550" s="9"/>
      <c r="B3550" s="10"/>
      <c r="C3550" s="9"/>
      <c r="D3550" s="11"/>
      <c r="E3550" s="11"/>
      <c r="F3550" s="9"/>
      <c r="G3550" s="9"/>
      <c r="H3550" s="9"/>
      <c r="I3550" s="9"/>
      <c r="J3550" s="9"/>
      <c r="K3550" s="9"/>
      <c r="L3550" s="9"/>
      <c r="M3550" s="9"/>
      <c r="N3550" s="9"/>
      <c r="O3550" s="12"/>
      <c r="P3550" s="9"/>
      <c r="Q3550" s="9"/>
    </row>
    <row r="3551" spans="1:17" x14ac:dyDescent="0.2">
      <c r="A3551" s="9"/>
      <c r="B3551" s="10"/>
      <c r="C3551" s="9"/>
      <c r="D3551" s="11"/>
      <c r="E3551" s="11"/>
      <c r="F3551" s="9"/>
      <c r="G3551" s="9"/>
      <c r="H3551" s="9"/>
      <c r="I3551" s="9"/>
      <c r="J3551" s="9"/>
      <c r="K3551" s="9"/>
      <c r="L3551" s="9"/>
      <c r="M3551" s="9"/>
      <c r="N3551" s="9"/>
      <c r="O3551" s="12"/>
      <c r="P3551" s="9"/>
      <c r="Q3551" s="9"/>
    </row>
    <row r="3552" spans="1:17" x14ac:dyDescent="0.2">
      <c r="A3552" s="9"/>
      <c r="B3552" s="10"/>
      <c r="C3552" s="9"/>
      <c r="D3552" s="11"/>
      <c r="E3552" s="11"/>
      <c r="F3552" s="9"/>
      <c r="G3552" s="9"/>
      <c r="H3552" s="9"/>
      <c r="I3552" s="9"/>
      <c r="J3552" s="9"/>
      <c r="K3552" s="9"/>
      <c r="L3552" s="9"/>
      <c r="M3552" s="9"/>
      <c r="N3552" s="9"/>
      <c r="O3552" s="12"/>
      <c r="P3552" s="9"/>
      <c r="Q3552" s="9"/>
    </row>
    <row r="3553" spans="1:17" x14ac:dyDescent="0.2">
      <c r="A3553" s="9"/>
      <c r="B3553" s="10"/>
      <c r="C3553" s="9"/>
      <c r="D3553" s="11"/>
      <c r="E3553" s="11"/>
      <c r="F3553" s="9"/>
      <c r="G3553" s="9"/>
      <c r="H3553" s="9"/>
      <c r="I3553" s="9"/>
      <c r="J3553" s="9"/>
      <c r="K3553" s="9"/>
      <c r="L3553" s="9"/>
      <c r="M3553" s="9"/>
      <c r="N3553" s="9"/>
      <c r="O3553" s="12"/>
      <c r="P3553" s="9"/>
      <c r="Q3553" s="9"/>
    </row>
    <row r="3554" spans="1:17" x14ac:dyDescent="0.2">
      <c r="A3554" s="9"/>
      <c r="B3554" s="10"/>
      <c r="C3554" s="9"/>
      <c r="D3554" s="11"/>
      <c r="E3554" s="11"/>
      <c r="F3554" s="9"/>
      <c r="G3554" s="9"/>
      <c r="H3554" s="9"/>
      <c r="I3554" s="9"/>
      <c r="J3554" s="9"/>
      <c r="K3554" s="9"/>
      <c r="L3554" s="9"/>
      <c r="M3554" s="9"/>
      <c r="N3554" s="9"/>
      <c r="O3554" s="12"/>
      <c r="P3554" s="9"/>
      <c r="Q3554" s="9"/>
    </row>
    <row r="3555" spans="1:17" x14ac:dyDescent="0.2">
      <c r="A3555" s="9"/>
      <c r="B3555" s="10"/>
      <c r="C3555" s="9"/>
      <c r="D3555" s="11"/>
      <c r="E3555" s="11"/>
      <c r="F3555" s="9"/>
      <c r="G3555" s="9"/>
      <c r="H3555" s="9"/>
      <c r="I3555" s="9"/>
      <c r="J3555" s="9"/>
      <c r="K3555" s="9"/>
      <c r="L3555" s="9"/>
      <c r="M3555" s="9"/>
      <c r="N3555" s="9"/>
      <c r="O3555" s="12"/>
      <c r="P3555" s="9"/>
      <c r="Q3555" s="9"/>
    </row>
    <row r="3556" spans="1:17" x14ac:dyDescent="0.2">
      <c r="A3556" s="9"/>
      <c r="B3556" s="10"/>
      <c r="C3556" s="9"/>
      <c r="D3556" s="11"/>
      <c r="E3556" s="11"/>
      <c r="F3556" s="9"/>
      <c r="G3556" s="9"/>
      <c r="H3556" s="9"/>
      <c r="I3556" s="9"/>
      <c r="J3556" s="9"/>
      <c r="K3556" s="9"/>
      <c r="L3556" s="9"/>
      <c r="M3556" s="9"/>
      <c r="N3556" s="9"/>
      <c r="O3556" s="12"/>
      <c r="P3556" s="9"/>
      <c r="Q3556" s="9"/>
    </row>
    <row r="3557" spans="1:17" x14ac:dyDescent="0.2">
      <c r="A3557" s="9"/>
      <c r="B3557" s="10"/>
      <c r="C3557" s="9"/>
      <c r="D3557" s="11"/>
      <c r="E3557" s="11"/>
      <c r="F3557" s="9"/>
      <c r="G3557" s="9"/>
      <c r="H3557" s="9"/>
      <c r="I3557" s="9"/>
      <c r="J3557" s="9"/>
      <c r="K3557" s="9"/>
      <c r="L3557" s="9"/>
      <c r="M3557" s="9"/>
      <c r="N3557" s="9"/>
      <c r="O3557" s="12"/>
      <c r="P3557" s="9"/>
      <c r="Q3557" s="9"/>
    </row>
    <row r="3558" spans="1:17" x14ac:dyDescent="0.2">
      <c r="A3558" s="9"/>
      <c r="B3558" s="10"/>
      <c r="C3558" s="9"/>
      <c r="D3558" s="11"/>
      <c r="E3558" s="11"/>
      <c r="F3558" s="9"/>
      <c r="G3558" s="9"/>
      <c r="H3558" s="9"/>
      <c r="I3558" s="9"/>
      <c r="J3558" s="9"/>
      <c r="K3558" s="9"/>
      <c r="L3558" s="9"/>
      <c r="M3558" s="9"/>
      <c r="N3558" s="9"/>
      <c r="O3558" s="12"/>
      <c r="P3558" s="9"/>
      <c r="Q3558" s="9"/>
    </row>
    <row r="3559" spans="1:17" x14ac:dyDescent="0.2">
      <c r="A3559" s="9"/>
      <c r="B3559" s="10"/>
      <c r="C3559" s="9"/>
      <c r="D3559" s="11"/>
      <c r="E3559" s="11"/>
      <c r="F3559" s="9"/>
      <c r="G3559" s="9"/>
      <c r="H3559" s="9"/>
      <c r="I3559" s="9"/>
      <c r="J3559" s="9"/>
      <c r="K3559" s="9"/>
      <c r="L3559" s="9"/>
      <c r="M3559" s="9"/>
      <c r="N3559" s="9"/>
      <c r="O3559" s="12"/>
      <c r="P3559" s="9"/>
      <c r="Q3559" s="9"/>
    </row>
    <row r="3560" spans="1:17" x14ac:dyDescent="0.2">
      <c r="A3560" s="9"/>
      <c r="B3560" s="10"/>
      <c r="C3560" s="9"/>
      <c r="D3560" s="11"/>
      <c r="E3560" s="11"/>
      <c r="F3560" s="9"/>
      <c r="G3560" s="9"/>
      <c r="H3560" s="9"/>
      <c r="I3560" s="9"/>
      <c r="J3560" s="9"/>
      <c r="K3560" s="9"/>
      <c r="L3560" s="9"/>
      <c r="M3560" s="9"/>
      <c r="N3560" s="9"/>
      <c r="O3560" s="12"/>
      <c r="P3560" s="9"/>
      <c r="Q3560" s="9"/>
    </row>
    <row r="3561" spans="1:17" x14ac:dyDescent="0.2">
      <c r="A3561" s="9"/>
      <c r="B3561" s="10"/>
      <c r="C3561" s="9"/>
      <c r="D3561" s="11"/>
      <c r="E3561" s="11"/>
      <c r="F3561" s="9"/>
      <c r="G3561" s="9"/>
      <c r="H3561" s="9"/>
      <c r="I3561" s="9"/>
      <c r="J3561" s="9"/>
      <c r="K3561" s="9"/>
      <c r="L3561" s="9"/>
      <c r="M3561" s="9"/>
      <c r="N3561" s="9"/>
      <c r="O3561" s="12"/>
      <c r="P3561" s="9"/>
      <c r="Q3561" s="9"/>
    </row>
    <row r="3562" spans="1:17" x14ac:dyDescent="0.2">
      <c r="A3562" s="9"/>
      <c r="B3562" s="10"/>
      <c r="C3562" s="9"/>
      <c r="D3562" s="11"/>
      <c r="E3562" s="11"/>
      <c r="F3562" s="9"/>
      <c r="G3562" s="9"/>
      <c r="H3562" s="9"/>
      <c r="I3562" s="9"/>
      <c r="J3562" s="9"/>
      <c r="K3562" s="9"/>
      <c r="L3562" s="9"/>
      <c r="M3562" s="9"/>
      <c r="N3562" s="9"/>
      <c r="O3562" s="12"/>
      <c r="P3562" s="9"/>
      <c r="Q3562" s="9"/>
    </row>
    <row r="3563" spans="1:17" x14ac:dyDescent="0.2">
      <c r="A3563" s="9"/>
      <c r="B3563" s="10"/>
      <c r="C3563" s="9"/>
      <c r="D3563" s="11"/>
      <c r="E3563" s="11"/>
      <c r="F3563" s="9"/>
      <c r="G3563" s="9"/>
      <c r="H3563" s="9"/>
      <c r="I3563" s="9"/>
      <c r="J3563" s="9"/>
      <c r="K3563" s="9"/>
      <c r="L3563" s="9"/>
      <c r="M3563" s="9"/>
      <c r="N3563" s="9"/>
      <c r="O3563" s="12"/>
      <c r="P3563" s="9"/>
      <c r="Q3563" s="9"/>
    </row>
    <row r="3564" spans="1:17" x14ac:dyDescent="0.2">
      <c r="A3564" s="9"/>
      <c r="B3564" s="10"/>
      <c r="C3564" s="9"/>
      <c r="D3564" s="11"/>
      <c r="E3564" s="11"/>
      <c r="F3564" s="9"/>
      <c r="G3564" s="9"/>
      <c r="H3564" s="9"/>
      <c r="I3564" s="9"/>
      <c r="J3564" s="9"/>
      <c r="K3564" s="9"/>
      <c r="L3564" s="9"/>
      <c r="M3564" s="9"/>
      <c r="N3564" s="9"/>
      <c r="O3564" s="12"/>
      <c r="P3564" s="9"/>
      <c r="Q3564" s="9"/>
    </row>
    <row r="3565" spans="1:17" x14ac:dyDescent="0.2">
      <c r="A3565" s="9"/>
      <c r="B3565" s="10"/>
      <c r="C3565" s="9"/>
      <c r="D3565" s="11"/>
      <c r="E3565" s="11"/>
      <c r="F3565" s="9"/>
      <c r="G3565" s="9"/>
      <c r="H3565" s="9"/>
      <c r="I3565" s="9"/>
      <c r="J3565" s="9"/>
      <c r="K3565" s="9"/>
      <c r="L3565" s="9"/>
      <c r="M3565" s="9"/>
      <c r="N3565" s="9"/>
      <c r="O3565" s="12"/>
      <c r="P3565" s="9"/>
      <c r="Q3565" s="9"/>
    </row>
    <row r="3566" spans="1:17" x14ac:dyDescent="0.2">
      <c r="A3566" s="9"/>
      <c r="B3566" s="10"/>
      <c r="C3566" s="9"/>
      <c r="D3566" s="11"/>
      <c r="E3566" s="11"/>
      <c r="F3566" s="9"/>
      <c r="G3566" s="9"/>
      <c r="H3566" s="9"/>
      <c r="I3566" s="9"/>
      <c r="J3566" s="9"/>
      <c r="K3566" s="9"/>
      <c r="L3566" s="9"/>
      <c r="M3566" s="9"/>
      <c r="N3566" s="9"/>
      <c r="O3566" s="12"/>
      <c r="P3566" s="9"/>
      <c r="Q3566" s="9"/>
    </row>
    <row r="3567" spans="1:17" x14ac:dyDescent="0.2">
      <c r="A3567" s="9"/>
      <c r="B3567" s="10"/>
      <c r="C3567" s="9"/>
      <c r="D3567" s="11"/>
      <c r="E3567" s="11"/>
      <c r="F3567" s="9"/>
      <c r="G3567" s="9"/>
      <c r="H3567" s="9"/>
      <c r="I3567" s="9"/>
      <c r="J3567" s="9"/>
      <c r="K3567" s="9"/>
      <c r="L3567" s="9"/>
      <c r="M3567" s="9"/>
      <c r="N3567" s="9"/>
      <c r="O3567" s="12"/>
      <c r="P3567" s="9"/>
      <c r="Q3567" s="9"/>
    </row>
    <row r="3568" spans="1:17" x14ac:dyDescent="0.2">
      <c r="A3568" s="9"/>
      <c r="B3568" s="10"/>
      <c r="C3568" s="9"/>
      <c r="D3568" s="11"/>
      <c r="E3568" s="11"/>
      <c r="F3568" s="9"/>
      <c r="G3568" s="9"/>
      <c r="H3568" s="9"/>
      <c r="I3568" s="9"/>
      <c r="J3568" s="9"/>
      <c r="K3568" s="9"/>
      <c r="L3568" s="9"/>
      <c r="M3568" s="9"/>
      <c r="N3568" s="9"/>
      <c r="O3568" s="12"/>
      <c r="P3568" s="9"/>
      <c r="Q3568" s="9"/>
    </row>
    <row r="3569" spans="1:17" x14ac:dyDescent="0.2">
      <c r="A3569" s="9"/>
      <c r="B3569" s="10"/>
      <c r="C3569" s="9"/>
      <c r="D3569" s="11"/>
      <c r="E3569" s="11"/>
      <c r="F3569" s="9"/>
      <c r="G3569" s="9"/>
      <c r="H3569" s="9"/>
      <c r="I3569" s="9"/>
      <c r="J3569" s="9"/>
      <c r="K3569" s="9"/>
      <c r="L3569" s="9"/>
      <c r="M3569" s="9"/>
      <c r="N3569" s="9"/>
      <c r="O3569" s="12"/>
      <c r="P3569" s="9"/>
      <c r="Q3569" s="9"/>
    </row>
    <row r="3570" spans="1:17" x14ac:dyDescent="0.2">
      <c r="A3570" s="9"/>
      <c r="B3570" s="10"/>
      <c r="C3570" s="9"/>
      <c r="D3570" s="11"/>
      <c r="E3570" s="11"/>
      <c r="F3570" s="9"/>
      <c r="G3570" s="9"/>
      <c r="H3570" s="9"/>
      <c r="I3570" s="9"/>
      <c r="J3570" s="9"/>
      <c r="K3570" s="9"/>
      <c r="L3570" s="9"/>
      <c r="M3570" s="9"/>
      <c r="N3570" s="9"/>
      <c r="O3570" s="12"/>
      <c r="P3570" s="9"/>
      <c r="Q3570" s="9"/>
    </row>
    <row r="3571" spans="1:17" x14ac:dyDescent="0.2">
      <c r="A3571" s="9"/>
      <c r="B3571" s="10"/>
      <c r="C3571" s="9"/>
      <c r="D3571" s="11"/>
      <c r="E3571" s="11"/>
      <c r="F3571" s="9"/>
      <c r="G3571" s="9"/>
      <c r="H3571" s="9"/>
      <c r="I3571" s="9"/>
      <c r="J3571" s="9"/>
      <c r="K3571" s="9"/>
      <c r="L3571" s="9"/>
      <c r="M3571" s="9"/>
      <c r="N3571" s="9"/>
      <c r="O3571" s="12"/>
      <c r="P3571" s="9"/>
      <c r="Q3571" s="9"/>
    </row>
    <row r="3572" spans="1:17" x14ac:dyDescent="0.2">
      <c r="A3572" s="9"/>
      <c r="B3572" s="10"/>
      <c r="C3572" s="9"/>
      <c r="D3572" s="11"/>
      <c r="E3572" s="11"/>
      <c r="F3572" s="9"/>
      <c r="G3572" s="9"/>
      <c r="H3572" s="9"/>
      <c r="I3572" s="9"/>
      <c r="J3572" s="9"/>
      <c r="K3572" s="9"/>
      <c r="L3572" s="9"/>
      <c r="M3572" s="9"/>
      <c r="N3572" s="9"/>
      <c r="O3572" s="12"/>
      <c r="P3572" s="9"/>
      <c r="Q3572" s="9"/>
    </row>
    <row r="3573" spans="1:17" x14ac:dyDescent="0.2">
      <c r="A3573" s="9"/>
      <c r="B3573" s="10"/>
      <c r="C3573" s="9"/>
      <c r="D3573" s="11"/>
      <c r="E3573" s="11"/>
      <c r="F3573" s="9"/>
      <c r="G3573" s="9"/>
      <c r="H3573" s="9"/>
      <c r="I3573" s="9"/>
      <c r="J3573" s="9"/>
      <c r="K3573" s="9"/>
      <c r="L3573" s="9"/>
      <c r="M3573" s="9"/>
      <c r="N3573" s="9"/>
      <c r="O3573" s="12"/>
      <c r="P3573" s="9"/>
      <c r="Q3573" s="9"/>
    </row>
    <row r="3574" spans="1:17" x14ac:dyDescent="0.2">
      <c r="A3574" s="9"/>
      <c r="B3574" s="10"/>
      <c r="C3574" s="9"/>
      <c r="D3574" s="11"/>
      <c r="E3574" s="11"/>
      <c r="F3574" s="9"/>
      <c r="G3574" s="9"/>
      <c r="H3574" s="9"/>
      <c r="I3574" s="9"/>
      <c r="J3574" s="9"/>
      <c r="K3574" s="9"/>
      <c r="L3574" s="9"/>
      <c r="M3574" s="9"/>
      <c r="N3574" s="9"/>
      <c r="O3574" s="12"/>
      <c r="P3574" s="9"/>
      <c r="Q3574" s="9"/>
    </row>
    <row r="3575" spans="1:17" x14ac:dyDescent="0.2">
      <c r="A3575" s="9"/>
      <c r="B3575" s="10"/>
      <c r="C3575" s="9"/>
      <c r="D3575" s="11"/>
      <c r="E3575" s="11"/>
      <c r="F3575" s="9"/>
      <c r="G3575" s="9"/>
      <c r="H3575" s="9"/>
      <c r="I3575" s="9"/>
      <c r="J3575" s="9"/>
      <c r="K3575" s="9"/>
      <c r="L3575" s="9"/>
      <c r="M3575" s="9"/>
      <c r="N3575" s="9"/>
      <c r="O3575" s="12"/>
      <c r="P3575" s="9"/>
      <c r="Q3575" s="9"/>
    </row>
    <row r="3576" spans="1:17" x14ac:dyDescent="0.2">
      <c r="A3576" s="9"/>
      <c r="B3576" s="10"/>
      <c r="C3576" s="9"/>
      <c r="D3576" s="11"/>
      <c r="E3576" s="11"/>
      <c r="F3576" s="9"/>
      <c r="G3576" s="9"/>
      <c r="H3576" s="9"/>
      <c r="I3576" s="9"/>
      <c r="J3576" s="9"/>
      <c r="K3576" s="9"/>
      <c r="L3576" s="9"/>
      <c r="M3576" s="9"/>
      <c r="N3576" s="9"/>
      <c r="O3576" s="12"/>
      <c r="P3576" s="9"/>
      <c r="Q3576" s="9"/>
    </row>
    <row r="3577" spans="1:17" x14ac:dyDescent="0.2">
      <c r="A3577" s="9"/>
      <c r="B3577" s="10"/>
      <c r="C3577" s="9"/>
      <c r="D3577" s="11"/>
      <c r="E3577" s="11"/>
      <c r="F3577" s="9"/>
      <c r="G3577" s="9"/>
      <c r="H3577" s="9"/>
      <c r="I3577" s="9"/>
      <c r="J3577" s="9"/>
      <c r="K3577" s="9"/>
      <c r="L3577" s="9"/>
      <c r="M3577" s="9"/>
      <c r="N3577" s="9"/>
      <c r="O3577" s="12"/>
      <c r="P3577" s="9"/>
      <c r="Q3577" s="9"/>
    </row>
    <row r="3578" spans="1:17" x14ac:dyDescent="0.2">
      <c r="A3578" s="9"/>
      <c r="B3578" s="10"/>
      <c r="C3578" s="9"/>
      <c r="D3578" s="11"/>
      <c r="E3578" s="11"/>
      <c r="F3578" s="9"/>
      <c r="G3578" s="9"/>
      <c r="H3578" s="9"/>
      <c r="I3578" s="9"/>
      <c r="J3578" s="9"/>
      <c r="K3578" s="9"/>
      <c r="L3578" s="9"/>
      <c r="M3578" s="9"/>
      <c r="N3578" s="9"/>
      <c r="O3578" s="12"/>
      <c r="P3578" s="9"/>
      <c r="Q3578" s="9"/>
    </row>
    <row r="3579" spans="1:17" x14ac:dyDescent="0.2">
      <c r="A3579" s="9"/>
      <c r="B3579" s="10"/>
      <c r="C3579" s="9"/>
      <c r="D3579" s="11"/>
      <c r="E3579" s="11"/>
      <c r="F3579" s="9"/>
      <c r="G3579" s="9"/>
      <c r="H3579" s="9"/>
      <c r="I3579" s="9"/>
      <c r="J3579" s="9"/>
      <c r="K3579" s="9"/>
      <c r="L3579" s="9"/>
      <c r="M3579" s="9"/>
      <c r="N3579" s="9"/>
      <c r="O3579" s="12"/>
      <c r="P3579" s="9"/>
      <c r="Q3579" s="9"/>
    </row>
    <row r="3580" spans="1:17" x14ac:dyDescent="0.2">
      <c r="A3580" s="9"/>
      <c r="B3580" s="10"/>
      <c r="C3580" s="9"/>
      <c r="D3580" s="11"/>
      <c r="E3580" s="11"/>
      <c r="F3580" s="9"/>
      <c r="G3580" s="9"/>
      <c r="H3580" s="9"/>
      <c r="I3580" s="9"/>
      <c r="J3580" s="9"/>
      <c r="K3580" s="9"/>
      <c r="L3580" s="9"/>
      <c r="M3580" s="9"/>
      <c r="N3580" s="9"/>
      <c r="O3580" s="12"/>
      <c r="P3580" s="9"/>
      <c r="Q3580" s="9"/>
    </row>
    <row r="3581" spans="1:17" x14ac:dyDescent="0.2">
      <c r="A3581" s="9"/>
      <c r="B3581" s="10"/>
      <c r="C3581" s="9"/>
      <c r="D3581" s="11"/>
      <c r="E3581" s="11"/>
      <c r="F3581" s="9"/>
      <c r="G3581" s="9"/>
      <c r="H3581" s="9"/>
      <c r="I3581" s="9"/>
      <c r="J3581" s="9"/>
      <c r="K3581" s="9"/>
      <c r="L3581" s="9"/>
      <c r="M3581" s="9"/>
      <c r="N3581" s="9"/>
      <c r="O3581" s="12"/>
      <c r="P3581" s="9"/>
      <c r="Q3581" s="9"/>
    </row>
    <row r="3582" spans="1:17" x14ac:dyDescent="0.2">
      <c r="A3582" s="9"/>
      <c r="B3582" s="10"/>
      <c r="C3582" s="9"/>
      <c r="D3582" s="11"/>
      <c r="E3582" s="11"/>
      <c r="F3582" s="9"/>
      <c r="G3582" s="9"/>
      <c r="H3582" s="9"/>
      <c r="I3582" s="9"/>
      <c r="J3582" s="9"/>
      <c r="K3582" s="9"/>
      <c r="L3582" s="9"/>
      <c r="M3582" s="9"/>
      <c r="N3582" s="9"/>
      <c r="O3582" s="12"/>
      <c r="P3582" s="9"/>
      <c r="Q3582" s="9"/>
    </row>
    <row r="3583" spans="1:17" x14ac:dyDescent="0.2">
      <c r="A3583" s="9"/>
      <c r="B3583" s="10"/>
      <c r="C3583" s="9"/>
      <c r="D3583" s="11"/>
      <c r="E3583" s="11"/>
      <c r="F3583" s="9"/>
      <c r="G3583" s="9"/>
      <c r="H3583" s="9"/>
      <c r="I3583" s="9"/>
      <c r="J3583" s="9"/>
      <c r="K3583" s="9"/>
      <c r="L3583" s="9"/>
      <c r="M3583" s="9"/>
      <c r="N3583" s="9"/>
      <c r="O3583" s="12"/>
      <c r="P3583" s="9"/>
      <c r="Q3583" s="9"/>
    </row>
    <row r="3584" spans="1:17" x14ac:dyDescent="0.2">
      <c r="A3584" s="9"/>
      <c r="B3584" s="10"/>
      <c r="C3584" s="9"/>
      <c r="D3584" s="11"/>
      <c r="E3584" s="11"/>
      <c r="F3584" s="9"/>
      <c r="G3584" s="9"/>
      <c r="H3584" s="9"/>
      <c r="I3584" s="9"/>
      <c r="J3584" s="9"/>
      <c r="K3584" s="9"/>
      <c r="L3584" s="9"/>
      <c r="M3584" s="9"/>
      <c r="N3584" s="9"/>
      <c r="O3584" s="12"/>
      <c r="P3584" s="9"/>
      <c r="Q3584" s="9"/>
    </row>
    <row r="3585" spans="1:17" x14ac:dyDescent="0.2">
      <c r="A3585" s="9"/>
      <c r="B3585" s="10"/>
      <c r="C3585" s="9"/>
      <c r="D3585" s="11"/>
      <c r="E3585" s="11"/>
      <c r="F3585" s="9"/>
      <c r="G3585" s="9"/>
      <c r="H3585" s="9"/>
      <c r="I3585" s="9"/>
      <c r="J3585" s="9"/>
      <c r="K3585" s="9"/>
      <c r="L3585" s="9"/>
      <c r="M3585" s="9"/>
      <c r="N3585" s="9"/>
      <c r="O3585" s="12"/>
      <c r="P3585" s="9"/>
      <c r="Q3585" s="9"/>
    </row>
    <row r="3586" spans="1:17" x14ac:dyDescent="0.2">
      <c r="A3586" s="9"/>
      <c r="B3586" s="10"/>
      <c r="C3586" s="9"/>
      <c r="D3586" s="11"/>
      <c r="E3586" s="11"/>
      <c r="F3586" s="9"/>
      <c r="G3586" s="9"/>
      <c r="H3586" s="9"/>
      <c r="I3586" s="9"/>
      <c r="J3586" s="9"/>
      <c r="K3586" s="9"/>
      <c r="L3586" s="9"/>
      <c r="M3586" s="9"/>
      <c r="N3586" s="9"/>
      <c r="O3586" s="12"/>
      <c r="P3586" s="9"/>
      <c r="Q3586" s="9"/>
    </row>
    <row r="3587" spans="1:17" x14ac:dyDescent="0.2">
      <c r="A3587" s="9"/>
      <c r="B3587" s="10"/>
      <c r="C3587" s="9"/>
      <c r="D3587" s="11"/>
      <c r="E3587" s="11"/>
      <c r="F3587" s="9"/>
      <c r="G3587" s="9"/>
      <c r="H3587" s="9"/>
      <c r="I3587" s="9"/>
      <c r="J3587" s="9"/>
      <c r="K3587" s="9"/>
      <c r="L3587" s="9"/>
      <c r="M3587" s="9"/>
      <c r="N3587" s="9"/>
      <c r="O3587" s="12"/>
      <c r="P3587" s="9"/>
      <c r="Q3587" s="9"/>
    </row>
    <row r="3588" spans="1:17" x14ac:dyDescent="0.2">
      <c r="A3588" s="9"/>
      <c r="B3588" s="10"/>
      <c r="C3588" s="9"/>
      <c r="D3588" s="11"/>
      <c r="E3588" s="11"/>
      <c r="F3588" s="9"/>
      <c r="G3588" s="9"/>
      <c r="H3588" s="9"/>
      <c r="I3588" s="9"/>
      <c r="J3588" s="9"/>
      <c r="K3588" s="9"/>
      <c r="L3588" s="9"/>
      <c r="M3588" s="9"/>
      <c r="N3588" s="9"/>
      <c r="O3588" s="12"/>
      <c r="P3588" s="9"/>
      <c r="Q3588" s="9"/>
    </row>
    <row r="3589" spans="1:17" x14ac:dyDescent="0.2">
      <c r="A3589" s="9"/>
      <c r="B3589" s="10"/>
      <c r="C3589" s="9"/>
      <c r="D3589" s="11"/>
      <c r="E3589" s="11"/>
      <c r="F3589" s="9"/>
      <c r="G3589" s="9"/>
      <c r="H3589" s="9"/>
      <c r="I3589" s="9"/>
      <c r="J3589" s="9"/>
      <c r="K3589" s="9"/>
      <c r="L3589" s="9"/>
      <c r="M3589" s="9"/>
      <c r="N3589" s="9"/>
      <c r="O3589" s="12"/>
      <c r="P3589" s="9"/>
      <c r="Q3589" s="9"/>
    </row>
    <row r="3590" spans="1:17" x14ac:dyDescent="0.2">
      <c r="A3590" s="9"/>
      <c r="B3590" s="10"/>
      <c r="C3590" s="9"/>
      <c r="D3590" s="11"/>
      <c r="E3590" s="11"/>
      <c r="F3590" s="9"/>
      <c r="G3590" s="9"/>
      <c r="H3590" s="9"/>
      <c r="I3590" s="9"/>
      <c r="J3590" s="9"/>
      <c r="K3590" s="9"/>
      <c r="L3590" s="9"/>
      <c r="M3590" s="9"/>
      <c r="N3590" s="9"/>
      <c r="O3590" s="12"/>
      <c r="P3590" s="9"/>
      <c r="Q3590" s="9"/>
    </row>
    <row r="3591" spans="1:17" x14ac:dyDescent="0.2">
      <c r="A3591" s="9"/>
      <c r="B3591" s="10"/>
      <c r="C3591" s="9"/>
      <c r="D3591" s="11"/>
      <c r="E3591" s="11"/>
      <c r="F3591" s="9"/>
      <c r="G3591" s="9"/>
      <c r="H3591" s="9"/>
      <c r="I3591" s="9"/>
      <c r="J3591" s="9"/>
      <c r="K3591" s="9"/>
      <c r="L3591" s="9"/>
      <c r="M3591" s="9"/>
      <c r="N3591" s="9"/>
      <c r="O3591" s="12"/>
      <c r="P3591" s="9"/>
      <c r="Q3591" s="9"/>
    </row>
    <row r="3592" spans="1:17" x14ac:dyDescent="0.2">
      <c r="A3592" s="9"/>
      <c r="B3592" s="10"/>
      <c r="C3592" s="9"/>
      <c r="D3592" s="11"/>
      <c r="E3592" s="11"/>
      <c r="F3592" s="9"/>
      <c r="G3592" s="9"/>
      <c r="H3592" s="9"/>
      <c r="I3592" s="9"/>
      <c r="J3592" s="9"/>
      <c r="K3592" s="9"/>
      <c r="L3592" s="9"/>
      <c r="M3592" s="9"/>
      <c r="N3592" s="9"/>
      <c r="O3592" s="12"/>
      <c r="P3592" s="9"/>
      <c r="Q3592" s="9"/>
    </row>
    <row r="3593" spans="1:17" x14ac:dyDescent="0.2">
      <c r="A3593" s="9"/>
      <c r="B3593" s="10"/>
      <c r="C3593" s="9"/>
      <c r="D3593" s="11"/>
      <c r="E3593" s="11"/>
      <c r="F3593" s="9"/>
      <c r="G3593" s="9"/>
      <c r="H3593" s="9"/>
      <c r="I3593" s="9"/>
      <c r="J3593" s="9"/>
      <c r="K3593" s="9"/>
      <c r="L3593" s="9"/>
      <c r="M3593" s="9"/>
      <c r="N3593" s="9"/>
      <c r="O3593" s="12"/>
      <c r="P3593" s="9"/>
      <c r="Q3593" s="9"/>
    </row>
    <row r="3594" spans="1:17" x14ac:dyDescent="0.2">
      <c r="A3594" s="9"/>
      <c r="B3594" s="10"/>
      <c r="C3594" s="9"/>
      <c r="D3594" s="11"/>
      <c r="E3594" s="11"/>
      <c r="F3594" s="9"/>
      <c r="G3594" s="9"/>
      <c r="H3594" s="9"/>
      <c r="I3594" s="9"/>
      <c r="J3594" s="9"/>
      <c r="K3594" s="9"/>
      <c r="L3594" s="9"/>
      <c r="M3594" s="9"/>
      <c r="N3594" s="9"/>
      <c r="O3594" s="12"/>
      <c r="P3594" s="9"/>
      <c r="Q3594" s="9"/>
    </row>
    <row r="3595" spans="1:17" x14ac:dyDescent="0.2">
      <c r="A3595" s="9"/>
      <c r="B3595" s="10"/>
      <c r="C3595" s="9"/>
      <c r="D3595" s="11"/>
      <c r="E3595" s="11"/>
      <c r="F3595" s="9"/>
      <c r="G3595" s="9"/>
      <c r="H3595" s="9"/>
      <c r="I3595" s="9"/>
      <c r="J3595" s="9"/>
      <c r="K3595" s="9"/>
      <c r="L3595" s="9"/>
      <c r="M3595" s="9"/>
      <c r="N3595" s="9"/>
      <c r="O3595" s="12"/>
      <c r="P3595" s="9"/>
      <c r="Q3595" s="9"/>
    </row>
    <row r="3596" spans="1:17" x14ac:dyDescent="0.2">
      <c r="A3596" s="9"/>
      <c r="B3596" s="10"/>
      <c r="C3596" s="9"/>
      <c r="D3596" s="11"/>
      <c r="E3596" s="11"/>
      <c r="F3596" s="9"/>
      <c r="G3596" s="9"/>
      <c r="H3596" s="9"/>
      <c r="I3596" s="9"/>
      <c r="J3596" s="9"/>
      <c r="K3596" s="9"/>
      <c r="L3596" s="9"/>
      <c r="M3596" s="9"/>
      <c r="N3596" s="9"/>
      <c r="O3596" s="12"/>
      <c r="P3596" s="9"/>
      <c r="Q3596" s="9"/>
    </row>
    <row r="3597" spans="1:17" x14ac:dyDescent="0.2">
      <c r="A3597" s="9"/>
      <c r="B3597" s="10"/>
      <c r="C3597" s="9"/>
      <c r="D3597" s="11"/>
      <c r="E3597" s="11"/>
      <c r="F3597" s="9"/>
      <c r="G3597" s="9"/>
      <c r="H3597" s="9"/>
      <c r="I3597" s="9"/>
      <c r="J3597" s="9"/>
      <c r="K3597" s="9"/>
      <c r="L3597" s="9"/>
      <c r="M3597" s="9"/>
      <c r="N3597" s="9"/>
      <c r="O3597" s="12"/>
      <c r="P3597" s="9"/>
      <c r="Q3597" s="9"/>
    </row>
    <row r="3598" spans="1:17" x14ac:dyDescent="0.2">
      <c r="A3598" s="9"/>
      <c r="B3598" s="10"/>
      <c r="C3598" s="9"/>
      <c r="D3598" s="11"/>
      <c r="E3598" s="11"/>
      <c r="F3598" s="9"/>
      <c r="G3598" s="9"/>
      <c r="H3598" s="9"/>
      <c r="I3598" s="9"/>
      <c r="J3598" s="9"/>
      <c r="K3598" s="9"/>
      <c r="L3598" s="9"/>
      <c r="M3598" s="9"/>
      <c r="N3598" s="9"/>
      <c r="O3598" s="12"/>
      <c r="P3598" s="9"/>
      <c r="Q3598" s="9"/>
    </row>
    <row r="3599" spans="1:17" x14ac:dyDescent="0.2">
      <c r="A3599" s="9"/>
      <c r="B3599" s="10"/>
      <c r="C3599" s="9"/>
      <c r="D3599" s="11"/>
      <c r="E3599" s="11"/>
      <c r="F3599" s="9"/>
      <c r="G3599" s="9"/>
      <c r="H3599" s="9"/>
      <c r="I3599" s="9"/>
      <c r="J3599" s="9"/>
      <c r="K3599" s="9"/>
      <c r="L3599" s="9"/>
      <c r="M3599" s="9"/>
      <c r="N3599" s="9"/>
      <c r="O3599" s="12"/>
      <c r="P3599" s="9"/>
      <c r="Q3599" s="9"/>
    </row>
    <row r="3600" spans="1:17" x14ac:dyDescent="0.2">
      <c r="A3600" s="9"/>
      <c r="B3600" s="10"/>
      <c r="C3600" s="9"/>
      <c r="D3600" s="11"/>
      <c r="E3600" s="11"/>
      <c r="F3600" s="9"/>
      <c r="G3600" s="9"/>
      <c r="H3600" s="9"/>
      <c r="I3600" s="9"/>
      <c r="J3600" s="9"/>
      <c r="K3600" s="9"/>
      <c r="L3600" s="9"/>
      <c r="M3600" s="9"/>
      <c r="N3600" s="9"/>
      <c r="O3600" s="12"/>
      <c r="P3600" s="9"/>
      <c r="Q3600" s="9"/>
    </row>
    <row r="3601" spans="1:17" x14ac:dyDescent="0.2">
      <c r="A3601" s="9"/>
      <c r="B3601" s="10"/>
      <c r="C3601" s="9"/>
      <c r="D3601" s="11"/>
      <c r="E3601" s="11"/>
      <c r="F3601" s="9"/>
      <c r="G3601" s="9"/>
      <c r="H3601" s="9"/>
      <c r="I3601" s="9"/>
      <c r="J3601" s="9"/>
      <c r="K3601" s="9"/>
      <c r="L3601" s="9"/>
      <c r="M3601" s="9"/>
      <c r="N3601" s="9"/>
      <c r="O3601" s="12"/>
      <c r="P3601" s="9"/>
      <c r="Q3601" s="9"/>
    </row>
    <row r="3602" spans="1:17" x14ac:dyDescent="0.2">
      <c r="A3602" s="9"/>
      <c r="B3602" s="10"/>
      <c r="C3602" s="9"/>
      <c r="D3602" s="11"/>
      <c r="E3602" s="11"/>
      <c r="F3602" s="9"/>
      <c r="G3602" s="9"/>
      <c r="H3602" s="9"/>
      <c r="I3602" s="9"/>
      <c r="J3602" s="9"/>
      <c r="K3602" s="9"/>
      <c r="L3602" s="9"/>
      <c r="M3602" s="9"/>
      <c r="N3602" s="9"/>
      <c r="O3602" s="12"/>
      <c r="P3602" s="9"/>
      <c r="Q3602" s="9"/>
    </row>
    <row r="3603" spans="1:17" x14ac:dyDescent="0.2">
      <c r="A3603" s="9"/>
      <c r="B3603" s="10"/>
      <c r="C3603" s="9"/>
      <c r="D3603" s="11"/>
      <c r="E3603" s="11"/>
      <c r="F3603" s="9"/>
      <c r="G3603" s="9"/>
      <c r="H3603" s="9"/>
      <c r="I3603" s="9"/>
      <c r="J3603" s="9"/>
      <c r="K3603" s="9"/>
      <c r="L3603" s="9"/>
      <c r="M3603" s="9"/>
      <c r="N3603" s="9"/>
      <c r="O3603" s="12"/>
      <c r="P3603" s="9"/>
      <c r="Q3603" s="9"/>
    </row>
    <row r="3604" spans="1:17" x14ac:dyDescent="0.2">
      <c r="A3604" s="9"/>
      <c r="B3604" s="10"/>
      <c r="C3604" s="9"/>
      <c r="D3604" s="11"/>
      <c r="E3604" s="11"/>
      <c r="F3604" s="9"/>
      <c r="G3604" s="9"/>
      <c r="H3604" s="9"/>
      <c r="I3604" s="9"/>
      <c r="J3604" s="9"/>
      <c r="K3604" s="9"/>
      <c r="L3604" s="9"/>
      <c r="M3604" s="9"/>
      <c r="N3604" s="9"/>
      <c r="O3604" s="12"/>
      <c r="P3604" s="9"/>
      <c r="Q3604" s="9"/>
    </row>
    <row r="3605" spans="1:17" x14ac:dyDescent="0.2">
      <c r="A3605" s="9"/>
      <c r="B3605" s="10"/>
      <c r="C3605" s="9"/>
      <c r="D3605" s="11"/>
      <c r="E3605" s="11"/>
      <c r="F3605" s="9"/>
      <c r="G3605" s="9"/>
      <c r="H3605" s="9"/>
      <c r="I3605" s="9"/>
      <c r="J3605" s="9"/>
      <c r="K3605" s="9"/>
      <c r="L3605" s="9"/>
      <c r="M3605" s="9"/>
      <c r="N3605" s="9"/>
      <c r="O3605" s="12"/>
      <c r="P3605" s="9"/>
      <c r="Q3605" s="9"/>
    </row>
    <row r="3606" spans="1:17" x14ac:dyDescent="0.2">
      <c r="A3606" s="9"/>
      <c r="B3606" s="10"/>
      <c r="C3606" s="9"/>
      <c r="D3606" s="11"/>
      <c r="E3606" s="11"/>
      <c r="F3606" s="9"/>
      <c r="G3606" s="9"/>
      <c r="H3606" s="9"/>
      <c r="I3606" s="9"/>
      <c r="J3606" s="9"/>
      <c r="K3606" s="9"/>
      <c r="L3606" s="9"/>
      <c r="M3606" s="9"/>
      <c r="N3606" s="9"/>
      <c r="O3606" s="12"/>
      <c r="P3606" s="9"/>
      <c r="Q3606" s="9"/>
    </row>
    <row r="3607" spans="1:17" x14ac:dyDescent="0.2">
      <c r="A3607" s="9"/>
      <c r="B3607" s="10"/>
      <c r="C3607" s="9"/>
      <c r="D3607" s="11"/>
      <c r="E3607" s="11"/>
      <c r="F3607" s="9"/>
      <c r="G3607" s="9"/>
      <c r="H3607" s="9"/>
      <c r="I3607" s="9"/>
      <c r="J3607" s="9"/>
      <c r="K3607" s="9"/>
      <c r="L3607" s="9"/>
      <c r="M3607" s="9"/>
      <c r="N3607" s="9"/>
      <c r="O3607" s="12"/>
      <c r="P3607" s="9"/>
      <c r="Q3607" s="9"/>
    </row>
    <row r="3608" spans="1:17" x14ac:dyDescent="0.2">
      <c r="A3608" s="9"/>
      <c r="B3608" s="10"/>
      <c r="C3608" s="9"/>
      <c r="D3608" s="11"/>
      <c r="E3608" s="11"/>
      <c r="F3608" s="9"/>
      <c r="G3608" s="9"/>
      <c r="H3608" s="9"/>
      <c r="I3608" s="9"/>
      <c r="J3608" s="9"/>
      <c r="K3608" s="9"/>
      <c r="L3608" s="9"/>
      <c r="M3608" s="9"/>
      <c r="N3608" s="9"/>
      <c r="O3608" s="12"/>
      <c r="P3608" s="9"/>
      <c r="Q3608" s="9"/>
    </row>
    <row r="3609" spans="1:17" x14ac:dyDescent="0.2">
      <c r="A3609" s="9"/>
      <c r="B3609" s="10"/>
      <c r="C3609" s="9"/>
      <c r="D3609" s="11"/>
      <c r="E3609" s="11"/>
      <c r="F3609" s="9"/>
      <c r="G3609" s="9"/>
      <c r="H3609" s="9"/>
      <c r="I3609" s="9"/>
      <c r="J3609" s="9"/>
      <c r="K3609" s="9"/>
      <c r="L3609" s="9"/>
      <c r="M3609" s="9"/>
      <c r="N3609" s="9"/>
      <c r="O3609" s="12"/>
      <c r="P3609" s="9"/>
      <c r="Q3609" s="9"/>
    </row>
    <row r="3610" spans="1:17" x14ac:dyDescent="0.2">
      <c r="A3610" s="9"/>
      <c r="B3610" s="10"/>
      <c r="C3610" s="9"/>
      <c r="D3610" s="11"/>
      <c r="E3610" s="11"/>
      <c r="F3610" s="9"/>
      <c r="G3610" s="9"/>
      <c r="H3610" s="9"/>
      <c r="I3610" s="9"/>
      <c r="J3610" s="9"/>
      <c r="K3610" s="9"/>
      <c r="L3610" s="9"/>
      <c r="M3610" s="9"/>
      <c r="N3610" s="9"/>
      <c r="O3610" s="12"/>
      <c r="P3610" s="9"/>
      <c r="Q3610" s="9"/>
    </row>
    <row r="3611" spans="1:17" x14ac:dyDescent="0.2">
      <c r="A3611" s="9"/>
      <c r="B3611" s="10"/>
      <c r="C3611" s="9"/>
      <c r="D3611" s="11"/>
      <c r="E3611" s="11"/>
      <c r="F3611" s="9"/>
      <c r="G3611" s="9"/>
      <c r="H3611" s="9"/>
      <c r="I3611" s="9"/>
      <c r="J3611" s="9"/>
      <c r="K3611" s="9"/>
      <c r="L3611" s="9"/>
      <c r="M3611" s="9"/>
      <c r="N3611" s="9"/>
      <c r="O3611" s="12"/>
      <c r="P3611" s="9"/>
      <c r="Q3611" s="9"/>
    </row>
    <row r="3612" spans="1:17" x14ac:dyDescent="0.2">
      <c r="A3612" s="9"/>
      <c r="B3612" s="10"/>
      <c r="C3612" s="9"/>
      <c r="D3612" s="11"/>
      <c r="E3612" s="11"/>
      <c r="F3612" s="9"/>
      <c r="G3612" s="9"/>
      <c r="H3612" s="9"/>
      <c r="I3612" s="9"/>
      <c r="J3612" s="9"/>
      <c r="K3612" s="9"/>
      <c r="L3612" s="9"/>
      <c r="M3612" s="9"/>
      <c r="N3612" s="9"/>
      <c r="O3612" s="12"/>
      <c r="P3612" s="9"/>
      <c r="Q3612" s="9"/>
    </row>
    <row r="3613" spans="1:17" x14ac:dyDescent="0.2">
      <c r="A3613" s="9"/>
      <c r="B3613" s="10"/>
      <c r="C3613" s="9"/>
      <c r="D3613" s="11"/>
      <c r="E3613" s="11"/>
      <c r="F3613" s="9"/>
      <c r="G3613" s="9"/>
      <c r="H3613" s="9"/>
      <c r="I3613" s="9"/>
      <c r="J3613" s="9"/>
      <c r="K3613" s="9"/>
      <c r="L3613" s="9"/>
      <c r="M3613" s="9"/>
      <c r="N3613" s="9"/>
      <c r="O3613" s="12"/>
      <c r="P3613" s="9"/>
      <c r="Q3613" s="9"/>
    </row>
    <row r="3614" spans="1:17" x14ac:dyDescent="0.2">
      <c r="A3614" s="9"/>
      <c r="B3614" s="10"/>
      <c r="C3614" s="9"/>
      <c r="D3614" s="11"/>
      <c r="E3614" s="11"/>
      <c r="F3614" s="9"/>
      <c r="G3614" s="9"/>
      <c r="H3614" s="9"/>
      <c r="I3614" s="9"/>
      <c r="J3614" s="9"/>
      <c r="K3614" s="9"/>
      <c r="L3614" s="9"/>
      <c r="M3614" s="9"/>
      <c r="N3614" s="9"/>
      <c r="O3614" s="12"/>
      <c r="P3614" s="9"/>
      <c r="Q3614" s="9"/>
    </row>
    <row r="3615" spans="1:17" x14ac:dyDescent="0.2">
      <c r="A3615" s="9"/>
      <c r="B3615" s="10"/>
      <c r="C3615" s="9"/>
      <c r="D3615" s="11"/>
      <c r="E3615" s="11"/>
      <c r="F3615" s="9"/>
      <c r="G3615" s="9"/>
      <c r="H3615" s="9"/>
      <c r="I3615" s="9"/>
      <c r="J3615" s="9"/>
      <c r="K3615" s="9"/>
      <c r="L3615" s="9"/>
      <c r="M3615" s="9"/>
      <c r="N3615" s="9"/>
      <c r="O3615" s="12"/>
      <c r="P3615" s="9"/>
      <c r="Q3615" s="9"/>
    </row>
    <row r="3616" spans="1:17" x14ac:dyDescent="0.2">
      <c r="A3616" s="9"/>
      <c r="B3616" s="10"/>
      <c r="C3616" s="9"/>
      <c r="D3616" s="11"/>
      <c r="E3616" s="11"/>
      <c r="F3616" s="9"/>
      <c r="G3616" s="9"/>
      <c r="H3616" s="9"/>
      <c r="I3616" s="9"/>
      <c r="J3616" s="9"/>
      <c r="K3616" s="9"/>
      <c r="L3616" s="9"/>
      <c r="M3616" s="9"/>
      <c r="N3616" s="9"/>
      <c r="O3616" s="12"/>
      <c r="P3616" s="9"/>
      <c r="Q3616" s="9"/>
    </row>
    <row r="3617" spans="1:17" x14ac:dyDescent="0.2">
      <c r="A3617" s="9"/>
      <c r="B3617" s="10"/>
      <c r="C3617" s="9"/>
      <c r="D3617" s="11"/>
      <c r="E3617" s="11"/>
      <c r="F3617" s="9"/>
      <c r="G3617" s="9"/>
      <c r="H3617" s="9"/>
      <c r="I3617" s="9"/>
      <c r="J3617" s="9"/>
      <c r="K3617" s="9"/>
      <c r="L3617" s="9"/>
      <c r="M3617" s="9"/>
      <c r="N3617" s="9"/>
      <c r="O3617" s="12"/>
      <c r="P3617" s="9"/>
      <c r="Q3617" s="9"/>
    </row>
    <row r="3618" spans="1:17" x14ac:dyDescent="0.2">
      <c r="A3618" s="9"/>
      <c r="B3618" s="10"/>
      <c r="C3618" s="9"/>
      <c r="D3618" s="11"/>
      <c r="E3618" s="11"/>
      <c r="F3618" s="9"/>
      <c r="G3618" s="9"/>
      <c r="H3618" s="9"/>
      <c r="I3618" s="9"/>
      <c r="J3618" s="9"/>
      <c r="K3618" s="9"/>
      <c r="L3618" s="9"/>
      <c r="M3618" s="9"/>
      <c r="N3618" s="9"/>
      <c r="O3618" s="12"/>
      <c r="P3618" s="9"/>
      <c r="Q3618" s="9"/>
    </row>
    <row r="3619" spans="1:17" x14ac:dyDescent="0.2">
      <c r="A3619" s="9"/>
      <c r="B3619" s="10"/>
      <c r="C3619" s="9"/>
      <c r="D3619" s="11"/>
      <c r="E3619" s="11"/>
      <c r="F3619" s="9"/>
      <c r="G3619" s="9"/>
      <c r="H3619" s="9"/>
      <c r="I3619" s="9"/>
      <c r="J3619" s="9"/>
      <c r="K3619" s="9"/>
      <c r="L3619" s="9"/>
      <c r="M3619" s="9"/>
      <c r="N3619" s="9"/>
      <c r="O3619" s="12"/>
      <c r="P3619" s="9"/>
      <c r="Q3619" s="9"/>
    </row>
    <row r="3620" spans="1:17" x14ac:dyDescent="0.2">
      <c r="A3620" s="9"/>
      <c r="B3620" s="10"/>
      <c r="C3620" s="9"/>
      <c r="D3620" s="11"/>
      <c r="E3620" s="11"/>
      <c r="F3620" s="9"/>
      <c r="G3620" s="9"/>
      <c r="H3620" s="9"/>
      <c r="I3620" s="9"/>
      <c r="J3620" s="9"/>
      <c r="K3620" s="9"/>
      <c r="L3620" s="9"/>
      <c r="M3620" s="9"/>
      <c r="N3620" s="9"/>
      <c r="O3620" s="12"/>
      <c r="P3620" s="9"/>
      <c r="Q3620" s="9"/>
    </row>
    <row r="3621" spans="1:17" x14ac:dyDescent="0.2">
      <c r="A3621" s="9"/>
      <c r="B3621" s="10"/>
      <c r="C3621" s="9"/>
      <c r="D3621" s="11"/>
      <c r="E3621" s="11"/>
      <c r="F3621" s="9"/>
      <c r="G3621" s="9"/>
      <c r="H3621" s="9"/>
      <c r="I3621" s="9"/>
      <c r="J3621" s="9"/>
      <c r="K3621" s="9"/>
      <c r="L3621" s="9"/>
      <c r="M3621" s="9"/>
      <c r="N3621" s="9"/>
      <c r="O3621" s="12"/>
      <c r="P3621" s="9"/>
      <c r="Q3621" s="9"/>
    </row>
    <row r="3622" spans="1:17" x14ac:dyDescent="0.2">
      <c r="A3622" s="9"/>
      <c r="B3622" s="10"/>
      <c r="C3622" s="9"/>
      <c r="D3622" s="11"/>
      <c r="E3622" s="11"/>
      <c r="F3622" s="9"/>
      <c r="G3622" s="9"/>
      <c r="H3622" s="9"/>
      <c r="I3622" s="9"/>
      <c r="J3622" s="9"/>
      <c r="K3622" s="9"/>
      <c r="L3622" s="9"/>
      <c r="M3622" s="9"/>
      <c r="N3622" s="9"/>
      <c r="O3622" s="12"/>
      <c r="P3622" s="9"/>
      <c r="Q3622" s="9"/>
    </row>
    <row r="3623" spans="1:17" x14ac:dyDescent="0.2">
      <c r="A3623" s="9"/>
      <c r="B3623" s="10"/>
      <c r="C3623" s="9"/>
      <c r="D3623" s="11"/>
      <c r="E3623" s="11"/>
      <c r="F3623" s="9"/>
      <c r="G3623" s="9"/>
      <c r="H3623" s="9"/>
      <c r="I3623" s="9"/>
      <c r="J3623" s="9"/>
      <c r="K3623" s="9"/>
      <c r="L3623" s="9"/>
      <c r="M3623" s="9"/>
      <c r="N3623" s="9"/>
      <c r="O3623" s="12"/>
      <c r="P3623" s="9"/>
      <c r="Q3623" s="9"/>
    </row>
    <row r="3624" spans="1:17" x14ac:dyDescent="0.2">
      <c r="A3624" s="9"/>
      <c r="B3624" s="10"/>
      <c r="C3624" s="9"/>
      <c r="D3624" s="11"/>
      <c r="E3624" s="11"/>
      <c r="F3624" s="9"/>
      <c r="G3624" s="9"/>
      <c r="H3624" s="9"/>
      <c r="I3624" s="9"/>
      <c r="J3624" s="9"/>
      <c r="K3624" s="9"/>
      <c r="L3624" s="9"/>
      <c r="M3624" s="9"/>
      <c r="N3624" s="9"/>
      <c r="O3624" s="12"/>
      <c r="P3624" s="9"/>
      <c r="Q3624" s="9"/>
    </row>
    <row r="3625" spans="1:17" x14ac:dyDescent="0.2">
      <c r="A3625" s="9"/>
      <c r="B3625" s="10"/>
      <c r="C3625" s="9"/>
      <c r="D3625" s="11"/>
      <c r="E3625" s="11"/>
      <c r="F3625" s="9"/>
      <c r="G3625" s="9"/>
      <c r="H3625" s="9"/>
      <c r="I3625" s="9"/>
      <c r="J3625" s="9"/>
      <c r="K3625" s="9"/>
      <c r="L3625" s="9"/>
      <c r="M3625" s="9"/>
      <c r="N3625" s="9"/>
      <c r="O3625" s="12"/>
      <c r="P3625" s="9"/>
      <c r="Q3625" s="9"/>
    </row>
    <row r="3626" spans="1:17" x14ac:dyDescent="0.2">
      <c r="A3626" s="9"/>
      <c r="B3626" s="10"/>
      <c r="C3626" s="9"/>
      <c r="D3626" s="11"/>
      <c r="E3626" s="11"/>
      <c r="F3626" s="9"/>
      <c r="G3626" s="9"/>
      <c r="H3626" s="9"/>
      <c r="I3626" s="9"/>
      <c r="J3626" s="9"/>
      <c r="K3626" s="9"/>
      <c r="L3626" s="9"/>
      <c r="M3626" s="9"/>
      <c r="N3626" s="9"/>
      <c r="O3626" s="12"/>
      <c r="P3626" s="9"/>
      <c r="Q3626" s="9"/>
    </row>
    <row r="3627" spans="1:17" x14ac:dyDescent="0.2">
      <c r="A3627" s="9"/>
      <c r="B3627" s="10"/>
      <c r="C3627" s="9"/>
      <c r="D3627" s="11"/>
      <c r="E3627" s="11"/>
      <c r="F3627" s="9"/>
      <c r="G3627" s="9"/>
      <c r="H3627" s="9"/>
      <c r="I3627" s="9"/>
      <c r="J3627" s="9"/>
      <c r="K3627" s="9"/>
      <c r="L3627" s="9"/>
      <c r="M3627" s="9"/>
      <c r="N3627" s="9"/>
      <c r="O3627" s="12"/>
      <c r="P3627" s="9"/>
      <c r="Q3627" s="9"/>
    </row>
    <row r="3628" spans="1:17" x14ac:dyDescent="0.2">
      <c r="A3628" s="9"/>
      <c r="B3628" s="10"/>
      <c r="C3628" s="9"/>
      <c r="D3628" s="11"/>
      <c r="E3628" s="11"/>
      <c r="F3628" s="9"/>
      <c r="G3628" s="9"/>
      <c r="H3628" s="9"/>
      <c r="I3628" s="9"/>
      <c r="J3628" s="9"/>
      <c r="K3628" s="9"/>
      <c r="L3628" s="9"/>
      <c r="M3628" s="9"/>
      <c r="N3628" s="9"/>
      <c r="O3628" s="12"/>
      <c r="P3628" s="9"/>
      <c r="Q3628" s="9"/>
    </row>
    <row r="3629" spans="1:17" x14ac:dyDescent="0.2">
      <c r="A3629" s="9"/>
      <c r="B3629" s="10"/>
      <c r="C3629" s="9"/>
      <c r="D3629" s="11"/>
      <c r="E3629" s="11"/>
      <c r="F3629" s="9"/>
      <c r="G3629" s="9"/>
      <c r="H3629" s="9"/>
      <c r="I3629" s="9"/>
      <c r="J3629" s="9"/>
      <c r="K3629" s="9"/>
      <c r="L3629" s="9"/>
      <c r="M3629" s="9"/>
      <c r="N3629" s="9"/>
      <c r="O3629" s="12"/>
      <c r="P3629" s="9"/>
      <c r="Q3629" s="9"/>
    </row>
    <row r="3630" spans="1:17" x14ac:dyDescent="0.2">
      <c r="A3630" s="9"/>
      <c r="B3630" s="10"/>
      <c r="C3630" s="9"/>
      <c r="D3630" s="11"/>
      <c r="E3630" s="11"/>
      <c r="F3630" s="9"/>
      <c r="G3630" s="9"/>
      <c r="H3630" s="9"/>
      <c r="I3630" s="9"/>
      <c r="J3630" s="9"/>
      <c r="K3630" s="9"/>
      <c r="L3630" s="9"/>
      <c r="M3630" s="9"/>
      <c r="N3630" s="9"/>
      <c r="O3630" s="12"/>
      <c r="P3630" s="9"/>
      <c r="Q3630" s="9"/>
    </row>
    <row r="3631" spans="1:17" x14ac:dyDescent="0.2">
      <c r="A3631" s="9"/>
      <c r="B3631" s="10"/>
      <c r="C3631" s="9"/>
      <c r="D3631" s="11"/>
      <c r="E3631" s="11"/>
      <c r="F3631" s="9"/>
      <c r="G3631" s="9"/>
      <c r="H3631" s="9"/>
      <c r="I3631" s="9"/>
      <c r="J3631" s="9"/>
      <c r="K3631" s="9"/>
      <c r="L3631" s="9"/>
      <c r="M3631" s="9"/>
      <c r="N3631" s="9"/>
      <c r="O3631" s="12"/>
      <c r="P3631" s="9"/>
      <c r="Q3631" s="9"/>
    </row>
    <row r="3632" spans="1:17" x14ac:dyDescent="0.2">
      <c r="A3632" s="9"/>
      <c r="B3632" s="10"/>
      <c r="C3632" s="9"/>
      <c r="D3632" s="11"/>
      <c r="E3632" s="11"/>
      <c r="F3632" s="9"/>
      <c r="G3632" s="9"/>
      <c r="H3632" s="9"/>
      <c r="I3632" s="9"/>
      <c r="J3632" s="9"/>
      <c r="K3632" s="9"/>
      <c r="L3632" s="9"/>
      <c r="M3632" s="9"/>
      <c r="N3632" s="9"/>
      <c r="O3632" s="12"/>
      <c r="P3632" s="9"/>
      <c r="Q3632" s="9"/>
    </row>
    <row r="3633" spans="1:17" x14ac:dyDescent="0.2">
      <c r="A3633" s="9"/>
      <c r="B3633" s="10"/>
      <c r="C3633" s="9"/>
      <c r="D3633" s="11"/>
      <c r="E3633" s="11"/>
      <c r="F3633" s="9"/>
      <c r="G3633" s="9"/>
      <c r="H3633" s="9"/>
      <c r="I3633" s="9"/>
      <c r="J3633" s="9"/>
      <c r="K3633" s="9"/>
      <c r="L3633" s="9"/>
      <c r="M3633" s="9"/>
      <c r="N3633" s="9"/>
      <c r="O3633" s="12"/>
      <c r="P3633" s="9"/>
      <c r="Q3633" s="9"/>
    </row>
    <row r="3634" spans="1:17" x14ac:dyDescent="0.2">
      <c r="A3634" s="9"/>
      <c r="B3634" s="10"/>
      <c r="C3634" s="9"/>
      <c r="D3634" s="11"/>
      <c r="E3634" s="11"/>
      <c r="F3634" s="9"/>
      <c r="G3634" s="9"/>
      <c r="H3634" s="9"/>
      <c r="I3634" s="9"/>
      <c r="J3634" s="9"/>
      <c r="K3634" s="9"/>
      <c r="L3634" s="9"/>
      <c r="M3634" s="9"/>
      <c r="N3634" s="9"/>
      <c r="O3634" s="12"/>
      <c r="P3634" s="9"/>
      <c r="Q3634" s="9"/>
    </row>
    <row r="3635" spans="1:17" x14ac:dyDescent="0.2">
      <c r="A3635" s="9"/>
      <c r="B3635" s="10"/>
      <c r="C3635" s="9"/>
      <c r="D3635" s="11"/>
      <c r="E3635" s="11"/>
      <c r="F3635" s="9"/>
      <c r="G3635" s="9"/>
      <c r="H3635" s="9"/>
      <c r="I3635" s="9"/>
      <c r="J3635" s="9"/>
      <c r="K3635" s="9"/>
      <c r="L3635" s="9"/>
      <c r="M3635" s="9"/>
      <c r="N3635" s="9"/>
      <c r="O3635" s="12"/>
      <c r="P3635" s="9"/>
      <c r="Q3635" s="9"/>
    </row>
    <row r="3636" spans="1:17" x14ac:dyDescent="0.2">
      <c r="A3636" s="9"/>
      <c r="B3636" s="10"/>
      <c r="C3636" s="9"/>
      <c r="D3636" s="11"/>
      <c r="E3636" s="11"/>
      <c r="F3636" s="9"/>
      <c r="G3636" s="9"/>
      <c r="H3636" s="9"/>
      <c r="I3636" s="9"/>
      <c r="J3636" s="9"/>
      <c r="K3636" s="9"/>
      <c r="L3636" s="9"/>
      <c r="M3636" s="9"/>
      <c r="N3636" s="9"/>
      <c r="O3636" s="12"/>
      <c r="P3636" s="9"/>
      <c r="Q3636" s="9"/>
    </row>
    <row r="3637" spans="1:17" x14ac:dyDescent="0.2">
      <c r="A3637" s="9"/>
      <c r="B3637" s="10"/>
      <c r="C3637" s="9"/>
      <c r="D3637" s="11"/>
      <c r="E3637" s="11"/>
      <c r="F3637" s="9"/>
      <c r="G3637" s="9"/>
      <c r="H3637" s="9"/>
      <c r="I3637" s="9"/>
      <c r="J3637" s="9"/>
      <c r="K3637" s="9"/>
      <c r="L3637" s="9"/>
      <c r="M3637" s="9"/>
      <c r="N3637" s="9"/>
      <c r="O3637" s="12"/>
      <c r="P3637" s="9"/>
      <c r="Q3637" s="9"/>
    </row>
    <row r="3638" spans="1:17" x14ac:dyDescent="0.2">
      <c r="A3638" s="9"/>
      <c r="B3638" s="10"/>
      <c r="C3638" s="9"/>
      <c r="D3638" s="11"/>
      <c r="E3638" s="11"/>
      <c r="F3638" s="9"/>
      <c r="G3638" s="9"/>
      <c r="H3638" s="9"/>
      <c r="I3638" s="9"/>
      <c r="J3638" s="9"/>
      <c r="K3638" s="9"/>
      <c r="L3638" s="9"/>
      <c r="M3638" s="9"/>
      <c r="N3638" s="9"/>
      <c r="O3638" s="12"/>
      <c r="P3638" s="9"/>
      <c r="Q3638" s="9"/>
    </row>
    <row r="3639" spans="1:17" x14ac:dyDescent="0.2">
      <c r="A3639" s="9"/>
      <c r="B3639" s="10"/>
      <c r="C3639" s="9"/>
      <c r="D3639" s="11"/>
      <c r="E3639" s="11"/>
      <c r="F3639" s="9"/>
      <c r="G3639" s="9"/>
      <c r="H3639" s="9"/>
      <c r="I3639" s="9"/>
      <c r="J3639" s="9"/>
      <c r="K3639" s="9"/>
      <c r="L3639" s="9"/>
      <c r="M3639" s="9"/>
      <c r="N3639" s="9"/>
      <c r="O3639" s="12"/>
      <c r="P3639" s="9"/>
      <c r="Q3639" s="9"/>
    </row>
    <row r="3640" spans="1:17" x14ac:dyDescent="0.2">
      <c r="A3640" s="9"/>
      <c r="B3640" s="10"/>
      <c r="C3640" s="9"/>
      <c r="D3640" s="11"/>
      <c r="E3640" s="11"/>
      <c r="F3640" s="9"/>
      <c r="G3640" s="9"/>
      <c r="H3640" s="9"/>
      <c r="I3640" s="9"/>
      <c r="J3640" s="9"/>
      <c r="K3640" s="9"/>
      <c r="L3640" s="9"/>
      <c r="M3640" s="9"/>
      <c r="N3640" s="9"/>
      <c r="O3640" s="12"/>
      <c r="P3640" s="9"/>
      <c r="Q3640" s="9"/>
    </row>
    <row r="3641" spans="1:17" x14ac:dyDescent="0.2">
      <c r="A3641" s="9"/>
      <c r="B3641" s="10"/>
      <c r="C3641" s="9"/>
      <c r="D3641" s="11"/>
      <c r="E3641" s="11"/>
      <c r="F3641" s="9"/>
      <c r="G3641" s="9"/>
      <c r="H3641" s="9"/>
      <c r="I3641" s="9"/>
      <c r="J3641" s="9"/>
      <c r="K3641" s="9"/>
      <c r="L3641" s="9"/>
      <c r="M3641" s="9"/>
      <c r="N3641" s="9"/>
      <c r="O3641" s="12"/>
      <c r="P3641" s="9"/>
      <c r="Q3641" s="9"/>
    </row>
    <row r="3642" spans="1:17" x14ac:dyDescent="0.2">
      <c r="A3642" s="9"/>
      <c r="B3642" s="10"/>
      <c r="C3642" s="9"/>
      <c r="D3642" s="11"/>
      <c r="E3642" s="11"/>
      <c r="F3642" s="9"/>
      <c r="G3642" s="9"/>
      <c r="H3642" s="9"/>
      <c r="I3642" s="9"/>
      <c r="J3642" s="9"/>
      <c r="K3642" s="9"/>
      <c r="L3642" s="9"/>
      <c r="M3642" s="9"/>
      <c r="N3642" s="9"/>
      <c r="O3642" s="12"/>
      <c r="P3642" s="9"/>
      <c r="Q3642" s="9"/>
    </row>
    <row r="3643" spans="1:17" x14ac:dyDescent="0.2">
      <c r="A3643" s="9"/>
      <c r="B3643" s="10"/>
      <c r="C3643" s="9"/>
      <c r="D3643" s="11"/>
      <c r="E3643" s="11"/>
      <c r="F3643" s="9"/>
      <c r="G3643" s="9"/>
      <c r="H3643" s="9"/>
      <c r="I3643" s="9"/>
      <c r="J3643" s="9"/>
      <c r="K3643" s="9"/>
      <c r="L3643" s="9"/>
      <c r="M3643" s="9"/>
      <c r="N3643" s="9"/>
      <c r="O3643" s="12"/>
      <c r="P3643" s="9"/>
      <c r="Q3643" s="9"/>
    </row>
    <row r="3644" spans="1:17" x14ac:dyDescent="0.2">
      <c r="A3644" s="9"/>
      <c r="B3644" s="10"/>
      <c r="C3644" s="9"/>
      <c r="D3644" s="11"/>
      <c r="E3644" s="11"/>
      <c r="F3644" s="9"/>
      <c r="G3644" s="9"/>
      <c r="H3644" s="9"/>
      <c r="I3644" s="9"/>
      <c r="J3644" s="9"/>
      <c r="K3644" s="9"/>
      <c r="L3644" s="9"/>
      <c r="M3644" s="9"/>
      <c r="N3644" s="9"/>
      <c r="O3644" s="12"/>
      <c r="P3644" s="9"/>
      <c r="Q3644" s="9"/>
    </row>
    <row r="3645" spans="1:17" x14ac:dyDescent="0.2">
      <c r="A3645" s="9"/>
      <c r="B3645" s="10"/>
      <c r="C3645" s="9"/>
      <c r="D3645" s="11"/>
      <c r="E3645" s="11"/>
      <c r="F3645" s="9"/>
      <c r="G3645" s="9"/>
      <c r="H3645" s="9"/>
      <c r="I3645" s="9"/>
      <c r="J3645" s="9"/>
      <c r="K3645" s="9"/>
      <c r="L3645" s="9"/>
      <c r="M3645" s="9"/>
      <c r="N3645" s="9"/>
      <c r="O3645" s="12"/>
      <c r="P3645" s="9"/>
      <c r="Q3645" s="9"/>
    </row>
    <row r="3646" spans="1:17" x14ac:dyDescent="0.2">
      <c r="A3646" s="9"/>
      <c r="B3646" s="10"/>
      <c r="C3646" s="9"/>
      <c r="D3646" s="11"/>
      <c r="E3646" s="11"/>
      <c r="F3646" s="9"/>
      <c r="G3646" s="9"/>
      <c r="H3646" s="9"/>
      <c r="I3646" s="9"/>
      <c r="J3646" s="9"/>
      <c r="K3646" s="9"/>
      <c r="L3646" s="9"/>
      <c r="M3646" s="9"/>
      <c r="N3646" s="9"/>
      <c r="O3646" s="12"/>
      <c r="P3646" s="9"/>
      <c r="Q3646" s="9"/>
    </row>
    <row r="3647" spans="1:17" x14ac:dyDescent="0.2">
      <c r="A3647" s="9"/>
      <c r="B3647" s="10"/>
      <c r="C3647" s="9"/>
      <c r="D3647" s="11"/>
      <c r="E3647" s="11"/>
      <c r="F3647" s="9"/>
      <c r="G3647" s="9"/>
      <c r="H3647" s="9"/>
      <c r="I3647" s="9"/>
      <c r="J3647" s="9"/>
      <c r="K3647" s="9"/>
      <c r="L3647" s="9"/>
      <c r="M3647" s="9"/>
      <c r="N3647" s="9"/>
      <c r="O3647" s="12"/>
      <c r="P3647" s="9"/>
      <c r="Q3647" s="9"/>
    </row>
    <row r="3648" spans="1:17" x14ac:dyDescent="0.2">
      <c r="A3648" s="9"/>
      <c r="B3648" s="10"/>
      <c r="C3648" s="9"/>
      <c r="D3648" s="11"/>
      <c r="E3648" s="11"/>
      <c r="F3648" s="9"/>
      <c r="G3648" s="9"/>
      <c r="H3648" s="9"/>
      <c r="I3648" s="9"/>
      <c r="J3648" s="9"/>
      <c r="K3648" s="9"/>
      <c r="L3648" s="9"/>
      <c r="M3648" s="9"/>
      <c r="N3648" s="9"/>
      <c r="O3648" s="12"/>
      <c r="P3648" s="9"/>
      <c r="Q3648" s="9"/>
    </row>
    <row r="3649" spans="1:17" x14ac:dyDescent="0.2">
      <c r="A3649" s="9"/>
      <c r="B3649" s="10"/>
      <c r="C3649" s="9"/>
      <c r="D3649" s="11"/>
      <c r="E3649" s="11"/>
      <c r="F3649" s="9"/>
      <c r="G3649" s="9"/>
      <c r="H3649" s="9"/>
      <c r="I3649" s="9"/>
      <c r="J3649" s="9"/>
      <c r="K3649" s="9"/>
      <c r="L3649" s="9"/>
      <c r="M3649" s="9"/>
      <c r="N3649" s="9"/>
      <c r="O3649" s="12"/>
      <c r="P3649" s="9"/>
      <c r="Q3649" s="9"/>
    </row>
    <row r="3650" spans="1:17" x14ac:dyDescent="0.2">
      <c r="A3650" s="9"/>
      <c r="B3650" s="10"/>
      <c r="C3650" s="9"/>
      <c r="D3650" s="11"/>
      <c r="E3650" s="11"/>
      <c r="F3650" s="9"/>
      <c r="G3650" s="9"/>
      <c r="H3650" s="9"/>
      <c r="I3650" s="9"/>
      <c r="J3650" s="9"/>
      <c r="K3650" s="9"/>
      <c r="L3650" s="9"/>
      <c r="M3650" s="9"/>
      <c r="N3650" s="9"/>
      <c r="O3650" s="12"/>
      <c r="P3650" s="9"/>
      <c r="Q3650" s="9"/>
    </row>
    <row r="3651" spans="1:17" x14ac:dyDescent="0.2">
      <c r="A3651" s="9"/>
      <c r="B3651" s="10"/>
      <c r="C3651" s="9"/>
      <c r="D3651" s="11"/>
      <c r="E3651" s="11"/>
      <c r="F3651" s="9"/>
      <c r="G3651" s="9"/>
      <c r="H3651" s="9"/>
      <c r="I3651" s="9"/>
      <c r="J3651" s="9"/>
      <c r="K3651" s="9"/>
      <c r="L3651" s="9"/>
      <c r="M3651" s="9"/>
      <c r="N3651" s="9"/>
      <c r="O3651" s="12"/>
      <c r="P3651" s="9"/>
      <c r="Q3651" s="9"/>
    </row>
    <row r="3652" spans="1:17" x14ac:dyDescent="0.2">
      <c r="A3652" s="9"/>
      <c r="B3652" s="10"/>
      <c r="C3652" s="9"/>
      <c r="D3652" s="11"/>
      <c r="E3652" s="11"/>
      <c r="F3652" s="9"/>
      <c r="G3652" s="9"/>
      <c r="H3652" s="9"/>
      <c r="I3652" s="9"/>
      <c r="J3652" s="9"/>
      <c r="K3652" s="9"/>
      <c r="L3652" s="9"/>
      <c r="M3652" s="9"/>
      <c r="N3652" s="9"/>
      <c r="O3652" s="12"/>
      <c r="P3652" s="9"/>
      <c r="Q3652" s="9"/>
    </row>
    <row r="3653" spans="1:17" x14ac:dyDescent="0.2">
      <c r="A3653" s="9"/>
      <c r="B3653" s="10"/>
      <c r="C3653" s="9"/>
      <c r="D3653" s="11"/>
      <c r="E3653" s="11"/>
      <c r="F3653" s="9"/>
      <c r="G3653" s="9"/>
      <c r="H3653" s="9"/>
      <c r="I3653" s="9"/>
      <c r="J3653" s="9"/>
      <c r="K3653" s="9"/>
      <c r="L3653" s="9"/>
      <c r="M3653" s="9"/>
      <c r="N3653" s="9"/>
      <c r="O3653" s="12"/>
      <c r="P3653" s="9"/>
      <c r="Q3653" s="9"/>
    </row>
    <row r="3654" spans="1:17" x14ac:dyDescent="0.2">
      <c r="A3654" s="9"/>
      <c r="B3654" s="10"/>
      <c r="C3654" s="9"/>
      <c r="D3654" s="11"/>
      <c r="E3654" s="11"/>
      <c r="F3654" s="9"/>
      <c r="G3654" s="9"/>
      <c r="H3654" s="9"/>
      <c r="I3654" s="9"/>
      <c r="J3654" s="9"/>
      <c r="K3654" s="9"/>
      <c r="L3654" s="9"/>
      <c r="M3654" s="9"/>
      <c r="N3654" s="9"/>
      <c r="O3654" s="12"/>
      <c r="P3654" s="9"/>
      <c r="Q3654" s="9"/>
    </row>
    <row r="3655" spans="1:17" x14ac:dyDescent="0.2">
      <c r="A3655" s="9"/>
      <c r="B3655" s="10"/>
      <c r="C3655" s="9"/>
      <c r="D3655" s="11"/>
      <c r="E3655" s="11"/>
      <c r="F3655" s="9"/>
      <c r="G3655" s="9"/>
      <c r="H3655" s="9"/>
      <c r="I3655" s="9"/>
      <c r="J3655" s="9"/>
      <c r="K3655" s="9"/>
      <c r="L3655" s="9"/>
      <c r="M3655" s="9"/>
      <c r="N3655" s="9"/>
      <c r="O3655" s="12"/>
      <c r="P3655" s="9"/>
      <c r="Q3655" s="9"/>
    </row>
    <row r="3656" spans="1:17" x14ac:dyDescent="0.2">
      <c r="A3656" s="9"/>
      <c r="B3656" s="10"/>
      <c r="C3656" s="9"/>
      <c r="D3656" s="11"/>
      <c r="E3656" s="11"/>
      <c r="F3656" s="9"/>
      <c r="G3656" s="9"/>
      <c r="H3656" s="9"/>
      <c r="I3656" s="9"/>
      <c r="J3656" s="9"/>
      <c r="K3656" s="9"/>
      <c r="L3656" s="9"/>
      <c r="M3656" s="9"/>
      <c r="N3656" s="9"/>
      <c r="O3656" s="12"/>
      <c r="P3656" s="9"/>
      <c r="Q3656" s="9"/>
    </row>
    <row r="3657" spans="1:17" x14ac:dyDescent="0.2">
      <c r="A3657" s="9"/>
      <c r="B3657" s="10"/>
      <c r="C3657" s="9"/>
      <c r="D3657" s="11"/>
      <c r="E3657" s="11"/>
      <c r="F3657" s="9"/>
      <c r="G3657" s="9"/>
      <c r="H3657" s="9"/>
      <c r="I3657" s="9"/>
      <c r="J3657" s="9"/>
      <c r="K3657" s="9"/>
      <c r="L3657" s="9"/>
      <c r="M3657" s="9"/>
      <c r="N3657" s="9"/>
      <c r="O3657" s="12"/>
      <c r="P3657" s="9"/>
      <c r="Q3657" s="9"/>
    </row>
    <row r="3658" spans="1:17" x14ac:dyDescent="0.2">
      <c r="A3658" s="9"/>
      <c r="B3658" s="10"/>
      <c r="C3658" s="9"/>
      <c r="D3658" s="11"/>
      <c r="E3658" s="11"/>
      <c r="F3658" s="9"/>
      <c r="G3658" s="9"/>
      <c r="H3658" s="9"/>
      <c r="I3658" s="9"/>
      <c r="J3658" s="9"/>
      <c r="K3658" s="9"/>
      <c r="L3658" s="9"/>
      <c r="M3658" s="9"/>
      <c r="N3658" s="9"/>
      <c r="O3658" s="12"/>
      <c r="P3658" s="9"/>
      <c r="Q3658" s="9"/>
    </row>
    <row r="3659" spans="1:17" x14ac:dyDescent="0.2">
      <c r="A3659" s="9"/>
      <c r="B3659" s="10"/>
      <c r="C3659" s="9"/>
      <c r="D3659" s="11"/>
      <c r="E3659" s="11"/>
      <c r="F3659" s="9"/>
      <c r="G3659" s="9"/>
      <c r="H3659" s="9"/>
      <c r="I3659" s="9"/>
      <c r="J3659" s="9"/>
      <c r="K3659" s="9"/>
      <c r="L3659" s="9"/>
      <c r="M3659" s="9"/>
      <c r="N3659" s="9"/>
      <c r="O3659" s="12"/>
      <c r="P3659" s="9"/>
      <c r="Q3659" s="9"/>
    </row>
    <row r="3660" spans="1:17" x14ac:dyDescent="0.2">
      <c r="A3660" s="9"/>
      <c r="B3660" s="10"/>
      <c r="C3660" s="9"/>
      <c r="D3660" s="11"/>
      <c r="E3660" s="11"/>
      <c r="F3660" s="9"/>
      <c r="G3660" s="9"/>
      <c r="H3660" s="9"/>
      <c r="I3660" s="9"/>
      <c r="J3660" s="9"/>
      <c r="K3660" s="9"/>
      <c r="L3660" s="9"/>
      <c r="M3660" s="9"/>
      <c r="N3660" s="9"/>
      <c r="O3660" s="12"/>
      <c r="P3660" s="9"/>
      <c r="Q3660" s="9"/>
    </row>
    <row r="3661" spans="1:17" x14ac:dyDescent="0.2">
      <c r="A3661" s="9"/>
      <c r="B3661" s="10"/>
      <c r="C3661" s="9"/>
      <c r="D3661" s="11"/>
      <c r="E3661" s="11"/>
      <c r="F3661" s="9"/>
      <c r="G3661" s="9"/>
      <c r="H3661" s="9"/>
      <c r="I3661" s="9"/>
      <c r="J3661" s="9"/>
      <c r="K3661" s="9"/>
      <c r="L3661" s="9"/>
      <c r="M3661" s="9"/>
      <c r="N3661" s="9"/>
      <c r="O3661" s="12"/>
      <c r="P3661" s="9"/>
      <c r="Q3661" s="9"/>
    </row>
    <row r="3662" spans="1:17" x14ac:dyDescent="0.2">
      <c r="A3662" s="9"/>
      <c r="B3662" s="10"/>
      <c r="C3662" s="9"/>
      <c r="D3662" s="11"/>
      <c r="E3662" s="11"/>
      <c r="F3662" s="9"/>
      <c r="G3662" s="9"/>
      <c r="H3662" s="9"/>
      <c r="I3662" s="9"/>
      <c r="J3662" s="9"/>
      <c r="K3662" s="9"/>
      <c r="L3662" s="9"/>
      <c r="M3662" s="9"/>
      <c r="N3662" s="9"/>
      <c r="O3662" s="12"/>
      <c r="P3662" s="9"/>
      <c r="Q3662" s="9"/>
    </row>
    <row r="3663" spans="1:17" x14ac:dyDescent="0.2">
      <c r="A3663" s="9"/>
      <c r="B3663" s="10"/>
      <c r="C3663" s="9"/>
      <c r="D3663" s="11"/>
      <c r="E3663" s="11"/>
      <c r="F3663" s="9"/>
      <c r="G3663" s="9"/>
      <c r="H3663" s="9"/>
      <c r="I3663" s="9"/>
      <c r="J3663" s="9"/>
      <c r="K3663" s="9"/>
      <c r="L3663" s="9"/>
      <c r="M3663" s="9"/>
      <c r="N3663" s="9"/>
      <c r="O3663" s="12"/>
      <c r="P3663" s="9"/>
      <c r="Q3663" s="9"/>
    </row>
    <row r="3664" spans="1:17" x14ac:dyDescent="0.2">
      <c r="A3664" s="9"/>
      <c r="B3664" s="10"/>
      <c r="C3664" s="9"/>
      <c r="D3664" s="11"/>
      <c r="E3664" s="11"/>
      <c r="F3664" s="9"/>
      <c r="G3664" s="9"/>
      <c r="H3664" s="9"/>
      <c r="I3664" s="9"/>
      <c r="J3664" s="9"/>
      <c r="K3664" s="9"/>
      <c r="L3664" s="9"/>
      <c r="M3664" s="9"/>
      <c r="N3664" s="9"/>
      <c r="O3664" s="12"/>
      <c r="P3664" s="9"/>
      <c r="Q3664" s="9"/>
    </row>
    <row r="3665" spans="1:17" x14ac:dyDescent="0.2">
      <c r="A3665" s="9"/>
      <c r="B3665" s="10"/>
      <c r="C3665" s="9"/>
      <c r="D3665" s="11"/>
      <c r="E3665" s="11"/>
      <c r="F3665" s="9"/>
      <c r="G3665" s="9"/>
      <c r="H3665" s="9"/>
      <c r="I3665" s="9"/>
      <c r="J3665" s="9"/>
      <c r="K3665" s="9"/>
      <c r="L3665" s="9"/>
      <c r="M3665" s="9"/>
      <c r="N3665" s="9"/>
      <c r="O3665" s="12"/>
      <c r="P3665" s="9"/>
      <c r="Q3665" s="9"/>
    </row>
    <row r="3666" spans="1:17" x14ac:dyDescent="0.2">
      <c r="A3666" s="9"/>
      <c r="B3666" s="10"/>
      <c r="C3666" s="9"/>
      <c r="D3666" s="11"/>
      <c r="E3666" s="11"/>
      <c r="F3666" s="9"/>
      <c r="G3666" s="9"/>
      <c r="H3666" s="9"/>
      <c r="I3666" s="9"/>
      <c r="J3666" s="9"/>
      <c r="K3666" s="9"/>
      <c r="L3666" s="9"/>
      <c r="M3666" s="9"/>
      <c r="N3666" s="9"/>
      <c r="O3666" s="12"/>
      <c r="P3666" s="9"/>
      <c r="Q3666" s="9"/>
    </row>
    <row r="3667" spans="1:17" x14ac:dyDescent="0.2">
      <c r="A3667" s="9"/>
      <c r="B3667" s="10"/>
      <c r="C3667" s="9"/>
      <c r="D3667" s="11"/>
      <c r="E3667" s="11"/>
      <c r="F3667" s="9"/>
      <c r="G3667" s="9"/>
      <c r="H3667" s="9"/>
      <c r="I3667" s="9"/>
      <c r="J3667" s="9"/>
      <c r="K3667" s="9"/>
      <c r="L3667" s="9"/>
      <c r="M3667" s="9"/>
      <c r="N3667" s="9"/>
      <c r="O3667" s="12"/>
      <c r="P3667" s="9"/>
      <c r="Q3667" s="9"/>
    </row>
    <row r="3668" spans="1:17" x14ac:dyDescent="0.2">
      <c r="A3668" s="9"/>
      <c r="B3668" s="10"/>
      <c r="C3668" s="9"/>
      <c r="D3668" s="11"/>
      <c r="E3668" s="11"/>
      <c r="F3668" s="9"/>
      <c r="G3668" s="9"/>
      <c r="H3668" s="9"/>
      <c r="I3668" s="9"/>
      <c r="J3668" s="9"/>
      <c r="K3668" s="9"/>
      <c r="L3668" s="9"/>
      <c r="M3668" s="9"/>
      <c r="N3668" s="9"/>
      <c r="O3668" s="12"/>
      <c r="P3668" s="9"/>
      <c r="Q3668" s="9"/>
    </row>
    <row r="3669" spans="1:17" x14ac:dyDescent="0.2">
      <c r="A3669" s="9"/>
      <c r="B3669" s="10"/>
      <c r="C3669" s="9"/>
      <c r="D3669" s="11"/>
      <c r="E3669" s="11"/>
      <c r="F3669" s="9"/>
      <c r="G3669" s="9"/>
      <c r="H3669" s="9"/>
      <c r="I3669" s="9"/>
      <c r="J3669" s="9"/>
      <c r="K3669" s="9"/>
      <c r="L3669" s="9"/>
      <c r="M3669" s="9"/>
      <c r="N3669" s="9"/>
      <c r="O3669" s="12"/>
      <c r="P3669" s="9"/>
      <c r="Q3669" s="9"/>
    </row>
    <row r="3670" spans="1:17" x14ac:dyDescent="0.2">
      <c r="A3670" s="9"/>
      <c r="B3670" s="10"/>
      <c r="C3670" s="9"/>
      <c r="D3670" s="11"/>
      <c r="E3670" s="11"/>
      <c r="F3670" s="9"/>
      <c r="G3670" s="9"/>
      <c r="H3670" s="9"/>
      <c r="I3670" s="9"/>
      <c r="J3670" s="9"/>
      <c r="K3670" s="9"/>
      <c r="L3670" s="9"/>
      <c r="M3670" s="9"/>
      <c r="N3670" s="9"/>
      <c r="O3670" s="12"/>
      <c r="P3670" s="9"/>
      <c r="Q3670" s="9"/>
    </row>
    <row r="3671" spans="1:17" x14ac:dyDescent="0.2">
      <c r="A3671" s="9"/>
      <c r="B3671" s="10"/>
      <c r="C3671" s="9"/>
      <c r="D3671" s="11"/>
      <c r="E3671" s="11"/>
      <c r="F3671" s="9"/>
      <c r="G3671" s="9"/>
      <c r="H3671" s="9"/>
      <c r="I3671" s="9"/>
      <c r="J3671" s="9"/>
      <c r="K3671" s="9"/>
      <c r="L3671" s="9"/>
      <c r="M3671" s="9"/>
      <c r="N3671" s="9"/>
      <c r="O3671" s="12"/>
      <c r="P3671" s="9"/>
      <c r="Q3671" s="9"/>
    </row>
    <row r="3672" spans="1:17" x14ac:dyDescent="0.2">
      <c r="A3672" s="9"/>
      <c r="B3672" s="10"/>
      <c r="C3672" s="9"/>
      <c r="D3672" s="11"/>
      <c r="E3672" s="11"/>
      <c r="F3672" s="9"/>
      <c r="G3672" s="9"/>
      <c r="H3672" s="9"/>
      <c r="I3672" s="9"/>
      <c r="J3672" s="9"/>
      <c r="K3672" s="9"/>
      <c r="L3672" s="9"/>
      <c r="M3672" s="9"/>
      <c r="N3672" s="9"/>
      <c r="O3672" s="12"/>
      <c r="P3672" s="9"/>
      <c r="Q3672" s="9"/>
    </row>
    <row r="3673" spans="1:17" x14ac:dyDescent="0.2">
      <c r="A3673" s="9"/>
      <c r="B3673" s="10"/>
      <c r="C3673" s="9"/>
      <c r="D3673" s="11"/>
      <c r="E3673" s="11"/>
      <c r="F3673" s="9"/>
      <c r="G3673" s="9"/>
      <c r="H3673" s="9"/>
      <c r="I3673" s="9"/>
      <c r="J3673" s="9"/>
      <c r="K3673" s="9"/>
      <c r="L3673" s="9"/>
      <c r="M3673" s="9"/>
      <c r="N3673" s="9"/>
      <c r="O3673" s="12"/>
      <c r="P3673" s="9"/>
      <c r="Q3673" s="9"/>
    </row>
    <row r="3674" spans="1:17" x14ac:dyDescent="0.2">
      <c r="A3674" s="9"/>
      <c r="B3674" s="10"/>
      <c r="C3674" s="9"/>
      <c r="D3674" s="11"/>
      <c r="E3674" s="11"/>
      <c r="F3674" s="9"/>
      <c r="G3674" s="9"/>
      <c r="H3674" s="9"/>
      <c r="I3674" s="9"/>
      <c r="J3674" s="9"/>
      <c r="K3674" s="9"/>
      <c r="L3674" s="9"/>
      <c r="M3674" s="9"/>
      <c r="N3674" s="9"/>
      <c r="O3674" s="12"/>
      <c r="P3674" s="9"/>
      <c r="Q3674" s="9"/>
    </row>
    <row r="3675" spans="1:17" x14ac:dyDescent="0.2">
      <c r="A3675" s="9"/>
      <c r="B3675" s="10"/>
      <c r="C3675" s="9"/>
      <c r="D3675" s="11"/>
      <c r="E3675" s="11"/>
      <c r="F3675" s="9"/>
      <c r="G3675" s="9"/>
      <c r="H3675" s="9"/>
      <c r="I3675" s="9"/>
      <c r="J3675" s="9"/>
      <c r="K3675" s="9"/>
      <c r="L3675" s="9"/>
      <c r="M3675" s="9"/>
      <c r="N3675" s="9"/>
      <c r="O3675" s="12"/>
      <c r="P3675" s="9"/>
      <c r="Q3675" s="9"/>
    </row>
    <row r="3676" spans="1:17" x14ac:dyDescent="0.2">
      <c r="A3676" s="9"/>
      <c r="B3676" s="10"/>
      <c r="C3676" s="9"/>
      <c r="D3676" s="11"/>
      <c r="E3676" s="11"/>
      <c r="F3676" s="9"/>
      <c r="G3676" s="9"/>
      <c r="H3676" s="9"/>
      <c r="I3676" s="9"/>
      <c r="J3676" s="9"/>
      <c r="K3676" s="9"/>
      <c r="L3676" s="9"/>
      <c r="M3676" s="9"/>
      <c r="N3676" s="9"/>
      <c r="O3676" s="12"/>
      <c r="P3676" s="9"/>
      <c r="Q3676" s="9"/>
    </row>
    <row r="3677" spans="1:17" x14ac:dyDescent="0.2">
      <c r="A3677" s="9"/>
      <c r="B3677" s="10"/>
      <c r="C3677" s="9"/>
      <c r="D3677" s="11"/>
      <c r="E3677" s="11"/>
      <c r="F3677" s="9"/>
      <c r="G3677" s="9"/>
      <c r="H3677" s="9"/>
      <c r="I3677" s="9"/>
      <c r="J3677" s="9"/>
      <c r="K3677" s="9"/>
      <c r="L3677" s="9"/>
      <c r="M3677" s="9"/>
      <c r="N3677" s="9"/>
      <c r="O3677" s="12"/>
      <c r="P3677" s="9"/>
      <c r="Q3677" s="9"/>
    </row>
    <row r="3678" spans="1:17" x14ac:dyDescent="0.2">
      <c r="A3678" s="9"/>
      <c r="B3678" s="10"/>
      <c r="C3678" s="9"/>
      <c r="D3678" s="11"/>
      <c r="E3678" s="11"/>
      <c r="F3678" s="9"/>
      <c r="G3678" s="9"/>
      <c r="H3678" s="9"/>
      <c r="I3678" s="9"/>
      <c r="J3678" s="9"/>
      <c r="K3678" s="9"/>
      <c r="L3678" s="9"/>
      <c r="M3678" s="9"/>
      <c r="N3678" s="9"/>
      <c r="O3678" s="12"/>
      <c r="P3678" s="9"/>
      <c r="Q3678" s="9"/>
    </row>
    <row r="3679" spans="1:17" x14ac:dyDescent="0.2">
      <c r="A3679" s="9"/>
      <c r="B3679" s="10"/>
      <c r="C3679" s="9"/>
      <c r="D3679" s="11"/>
      <c r="E3679" s="11"/>
      <c r="F3679" s="9"/>
      <c r="G3679" s="9"/>
      <c r="H3679" s="9"/>
      <c r="I3679" s="9"/>
      <c r="J3679" s="9"/>
      <c r="K3679" s="9"/>
      <c r="L3679" s="9"/>
      <c r="M3679" s="9"/>
      <c r="N3679" s="9"/>
      <c r="O3679" s="12"/>
      <c r="P3679" s="9"/>
      <c r="Q3679" s="9"/>
    </row>
    <row r="3680" spans="1:17" x14ac:dyDescent="0.2">
      <c r="A3680" s="9"/>
      <c r="B3680" s="10"/>
      <c r="C3680" s="9"/>
      <c r="D3680" s="11"/>
      <c r="E3680" s="11"/>
      <c r="F3680" s="9"/>
      <c r="G3680" s="9"/>
      <c r="H3680" s="9"/>
      <c r="I3680" s="9"/>
      <c r="J3680" s="9"/>
      <c r="K3680" s="9"/>
      <c r="L3680" s="9"/>
      <c r="M3680" s="9"/>
      <c r="N3680" s="9"/>
      <c r="O3680" s="12"/>
      <c r="P3680" s="9"/>
      <c r="Q3680" s="9"/>
    </row>
    <row r="3681" spans="1:17" x14ac:dyDescent="0.2">
      <c r="A3681" s="9"/>
      <c r="B3681" s="10"/>
      <c r="C3681" s="9"/>
      <c r="D3681" s="11"/>
      <c r="E3681" s="11"/>
      <c r="F3681" s="9"/>
      <c r="G3681" s="9"/>
      <c r="H3681" s="9"/>
      <c r="I3681" s="9"/>
      <c r="J3681" s="9"/>
      <c r="K3681" s="9"/>
      <c r="L3681" s="9"/>
      <c r="M3681" s="9"/>
      <c r="N3681" s="9"/>
      <c r="O3681" s="12"/>
      <c r="P3681" s="9"/>
      <c r="Q3681" s="9"/>
    </row>
    <row r="3682" spans="1:17" x14ac:dyDescent="0.2">
      <c r="A3682" s="9"/>
      <c r="B3682" s="10"/>
      <c r="C3682" s="9"/>
      <c r="D3682" s="11"/>
      <c r="E3682" s="11"/>
      <c r="F3682" s="9"/>
      <c r="G3682" s="9"/>
      <c r="H3682" s="9"/>
      <c r="I3682" s="9"/>
      <c r="J3682" s="9"/>
      <c r="K3682" s="9"/>
      <c r="L3682" s="9"/>
      <c r="M3682" s="9"/>
      <c r="N3682" s="9"/>
      <c r="O3682" s="12"/>
      <c r="P3682" s="9"/>
      <c r="Q3682" s="9"/>
    </row>
    <row r="3683" spans="1:17" x14ac:dyDescent="0.2">
      <c r="A3683" s="9"/>
      <c r="B3683" s="10"/>
      <c r="C3683" s="9"/>
      <c r="D3683" s="11"/>
      <c r="E3683" s="11"/>
      <c r="F3683" s="9"/>
      <c r="G3683" s="9"/>
      <c r="H3683" s="9"/>
      <c r="I3683" s="9"/>
      <c r="J3683" s="9"/>
      <c r="K3683" s="9"/>
      <c r="L3683" s="9"/>
      <c r="M3683" s="9"/>
      <c r="N3683" s="9"/>
      <c r="O3683" s="12"/>
      <c r="P3683" s="9"/>
      <c r="Q3683" s="9"/>
    </row>
    <row r="3684" spans="1:17" x14ac:dyDescent="0.2">
      <c r="A3684" s="9"/>
      <c r="B3684" s="10"/>
      <c r="C3684" s="9"/>
      <c r="D3684" s="11"/>
      <c r="E3684" s="11"/>
      <c r="F3684" s="9"/>
      <c r="G3684" s="9"/>
      <c r="H3684" s="9"/>
      <c r="I3684" s="9"/>
      <c r="J3684" s="9"/>
      <c r="K3684" s="9"/>
      <c r="L3684" s="9"/>
      <c r="M3684" s="9"/>
      <c r="N3684" s="9"/>
      <c r="O3684" s="12"/>
      <c r="P3684" s="9"/>
      <c r="Q3684" s="9"/>
    </row>
    <row r="3685" spans="1:17" x14ac:dyDescent="0.2">
      <c r="A3685" s="9"/>
      <c r="B3685" s="10"/>
      <c r="C3685" s="9"/>
      <c r="D3685" s="11"/>
      <c r="E3685" s="11"/>
      <c r="F3685" s="9"/>
      <c r="G3685" s="9"/>
      <c r="H3685" s="9"/>
      <c r="I3685" s="9"/>
      <c r="J3685" s="9"/>
      <c r="K3685" s="9"/>
      <c r="L3685" s="9"/>
      <c r="M3685" s="9"/>
      <c r="N3685" s="9"/>
      <c r="O3685" s="12"/>
      <c r="P3685" s="9"/>
      <c r="Q3685" s="9"/>
    </row>
    <row r="3686" spans="1:17" x14ac:dyDescent="0.2">
      <c r="A3686" s="9"/>
      <c r="B3686" s="10"/>
      <c r="C3686" s="9"/>
      <c r="D3686" s="11"/>
      <c r="E3686" s="11"/>
      <c r="F3686" s="9"/>
      <c r="G3686" s="9"/>
      <c r="H3686" s="9"/>
      <c r="I3686" s="9"/>
      <c r="J3686" s="9"/>
      <c r="K3686" s="9"/>
      <c r="L3686" s="9"/>
      <c r="M3686" s="9"/>
      <c r="N3686" s="9"/>
      <c r="O3686" s="12"/>
      <c r="P3686" s="9"/>
      <c r="Q3686" s="9"/>
    </row>
    <row r="3687" spans="1:17" x14ac:dyDescent="0.2">
      <c r="A3687" s="9"/>
      <c r="B3687" s="10"/>
      <c r="C3687" s="9"/>
      <c r="D3687" s="11"/>
      <c r="E3687" s="11"/>
      <c r="F3687" s="9"/>
      <c r="G3687" s="9"/>
      <c r="H3687" s="9"/>
      <c r="I3687" s="9"/>
      <c r="J3687" s="9"/>
      <c r="K3687" s="9"/>
      <c r="L3687" s="9"/>
      <c r="M3687" s="9"/>
      <c r="N3687" s="9"/>
      <c r="O3687" s="12"/>
      <c r="P3687" s="9"/>
      <c r="Q3687" s="9"/>
    </row>
    <row r="3688" spans="1:17" x14ac:dyDescent="0.2">
      <c r="A3688" s="9"/>
      <c r="B3688" s="10"/>
      <c r="C3688" s="9"/>
      <c r="D3688" s="11"/>
      <c r="E3688" s="11"/>
      <c r="F3688" s="9"/>
      <c r="G3688" s="9"/>
      <c r="H3688" s="9"/>
      <c r="I3688" s="9"/>
      <c r="J3688" s="9"/>
      <c r="K3688" s="9"/>
      <c r="L3688" s="9"/>
      <c r="M3688" s="9"/>
      <c r="N3688" s="9"/>
      <c r="O3688" s="12"/>
      <c r="P3688" s="9"/>
      <c r="Q3688" s="9"/>
    </row>
    <row r="3689" spans="1:17" x14ac:dyDescent="0.2">
      <c r="A3689" s="9"/>
      <c r="B3689" s="10"/>
      <c r="C3689" s="9"/>
      <c r="D3689" s="11"/>
      <c r="E3689" s="11"/>
      <c r="F3689" s="9"/>
      <c r="G3689" s="9"/>
      <c r="H3689" s="9"/>
      <c r="I3689" s="9"/>
      <c r="J3689" s="9"/>
      <c r="K3689" s="9"/>
      <c r="L3689" s="9"/>
      <c r="M3689" s="9"/>
      <c r="N3689" s="9"/>
      <c r="O3689" s="12"/>
      <c r="P3689" s="9"/>
      <c r="Q3689" s="9"/>
    </row>
    <row r="3690" spans="1:17" x14ac:dyDescent="0.2">
      <c r="A3690" s="9"/>
      <c r="B3690" s="10"/>
      <c r="C3690" s="9"/>
      <c r="D3690" s="11"/>
      <c r="E3690" s="11"/>
      <c r="F3690" s="9"/>
      <c r="G3690" s="9"/>
      <c r="H3690" s="9"/>
      <c r="I3690" s="9"/>
      <c r="J3690" s="9"/>
      <c r="K3690" s="9"/>
      <c r="L3690" s="9"/>
      <c r="M3690" s="9"/>
      <c r="N3690" s="9"/>
      <c r="O3690" s="12"/>
      <c r="P3690" s="9"/>
      <c r="Q3690" s="9"/>
    </row>
    <row r="3691" spans="1:17" x14ac:dyDescent="0.2">
      <c r="A3691" s="9"/>
      <c r="B3691" s="10"/>
      <c r="C3691" s="9"/>
      <c r="D3691" s="11"/>
      <c r="E3691" s="11"/>
      <c r="F3691" s="9"/>
      <c r="G3691" s="9"/>
      <c r="H3691" s="9"/>
      <c r="I3691" s="9"/>
      <c r="J3691" s="9"/>
      <c r="K3691" s="9"/>
      <c r="L3691" s="9"/>
      <c r="M3691" s="9"/>
      <c r="N3691" s="9"/>
      <c r="O3691" s="12"/>
      <c r="P3691" s="9"/>
      <c r="Q3691" s="9"/>
    </row>
    <row r="3692" spans="1:17" x14ac:dyDescent="0.2">
      <c r="A3692" s="9"/>
      <c r="B3692" s="10"/>
      <c r="C3692" s="9"/>
      <c r="D3692" s="11"/>
      <c r="E3692" s="11"/>
      <c r="F3692" s="9"/>
      <c r="G3692" s="9"/>
      <c r="H3692" s="9"/>
      <c r="I3692" s="9"/>
      <c r="J3692" s="9"/>
      <c r="K3692" s="9"/>
      <c r="L3692" s="9"/>
      <c r="M3692" s="9"/>
      <c r="N3692" s="9"/>
      <c r="O3692" s="12"/>
      <c r="P3692" s="9"/>
      <c r="Q3692" s="9"/>
    </row>
    <row r="3693" spans="1:17" x14ac:dyDescent="0.2">
      <c r="A3693" s="9"/>
      <c r="B3693" s="10"/>
      <c r="C3693" s="9"/>
      <c r="D3693" s="11"/>
      <c r="E3693" s="11"/>
      <c r="F3693" s="9"/>
      <c r="G3693" s="9"/>
      <c r="H3693" s="9"/>
      <c r="I3693" s="9"/>
      <c r="J3693" s="9"/>
      <c r="K3693" s="9"/>
      <c r="L3693" s="9"/>
      <c r="M3693" s="9"/>
      <c r="N3693" s="9"/>
      <c r="O3693" s="12"/>
      <c r="P3693" s="9"/>
      <c r="Q3693" s="9"/>
    </row>
    <row r="3694" spans="1:17" x14ac:dyDescent="0.2">
      <c r="A3694" s="9"/>
      <c r="B3694" s="10"/>
      <c r="C3694" s="9"/>
      <c r="D3694" s="11"/>
      <c r="E3694" s="11"/>
      <c r="F3694" s="9"/>
      <c r="G3694" s="9"/>
      <c r="H3694" s="9"/>
      <c r="I3694" s="9"/>
      <c r="J3694" s="9"/>
      <c r="K3694" s="9"/>
      <c r="L3694" s="9"/>
      <c r="M3694" s="9"/>
      <c r="N3694" s="9"/>
      <c r="O3694" s="12"/>
      <c r="P3694" s="9"/>
      <c r="Q3694" s="9"/>
    </row>
    <row r="3695" spans="1:17" x14ac:dyDescent="0.2">
      <c r="A3695" s="9"/>
      <c r="B3695" s="10"/>
      <c r="C3695" s="9"/>
      <c r="D3695" s="11"/>
      <c r="E3695" s="11"/>
      <c r="F3695" s="9"/>
      <c r="G3695" s="9"/>
      <c r="H3695" s="9"/>
      <c r="I3695" s="9"/>
      <c r="J3695" s="9"/>
      <c r="K3695" s="9"/>
      <c r="L3695" s="9"/>
      <c r="M3695" s="9"/>
      <c r="N3695" s="9"/>
      <c r="O3695" s="12"/>
      <c r="P3695" s="9"/>
      <c r="Q3695" s="9"/>
    </row>
    <row r="3696" spans="1:17" x14ac:dyDescent="0.2">
      <c r="A3696" s="9"/>
      <c r="B3696" s="10"/>
      <c r="C3696" s="9"/>
      <c r="D3696" s="11"/>
      <c r="E3696" s="11"/>
      <c r="F3696" s="9"/>
      <c r="G3696" s="9"/>
      <c r="H3696" s="9"/>
      <c r="I3696" s="9"/>
      <c r="J3696" s="9"/>
      <c r="K3696" s="9"/>
      <c r="L3696" s="9"/>
      <c r="M3696" s="9"/>
      <c r="N3696" s="9"/>
      <c r="O3696" s="12"/>
      <c r="P3696" s="9"/>
      <c r="Q3696" s="9"/>
    </row>
    <row r="3697" spans="1:17" x14ac:dyDescent="0.2">
      <c r="A3697" s="9"/>
      <c r="B3697" s="10"/>
      <c r="C3697" s="9"/>
      <c r="D3697" s="11"/>
      <c r="E3697" s="11"/>
      <c r="F3697" s="9"/>
      <c r="G3697" s="9"/>
      <c r="H3697" s="9"/>
      <c r="I3697" s="9"/>
      <c r="J3697" s="9"/>
      <c r="K3697" s="9"/>
      <c r="L3697" s="9"/>
      <c r="M3697" s="9"/>
      <c r="N3697" s="9"/>
      <c r="O3697" s="12"/>
      <c r="P3697" s="9"/>
      <c r="Q3697" s="9"/>
    </row>
    <row r="3698" spans="1:17" x14ac:dyDescent="0.2">
      <c r="A3698" s="9"/>
      <c r="B3698" s="10"/>
      <c r="C3698" s="9"/>
      <c r="D3698" s="11"/>
      <c r="E3698" s="11"/>
      <c r="F3698" s="9"/>
      <c r="G3698" s="9"/>
      <c r="H3698" s="9"/>
      <c r="I3698" s="9"/>
      <c r="J3698" s="9"/>
      <c r="K3698" s="9"/>
      <c r="L3698" s="9"/>
      <c r="M3698" s="9"/>
      <c r="N3698" s="9"/>
      <c r="O3698" s="12"/>
      <c r="P3698" s="9"/>
      <c r="Q3698" s="9"/>
    </row>
    <row r="3699" spans="1:17" x14ac:dyDescent="0.2">
      <c r="A3699" s="9"/>
      <c r="B3699" s="10"/>
      <c r="C3699" s="9"/>
      <c r="D3699" s="11"/>
      <c r="E3699" s="11"/>
      <c r="F3699" s="9"/>
      <c r="G3699" s="9"/>
      <c r="H3699" s="9"/>
      <c r="I3699" s="9"/>
      <c r="J3699" s="9"/>
      <c r="K3699" s="9"/>
      <c r="L3699" s="9"/>
      <c r="M3699" s="9"/>
      <c r="N3699" s="9"/>
      <c r="O3699" s="12"/>
      <c r="P3699" s="9"/>
      <c r="Q3699" s="9"/>
    </row>
    <row r="3700" spans="1:17" x14ac:dyDescent="0.2">
      <c r="A3700" s="9"/>
      <c r="B3700" s="10"/>
      <c r="C3700" s="9"/>
      <c r="D3700" s="11"/>
      <c r="E3700" s="11"/>
      <c r="F3700" s="9"/>
      <c r="G3700" s="9"/>
      <c r="H3700" s="9"/>
      <c r="I3700" s="9"/>
      <c r="J3700" s="9"/>
      <c r="K3700" s="9"/>
      <c r="L3700" s="9"/>
      <c r="M3700" s="9"/>
      <c r="N3700" s="9"/>
      <c r="O3700" s="12"/>
      <c r="P3700" s="9"/>
      <c r="Q3700" s="9"/>
    </row>
    <row r="3701" spans="1:17" x14ac:dyDescent="0.2">
      <c r="A3701" s="9"/>
      <c r="B3701" s="10"/>
      <c r="C3701" s="9"/>
      <c r="D3701" s="11"/>
      <c r="E3701" s="11"/>
      <c r="F3701" s="9"/>
      <c r="G3701" s="9"/>
      <c r="H3701" s="9"/>
      <c r="I3701" s="9"/>
      <c r="J3701" s="9"/>
      <c r="K3701" s="9"/>
      <c r="L3701" s="9"/>
      <c r="M3701" s="9"/>
      <c r="N3701" s="9"/>
      <c r="O3701" s="12"/>
      <c r="P3701" s="9"/>
      <c r="Q3701" s="9"/>
    </row>
    <row r="3702" spans="1:17" x14ac:dyDescent="0.2">
      <c r="A3702" s="9"/>
      <c r="B3702" s="10"/>
      <c r="C3702" s="9"/>
      <c r="D3702" s="11"/>
      <c r="E3702" s="11"/>
      <c r="F3702" s="9"/>
      <c r="G3702" s="9"/>
      <c r="H3702" s="9"/>
      <c r="I3702" s="9"/>
      <c r="J3702" s="9"/>
      <c r="K3702" s="9"/>
      <c r="L3702" s="9"/>
      <c r="M3702" s="9"/>
      <c r="N3702" s="9"/>
      <c r="O3702" s="12"/>
      <c r="P3702" s="9"/>
      <c r="Q3702" s="9"/>
    </row>
    <row r="3703" spans="1:17" x14ac:dyDescent="0.2">
      <c r="A3703" s="9"/>
      <c r="B3703" s="10"/>
      <c r="C3703" s="9"/>
      <c r="D3703" s="11"/>
      <c r="E3703" s="11"/>
      <c r="F3703" s="9"/>
      <c r="G3703" s="9"/>
      <c r="H3703" s="9"/>
      <c r="I3703" s="9"/>
      <c r="J3703" s="9"/>
      <c r="K3703" s="9"/>
      <c r="L3703" s="9"/>
      <c r="M3703" s="9"/>
      <c r="N3703" s="9"/>
      <c r="O3703" s="12"/>
      <c r="P3703" s="9"/>
      <c r="Q3703" s="9"/>
    </row>
    <row r="3704" spans="1:17" x14ac:dyDescent="0.2">
      <c r="A3704" s="9"/>
      <c r="B3704" s="10"/>
      <c r="C3704" s="9"/>
      <c r="D3704" s="11"/>
      <c r="E3704" s="11"/>
      <c r="F3704" s="9"/>
      <c r="G3704" s="9"/>
      <c r="H3704" s="9"/>
      <c r="I3704" s="9"/>
      <c r="J3704" s="9"/>
      <c r="K3704" s="9"/>
      <c r="L3704" s="9"/>
      <c r="M3704" s="9"/>
      <c r="N3704" s="9"/>
      <c r="O3704" s="12"/>
      <c r="P3704" s="9"/>
      <c r="Q3704" s="9"/>
    </row>
    <row r="3705" spans="1:17" x14ac:dyDescent="0.2">
      <c r="A3705" s="9"/>
      <c r="B3705" s="10"/>
      <c r="C3705" s="9"/>
      <c r="D3705" s="11"/>
      <c r="E3705" s="11"/>
      <c r="F3705" s="9"/>
      <c r="G3705" s="9"/>
      <c r="H3705" s="9"/>
      <c r="I3705" s="9"/>
      <c r="J3705" s="9"/>
      <c r="K3705" s="9"/>
      <c r="L3705" s="9"/>
      <c r="M3705" s="9"/>
      <c r="N3705" s="9"/>
      <c r="O3705" s="12"/>
      <c r="P3705" s="9"/>
      <c r="Q3705" s="9"/>
    </row>
    <row r="3706" spans="1:17" x14ac:dyDescent="0.2">
      <c r="A3706" s="9"/>
      <c r="B3706" s="10"/>
      <c r="C3706" s="9"/>
      <c r="D3706" s="11"/>
      <c r="E3706" s="11"/>
      <c r="F3706" s="9"/>
      <c r="G3706" s="9"/>
      <c r="H3706" s="9"/>
      <c r="I3706" s="9"/>
      <c r="J3706" s="9"/>
      <c r="K3706" s="9"/>
      <c r="L3706" s="9"/>
      <c r="M3706" s="9"/>
      <c r="N3706" s="9"/>
      <c r="O3706" s="12"/>
      <c r="P3706" s="9"/>
      <c r="Q3706" s="9"/>
    </row>
    <row r="3707" spans="1:17" x14ac:dyDescent="0.2">
      <c r="A3707" s="9"/>
      <c r="B3707" s="10"/>
      <c r="C3707" s="9"/>
      <c r="D3707" s="11"/>
      <c r="E3707" s="11"/>
      <c r="F3707" s="9"/>
      <c r="G3707" s="9"/>
      <c r="H3707" s="9"/>
      <c r="I3707" s="9"/>
      <c r="J3707" s="9"/>
      <c r="K3707" s="9"/>
      <c r="L3707" s="9"/>
      <c r="M3707" s="9"/>
      <c r="N3707" s="9"/>
      <c r="O3707" s="12"/>
      <c r="P3707" s="9"/>
      <c r="Q3707" s="9"/>
    </row>
    <row r="3708" spans="1:17" x14ac:dyDescent="0.2">
      <c r="A3708" s="9"/>
      <c r="B3708" s="10"/>
      <c r="C3708" s="9"/>
      <c r="D3708" s="11"/>
      <c r="E3708" s="11"/>
      <c r="F3708" s="9"/>
      <c r="G3708" s="9"/>
      <c r="H3708" s="9"/>
      <c r="I3708" s="9"/>
      <c r="J3708" s="9"/>
      <c r="K3708" s="9"/>
      <c r="L3708" s="9"/>
      <c r="M3708" s="9"/>
      <c r="N3708" s="9"/>
      <c r="O3708" s="12"/>
      <c r="P3708" s="9"/>
      <c r="Q3708" s="9"/>
    </row>
    <row r="3709" spans="1:17" x14ac:dyDescent="0.2">
      <c r="A3709" s="9"/>
      <c r="B3709" s="10"/>
      <c r="C3709" s="9"/>
      <c r="D3709" s="11"/>
      <c r="E3709" s="11"/>
      <c r="F3709" s="9"/>
      <c r="G3709" s="9"/>
      <c r="H3709" s="9"/>
      <c r="I3709" s="9"/>
      <c r="J3709" s="9"/>
      <c r="K3709" s="9"/>
      <c r="L3709" s="9"/>
      <c r="M3709" s="9"/>
      <c r="N3709" s="9"/>
      <c r="O3709" s="12"/>
      <c r="P3709" s="9"/>
      <c r="Q3709" s="9"/>
    </row>
    <row r="3710" spans="1:17" x14ac:dyDescent="0.2">
      <c r="A3710" s="9"/>
      <c r="B3710" s="10"/>
      <c r="C3710" s="9"/>
      <c r="D3710" s="11"/>
      <c r="E3710" s="11"/>
      <c r="F3710" s="9"/>
      <c r="G3710" s="9"/>
      <c r="H3710" s="9"/>
      <c r="I3710" s="9"/>
      <c r="J3710" s="9"/>
      <c r="K3710" s="9"/>
      <c r="L3710" s="9"/>
      <c r="M3710" s="9"/>
      <c r="N3710" s="9"/>
      <c r="O3710" s="12"/>
      <c r="P3710" s="9"/>
      <c r="Q3710" s="9"/>
    </row>
    <row r="3711" spans="1:17" x14ac:dyDescent="0.2">
      <c r="A3711" s="9"/>
      <c r="B3711" s="10"/>
      <c r="C3711" s="9"/>
      <c r="D3711" s="11"/>
      <c r="E3711" s="11"/>
      <c r="F3711" s="9"/>
      <c r="G3711" s="9"/>
      <c r="H3711" s="9"/>
      <c r="I3711" s="9"/>
      <c r="J3711" s="9"/>
      <c r="K3711" s="9"/>
      <c r="L3711" s="9"/>
      <c r="M3711" s="9"/>
      <c r="N3711" s="9"/>
      <c r="O3711" s="12"/>
      <c r="P3711" s="9"/>
      <c r="Q3711" s="9"/>
    </row>
    <row r="3712" spans="1:17" x14ac:dyDescent="0.2">
      <c r="A3712" s="9"/>
      <c r="B3712" s="10"/>
      <c r="C3712" s="9"/>
      <c r="D3712" s="11"/>
      <c r="E3712" s="11"/>
      <c r="F3712" s="9"/>
      <c r="G3712" s="9"/>
      <c r="H3712" s="9"/>
      <c r="I3712" s="9"/>
      <c r="J3712" s="9"/>
      <c r="K3712" s="9"/>
      <c r="L3712" s="9"/>
      <c r="M3712" s="9"/>
      <c r="N3712" s="9"/>
      <c r="O3712" s="12"/>
      <c r="P3712" s="9"/>
      <c r="Q3712" s="9"/>
    </row>
    <row r="3713" spans="1:17" x14ac:dyDescent="0.2">
      <c r="A3713" s="9"/>
      <c r="B3713" s="10"/>
      <c r="C3713" s="9"/>
      <c r="D3713" s="11"/>
      <c r="E3713" s="11"/>
      <c r="F3713" s="9"/>
      <c r="G3713" s="9"/>
      <c r="H3713" s="9"/>
      <c r="I3713" s="9"/>
      <c r="J3713" s="9"/>
      <c r="K3713" s="9"/>
      <c r="L3713" s="9"/>
      <c r="M3713" s="9"/>
      <c r="N3713" s="9"/>
      <c r="O3713" s="12"/>
      <c r="P3713" s="9"/>
      <c r="Q3713" s="9"/>
    </row>
    <row r="3714" spans="1:17" x14ac:dyDescent="0.2">
      <c r="A3714" s="9"/>
      <c r="B3714" s="10"/>
      <c r="C3714" s="9"/>
      <c r="D3714" s="11"/>
      <c r="E3714" s="11"/>
      <c r="F3714" s="9"/>
      <c r="G3714" s="9"/>
      <c r="H3714" s="9"/>
      <c r="I3714" s="9"/>
      <c r="J3714" s="9"/>
      <c r="K3714" s="9"/>
      <c r="L3714" s="9"/>
      <c r="M3714" s="9"/>
      <c r="N3714" s="9"/>
      <c r="O3714" s="12"/>
      <c r="P3714" s="9"/>
      <c r="Q3714" s="9"/>
    </row>
    <row r="3715" spans="1:17" x14ac:dyDescent="0.2">
      <c r="A3715" s="9"/>
      <c r="B3715" s="10"/>
      <c r="C3715" s="9"/>
      <c r="D3715" s="11"/>
      <c r="E3715" s="11"/>
      <c r="F3715" s="9"/>
      <c r="G3715" s="9"/>
      <c r="H3715" s="9"/>
      <c r="I3715" s="9"/>
      <c r="J3715" s="9"/>
      <c r="K3715" s="9"/>
      <c r="L3715" s="9"/>
      <c r="M3715" s="9"/>
      <c r="N3715" s="9"/>
      <c r="O3715" s="12"/>
      <c r="P3715" s="9"/>
      <c r="Q3715" s="9"/>
    </row>
    <row r="3716" spans="1:17" x14ac:dyDescent="0.2">
      <c r="A3716" s="9"/>
      <c r="B3716" s="10"/>
      <c r="C3716" s="9"/>
      <c r="D3716" s="11"/>
      <c r="E3716" s="11"/>
      <c r="F3716" s="9"/>
      <c r="G3716" s="9"/>
      <c r="H3716" s="9"/>
      <c r="I3716" s="9"/>
      <c r="J3716" s="9"/>
      <c r="K3716" s="9"/>
      <c r="L3716" s="9"/>
      <c r="M3716" s="9"/>
      <c r="N3716" s="9"/>
      <c r="O3716" s="12"/>
      <c r="P3716" s="9"/>
      <c r="Q3716" s="9"/>
    </row>
    <row r="3717" spans="1:17" x14ac:dyDescent="0.2">
      <c r="A3717" s="9"/>
      <c r="B3717" s="10"/>
      <c r="C3717" s="9"/>
      <c r="D3717" s="11"/>
      <c r="E3717" s="11"/>
      <c r="F3717" s="9"/>
      <c r="G3717" s="9"/>
      <c r="H3717" s="9"/>
      <c r="I3717" s="9"/>
      <c r="J3717" s="9"/>
      <c r="K3717" s="9"/>
      <c r="L3717" s="9"/>
      <c r="M3717" s="9"/>
      <c r="N3717" s="9"/>
      <c r="O3717" s="12"/>
      <c r="P3717" s="9"/>
      <c r="Q3717" s="9"/>
    </row>
    <row r="3718" spans="1:17" x14ac:dyDescent="0.2">
      <c r="A3718" s="9"/>
      <c r="B3718" s="10"/>
      <c r="C3718" s="9"/>
      <c r="D3718" s="11"/>
      <c r="E3718" s="11"/>
      <c r="F3718" s="9"/>
      <c r="G3718" s="9"/>
      <c r="H3718" s="9"/>
      <c r="I3718" s="9"/>
      <c r="J3718" s="9"/>
      <c r="K3718" s="9"/>
      <c r="L3718" s="9"/>
      <c r="M3718" s="9"/>
      <c r="N3718" s="9"/>
      <c r="O3718" s="12"/>
      <c r="P3718" s="9"/>
      <c r="Q3718" s="9"/>
    </row>
    <row r="3719" spans="1:17" x14ac:dyDescent="0.2">
      <c r="A3719" s="9"/>
      <c r="B3719" s="10"/>
      <c r="C3719" s="9"/>
      <c r="D3719" s="11"/>
      <c r="E3719" s="11"/>
      <c r="F3719" s="9"/>
      <c r="G3719" s="9"/>
      <c r="H3719" s="9"/>
      <c r="I3719" s="9"/>
      <c r="J3719" s="9"/>
      <c r="K3719" s="9"/>
      <c r="L3719" s="9"/>
      <c r="M3719" s="9"/>
      <c r="N3719" s="9"/>
      <c r="O3719" s="12"/>
      <c r="P3719" s="9"/>
      <c r="Q3719" s="9"/>
    </row>
    <row r="3720" spans="1:17" x14ac:dyDescent="0.2">
      <c r="A3720" s="9"/>
      <c r="B3720" s="10"/>
      <c r="C3720" s="9"/>
      <c r="D3720" s="11"/>
      <c r="E3720" s="11"/>
      <c r="F3720" s="9"/>
      <c r="G3720" s="9"/>
      <c r="H3720" s="9"/>
      <c r="I3720" s="9"/>
      <c r="J3720" s="9"/>
      <c r="K3720" s="9"/>
      <c r="L3720" s="9"/>
      <c r="M3720" s="9"/>
      <c r="N3720" s="9"/>
      <c r="O3720" s="12"/>
      <c r="P3720" s="9"/>
      <c r="Q3720" s="9"/>
    </row>
    <row r="3721" spans="1:17" x14ac:dyDescent="0.2">
      <c r="A3721" s="9"/>
      <c r="B3721" s="10"/>
      <c r="C3721" s="9"/>
      <c r="D3721" s="11"/>
      <c r="E3721" s="11"/>
      <c r="F3721" s="9"/>
      <c r="G3721" s="9"/>
      <c r="H3721" s="9"/>
      <c r="I3721" s="9"/>
      <c r="J3721" s="9"/>
      <c r="K3721" s="9"/>
      <c r="L3721" s="9"/>
      <c r="M3721" s="9"/>
      <c r="N3721" s="9"/>
      <c r="O3721" s="12"/>
      <c r="P3721" s="9"/>
      <c r="Q3721" s="9"/>
    </row>
    <row r="3722" spans="1:17" x14ac:dyDescent="0.2">
      <c r="A3722" s="9"/>
      <c r="B3722" s="10"/>
      <c r="C3722" s="9"/>
      <c r="D3722" s="11"/>
      <c r="E3722" s="11"/>
      <c r="F3722" s="9"/>
      <c r="G3722" s="9"/>
      <c r="H3722" s="9"/>
      <c r="I3722" s="9"/>
      <c r="J3722" s="9"/>
      <c r="K3722" s="9"/>
      <c r="L3722" s="9"/>
      <c r="M3722" s="9"/>
      <c r="N3722" s="9"/>
      <c r="O3722" s="12"/>
      <c r="P3722" s="9"/>
      <c r="Q3722" s="9"/>
    </row>
    <row r="3723" spans="1:17" x14ac:dyDescent="0.2">
      <c r="A3723" s="9"/>
      <c r="B3723" s="10"/>
      <c r="C3723" s="9"/>
      <c r="D3723" s="11"/>
      <c r="E3723" s="11"/>
      <c r="F3723" s="9"/>
      <c r="G3723" s="9"/>
      <c r="H3723" s="9"/>
      <c r="I3723" s="9"/>
      <c r="J3723" s="9"/>
      <c r="K3723" s="9"/>
      <c r="L3723" s="9"/>
      <c r="M3723" s="9"/>
      <c r="N3723" s="9"/>
      <c r="O3723" s="12"/>
      <c r="P3723" s="9"/>
      <c r="Q3723" s="9"/>
    </row>
    <row r="3724" spans="1:17" x14ac:dyDescent="0.2">
      <c r="A3724" s="9"/>
      <c r="B3724" s="10"/>
      <c r="C3724" s="9"/>
      <c r="D3724" s="11"/>
      <c r="E3724" s="11"/>
      <c r="F3724" s="9"/>
      <c r="G3724" s="9"/>
      <c r="H3724" s="9"/>
      <c r="I3724" s="9"/>
      <c r="J3724" s="9"/>
      <c r="K3724" s="9"/>
      <c r="L3724" s="9"/>
      <c r="M3724" s="9"/>
      <c r="N3724" s="9"/>
      <c r="O3724" s="12"/>
      <c r="P3724" s="9"/>
      <c r="Q3724" s="9"/>
    </row>
    <row r="3725" spans="1:17" x14ac:dyDescent="0.2">
      <c r="A3725" s="9"/>
      <c r="B3725" s="10"/>
      <c r="C3725" s="9"/>
      <c r="D3725" s="11"/>
      <c r="E3725" s="11"/>
      <c r="F3725" s="9"/>
      <c r="G3725" s="9"/>
      <c r="H3725" s="9"/>
      <c r="I3725" s="9"/>
      <c r="J3725" s="9"/>
      <c r="K3725" s="9"/>
      <c r="L3725" s="9"/>
      <c r="M3725" s="9"/>
      <c r="N3725" s="9"/>
      <c r="O3725" s="12"/>
      <c r="P3725" s="9"/>
      <c r="Q3725" s="9"/>
    </row>
    <row r="3726" spans="1:17" x14ac:dyDescent="0.2">
      <c r="A3726" s="9"/>
      <c r="B3726" s="10"/>
      <c r="C3726" s="9"/>
      <c r="D3726" s="11"/>
      <c r="E3726" s="11"/>
      <c r="F3726" s="9"/>
      <c r="G3726" s="9"/>
      <c r="H3726" s="9"/>
      <c r="I3726" s="9"/>
      <c r="J3726" s="9"/>
      <c r="K3726" s="9"/>
      <c r="L3726" s="9"/>
      <c r="M3726" s="9"/>
      <c r="N3726" s="9"/>
      <c r="O3726" s="12"/>
      <c r="P3726" s="9"/>
      <c r="Q3726" s="9"/>
    </row>
    <row r="3727" spans="1:17" x14ac:dyDescent="0.2">
      <c r="A3727" s="9"/>
      <c r="B3727" s="10"/>
      <c r="C3727" s="9"/>
      <c r="D3727" s="11"/>
      <c r="E3727" s="11"/>
      <c r="F3727" s="9"/>
      <c r="G3727" s="9"/>
      <c r="H3727" s="9"/>
      <c r="I3727" s="9"/>
      <c r="J3727" s="9"/>
      <c r="K3727" s="9"/>
      <c r="L3727" s="9"/>
      <c r="M3727" s="9"/>
      <c r="N3727" s="9"/>
      <c r="O3727" s="12"/>
      <c r="P3727" s="9"/>
      <c r="Q3727" s="9"/>
    </row>
    <row r="3728" spans="1:17" x14ac:dyDescent="0.2">
      <c r="A3728" s="9"/>
      <c r="B3728" s="10"/>
      <c r="C3728" s="9"/>
      <c r="D3728" s="11"/>
      <c r="E3728" s="11"/>
      <c r="F3728" s="9"/>
      <c r="G3728" s="9"/>
      <c r="H3728" s="9"/>
      <c r="I3728" s="9"/>
      <c r="J3728" s="9"/>
      <c r="K3728" s="9"/>
      <c r="L3728" s="9"/>
      <c r="M3728" s="9"/>
      <c r="N3728" s="9"/>
      <c r="O3728" s="12"/>
      <c r="P3728" s="9"/>
      <c r="Q3728" s="9"/>
    </row>
    <row r="3729" spans="1:17" x14ac:dyDescent="0.2">
      <c r="A3729" s="9"/>
      <c r="B3729" s="10"/>
      <c r="C3729" s="9"/>
      <c r="D3729" s="11"/>
      <c r="E3729" s="11"/>
      <c r="F3729" s="9"/>
      <c r="G3729" s="9"/>
      <c r="H3729" s="9"/>
      <c r="I3729" s="9"/>
      <c r="J3729" s="9"/>
      <c r="K3729" s="9"/>
      <c r="L3729" s="9"/>
      <c r="M3729" s="9"/>
      <c r="N3729" s="9"/>
      <c r="O3729" s="12"/>
      <c r="P3729" s="9"/>
      <c r="Q3729" s="9"/>
    </row>
    <row r="3730" spans="1:17" x14ac:dyDescent="0.2">
      <c r="A3730" s="9"/>
      <c r="B3730" s="10"/>
      <c r="C3730" s="9"/>
      <c r="D3730" s="11"/>
      <c r="E3730" s="11"/>
      <c r="F3730" s="9"/>
      <c r="G3730" s="9"/>
      <c r="H3730" s="9"/>
      <c r="I3730" s="9"/>
      <c r="J3730" s="9"/>
      <c r="K3730" s="9"/>
      <c r="L3730" s="9"/>
      <c r="M3730" s="9"/>
      <c r="N3730" s="9"/>
      <c r="O3730" s="12"/>
      <c r="P3730" s="9"/>
      <c r="Q3730" s="9"/>
    </row>
    <row r="3731" spans="1:17" x14ac:dyDescent="0.2">
      <c r="A3731" s="9"/>
      <c r="B3731" s="10"/>
      <c r="C3731" s="9"/>
      <c r="D3731" s="11"/>
      <c r="E3731" s="11"/>
      <c r="F3731" s="9"/>
      <c r="G3731" s="9"/>
      <c r="H3731" s="9"/>
      <c r="I3731" s="9"/>
      <c r="J3731" s="9"/>
      <c r="K3731" s="9"/>
      <c r="L3731" s="9"/>
      <c r="M3731" s="9"/>
      <c r="N3731" s="9"/>
      <c r="O3731" s="12"/>
      <c r="P3731" s="9"/>
      <c r="Q3731" s="9"/>
    </row>
    <row r="3732" spans="1:17" x14ac:dyDescent="0.2">
      <c r="A3732" s="9"/>
      <c r="B3732" s="10"/>
      <c r="C3732" s="9"/>
      <c r="D3732" s="11"/>
      <c r="E3732" s="11"/>
      <c r="F3732" s="9"/>
      <c r="G3732" s="9"/>
      <c r="H3732" s="9"/>
      <c r="I3732" s="9"/>
      <c r="J3732" s="9"/>
      <c r="K3732" s="9"/>
      <c r="L3732" s="9"/>
      <c r="M3732" s="9"/>
      <c r="N3732" s="9"/>
      <c r="O3732" s="12"/>
      <c r="P3732" s="9"/>
      <c r="Q3732" s="9"/>
    </row>
    <row r="3733" spans="1:17" x14ac:dyDescent="0.2">
      <c r="A3733" s="9"/>
      <c r="B3733" s="10"/>
      <c r="C3733" s="9"/>
      <c r="D3733" s="11"/>
      <c r="E3733" s="11"/>
      <c r="F3733" s="9"/>
      <c r="G3733" s="9"/>
      <c r="H3733" s="9"/>
      <c r="I3733" s="9"/>
      <c r="J3733" s="9"/>
      <c r="K3733" s="9"/>
      <c r="L3733" s="9"/>
      <c r="M3733" s="9"/>
      <c r="N3733" s="9"/>
      <c r="O3733" s="12"/>
      <c r="P3733" s="9"/>
      <c r="Q3733" s="9"/>
    </row>
    <row r="3734" spans="1:17" x14ac:dyDescent="0.2">
      <c r="A3734" s="9"/>
      <c r="B3734" s="10"/>
      <c r="C3734" s="9"/>
      <c r="D3734" s="11"/>
      <c r="E3734" s="11"/>
      <c r="F3734" s="9"/>
      <c r="G3734" s="9"/>
      <c r="H3734" s="9"/>
      <c r="I3734" s="9"/>
      <c r="J3734" s="9"/>
      <c r="K3734" s="9"/>
      <c r="L3734" s="9"/>
      <c r="M3734" s="9"/>
      <c r="N3734" s="9"/>
      <c r="O3734" s="12"/>
      <c r="P3734" s="9"/>
      <c r="Q3734" s="9"/>
    </row>
    <row r="3735" spans="1:17" x14ac:dyDescent="0.2">
      <c r="A3735" s="9"/>
      <c r="B3735" s="10"/>
      <c r="C3735" s="9"/>
      <c r="D3735" s="11"/>
      <c r="E3735" s="11"/>
      <c r="F3735" s="9"/>
      <c r="G3735" s="9"/>
      <c r="H3735" s="9"/>
      <c r="I3735" s="9"/>
      <c r="J3735" s="9"/>
      <c r="K3735" s="9"/>
      <c r="L3735" s="9"/>
      <c r="M3735" s="9"/>
      <c r="N3735" s="9"/>
      <c r="O3735" s="12"/>
      <c r="P3735" s="9"/>
      <c r="Q3735" s="9"/>
    </row>
    <row r="3736" spans="1:17" x14ac:dyDescent="0.2">
      <c r="A3736" s="9"/>
      <c r="B3736" s="10"/>
      <c r="C3736" s="9"/>
      <c r="D3736" s="11"/>
      <c r="E3736" s="11"/>
      <c r="F3736" s="9"/>
      <c r="G3736" s="9"/>
      <c r="H3736" s="9"/>
      <c r="I3736" s="9"/>
      <c r="J3736" s="9"/>
      <c r="K3736" s="9"/>
      <c r="L3736" s="9"/>
      <c r="M3736" s="9"/>
      <c r="N3736" s="9"/>
      <c r="O3736" s="12"/>
      <c r="P3736" s="9"/>
      <c r="Q3736" s="9"/>
    </row>
    <row r="3737" spans="1:17" x14ac:dyDescent="0.2">
      <c r="A3737" s="9"/>
      <c r="B3737" s="10"/>
      <c r="C3737" s="9"/>
      <c r="D3737" s="11"/>
      <c r="E3737" s="11"/>
      <c r="F3737" s="9"/>
      <c r="G3737" s="9"/>
      <c r="H3737" s="9"/>
      <c r="I3737" s="9"/>
      <c r="J3737" s="9"/>
      <c r="K3737" s="9"/>
      <c r="L3737" s="9"/>
      <c r="M3737" s="9"/>
      <c r="N3737" s="9"/>
      <c r="O3737" s="12"/>
      <c r="P3737" s="9"/>
      <c r="Q3737" s="9"/>
    </row>
    <row r="3738" spans="1:17" x14ac:dyDescent="0.2">
      <c r="A3738" s="9"/>
      <c r="B3738" s="10"/>
      <c r="C3738" s="9"/>
      <c r="D3738" s="11"/>
      <c r="E3738" s="11"/>
      <c r="F3738" s="9"/>
      <c r="G3738" s="9"/>
      <c r="H3738" s="9"/>
      <c r="I3738" s="9"/>
      <c r="J3738" s="9"/>
      <c r="K3738" s="9"/>
      <c r="L3738" s="9"/>
      <c r="M3738" s="9"/>
      <c r="N3738" s="9"/>
      <c r="O3738" s="12"/>
      <c r="P3738" s="9"/>
      <c r="Q3738" s="9"/>
    </row>
    <row r="3739" spans="1:17" x14ac:dyDescent="0.2">
      <c r="A3739" s="9"/>
      <c r="B3739" s="10"/>
      <c r="C3739" s="9"/>
      <c r="D3739" s="11"/>
      <c r="E3739" s="11"/>
      <c r="F3739" s="9"/>
      <c r="G3739" s="9"/>
      <c r="H3739" s="9"/>
      <c r="I3739" s="9"/>
      <c r="J3739" s="9"/>
      <c r="K3739" s="9"/>
      <c r="L3739" s="9"/>
      <c r="M3739" s="9"/>
      <c r="N3739" s="9"/>
      <c r="O3739" s="12"/>
      <c r="P3739" s="9"/>
      <c r="Q3739" s="9"/>
    </row>
    <row r="3740" spans="1:17" x14ac:dyDescent="0.2">
      <c r="A3740" s="9"/>
      <c r="B3740" s="10"/>
      <c r="C3740" s="9"/>
      <c r="D3740" s="11"/>
      <c r="E3740" s="11"/>
      <c r="F3740" s="9"/>
      <c r="G3740" s="9"/>
      <c r="H3740" s="9"/>
      <c r="I3740" s="9"/>
      <c r="J3740" s="9"/>
      <c r="K3740" s="9"/>
      <c r="L3740" s="9"/>
      <c r="M3740" s="9"/>
      <c r="N3740" s="9"/>
      <c r="O3740" s="12"/>
      <c r="P3740" s="9"/>
      <c r="Q3740" s="9"/>
    </row>
    <row r="3741" spans="1:17" x14ac:dyDescent="0.2">
      <c r="A3741" s="9"/>
      <c r="B3741" s="10"/>
      <c r="C3741" s="9"/>
      <c r="D3741" s="11"/>
      <c r="E3741" s="11"/>
      <c r="F3741" s="9"/>
      <c r="G3741" s="9"/>
      <c r="H3741" s="9"/>
      <c r="I3741" s="9"/>
      <c r="J3741" s="9"/>
      <c r="K3741" s="9"/>
      <c r="L3741" s="9"/>
      <c r="M3741" s="9"/>
      <c r="N3741" s="9"/>
      <c r="O3741" s="12"/>
      <c r="P3741" s="9"/>
      <c r="Q3741" s="9"/>
    </row>
    <row r="3742" spans="1:17" x14ac:dyDescent="0.2">
      <c r="A3742" s="9"/>
      <c r="B3742" s="10"/>
      <c r="C3742" s="9"/>
      <c r="D3742" s="11"/>
      <c r="E3742" s="11"/>
      <c r="F3742" s="9"/>
      <c r="G3742" s="9"/>
      <c r="H3742" s="9"/>
      <c r="I3742" s="9"/>
      <c r="J3742" s="9"/>
      <c r="K3742" s="9"/>
      <c r="L3742" s="9"/>
      <c r="M3742" s="9"/>
      <c r="N3742" s="9"/>
      <c r="O3742" s="12"/>
      <c r="P3742" s="9"/>
      <c r="Q3742" s="9"/>
    </row>
    <row r="3743" spans="1:17" x14ac:dyDescent="0.2">
      <c r="A3743" s="9"/>
      <c r="B3743" s="10"/>
      <c r="C3743" s="9"/>
      <c r="D3743" s="11"/>
      <c r="E3743" s="11"/>
      <c r="F3743" s="9"/>
      <c r="G3743" s="9"/>
      <c r="H3743" s="9"/>
      <c r="I3743" s="9"/>
      <c r="J3743" s="9"/>
      <c r="K3743" s="9"/>
      <c r="L3743" s="9"/>
      <c r="M3743" s="9"/>
      <c r="N3743" s="9"/>
      <c r="O3743" s="12"/>
      <c r="P3743" s="9"/>
      <c r="Q3743" s="9"/>
    </row>
    <row r="3744" spans="1:17" x14ac:dyDescent="0.2">
      <c r="A3744" s="9"/>
      <c r="B3744" s="10"/>
      <c r="C3744" s="9"/>
      <c r="D3744" s="11"/>
      <c r="E3744" s="11"/>
      <c r="F3744" s="9"/>
      <c r="G3744" s="9"/>
      <c r="H3744" s="9"/>
      <c r="I3744" s="9"/>
      <c r="J3744" s="9"/>
      <c r="K3744" s="9"/>
      <c r="L3744" s="9"/>
      <c r="M3744" s="9"/>
      <c r="N3744" s="9"/>
      <c r="O3744" s="12"/>
      <c r="P3744" s="9"/>
      <c r="Q3744" s="9"/>
    </row>
    <row r="3745" spans="1:17" x14ac:dyDescent="0.2">
      <c r="A3745" s="9"/>
      <c r="B3745" s="10"/>
      <c r="C3745" s="9"/>
      <c r="D3745" s="11"/>
      <c r="E3745" s="11"/>
      <c r="F3745" s="9"/>
      <c r="G3745" s="9"/>
      <c r="H3745" s="9"/>
      <c r="I3745" s="9"/>
      <c r="J3745" s="9"/>
      <c r="K3745" s="9"/>
      <c r="L3745" s="9"/>
      <c r="M3745" s="9"/>
      <c r="N3745" s="9"/>
      <c r="O3745" s="12"/>
      <c r="P3745" s="9"/>
      <c r="Q3745" s="9"/>
    </row>
    <row r="3746" spans="1:17" x14ac:dyDescent="0.2">
      <c r="A3746" s="9"/>
      <c r="B3746" s="10"/>
      <c r="C3746" s="9"/>
      <c r="D3746" s="11"/>
      <c r="E3746" s="11"/>
      <c r="F3746" s="9"/>
      <c r="G3746" s="9"/>
      <c r="H3746" s="9"/>
      <c r="I3746" s="9"/>
      <c r="J3746" s="9"/>
      <c r="K3746" s="9"/>
      <c r="L3746" s="9"/>
      <c r="M3746" s="9"/>
      <c r="N3746" s="9"/>
      <c r="O3746" s="12"/>
      <c r="P3746" s="9"/>
      <c r="Q3746" s="9"/>
    </row>
    <row r="3747" spans="1:17" x14ac:dyDescent="0.2">
      <c r="A3747" s="9"/>
      <c r="B3747" s="10"/>
      <c r="C3747" s="9"/>
      <c r="D3747" s="11"/>
      <c r="E3747" s="11"/>
      <c r="F3747" s="9"/>
      <c r="G3747" s="9"/>
      <c r="H3747" s="9"/>
      <c r="I3747" s="9"/>
      <c r="J3747" s="9"/>
      <c r="K3747" s="9"/>
      <c r="L3747" s="9"/>
      <c r="M3747" s="9"/>
      <c r="N3747" s="9"/>
      <c r="O3747" s="12"/>
      <c r="P3747" s="9"/>
      <c r="Q3747" s="9"/>
    </row>
    <row r="3748" spans="1:17" x14ac:dyDescent="0.2">
      <c r="A3748" s="9"/>
      <c r="B3748" s="10"/>
      <c r="C3748" s="9"/>
      <c r="D3748" s="11"/>
      <c r="E3748" s="11"/>
      <c r="F3748" s="9"/>
      <c r="G3748" s="9"/>
      <c r="H3748" s="9"/>
      <c r="I3748" s="9"/>
      <c r="J3748" s="9"/>
      <c r="K3748" s="9"/>
      <c r="L3748" s="9"/>
      <c r="M3748" s="9"/>
      <c r="N3748" s="9"/>
      <c r="O3748" s="12"/>
      <c r="P3748" s="9"/>
      <c r="Q3748" s="9"/>
    </row>
    <row r="3749" spans="1:17" x14ac:dyDescent="0.2">
      <c r="A3749" s="9"/>
      <c r="B3749" s="10"/>
      <c r="C3749" s="9"/>
      <c r="D3749" s="11"/>
      <c r="E3749" s="11"/>
      <c r="F3749" s="9"/>
      <c r="G3749" s="9"/>
      <c r="H3749" s="9"/>
      <c r="I3749" s="9"/>
      <c r="J3749" s="9"/>
      <c r="K3749" s="9"/>
      <c r="L3749" s="9"/>
      <c r="M3749" s="9"/>
      <c r="N3749" s="9"/>
      <c r="O3749" s="12"/>
      <c r="P3749" s="9"/>
      <c r="Q3749" s="9"/>
    </row>
    <row r="3750" spans="1:17" x14ac:dyDescent="0.2">
      <c r="A3750" s="9"/>
      <c r="B3750" s="10"/>
      <c r="C3750" s="9"/>
      <c r="D3750" s="11"/>
      <c r="E3750" s="11"/>
      <c r="F3750" s="9"/>
      <c r="G3750" s="9"/>
      <c r="H3750" s="9"/>
      <c r="I3750" s="9"/>
      <c r="J3750" s="9"/>
      <c r="K3750" s="9"/>
      <c r="L3750" s="9"/>
      <c r="M3750" s="9"/>
      <c r="N3750" s="9"/>
      <c r="O3750" s="12"/>
      <c r="P3750" s="9"/>
      <c r="Q3750" s="9"/>
    </row>
    <row r="3751" spans="1:17" x14ac:dyDescent="0.2">
      <c r="A3751" s="9"/>
      <c r="B3751" s="10"/>
      <c r="C3751" s="9"/>
      <c r="D3751" s="11"/>
      <c r="E3751" s="11"/>
      <c r="F3751" s="9"/>
      <c r="G3751" s="9"/>
      <c r="H3751" s="9"/>
      <c r="I3751" s="9"/>
      <c r="J3751" s="9"/>
      <c r="K3751" s="9"/>
      <c r="L3751" s="9"/>
      <c r="M3751" s="9"/>
      <c r="N3751" s="9"/>
      <c r="O3751" s="12"/>
      <c r="P3751" s="9"/>
      <c r="Q3751" s="9"/>
    </row>
    <row r="3752" spans="1:17" x14ac:dyDescent="0.2">
      <c r="A3752" s="9"/>
      <c r="B3752" s="10"/>
      <c r="C3752" s="9"/>
      <c r="D3752" s="11"/>
      <c r="E3752" s="11"/>
      <c r="F3752" s="9"/>
      <c r="G3752" s="9"/>
      <c r="H3752" s="9"/>
      <c r="I3752" s="9"/>
      <c r="J3752" s="9"/>
      <c r="K3752" s="9"/>
      <c r="L3752" s="9"/>
      <c r="M3752" s="9"/>
      <c r="N3752" s="9"/>
      <c r="O3752" s="12"/>
      <c r="P3752" s="9"/>
      <c r="Q3752" s="9"/>
    </row>
    <row r="3753" spans="1:17" x14ac:dyDescent="0.2">
      <c r="A3753" s="9"/>
      <c r="B3753" s="10"/>
      <c r="C3753" s="9"/>
      <c r="D3753" s="11"/>
      <c r="E3753" s="11"/>
      <c r="F3753" s="9"/>
      <c r="G3753" s="9"/>
      <c r="H3753" s="9"/>
      <c r="I3753" s="9"/>
      <c r="J3753" s="9"/>
      <c r="K3753" s="9"/>
      <c r="L3753" s="9"/>
      <c r="M3753" s="9"/>
      <c r="N3753" s="9"/>
      <c r="O3753" s="12"/>
      <c r="P3753" s="9"/>
      <c r="Q3753" s="9"/>
    </row>
    <row r="3754" spans="1:17" x14ac:dyDescent="0.2">
      <c r="A3754" s="9"/>
      <c r="B3754" s="10"/>
      <c r="C3754" s="9"/>
      <c r="D3754" s="11"/>
      <c r="E3754" s="11"/>
      <c r="F3754" s="9"/>
      <c r="G3754" s="9"/>
      <c r="H3754" s="9"/>
      <c r="I3754" s="9"/>
      <c r="J3754" s="9"/>
      <c r="K3754" s="9"/>
      <c r="L3754" s="9"/>
      <c r="M3754" s="9"/>
      <c r="N3754" s="9"/>
      <c r="O3754" s="12"/>
      <c r="P3754" s="9"/>
      <c r="Q3754" s="9"/>
    </row>
    <row r="3755" spans="1:17" x14ac:dyDescent="0.2">
      <c r="A3755" s="9"/>
      <c r="B3755" s="10"/>
      <c r="C3755" s="9"/>
      <c r="D3755" s="11"/>
      <c r="E3755" s="11"/>
      <c r="F3755" s="9"/>
      <c r="G3755" s="9"/>
      <c r="H3755" s="9"/>
      <c r="I3755" s="9"/>
      <c r="J3755" s="9"/>
      <c r="K3755" s="9"/>
      <c r="L3755" s="9"/>
      <c r="M3755" s="9"/>
      <c r="N3755" s="9"/>
      <c r="O3755" s="12"/>
      <c r="P3755" s="9"/>
      <c r="Q3755" s="9"/>
    </row>
    <row r="3756" spans="1:17" x14ac:dyDescent="0.2">
      <c r="A3756" s="9"/>
      <c r="B3756" s="10"/>
      <c r="C3756" s="9"/>
      <c r="D3756" s="11"/>
      <c r="E3756" s="11"/>
      <c r="F3756" s="9"/>
      <c r="G3756" s="9"/>
      <c r="H3756" s="9"/>
      <c r="I3756" s="9"/>
      <c r="J3756" s="9"/>
      <c r="K3756" s="9"/>
      <c r="L3756" s="9"/>
      <c r="M3756" s="9"/>
      <c r="N3756" s="9"/>
      <c r="O3756" s="12"/>
      <c r="P3756" s="9"/>
      <c r="Q3756" s="9"/>
    </row>
    <row r="3757" spans="1:17" x14ac:dyDescent="0.2">
      <c r="A3757" s="9"/>
      <c r="B3757" s="10"/>
      <c r="C3757" s="9"/>
      <c r="D3757" s="11"/>
      <c r="E3757" s="11"/>
      <c r="F3757" s="9"/>
      <c r="G3757" s="9"/>
      <c r="H3757" s="9"/>
      <c r="I3757" s="9"/>
      <c r="J3757" s="9"/>
      <c r="K3757" s="9"/>
      <c r="L3757" s="9"/>
      <c r="M3757" s="9"/>
      <c r="N3757" s="9"/>
      <c r="O3757" s="12"/>
      <c r="P3757" s="9"/>
      <c r="Q3757" s="9"/>
    </row>
    <row r="3758" spans="1:17" x14ac:dyDescent="0.2">
      <c r="A3758" s="9"/>
      <c r="B3758" s="10"/>
      <c r="C3758" s="9"/>
      <c r="D3758" s="11"/>
      <c r="E3758" s="11"/>
      <c r="F3758" s="9"/>
      <c r="G3758" s="9"/>
      <c r="H3758" s="9"/>
      <c r="I3758" s="9"/>
      <c r="J3758" s="9"/>
      <c r="K3758" s="9"/>
      <c r="L3758" s="9"/>
      <c r="M3758" s="9"/>
      <c r="N3758" s="9"/>
      <c r="O3758" s="12"/>
      <c r="P3758" s="9"/>
      <c r="Q3758" s="9"/>
    </row>
    <row r="3759" spans="1:17" x14ac:dyDescent="0.2">
      <c r="A3759" s="9"/>
      <c r="B3759" s="10"/>
      <c r="C3759" s="9"/>
      <c r="D3759" s="11"/>
      <c r="E3759" s="11"/>
      <c r="F3759" s="9"/>
      <c r="G3759" s="9"/>
      <c r="H3759" s="9"/>
      <c r="I3759" s="9"/>
      <c r="J3759" s="9"/>
      <c r="K3759" s="9"/>
      <c r="L3759" s="9"/>
      <c r="M3759" s="9"/>
      <c r="N3759" s="9"/>
      <c r="O3759" s="12"/>
      <c r="P3759" s="9"/>
      <c r="Q3759" s="9"/>
    </row>
    <row r="3760" spans="1:17" x14ac:dyDescent="0.2">
      <c r="A3760" s="9"/>
      <c r="B3760" s="10"/>
      <c r="C3760" s="9"/>
      <c r="D3760" s="11"/>
      <c r="E3760" s="11"/>
      <c r="F3760" s="9"/>
      <c r="G3760" s="9"/>
      <c r="H3760" s="9"/>
      <c r="I3760" s="9"/>
      <c r="J3760" s="9"/>
      <c r="K3760" s="9"/>
      <c r="L3760" s="9"/>
      <c r="M3760" s="9"/>
      <c r="N3760" s="9"/>
      <c r="O3760" s="12"/>
      <c r="P3760" s="9"/>
      <c r="Q3760" s="9"/>
    </row>
    <row r="3761" spans="1:17" x14ac:dyDescent="0.2">
      <c r="A3761" s="9"/>
      <c r="B3761" s="10"/>
      <c r="C3761" s="9"/>
      <c r="D3761" s="11"/>
      <c r="E3761" s="11"/>
      <c r="F3761" s="9"/>
      <c r="G3761" s="9"/>
      <c r="H3761" s="9"/>
      <c r="I3761" s="9"/>
      <c r="J3761" s="9"/>
      <c r="K3761" s="9"/>
      <c r="L3761" s="9"/>
      <c r="M3761" s="9"/>
      <c r="N3761" s="9"/>
      <c r="O3761" s="12"/>
      <c r="P3761" s="9"/>
      <c r="Q3761" s="9"/>
    </row>
    <row r="3762" spans="1:17" x14ac:dyDescent="0.2">
      <c r="A3762" s="9"/>
      <c r="B3762" s="10"/>
      <c r="C3762" s="9"/>
      <c r="D3762" s="11"/>
      <c r="E3762" s="11"/>
      <c r="F3762" s="9"/>
      <c r="G3762" s="9"/>
      <c r="H3762" s="9"/>
      <c r="I3762" s="9"/>
      <c r="J3762" s="9"/>
      <c r="K3762" s="9"/>
      <c r="L3762" s="9"/>
      <c r="M3762" s="9"/>
      <c r="N3762" s="9"/>
      <c r="O3762" s="12"/>
      <c r="P3762" s="9"/>
      <c r="Q3762" s="9"/>
    </row>
    <row r="3763" spans="1:17" x14ac:dyDescent="0.2">
      <c r="A3763" s="9"/>
      <c r="B3763" s="10"/>
      <c r="C3763" s="9"/>
      <c r="D3763" s="11"/>
      <c r="E3763" s="11"/>
      <c r="F3763" s="9"/>
      <c r="G3763" s="9"/>
      <c r="H3763" s="9"/>
      <c r="I3763" s="9"/>
      <c r="J3763" s="9"/>
      <c r="K3763" s="9"/>
      <c r="L3763" s="9"/>
      <c r="M3763" s="9"/>
      <c r="N3763" s="9"/>
      <c r="O3763" s="12"/>
      <c r="P3763" s="9"/>
      <c r="Q3763" s="9"/>
    </row>
    <row r="3764" spans="1:17" x14ac:dyDescent="0.2">
      <c r="A3764" s="9"/>
      <c r="B3764" s="10"/>
      <c r="C3764" s="9"/>
      <c r="D3764" s="11"/>
      <c r="E3764" s="11"/>
      <c r="F3764" s="9"/>
      <c r="G3764" s="9"/>
      <c r="H3764" s="9"/>
      <c r="I3764" s="9"/>
      <c r="J3764" s="9"/>
      <c r="K3764" s="9"/>
      <c r="L3764" s="9"/>
      <c r="M3764" s="9"/>
      <c r="N3764" s="9"/>
      <c r="O3764" s="12"/>
      <c r="P3764" s="9"/>
      <c r="Q3764" s="9"/>
    </row>
    <row r="3765" spans="1:17" x14ac:dyDescent="0.2">
      <c r="A3765" s="9"/>
      <c r="B3765" s="10"/>
      <c r="C3765" s="9"/>
      <c r="D3765" s="11"/>
      <c r="E3765" s="11"/>
      <c r="F3765" s="9"/>
      <c r="G3765" s="9"/>
      <c r="H3765" s="9"/>
      <c r="I3765" s="9"/>
      <c r="J3765" s="9"/>
      <c r="K3765" s="9"/>
      <c r="L3765" s="9"/>
      <c r="M3765" s="9"/>
      <c r="N3765" s="9"/>
      <c r="O3765" s="12"/>
      <c r="P3765" s="9"/>
      <c r="Q3765" s="9"/>
    </row>
    <row r="3766" spans="1:17" x14ac:dyDescent="0.2">
      <c r="A3766" s="9"/>
      <c r="B3766" s="10"/>
      <c r="C3766" s="9"/>
      <c r="D3766" s="11"/>
      <c r="E3766" s="11"/>
      <c r="F3766" s="9"/>
      <c r="G3766" s="9"/>
      <c r="H3766" s="9"/>
      <c r="I3766" s="9"/>
      <c r="J3766" s="9"/>
      <c r="K3766" s="9"/>
      <c r="L3766" s="9"/>
      <c r="M3766" s="9"/>
      <c r="N3766" s="9"/>
      <c r="O3766" s="12"/>
      <c r="P3766" s="9"/>
      <c r="Q3766" s="9"/>
    </row>
    <row r="3767" spans="1:17" x14ac:dyDescent="0.2">
      <c r="A3767" s="9"/>
      <c r="B3767" s="10"/>
      <c r="C3767" s="9"/>
      <c r="D3767" s="11"/>
      <c r="E3767" s="11"/>
      <c r="F3767" s="9"/>
      <c r="G3767" s="9"/>
      <c r="H3767" s="9"/>
      <c r="I3767" s="9"/>
      <c r="J3767" s="9"/>
      <c r="K3767" s="9"/>
      <c r="L3767" s="9"/>
      <c r="M3767" s="9"/>
      <c r="N3767" s="9"/>
      <c r="O3767" s="12"/>
      <c r="P3767" s="9"/>
      <c r="Q3767" s="9"/>
    </row>
    <row r="3768" spans="1:17" x14ac:dyDescent="0.2">
      <c r="A3768" s="9"/>
      <c r="B3768" s="10"/>
      <c r="C3768" s="9"/>
      <c r="D3768" s="11"/>
      <c r="E3768" s="11"/>
      <c r="F3768" s="9"/>
      <c r="G3768" s="9"/>
      <c r="H3768" s="9"/>
      <c r="I3768" s="9"/>
      <c r="J3768" s="9"/>
      <c r="K3768" s="9"/>
      <c r="L3768" s="9"/>
      <c r="M3768" s="9"/>
      <c r="N3768" s="9"/>
      <c r="O3768" s="12"/>
      <c r="P3768" s="9"/>
      <c r="Q3768" s="9"/>
    </row>
    <row r="3769" spans="1:17" x14ac:dyDescent="0.2">
      <c r="A3769" s="9"/>
      <c r="B3769" s="10"/>
      <c r="C3769" s="9"/>
      <c r="D3769" s="11"/>
      <c r="E3769" s="11"/>
      <c r="F3769" s="9"/>
      <c r="G3769" s="9"/>
      <c r="H3769" s="9"/>
      <c r="I3769" s="9"/>
      <c r="J3769" s="9"/>
      <c r="K3769" s="9"/>
      <c r="L3769" s="9"/>
      <c r="M3769" s="9"/>
      <c r="N3769" s="9"/>
      <c r="O3769" s="12"/>
      <c r="P3769" s="9"/>
      <c r="Q3769" s="9"/>
    </row>
    <row r="3770" spans="1:17" x14ac:dyDescent="0.2">
      <c r="A3770" s="9"/>
      <c r="B3770" s="10"/>
      <c r="C3770" s="9"/>
      <c r="D3770" s="11"/>
      <c r="E3770" s="11"/>
      <c r="F3770" s="9"/>
      <c r="G3770" s="9"/>
      <c r="H3770" s="9"/>
      <c r="I3770" s="9"/>
      <c r="J3770" s="9"/>
      <c r="K3770" s="9"/>
      <c r="L3770" s="9"/>
      <c r="M3770" s="9"/>
      <c r="N3770" s="9"/>
      <c r="O3770" s="12"/>
      <c r="P3770" s="9"/>
      <c r="Q3770" s="9"/>
    </row>
    <row r="3771" spans="1:17" x14ac:dyDescent="0.2">
      <c r="A3771" s="9"/>
      <c r="B3771" s="10"/>
      <c r="C3771" s="9"/>
      <c r="D3771" s="11"/>
      <c r="E3771" s="11"/>
      <c r="F3771" s="9"/>
      <c r="G3771" s="9"/>
      <c r="H3771" s="9"/>
      <c r="I3771" s="9"/>
      <c r="J3771" s="9"/>
      <c r="K3771" s="9"/>
      <c r="L3771" s="9"/>
      <c r="M3771" s="9"/>
      <c r="N3771" s="9"/>
      <c r="O3771" s="12"/>
      <c r="P3771" s="9"/>
      <c r="Q3771" s="9"/>
    </row>
    <row r="3772" spans="1:17" x14ac:dyDescent="0.2">
      <c r="A3772" s="9"/>
      <c r="B3772" s="10"/>
      <c r="C3772" s="9"/>
      <c r="D3772" s="11"/>
      <c r="E3772" s="11"/>
      <c r="F3772" s="9"/>
      <c r="G3772" s="9"/>
      <c r="H3772" s="9"/>
      <c r="I3772" s="9"/>
      <c r="J3772" s="9"/>
      <c r="K3772" s="9"/>
      <c r="L3772" s="9"/>
      <c r="M3772" s="9"/>
      <c r="N3772" s="9"/>
      <c r="O3772" s="12"/>
      <c r="P3772" s="9"/>
      <c r="Q3772" s="9"/>
    </row>
    <row r="3773" spans="1:17" x14ac:dyDescent="0.2">
      <c r="A3773" s="9"/>
      <c r="B3773" s="10"/>
      <c r="C3773" s="9"/>
      <c r="D3773" s="11"/>
      <c r="E3773" s="11"/>
      <c r="F3773" s="9"/>
      <c r="G3773" s="9"/>
      <c r="H3773" s="9"/>
      <c r="I3773" s="9"/>
      <c r="J3773" s="9"/>
      <c r="K3773" s="9"/>
      <c r="L3773" s="9"/>
      <c r="M3773" s="9"/>
      <c r="N3773" s="9"/>
      <c r="O3773" s="12"/>
      <c r="P3773" s="9"/>
      <c r="Q3773" s="9"/>
    </row>
    <row r="3774" spans="1:17" x14ac:dyDescent="0.2">
      <c r="A3774" s="9"/>
      <c r="B3774" s="10"/>
      <c r="C3774" s="9"/>
      <c r="D3774" s="11"/>
      <c r="E3774" s="11"/>
      <c r="F3774" s="9"/>
      <c r="G3774" s="9"/>
      <c r="H3774" s="9"/>
      <c r="I3774" s="9"/>
      <c r="J3774" s="9"/>
      <c r="K3774" s="9"/>
      <c r="L3774" s="9"/>
      <c r="M3774" s="9"/>
      <c r="N3774" s="9"/>
      <c r="O3774" s="12"/>
      <c r="P3774" s="9"/>
      <c r="Q3774" s="9"/>
    </row>
    <row r="3775" spans="1:17" x14ac:dyDescent="0.2">
      <c r="A3775" s="9"/>
      <c r="B3775" s="10"/>
      <c r="C3775" s="9"/>
      <c r="D3775" s="11"/>
      <c r="E3775" s="11"/>
      <c r="F3775" s="9"/>
      <c r="G3775" s="9"/>
      <c r="H3775" s="9"/>
      <c r="I3775" s="9"/>
      <c r="J3775" s="9"/>
      <c r="K3775" s="9"/>
      <c r="L3775" s="9"/>
      <c r="M3775" s="9"/>
      <c r="N3775" s="9"/>
      <c r="O3775" s="12"/>
      <c r="P3775" s="9"/>
      <c r="Q3775" s="9"/>
    </row>
    <row r="3776" spans="1:17" x14ac:dyDescent="0.2">
      <c r="A3776" s="9"/>
      <c r="B3776" s="10"/>
      <c r="C3776" s="9"/>
      <c r="D3776" s="11"/>
      <c r="E3776" s="11"/>
      <c r="F3776" s="9"/>
      <c r="G3776" s="9"/>
      <c r="H3776" s="9"/>
      <c r="I3776" s="9"/>
      <c r="J3776" s="9"/>
      <c r="K3776" s="9"/>
      <c r="L3776" s="9"/>
      <c r="M3776" s="9"/>
      <c r="N3776" s="9"/>
      <c r="O3776" s="12"/>
      <c r="P3776" s="9"/>
      <c r="Q3776" s="9"/>
    </row>
    <row r="3777" spans="1:17" x14ac:dyDescent="0.2">
      <c r="A3777" s="9"/>
      <c r="B3777" s="10"/>
      <c r="C3777" s="9"/>
      <c r="D3777" s="11"/>
      <c r="E3777" s="11"/>
      <c r="F3777" s="9"/>
      <c r="G3777" s="9"/>
      <c r="H3777" s="9"/>
      <c r="I3777" s="9"/>
      <c r="J3777" s="9"/>
      <c r="K3777" s="9"/>
      <c r="L3777" s="9"/>
      <c r="M3777" s="9"/>
      <c r="N3777" s="9"/>
      <c r="O3777" s="12"/>
      <c r="P3777" s="9"/>
      <c r="Q3777" s="9"/>
    </row>
    <row r="3778" spans="1:17" x14ac:dyDescent="0.2">
      <c r="A3778" s="9"/>
      <c r="B3778" s="10"/>
      <c r="C3778" s="9"/>
      <c r="D3778" s="11"/>
      <c r="E3778" s="11"/>
      <c r="F3778" s="9"/>
      <c r="G3778" s="9"/>
      <c r="H3778" s="9"/>
      <c r="I3778" s="9"/>
      <c r="J3778" s="9"/>
      <c r="K3778" s="9"/>
      <c r="L3778" s="9"/>
      <c r="M3778" s="9"/>
      <c r="N3778" s="9"/>
      <c r="O3778" s="12"/>
      <c r="P3778" s="9"/>
      <c r="Q3778" s="9"/>
    </row>
    <row r="3779" spans="1:17" x14ac:dyDescent="0.2">
      <c r="A3779" s="9"/>
      <c r="B3779" s="10"/>
      <c r="C3779" s="9"/>
      <c r="D3779" s="11"/>
      <c r="E3779" s="11"/>
      <c r="F3779" s="9"/>
      <c r="G3779" s="9"/>
      <c r="H3779" s="9"/>
      <c r="I3779" s="9"/>
      <c r="J3779" s="9"/>
      <c r="K3779" s="9"/>
      <c r="L3779" s="9"/>
      <c r="M3779" s="9"/>
      <c r="N3779" s="9"/>
      <c r="O3779" s="12"/>
      <c r="P3779" s="9"/>
      <c r="Q3779" s="9"/>
    </row>
    <row r="3780" spans="1:17" x14ac:dyDescent="0.2">
      <c r="A3780" s="9"/>
      <c r="B3780" s="10"/>
      <c r="C3780" s="9"/>
      <c r="D3780" s="11"/>
      <c r="E3780" s="11"/>
      <c r="F3780" s="9"/>
      <c r="G3780" s="9"/>
      <c r="H3780" s="9"/>
      <c r="I3780" s="9"/>
      <c r="J3780" s="9"/>
      <c r="K3780" s="9"/>
      <c r="L3780" s="9"/>
      <c r="M3780" s="9"/>
      <c r="N3780" s="9"/>
      <c r="O3780" s="12"/>
      <c r="P3780" s="9"/>
      <c r="Q3780" s="9"/>
    </row>
    <row r="3781" spans="1:17" x14ac:dyDescent="0.2">
      <c r="A3781" s="9"/>
      <c r="B3781" s="10"/>
      <c r="C3781" s="9"/>
      <c r="D3781" s="11"/>
      <c r="E3781" s="11"/>
      <c r="F3781" s="9"/>
      <c r="G3781" s="9"/>
      <c r="H3781" s="9"/>
      <c r="I3781" s="9"/>
      <c r="J3781" s="9"/>
      <c r="K3781" s="9"/>
      <c r="L3781" s="9"/>
      <c r="M3781" s="9"/>
      <c r="N3781" s="9"/>
      <c r="O3781" s="12"/>
      <c r="P3781" s="9"/>
      <c r="Q3781" s="9"/>
    </row>
    <row r="3782" spans="1:17" x14ac:dyDescent="0.2">
      <c r="A3782" s="9"/>
      <c r="B3782" s="10"/>
      <c r="C3782" s="9"/>
      <c r="D3782" s="11"/>
      <c r="E3782" s="11"/>
      <c r="F3782" s="9"/>
      <c r="G3782" s="9"/>
      <c r="H3782" s="9"/>
      <c r="I3782" s="9"/>
      <c r="J3782" s="9"/>
      <c r="K3782" s="9"/>
      <c r="L3782" s="9"/>
      <c r="M3782" s="9"/>
      <c r="N3782" s="9"/>
      <c r="O3782" s="12"/>
      <c r="P3782" s="9"/>
      <c r="Q3782" s="9"/>
    </row>
    <row r="3783" spans="1:17" x14ac:dyDescent="0.2">
      <c r="A3783" s="9"/>
      <c r="B3783" s="10"/>
      <c r="C3783" s="9"/>
      <c r="D3783" s="11"/>
      <c r="E3783" s="11"/>
      <c r="F3783" s="9"/>
      <c r="G3783" s="9"/>
      <c r="H3783" s="9"/>
      <c r="I3783" s="9"/>
      <c r="J3783" s="9"/>
      <c r="K3783" s="9"/>
      <c r="L3783" s="9"/>
      <c r="M3783" s="9"/>
      <c r="N3783" s="9"/>
      <c r="O3783" s="12"/>
      <c r="P3783" s="9"/>
      <c r="Q3783" s="9"/>
    </row>
    <row r="3784" spans="1:17" x14ac:dyDescent="0.2">
      <c r="A3784" s="9"/>
      <c r="B3784" s="10"/>
      <c r="C3784" s="9"/>
      <c r="D3784" s="11"/>
      <c r="E3784" s="11"/>
      <c r="F3784" s="9"/>
      <c r="G3784" s="9"/>
      <c r="H3784" s="9"/>
      <c r="I3784" s="9"/>
      <c r="J3784" s="9"/>
      <c r="K3784" s="9"/>
      <c r="L3784" s="9"/>
      <c r="M3784" s="9"/>
      <c r="N3784" s="9"/>
      <c r="O3784" s="12"/>
      <c r="P3784" s="9"/>
      <c r="Q3784" s="9"/>
    </row>
    <row r="3785" spans="1:17" x14ac:dyDescent="0.2">
      <c r="A3785" s="9"/>
      <c r="B3785" s="10"/>
      <c r="C3785" s="9"/>
      <c r="D3785" s="11"/>
      <c r="E3785" s="11"/>
      <c r="F3785" s="9"/>
      <c r="G3785" s="9"/>
      <c r="H3785" s="9"/>
      <c r="I3785" s="9"/>
      <c r="J3785" s="9"/>
      <c r="K3785" s="9"/>
      <c r="L3785" s="9"/>
      <c r="M3785" s="9"/>
      <c r="N3785" s="9"/>
      <c r="O3785" s="12"/>
      <c r="P3785" s="9"/>
      <c r="Q3785" s="9"/>
    </row>
    <row r="3786" spans="1:17" x14ac:dyDescent="0.2">
      <c r="A3786" s="9"/>
      <c r="B3786" s="10"/>
      <c r="C3786" s="9"/>
      <c r="D3786" s="11"/>
      <c r="E3786" s="11"/>
      <c r="F3786" s="9"/>
      <c r="G3786" s="9"/>
      <c r="H3786" s="9"/>
      <c r="I3786" s="9"/>
      <c r="J3786" s="9"/>
      <c r="K3786" s="9"/>
      <c r="L3786" s="9"/>
      <c r="M3786" s="9"/>
      <c r="N3786" s="9"/>
      <c r="O3786" s="12"/>
      <c r="P3786" s="9"/>
      <c r="Q3786" s="9"/>
    </row>
    <row r="3787" spans="1:17" x14ac:dyDescent="0.2">
      <c r="A3787" s="9"/>
      <c r="B3787" s="10"/>
      <c r="C3787" s="9"/>
      <c r="D3787" s="11"/>
      <c r="E3787" s="11"/>
      <c r="F3787" s="9"/>
      <c r="G3787" s="9"/>
      <c r="H3787" s="9"/>
      <c r="I3787" s="9"/>
      <c r="J3787" s="9"/>
      <c r="K3787" s="9"/>
      <c r="L3787" s="9"/>
      <c r="M3787" s="9"/>
      <c r="N3787" s="9"/>
      <c r="O3787" s="12"/>
      <c r="P3787" s="9"/>
      <c r="Q3787" s="9"/>
    </row>
    <row r="3788" spans="1:17" x14ac:dyDescent="0.2">
      <c r="A3788" s="9"/>
      <c r="B3788" s="10"/>
      <c r="C3788" s="9"/>
      <c r="D3788" s="11"/>
      <c r="E3788" s="11"/>
      <c r="F3788" s="9"/>
      <c r="G3788" s="9"/>
      <c r="H3788" s="9"/>
      <c r="I3788" s="9"/>
      <c r="J3788" s="9"/>
      <c r="K3788" s="9"/>
      <c r="L3788" s="9"/>
      <c r="M3788" s="9"/>
      <c r="N3788" s="9"/>
      <c r="O3788" s="12"/>
      <c r="P3788" s="9"/>
      <c r="Q3788" s="9"/>
    </row>
    <row r="3789" spans="1:17" x14ac:dyDescent="0.2">
      <c r="A3789" s="9"/>
      <c r="B3789" s="10"/>
      <c r="C3789" s="9"/>
      <c r="D3789" s="11"/>
      <c r="E3789" s="11"/>
      <c r="F3789" s="9"/>
      <c r="G3789" s="9"/>
      <c r="H3789" s="9"/>
      <c r="I3789" s="9"/>
      <c r="J3789" s="9"/>
      <c r="K3789" s="9"/>
      <c r="L3789" s="9"/>
      <c r="M3789" s="9"/>
      <c r="N3789" s="9"/>
      <c r="O3789" s="12"/>
      <c r="P3789" s="9"/>
      <c r="Q3789" s="9"/>
    </row>
    <row r="3790" spans="1:17" x14ac:dyDescent="0.2">
      <c r="A3790" s="9"/>
      <c r="B3790" s="10"/>
      <c r="C3790" s="9"/>
      <c r="D3790" s="11"/>
      <c r="E3790" s="11"/>
      <c r="F3790" s="9"/>
      <c r="G3790" s="9"/>
      <c r="H3790" s="9"/>
      <c r="I3790" s="9"/>
      <c r="J3790" s="9"/>
      <c r="K3790" s="9"/>
      <c r="L3790" s="9"/>
      <c r="M3790" s="9"/>
      <c r="N3790" s="9"/>
      <c r="O3790" s="12"/>
      <c r="P3790" s="9"/>
      <c r="Q3790" s="9"/>
    </row>
    <row r="3791" spans="1:17" x14ac:dyDescent="0.2">
      <c r="A3791" s="9"/>
      <c r="B3791" s="10"/>
      <c r="C3791" s="9"/>
      <c r="D3791" s="11"/>
      <c r="E3791" s="11"/>
      <c r="F3791" s="9"/>
      <c r="G3791" s="9"/>
      <c r="H3791" s="9"/>
      <c r="I3791" s="9"/>
      <c r="J3791" s="9"/>
      <c r="K3791" s="9"/>
      <c r="L3791" s="9"/>
      <c r="M3791" s="9"/>
      <c r="N3791" s="9"/>
      <c r="O3791" s="12"/>
      <c r="P3791" s="9"/>
      <c r="Q3791" s="9"/>
    </row>
    <row r="3792" spans="1:17" x14ac:dyDescent="0.2">
      <c r="A3792" s="9"/>
      <c r="B3792" s="10"/>
      <c r="C3792" s="9"/>
      <c r="D3792" s="11"/>
      <c r="E3792" s="11"/>
      <c r="F3792" s="9"/>
      <c r="G3792" s="9"/>
      <c r="H3792" s="9"/>
      <c r="I3792" s="9"/>
      <c r="J3792" s="9"/>
      <c r="K3792" s="9"/>
      <c r="L3792" s="9"/>
      <c r="M3792" s="9"/>
      <c r="N3792" s="9"/>
      <c r="O3792" s="12"/>
      <c r="P3792" s="9"/>
      <c r="Q3792" s="9"/>
    </row>
    <row r="3793" spans="1:17" x14ac:dyDescent="0.2">
      <c r="A3793" s="9"/>
      <c r="B3793" s="10"/>
      <c r="C3793" s="9"/>
      <c r="D3793" s="11"/>
      <c r="E3793" s="11"/>
      <c r="F3793" s="9"/>
      <c r="G3793" s="9"/>
      <c r="H3793" s="9"/>
      <c r="I3793" s="9"/>
      <c r="J3793" s="9"/>
      <c r="K3793" s="9"/>
      <c r="L3793" s="9"/>
      <c r="M3793" s="9"/>
      <c r="N3793" s="9"/>
      <c r="O3793" s="12"/>
      <c r="P3793" s="9"/>
      <c r="Q3793" s="9"/>
    </row>
    <row r="3794" spans="1:17" x14ac:dyDescent="0.2">
      <c r="A3794" s="9"/>
      <c r="B3794" s="10"/>
      <c r="C3794" s="9"/>
      <c r="D3794" s="11"/>
      <c r="E3794" s="11"/>
      <c r="F3794" s="9"/>
      <c r="G3794" s="9"/>
      <c r="H3794" s="9"/>
      <c r="I3794" s="9"/>
      <c r="J3794" s="9"/>
      <c r="K3794" s="9"/>
      <c r="L3794" s="9"/>
      <c r="M3794" s="9"/>
      <c r="N3794" s="9"/>
      <c r="O3794" s="12"/>
      <c r="P3794" s="9"/>
      <c r="Q3794" s="9"/>
    </row>
    <row r="3795" spans="1:17" x14ac:dyDescent="0.2">
      <c r="A3795" s="9"/>
      <c r="B3795" s="10"/>
      <c r="C3795" s="9"/>
      <c r="D3795" s="11"/>
      <c r="E3795" s="11"/>
      <c r="F3795" s="9"/>
      <c r="G3795" s="9"/>
      <c r="H3795" s="9"/>
      <c r="I3795" s="9"/>
      <c r="J3795" s="9"/>
      <c r="K3795" s="9"/>
      <c r="L3795" s="9"/>
      <c r="M3795" s="9"/>
      <c r="N3795" s="9"/>
      <c r="O3795" s="12"/>
      <c r="P3795" s="9"/>
      <c r="Q3795" s="9"/>
    </row>
    <row r="3796" spans="1:17" x14ac:dyDescent="0.2">
      <c r="A3796" s="9"/>
      <c r="B3796" s="10"/>
      <c r="C3796" s="9"/>
      <c r="D3796" s="11"/>
      <c r="E3796" s="11"/>
      <c r="F3796" s="9"/>
      <c r="G3796" s="9"/>
      <c r="H3796" s="9"/>
      <c r="I3796" s="9"/>
      <c r="J3796" s="9"/>
      <c r="K3796" s="9"/>
      <c r="L3796" s="9"/>
      <c r="M3796" s="9"/>
      <c r="N3796" s="9"/>
      <c r="O3796" s="12"/>
      <c r="P3796" s="9"/>
      <c r="Q3796" s="9"/>
    </row>
    <row r="3797" spans="1:17" x14ac:dyDescent="0.2">
      <c r="A3797" s="9"/>
      <c r="B3797" s="10"/>
      <c r="C3797" s="9"/>
      <c r="D3797" s="11"/>
      <c r="E3797" s="11"/>
      <c r="F3797" s="9"/>
      <c r="G3797" s="9"/>
      <c r="H3797" s="9"/>
      <c r="I3797" s="9"/>
      <c r="J3797" s="9"/>
      <c r="K3797" s="9"/>
      <c r="L3797" s="9"/>
      <c r="M3797" s="9"/>
      <c r="N3797" s="9"/>
      <c r="O3797" s="12"/>
      <c r="P3797" s="9"/>
      <c r="Q3797" s="9"/>
    </row>
    <row r="3798" spans="1:17" x14ac:dyDescent="0.2">
      <c r="A3798" s="9"/>
      <c r="B3798" s="10"/>
      <c r="C3798" s="9"/>
      <c r="D3798" s="11"/>
      <c r="E3798" s="11"/>
      <c r="F3798" s="9"/>
      <c r="G3798" s="9"/>
      <c r="H3798" s="9"/>
      <c r="I3798" s="9"/>
      <c r="J3798" s="9"/>
      <c r="K3798" s="9"/>
      <c r="L3798" s="9"/>
      <c r="M3798" s="9"/>
      <c r="N3798" s="9"/>
      <c r="O3798" s="12"/>
      <c r="P3798" s="9"/>
      <c r="Q3798" s="9"/>
    </row>
    <row r="3799" spans="1:17" x14ac:dyDescent="0.2">
      <c r="A3799" s="9"/>
      <c r="B3799" s="10"/>
      <c r="C3799" s="9"/>
      <c r="D3799" s="11"/>
      <c r="E3799" s="11"/>
      <c r="F3799" s="9"/>
      <c r="G3799" s="9"/>
      <c r="H3799" s="9"/>
      <c r="I3799" s="9"/>
      <c r="J3799" s="9"/>
      <c r="K3799" s="9"/>
      <c r="L3799" s="9"/>
      <c r="M3799" s="9"/>
      <c r="N3799" s="9"/>
      <c r="O3799" s="12"/>
      <c r="P3799" s="9"/>
      <c r="Q3799" s="9"/>
    </row>
    <row r="3800" spans="1:17" x14ac:dyDescent="0.2">
      <c r="A3800" s="9"/>
      <c r="B3800" s="10"/>
      <c r="C3800" s="9"/>
      <c r="D3800" s="11"/>
      <c r="E3800" s="11"/>
      <c r="F3800" s="9"/>
      <c r="G3800" s="9"/>
      <c r="H3800" s="9"/>
      <c r="I3800" s="9"/>
      <c r="J3800" s="9"/>
      <c r="K3800" s="9"/>
      <c r="L3800" s="9"/>
      <c r="M3800" s="9"/>
      <c r="N3800" s="9"/>
      <c r="O3800" s="12"/>
      <c r="P3800" s="9"/>
      <c r="Q3800" s="9"/>
    </row>
    <row r="3801" spans="1:17" x14ac:dyDescent="0.2">
      <c r="A3801" s="9"/>
      <c r="B3801" s="10"/>
      <c r="C3801" s="9"/>
      <c r="D3801" s="11"/>
      <c r="E3801" s="11"/>
      <c r="F3801" s="9"/>
      <c r="G3801" s="9"/>
      <c r="H3801" s="9"/>
      <c r="I3801" s="9"/>
      <c r="J3801" s="9"/>
      <c r="K3801" s="9"/>
      <c r="L3801" s="9"/>
      <c r="M3801" s="9"/>
      <c r="N3801" s="9"/>
      <c r="O3801" s="12"/>
      <c r="P3801" s="9"/>
      <c r="Q3801" s="9"/>
    </row>
    <row r="3802" spans="1:17" x14ac:dyDescent="0.2">
      <c r="A3802" s="9"/>
      <c r="B3802" s="10"/>
      <c r="C3802" s="9"/>
      <c r="D3802" s="11"/>
      <c r="E3802" s="11"/>
      <c r="F3802" s="9"/>
      <c r="G3802" s="9"/>
      <c r="H3802" s="9"/>
      <c r="I3802" s="9"/>
      <c r="J3802" s="9"/>
      <c r="K3802" s="9"/>
      <c r="L3802" s="9"/>
      <c r="M3802" s="9"/>
      <c r="N3802" s="9"/>
      <c r="O3802" s="12"/>
      <c r="P3802" s="9"/>
      <c r="Q3802" s="9"/>
    </row>
    <row r="3803" spans="1:17" x14ac:dyDescent="0.2">
      <c r="A3803" s="9"/>
      <c r="B3803" s="10"/>
      <c r="C3803" s="9"/>
      <c r="D3803" s="11"/>
      <c r="E3803" s="11"/>
      <c r="F3803" s="9"/>
      <c r="G3803" s="9"/>
      <c r="H3803" s="9"/>
      <c r="I3803" s="9"/>
      <c r="J3803" s="9"/>
      <c r="K3803" s="9"/>
      <c r="L3803" s="9"/>
      <c r="M3803" s="9"/>
      <c r="N3803" s="9"/>
      <c r="O3803" s="12"/>
      <c r="P3803" s="9"/>
      <c r="Q3803" s="9"/>
    </row>
    <row r="3804" spans="1:17" x14ac:dyDescent="0.2">
      <c r="A3804" s="9"/>
      <c r="B3804" s="10"/>
      <c r="C3804" s="9"/>
      <c r="D3804" s="11"/>
      <c r="E3804" s="11"/>
      <c r="F3804" s="9"/>
      <c r="G3804" s="9"/>
      <c r="H3804" s="9"/>
      <c r="I3804" s="9"/>
      <c r="J3804" s="9"/>
      <c r="K3804" s="9"/>
      <c r="L3804" s="9"/>
      <c r="M3804" s="9"/>
      <c r="N3804" s="9"/>
      <c r="O3804" s="12"/>
      <c r="P3804" s="9"/>
      <c r="Q3804" s="9"/>
    </row>
    <row r="3805" spans="1:17" x14ac:dyDescent="0.2">
      <c r="A3805" s="9"/>
      <c r="B3805" s="10"/>
      <c r="C3805" s="9"/>
      <c r="D3805" s="11"/>
      <c r="E3805" s="11"/>
      <c r="F3805" s="9"/>
      <c r="G3805" s="9"/>
      <c r="H3805" s="9"/>
      <c r="I3805" s="9"/>
      <c r="J3805" s="9"/>
      <c r="K3805" s="9"/>
      <c r="L3805" s="9"/>
      <c r="M3805" s="9"/>
      <c r="N3805" s="9"/>
      <c r="O3805" s="12"/>
      <c r="P3805" s="9"/>
      <c r="Q3805" s="9"/>
    </row>
    <row r="3806" spans="1:17" x14ac:dyDescent="0.2">
      <c r="A3806" s="9"/>
      <c r="B3806" s="10"/>
      <c r="C3806" s="9"/>
      <c r="D3806" s="11"/>
      <c r="E3806" s="11"/>
      <c r="F3806" s="9"/>
      <c r="G3806" s="9"/>
      <c r="H3806" s="9"/>
      <c r="I3806" s="9"/>
      <c r="J3806" s="9"/>
      <c r="K3806" s="9"/>
      <c r="L3806" s="9"/>
      <c r="M3806" s="9"/>
      <c r="N3806" s="9"/>
      <c r="O3806" s="12"/>
      <c r="P3806" s="9"/>
      <c r="Q3806" s="9"/>
    </row>
    <row r="3807" spans="1:17" x14ac:dyDescent="0.2">
      <c r="A3807" s="9"/>
      <c r="B3807" s="10"/>
      <c r="C3807" s="9"/>
      <c r="D3807" s="11"/>
      <c r="E3807" s="11"/>
      <c r="F3807" s="9"/>
      <c r="G3807" s="9"/>
      <c r="H3807" s="9"/>
      <c r="I3807" s="9"/>
      <c r="J3807" s="9"/>
      <c r="K3807" s="9"/>
      <c r="L3807" s="9"/>
      <c r="M3807" s="9"/>
      <c r="N3807" s="9"/>
      <c r="O3807" s="12"/>
      <c r="P3807" s="9"/>
      <c r="Q3807" s="9"/>
    </row>
    <row r="3808" spans="1:17" x14ac:dyDescent="0.2">
      <c r="A3808" s="9"/>
      <c r="B3808" s="10"/>
      <c r="C3808" s="9"/>
      <c r="D3808" s="11"/>
      <c r="E3808" s="11"/>
      <c r="F3808" s="9"/>
      <c r="G3808" s="9"/>
      <c r="H3808" s="9"/>
      <c r="I3808" s="9"/>
      <c r="J3808" s="9"/>
      <c r="K3808" s="9"/>
      <c r="L3808" s="9"/>
      <c r="M3808" s="9"/>
      <c r="N3808" s="9"/>
      <c r="O3808" s="12"/>
      <c r="P3808" s="9"/>
      <c r="Q3808" s="9"/>
    </row>
    <row r="3809" spans="1:17" x14ac:dyDescent="0.2">
      <c r="A3809" s="9"/>
      <c r="B3809" s="10"/>
      <c r="C3809" s="9"/>
      <c r="D3809" s="11"/>
      <c r="E3809" s="11"/>
      <c r="F3809" s="9"/>
      <c r="G3809" s="9"/>
      <c r="H3809" s="9"/>
      <c r="I3809" s="9"/>
      <c r="J3809" s="9"/>
      <c r="K3809" s="9"/>
      <c r="L3809" s="9"/>
      <c r="M3809" s="9"/>
      <c r="N3809" s="9"/>
      <c r="O3809" s="12"/>
      <c r="P3809" s="9"/>
      <c r="Q3809" s="9"/>
    </row>
    <row r="3810" spans="1:17" x14ac:dyDescent="0.2">
      <c r="A3810" s="9"/>
      <c r="B3810" s="10"/>
      <c r="C3810" s="9"/>
      <c r="D3810" s="11"/>
      <c r="E3810" s="11"/>
      <c r="F3810" s="9"/>
      <c r="G3810" s="9"/>
      <c r="H3810" s="9"/>
      <c r="I3810" s="9"/>
      <c r="J3810" s="9"/>
      <c r="K3810" s="9"/>
      <c r="L3810" s="9"/>
      <c r="M3810" s="9"/>
      <c r="N3810" s="9"/>
      <c r="O3810" s="12"/>
      <c r="P3810" s="9"/>
      <c r="Q3810" s="9"/>
    </row>
    <row r="3811" spans="1:17" x14ac:dyDescent="0.2">
      <c r="A3811" s="9"/>
      <c r="B3811" s="10"/>
      <c r="C3811" s="9"/>
      <c r="D3811" s="11"/>
      <c r="E3811" s="11"/>
      <c r="F3811" s="9"/>
      <c r="G3811" s="9"/>
      <c r="H3811" s="9"/>
      <c r="I3811" s="9"/>
      <c r="J3811" s="9"/>
      <c r="K3811" s="9"/>
      <c r="L3811" s="9"/>
      <c r="M3811" s="9"/>
      <c r="N3811" s="9"/>
      <c r="O3811" s="12"/>
      <c r="P3811" s="9"/>
      <c r="Q3811" s="9"/>
    </row>
    <row r="3812" spans="1:17" x14ac:dyDescent="0.2">
      <c r="A3812" s="9"/>
      <c r="B3812" s="10"/>
      <c r="C3812" s="9"/>
      <c r="D3812" s="11"/>
      <c r="E3812" s="11"/>
      <c r="F3812" s="9"/>
      <c r="G3812" s="9"/>
      <c r="H3812" s="9"/>
      <c r="I3812" s="9"/>
      <c r="J3812" s="9"/>
      <c r="K3812" s="9"/>
      <c r="L3812" s="9"/>
      <c r="M3812" s="9"/>
      <c r="N3812" s="9"/>
      <c r="O3812" s="12"/>
      <c r="P3812" s="9"/>
      <c r="Q3812" s="9"/>
    </row>
    <row r="3813" spans="1:17" x14ac:dyDescent="0.2">
      <c r="A3813" s="9"/>
      <c r="B3813" s="10"/>
      <c r="C3813" s="9"/>
      <c r="D3813" s="11"/>
      <c r="E3813" s="11"/>
      <c r="F3813" s="9"/>
      <c r="G3813" s="9"/>
      <c r="H3813" s="9"/>
      <c r="I3813" s="9"/>
      <c r="J3813" s="9"/>
      <c r="K3813" s="9"/>
      <c r="L3813" s="9"/>
      <c r="M3813" s="9"/>
      <c r="N3813" s="9"/>
      <c r="O3813" s="12"/>
      <c r="P3813" s="9"/>
      <c r="Q3813" s="9"/>
    </row>
    <row r="3814" spans="1:17" x14ac:dyDescent="0.2">
      <c r="A3814" s="9"/>
      <c r="B3814" s="10"/>
      <c r="C3814" s="9"/>
      <c r="D3814" s="11"/>
      <c r="E3814" s="11"/>
      <c r="F3814" s="9"/>
      <c r="G3814" s="9"/>
      <c r="H3814" s="9"/>
      <c r="I3814" s="9"/>
      <c r="J3814" s="9"/>
      <c r="K3814" s="9"/>
      <c r="L3814" s="9"/>
      <c r="M3814" s="9"/>
      <c r="N3814" s="9"/>
      <c r="O3814" s="12"/>
      <c r="P3814" s="9"/>
      <c r="Q3814" s="9"/>
    </row>
    <row r="3815" spans="1:17" x14ac:dyDescent="0.2">
      <c r="A3815" s="9"/>
      <c r="B3815" s="10"/>
      <c r="C3815" s="9"/>
      <c r="D3815" s="11"/>
      <c r="E3815" s="11"/>
      <c r="F3815" s="9"/>
      <c r="G3815" s="9"/>
      <c r="H3815" s="9"/>
      <c r="I3815" s="9"/>
      <c r="J3815" s="9"/>
      <c r="K3815" s="9"/>
      <c r="L3815" s="9"/>
      <c r="M3815" s="9"/>
      <c r="N3815" s="9"/>
      <c r="O3815" s="12"/>
      <c r="P3815" s="9"/>
      <c r="Q3815" s="9"/>
    </row>
    <row r="3816" spans="1:17" x14ac:dyDescent="0.2">
      <c r="A3816" s="9"/>
      <c r="B3816" s="10"/>
      <c r="C3816" s="9"/>
      <c r="D3816" s="11"/>
      <c r="E3816" s="11"/>
      <c r="F3816" s="9"/>
      <c r="G3816" s="9"/>
      <c r="H3816" s="9"/>
      <c r="I3816" s="9"/>
      <c r="J3816" s="9"/>
      <c r="K3816" s="9"/>
      <c r="L3816" s="9"/>
      <c r="M3816" s="9"/>
      <c r="N3816" s="9"/>
      <c r="O3816" s="12"/>
      <c r="P3816" s="9"/>
      <c r="Q3816" s="9"/>
    </row>
    <row r="3817" spans="1:17" x14ac:dyDescent="0.2">
      <c r="A3817" s="9"/>
      <c r="B3817" s="10"/>
      <c r="C3817" s="9"/>
      <c r="D3817" s="11"/>
      <c r="E3817" s="11"/>
      <c r="F3817" s="9"/>
      <c r="G3817" s="9"/>
      <c r="H3817" s="9"/>
      <c r="I3817" s="9"/>
      <c r="J3817" s="9"/>
      <c r="K3817" s="9"/>
      <c r="L3817" s="9"/>
      <c r="M3817" s="9"/>
      <c r="N3817" s="9"/>
      <c r="O3817" s="12"/>
      <c r="P3817" s="9"/>
      <c r="Q3817" s="9"/>
    </row>
    <row r="3818" spans="1:17" x14ac:dyDescent="0.2">
      <c r="A3818" s="9"/>
      <c r="B3818" s="10"/>
      <c r="C3818" s="9"/>
      <c r="D3818" s="11"/>
      <c r="E3818" s="11"/>
      <c r="F3818" s="9"/>
      <c r="G3818" s="9"/>
      <c r="H3818" s="9"/>
      <c r="I3818" s="9"/>
      <c r="J3818" s="9"/>
      <c r="K3818" s="9"/>
      <c r="L3818" s="9"/>
      <c r="M3818" s="9"/>
      <c r="N3818" s="9"/>
      <c r="O3818" s="12"/>
      <c r="P3818" s="9"/>
      <c r="Q3818" s="9"/>
    </row>
    <row r="3819" spans="1:17" x14ac:dyDescent="0.2">
      <c r="A3819" s="9"/>
      <c r="B3819" s="10"/>
      <c r="C3819" s="9"/>
      <c r="D3819" s="11"/>
      <c r="E3819" s="11"/>
      <c r="F3819" s="9"/>
      <c r="G3819" s="9"/>
      <c r="H3819" s="9"/>
      <c r="I3819" s="9"/>
      <c r="J3819" s="9"/>
      <c r="K3819" s="9"/>
      <c r="L3819" s="9"/>
      <c r="M3819" s="9"/>
      <c r="N3819" s="9"/>
      <c r="O3819" s="12"/>
      <c r="P3819" s="9"/>
      <c r="Q3819" s="9"/>
    </row>
    <row r="3820" spans="1:17" x14ac:dyDescent="0.2">
      <c r="A3820" s="9"/>
      <c r="B3820" s="10"/>
      <c r="C3820" s="9"/>
      <c r="D3820" s="11"/>
      <c r="E3820" s="11"/>
      <c r="F3820" s="9"/>
      <c r="G3820" s="9"/>
      <c r="H3820" s="9"/>
      <c r="I3820" s="9"/>
      <c r="J3820" s="9"/>
      <c r="K3820" s="9"/>
      <c r="L3820" s="9"/>
      <c r="M3820" s="9"/>
      <c r="N3820" s="9"/>
      <c r="O3820" s="12"/>
      <c r="P3820" s="9"/>
      <c r="Q3820" s="9"/>
    </row>
    <row r="3821" spans="1:17" x14ac:dyDescent="0.2">
      <c r="A3821" s="9"/>
      <c r="B3821" s="10"/>
      <c r="C3821" s="9"/>
      <c r="D3821" s="11"/>
      <c r="E3821" s="11"/>
      <c r="F3821" s="9"/>
      <c r="G3821" s="9"/>
      <c r="H3821" s="9"/>
      <c r="I3821" s="9"/>
      <c r="J3821" s="9"/>
      <c r="K3821" s="9"/>
      <c r="L3821" s="9"/>
      <c r="M3821" s="9"/>
      <c r="N3821" s="9"/>
      <c r="O3821" s="12"/>
      <c r="P3821" s="9"/>
      <c r="Q3821" s="9"/>
    </row>
    <row r="3822" spans="1:17" x14ac:dyDescent="0.2">
      <c r="A3822" s="9"/>
      <c r="B3822" s="10"/>
      <c r="C3822" s="9"/>
      <c r="D3822" s="11"/>
      <c r="E3822" s="11"/>
      <c r="F3822" s="9"/>
      <c r="G3822" s="9"/>
      <c r="H3822" s="9"/>
      <c r="I3822" s="9"/>
      <c r="J3822" s="9"/>
      <c r="K3822" s="9"/>
      <c r="L3822" s="9"/>
      <c r="M3822" s="9"/>
      <c r="N3822" s="9"/>
      <c r="O3822" s="12"/>
      <c r="P3822" s="9"/>
      <c r="Q3822" s="9"/>
    </row>
    <row r="3823" spans="1:17" x14ac:dyDescent="0.2">
      <c r="A3823" s="9"/>
      <c r="B3823" s="10"/>
      <c r="C3823" s="9"/>
      <c r="D3823" s="11"/>
      <c r="E3823" s="11"/>
      <c r="F3823" s="9"/>
      <c r="G3823" s="9"/>
      <c r="H3823" s="9"/>
      <c r="I3823" s="9"/>
      <c r="J3823" s="9"/>
      <c r="K3823" s="9"/>
      <c r="L3823" s="9"/>
      <c r="M3823" s="9"/>
      <c r="N3823" s="9"/>
      <c r="O3823" s="12"/>
      <c r="P3823" s="9"/>
      <c r="Q3823" s="9"/>
    </row>
    <row r="3824" spans="1:17" x14ac:dyDescent="0.2">
      <c r="A3824" s="9"/>
      <c r="B3824" s="10"/>
      <c r="C3824" s="9"/>
      <c r="D3824" s="11"/>
      <c r="E3824" s="11"/>
      <c r="F3824" s="9"/>
      <c r="G3824" s="9"/>
      <c r="H3824" s="9"/>
      <c r="I3824" s="9"/>
      <c r="J3824" s="9"/>
      <c r="K3824" s="9"/>
      <c r="L3824" s="9"/>
      <c r="M3824" s="9"/>
      <c r="N3824" s="9"/>
      <c r="O3824" s="12"/>
      <c r="P3824" s="9"/>
      <c r="Q3824" s="9"/>
    </row>
    <row r="3825" spans="1:17" x14ac:dyDescent="0.2">
      <c r="A3825" s="9"/>
      <c r="B3825" s="10"/>
      <c r="C3825" s="9"/>
      <c r="D3825" s="11"/>
      <c r="E3825" s="11"/>
      <c r="F3825" s="9"/>
      <c r="G3825" s="9"/>
      <c r="H3825" s="9"/>
      <c r="I3825" s="9"/>
      <c r="J3825" s="9"/>
      <c r="K3825" s="9"/>
      <c r="L3825" s="9"/>
      <c r="M3825" s="9"/>
      <c r="N3825" s="9"/>
      <c r="O3825" s="12"/>
      <c r="P3825" s="9"/>
      <c r="Q3825" s="9"/>
    </row>
    <row r="3826" spans="1:17" x14ac:dyDescent="0.2">
      <c r="A3826" s="9"/>
      <c r="B3826" s="10"/>
      <c r="C3826" s="9"/>
      <c r="D3826" s="11"/>
      <c r="E3826" s="11"/>
      <c r="F3826" s="9"/>
      <c r="G3826" s="9"/>
      <c r="H3826" s="9"/>
      <c r="I3826" s="9"/>
      <c r="J3826" s="9"/>
      <c r="K3826" s="9"/>
      <c r="L3826" s="9"/>
      <c r="M3826" s="9"/>
      <c r="N3826" s="9"/>
      <c r="O3826" s="12"/>
      <c r="P3826" s="9"/>
      <c r="Q3826" s="9"/>
    </row>
    <row r="3827" spans="1:17" x14ac:dyDescent="0.2">
      <c r="A3827" s="9"/>
      <c r="B3827" s="10"/>
      <c r="C3827" s="9"/>
      <c r="D3827" s="11"/>
      <c r="E3827" s="11"/>
      <c r="F3827" s="9"/>
      <c r="G3827" s="9"/>
      <c r="H3827" s="9"/>
      <c r="I3827" s="9"/>
      <c r="J3827" s="9"/>
      <c r="K3827" s="9"/>
      <c r="L3827" s="9"/>
      <c r="M3827" s="9"/>
      <c r="N3827" s="9"/>
      <c r="O3827" s="12"/>
      <c r="P3827" s="9"/>
      <c r="Q3827" s="9"/>
    </row>
    <row r="3828" spans="1:17" x14ac:dyDescent="0.2">
      <c r="A3828" s="9"/>
      <c r="B3828" s="10"/>
      <c r="C3828" s="9"/>
      <c r="D3828" s="11"/>
      <c r="E3828" s="11"/>
      <c r="F3828" s="9"/>
      <c r="G3828" s="9"/>
      <c r="H3828" s="9"/>
      <c r="I3828" s="9"/>
      <c r="J3828" s="9"/>
      <c r="K3828" s="9"/>
      <c r="L3828" s="9"/>
      <c r="M3828" s="9"/>
      <c r="N3828" s="9"/>
      <c r="O3828" s="12"/>
      <c r="P3828" s="9"/>
      <c r="Q3828" s="9"/>
    </row>
    <row r="3829" spans="1:17" x14ac:dyDescent="0.2">
      <c r="A3829" s="9"/>
      <c r="B3829" s="10"/>
      <c r="C3829" s="9"/>
      <c r="D3829" s="11"/>
      <c r="E3829" s="11"/>
      <c r="F3829" s="9"/>
      <c r="G3829" s="9"/>
      <c r="H3829" s="9"/>
      <c r="I3829" s="9"/>
      <c r="J3829" s="9"/>
      <c r="K3829" s="9"/>
      <c r="L3829" s="9"/>
      <c r="M3829" s="9"/>
      <c r="N3829" s="9"/>
      <c r="O3829" s="12"/>
      <c r="P3829" s="9"/>
      <c r="Q3829" s="9"/>
    </row>
    <row r="3830" spans="1:17" x14ac:dyDescent="0.2">
      <c r="A3830" s="9"/>
      <c r="B3830" s="10"/>
      <c r="C3830" s="9"/>
      <c r="D3830" s="11"/>
      <c r="E3830" s="11"/>
      <c r="F3830" s="9"/>
      <c r="G3830" s="9"/>
      <c r="H3830" s="9"/>
      <c r="I3830" s="9"/>
      <c r="J3830" s="9"/>
      <c r="K3830" s="9"/>
      <c r="L3830" s="9"/>
      <c r="M3830" s="9"/>
      <c r="N3830" s="9"/>
      <c r="O3830" s="12"/>
      <c r="P3830" s="9"/>
      <c r="Q3830" s="9"/>
    </row>
    <row r="3831" spans="1:17" x14ac:dyDescent="0.2">
      <c r="A3831" s="9"/>
      <c r="B3831" s="10"/>
      <c r="C3831" s="9"/>
      <c r="D3831" s="11"/>
      <c r="E3831" s="11"/>
      <c r="F3831" s="9"/>
      <c r="G3831" s="9"/>
      <c r="H3831" s="9"/>
      <c r="I3831" s="9"/>
      <c r="J3831" s="9"/>
      <c r="K3831" s="9"/>
      <c r="L3831" s="9"/>
      <c r="M3831" s="9"/>
      <c r="N3831" s="9"/>
      <c r="O3831" s="12"/>
      <c r="P3831" s="9"/>
      <c r="Q3831" s="9"/>
    </row>
    <row r="3832" spans="1:17" x14ac:dyDescent="0.2">
      <c r="A3832" s="9"/>
      <c r="B3832" s="10"/>
      <c r="C3832" s="9"/>
      <c r="D3832" s="11"/>
      <c r="E3832" s="11"/>
      <c r="F3832" s="9"/>
      <c r="G3832" s="9"/>
      <c r="H3832" s="9"/>
      <c r="I3832" s="9"/>
      <c r="J3832" s="9"/>
      <c r="K3832" s="9"/>
      <c r="L3832" s="9"/>
      <c r="M3832" s="9"/>
      <c r="N3832" s="9"/>
      <c r="O3832" s="12"/>
      <c r="P3832" s="9"/>
      <c r="Q3832" s="9"/>
    </row>
    <row r="3833" spans="1:17" x14ac:dyDescent="0.2">
      <c r="A3833" s="9"/>
      <c r="B3833" s="10"/>
      <c r="C3833" s="9"/>
      <c r="D3833" s="11"/>
      <c r="E3833" s="11"/>
      <c r="F3833" s="9"/>
      <c r="G3833" s="9"/>
      <c r="H3833" s="9"/>
      <c r="I3833" s="9"/>
      <c r="J3833" s="9"/>
      <c r="K3833" s="9"/>
      <c r="L3833" s="9"/>
      <c r="M3833" s="9"/>
      <c r="N3833" s="9"/>
      <c r="O3833" s="12"/>
      <c r="P3833" s="9"/>
      <c r="Q3833" s="9"/>
    </row>
    <row r="3834" spans="1:17" x14ac:dyDescent="0.2">
      <c r="A3834" s="9"/>
      <c r="B3834" s="10"/>
      <c r="C3834" s="9"/>
      <c r="D3834" s="11"/>
      <c r="E3834" s="11"/>
      <c r="F3834" s="9"/>
      <c r="G3834" s="9"/>
      <c r="H3834" s="9"/>
      <c r="I3834" s="9"/>
      <c r="J3834" s="9"/>
      <c r="K3834" s="9"/>
      <c r="L3834" s="9"/>
      <c r="M3834" s="9"/>
      <c r="N3834" s="9"/>
      <c r="O3834" s="12"/>
      <c r="P3834" s="9"/>
      <c r="Q3834" s="9"/>
    </row>
    <row r="3835" spans="1:17" x14ac:dyDescent="0.2">
      <c r="A3835" s="9"/>
      <c r="B3835" s="10"/>
      <c r="C3835" s="9"/>
      <c r="D3835" s="11"/>
      <c r="E3835" s="11"/>
      <c r="F3835" s="9"/>
      <c r="G3835" s="9"/>
      <c r="H3835" s="9"/>
      <c r="I3835" s="9"/>
      <c r="J3835" s="9"/>
      <c r="K3835" s="9"/>
      <c r="L3835" s="9"/>
      <c r="M3835" s="9"/>
      <c r="N3835" s="9"/>
      <c r="O3835" s="12"/>
      <c r="P3835" s="9"/>
      <c r="Q3835" s="9"/>
    </row>
    <row r="3836" spans="1:17" x14ac:dyDescent="0.2">
      <c r="A3836" s="9"/>
      <c r="B3836" s="10"/>
      <c r="C3836" s="9"/>
      <c r="D3836" s="11"/>
      <c r="E3836" s="11"/>
      <c r="F3836" s="9"/>
      <c r="G3836" s="9"/>
      <c r="H3836" s="9"/>
      <c r="I3836" s="9"/>
      <c r="J3836" s="9"/>
      <c r="K3836" s="9"/>
      <c r="L3836" s="9"/>
      <c r="M3836" s="9"/>
      <c r="N3836" s="9"/>
      <c r="O3836" s="12"/>
      <c r="P3836" s="9"/>
      <c r="Q3836" s="9"/>
    </row>
    <row r="3837" spans="1:17" x14ac:dyDescent="0.2">
      <c r="A3837" s="9"/>
      <c r="B3837" s="10"/>
      <c r="C3837" s="9"/>
      <c r="D3837" s="11"/>
      <c r="E3837" s="11"/>
      <c r="F3837" s="9"/>
      <c r="G3837" s="9"/>
      <c r="H3837" s="9"/>
      <c r="I3837" s="9"/>
      <c r="J3837" s="9"/>
      <c r="K3837" s="9"/>
      <c r="L3837" s="9"/>
      <c r="M3837" s="9"/>
      <c r="N3837" s="9"/>
      <c r="O3837" s="12"/>
      <c r="P3837" s="9"/>
      <c r="Q3837" s="9"/>
    </row>
    <row r="3838" spans="1:17" x14ac:dyDescent="0.2">
      <c r="A3838" s="9"/>
      <c r="B3838" s="10"/>
      <c r="C3838" s="9"/>
      <c r="D3838" s="11"/>
      <c r="E3838" s="11"/>
      <c r="F3838" s="9"/>
      <c r="G3838" s="9"/>
      <c r="H3838" s="9"/>
      <c r="I3838" s="9"/>
      <c r="J3838" s="9"/>
      <c r="K3838" s="9"/>
      <c r="L3838" s="9"/>
      <c r="M3838" s="9"/>
      <c r="N3838" s="9"/>
      <c r="O3838" s="12"/>
      <c r="P3838" s="9"/>
      <c r="Q3838" s="9"/>
    </row>
    <row r="3839" spans="1:17" x14ac:dyDescent="0.2">
      <c r="A3839" s="9"/>
      <c r="B3839" s="10"/>
      <c r="C3839" s="9"/>
      <c r="D3839" s="11"/>
      <c r="E3839" s="11"/>
      <c r="F3839" s="9"/>
      <c r="G3839" s="9"/>
      <c r="H3839" s="9"/>
      <c r="I3839" s="9"/>
      <c r="J3839" s="9"/>
      <c r="K3839" s="9"/>
      <c r="L3839" s="9"/>
      <c r="M3839" s="9"/>
      <c r="N3839" s="9"/>
      <c r="O3839" s="12"/>
      <c r="P3839" s="9"/>
      <c r="Q3839" s="9"/>
    </row>
    <row r="3840" spans="1:17" x14ac:dyDescent="0.2">
      <c r="A3840" s="9"/>
      <c r="B3840" s="10"/>
      <c r="C3840" s="9"/>
      <c r="D3840" s="11"/>
      <c r="E3840" s="11"/>
      <c r="F3840" s="9"/>
      <c r="G3840" s="9"/>
      <c r="H3840" s="9"/>
      <c r="I3840" s="9"/>
      <c r="J3840" s="9"/>
      <c r="K3840" s="9"/>
      <c r="L3840" s="9"/>
      <c r="M3840" s="9"/>
      <c r="N3840" s="9"/>
      <c r="O3840" s="12"/>
      <c r="P3840" s="9"/>
      <c r="Q3840" s="9"/>
    </row>
    <row r="3841" spans="1:17" x14ac:dyDescent="0.2">
      <c r="A3841" s="9"/>
      <c r="B3841" s="10"/>
      <c r="C3841" s="9"/>
      <c r="D3841" s="11"/>
      <c r="E3841" s="11"/>
      <c r="F3841" s="9"/>
      <c r="G3841" s="9"/>
      <c r="H3841" s="9"/>
      <c r="I3841" s="9"/>
      <c r="J3841" s="9"/>
      <c r="K3841" s="9"/>
      <c r="L3841" s="9"/>
      <c r="M3841" s="9"/>
      <c r="N3841" s="9"/>
      <c r="O3841" s="12"/>
      <c r="P3841" s="9"/>
      <c r="Q3841" s="9"/>
    </row>
    <row r="3842" spans="1:17" x14ac:dyDescent="0.2">
      <c r="A3842" s="9"/>
      <c r="B3842" s="10"/>
      <c r="C3842" s="9"/>
      <c r="D3842" s="11"/>
      <c r="E3842" s="11"/>
      <c r="F3842" s="9"/>
      <c r="G3842" s="9"/>
      <c r="H3842" s="9"/>
      <c r="I3842" s="9"/>
      <c r="J3842" s="9"/>
      <c r="K3842" s="9"/>
      <c r="L3842" s="9"/>
      <c r="M3842" s="9"/>
      <c r="N3842" s="9"/>
      <c r="O3842" s="12"/>
      <c r="P3842" s="9"/>
      <c r="Q3842" s="9"/>
    </row>
    <row r="3843" spans="1:17" x14ac:dyDescent="0.2">
      <c r="A3843" s="9"/>
      <c r="B3843" s="10"/>
      <c r="C3843" s="9"/>
      <c r="D3843" s="11"/>
      <c r="E3843" s="11"/>
      <c r="F3843" s="9"/>
      <c r="G3843" s="9"/>
      <c r="H3843" s="9"/>
      <c r="I3843" s="9"/>
      <c r="J3843" s="9"/>
      <c r="K3843" s="9"/>
      <c r="L3843" s="9"/>
      <c r="M3843" s="9"/>
      <c r="N3843" s="9"/>
      <c r="O3843" s="12"/>
      <c r="P3843" s="9"/>
      <c r="Q3843" s="9"/>
    </row>
    <row r="3844" spans="1:17" x14ac:dyDescent="0.2">
      <c r="A3844" s="9"/>
      <c r="B3844" s="10"/>
      <c r="C3844" s="9"/>
      <c r="D3844" s="11"/>
      <c r="E3844" s="11"/>
      <c r="F3844" s="9"/>
      <c r="G3844" s="9"/>
      <c r="H3844" s="9"/>
      <c r="I3844" s="9"/>
      <c r="J3844" s="9"/>
      <c r="K3844" s="9"/>
      <c r="L3844" s="9"/>
      <c r="M3844" s="9"/>
      <c r="N3844" s="9"/>
      <c r="O3844" s="12"/>
      <c r="P3844" s="9"/>
      <c r="Q3844" s="9"/>
    </row>
    <row r="3845" spans="1:17" x14ac:dyDescent="0.2">
      <c r="A3845" s="9"/>
      <c r="B3845" s="10"/>
      <c r="C3845" s="9"/>
      <c r="D3845" s="11"/>
      <c r="E3845" s="11"/>
      <c r="F3845" s="9"/>
      <c r="G3845" s="9"/>
      <c r="H3845" s="9"/>
      <c r="I3845" s="9"/>
      <c r="J3845" s="9"/>
      <c r="K3845" s="9"/>
      <c r="L3845" s="9"/>
      <c r="M3845" s="9"/>
      <c r="N3845" s="9"/>
      <c r="O3845" s="12"/>
      <c r="P3845" s="9"/>
      <c r="Q3845" s="9"/>
    </row>
    <row r="3846" spans="1:17" x14ac:dyDescent="0.2">
      <c r="A3846" s="9"/>
      <c r="B3846" s="10"/>
      <c r="C3846" s="9"/>
      <c r="D3846" s="11"/>
      <c r="E3846" s="11"/>
      <c r="F3846" s="9"/>
      <c r="G3846" s="9"/>
      <c r="H3846" s="9"/>
      <c r="I3846" s="9"/>
      <c r="J3846" s="9"/>
      <c r="K3846" s="9"/>
      <c r="L3846" s="9"/>
      <c r="M3846" s="9"/>
      <c r="N3846" s="9"/>
      <c r="O3846" s="12"/>
      <c r="P3846" s="9"/>
      <c r="Q3846" s="9"/>
    </row>
    <row r="3847" spans="1:17" x14ac:dyDescent="0.2">
      <c r="A3847" s="9"/>
      <c r="B3847" s="10"/>
      <c r="C3847" s="9"/>
      <c r="D3847" s="11"/>
      <c r="E3847" s="11"/>
      <c r="F3847" s="9"/>
      <c r="G3847" s="9"/>
      <c r="H3847" s="9"/>
      <c r="I3847" s="9"/>
      <c r="J3847" s="9"/>
      <c r="K3847" s="9"/>
      <c r="L3847" s="9"/>
      <c r="M3847" s="9"/>
      <c r="N3847" s="9"/>
      <c r="O3847" s="12"/>
      <c r="P3847" s="9"/>
      <c r="Q3847" s="9"/>
    </row>
    <row r="3848" spans="1:17" x14ac:dyDescent="0.2">
      <c r="A3848" s="9"/>
      <c r="B3848" s="10"/>
      <c r="C3848" s="9"/>
      <c r="D3848" s="11"/>
      <c r="E3848" s="11"/>
      <c r="F3848" s="9"/>
      <c r="G3848" s="9"/>
      <c r="H3848" s="9"/>
      <c r="I3848" s="9"/>
      <c r="J3848" s="9"/>
      <c r="K3848" s="9"/>
      <c r="L3848" s="9"/>
      <c r="M3848" s="9"/>
      <c r="N3848" s="9"/>
      <c r="O3848" s="12"/>
      <c r="P3848" s="9"/>
      <c r="Q3848" s="9"/>
    </row>
    <row r="3849" spans="1:17" x14ac:dyDescent="0.2">
      <c r="A3849" s="9"/>
      <c r="B3849" s="10"/>
      <c r="C3849" s="9"/>
      <c r="D3849" s="11"/>
      <c r="E3849" s="11"/>
      <c r="F3849" s="9"/>
      <c r="G3849" s="9"/>
      <c r="H3849" s="9"/>
      <c r="I3849" s="9"/>
      <c r="J3849" s="9"/>
      <c r="K3849" s="9"/>
      <c r="L3849" s="9"/>
      <c r="M3849" s="9"/>
      <c r="N3849" s="9"/>
      <c r="O3849" s="12"/>
      <c r="P3849" s="9"/>
      <c r="Q3849" s="9"/>
    </row>
    <row r="3850" spans="1:17" x14ac:dyDescent="0.2">
      <c r="A3850" s="9"/>
      <c r="B3850" s="10"/>
      <c r="C3850" s="9"/>
      <c r="D3850" s="11"/>
      <c r="E3850" s="11"/>
      <c r="F3850" s="9"/>
      <c r="G3850" s="9"/>
      <c r="H3850" s="9"/>
      <c r="I3850" s="9"/>
      <c r="J3850" s="9"/>
      <c r="K3850" s="9"/>
      <c r="L3850" s="9"/>
      <c r="M3850" s="9"/>
      <c r="N3850" s="9"/>
      <c r="O3850" s="12"/>
      <c r="P3850" s="9"/>
      <c r="Q3850" s="9"/>
    </row>
    <row r="3851" spans="1:17" x14ac:dyDescent="0.2">
      <c r="A3851" s="9"/>
      <c r="B3851" s="10"/>
      <c r="C3851" s="9"/>
      <c r="D3851" s="11"/>
      <c r="E3851" s="11"/>
      <c r="F3851" s="9"/>
      <c r="G3851" s="9"/>
      <c r="H3851" s="9"/>
      <c r="I3851" s="9"/>
      <c r="J3851" s="9"/>
      <c r="K3851" s="9"/>
      <c r="L3851" s="9"/>
      <c r="M3851" s="9"/>
      <c r="N3851" s="9"/>
      <c r="O3851" s="12"/>
      <c r="P3851" s="9"/>
      <c r="Q3851" s="9"/>
    </row>
    <row r="3852" spans="1:17" x14ac:dyDescent="0.2">
      <c r="A3852" s="9"/>
      <c r="B3852" s="10"/>
      <c r="C3852" s="9"/>
      <c r="D3852" s="11"/>
      <c r="E3852" s="11"/>
      <c r="F3852" s="9"/>
      <c r="G3852" s="9"/>
      <c r="H3852" s="9"/>
      <c r="I3852" s="9"/>
      <c r="J3852" s="9"/>
      <c r="K3852" s="9"/>
      <c r="L3852" s="9"/>
      <c r="M3852" s="9"/>
      <c r="N3852" s="9"/>
      <c r="O3852" s="12"/>
      <c r="P3852" s="9"/>
      <c r="Q3852" s="9"/>
    </row>
    <row r="3853" spans="1:17" x14ac:dyDescent="0.2">
      <c r="A3853" s="9"/>
      <c r="B3853" s="10"/>
      <c r="C3853" s="9"/>
      <c r="D3853" s="11"/>
      <c r="E3853" s="11"/>
      <c r="F3853" s="9"/>
      <c r="G3853" s="9"/>
      <c r="H3853" s="9"/>
      <c r="I3853" s="9"/>
      <c r="J3853" s="9"/>
      <c r="K3853" s="9"/>
      <c r="L3853" s="9"/>
      <c r="M3853" s="9"/>
      <c r="N3853" s="9"/>
      <c r="O3853" s="12"/>
      <c r="P3853" s="9"/>
      <c r="Q3853" s="9"/>
    </row>
    <row r="3854" spans="1:17" x14ac:dyDescent="0.2">
      <c r="A3854" s="9"/>
      <c r="B3854" s="10"/>
      <c r="C3854" s="9"/>
      <c r="D3854" s="11"/>
      <c r="E3854" s="11"/>
      <c r="F3854" s="9"/>
      <c r="G3854" s="9"/>
      <c r="H3854" s="9"/>
      <c r="I3854" s="9"/>
      <c r="J3854" s="9"/>
      <c r="K3854" s="9"/>
      <c r="L3854" s="9"/>
      <c r="M3854" s="9"/>
      <c r="N3854" s="9"/>
      <c r="O3854" s="12"/>
      <c r="P3854" s="9"/>
      <c r="Q3854" s="9"/>
    </row>
    <row r="3855" spans="1:17" x14ac:dyDescent="0.2">
      <c r="A3855" s="9"/>
      <c r="B3855" s="10"/>
      <c r="C3855" s="9"/>
      <c r="D3855" s="11"/>
      <c r="E3855" s="11"/>
      <c r="F3855" s="9"/>
      <c r="G3855" s="9"/>
      <c r="H3855" s="9"/>
      <c r="I3855" s="9"/>
      <c r="J3855" s="9"/>
      <c r="K3855" s="9"/>
      <c r="L3855" s="9"/>
      <c r="M3855" s="9"/>
      <c r="N3855" s="9"/>
      <c r="O3855" s="12"/>
      <c r="P3855" s="9"/>
      <c r="Q3855" s="9"/>
    </row>
    <row r="3856" spans="1:17" x14ac:dyDescent="0.2">
      <c r="A3856" s="9"/>
      <c r="B3856" s="10"/>
      <c r="C3856" s="9"/>
      <c r="D3856" s="11"/>
      <c r="E3856" s="11"/>
      <c r="F3856" s="9"/>
      <c r="G3856" s="9"/>
      <c r="H3856" s="9"/>
      <c r="I3856" s="9"/>
      <c r="J3856" s="9"/>
      <c r="K3856" s="9"/>
      <c r="L3856" s="9"/>
      <c r="M3856" s="9"/>
      <c r="N3856" s="9"/>
      <c r="O3856" s="12"/>
      <c r="P3856" s="9"/>
      <c r="Q3856" s="9"/>
    </row>
    <row r="3857" spans="1:17" x14ac:dyDescent="0.2">
      <c r="A3857" s="9"/>
      <c r="B3857" s="10"/>
      <c r="C3857" s="9"/>
      <c r="D3857" s="11"/>
      <c r="E3857" s="11"/>
      <c r="F3857" s="9"/>
      <c r="G3857" s="9"/>
      <c r="H3857" s="9"/>
      <c r="I3857" s="9"/>
      <c r="J3857" s="9"/>
      <c r="K3857" s="9"/>
      <c r="L3857" s="9"/>
      <c r="M3857" s="9"/>
      <c r="N3857" s="9"/>
      <c r="O3857" s="12"/>
      <c r="P3857" s="9"/>
      <c r="Q3857" s="9"/>
    </row>
    <row r="3858" spans="1:17" x14ac:dyDescent="0.2">
      <c r="A3858" s="9"/>
      <c r="B3858" s="10"/>
      <c r="C3858" s="9"/>
      <c r="D3858" s="11"/>
      <c r="E3858" s="11"/>
      <c r="F3858" s="9"/>
      <c r="G3858" s="9"/>
      <c r="H3858" s="9"/>
      <c r="I3858" s="9"/>
      <c r="J3858" s="9"/>
      <c r="K3858" s="9"/>
      <c r="L3858" s="9"/>
      <c r="M3858" s="9"/>
      <c r="N3858" s="9"/>
      <c r="O3858" s="12"/>
      <c r="P3858" s="9"/>
      <c r="Q3858" s="9"/>
    </row>
    <row r="3859" spans="1:17" x14ac:dyDescent="0.2">
      <c r="A3859" s="9"/>
      <c r="B3859" s="10"/>
      <c r="C3859" s="9"/>
      <c r="D3859" s="11"/>
      <c r="E3859" s="11"/>
      <c r="F3859" s="9"/>
      <c r="G3859" s="9"/>
      <c r="H3859" s="9"/>
      <c r="I3859" s="9"/>
      <c r="J3859" s="9"/>
      <c r="K3859" s="9"/>
      <c r="L3859" s="9"/>
      <c r="M3859" s="9"/>
      <c r="N3859" s="9"/>
      <c r="O3859" s="12"/>
      <c r="P3859" s="9"/>
      <c r="Q3859" s="9"/>
    </row>
    <row r="3860" spans="1:17" x14ac:dyDescent="0.2">
      <c r="A3860" s="9"/>
      <c r="B3860" s="10"/>
      <c r="C3860" s="9"/>
      <c r="D3860" s="11"/>
      <c r="E3860" s="11"/>
      <c r="F3860" s="9"/>
      <c r="G3860" s="9"/>
      <c r="H3860" s="9"/>
      <c r="I3860" s="9"/>
      <c r="J3860" s="9"/>
      <c r="K3860" s="9"/>
      <c r="L3860" s="9"/>
      <c r="M3860" s="9"/>
      <c r="N3860" s="9"/>
      <c r="O3860" s="12"/>
      <c r="P3860" s="9"/>
      <c r="Q3860" s="9"/>
    </row>
    <row r="3861" spans="1:17" x14ac:dyDescent="0.2">
      <c r="A3861" s="9"/>
      <c r="B3861" s="10"/>
      <c r="C3861" s="9"/>
      <c r="D3861" s="11"/>
      <c r="E3861" s="11"/>
      <c r="F3861" s="9"/>
      <c r="G3861" s="9"/>
      <c r="H3861" s="9"/>
      <c r="I3861" s="9"/>
      <c r="J3861" s="9"/>
      <c r="K3861" s="9"/>
      <c r="L3861" s="9"/>
      <c r="M3861" s="9"/>
      <c r="N3861" s="9"/>
      <c r="O3861" s="12"/>
      <c r="P3861" s="9"/>
      <c r="Q3861" s="9"/>
    </row>
    <row r="3862" spans="1:17" x14ac:dyDescent="0.2">
      <c r="A3862" s="9"/>
      <c r="B3862" s="10"/>
      <c r="C3862" s="9"/>
      <c r="D3862" s="11"/>
      <c r="E3862" s="11"/>
      <c r="F3862" s="9"/>
      <c r="G3862" s="9"/>
      <c r="H3862" s="9"/>
      <c r="I3862" s="9"/>
      <c r="J3862" s="9"/>
      <c r="K3862" s="9"/>
      <c r="L3862" s="9"/>
      <c r="M3862" s="9"/>
      <c r="N3862" s="9"/>
      <c r="O3862" s="12"/>
      <c r="P3862" s="9"/>
      <c r="Q3862" s="9"/>
    </row>
    <row r="3863" spans="1:17" x14ac:dyDescent="0.2">
      <c r="A3863" s="9"/>
      <c r="B3863" s="10"/>
      <c r="C3863" s="9"/>
      <c r="D3863" s="11"/>
      <c r="E3863" s="11"/>
      <c r="F3863" s="9"/>
      <c r="G3863" s="9"/>
      <c r="H3863" s="9"/>
      <c r="I3863" s="9"/>
      <c r="J3863" s="9"/>
      <c r="K3863" s="9"/>
      <c r="L3863" s="9"/>
      <c r="M3863" s="9"/>
      <c r="N3863" s="9"/>
      <c r="O3863" s="12"/>
      <c r="P3863" s="9"/>
      <c r="Q3863" s="9"/>
    </row>
    <row r="3864" spans="1:17" x14ac:dyDescent="0.2">
      <c r="A3864" s="9"/>
      <c r="B3864" s="10"/>
      <c r="C3864" s="9"/>
      <c r="D3864" s="11"/>
      <c r="E3864" s="11"/>
      <c r="F3864" s="9"/>
      <c r="G3864" s="9"/>
      <c r="H3864" s="9"/>
      <c r="I3864" s="9"/>
      <c r="J3864" s="9"/>
      <c r="K3864" s="9"/>
      <c r="L3864" s="9"/>
      <c r="M3864" s="9"/>
      <c r="N3864" s="9"/>
      <c r="O3864" s="12"/>
      <c r="P3864" s="9"/>
      <c r="Q3864" s="9"/>
    </row>
    <row r="3865" spans="1:17" x14ac:dyDescent="0.2">
      <c r="A3865" s="9"/>
      <c r="B3865" s="10"/>
      <c r="C3865" s="9"/>
      <c r="D3865" s="11"/>
      <c r="E3865" s="11"/>
      <c r="F3865" s="9"/>
      <c r="G3865" s="9"/>
      <c r="H3865" s="9"/>
      <c r="I3865" s="9"/>
      <c r="J3865" s="9"/>
      <c r="K3865" s="9"/>
      <c r="L3865" s="9"/>
      <c r="M3865" s="9"/>
      <c r="N3865" s="9"/>
      <c r="O3865" s="12"/>
      <c r="P3865" s="9"/>
      <c r="Q3865" s="9"/>
    </row>
    <row r="3866" spans="1:17" x14ac:dyDescent="0.2">
      <c r="A3866" s="9"/>
      <c r="B3866" s="10"/>
      <c r="C3866" s="9"/>
      <c r="D3866" s="11"/>
      <c r="E3866" s="11"/>
      <c r="F3866" s="9"/>
      <c r="G3866" s="9"/>
      <c r="H3866" s="9"/>
      <c r="I3866" s="9"/>
      <c r="J3866" s="9"/>
      <c r="K3866" s="9"/>
      <c r="L3866" s="9"/>
      <c r="M3866" s="9"/>
      <c r="N3866" s="9"/>
      <c r="O3866" s="12"/>
      <c r="P3866" s="9"/>
      <c r="Q3866" s="9"/>
    </row>
    <row r="3867" spans="1:17" x14ac:dyDescent="0.2">
      <c r="A3867" s="9"/>
      <c r="B3867" s="10"/>
      <c r="C3867" s="9"/>
      <c r="D3867" s="11"/>
      <c r="E3867" s="11"/>
      <c r="F3867" s="9"/>
      <c r="G3867" s="9"/>
      <c r="H3867" s="9"/>
      <c r="I3867" s="9"/>
      <c r="J3867" s="9"/>
      <c r="K3867" s="9"/>
      <c r="L3867" s="9"/>
      <c r="M3867" s="9"/>
      <c r="N3867" s="9"/>
      <c r="O3867" s="12"/>
      <c r="P3867" s="9"/>
      <c r="Q3867" s="9"/>
    </row>
    <row r="3868" spans="1:17" x14ac:dyDescent="0.2">
      <c r="A3868" s="9"/>
      <c r="B3868" s="10"/>
      <c r="C3868" s="9"/>
      <c r="D3868" s="11"/>
      <c r="E3868" s="11"/>
      <c r="F3868" s="9"/>
      <c r="G3868" s="9"/>
      <c r="H3868" s="9"/>
      <c r="I3868" s="9"/>
      <c r="J3868" s="9"/>
      <c r="K3868" s="9"/>
      <c r="L3868" s="9"/>
      <c r="M3868" s="9"/>
      <c r="N3868" s="9"/>
      <c r="O3868" s="12"/>
      <c r="P3868" s="9"/>
      <c r="Q3868" s="9"/>
    </row>
    <row r="3869" spans="1:17" x14ac:dyDescent="0.2">
      <c r="A3869" s="9"/>
      <c r="B3869" s="10"/>
      <c r="C3869" s="9"/>
      <c r="D3869" s="11"/>
      <c r="E3869" s="11"/>
      <c r="F3869" s="9"/>
      <c r="G3869" s="9"/>
      <c r="H3869" s="9"/>
      <c r="I3869" s="9"/>
      <c r="J3869" s="9"/>
      <c r="K3869" s="9"/>
      <c r="L3869" s="9"/>
      <c r="M3869" s="9"/>
      <c r="N3869" s="9"/>
      <c r="O3869" s="12"/>
      <c r="P3869" s="9"/>
      <c r="Q3869" s="9"/>
    </row>
    <row r="3870" spans="1:17" x14ac:dyDescent="0.2">
      <c r="A3870" s="9"/>
      <c r="B3870" s="10"/>
      <c r="C3870" s="9"/>
      <c r="D3870" s="11"/>
      <c r="E3870" s="11"/>
      <c r="F3870" s="9"/>
      <c r="G3870" s="9"/>
      <c r="H3870" s="9"/>
      <c r="I3870" s="9"/>
      <c r="J3870" s="9"/>
      <c r="K3870" s="9"/>
      <c r="L3870" s="9"/>
      <c r="M3870" s="9"/>
      <c r="N3870" s="9"/>
      <c r="O3870" s="12"/>
      <c r="P3870" s="9"/>
      <c r="Q3870" s="9"/>
    </row>
    <row r="3871" spans="1:17" x14ac:dyDescent="0.2">
      <c r="A3871" s="9"/>
      <c r="B3871" s="10"/>
      <c r="C3871" s="9"/>
      <c r="D3871" s="11"/>
      <c r="E3871" s="11"/>
      <c r="F3871" s="9"/>
      <c r="G3871" s="9"/>
      <c r="H3871" s="9"/>
      <c r="I3871" s="9"/>
      <c r="J3871" s="9"/>
      <c r="K3871" s="9"/>
      <c r="L3871" s="9"/>
      <c r="M3871" s="9"/>
      <c r="N3871" s="9"/>
      <c r="O3871" s="12"/>
      <c r="P3871" s="9"/>
      <c r="Q3871" s="9"/>
    </row>
    <row r="3872" spans="1:17" x14ac:dyDescent="0.2">
      <c r="A3872" s="9"/>
      <c r="B3872" s="10"/>
      <c r="C3872" s="9"/>
      <c r="D3872" s="11"/>
      <c r="E3872" s="11"/>
      <c r="F3872" s="9"/>
      <c r="G3872" s="9"/>
      <c r="H3872" s="9"/>
      <c r="I3872" s="9"/>
      <c r="J3872" s="9"/>
      <c r="K3872" s="9"/>
      <c r="L3872" s="9"/>
      <c r="M3872" s="9"/>
      <c r="N3872" s="9"/>
      <c r="O3872" s="12"/>
      <c r="P3872" s="9"/>
      <c r="Q3872" s="9"/>
    </row>
    <row r="3873" spans="1:17" x14ac:dyDescent="0.2">
      <c r="A3873" s="9"/>
      <c r="B3873" s="10"/>
      <c r="C3873" s="9"/>
      <c r="D3873" s="11"/>
      <c r="E3873" s="11"/>
      <c r="F3873" s="9"/>
      <c r="G3873" s="9"/>
      <c r="H3873" s="9"/>
      <c r="I3873" s="9"/>
      <c r="J3873" s="9"/>
      <c r="K3873" s="9"/>
      <c r="L3873" s="9"/>
      <c r="M3873" s="9"/>
      <c r="N3873" s="9"/>
      <c r="O3873" s="12"/>
      <c r="P3873" s="9"/>
      <c r="Q3873" s="9"/>
    </row>
    <row r="3874" spans="1:17" x14ac:dyDescent="0.2">
      <c r="A3874" s="9"/>
      <c r="B3874" s="10"/>
      <c r="C3874" s="9"/>
      <c r="D3874" s="11"/>
      <c r="E3874" s="11"/>
      <c r="F3874" s="9"/>
      <c r="G3874" s="9"/>
      <c r="H3874" s="9"/>
      <c r="I3874" s="9"/>
      <c r="J3874" s="9"/>
      <c r="K3874" s="9"/>
      <c r="L3874" s="9"/>
      <c r="M3874" s="9"/>
      <c r="N3874" s="9"/>
      <c r="O3874" s="12"/>
      <c r="P3874" s="9"/>
      <c r="Q3874" s="9"/>
    </row>
    <row r="3875" spans="1:17" x14ac:dyDescent="0.2">
      <c r="A3875" s="9"/>
      <c r="B3875" s="10"/>
      <c r="C3875" s="9"/>
      <c r="D3875" s="11"/>
      <c r="E3875" s="11"/>
      <c r="F3875" s="9"/>
      <c r="G3875" s="9"/>
      <c r="H3875" s="9"/>
      <c r="I3875" s="9"/>
      <c r="J3875" s="9"/>
      <c r="K3875" s="9"/>
      <c r="L3875" s="9"/>
      <c r="M3875" s="9"/>
      <c r="N3875" s="9"/>
      <c r="O3875" s="12"/>
      <c r="P3875" s="9"/>
      <c r="Q3875" s="9"/>
    </row>
    <row r="3876" spans="1:17" x14ac:dyDescent="0.2">
      <c r="A3876" s="9"/>
      <c r="B3876" s="10"/>
      <c r="C3876" s="9"/>
      <c r="D3876" s="11"/>
      <c r="E3876" s="11"/>
      <c r="F3876" s="9"/>
      <c r="G3876" s="9"/>
      <c r="H3876" s="9"/>
      <c r="I3876" s="9"/>
      <c r="J3876" s="9"/>
      <c r="K3876" s="9"/>
      <c r="L3876" s="9"/>
      <c r="M3876" s="9"/>
      <c r="N3876" s="9"/>
      <c r="O3876" s="12"/>
      <c r="P3876" s="9"/>
      <c r="Q3876" s="9"/>
    </row>
    <row r="3877" spans="1:17" x14ac:dyDescent="0.2">
      <c r="A3877" s="9"/>
      <c r="B3877" s="10"/>
      <c r="C3877" s="9"/>
      <c r="D3877" s="11"/>
      <c r="E3877" s="11"/>
      <c r="F3877" s="9"/>
      <c r="G3877" s="9"/>
      <c r="H3877" s="9"/>
      <c r="I3877" s="9"/>
      <c r="J3877" s="9"/>
      <c r="K3877" s="9"/>
      <c r="L3877" s="9"/>
      <c r="M3877" s="9"/>
      <c r="N3877" s="9"/>
      <c r="O3877" s="12"/>
      <c r="P3877" s="9"/>
      <c r="Q3877" s="9"/>
    </row>
    <row r="3878" spans="1:17" x14ac:dyDescent="0.2">
      <c r="A3878" s="9"/>
      <c r="B3878" s="10"/>
      <c r="C3878" s="9"/>
      <c r="D3878" s="11"/>
      <c r="E3878" s="11"/>
      <c r="F3878" s="9"/>
      <c r="G3878" s="9"/>
      <c r="H3878" s="9"/>
      <c r="I3878" s="9"/>
      <c r="J3878" s="9"/>
      <c r="K3878" s="9"/>
      <c r="L3878" s="9"/>
      <c r="M3878" s="9"/>
      <c r="N3878" s="9"/>
      <c r="O3878" s="12"/>
      <c r="P3878" s="9"/>
      <c r="Q3878" s="9"/>
    </row>
    <row r="3879" spans="1:17" x14ac:dyDescent="0.2">
      <c r="A3879" s="9"/>
      <c r="B3879" s="10"/>
      <c r="C3879" s="9"/>
      <c r="D3879" s="11"/>
      <c r="E3879" s="11"/>
      <c r="F3879" s="9"/>
      <c r="G3879" s="9"/>
      <c r="H3879" s="9"/>
      <c r="I3879" s="9"/>
      <c r="J3879" s="9"/>
      <c r="K3879" s="9"/>
      <c r="L3879" s="9"/>
      <c r="M3879" s="9"/>
      <c r="N3879" s="9"/>
      <c r="O3879" s="12"/>
      <c r="P3879" s="9"/>
      <c r="Q3879" s="9"/>
    </row>
    <row r="3880" spans="1:17" x14ac:dyDescent="0.2">
      <c r="A3880" s="9"/>
      <c r="B3880" s="10"/>
      <c r="C3880" s="9"/>
      <c r="D3880" s="11"/>
      <c r="E3880" s="11"/>
      <c r="F3880" s="9"/>
      <c r="G3880" s="9"/>
      <c r="H3880" s="9"/>
      <c r="I3880" s="9"/>
      <c r="J3880" s="9"/>
      <c r="K3880" s="9"/>
      <c r="L3880" s="9"/>
      <c r="M3880" s="9"/>
      <c r="N3880" s="9"/>
      <c r="O3880" s="12"/>
      <c r="P3880" s="9"/>
      <c r="Q3880" s="9"/>
    </row>
    <row r="3881" spans="1:17" x14ac:dyDescent="0.2">
      <c r="A3881" s="9"/>
      <c r="B3881" s="10"/>
      <c r="C3881" s="9"/>
      <c r="D3881" s="11"/>
      <c r="E3881" s="11"/>
      <c r="F3881" s="9"/>
      <c r="G3881" s="9"/>
      <c r="H3881" s="9"/>
      <c r="I3881" s="9"/>
      <c r="J3881" s="9"/>
      <c r="K3881" s="9"/>
      <c r="L3881" s="9"/>
      <c r="M3881" s="9"/>
      <c r="N3881" s="9"/>
      <c r="O3881" s="12"/>
      <c r="P3881" s="9"/>
      <c r="Q3881" s="9"/>
    </row>
    <row r="3882" spans="1:17" x14ac:dyDescent="0.2">
      <c r="A3882" s="9"/>
      <c r="B3882" s="10"/>
      <c r="C3882" s="9"/>
      <c r="D3882" s="11"/>
      <c r="E3882" s="11"/>
      <c r="F3882" s="9"/>
      <c r="G3882" s="9"/>
      <c r="H3882" s="9"/>
      <c r="I3882" s="9"/>
      <c r="J3882" s="9"/>
      <c r="K3882" s="9"/>
      <c r="L3882" s="9"/>
      <c r="M3882" s="9"/>
      <c r="N3882" s="9"/>
      <c r="O3882" s="12"/>
      <c r="P3882" s="9"/>
      <c r="Q3882" s="9"/>
    </row>
    <row r="3883" spans="1:17" x14ac:dyDescent="0.2">
      <c r="A3883" s="9"/>
      <c r="B3883" s="10"/>
      <c r="C3883" s="9"/>
      <c r="D3883" s="11"/>
      <c r="E3883" s="11"/>
      <c r="F3883" s="9"/>
      <c r="G3883" s="9"/>
      <c r="H3883" s="9"/>
      <c r="I3883" s="9"/>
      <c r="J3883" s="9"/>
      <c r="K3883" s="9"/>
      <c r="L3883" s="9"/>
      <c r="M3883" s="9"/>
      <c r="N3883" s="9"/>
      <c r="O3883" s="12"/>
      <c r="P3883" s="9"/>
      <c r="Q3883" s="9"/>
    </row>
    <row r="3884" spans="1:17" x14ac:dyDescent="0.2">
      <c r="A3884" s="9"/>
      <c r="B3884" s="10"/>
      <c r="C3884" s="9"/>
      <c r="D3884" s="11"/>
      <c r="E3884" s="11"/>
      <c r="F3884" s="9"/>
      <c r="G3884" s="9"/>
      <c r="H3884" s="9"/>
      <c r="I3884" s="9"/>
      <c r="J3884" s="9"/>
      <c r="K3884" s="9"/>
      <c r="L3884" s="9"/>
      <c r="M3884" s="9"/>
      <c r="N3884" s="9"/>
      <c r="O3884" s="12"/>
      <c r="P3884" s="9"/>
      <c r="Q3884" s="9"/>
    </row>
    <row r="3885" spans="1:17" x14ac:dyDescent="0.2">
      <c r="A3885" s="9"/>
      <c r="B3885" s="10"/>
      <c r="C3885" s="9"/>
      <c r="D3885" s="11"/>
      <c r="E3885" s="11"/>
      <c r="F3885" s="9"/>
      <c r="G3885" s="9"/>
      <c r="H3885" s="9"/>
      <c r="I3885" s="9"/>
      <c r="J3885" s="9"/>
      <c r="K3885" s="9"/>
      <c r="L3885" s="9"/>
      <c r="M3885" s="9"/>
      <c r="N3885" s="9"/>
      <c r="O3885" s="12"/>
      <c r="P3885" s="9"/>
      <c r="Q3885" s="9"/>
    </row>
    <row r="3886" spans="1:17" x14ac:dyDescent="0.2">
      <c r="A3886" s="9"/>
      <c r="B3886" s="10"/>
      <c r="C3886" s="9"/>
      <c r="D3886" s="11"/>
      <c r="E3886" s="11"/>
      <c r="F3886" s="9"/>
      <c r="G3886" s="9"/>
      <c r="H3886" s="9"/>
      <c r="I3886" s="9"/>
      <c r="J3886" s="9"/>
      <c r="K3886" s="9"/>
      <c r="L3886" s="9"/>
      <c r="M3886" s="9"/>
      <c r="N3886" s="9"/>
      <c r="O3886" s="12"/>
      <c r="P3886" s="9"/>
      <c r="Q3886" s="9"/>
    </row>
    <row r="3887" spans="1:17" x14ac:dyDescent="0.2">
      <c r="A3887" s="9"/>
      <c r="B3887" s="10"/>
      <c r="C3887" s="9"/>
      <c r="D3887" s="11"/>
      <c r="E3887" s="11"/>
      <c r="F3887" s="9"/>
      <c r="G3887" s="9"/>
      <c r="H3887" s="9"/>
      <c r="I3887" s="9"/>
      <c r="J3887" s="9"/>
      <c r="K3887" s="9"/>
      <c r="L3887" s="9"/>
      <c r="M3887" s="9"/>
      <c r="N3887" s="9"/>
      <c r="O3887" s="12"/>
      <c r="P3887" s="9"/>
      <c r="Q3887" s="9"/>
    </row>
    <row r="3888" spans="1:17" x14ac:dyDescent="0.2">
      <c r="A3888" s="9"/>
      <c r="B3888" s="10"/>
      <c r="C3888" s="9"/>
      <c r="D3888" s="11"/>
      <c r="E3888" s="11"/>
      <c r="F3888" s="9"/>
      <c r="G3888" s="9"/>
      <c r="H3888" s="9"/>
      <c r="I3888" s="9"/>
      <c r="J3888" s="9"/>
      <c r="K3888" s="9"/>
      <c r="L3888" s="9"/>
      <c r="M3888" s="9"/>
      <c r="N3888" s="9"/>
      <c r="O3888" s="12"/>
      <c r="P3888" s="9"/>
      <c r="Q3888" s="9"/>
    </row>
    <row r="3889" spans="1:17" x14ac:dyDescent="0.2">
      <c r="A3889" s="9"/>
      <c r="B3889" s="10"/>
      <c r="C3889" s="9"/>
      <c r="D3889" s="11"/>
      <c r="E3889" s="11"/>
      <c r="F3889" s="9"/>
      <c r="G3889" s="9"/>
      <c r="H3889" s="9"/>
      <c r="I3889" s="9"/>
      <c r="J3889" s="9"/>
      <c r="K3889" s="9"/>
      <c r="L3889" s="9"/>
      <c r="M3889" s="9"/>
      <c r="N3889" s="9"/>
      <c r="O3889" s="12"/>
      <c r="P3889" s="9"/>
      <c r="Q3889" s="9"/>
    </row>
    <row r="3890" spans="1:17" x14ac:dyDescent="0.2">
      <c r="A3890" s="9"/>
      <c r="B3890" s="10"/>
      <c r="C3890" s="9"/>
      <c r="D3890" s="11"/>
      <c r="E3890" s="11"/>
      <c r="F3890" s="9"/>
      <c r="G3890" s="9"/>
      <c r="H3890" s="9"/>
      <c r="I3890" s="9"/>
      <c r="J3890" s="9"/>
      <c r="K3890" s="9"/>
      <c r="L3890" s="9"/>
      <c r="M3890" s="9"/>
      <c r="N3890" s="9"/>
      <c r="O3890" s="12"/>
      <c r="P3890" s="9"/>
      <c r="Q3890" s="9"/>
    </row>
    <row r="3891" spans="1:17" x14ac:dyDescent="0.2">
      <c r="A3891" s="9"/>
      <c r="B3891" s="10"/>
      <c r="C3891" s="9"/>
      <c r="D3891" s="11"/>
      <c r="E3891" s="11"/>
      <c r="F3891" s="9"/>
      <c r="G3891" s="9"/>
      <c r="H3891" s="9"/>
      <c r="I3891" s="9"/>
      <c r="J3891" s="9"/>
      <c r="K3891" s="9"/>
      <c r="L3891" s="9"/>
      <c r="M3891" s="9"/>
      <c r="N3891" s="9"/>
      <c r="O3891" s="12"/>
      <c r="P3891" s="9"/>
      <c r="Q3891" s="9"/>
    </row>
    <row r="3892" spans="1:17" x14ac:dyDescent="0.2">
      <c r="A3892" s="9"/>
      <c r="B3892" s="10"/>
      <c r="C3892" s="9"/>
      <c r="D3892" s="11"/>
      <c r="E3892" s="11"/>
      <c r="F3892" s="9"/>
      <c r="G3892" s="9"/>
      <c r="H3892" s="9"/>
      <c r="I3892" s="9"/>
      <c r="J3892" s="9"/>
      <c r="K3892" s="9"/>
      <c r="L3892" s="9"/>
      <c r="M3892" s="9"/>
      <c r="N3892" s="9"/>
      <c r="O3892" s="12"/>
      <c r="P3892" s="9"/>
      <c r="Q3892" s="9"/>
    </row>
    <row r="3893" spans="1:17" x14ac:dyDescent="0.2">
      <c r="A3893" s="9"/>
      <c r="B3893" s="10"/>
      <c r="C3893" s="9"/>
      <c r="D3893" s="11"/>
      <c r="E3893" s="11"/>
      <c r="F3893" s="9"/>
      <c r="G3893" s="9"/>
      <c r="H3893" s="9"/>
      <c r="I3893" s="9"/>
      <c r="J3893" s="9"/>
      <c r="K3893" s="9"/>
      <c r="L3893" s="9"/>
      <c r="M3893" s="9"/>
      <c r="N3893" s="9"/>
      <c r="O3893" s="12"/>
      <c r="P3893" s="9"/>
      <c r="Q3893" s="9"/>
    </row>
    <row r="3894" spans="1:17" x14ac:dyDescent="0.2">
      <c r="A3894" s="9"/>
      <c r="B3894" s="10"/>
      <c r="C3894" s="9"/>
      <c r="D3894" s="11"/>
      <c r="E3894" s="11"/>
      <c r="F3894" s="9"/>
      <c r="G3894" s="9"/>
      <c r="H3894" s="9"/>
      <c r="I3894" s="9"/>
      <c r="J3894" s="9"/>
      <c r="K3894" s="9"/>
      <c r="L3894" s="9"/>
      <c r="M3894" s="9"/>
      <c r="N3894" s="9"/>
      <c r="O3894" s="12"/>
      <c r="P3894" s="9"/>
      <c r="Q3894" s="9"/>
    </row>
    <row r="3895" spans="1:17" x14ac:dyDescent="0.2">
      <c r="A3895" s="9"/>
      <c r="B3895" s="10"/>
      <c r="C3895" s="9"/>
      <c r="D3895" s="11"/>
      <c r="E3895" s="11"/>
      <c r="F3895" s="9"/>
      <c r="G3895" s="9"/>
      <c r="H3895" s="9"/>
      <c r="I3895" s="9"/>
      <c r="J3895" s="9"/>
      <c r="K3895" s="9"/>
      <c r="L3895" s="9"/>
      <c r="M3895" s="9"/>
      <c r="N3895" s="9"/>
      <c r="O3895" s="12"/>
      <c r="P3895" s="9"/>
      <c r="Q3895" s="9"/>
    </row>
    <row r="3896" spans="1:17" x14ac:dyDescent="0.2">
      <c r="A3896" s="9"/>
      <c r="B3896" s="10"/>
      <c r="C3896" s="9"/>
      <c r="D3896" s="11"/>
      <c r="E3896" s="11"/>
      <c r="F3896" s="9"/>
      <c r="G3896" s="9"/>
      <c r="H3896" s="9"/>
      <c r="I3896" s="9"/>
      <c r="J3896" s="9"/>
      <c r="K3896" s="9"/>
      <c r="L3896" s="9"/>
      <c r="M3896" s="9"/>
      <c r="N3896" s="9"/>
      <c r="O3896" s="12"/>
      <c r="P3896" s="9"/>
      <c r="Q3896" s="9"/>
    </row>
    <row r="3897" spans="1:17" x14ac:dyDescent="0.2">
      <c r="A3897" s="9"/>
      <c r="B3897" s="10"/>
      <c r="C3897" s="9"/>
      <c r="D3897" s="11"/>
      <c r="E3897" s="11"/>
      <c r="F3897" s="9"/>
      <c r="G3897" s="9"/>
      <c r="H3897" s="9"/>
      <c r="I3897" s="9"/>
      <c r="J3897" s="9"/>
      <c r="K3897" s="9"/>
      <c r="L3897" s="9"/>
      <c r="M3897" s="9"/>
      <c r="N3897" s="9"/>
      <c r="O3897" s="12"/>
      <c r="P3897" s="9"/>
      <c r="Q3897" s="9"/>
    </row>
    <row r="3898" spans="1:17" x14ac:dyDescent="0.2">
      <c r="A3898" s="9"/>
      <c r="B3898" s="10"/>
      <c r="C3898" s="9"/>
      <c r="D3898" s="11"/>
      <c r="E3898" s="11"/>
      <c r="F3898" s="9"/>
      <c r="G3898" s="9"/>
      <c r="H3898" s="9"/>
      <c r="I3898" s="9"/>
      <c r="J3898" s="9"/>
      <c r="K3898" s="9"/>
      <c r="L3898" s="9"/>
      <c r="M3898" s="9"/>
      <c r="N3898" s="9"/>
      <c r="O3898" s="12"/>
      <c r="P3898" s="9"/>
      <c r="Q3898" s="9"/>
    </row>
    <row r="3899" spans="1:17" x14ac:dyDescent="0.2">
      <c r="A3899" s="9"/>
      <c r="B3899" s="10"/>
      <c r="C3899" s="9"/>
      <c r="D3899" s="11"/>
      <c r="E3899" s="11"/>
      <c r="F3899" s="9"/>
      <c r="G3899" s="9"/>
      <c r="H3899" s="9"/>
      <c r="I3899" s="9"/>
      <c r="J3899" s="9"/>
      <c r="K3899" s="9"/>
      <c r="L3899" s="9"/>
      <c r="M3899" s="9"/>
      <c r="N3899" s="9"/>
      <c r="O3899" s="12"/>
      <c r="P3899" s="9"/>
      <c r="Q3899" s="9"/>
    </row>
    <row r="3900" spans="1:17" x14ac:dyDescent="0.2">
      <c r="A3900" s="9"/>
      <c r="B3900" s="10"/>
      <c r="C3900" s="9"/>
      <c r="D3900" s="11"/>
      <c r="E3900" s="11"/>
      <c r="F3900" s="9"/>
      <c r="G3900" s="9"/>
      <c r="H3900" s="9"/>
      <c r="I3900" s="9"/>
      <c r="J3900" s="9"/>
      <c r="K3900" s="9"/>
      <c r="L3900" s="9"/>
      <c r="M3900" s="9"/>
      <c r="N3900" s="9"/>
      <c r="O3900" s="12"/>
      <c r="P3900" s="9"/>
      <c r="Q3900" s="9"/>
    </row>
    <row r="3901" spans="1:17" x14ac:dyDescent="0.2">
      <c r="A3901" s="9"/>
      <c r="B3901" s="10"/>
      <c r="C3901" s="9"/>
      <c r="D3901" s="11"/>
      <c r="E3901" s="11"/>
      <c r="F3901" s="9"/>
      <c r="G3901" s="9"/>
      <c r="H3901" s="9"/>
      <c r="I3901" s="9"/>
      <c r="J3901" s="9"/>
      <c r="K3901" s="9"/>
      <c r="L3901" s="9"/>
      <c r="M3901" s="9"/>
      <c r="N3901" s="9"/>
      <c r="O3901" s="12"/>
      <c r="P3901" s="9"/>
      <c r="Q3901" s="9"/>
    </row>
    <row r="3902" spans="1:17" x14ac:dyDescent="0.2">
      <c r="A3902" s="9"/>
      <c r="B3902" s="10"/>
      <c r="C3902" s="9"/>
      <c r="D3902" s="11"/>
      <c r="E3902" s="11"/>
      <c r="F3902" s="9"/>
      <c r="G3902" s="9"/>
      <c r="H3902" s="9"/>
      <c r="I3902" s="9"/>
      <c r="J3902" s="9"/>
      <c r="K3902" s="9"/>
      <c r="L3902" s="9"/>
      <c r="M3902" s="9"/>
      <c r="N3902" s="9"/>
      <c r="O3902" s="12"/>
      <c r="P3902" s="9"/>
      <c r="Q3902" s="9"/>
    </row>
    <row r="3903" spans="1:17" x14ac:dyDescent="0.2">
      <c r="A3903" s="9"/>
      <c r="B3903" s="10"/>
      <c r="C3903" s="9"/>
      <c r="D3903" s="11"/>
      <c r="E3903" s="11"/>
      <c r="F3903" s="9"/>
      <c r="G3903" s="9"/>
      <c r="H3903" s="9"/>
      <c r="I3903" s="9"/>
      <c r="J3903" s="9"/>
      <c r="K3903" s="9"/>
      <c r="L3903" s="9"/>
      <c r="M3903" s="9"/>
      <c r="N3903" s="9"/>
      <c r="O3903" s="12"/>
      <c r="P3903" s="9"/>
      <c r="Q3903" s="9"/>
    </row>
    <row r="3904" spans="1:17" x14ac:dyDescent="0.2">
      <c r="A3904" s="9"/>
      <c r="B3904" s="10"/>
      <c r="C3904" s="9"/>
      <c r="D3904" s="11"/>
      <c r="E3904" s="11"/>
      <c r="F3904" s="9"/>
      <c r="G3904" s="9"/>
      <c r="H3904" s="9"/>
      <c r="I3904" s="9"/>
      <c r="J3904" s="9"/>
      <c r="K3904" s="9"/>
      <c r="L3904" s="9"/>
      <c r="M3904" s="9"/>
      <c r="N3904" s="9"/>
      <c r="O3904" s="12"/>
      <c r="P3904" s="9"/>
      <c r="Q3904" s="9"/>
    </row>
    <row r="3905" spans="1:17" x14ac:dyDescent="0.2">
      <c r="A3905" s="9"/>
      <c r="B3905" s="10"/>
      <c r="C3905" s="9"/>
      <c r="D3905" s="11"/>
      <c r="E3905" s="11"/>
      <c r="F3905" s="9"/>
      <c r="G3905" s="9"/>
      <c r="H3905" s="9"/>
      <c r="I3905" s="9"/>
      <c r="J3905" s="9"/>
      <c r="K3905" s="9"/>
      <c r="L3905" s="9"/>
      <c r="M3905" s="9"/>
      <c r="N3905" s="9"/>
      <c r="O3905" s="12"/>
      <c r="P3905" s="9"/>
      <c r="Q3905" s="9"/>
    </row>
    <row r="3906" spans="1:17" x14ac:dyDescent="0.2">
      <c r="A3906" s="9"/>
      <c r="B3906" s="10"/>
      <c r="C3906" s="9"/>
      <c r="D3906" s="11"/>
      <c r="E3906" s="11"/>
      <c r="F3906" s="9"/>
      <c r="G3906" s="9"/>
      <c r="H3906" s="9"/>
      <c r="I3906" s="9"/>
      <c r="J3906" s="9"/>
      <c r="K3906" s="9"/>
      <c r="L3906" s="9"/>
      <c r="M3906" s="9"/>
      <c r="N3906" s="9"/>
      <c r="O3906" s="12"/>
      <c r="P3906" s="9"/>
      <c r="Q3906" s="9"/>
    </row>
    <row r="3907" spans="1:17" x14ac:dyDescent="0.2">
      <c r="A3907" s="9"/>
      <c r="B3907" s="10"/>
      <c r="C3907" s="9"/>
      <c r="D3907" s="11"/>
      <c r="E3907" s="11"/>
      <c r="F3907" s="9"/>
      <c r="G3907" s="9"/>
      <c r="H3907" s="9"/>
      <c r="I3907" s="9"/>
      <c r="J3907" s="9"/>
      <c r="K3907" s="9"/>
      <c r="L3907" s="9"/>
      <c r="M3907" s="9"/>
      <c r="N3907" s="9"/>
      <c r="O3907" s="12"/>
      <c r="P3907" s="9"/>
      <c r="Q3907" s="9"/>
    </row>
    <row r="3908" spans="1:17" x14ac:dyDescent="0.2">
      <c r="A3908" s="9"/>
      <c r="B3908" s="10"/>
      <c r="C3908" s="9"/>
      <c r="D3908" s="11"/>
      <c r="E3908" s="11"/>
      <c r="F3908" s="9"/>
      <c r="G3908" s="9"/>
      <c r="H3908" s="9"/>
      <c r="I3908" s="9"/>
      <c r="J3908" s="9"/>
      <c r="K3908" s="9"/>
      <c r="L3908" s="9"/>
      <c r="M3908" s="9"/>
      <c r="N3908" s="9"/>
      <c r="O3908" s="12"/>
      <c r="P3908" s="9"/>
      <c r="Q3908" s="9"/>
    </row>
    <row r="3909" spans="1:17" x14ac:dyDescent="0.2">
      <c r="A3909" s="9"/>
      <c r="B3909" s="10"/>
      <c r="C3909" s="9"/>
      <c r="D3909" s="11"/>
      <c r="E3909" s="11"/>
      <c r="F3909" s="9"/>
      <c r="G3909" s="9"/>
      <c r="H3909" s="9"/>
      <c r="I3909" s="9"/>
      <c r="J3909" s="9"/>
      <c r="K3909" s="9"/>
      <c r="L3909" s="9"/>
      <c r="M3909" s="9"/>
      <c r="N3909" s="9"/>
      <c r="O3909" s="12"/>
      <c r="P3909" s="9"/>
      <c r="Q3909" s="9"/>
    </row>
    <row r="3910" spans="1:17" x14ac:dyDescent="0.2">
      <c r="A3910" s="9"/>
      <c r="B3910" s="10"/>
      <c r="C3910" s="9"/>
      <c r="D3910" s="11"/>
      <c r="E3910" s="11"/>
      <c r="F3910" s="9"/>
      <c r="G3910" s="9"/>
      <c r="H3910" s="9"/>
      <c r="I3910" s="9"/>
      <c r="J3910" s="9"/>
      <c r="K3910" s="9"/>
      <c r="L3910" s="9"/>
      <c r="M3910" s="9"/>
      <c r="N3910" s="9"/>
      <c r="O3910" s="12"/>
      <c r="P3910" s="9"/>
      <c r="Q3910" s="9"/>
    </row>
    <row r="3911" spans="1:17" x14ac:dyDescent="0.2">
      <c r="A3911" s="9"/>
      <c r="B3911" s="10"/>
      <c r="C3911" s="9"/>
      <c r="D3911" s="11"/>
      <c r="E3911" s="11"/>
      <c r="F3911" s="9"/>
      <c r="G3911" s="9"/>
      <c r="H3911" s="9"/>
      <c r="I3911" s="9"/>
      <c r="J3911" s="9"/>
      <c r="K3911" s="9"/>
      <c r="L3911" s="9"/>
      <c r="M3911" s="9"/>
      <c r="N3911" s="9"/>
      <c r="O3911" s="12"/>
      <c r="P3911" s="9"/>
      <c r="Q3911" s="9"/>
    </row>
    <row r="3912" spans="1:17" x14ac:dyDescent="0.2">
      <c r="A3912" s="9"/>
      <c r="B3912" s="10"/>
      <c r="C3912" s="9"/>
      <c r="D3912" s="11"/>
      <c r="E3912" s="11"/>
      <c r="F3912" s="9"/>
      <c r="G3912" s="9"/>
      <c r="H3912" s="9"/>
      <c r="I3912" s="9"/>
      <c r="J3912" s="9"/>
      <c r="K3912" s="9"/>
      <c r="L3912" s="9"/>
      <c r="M3912" s="9"/>
      <c r="N3912" s="9"/>
      <c r="O3912" s="12"/>
      <c r="P3912" s="9"/>
      <c r="Q3912" s="9"/>
    </row>
    <row r="3913" spans="1:17" x14ac:dyDescent="0.2">
      <c r="A3913" s="9"/>
      <c r="B3913" s="10"/>
      <c r="C3913" s="9"/>
      <c r="D3913" s="11"/>
      <c r="E3913" s="11"/>
      <c r="F3913" s="9"/>
      <c r="G3913" s="9"/>
      <c r="H3913" s="9"/>
      <c r="I3913" s="9"/>
      <c r="J3913" s="9"/>
      <c r="K3913" s="9"/>
      <c r="L3913" s="9"/>
      <c r="M3913" s="9"/>
      <c r="N3913" s="9"/>
      <c r="O3913" s="12"/>
      <c r="P3913" s="9"/>
      <c r="Q3913" s="9"/>
    </row>
    <row r="3914" spans="1:17" x14ac:dyDescent="0.2">
      <c r="A3914" s="9"/>
      <c r="B3914" s="10"/>
      <c r="C3914" s="9"/>
      <c r="D3914" s="11"/>
      <c r="E3914" s="11"/>
      <c r="F3914" s="9"/>
      <c r="G3914" s="9"/>
      <c r="H3914" s="9"/>
      <c r="I3914" s="9"/>
      <c r="J3914" s="9"/>
      <c r="K3914" s="9"/>
      <c r="L3914" s="9"/>
      <c r="M3914" s="9"/>
      <c r="N3914" s="9"/>
      <c r="O3914" s="12"/>
      <c r="P3914" s="9"/>
      <c r="Q3914" s="9"/>
    </row>
    <row r="3915" spans="1:17" x14ac:dyDescent="0.2">
      <c r="A3915" s="9"/>
      <c r="B3915" s="10"/>
      <c r="C3915" s="9"/>
      <c r="D3915" s="11"/>
      <c r="E3915" s="11"/>
      <c r="F3915" s="9"/>
      <c r="G3915" s="9"/>
      <c r="H3915" s="9"/>
      <c r="I3915" s="9"/>
      <c r="J3915" s="9"/>
      <c r="K3915" s="9"/>
      <c r="L3915" s="9"/>
      <c r="M3915" s="9"/>
      <c r="N3915" s="9"/>
      <c r="O3915" s="12"/>
      <c r="P3915" s="9"/>
      <c r="Q3915" s="9"/>
    </row>
    <row r="3916" spans="1:17" x14ac:dyDescent="0.2">
      <c r="A3916" s="9"/>
      <c r="B3916" s="10"/>
      <c r="C3916" s="9"/>
      <c r="D3916" s="11"/>
      <c r="E3916" s="11"/>
      <c r="F3916" s="9"/>
      <c r="G3916" s="9"/>
      <c r="H3916" s="9"/>
      <c r="I3916" s="9"/>
      <c r="J3916" s="9"/>
      <c r="K3916" s="9"/>
      <c r="L3916" s="9"/>
      <c r="M3916" s="9"/>
      <c r="N3916" s="9"/>
      <c r="O3916" s="12"/>
      <c r="P3916" s="9"/>
      <c r="Q3916" s="9"/>
    </row>
    <row r="3917" spans="1:17" x14ac:dyDescent="0.2">
      <c r="A3917" s="9"/>
      <c r="B3917" s="10"/>
      <c r="C3917" s="9"/>
      <c r="D3917" s="11"/>
      <c r="E3917" s="11"/>
      <c r="F3917" s="9"/>
      <c r="G3917" s="9"/>
      <c r="H3917" s="9"/>
      <c r="I3917" s="9"/>
      <c r="J3917" s="9"/>
      <c r="K3917" s="9"/>
      <c r="L3917" s="9"/>
      <c r="M3917" s="9"/>
      <c r="N3917" s="9"/>
      <c r="O3917" s="12"/>
      <c r="P3917" s="9"/>
      <c r="Q3917" s="9"/>
    </row>
    <row r="3918" spans="1:17" x14ac:dyDescent="0.2">
      <c r="A3918" s="9"/>
      <c r="B3918" s="10"/>
      <c r="C3918" s="9"/>
      <c r="D3918" s="11"/>
      <c r="E3918" s="11"/>
      <c r="F3918" s="9"/>
      <c r="G3918" s="9"/>
      <c r="H3918" s="9"/>
      <c r="I3918" s="9"/>
      <c r="J3918" s="9"/>
      <c r="K3918" s="9"/>
      <c r="L3918" s="9"/>
      <c r="M3918" s="9"/>
      <c r="N3918" s="9"/>
      <c r="O3918" s="12"/>
      <c r="P3918" s="9"/>
      <c r="Q3918" s="9"/>
    </row>
    <row r="3919" spans="1:17" x14ac:dyDescent="0.2">
      <c r="A3919" s="9"/>
      <c r="B3919" s="10"/>
      <c r="C3919" s="9"/>
      <c r="D3919" s="11"/>
      <c r="E3919" s="11"/>
      <c r="F3919" s="9"/>
      <c r="G3919" s="9"/>
      <c r="H3919" s="9"/>
      <c r="I3919" s="9"/>
      <c r="J3919" s="9"/>
      <c r="K3919" s="9"/>
      <c r="L3919" s="9"/>
      <c r="M3919" s="9"/>
      <c r="N3919" s="9"/>
      <c r="O3919" s="12"/>
      <c r="P3919" s="9"/>
      <c r="Q3919" s="9"/>
    </row>
    <row r="3920" spans="1:17" x14ac:dyDescent="0.2">
      <c r="A3920" s="9"/>
      <c r="B3920" s="10"/>
      <c r="C3920" s="9"/>
      <c r="D3920" s="11"/>
      <c r="E3920" s="11"/>
      <c r="F3920" s="9"/>
      <c r="G3920" s="9"/>
      <c r="H3920" s="9"/>
      <c r="I3920" s="9"/>
      <c r="J3920" s="9"/>
      <c r="K3920" s="9"/>
      <c r="L3920" s="9"/>
      <c r="M3920" s="9"/>
      <c r="N3920" s="9"/>
      <c r="O3920" s="12"/>
      <c r="P3920" s="9"/>
      <c r="Q3920" s="9"/>
    </row>
    <row r="3921" spans="1:17" x14ac:dyDescent="0.2">
      <c r="A3921" s="9"/>
      <c r="B3921" s="10"/>
      <c r="C3921" s="9"/>
      <c r="D3921" s="11"/>
      <c r="E3921" s="11"/>
      <c r="F3921" s="9"/>
      <c r="G3921" s="9"/>
      <c r="H3921" s="9"/>
      <c r="I3921" s="9"/>
      <c r="J3921" s="9"/>
      <c r="K3921" s="9"/>
      <c r="L3921" s="9"/>
      <c r="M3921" s="9"/>
      <c r="N3921" s="9"/>
      <c r="O3921" s="12"/>
      <c r="P3921" s="9"/>
      <c r="Q3921" s="9"/>
    </row>
    <row r="3922" spans="1:17" x14ac:dyDescent="0.2">
      <c r="A3922" s="9"/>
      <c r="B3922" s="10"/>
      <c r="C3922" s="9"/>
      <c r="D3922" s="11"/>
      <c r="E3922" s="11"/>
      <c r="F3922" s="9"/>
      <c r="G3922" s="9"/>
      <c r="H3922" s="9"/>
      <c r="I3922" s="9"/>
      <c r="J3922" s="9"/>
      <c r="K3922" s="9"/>
      <c r="L3922" s="9"/>
      <c r="M3922" s="9"/>
      <c r="N3922" s="9"/>
      <c r="O3922" s="12"/>
      <c r="P3922" s="9"/>
      <c r="Q3922" s="9"/>
    </row>
    <row r="3923" spans="1:17" x14ac:dyDescent="0.2">
      <c r="A3923" s="9"/>
      <c r="B3923" s="10"/>
      <c r="C3923" s="9"/>
      <c r="D3923" s="11"/>
      <c r="E3923" s="11"/>
      <c r="F3923" s="9"/>
      <c r="G3923" s="9"/>
      <c r="H3923" s="9"/>
      <c r="I3923" s="9"/>
      <c r="J3923" s="9"/>
      <c r="K3923" s="9"/>
      <c r="L3923" s="9"/>
      <c r="M3923" s="9"/>
      <c r="N3923" s="9"/>
      <c r="O3923" s="12"/>
      <c r="P3923" s="9"/>
      <c r="Q3923" s="9"/>
    </row>
    <row r="3924" spans="1:17" x14ac:dyDescent="0.2">
      <c r="A3924" s="9"/>
      <c r="B3924" s="10"/>
      <c r="C3924" s="9"/>
      <c r="D3924" s="11"/>
      <c r="E3924" s="11"/>
      <c r="F3924" s="9"/>
      <c r="G3924" s="9"/>
      <c r="H3924" s="9"/>
      <c r="I3924" s="9"/>
      <c r="J3924" s="9"/>
      <c r="K3924" s="9"/>
      <c r="L3924" s="9"/>
      <c r="M3924" s="9"/>
      <c r="N3924" s="9"/>
      <c r="O3924" s="12"/>
      <c r="P3924" s="9"/>
      <c r="Q3924" s="9"/>
    </row>
    <row r="3925" spans="1:17" x14ac:dyDescent="0.2">
      <c r="A3925" s="9"/>
      <c r="B3925" s="10"/>
      <c r="C3925" s="9"/>
      <c r="D3925" s="11"/>
      <c r="E3925" s="11"/>
      <c r="F3925" s="9"/>
      <c r="G3925" s="9"/>
      <c r="H3925" s="9"/>
      <c r="I3925" s="9"/>
      <c r="J3925" s="9"/>
      <c r="K3925" s="9"/>
      <c r="L3925" s="9"/>
      <c r="M3925" s="9"/>
      <c r="N3925" s="9"/>
      <c r="O3925" s="12"/>
      <c r="P3925" s="9"/>
      <c r="Q3925" s="9"/>
    </row>
    <row r="3926" spans="1:17" x14ac:dyDescent="0.2">
      <c r="A3926" s="9"/>
      <c r="B3926" s="10"/>
      <c r="C3926" s="9"/>
      <c r="D3926" s="11"/>
      <c r="E3926" s="11"/>
      <c r="F3926" s="9"/>
      <c r="G3926" s="9"/>
      <c r="H3926" s="9"/>
      <c r="I3926" s="9"/>
      <c r="J3926" s="9"/>
      <c r="K3926" s="9"/>
      <c r="L3926" s="9"/>
      <c r="M3926" s="9"/>
      <c r="N3926" s="9"/>
      <c r="O3926" s="12"/>
      <c r="P3926" s="9"/>
      <c r="Q3926" s="9"/>
    </row>
    <row r="3927" spans="1:17" x14ac:dyDescent="0.2">
      <c r="A3927" s="9"/>
      <c r="B3927" s="10"/>
      <c r="C3927" s="9"/>
      <c r="D3927" s="11"/>
      <c r="E3927" s="11"/>
      <c r="F3927" s="9"/>
      <c r="G3927" s="9"/>
      <c r="H3927" s="9"/>
      <c r="I3927" s="9"/>
      <c r="J3927" s="9"/>
      <c r="K3927" s="9"/>
      <c r="L3927" s="9"/>
      <c r="M3927" s="9"/>
      <c r="N3927" s="9"/>
      <c r="O3927" s="12"/>
      <c r="P3927" s="9"/>
      <c r="Q3927" s="9"/>
    </row>
    <row r="3928" spans="1:17" x14ac:dyDescent="0.2">
      <c r="A3928" s="9"/>
      <c r="B3928" s="10"/>
      <c r="C3928" s="9"/>
      <c r="D3928" s="11"/>
      <c r="E3928" s="11"/>
      <c r="F3928" s="9"/>
      <c r="G3928" s="9"/>
      <c r="H3928" s="9"/>
      <c r="I3928" s="9"/>
      <c r="J3928" s="9"/>
      <c r="K3928" s="9"/>
      <c r="L3928" s="9"/>
      <c r="M3928" s="9"/>
      <c r="N3928" s="9"/>
      <c r="O3928" s="12"/>
      <c r="P3928" s="9"/>
      <c r="Q3928" s="9"/>
    </row>
    <row r="3929" spans="1:17" x14ac:dyDescent="0.2">
      <c r="A3929" s="9"/>
      <c r="B3929" s="10"/>
      <c r="C3929" s="9"/>
      <c r="D3929" s="11"/>
      <c r="E3929" s="11"/>
      <c r="F3929" s="9"/>
      <c r="G3929" s="9"/>
      <c r="H3929" s="9"/>
      <c r="I3929" s="9"/>
      <c r="J3929" s="9"/>
      <c r="K3929" s="9"/>
      <c r="L3929" s="9"/>
      <c r="M3929" s="9"/>
      <c r="N3929" s="9"/>
      <c r="O3929" s="12"/>
      <c r="P3929" s="9"/>
      <c r="Q3929" s="9"/>
    </row>
    <row r="3930" spans="1:17" x14ac:dyDescent="0.2">
      <c r="A3930" s="9"/>
      <c r="B3930" s="10"/>
      <c r="C3930" s="9"/>
      <c r="D3930" s="11"/>
      <c r="E3930" s="11"/>
      <c r="F3930" s="9"/>
      <c r="G3930" s="9"/>
      <c r="H3930" s="9"/>
      <c r="I3930" s="9"/>
      <c r="J3930" s="9"/>
      <c r="K3930" s="9"/>
      <c r="L3930" s="9"/>
      <c r="M3930" s="9"/>
      <c r="N3930" s="9"/>
      <c r="O3930" s="12"/>
      <c r="P3930" s="9"/>
      <c r="Q3930" s="9"/>
    </row>
    <row r="3931" spans="1:17" x14ac:dyDescent="0.2">
      <c r="A3931" s="9"/>
      <c r="B3931" s="10"/>
      <c r="C3931" s="9"/>
      <c r="D3931" s="11"/>
      <c r="E3931" s="11"/>
      <c r="F3931" s="9"/>
      <c r="G3931" s="9"/>
      <c r="H3931" s="9"/>
      <c r="I3931" s="9"/>
      <c r="J3931" s="9"/>
      <c r="K3931" s="9"/>
      <c r="L3931" s="9"/>
      <c r="M3931" s="9"/>
      <c r="N3931" s="9"/>
      <c r="O3931" s="12"/>
      <c r="P3931" s="9"/>
      <c r="Q3931" s="9"/>
    </row>
    <row r="3932" spans="1:17" x14ac:dyDescent="0.2">
      <c r="A3932" s="9"/>
      <c r="B3932" s="10"/>
      <c r="C3932" s="9"/>
      <c r="D3932" s="11"/>
      <c r="E3932" s="11"/>
      <c r="F3932" s="9"/>
      <c r="G3932" s="9"/>
      <c r="H3932" s="9"/>
      <c r="I3932" s="9"/>
      <c r="J3932" s="9"/>
      <c r="K3932" s="9"/>
      <c r="L3932" s="9"/>
      <c r="M3932" s="9"/>
      <c r="N3932" s="9"/>
      <c r="O3932" s="12"/>
      <c r="P3932" s="9"/>
      <c r="Q3932" s="9"/>
    </row>
    <row r="3933" spans="1:17" x14ac:dyDescent="0.2">
      <c r="A3933" s="9"/>
      <c r="B3933" s="10"/>
      <c r="C3933" s="9"/>
      <c r="D3933" s="11"/>
      <c r="E3933" s="11"/>
      <c r="F3933" s="9"/>
      <c r="G3933" s="9"/>
      <c r="H3933" s="9"/>
      <c r="I3933" s="9"/>
      <c r="J3933" s="9"/>
      <c r="K3933" s="9"/>
      <c r="L3933" s="9"/>
      <c r="M3933" s="9"/>
      <c r="N3933" s="9"/>
      <c r="O3933" s="12"/>
      <c r="P3933" s="9"/>
      <c r="Q3933" s="9"/>
    </row>
    <row r="3934" spans="1:17" x14ac:dyDescent="0.2">
      <c r="A3934" s="9"/>
      <c r="B3934" s="10"/>
      <c r="C3934" s="9"/>
      <c r="D3934" s="11"/>
      <c r="E3934" s="11"/>
      <c r="F3934" s="9"/>
      <c r="G3934" s="9"/>
      <c r="H3934" s="9"/>
      <c r="I3934" s="9"/>
      <c r="J3934" s="9"/>
      <c r="K3934" s="9"/>
      <c r="L3934" s="9"/>
      <c r="M3934" s="9"/>
      <c r="N3934" s="9"/>
      <c r="O3934" s="12"/>
      <c r="P3934" s="9"/>
      <c r="Q3934" s="9"/>
    </row>
    <row r="3935" spans="1:17" x14ac:dyDescent="0.2">
      <c r="A3935" s="9"/>
      <c r="B3935" s="10"/>
      <c r="C3935" s="9"/>
      <c r="D3935" s="11"/>
      <c r="E3935" s="11"/>
      <c r="F3935" s="9"/>
      <c r="G3935" s="9"/>
      <c r="H3935" s="9"/>
      <c r="I3935" s="9"/>
      <c r="J3935" s="9"/>
      <c r="K3935" s="9"/>
      <c r="L3935" s="9"/>
      <c r="M3935" s="9"/>
      <c r="N3935" s="9"/>
      <c r="O3935" s="12"/>
      <c r="P3935" s="9"/>
      <c r="Q3935" s="9"/>
    </row>
    <row r="3936" spans="1:17" x14ac:dyDescent="0.2">
      <c r="A3936" s="9"/>
      <c r="B3936" s="10"/>
      <c r="C3936" s="9"/>
      <c r="D3936" s="11"/>
      <c r="E3936" s="11"/>
      <c r="F3936" s="9"/>
      <c r="G3936" s="9"/>
      <c r="H3936" s="9"/>
      <c r="I3936" s="9"/>
      <c r="J3936" s="9"/>
      <c r="K3936" s="9"/>
      <c r="L3936" s="9"/>
      <c r="M3936" s="9"/>
      <c r="N3936" s="9"/>
      <c r="O3936" s="12"/>
      <c r="P3936" s="9"/>
      <c r="Q3936" s="9"/>
    </row>
    <row r="3937" spans="1:17" x14ac:dyDescent="0.2">
      <c r="A3937" s="9"/>
      <c r="B3937" s="10"/>
      <c r="C3937" s="9"/>
      <c r="D3937" s="11"/>
      <c r="E3937" s="11"/>
      <c r="F3937" s="9"/>
      <c r="G3937" s="9"/>
      <c r="H3937" s="9"/>
      <c r="I3937" s="9"/>
      <c r="J3937" s="9"/>
      <c r="K3937" s="9"/>
      <c r="L3937" s="9"/>
      <c r="M3937" s="9"/>
      <c r="N3937" s="9"/>
      <c r="O3937" s="12"/>
      <c r="P3937" s="9"/>
      <c r="Q3937" s="9"/>
    </row>
    <row r="3938" spans="1:17" x14ac:dyDescent="0.2">
      <c r="A3938" s="9"/>
      <c r="B3938" s="10"/>
      <c r="C3938" s="9"/>
      <c r="D3938" s="11"/>
      <c r="E3938" s="11"/>
      <c r="F3938" s="9"/>
      <c r="G3938" s="9"/>
      <c r="H3938" s="9"/>
      <c r="I3938" s="9"/>
      <c r="J3938" s="9"/>
      <c r="K3938" s="9"/>
      <c r="L3938" s="9"/>
      <c r="M3938" s="9"/>
      <c r="N3938" s="9"/>
      <c r="O3938" s="12"/>
      <c r="P3938" s="9"/>
      <c r="Q3938" s="9"/>
    </row>
    <row r="3939" spans="1:17" x14ac:dyDescent="0.2">
      <c r="A3939" s="9"/>
      <c r="B3939" s="10"/>
      <c r="C3939" s="9"/>
      <c r="D3939" s="11"/>
      <c r="E3939" s="11"/>
      <c r="F3939" s="9"/>
      <c r="G3939" s="9"/>
      <c r="H3939" s="9"/>
      <c r="I3939" s="9"/>
      <c r="J3939" s="9"/>
      <c r="K3939" s="9"/>
      <c r="L3939" s="9"/>
      <c r="M3939" s="9"/>
      <c r="N3939" s="9"/>
      <c r="O3939" s="12"/>
      <c r="P3939" s="9"/>
      <c r="Q3939" s="9"/>
    </row>
    <row r="3940" spans="1:17" x14ac:dyDescent="0.2">
      <c r="A3940" s="9"/>
      <c r="B3940" s="10"/>
      <c r="C3940" s="9"/>
      <c r="D3940" s="11"/>
      <c r="E3940" s="11"/>
      <c r="F3940" s="9"/>
      <c r="G3940" s="9"/>
      <c r="H3940" s="9"/>
      <c r="I3940" s="9"/>
      <c r="J3940" s="9"/>
      <c r="K3940" s="9"/>
      <c r="L3940" s="9"/>
      <c r="M3940" s="9"/>
      <c r="N3940" s="9"/>
      <c r="O3940" s="12"/>
      <c r="P3940" s="9"/>
      <c r="Q3940" s="9"/>
    </row>
    <row r="3941" spans="1:17" x14ac:dyDescent="0.2">
      <c r="A3941" s="9"/>
      <c r="B3941" s="10"/>
      <c r="C3941" s="9"/>
      <c r="D3941" s="11"/>
      <c r="E3941" s="11"/>
      <c r="F3941" s="9"/>
      <c r="G3941" s="9"/>
      <c r="H3941" s="9"/>
      <c r="I3941" s="9"/>
      <c r="J3941" s="9"/>
      <c r="K3941" s="9"/>
      <c r="L3941" s="9"/>
      <c r="M3941" s="9"/>
      <c r="N3941" s="9"/>
      <c r="O3941" s="12"/>
      <c r="P3941" s="9"/>
      <c r="Q3941" s="9"/>
    </row>
    <row r="3942" spans="1:17" x14ac:dyDescent="0.2">
      <c r="A3942" s="9"/>
      <c r="B3942" s="10"/>
      <c r="C3942" s="9"/>
      <c r="D3942" s="11"/>
      <c r="E3942" s="11"/>
      <c r="F3942" s="9"/>
      <c r="G3942" s="9"/>
      <c r="H3942" s="9"/>
      <c r="I3942" s="9"/>
      <c r="J3942" s="9"/>
      <c r="K3942" s="9"/>
      <c r="L3942" s="9"/>
      <c r="M3942" s="9"/>
      <c r="N3942" s="9"/>
      <c r="O3942" s="12"/>
      <c r="P3942" s="9"/>
      <c r="Q3942" s="9"/>
    </row>
    <row r="3943" spans="1:17" x14ac:dyDescent="0.2">
      <c r="A3943" s="9"/>
      <c r="B3943" s="10"/>
      <c r="C3943" s="9"/>
      <c r="D3943" s="11"/>
      <c r="E3943" s="11"/>
      <c r="F3943" s="9"/>
      <c r="G3943" s="9"/>
      <c r="H3943" s="9"/>
      <c r="I3943" s="9"/>
      <c r="J3943" s="9"/>
      <c r="K3943" s="9"/>
      <c r="L3943" s="9"/>
      <c r="M3943" s="9"/>
      <c r="N3943" s="9"/>
      <c r="O3943" s="12"/>
      <c r="P3943" s="9"/>
      <c r="Q3943" s="9"/>
    </row>
    <row r="3944" spans="1:17" x14ac:dyDescent="0.2">
      <c r="A3944" s="9"/>
      <c r="B3944" s="10"/>
      <c r="C3944" s="9"/>
      <c r="D3944" s="11"/>
      <c r="E3944" s="11"/>
      <c r="F3944" s="9"/>
      <c r="G3944" s="9"/>
      <c r="H3944" s="9"/>
      <c r="I3944" s="9"/>
      <c r="J3944" s="9"/>
      <c r="K3944" s="9"/>
      <c r="L3944" s="9"/>
      <c r="M3944" s="9"/>
      <c r="N3944" s="9"/>
      <c r="O3944" s="12"/>
      <c r="P3944" s="9"/>
      <c r="Q3944" s="9"/>
    </row>
    <row r="3945" spans="1:17" x14ac:dyDescent="0.2">
      <c r="A3945" s="9"/>
      <c r="B3945" s="10"/>
      <c r="C3945" s="9"/>
      <c r="D3945" s="11"/>
      <c r="E3945" s="11"/>
      <c r="F3945" s="9"/>
      <c r="G3945" s="9"/>
      <c r="H3945" s="9"/>
      <c r="I3945" s="9"/>
      <c r="J3945" s="9"/>
      <c r="K3945" s="9"/>
      <c r="L3945" s="9"/>
      <c r="M3945" s="9"/>
      <c r="N3945" s="9"/>
      <c r="O3945" s="12"/>
      <c r="P3945" s="9"/>
      <c r="Q3945" s="9"/>
    </row>
    <row r="3946" spans="1:17" x14ac:dyDescent="0.2">
      <c r="A3946" s="9"/>
      <c r="B3946" s="10"/>
      <c r="C3946" s="9"/>
      <c r="D3946" s="11"/>
      <c r="E3946" s="11"/>
      <c r="F3946" s="9"/>
      <c r="G3946" s="9"/>
      <c r="H3946" s="9"/>
      <c r="I3946" s="9"/>
      <c r="J3946" s="9"/>
      <c r="K3946" s="9"/>
      <c r="L3946" s="9"/>
      <c r="M3946" s="9"/>
      <c r="N3946" s="9"/>
      <c r="O3946" s="12"/>
      <c r="P3946" s="9"/>
      <c r="Q3946" s="9"/>
    </row>
    <row r="3947" spans="1:17" x14ac:dyDescent="0.2">
      <c r="A3947" s="9"/>
      <c r="B3947" s="10"/>
      <c r="C3947" s="9"/>
      <c r="D3947" s="11"/>
      <c r="E3947" s="11"/>
      <c r="F3947" s="9"/>
      <c r="G3947" s="9"/>
      <c r="H3947" s="9"/>
      <c r="I3947" s="9"/>
      <c r="J3947" s="9"/>
      <c r="K3947" s="9"/>
      <c r="L3947" s="9"/>
      <c r="M3947" s="9"/>
      <c r="N3947" s="9"/>
      <c r="O3947" s="12"/>
      <c r="P3947" s="9"/>
      <c r="Q3947" s="9"/>
    </row>
    <row r="3948" spans="1:17" x14ac:dyDescent="0.2">
      <c r="A3948" s="9"/>
      <c r="B3948" s="10"/>
      <c r="C3948" s="9"/>
      <c r="D3948" s="11"/>
      <c r="E3948" s="11"/>
      <c r="F3948" s="9"/>
      <c r="G3948" s="9"/>
      <c r="H3948" s="9"/>
      <c r="I3948" s="9"/>
      <c r="J3948" s="9"/>
      <c r="K3948" s="9"/>
      <c r="L3948" s="9"/>
      <c r="M3948" s="9"/>
      <c r="N3948" s="9"/>
      <c r="O3948" s="12"/>
      <c r="P3948" s="9"/>
      <c r="Q3948" s="9"/>
    </row>
    <row r="3949" spans="1:17" x14ac:dyDescent="0.2">
      <c r="A3949" s="9"/>
      <c r="B3949" s="10"/>
      <c r="C3949" s="9"/>
      <c r="D3949" s="11"/>
      <c r="E3949" s="11"/>
      <c r="F3949" s="9"/>
      <c r="G3949" s="9"/>
      <c r="H3949" s="9"/>
      <c r="I3949" s="9"/>
      <c r="J3949" s="9"/>
      <c r="K3949" s="9"/>
      <c r="L3949" s="9"/>
      <c r="M3949" s="9"/>
      <c r="N3949" s="9"/>
      <c r="O3949" s="12"/>
      <c r="P3949" s="9"/>
      <c r="Q3949" s="9"/>
    </row>
    <row r="3950" spans="1:17" x14ac:dyDescent="0.2">
      <c r="A3950" s="9"/>
      <c r="B3950" s="10"/>
      <c r="C3950" s="9"/>
      <c r="D3950" s="11"/>
      <c r="E3950" s="11"/>
      <c r="F3950" s="9"/>
      <c r="G3950" s="9"/>
      <c r="H3950" s="9"/>
      <c r="I3950" s="9"/>
      <c r="J3950" s="9"/>
      <c r="K3950" s="9"/>
      <c r="L3950" s="9"/>
      <c r="M3950" s="9"/>
      <c r="N3950" s="9"/>
      <c r="O3950" s="12"/>
      <c r="P3950" s="9"/>
      <c r="Q3950" s="9"/>
    </row>
    <row r="3951" spans="1:17" x14ac:dyDescent="0.2">
      <c r="A3951" s="9"/>
      <c r="B3951" s="10"/>
      <c r="C3951" s="9"/>
      <c r="D3951" s="11"/>
      <c r="E3951" s="11"/>
      <c r="F3951" s="9"/>
      <c r="G3951" s="9"/>
      <c r="H3951" s="9"/>
      <c r="I3951" s="9"/>
      <c r="J3951" s="9"/>
      <c r="K3951" s="9"/>
      <c r="L3951" s="9"/>
      <c r="M3951" s="9"/>
      <c r="N3951" s="9"/>
      <c r="O3951" s="12"/>
      <c r="P3951" s="9"/>
      <c r="Q3951" s="9"/>
    </row>
    <row r="3952" spans="1:17" x14ac:dyDescent="0.2">
      <c r="A3952" s="9"/>
      <c r="B3952" s="10"/>
      <c r="C3952" s="9"/>
      <c r="D3952" s="11"/>
      <c r="E3952" s="11"/>
      <c r="F3952" s="9"/>
      <c r="G3952" s="9"/>
      <c r="H3952" s="9"/>
      <c r="I3952" s="9"/>
      <c r="J3952" s="9"/>
      <c r="K3952" s="9"/>
      <c r="L3952" s="9"/>
      <c r="M3952" s="9"/>
      <c r="N3952" s="9"/>
      <c r="O3952" s="12"/>
      <c r="P3952" s="9"/>
      <c r="Q3952" s="9"/>
    </row>
    <row r="3953" spans="1:17" x14ac:dyDescent="0.2">
      <c r="A3953" s="9"/>
      <c r="B3953" s="10"/>
      <c r="C3953" s="9"/>
      <c r="D3953" s="11"/>
      <c r="E3953" s="11"/>
      <c r="F3953" s="9"/>
      <c r="G3953" s="9"/>
      <c r="H3953" s="9"/>
      <c r="I3953" s="9"/>
      <c r="J3953" s="9"/>
      <c r="K3953" s="9"/>
      <c r="L3953" s="9"/>
      <c r="M3953" s="9"/>
      <c r="N3953" s="9"/>
      <c r="O3953" s="12"/>
      <c r="P3953" s="9"/>
      <c r="Q3953" s="9"/>
    </row>
    <row r="3954" spans="1:17" x14ac:dyDescent="0.2">
      <c r="A3954" s="9"/>
      <c r="B3954" s="10"/>
      <c r="C3954" s="9"/>
      <c r="D3954" s="11"/>
      <c r="E3954" s="11"/>
      <c r="F3954" s="9"/>
      <c r="G3954" s="9"/>
      <c r="H3954" s="9"/>
      <c r="I3954" s="9"/>
      <c r="J3954" s="9"/>
      <c r="K3954" s="9"/>
      <c r="L3954" s="9"/>
      <c r="M3954" s="9"/>
      <c r="N3954" s="9"/>
      <c r="O3954" s="12"/>
      <c r="P3954" s="9"/>
      <c r="Q3954" s="9"/>
    </row>
    <row r="3955" spans="1:17" x14ac:dyDescent="0.2">
      <c r="A3955" s="9"/>
      <c r="B3955" s="10"/>
      <c r="C3955" s="9"/>
      <c r="D3955" s="11"/>
      <c r="E3955" s="11"/>
      <c r="F3955" s="9"/>
      <c r="G3955" s="9"/>
      <c r="H3955" s="9"/>
      <c r="I3955" s="9"/>
      <c r="J3955" s="9"/>
      <c r="K3955" s="9"/>
      <c r="L3955" s="9"/>
      <c r="M3955" s="9"/>
      <c r="N3955" s="9"/>
      <c r="O3955" s="12"/>
      <c r="P3955" s="9"/>
      <c r="Q3955" s="9"/>
    </row>
    <row r="3956" spans="1:17" x14ac:dyDescent="0.2">
      <c r="A3956" s="9"/>
      <c r="B3956" s="10"/>
      <c r="C3956" s="9"/>
      <c r="D3956" s="11"/>
      <c r="E3956" s="11"/>
      <c r="F3956" s="9"/>
      <c r="G3956" s="9"/>
      <c r="H3956" s="9"/>
      <c r="I3956" s="9"/>
      <c r="J3956" s="9"/>
      <c r="K3956" s="9"/>
      <c r="L3956" s="9"/>
      <c r="M3956" s="9"/>
      <c r="N3956" s="9"/>
      <c r="O3956" s="12"/>
      <c r="P3956" s="9"/>
      <c r="Q3956" s="9"/>
    </row>
    <row r="3957" spans="1:17" x14ac:dyDescent="0.2">
      <c r="A3957" s="9"/>
      <c r="B3957" s="10"/>
      <c r="C3957" s="9"/>
      <c r="D3957" s="11"/>
      <c r="E3957" s="11"/>
      <c r="F3957" s="9"/>
      <c r="G3957" s="9"/>
      <c r="H3957" s="9"/>
      <c r="I3957" s="9"/>
      <c r="J3957" s="9"/>
      <c r="K3957" s="9"/>
      <c r="L3957" s="9"/>
      <c r="M3957" s="9"/>
      <c r="N3957" s="9"/>
      <c r="O3957" s="12"/>
      <c r="P3957" s="9"/>
      <c r="Q3957" s="9"/>
    </row>
    <row r="3958" spans="1:17" x14ac:dyDescent="0.2">
      <c r="A3958" s="9"/>
      <c r="B3958" s="10"/>
      <c r="C3958" s="9"/>
      <c r="D3958" s="11"/>
      <c r="E3958" s="11"/>
      <c r="F3958" s="9"/>
      <c r="G3958" s="9"/>
      <c r="H3958" s="9"/>
      <c r="I3958" s="9"/>
      <c r="J3958" s="9"/>
      <c r="K3958" s="9"/>
      <c r="L3958" s="9"/>
      <c r="M3958" s="9"/>
      <c r="N3958" s="9"/>
      <c r="O3958" s="12"/>
      <c r="P3958" s="9"/>
      <c r="Q3958" s="9"/>
    </row>
    <row r="3959" spans="1:17" x14ac:dyDescent="0.2">
      <c r="A3959" s="9"/>
      <c r="B3959" s="10"/>
      <c r="C3959" s="9"/>
      <c r="D3959" s="11"/>
      <c r="E3959" s="11"/>
      <c r="F3959" s="9"/>
      <c r="G3959" s="9"/>
      <c r="H3959" s="9"/>
      <c r="I3959" s="9"/>
      <c r="J3959" s="9"/>
      <c r="K3959" s="9"/>
      <c r="L3959" s="9"/>
      <c r="M3959" s="9"/>
      <c r="N3959" s="9"/>
      <c r="O3959" s="12"/>
      <c r="P3959" s="9"/>
      <c r="Q3959" s="9"/>
    </row>
    <row r="3960" spans="1:17" x14ac:dyDescent="0.2">
      <c r="A3960" s="9"/>
      <c r="B3960" s="10"/>
      <c r="C3960" s="9"/>
      <c r="D3960" s="11"/>
      <c r="E3960" s="11"/>
      <c r="F3960" s="9"/>
      <c r="G3960" s="9"/>
      <c r="H3960" s="9"/>
      <c r="I3960" s="9"/>
      <c r="J3960" s="9"/>
      <c r="K3960" s="9"/>
      <c r="L3960" s="9"/>
      <c r="M3960" s="9"/>
      <c r="N3960" s="9"/>
      <c r="O3960" s="12"/>
      <c r="P3960" s="9"/>
      <c r="Q3960" s="9"/>
    </row>
    <row r="3961" spans="1:17" x14ac:dyDescent="0.2">
      <c r="A3961" s="9"/>
      <c r="B3961" s="10"/>
      <c r="C3961" s="9"/>
      <c r="D3961" s="11"/>
      <c r="E3961" s="11"/>
      <c r="F3961" s="9"/>
      <c r="G3961" s="9"/>
      <c r="H3961" s="9"/>
      <c r="I3961" s="9"/>
      <c r="J3961" s="9"/>
      <c r="K3961" s="9"/>
      <c r="L3961" s="9"/>
      <c r="M3961" s="9"/>
      <c r="N3961" s="9"/>
      <c r="O3961" s="12"/>
      <c r="P3961" s="9"/>
      <c r="Q3961" s="9"/>
    </row>
    <row r="3962" spans="1:17" x14ac:dyDescent="0.2">
      <c r="A3962" s="9"/>
      <c r="B3962" s="10"/>
      <c r="C3962" s="9"/>
      <c r="D3962" s="11"/>
      <c r="E3962" s="11"/>
      <c r="F3962" s="9"/>
      <c r="G3962" s="9"/>
      <c r="H3962" s="9"/>
      <c r="I3962" s="9"/>
      <c r="J3962" s="9"/>
      <c r="K3962" s="9"/>
      <c r="L3962" s="9"/>
      <c r="M3962" s="9"/>
      <c r="N3962" s="9"/>
      <c r="O3962" s="12"/>
      <c r="P3962" s="9"/>
      <c r="Q3962" s="9"/>
    </row>
    <row r="3963" spans="1:17" x14ac:dyDescent="0.2">
      <c r="A3963" s="9"/>
      <c r="B3963" s="10"/>
      <c r="C3963" s="9"/>
      <c r="D3963" s="11"/>
      <c r="E3963" s="11"/>
      <c r="F3963" s="9"/>
      <c r="G3963" s="9"/>
      <c r="H3963" s="9"/>
      <c r="I3963" s="9"/>
      <c r="J3963" s="9"/>
      <c r="K3963" s="9"/>
      <c r="L3963" s="9"/>
      <c r="M3963" s="9"/>
      <c r="N3963" s="9"/>
      <c r="O3963" s="12"/>
      <c r="P3963" s="9"/>
      <c r="Q3963" s="9"/>
    </row>
    <row r="3964" spans="1:17" x14ac:dyDescent="0.2">
      <c r="A3964" s="9"/>
      <c r="B3964" s="10"/>
      <c r="C3964" s="9"/>
      <c r="D3964" s="11"/>
      <c r="E3964" s="11"/>
      <c r="F3964" s="9"/>
      <c r="G3964" s="9"/>
      <c r="H3964" s="9"/>
      <c r="I3964" s="9"/>
      <c r="J3964" s="9"/>
      <c r="K3964" s="9"/>
      <c r="L3964" s="9"/>
      <c r="M3964" s="9"/>
      <c r="N3964" s="9"/>
      <c r="O3964" s="12"/>
      <c r="P3964" s="9"/>
      <c r="Q3964" s="9"/>
    </row>
    <row r="3965" spans="1:17" x14ac:dyDescent="0.2">
      <c r="A3965" s="9"/>
      <c r="B3965" s="10"/>
      <c r="C3965" s="9"/>
      <c r="D3965" s="11"/>
      <c r="E3965" s="11"/>
      <c r="F3965" s="9"/>
      <c r="G3965" s="9"/>
      <c r="H3965" s="9"/>
      <c r="I3965" s="9"/>
      <c r="J3965" s="9"/>
      <c r="K3965" s="9"/>
      <c r="L3965" s="9"/>
      <c r="M3965" s="9"/>
      <c r="N3965" s="9"/>
      <c r="O3965" s="12"/>
      <c r="P3965" s="9"/>
      <c r="Q3965" s="9"/>
    </row>
    <row r="3966" spans="1:17" x14ac:dyDescent="0.2">
      <c r="A3966" s="9"/>
      <c r="B3966" s="10"/>
      <c r="C3966" s="9"/>
      <c r="D3966" s="11"/>
      <c r="E3966" s="11"/>
      <c r="F3966" s="9"/>
      <c r="G3966" s="9"/>
      <c r="H3966" s="9"/>
      <c r="I3966" s="9"/>
      <c r="J3966" s="9"/>
      <c r="K3966" s="9"/>
      <c r="L3966" s="9"/>
      <c r="M3966" s="9"/>
      <c r="N3966" s="9"/>
      <c r="O3966" s="12"/>
      <c r="P3966" s="9"/>
      <c r="Q3966" s="9"/>
    </row>
    <row r="3967" spans="1:17" x14ac:dyDescent="0.2">
      <c r="A3967" s="9"/>
      <c r="B3967" s="10"/>
      <c r="C3967" s="9"/>
      <c r="D3967" s="11"/>
      <c r="E3967" s="11"/>
      <c r="F3967" s="9"/>
      <c r="G3967" s="9"/>
      <c r="H3967" s="9"/>
      <c r="I3967" s="9"/>
      <c r="J3967" s="9"/>
      <c r="K3967" s="9"/>
      <c r="L3967" s="9"/>
      <c r="M3967" s="9"/>
      <c r="N3967" s="9"/>
      <c r="O3967" s="12"/>
      <c r="P3967" s="9"/>
      <c r="Q3967" s="9"/>
    </row>
    <row r="3968" spans="1:17" x14ac:dyDescent="0.2">
      <c r="A3968" s="9"/>
      <c r="B3968" s="10"/>
      <c r="C3968" s="9"/>
      <c r="D3968" s="11"/>
      <c r="E3968" s="11"/>
      <c r="F3968" s="9"/>
      <c r="G3968" s="9"/>
      <c r="H3968" s="9"/>
      <c r="I3968" s="9"/>
      <c r="J3968" s="9"/>
      <c r="K3968" s="9"/>
      <c r="L3968" s="9"/>
      <c r="M3968" s="9"/>
      <c r="N3968" s="9"/>
      <c r="O3968" s="12"/>
      <c r="P3968" s="9"/>
      <c r="Q3968" s="9"/>
    </row>
    <row r="3969" spans="1:17" x14ac:dyDescent="0.2">
      <c r="A3969" s="9"/>
      <c r="B3969" s="10"/>
      <c r="C3969" s="9"/>
      <c r="D3969" s="11"/>
      <c r="E3969" s="11"/>
      <c r="F3969" s="9"/>
      <c r="G3969" s="9"/>
      <c r="H3969" s="9"/>
      <c r="I3969" s="9"/>
      <c r="J3969" s="9"/>
      <c r="K3969" s="9"/>
      <c r="L3969" s="9"/>
      <c r="M3969" s="9"/>
      <c r="N3969" s="9"/>
      <c r="O3969" s="12"/>
      <c r="P3969" s="9"/>
      <c r="Q3969" s="9"/>
    </row>
    <row r="3970" spans="1:17" x14ac:dyDescent="0.2">
      <c r="A3970" s="9"/>
      <c r="B3970" s="10"/>
      <c r="C3970" s="9"/>
      <c r="D3970" s="11"/>
      <c r="E3970" s="11"/>
      <c r="F3970" s="9"/>
      <c r="G3970" s="9"/>
      <c r="H3970" s="9"/>
      <c r="I3970" s="9"/>
      <c r="J3970" s="9"/>
      <c r="K3970" s="9"/>
      <c r="L3970" s="9"/>
      <c r="M3970" s="9"/>
      <c r="N3970" s="9"/>
      <c r="O3970" s="12"/>
      <c r="P3970" s="9"/>
      <c r="Q3970" s="9"/>
    </row>
    <row r="3971" spans="1:17" x14ac:dyDescent="0.2">
      <c r="A3971" s="9"/>
      <c r="B3971" s="10"/>
      <c r="C3971" s="9"/>
      <c r="D3971" s="11"/>
      <c r="E3971" s="11"/>
      <c r="F3971" s="9"/>
      <c r="G3971" s="9"/>
      <c r="H3971" s="9"/>
      <c r="I3971" s="9"/>
      <c r="J3971" s="9"/>
      <c r="K3971" s="9"/>
      <c r="L3971" s="9"/>
      <c r="M3971" s="9"/>
      <c r="N3971" s="9"/>
      <c r="O3971" s="12"/>
      <c r="P3971" s="9"/>
      <c r="Q3971" s="9"/>
    </row>
    <row r="3972" spans="1:17" x14ac:dyDescent="0.2">
      <c r="A3972" s="9"/>
      <c r="B3972" s="10"/>
      <c r="C3972" s="9"/>
      <c r="D3972" s="11"/>
      <c r="E3972" s="11"/>
      <c r="F3972" s="9"/>
      <c r="G3972" s="9"/>
      <c r="H3972" s="9"/>
      <c r="I3972" s="9"/>
      <c r="J3972" s="9"/>
      <c r="K3972" s="9"/>
      <c r="L3972" s="9"/>
      <c r="M3972" s="9"/>
      <c r="N3972" s="9"/>
      <c r="O3972" s="12"/>
      <c r="P3972" s="9"/>
      <c r="Q3972" s="9"/>
    </row>
    <row r="3973" spans="1:17" x14ac:dyDescent="0.2">
      <c r="A3973" s="9"/>
      <c r="B3973" s="10"/>
      <c r="C3973" s="9"/>
      <c r="D3973" s="11"/>
      <c r="E3973" s="11"/>
      <c r="F3973" s="9"/>
      <c r="G3973" s="9"/>
      <c r="H3973" s="9"/>
      <c r="I3973" s="9"/>
      <c r="J3973" s="9"/>
      <c r="K3973" s="9"/>
      <c r="L3973" s="9"/>
      <c r="M3973" s="9"/>
      <c r="N3973" s="9"/>
      <c r="O3973" s="12"/>
      <c r="P3973" s="9"/>
      <c r="Q3973" s="9"/>
    </row>
    <row r="3974" spans="1:17" x14ac:dyDescent="0.2">
      <c r="A3974" s="9"/>
      <c r="B3974" s="10"/>
      <c r="C3974" s="9"/>
      <c r="D3974" s="11"/>
      <c r="E3974" s="11"/>
      <c r="F3974" s="9"/>
      <c r="G3974" s="9"/>
      <c r="H3974" s="9"/>
      <c r="I3974" s="9"/>
      <c r="J3974" s="9"/>
      <c r="K3974" s="9"/>
      <c r="L3974" s="9"/>
      <c r="M3974" s="9"/>
      <c r="N3974" s="9"/>
      <c r="O3974" s="12"/>
      <c r="P3974" s="9"/>
      <c r="Q3974" s="9"/>
    </row>
    <row r="3975" spans="1:17" x14ac:dyDescent="0.2">
      <c r="A3975" s="9"/>
      <c r="B3975" s="10"/>
      <c r="C3975" s="9"/>
      <c r="D3975" s="11"/>
      <c r="E3975" s="11"/>
      <c r="F3975" s="9"/>
      <c r="G3975" s="9"/>
      <c r="H3975" s="9"/>
      <c r="I3975" s="9"/>
      <c r="J3975" s="9"/>
      <c r="K3975" s="9"/>
      <c r="L3975" s="9"/>
      <c r="M3975" s="9"/>
      <c r="N3975" s="9"/>
      <c r="O3975" s="12"/>
      <c r="P3975" s="9"/>
      <c r="Q3975" s="9"/>
    </row>
    <row r="3976" spans="1:17" x14ac:dyDescent="0.2">
      <c r="A3976" s="9"/>
      <c r="B3976" s="10"/>
      <c r="C3976" s="9"/>
      <c r="D3976" s="11"/>
      <c r="E3976" s="11"/>
      <c r="F3976" s="9"/>
      <c r="G3976" s="9"/>
      <c r="H3976" s="9"/>
      <c r="I3976" s="9"/>
      <c r="J3976" s="9"/>
      <c r="K3976" s="9"/>
      <c r="L3976" s="9"/>
      <c r="M3976" s="9"/>
      <c r="N3976" s="9"/>
      <c r="O3976" s="12"/>
      <c r="P3976" s="9"/>
      <c r="Q3976" s="9"/>
    </row>
    <row r="3977" spans="1:17" x14ac:dyDescent="0.2">
      <c r="A3977" s="9"/>
      <c r="B3977" s="10"/>
      <c r="C3977" s="9"/>
      <c r="D3977" s="11"/>
      <c r="E3977" s="11"/>
      <c r="F3977" s="9"/>
      <c r="G3977" s="9"/>
      <c r="H3977" s="9"/>
      <c r="I3977" s="9"/>
      <c r="J3977" s="9"/>
      <c r="K3977" s="9"/>
      <c r="L3977" s="9"/>
      <c r="M3977" s="9"/>
      <c r="N3977" s="9"/>
      <c r="O3977" s="12"/>
      <c r="P3977" s="9"/>
      <c r="Q3977" s="9"/>
    </row>
    <row r="3978" spans="1:17" x14ac:dyDescent="0.2">
      <c r="A3978" s="9"/>
      <c r="B3978" s="10"/>
      <c r="C3978" s="9"/>
      <c r="D3978" s="11"/>
      <c r="E3978" s="11"/>
      <c r="F3978" s="9"/>
      <c r="G3978" s="9"/>
      <c r="H3978" s="9"/>
      <c r="I3978" s="9"/>
      <c r="J3978" s="9"/>
      <c r="K3978" s="9"/>
      <c r="L3978" s="9"/>
      <c r="M3978" s="9"/>
      <c r="N3978" s="9"/>
      <c r="O3978" s="12"/>
      <c r="P3978" s="9"/>
      <c r="Q3978" s="9"/>
    </row>
    <row r="3979" spans="1:17" x14ac:dyDescent="0.2">
      <c r="A3979" s="9"/>
      <c r="B3979" s="10"/>
      <c r="C3979" s="9"/>
      <c r="D3979" s="11"/>
      <c r="E3979" s="11"/>
      <c r="F3979" s="9"/>
      <c r="G3979" s="9"/>
      <c r="H3979" s="9"/>
      <c r="I3979" s="9"/>
      <c r="J3979" s="9"/>
      <c r="K3979" s="9"/>
      <c r="L3979" s="9"/>
      <c r="M3979" s="9"/>
      <c r="N3979" s="9"/>
      <c r="O3979" s="12"/>
      <c r="P3979" s="9"/>
      <c r="Q3979" s="9"/>
    </row>
    <row r="3980" spans="1:17" x14ac:dyDescent="0.2">
      <c r="A3980" s="9"/>
      <c r="B3980" s="10"/>
      <c r="C3980" s="9"/>
      <c r="D3980" s="11"/>
      <c r="E3980" s="11"/>
      <c r="F3980" s="9"/>
      <c r="G3980" s="9"/>
      <c r="H3980" s="9"/>
      <c r="I3980" s="9"/>
      <c r="J3980" s="9"/>
      <c r="K3980" s="9"/>
      <c r="L3980" s="9"/>
      <c r="M3980" s="9"/>
      <c r="N3980" s="9"/>
      <c r="O3980" s="12"/>
      <c r="P3980" s="9"/>
      <c r="Q3980" s="9"/>
    </row>
    <row r="3981" spans="1:17" x14ac:dyDescent="0.2">
      <c r="A3981" s="9"/>
      <c r="B3981" s="10"/>
      <c r="C3981" s="9"/>
      <c r="D3981" s="11"/>
      <c r="E3981" s="11"/>
      <c r="F3981" s="9"/>
      <c r="G3981" s="9"/>
      <c r="H3981" s="9"/>
      <c r="I3981" s="9"/>
      <c r="J3981" s="9"/>
      <c r="K3981" s="9"/>
      <c r="L3981" s="9"/>
      <c r="M3981" s="9"/>
      <c r="N3981" s="9"/>
      <c r="O3981" s="12"/>
      <c r="P3981" s="9"/>
      <c r="Q3981" s="9"/>
    </row>
    <row r="3982" spans="1:17" x14ac:dyDescent="0.2">
      <c r="A3982" s="9"/>
      <c r="B3982" s="10"/>
      <c r="C3982" s="9"/>
      <c r="D3982" s="11"/>
      <c r="E3982" s="11"/>
      <c r="F3982" s="9"/>
      <c r="G3982" s="9"/>
      <c r="H3982" s="9"/>
      <c r="I3982" s="9"/>
      <c r="J3982" s="9"/>
      <c r="K3982" s="9"/>
      <c r="L3982" s="9"/>
      <c r="M3982" s="9"/>
      <c r="N3982" s="9"/>
      <c r="O3982" s="12"/>
      <c r="P3982" s="9"/>
      <c r="Q3982" s="9"/>
    </row>
    <row r="3983" spans="1:17" x14ac:dyDescent="0.2">
      <c r="A3983" s="9"/>
      <c r="B3983" s="10"/>
      <c r="C3983" s="9"/>
      <c r="D3983" s="11"/>
      <c r="E3983" s="11"/>
      <c r="F3983" s="9"/>
      <c r="G3983" s="9"/>
      <c r="H3983" s="9"/>
      <c r="I3983" s="9"/>
      <c r="J3983" s="9"/>
      <c r="K3983" s="9"/>
      <c r="L3983" s="9"/>
      <c r="M3983" s="9"/>
      <c r="N3983" s="9"/>
      <c r="O3983" s="12"/>
      <c r="P3983" s="9"/>
      <c r="Q3983" s="9"/>
    </row>
    <row r="3984" spans="1:17" x14ac:dyDescent="0.2">
      <c r="A3984" s="9"/>
      <c r="B3984" s="10"/>
      <c r="C3984" s="9"/>
      <c r="D3984" s="11"/>
      <c r="E3984" s="11"/>
      <c r="F3984" s="9"/>
      <c r="G3984" s="9"/>
      <c r="H3984" s="9"/>
      <c r="I3984" s="9"/>
      <c r="J3984" s="9"/>
      <c r="K3984" s="9"/>
      <c r="L3984" s="9"/>
      <c r="M3984" s="9"/>
      <c r="N3984" s="9"/>
      <c r="O3984" s="12"/>
      <c r="P3984" s="9"/>
      <c r="Q3984" s="9"/>
    </row>
    <row r="3985" spans="1:17" x14ac:dyDescent="0.2">
      <c r="A3985" s="9"/>
      <c r="B3985" s="10"/>
      <c r="C3985" s="9"/>
      <c r="D3985" s="11"/>
      <c r="E3985" s="11"/>
      <c r="F3985" s="9"/>
      <c r="G3985" s="9"/>
      <c r="H3985" s="9"/>
      <c r="I3985" s="9"/>
      <c r="J3985" s="9"/>
      <c r="K3985" s="9"/>
      <c r="L3985" s="9"/>
      <c r="M3985" s="9"/>
      <c r="N3985" s="9"/>
      <c r="O3985" s="12"/>
      <c r="P3985" s="9"/>
      <c r="Q3985" s="9"/>
    </row>
    <row r="3986" spans="1:17" x14ac:dyDescent="0.2">
      <c r="A3986" s="9"/>
      <c r="B3986" s="10"/>
      <c r="C3986" s="9"/>
      <c r="D3986" s="11"/>
      <c r="E3986" s="11"/>
      <c r="F3986" s="9"/>
      <c r="G3986" s="9"/>
      <c r="H3986" s="9"/>
      <c r="I3986" s="9"/>
      <c r="J3986" s="9"/>
      <c r="K3986" s="9"/>
      <c r="L3986" s="9"/>
      <c r="M3986" s="9"/>
      <c r="N3986" s="9"/>
      <c r="O3986" s="12"/>
      <c r="P3986" s="9"/>
      <c r="Q3986" s="9"/>
    </row>
    <row r="3987" spans="1:17" x14ac:dyDescent="0.2">
      <c r="A3987" s="9"/>
      <c r="B3987" s="10"/>
      <c r="C3987" s="9"/>
      <c r="D3987" s="11"/>
      <c r="E3987" s="11"/>
      <c r="F3987" s="9"/>
      <c r="G3987" s="9"/>
      <c r="H3987" s="9"/>
      <c r="I3987" s="9"/>
      <c r="J3987" s="9"/>
      <c r="K3987" s="9"/>
      <c r="L3987" s="9"/>
      <c r="M3987" s="9"/>
      <c r="N3987" s="9"/>
      <c r="O3987" s="12"/>
      <c r="P3987" s="9"/>
      <c r="Q3987" s="9"/>
    </row>
    <row r="3988" spans="1:17" x14ac:dyDescent="0.2">
      <c r="A3988" s="9"/>
      <c r="B3988" s="10"/>
      <c r="C3988" s="9"/>
      <c r="D3988" s="11"/>
      <c r="E3988" s="11"/>
      <c r="F3988" s="9"/>
      <c r="G3988" s="9"/>
      <c r="H3988" s="9"/>
      <c r="I3988" s="9"/>
      <c r="J3988" s="9"/>
      <c r="K3988" s="9"/>
      <c r="L3988" s="9"/>
      <c r="M3988" s="9"/>
      <c r="N3988" s="9"/>
      <c r="O3988" s="12"/>
      <c r="P3988" s="9"/>
      <c r="Q3988" s="9"/>
    </row>
    <row r="3989" spans="1:17" x14ac:dyDescent="0.2">
      <c r="A3989" s="9"/>
      <c r="B3989" s="10"/>
      <c r="C3989" s="9"/>
      <c r="D3989" s="11"/>
      <c r="E3989" s="11"/>
      <c r="F3989" s="9"/>
      <c r="G3989" s="9"/>
      <c r="H3989" s="9"/>
      <c r="I3989" s="9"/>
      <c r="J3989" s="9"/>
      <c r="K3989" s="9"/>
      <c r="L3989" s="9"/>
      <c r="M3989" s="9"/>
      <c r="N3989" s="9"/>
      <c r="O3989" s="12"/>
      <c r="P3989" s="9"/>
      <c r="Q3989" s="9"/>
    </row>
    <row r="3990" spans="1:17" x14ac:dyDescent="0.2">
      <c r="A3990" s="9"/>
      <c r="B3990" s="10"/>
      <c r="C3990" s="9"/>
      <c r="D3990" s="11"/>
      <c r="E3990" s="11"/>
      <c r="F3990" s="9"/>
      <c r="G3990" s="9"/>
      <c r="H3990" s="9"/>
      <c r="I3990" s="9"/>
      <c r="J3990" s="9"/>
      <c r="K3990" s="9"/>
      <c r="L3990" s="9"/>
      <c r="M3990" s="9"/>
      <c r="N3990" s="9"/>
      <c r="O3990" s="12"/>
      <c r="P3990" s="9"/>
      <c r="Q3990" s="9"/>
    </row>
    <row r="3991" spans="1:17" x14ac:dyDescent="0.2">
      <c r="A3991" s="9"/>
      <c r="B3991" s="10"/>
      <c r="C3991" s="9"/>
      <c r="D3991" s="11"/>
      <c r="E3991" s="11"/>
      <c r="F3991" s="9"/>
      <c r="G3991" s="9"/>
      <c r="H3991" s="9"/>
      <c r="I3991" s="9"/>
      <c r="J3991" s="9"/>
      <c r="K3991" s="9"/>
      <c r="L3991" s="9"/>
      <c r="M3991" s="9"/>
      <c r="N3991" s="9"/>
      <c r="O3991" s="12"/>
      <c r="P3991" s="9"/>
      <c r="Q3991" s="9"/>
    </row>
    <row r="3992" spans="1:17" x14ac:dyDescent="0.2">
      <c r="A3992" s="9"/>
      <c r="B3992" s="10"/>
      <c r="C3992" s="9"/>
      <c r="D3992" s="11"/>
      <c r="E3992" s="11"/>
      <c r="F3992" s="9"/>
      <c r="G3992" s="9"/>
      <c r="H3992" s="9"/>
      <c r="I3992" s="9"/>
      <c r="J3992" s="9"/>
      <c r="K3992" s="9"/>
      <c r="L3992" s="9"/>
      <c r="M3992" s="9"/>
      <c r="N3992" s="9"/>
      <c r="O3992" s="12"/>
      <c r="P3992" s="9"/>
      <c r="Q3992" s="9"/>
    </row>
    <row r="3993" spans="1:17" x14ac:dyDescent="0.2">
      <c r="A3993" s="9"/>
      <c r="B3993" s="10"/>
      <c r="C3993" s="9"/>
      <c r="D3993" s="11"/>
      <c r="E3993" s="11"/>
      <c r="F3993" s="9"/>
      <c r="G3993" s="9"/>
      <c r="H3993" s="9"/>
      <c r="I3993" s="9"/>
      <c r="J3993" s="9"/>
      <c r="K3993" s="9"/>
      <c r="L3993" s="9"/>
      <c r="M3993" s="9"/>
      <c r="N3993" s="9"/>
      <c r="O3993" s="12"/>
      <c r="P3993" s="9"/>
      <c r="Q3993" s="9"/>
    </row>
    <row r="3994" spans="1:17" x14ac:dyDescent="0.2">
      <c r="A3994" s="9"/>
      <c r="B3994" s="10"/>
      <c r="C3994" s="9"/>
      <c r="D3994" s="11"/>
      <c r="E3994" s="11"/>
      <c r="F3994" s="9"/>
      <c r="G3994" s="9"/>
      <c r="H3994" s="9"/>
      <c r="I3994" s="9"/>
      <c r="J3994" s="9"/>
      <c r="K3994" s="9"/>
      <c r="L3994" s="9"/>
      <c r="M3994" s="9"/>
      <c r="N3994" s="9"/>
      <c r="O3994" s="12"/>
      <c r="P3994" s="9"/>
      <c r="Q3994" s="9"/>
    </row>
    <row r="3995" spans="1:17" x14ac:dyDescent="0.2">
      <c r="A3995" s="9"/>
      <c r="B3995" s="10"/>
      <c r="C3995" s="9"/>
      <c r="D3995" s="11"/>
      <c r="E3995" s="11"/>
      <c r="F3995" s="9"/>
      <c r="G3995" s="9"/>
      <c r="H3995" s="9"/>
      <c r="I3995" s="9"/>
      <c r="J3995" s="9"/>
      <c r="K3995" s="9"/>
      <c r="L3995" s="9"/>
      <c r="M3995" s="9"/>
      <c r="N3995" s="9"/>
      <c r="O3995" s="12"/>
      <c r="P3995" s="9"/>
      <c r="Q3995" s="9"/>
    </row>
    <row r="3996" spans="1:17" x14ac:dyDescent="0.2">
      <c r="A3996" s="9"/>
      <c r="B3996" s="10"/>
      <c r="C3996" s="9"/>
      <c r="D3996" s="11"/>
      <c r="E3996" s="11"/>
      <c r="F3996" s="9"/>
      <c r="G3996" s="9"/>
      <c r="H3996" s="9"/>
      <c r="I3996" s="9"/>
      <c r="J3996" s="9"/>
      <c r="K3996" s="9"/>
      <c r="L3996" s="9"/>
      <c r="M3996" s="9"/>
      <c r="N3996" s="9"/>
      <c r="O3996" s="12"/>
      <c r="P3996" s="9"/>
      <c r="Q3996" s="9"/>
    </row>
    <row r="3997" spans="1:17" x14ac:dyDescent="0.2">
      <c r="A3997" s="9"/>
      <c r="B3997" s="10"/>
      <c r="C3997" s="9"/>
      <c r="D3997" s="11"/>
      <c r="E3997" s="11"/>
      <c r="F3997" s="9"/>
      <c r="G3997" s="9"/>
      <c r="H3997" s="9"/>
      <c r="I3997" s="9"/>
      <c r="J3997" s="9"/>
      <c r="K3997" s="9"/>
      <c r="L3997" s="9"/>
      <c r="M3997" s="9"/>
      <c r="N3997" s="9"/>
      <c r="O3997" s="12"/>
      <c r="P3997" s="9"/>
      <c r="Q3997" s="9"/>
    </row>
    <row r="3998" spans="1:17" x14ac:dyDescent="0.2">
      <c r="A3998" s="9"/>
      <c r="B3998" s="10"/>
      <c r="C3998" s="9"/>
      <c r="D3998" s="11"/>
      <c r="E3998" s="11"/>
      <c r="F3998" s="9"/>
      <c r="G3998" s="9"/>
      <c r="H3998" s="9"/>
      <c r="I3998" s="9"/>
      <c r="J3998" s="9"/>
      <c r="K3998" s="9"/>
      <c r="L3998" s="9"/>
      <c r="M3998" s="9"/>
      <c r="N3998" s="9"/>
      <c r="O3998" s="12"/>
      <c r="P3998" s="9"/>
      <c r="Q3998" s="9"/>
    </row>
    <row r="3999" spans="1:17" x14ac:dyDescent="0.2">
      <c r="A3999" s="9"/>
      <c r="B3999" s="10"/>
      <c r="C3999" s="9"/>
      <c r="D3999" s="11"/>
      <c r="E3999" s="11"/>
      <c r="F3999" s="9"/>
      <c r="G3999" s="9"/>
      <c r="H3999" s="9"/>
      <c r="I3999" s="9"/>
      <c r="J3999" s="9"/>
      <c r="K3999" s="9"/>
      <c r="L3999" s="9"/>
      <c r="M3999" s="9"/>
      <c r="N3999" s="9"/>
      <c r="O3999" s="12"/>
      <c r="P3999" s="9"/>
      <c r="Q3999" s="9"/>
    </row>
    <row r="4000" spans="1:17" x14ac:dyDescent="0.2">
      <c r="A4000" s="9"/>
      <c r="B4000" s="10"/>
      <c r="C4000" s="9"/>
      <c r="D4000" s="11"/>
      <c r="E4000" s="11"/>
      <c r="F4000" s="9"/>
      <c r="G4000" s="9"/>
      <c r="H4000" s="9"/>
      <c r="I4000" s="9"/>
      <c r="J4000" s="9"/>
      <c r="K4000" s="9"/>
      <c r="L4000" s="9"/>
      <c r="M4000" s="9"/>
      <c r="N4000" s="9"/>
      <c r="O4000" s="12"/>
      <c r="P4000" s="9"/>
      <c r="Q4000" s="9"/>
    </row>
    <row r="4001" spans="1:17" x14ac:dyDescent="0.2">
      <c r="A4001" s="9"/>
      <c r="B4001" s="10"/>
      <c r="C4001" s="9"/>
      <c r="D4001" s="11"/>
      <c r="E4001" s="11"/>
      <c r="F4001" s="9"/>
      <c r="G4001" s="9"/>
      <c r="H4001" s="9"/>
      <c r="I4001" s="9"/>
      <c r="J4001" s="9"/>
      <c r="K4001" s="9"/>
      <c r="L4001" s="9"/>
      <c r="M4001" s="9"/>
      <c r="N4001" s="9"/>
      <c r="O4001" s="12"/>
      <c r="P4001" s="9"/>
      <c r="Q4001" s="9"/>
    </row>
    <row r="4002" spans="1:17" x14ac:dyDescent="0.2">
      <c r="A4002" s="9"/>
      <c r="B4002" s="10"/>
      <c r="C4002" s="9"/>
      <c r="D4002" s="11"/>
      <c r="E4002" s="11"/>
      <c r="F4002" s="9"/>
      <c r="G4002" s="9"/>
      <c r="H4002" s="9"/>
      <c r="I4002" s="9"/>
      <c r="J4002" s="9"/>
      <c r="K4002" s="9"/>
      <c r="L4002" s="9"/>
      <c r="M4002" s="9"/>
      <c r="N4002" s="9"/>
      <c r="O4002" s="12"/>
      <c r="P4002" s="9"/>
      <c r="Q4002" s="9"/>
    </row>
    <row r="4003" spans="1:17" x14ac:dyDescent="0.2">
      <c r="A4003" s="9"/>
      <c r="B4003" s="10"/>
      <c r="C4003" s="9"/>
      <c r="D4003" s="11"/>
      <c r="E4003" s="11"/>
      <c r="F4003" s="9"/>
      <c r="G4003" s="9"/>
      <c r="H4003" s="9"/>
      <c r="I4003" s="9"/>
      <c r="J4003" s="9"/>
      <c r="K4003" s="9"/>
      <c r="L4003" s="9"/>
      <c r="M4003" s="9"/>
      <c r="N4003" s="9"/>
      <c r="O4003" s="12"/>
      <c r="P4003" s="9"/>
      <c r="Q4003" s="9"/>
    </row>
    <row r="4004" spans="1:17" x14ac:dyDescent="0.2">
      <c r="A4004" s="9"/>
      <c r="B4004" s="10"/>
      <c r="C4004" s="9"/>
      <c r="D4004" s="11"/>
      <c r="E4004" s="11"/>
      <c r="F4004" s="9"/>
      <c r="G4004" s="9"/>
      <c r="H4004" s="9"/>
      <c r="I4004" s="9"/>
      <c r="J4004" s="9"/>
      <c r="K4004" s="9"/>
      <c r="L4004" s="9"/>
      <c r="M4004" s="9"/>
      <c r="N4004" s="9"/>
      <c r="O4004" s="12"/>
      <c r="P4004" s="9"/>
      <c r="Q4004" s="9"/>
    </row>
    <row r="4005" spans="1:17" x14ac:dyDescent="0.2">
      <c r="A4005" s="9"/>
      <c r="B4005" s="10"/>
      <c r="C4005" s="9"/>
      <c r="D4005" s="11"/>
      <c r="E4005" s="11"/>
      <c r="F4005" s="9"/>
      <c r="G4005" s="9"/>
      <c r="H4005" s="9"/>
      <c r="I4005" s="9"/>
      <c r="J4005" s="9"/>
      <c r="K4005" s="9"/>
      <c r="L4005" s="9"/>
      <c r="M4005" s="9"/>
      <c r="N4005" s="9"/>
      <c r="O4005" s="12"/>
      <c r="P4005" s="9"/>
      <c r="Q4005" s="9"/>
    </row>
    <row r="4006" spans="1:17" x14ac:dyDescent="0.2">
      <c r="A4006" s="9"/>
      <c r="B4006" s="10"/>
      <c r="C4006" s="9"/>
      <c r="D4006" s="11"/>
      <c r="E4006" s="11"/>
      <c r="F4006" s="9"/>
      <c r="G4006" s="9"/>
      <c r="H4006" s="9"/>
      <c r="I4006" s="9"/>
      <c r="J4006" s="9"/>
      <c r="K4006" s="9"/>
      <c r="L4006" s="9"/>
      <c r="M4006" s="9"/>
      <c r="N4006" s="9"/>
      <c r="O4006" s="12"/>
      <c r="P4006" s="9"/>
      <c r="Q4006" s="9"/>
    </row>
    <row r="4007" spans="1:17" x14ac:dyDescent="0.2">
      <c r="A4007" s="9"/>
      <c r="B4007" s="10"/>
      <c r="C4007" s="9"/>
      <c r="D4007" s="11"/>
      <c r="E4007" s="11"/>
      <c r="F4007" s="9"/>
      <c r="G4007" s="9"/>
      <c r="H4007" s="9"/>
      <c r="I4007" s="9"/>
      <c r="J4007" s="9"/>
      <c r="K4007" s="9"/>
      <c r="L4007" s="9"/>
      <c r="M4007" s="9"/>
      <c r="N4007" s="9"/>
      <c r="O4007" s="12"/>
      <c r="P4007" s="9"/>
      <c r="Q4007" s="9"/>
    </row>
    <row r="4008" spans="1:17" x14ac:dyDescent="0.2">
      <c r="A4008" s="9"/>
      <c r="B4008" s="10"/>
      <c r="C4008" s="9"/>
      <c r="D4008" s="11"/>
      <c r="E4008" s="11"/>
      <c r="F4008" s="9"/>
      <c r="G4008" s="9"/>
      <c r="H4008" s="9"/>
      <c r="I4008" s="9"/>
      <c r="J4008" s="9"/>
      <c r="K4008" s="9"/>
      <c r="L4008" s="9"/>
      <c r="M4008" s="9"/>
      <c r="N4008" s="9"/>
      <c r="O4008" s="12"/>
      <c r="P4008" s="9"/>
      <c r="Q4008" s="9"/>
    </row>
    <row r="4009" spans="1:17" x14ac:dyDescent="0.2">
      <c r="A4009" s="9"/>
      <c r="B4009" s="10"/>
      <c r="C4009" s="9"/>
      <c r="D4009" s="11"/>
      <c r="E4009" s="11"/>
      <c r="F4009" s="9"/>
      <c r="G4009" s="9"/>
      <c r="H4009" s="9"/>
      <c r="I4009" s="9"/>
      <c r="J4009" s="9"/>
      <c r="K4009" s="9"/>
      <c r="L4009" s="9"/>
      <c r="M4009" s="9"/>
      <c r="N4009" s="9"/>
      <c r="O4009" s="12"/>
      <c r="P4009" s="9"/>
      <c r="Q4009" s="9"/>
    </row>
    <row r="4010" spans="1:17" x14ac:dyDescent="0.2">
      <c r="A4010" s="9"/>
      <c r="B4010" s="10"/>
      <c r="C4010" s="9"/>
      <c r="D4010" s="11"/>
      <c r="E4010" s="11"/>
      <c r="F4010" s="9"/>
      <c r="G4010" s="9"/>
      <c r="H4010" s="9"/>
      <c r="I4010" s="9"/>
      <c r="J4010" s="9"/>
      <c r="K4010" s="9"/>
      <c r="L4010" s="9"/>
      <c r="M4010" s="9"/>
      <c r="N4010" s="9"/>
      <c r="O4010" s="12"/>
      <c r="P4010" s="9"/>
      <c r="Q4010" s="9"/>
    </row>
    <row r="4011" spans="1:17" x14ac:dyDescent="0.2">
      <c r="A4011" s="9"/>
      <c r="B4011" s="10"/>
      <c r="C4011" s="9"/>
      <c r="D4011" s="11"/>
      <c r="E4011" s="11"/>
      <c r="F4011" s="9"/>
      <c r="G4011" s="9"/>
      <c r="H4011" s="9"/>
      <c r="I4011" s="9"/>
      <c r="J4011" s="9"/>
      <c r="K4011" s="9"/>
      <c r="L4011" s="9"/>
      <c r="M4011" s="9"/>
      <c r="N4011" s="9"/>
      <c r="O4011" s="12"/>
      <c r="P4011" s="9"/>
      <c r="Q4011" s="9"/>
    </row>
    <row r="4012" spans="1:17" x14ac:dyDescent="0.2">
      <c r="A4012" s="9"/>
      <c r="B4012" s="10"/>
      <c r="C4012" s="9"/>
      <c r="D4012" s="11"/>
      <c r="E4012" s="11"/>
      <c r="F4012" s="9"/>
      <c r="G4012" s="9"/>
      <c r="H4012" s="9"/>
      <c r="I4012" s="9"/>
      <c r="J4012" s="9"/>
      <c r="K4012" s="9"/>
      <c r="L4012" s="9"/>
      <c r="M4012" s="9"/>
      <c r="N4012" s="9"/>
      <c r="O4012" s="12"/>
      <c r="P4012" s="9"/>
      <c r="Q4012" s="9"/>
    </row>
    <row r="4013" spans="1:17" x14ac:dyDescent="0.2">
      <c r="A4013" s="9"/>
      <c r="B4013" s="10"/>
      <c r="C4013" s="9"/>
      <c r="D4013" s="11"/>
      <c r="E4013" s="11"/>
      <c r="F4013" s="9"/>
      <c r="G4013" s="9"/>
      <c r="H4013" s="9"/>
      <c r="I4013" s="9"/>
      <c r="J4013" s="9"/>
      <c r="K4013" s="9"/>
      <c r="L4013" s="9"/>
      <c r="M4013" s="9"/>
      <c r="N4013" s="9"/>
      <c r="O4013" s="12"/>
      <c r="P4013" s="9"/>
      <c r="Q4013" s="9"/>
    </row>
    <row r="4014" spans="1:17" x14ac:dyDescent="0.2">
      <c r="A4014" s="9"/>
      <c r="B4014" s="10"/>
      <c r="C4014" s="9"/>
      <c r="D4014" s="11"/>
      <c r="E4014" s="11"/>
      <c r="F4014" s="9"/>
      <c r="G4014" s="9"/>
      <c r="H4014" s="9"/>
      <c r="I4014" s="9"/>
      <c r="J4014" s="9"/>
      <c r="K4014" s="9"/>
      <c r="L4014" s="9"/>
      <c r="M4014" s="9"/>
      <c r="N4014" s="9"/>
      <c r="O4014" s="12"/>
      <c r="P4014" s="9"/>
      <c r="Q4014" s="9"/>
    </row>
    <row r="4015" spans="1:17" x14ac:dyDescent="0.2">
      <c r="A4015" s="9"/>
      <c r="B4015" s="10"/>
      <c r="C4015" s="9"/>
      <c r="D4015" s="11"/>
      <c r="E4015" s="11"/>
      <c r="F4015" s="9"/>
      <c r="G4015" s="9"/>
      <c r="H4015" s="9"/>
      <c r="I4015" s="9"/>
      <c r="J4015" s="9"/>
      <c r="K4015" s="9"/>
      <c r="L4015" s="9"/>
      <c r="M4015" s="9"/>
      <c r="N4015" s="9"/>
      <c r="O4015" s="12"/>
      <c r="P4015" s="9"/>
      <c r="Q4015" s="9"/>
    </row>
    <row r="4016" spans="1:17" x14ac:dyDescent="0.2">
      <c r="A4016" s="9"/>
      <c r="B4016" s="10"/>
      <c r="C4016" s="9"/>
      <c r="D4016" s="11"/>
      <c r="E4016" s="11"/>
      <c r="F4016" s="9"/>
      <c r="G4016" s="9"/>
      <c r="H4016" s="9"/>
      <c r="I4016" s="9"/>
      <c r="J4016" s="9"/>
      <c r="K4016" s="9"/>
      <c r="L4016" s="9"/>
      <c r="M4016" s="9"/>
      <c r="N4016" s="9"/>
      <c r="O4016" s="12"/>
      <c r="P4016" s="9"/>
      <c r="Q4016" s="9"/>
    </row>
    <row r="4017" spans="1:17" x14ac:dyDescent="0.2">
      <c r="A4017" s="9"/>
      <c r="B4017" s="10"/>
      <c r="C4017" s="9"/>
      <c r="D4017" s="11"/>
      <c r="E4017" s="11"/>
      <c r="F4017" s="9"/>
      <c r="G4017" s="9"/>
      <c r="H4017" s="9"/>
      <c r="I4017" s="9"/>
      <c r="J4017" s="9"/>
      <c r="K4017" s="9"/>
      <c r="L4017" s="9"/>
      <c r="M4017" s="9"/>
      <c r="N4017" s="9"/>
      <c r="O4017" s="12"/>
      <c r="P4017" s="9"/>
      <c r="Q4017" s="9"/>
    </row>
    <row r="4018" spans="1:17" x14ac:dyDescent="0.2">
      <c r="A4018" s="9"/>
      <c r="B4018" s="10"/>
      <c r="C4018" s="9"/>
      <c r="D4018" s="11"/>
      <c r="E4018" s="11"/>
      <c r="F4018" s="9"/>
      <c r="G4018" s="9"/>
      <c r="H4018" s="9"/>
      <c r="I4018" s="9"/>
      <c r="J4018" s="9"/>
      <c r="K4018" s="9"/>
      <c r="L4018" s="9"/>
      <c r="M4018" s="9"/>
      <c r="N4018" s="9"/>
      <c r="O4018" s="12"/>
      <c r="P4018" s="9"/>
      <c r="Q4018" s="9"/>
    </row>
    <row r="4019" spans="1:17" x14ac:dyDescent="0.2">
      <c r="A4019" s="9"/>
      <c r="B4019" s="10"/>
      <c r="C4019" s="9"/>
      <c r="D4019" s="11"/>
      <c r="E4019" s="11"/>
      <c r="F4019" s="9"/>
      <c r="G4019" s="9"/>
      <c r="H4019" s="9"/>
      <c r="I4019" s="9"/>
      <c r="J4019" s="9"/>
      <c r="K4019" s="9"/>
      <c r="L4019" s="9"/>
      <c r="M4019" s="9"/>
      <c r="N4019" s="9"/>
      <c r="O4019" s="12"/>
      <c r="P4019" s="9"/>
      <c r="Q4019" s="9"/>
    </row>
    <row r="4020" spans="1:17" x14ac:dyDescent="0.2">
      <c r="A4020" s="9"/>
      <c r="B4020" s="10"/>
      <c r="C4020" s="9"/>
      <c r="D4020" s="11"/>
      <c r="E4020" s="11"/>
      <c r="F4020" s="9"/>
      <c r="G4020" s="9"/>
      <c r="H4020" s="9"/>
      <c r="I4020" s="9"/>
      <c r="J4020" s="9"/>
      <c r="K4020" s="9"/>
      <c r="L4020" s="9"/>
      <c r="M4020" s="9"/>
      <c r="N4020" s="9"/>
      <c r="O4020" s="12"/>
      <c r="P4020" s="9"/>
      <c r="Q4020" s="9"/>
    </row>
    <row r="4021" spans="1:17" x14ac:dyDescent="0.2">
      <c r="A4021" s="9"/>
      <c r="B4021" s="10"/>
      <c r="C4021" s="9"/>
      <c r="D4021" s="11"/>
      <c r="E4021" s="11"/>
      <c r="F4021" s="9"/>
      <c r="G4021" s="9"/>
      <c r="H4021" s="9"/>
      <c r="I4021" s="9"/>
      <c r="J4021" s="9"/>
      <c r="K4021" s="9"/>
      <c r="L4021" s="9"/>
      <c r="M4021" s="9"/>
      <c r="N4021" s="9"/>
      <c r="O4021" s="12"/>
      <c r="P4021" s="9"/>
      <c r="Q4021" s="9"/>
    </row>
    <row r="4022" spans="1:17" x14ac:dyDescent="0.2">
      <c r="A4022" s="9"/>
      <c r="B4022" s="10"/>
      <c r="C4022" s="9"/>
      <c r="D4022" s="11"/>
      <c r="E4022" s="11"/>
      <c r="F4022" s="9"/>
      <c r="G4022" s="9"/>
      <c r="H4022" s="9"/>
      <c r="I4022" s="9"/>
      <c r="J4022" s="9"/>
      <c r="K4022" s="9"/>
      <c r="L4022" s="9"/>
      <c r="M4022" s="9"/>
      <c r="N4022" s="9"/>
      <c r="O4022" s="12"/>
      <c r="P4022" s="9"/>
      <c r="Q4022" s="9"/>
    </row>
    <row r="4023" spans="1:17" x14ac:dyDescent="0.2">
      <c r="A4023" s="9"/>
      <c r="B4023" s="10"/>
      <c r="C4023" s="9"/>
      <c r="D4023" s="11"/>
      <c r="E4023" s="11"/>
      <c r="F4023" s="9"/>
      <c r="G4023" s="9"/>
      <c r="H4023" s="9"/>
      <c r="I4023" s="9"/>
      <c r="J4023" s="9"/>
      <c r="K4023" s="9"/>
      <c r="L4023" s="9"/>
      <c r="M4023" s="9"/>
      <c r="N4023" s="9"/>
      <c r="O4023" s="12"/>
      <c r="P4023" s="9"/>
      <c r="Q4023" s="9"/>
    </row>
    <row r="4024" spans="1:17" x14ac:dyDescent="0.2">
      <c r="A4024" s="9"/>
      <c r="B4024" s="10"/>
      <c r="C4024" s="9"/>
      <c r="D4024" s="11"/>
      <c r="E4024" s="11"/>
      <c r="F4024" s="9"/>
      <c r="G4024" s="9"/>
      <c r="H4024" s="9"/>
      <c r="I4024" s="9"/>
      <c r="J4024" s="9"/>
      <c r="K4024" s="9"/>
      <c r="L4024" s="9"/>
      <c r="M4024" s="9"/>
      <c r="N4024" s="9"/>
      <c r="O4024" s="12"/>
      <c r="P4024" s="9"/>
      <c r="Q4024" s="9"/>
    </row>
    <row r="4025" spans="1:17" x14ac:dyDescent="0.2">
      <c r="A4025" s="9"/>
      <c r="B4025" s="10"/>
      <c r="C4025" s="9"/>
      <c r="D4025" s="11"/>
      <c r="E4025" s="11"/>
      <c r="F4025" s="9"/>
      <c r="G4025" s="9"/>
      <c r="H4025" s="9"/>
      <c r="I4025" s="9"/>
      <c r="J4025" s="9"/>
      <c r="K4025" s="9"/>
      <c r="L4025" s="9"/>
      <c r="M4025" s="9"/>
      <c r="N4025" s="9"/>
      <c r="O4025" s="12"/>
      <c r="P4025" s="9"/>
      <c r="Q4025" s="9"/>
    </row>
    <row r="4026" spans="1:17" x14ac:dyDescent="0.2">
      <c r="A4026" s="9"/>
      <c r="B4026" s="10"/>
      <c r="C4026" s="9"/>
      <c r="D4026" s="11"/>
      <c r="E4026" s="11"/>
      <c r="F4026" s="9"/>
      <c r="G4026" s="9"/>
      <c r="H4026" s="9"/>
      <c r="I4026" s="9"/>
      <c r="J4026" s="9"/>
      <c r="K4026" s="9"/>
      <c r="L4026" s="9"/>
      <c r="M4026" s="9"/>
      <c r="N4026" s="9"/>
      <c r="O4026" s="12"/>
      <c r="P4026" s="9"/>
      <c r="Q4026" s="9"/>
    </row>
    <row r="4027" spans="1:17" x14ac:dyDescent="0.2">
      <c r="A4027" s="9"/>
      <c r="B4027" s="10"/>
      <c r="C4027" s="9"/>
      <c r="D4027" s="11"/>
      <c r="E4027" s="11"/>
      <c r="F4027" s="9"/>
      <c r="G4027" s="9"/>
      <c r="H4027" s="9"/>
      <c r="I4027" s="9"/>
      <c r="J4027" s="9"/>
      <c r="K4027" s="9"/>
      <c r="L4027" s="9"/>
      <c r="M4027" s="9"/>
      <c r="N4027" s="9"/>
      <c r="O4027" s="12"/>
      <c r="P4027" s="9"/>
      <c r="Q4027" s="9"/>
    </row>
    <row r="4028" spans="1:17" x14ac:dyDescent="0.2">
      <c r="A4028" s="9"/>
      <c r="B4028" s="10"/>
      <c r="C4028" s="9"/>
      <c r="D4028" s="11"/>
      <c r="E4028" s="11"/>
      <c r="F4028" s="9"/>
      <c r="G4028" s="9"/>
      <c r="H4028" s="9"/>
      <c r="I4028" s="9"/>
      <c r="J4028" s="9"/>
      <c r="K4028" s="9"/>
      <c r="L4028" s="9"/>
      <c r="M4028" s="9"/>
      <c r="N4028" s="9"/>
      <c r="O4028" s="12"/>
      <c r="P4028" s="9"/>
      <c r="Q4028" s="9"/>
    </row>
    <row r="4029" spans="1:17" x14ac:dyDescent="0.2">
      <c r="A4029" s="9"/>
      <c r="B4029" s="10"/>
      <c r="C4029" s="9"/>
      <c r="D4029" s="11"/>
      <c r="E4029" s="11"/>
      <c r="F4029" s="9"/>
      <c r="G4029" s="9"/>
      <c r="H4029" s="9"/>
      <c r="I4029" s="9"/>
      <c r="J4029" s="9"/>
      <c r="K4029" s="9"/>
      <c r="L4029" s="9"/>
      <c r="M4029" s="9"/>
      <c r="N4029" s="9"/>
      <c r="O4029" s="12"/>
      <c r="P4029" s="9"/>
      <c r="Q4029" s="9"/>
    </row>
    <row r="4030" spans="1:17" x14ac:dyDescent="0.2">
      <c r="A4030" s="9"/>
      <c r="B4030" s="10"/>
      <c r="C4030" s="9"/>
      <c r="D4030" s="11"/>
      <c r="E4030" s="11"/>
      <c r="F4030" s="9"/>
      <c r="G4030" s="9"/>
      <c r="H4030" s="9"/>
      <c r="I4030" s="9"/>
      <c r="J4030" s="9"/>
      <c r="K4030" s="9"/>
      <c r="L4030" s="9"/>
      <c r="M4030" s="9"/>
      <c r="N4030" s="9"/>
      <c r="O4030" s="12"/>
      <c r="P4030" s="9"/>
      <c r="Q4030" s="9"/>
    </row>
    <row r="4031" spans="1:17" x14ac:dyDescent="0.2">
      <c r="A4031" s="9"/>
      <c r="B4031" s="10"/>
      <c r="C4031" s="9"/>
      <c r="D4031" s="11"/>
      <c r="E4031" s="11"/>
      <c r="F4031" s="9"/>
      <c r="G4031" s="9"/>
      <c r="H4031" s="9"/>
      <c r="I4031" s="9"/>
      <c r="J4031" s="9"/>
      <c r="K4031" s="9"/>
      <c r="L4031" s="9"/>
      <c r="M4031" s="9"/>
      <c r="N4031" s="9"/>
      <c r="O4031" s="12"/>
      <c r="P4031" s="9"/>
      <c r="Q4031" s="9"/>
    </row>
    <row r="4032" spans="1:17" x14ac:dyDescent="0.2">
      <c r="A4032" s="9"/>
      <c r="B4032" s="10"/>
      <c r="C4032" s="9"/>
      <c r="D4032" s="11"/>
      <c r="E4032" s="11"/>
      <c r="F4032" s="9"/>
      <c r="G4032" s="9"/>
      <c r="H4032" s="9"/>
      <c r="I4032" s="9"/>
      <c r="J4032" s="9"/>
      <c r="K4032" s="9"/>
      <c r="L4032" s="9"/>
      <c r="M4032" s="9"/>
      <c r="N4032" s="9"/>
      <c r="O4032" s="12"/>
      <c r="P4032" s="9"/>
      <c r="Q4032" s="9"/>
    </row>
    <row r="4033" spans="1:17" x14ac:dyDescent="0.2">
      <c r="A4033" s="9"/>
      <c r="B4033" s="10"/>
      <c r="C4033" s="9"/>
      <c r="D4033" s="11"/>
      <c r="E4033" s="11"/>
      <c r="F4033" s="9"/>
      <c r="G4033" s="9"/>
      <c r="H4033" s="9"/>
      <c r="I4033" s="9"/>
      <c r="J4033" s="9"/>
      <c r="K4033" s="9"/>
      <c r="L4033" s="9"/>
      <c r="M4033" s="9"/>
      <c r="N4033" s="9"/>
      <c r="O4033" s="12"/>
      <c r="P4033" s="9"/>
      <c r="Q4033" s="9"/>
    </row>
    <row r="4034" spans="1:17" x14ac:dyDescent="0.2">
      <c r="A4034" s="9"/>
      <c r="B4034" s="10"/>
      <c r="C4034" s="9"/>
      <c r="D4034" s="11"/>
      <c r="E4034" s="11"/>
      <c r="F4034" s="9"/>
      <c r="G4034" s="9"/>
      <c r="H4034" s="9"/>
      <c r="I4034" s="9"/>
      <c r="J4034" s="9"/>
      <c r="K4034" s="9"/>
      <c r="L4034" s="9"/>
      <c r="M4034" s="9"/>
      <c r="N4034" s="9"/>
      <c r="O4034" s="12"/>
      <c r="P4034" s="9"/>
      <c r="Q4034" s="9"/>
    </row>
    <row r="4035" spans="1:17" x14ac:dyDescent="0.2">
      <c r="A4035" s="9"/>
      <c r="B4035" s="10"/>
      <c r="C4035" s="9"/>
      <c r="D4035" s="11"/>
      <c r="E4035" s="11"/>
      <c r="F4035" s="9"/>
      <c r="G4035" s="9"/>
      <c r="H4035" s="9"/>
      <c r="I4035" s="9"/>
      <c r="J4035" s="9"/>
      <c r="K4035" s="9"/>
      <c r="L4035" s="9"/>
      <c r="M4035" s="9"/>
      <c r="N4035" s="9"/>
      <c r="O4035" s="12"/>
      <c r="P4035" s="9"/>
      <c r="Q4035" s="9"/>
    </row>
    <row r="4036" spans="1:17" x14ac:dyDescent="0.2">
      <c r="A4036" s="9"/>
      <c r="B4036" s="10"/>
      <c r="C4036" s="9"/>
      <c r="D4036" s="11"/>
      <c r="E4036" s="11"/>
      <c r="F4036" s="9"/>
      <c r="G4036" s="9"/>
      <c r="H4036" s="9"/>
      <c r="I4036" s="9"/>
      <c r="J4036" s="9"/>
      <c r="K4036" s="9"/>
      <c r="L4036" s="9"/>
      <c r="M4036" s="9"/>
      <c r="N4036" s="9"/>
      <c r="O4036" s="12"/>
      <c r="P4036" s="9"/>
      <c r="Q4036" s="9"/>
    </row>
    <row r="4037" spans="1:17" x14ac:dyDescent="0.2">
      <c r="A4037" s="9"/>
      <c r="B4037" s="10"/>
      <c r="C4037" s="9"/>
      <c r="D4037" s="11"/>
      <c r="E4037" s="11"/>
      <c r="F4037" s="9"/>
      <c r="G4037" s="9"/>
      <c r="H4037" s="9"/>
      <c r="I4037" s="9"/>
      <c r="J4037" s="9"/>
      <c r="K4037" s="9"/>
      <c r="L4037" s="9"/>
      <c r="M4037" s="9"/>
      <c r="N4037" s="9"/>
      <c r="O4037" s="12"/>
      <c r="P4037" s="9"/>
      <c r="Q4037" s="9"/>
    </row>
    <row r="4038" spans="1:17" x14ac:dyDescent="0.2">
      <c r="A4038" s="9"/>
      <c r="B4038" s="10"/>
      <c r="C4038" s="9"/>
      <c r="D4038" s="11"/>
      <c r="E4038" s="11"/>
      <c r="F4038" s="9"/>
      <c r="G4038" s="9"/>
      <c r="H4038" s="9"/>
      <c r="I4038" s="9"/>
      <c r="J4038" s="9"/>
      <c r="K4038" s="9"/>
      <c r="L4038" s="9"/>
      <c r="M4038" s="9"/>
      <c r="N4038" s="9"/>
      <c r="O4038" s="12"/>
      <c r="P4038" s="9"/>
      <c r="Q4038" s="9"/>
    </row>
    <row r="4039" spans="1:17" x14ac:dyDescent="0.2">
      <c r="A4039" s="9"/>
      <c r="B4039" s="10"/>
      <c r="C4039" s="9"/>
      <c r="D4039" s="11"/>
      <c r="E4039" s="11"/>
      <c r="F4039" s="9"/>
      <c r="G4039" s="9"/>
      <c r="H4039" s="9"/>
      <c r="I4039" s="9"/>
      <c r="J4039" s="9"/>
      <c r="K4039" s="9"/>
      <c r="L4039" s="9"/>
      <c r="M4039" s="9"/>
      <c r="N4039" s="9"/>
      <c r="O4039" s="12"/>
      <c r="P4039" s="9"/>
      <c r="Q4039" s="9"/>
    </row>
    <row r="4040" spans="1:17" x14ac:dyDescent="0.2">
      <c r="A4040" s="9"/>
      <c r="B4040" s="10"/>
      <c r="C4040" s="9"/>
      <c r="D4040" s="11"/>
      <c r="E4040" s="11"/>
      <c r="F4040" s="9"/>
      <c r="G4040" s="9"/>
      <c r="H4040" s="9"/>
      <c r="I4040" s="9"/>
      <c r="J4040" s="9"/>
      <c r="K4040" s="9"/>
      <c r="L4040" s="9"/>
      <c r="M4040" s="9"/>
      <c r="N4040" s="9"/>
      <c r="O4040" s="12"/>
      <c r="P4040" s="9"/>
      <c r="Q4040" s="9"/>
    </row>
    <row r="4041" spans="1:17" x14ac:dyDescent="0.2">
      <c r="A4041" s="9"/>
      <c r="B4041" s="10"/>
      <c r="C4041" s="9"/>
      <c r="D4041" s="11"/>
      <c r="E4041" s="11"/>
      <c r="F4041" s="9"/>
      <c r="G4041" s="9"/>
      <c r="H4041" s="9"/>
      <c r="I4041" s="9"/>
      <c r="J4041" s="9"/>
      <c r="K4041" s="9"/>
      <c r="L4041" s="9"/>
      <c r="M4041" s="9"/>
      <c r="N4041" s="9"/>
      <c r="O4041" s="12"/>
      <c r="P4041" s="9"/>
      <c r="Q4041" s="9"/>
    </row>
    <row r="4042" spans="1:17" x14ac:dyDescent="0.2">
      <c r="A4042" s="9"/>
      <c r="B4042" s="10"/>
      <c r="C4042" s="9"/>
      <c r="D4042" s="11"/>
      <c r="E4042" s="11"/>
      <c r="F4042" s="9"/>
      <c r="G4042" s="9"/>
      <c r="H4042" s="9"/>
      <c r="I4042" s="9"/>
      <c r="J4042" s="9"/>
      <c r="K4042" s="9"/>
      <c r="L4042" s="9"/>
      <c r="M4042" s="9"/>
      <c r="N4042" s="9"/>
      <c r="O4042" s="12"/>
      <c r="P4042" s="9"/>
      <c r="Q4042" s="9"/>
    </row>
    <row r="4043" spans="1:17" x14ac:dyDescent="0.2">
      <c r="A4043" s="9"/>
      <c r="B4043" s="10"/>
      <c r="C4043" s="9"/>
      <c r="D4043" s="11"/>
      <c r="E4043" s="11"/>
      <c r="F4043" s="9"/>
      <c r="G4043" s="9"/>
      <c r="H4043" s="9"/>
      <c r="I4043" s="9"/>
      <c r="J4043" s="9"/>
      <c r="K4043" s="9"/>
      <c r="L4043" s="9"/>
      <c r="M4043" s="9"/>
      <c r="N4043" s="9"/>
      <c r="O4043" s="12"/>
      <c r="P4043" s="9"/>
      <c r="Q4043" s="9"/>
    </row>
    <row r="4044" spans="1:17" x14ac:dyDescent="0.2">
      <c r="A4044" s="9"/>
      <c r="B4044" s="10"/>
      <c r="C4044" s="9"/>
      <c r="D4044" s="11"/>
      <c r="E4044" s="11"/>
      <c r="F4044" s="9"/>
      <c r="G4044" s="9"/>
      <c r="H4044" s="9"/>
      <c r="I4044" s="9"/>
      <c r="J4044" s="9"/>
      <c r="K4044" s="9"/>
      <c r="L4044" s="9"/>
      <c r="M4044" s="9"/>
      <c r="N4044" s="9"/>
      <c r="O4044" s="12"/>
      <c r="P4044" s="9"/>
      <c r="Q4044" s="9"/>
    </row>
    <row r="4045" spans="1:17" x14ac:dyDescent="0.2">
      <c r="A4045" s="9"/>
      <c r="B4045" s="10"/>
      <c r="C4045" s="9"/>
      <c r="D4045" s="11"/>
      <c r="E4045" s="11"/>
      <c r="F4045" s="9"/>
      <c r="G4045" s="9"/>
      <c r="H4045" s="9"/>
      <c r="I4045" s="9"/>
      <c r="J4045" s="9"/>
      <c r="K4045" s="9"/>
      <c r="L4045" s="9"/>
      <c r="M4045" s="9"/>
      <c r="N4045" s="9"/>
      <c r="O4045" s="12"/>
      <c r="P4045" s="9"/>
      <c r="Q4045" s="9"/>
    </row>
    <row r="4046" spans="1:17" x14ac:dyDescent="0.2">
      <c r="A4046" s="9"/>
      <c r="B4046" s="10"/>
      <c r="C4046" s="9"/>
      <c r="D4046" s="11"/>
      <c r="E4046" s="11"/>
      <c r="F4046" s="9"/>
      <c r="G4046" s="9"/>
      <c r="H4046" s="9"/>
      <c r="I4046" s="9"/>
      <c r="J4046" s="9"/>
      <c r="K4046" s="9"/>
      <c r="L4046" s="9"/>
      <c r="M4046" s="9"/>
      <c r="N4046" s="9"/>
      <c r="O4046" s="12"/>
      <c r="P4046" s="9"/>
      <c r="Q4046" s="9"/>
    </row>
    <row r="4047" spans="1:17" x14ac:dyDescent="0.2">
      <c r="A4047" s="9"/>
      <c r="B4047" s="10"/>
      <c r="C4047" s="9"/>
      <c r="D4047" s="11"/>
      <c r="E4047" s="11"/>
      <c r="F4047" s="9"/>
      <c r="G4047" s="9"/>
      <c r="H4047" s="9"/>
      <c r="I4047" s="9"/>
      <c r="J4047" s="9"/>
      <c r="K4047" s="9"/>
      <c r="L4047" s="9"/>
      <c r="M4047" s="9"/>
      <c r="N4047" s="9"/>
      <c r="O4047" s="12"/>
      <c r="P4047" s="9"/>
      <c r="Q4047" s="9"/>
    </row>
    <row r="4048" spans="1:17" x14ac:dyDescent="0.2">
      <c r="A4048" s="9"/>
      <c r="B4048" s="10"/>
      <c r="C4048" s="9"/>
      <c r="D4048" s="11"/>
      <c r="E4048" s="11"/>
      <c r="F4048" s="9"/>
      <c r="G4048" s="9"/>
      <c r="H4048" s="9"/>
      <c r="I4048" s="9"/>
      <c r="J4048" s="9"/>
      <c r="K4048" s="9"/>
      <c r="L4048" s="9"/>
      <c r="M4048" s="9"/>
      <c r="N4048" s="9"/>
      <c r="O4048" s="12"/>
      <c r="P4048" s="9"/>
      <c r="Q4048" s="9"/>
    </row>
    <row r="4049" spans="1:17" x14ac:dyDescent="0.2">
      <c r="A4049" s="9"/>
      <c r="B4049" s="10"/>
      <c r="C4049" s="9"/>
      <c r="D4049" s="11"/>
      <c r="E4049" s="11"/>
      <c r="F4049" s="9"/>
      <c r="G4049" s="9"/>
      <c r="H4049" s="9"/>
      <c r="I4049" s="9"/>
      <c r="J4049" s="9"/>
      <c r="K4049" s="9"/>
      <c r="L4049" s="9"/>
      <c r="M4049" s="9"/>
      <c r="N4049" s="9"/>
      <c r="O4049" s="12"/>
      <c r="P4049" s="9"/>
      <c r="Q4049" s="9"/>
    </row>
    <row r="4050" spans="1:17" x14ac:dyDescent="0.2">
      <c r="A4050" s="9"/>
      <c r="B4050" s="10"/>
      <c r="C4050" s="9"/>
      <c r="D4050" s="11"/>
      <c r="E4050" s="11"/>
      <c r="F4050" s="9"/>
      <c r="G4050" s="9"/>
      <c r="H4050" s="9"/>
      <c r="I4050" s="9"/>
      <c r="J4050" s="9"/>
      <c r="K4050" s="9"/>
      <c r="L4050" s="9"/>
      <c r="M4050" s="9"/>
      <c r="N4050" s="9"/>
      <c r="O4050" s="12"/>
      <c r="P4050" s="9"/>
      <c r="Q4050" s="9"/>
    </row>
    <row r="4051" spans="1:17" x14ac:dyDescent="0.2">
      <c r="A4051" s="9"/>
      <c r="B4051" s="10"/>
      <c r="C4051" s="9"/>
      <c r="D4051" s="11"/>
      <c r="E4051" s="11"/>
      <c r="F4051" s="9"/>
      <c r="G4051" s="9"/>
      <c r="H4051" s="9"/>
      <c r="I4051" s="9"/>
      <c r="J4051" s="9"/>
      <c r="K4051" s="9"/>
      <c r="L4051" s="9"/>
      <c r="M4051" s="9"/>
      <c r="N4051" s="9"/>
      <c r="O4051" s="12"/>
      <c r="P4051" s="9"/>
      <c r="Q4051" s="9"/>
    </row>
    <row r="4052" spans="1:17" x14ac:dyDescent="0.2">
      <c r="A4052" s="9"/>
      <c r="B4052" s="10"/>
      <c r="C4052" s="9"/>
      <c r="D4052" s="11"/>
      <c r="E4052" s="11"/>
      <c r="F4052" s="9"/>
      <c r="G4052" s="9"/>
      <c r="H4052" s="9"/>
      <c r="I4052" s="9"/>
      <c r="J4052" s="9"/>
      <c r="K4052" s="9"/>
      <c r="L4052" s="9"/>
      <c r="M4052" s="9"/>
      <c r="N4052" s="9"/>
      <c r="O4052" s="12"/>
      <c r="P4052" s="9"/>
      <c r="Q4052" s="9"/>
    </row>
    <row r="4053" spans="1:17" x14ac:dyDescent="0.2">
      <c r="A4053" s="9"/>
      <c r="B4053" s="10"/>
      <c r="C4053" s="9"/>
      <c r="D4053" s="11"/>
      <c r="E4053" s="11"/>
      <c r="F4053" s="9"/>
      <c r="G4053" s="9"/>
      <c r="H4053" s="9"/>
      <c r="I4053" s="9"/>
      <c r="J4053" s="9"/>
      <c r="K4053" s="9"/>
      <c r="L4053" s="9"/>
      <c r="M4053" s="9"/>
      <c r="N4053" s="9"/>
      <c r="O4053" s="12"/>
      <c r="P4053" s="9"/>
      <c r="Q4053" s="9"/>
    </row>
    <row r="4054" spans="1:17" x14ac:dyDescent="0.2">
      <c r="A4054" s="9"/>
      <c r="B4054" s="10"/>
      <c r="C4054" s="9"/>
      <c r="D4054" s="11"/>
      <c r="E4054" s="11"/>
      <c r="F4054" s="9"/>
      <c r="G4054" s="9"/>
      <c r="H4054" s="9"/>
      <c r="I4054" s="9"/>
      <c r="J4054" s="9"/>
      <c r="K4054" s="9"/>
      <c r="L4054" s="9"/>
      <c r="M4054" s="9"/>
      <c r="N4054" s="9"/>
      <c r="O4054" s="12"/>
      <c r="P4054" s="9"/>
      <c r="Q4054" s="9"/>
    </row>
    <row r="4055" spans="1:17" x14ac:dyDescent="0.2">
      <c r="A4055" s="9"/>
      <c r="B4055" s="10"/>
      <c r="C4055" s="9"/>
      <c r="D4055" s="11"/>
      <c r="E4055" s="11"/>
      <c r="F4055" s="9"/>
      <c r="G4055" s="9"/>
      <c r="H4055" s="9"/>
      <c r="I4055" s="9"/>
      <c r="J4055" s="9"/>
      <c r="K4055" s="9"/>
      <c r="L4055" s="9"/>
      <c r="M4055" s="9"/>
      <c r="N4055" s="9"/>
      <c r="O4055" s="12"/>
      <c r="P4055" s="9"/>
      <c r="Q4055" s="9"/>
    </row>
    <row r="4056" spans="1:17" x14ac:dyDescent="0.2">
      <c r="A4056" s="9"/>
      <c r="B4056" s="10"/>
      <c r="C4056" s="9"/>
      <c r="D4056" s="11"/>
      <c r="E4056" s="11"/>
      <c r="F4056" s="9"/>
      <c r="G4056" s="9"/>
      <c r="H4056" s="9"/>
      <c r="I4056" s="9"/>
      <c r="J4056" s="9"/>
      <c r="K4056" s="9"/>
      <c r="L4056" s="9"/>
      <c r="M4056" s="9"/>
      <c r="N4056" s="9"/>
      <c r="O4056" s="12"/>
      <c r="P4056" s="9"/>
      <c r="Q4056" s="9"/>
    </row>
    <row r="4057" spans="1:17" x14ac:dyDescent="0.2">
      <c r="A4057" s="9"/>
      <c r="B4057" s="10"/>
      <c r="C4057" s="9"/>
      <c r="D4057" s="11"/>
      <c r="E4057" s="11"/>
      <c r="F4057" s="9"/>
      <c r="G4057" s="9"/>
      <c r="H4057" s="9"/>
      <c r="I4057" s="9"/>
      <c r="J4057" s="9"/>
      <c r="K4057" s="9"/>
      <c r="L4057" s="9"/>
      <c r="M4057" s="9"/>
      <c r="N4057" s="9"/>
      <c r="O4057" s="12"/>
      <c r="P4057" s="9"/>
      <c r="Q4057" s="9"/>
    </row>
    <row r="4058" spans="1:17" x14ac:dyDescent="0.2">
      <c r="A4058" s="9"/>
      <c r="B4058" s="10"/>
      <c r="C4058" s="9"/>
      <c r="D4058" s="11"/>
      <c r="E4058" s="11"/>
      <c r="F4058" s="9"/>
      <c r="G4058" s="9"/>
      <c r="H4058" s="9"/>
      <c r="I4058" s="9"/>
      <c r="J4058" s="9"/>
      <c r="K4058" s="9"/>
      <c r="L4058" s="9"/>
      <c r="M4058" s="9"/>
      <c r="N4058" s="9"/>
      <c r="O4058" s="12"/>
      <c r="P4058" s="9"/>
      <c r="Q4058" s="9"/>
    </row>
    <row r="4059" spans="1:17" x14ac:dyDescent="0.2">
      <c r="A4059" s="9"/>
      <c r="B4059" s="10"/>
      <c r="C4059" s="9"/>
      <c r="D4059" s="11"/>
      <c r="E4059" s="11"/>
      <c r="F4059" s="9"/>
      <c r="G4059" s="9"/>
      <c r="H4059" s="9"/>
      <c r="I4059" s="9"/>
      <c r="J4059" s="9"/>
      <c r="K4059" s="9"/>
      <c r="L4059" s="9"/>
      <c r="M4059" s="9"/>
      <c r="N4059" s="9"/>
      <c r="O4059" s="12"/>
      <c r="P4059" s="9"/>
      <c r="Q4059" s="9"/>
    </row>
    <row r="4060" spans="1:17" x14ac:dyDescent="0.2">
      <c r="A4060" s="9"/>
      <c r="B4060" s="10"/>
      <c r="C4060" s="9"/>
      <c r="D4060" s="11"/>
      <c r="E4060" s="11"/>
      <c r="F4060" s="9"/>
      <c r="G4060" s="9"/>
      <c r="H4060" s="9"/>
      <c r="I4060" s="9"/>
      <c r="J4060" s="9"/>
      <c r="K4060" s="9"/>
      <c r="L4060" s="9"/>
      <c r="M4060" s="9"/>
      <c r="N4060" s="9"/>
      <c r="O4060" s="12"/>
      <c r="P4060" s="9"/>
      <c r="Q4060" s="9"/>
    </row>
    <row r="4061" spans="1:17" x14ac:dyDescent="0.2">
      <c r="A4061" s="9"/>
      <c r="B4061" s="10"/>
      <c r="C4061" s="9"/>
      <c r="D4061" s="11"/>
      <c r="E4061" s="11"/>
      <c r="F4061" s="9"/>
      <c r="G4061" s="9"/>
      <c r="H4061" s="9"/>
      <c r="I4061" s="9"/>
      <c r="J4061" s="9"/>
      <c r="K4061" s="9"/>
      <c r="L4061" s="9"/>
      <c r="M4061" s="9"/>
      <c r="N4061" s="9"/>
      <c r="O4061" s="12"/>
      <c r="P4061" s="9"/>
      <c r="Q4061" s="9"/>
    </row>
    <row r="4062" spans="1:17" x14ac:dyDescent="0.2">
      <c r="A4062" s="9"/>
      <c r="B4062" s="10"/>
      <c r="C4062" s="9"/>
      <c r="D4062" s="11"/>
      <c r="E4062" s="11"/>
      <c r="F4062" s="9"/>
      <c r="G4062" s="9"/>
      <c r="H4062" s="9"/>
      <c r="I4062" s="9"/>
      <c r="J4062" s="9"/>
      <c r="K4062" s="9"/>
      <c r="L4062" s="9"/>
      <c r="M4062" s="9"/>
      <c r="N4062" s="9"/>
      <c r="O4062" s="12"/>
      <c r="P4062" s="9"/>
      <c r="Q4062" s="9"/>
    </row>
    <row r="4063" spans="1:17" x14ac:dyDescent="0.2">
      <c r="A4063" s="9"/>
      <c r="B4063" s="10"/>
      <c r="C4063" s="9"/>
      <c r="D4063" s="11"/>
      <c r="E4063" s="11"/>
      <c r="F4063" s="9"/>
      <c r="G4063" s="9"/>
      <c r="H4063" s="9"/>
      <c r="I4063" s="9"/>
      <c r="J4063" s="9"/>
      <c r="K4063" s="9"/>
      <c r="L4063" s="9"/>
      <c r="M4063" s="9"/>
      <c r="N4063" s="9"/>
      <c r="O4063" s="12"/>
      <c r="P4063" s="9"/>
      <c r="Q4063" s="9"/>
    </row>
    <row r="4064" spans="1:17" x14ac:dyDescent="0.2">
      <c r="A4064" s="9"/>
      <c r="B4064" s="10"/>
      <c r="C4064" s="9"/>
      <c r="D4064" s="11"/>
      <c r="E4064" s="11"/>
      <c r="F4064" s="9"/>
      <c r="G4064" s="9"/>
      <c r="H4064" s="9"/>
      <c r="I4064" s="9"/>
      <c r="J4064" s="9"/>
      <c r="K4064" s="9"/>
      <c r="L4064" s="9"/>
      <c r="M4064" s="9"/>
      <c r="N4064" s="9"/>
      <c r="O4064" s="12"/>
      <c r="P4064" s="9"/>
      <c r="Q4064" s="9"/>
    </row>
    <row r="4065" spans="1:17" x14ac:dyDescent="0.2">
      <c r="A4065" s="9"/>
      <c r="B4065" s="10"/>
      <c r="C4065" s="9"/>
      <c r="D4065" s="11"/>
      <c r="E4065" s="11"/>
      <c r="F4065" s="9"/>
      <c r="G4065" s="9"/>
      <c r="H4065" s="9"/>
      <c r="I4065" s="9"/>
      <c r="J4065" s="9"/>
      <c r="K4065" s="9"/>
      <c r="L4065" s="9"/>
      <c r="M4065" s="9"/>
      <c r="N4065" s="9"/>
      <c r="O4065" s="12"/>
      <c r="P4065" s="9"/>
      <c r="Q4065" s="9"/>
    </row>
    <row r="4066" spans="1:17" x14ac:dyDescent="0.2">
      <c r="A4066" s="9"/>
      <c r="B4066" s="10"/>
      <c r="C4066" s="9"/>
      <c r="D4066" s="11"/>
      <c r="E4066" s="11"/>
      <c r="F4066" s="9"/>
      <c r="G4066" s="9"/>
      <c r="H4066" s="9"/>
      <c r="I4066" s="9"/>
      <c r="J4066" s="9"/>
      <c r="K4066" s="9"/>
      <c r="L4066" s="9"/>
      <c r="M4066" s="9"/>
      <c r="N4066" s="9"/>
      <c r="O4066" s="12"/>
      <c r="P4066" s="9"/>
      <c r="Q4066" s="9"/>
    </row>
    <row r="4067" spans="1:17" x14ac:dyDescent="0.2">
      <c r="A4067" s="9"/>
      <c r="B4067" s="10"/>
      <c r="C4067" s="9"/>
      <c r="D4067" s="11"/>
      <c r="E4067" s="11"/>
      <c r="F4067" s="9"/>
      <c r="G4067" s="9"/>
      <c r="H4067" s="9"/>
      <c r="I4067" s="9"/>
      <c r="J4067" s="9"/>
      <c r="K4067" s="9"/>
      <c r="L4067" s="9"/>
      <c r="M4067" s="9"/>
      <c r="N4067" s="9"/>
      <c r="O4067" s="12"/>
      <c r="P4067" s="9"/>
      <c r="Q4067" s="9"/>
    </row>
    <row r="4068" spans="1:17" x14ac:dyDescent="0.2">
      <c r="A4068" s="9"/>
      <c r="B4068" s="10"/>
      <c r="C4068" s="9"/>
      <c r="D4068" s="11"/>
      <c r="E4068" s="11"/>
      <c r="F4068" s="9"/>
      <c r="G4068" s="9"/>
      <c r="H4068" s="9"/>
      <c r="I4068" s="9"/>
      <c r="J4068" s="9"/>
      <c r="K4068" s="9"/>
      <c r="L4068" s="9"/>
      <c r="M4068" s="9"/>
      <c r="N4068" s="9"/>
      <c r="O4068" s="12"/>
      <c r="P4068" s="9"/>
      <c r="Q4068" s="9"/>
    </row>
    <row r="4069" spans="1:17" x14ac:dyDescent="0.2">
      <c r="A4069" s="9"/>
      <c r="B4069" s="10"/>
      <c r="C4069" s="9"/>
      <c r="D4069" s="11"/>
      <c r="E4069" s="11"/>
      <c r="F4069" s="9"/>
      <c r="G4069" s="9"/>
      <c r="H4069" s="9"/>
      <c r="I4069" s="9"/>
      <c r="J4069" s="9"/>
      <c r="K4069" s="9"/>
      <c r="L4069" s="9"/>
      <c r="M4069" s="9"/>
      <c r="N4069" s="9"/>
      <c r="O4069" s="12"/>
      <c r="P4069" s="9"/>
      <c r="Q4069" s="9"/>
    </row>
    <row r="4070" spans="1:17" x14ac:dyDescent="0.2">
      <c r="A4070" s="9"/>
      <c r="B4070" s="10"/>
      <c r="C4070" s="9"/>
      <c r="D4070" s="11"/>
      <c r="E4070" s="11"/>
      <c r="F4070" s="9"/>
      <c r="G4070" s="9"/>
      <c r="H4070" s="9"/>
      <c r="I4070" s="9"/>
      <c r="J4070" s="9"/>
      <c r="K4070" s="9"/>
      <c r="L4070" s="9"/>
      <c r="M4070" s="9"/>
      <c r="N4070" s="9"/>
      <c r="O4070" s="12"/>
      <c r="P4070" s="9"/>
      <c r="Q4070" s="9"/>
    </row>
    <row r="4071" spans="1:17" x14ac:dyDescent="0.2">
      <c r="A4071" s="9"/>
      <c r="B4071" s="10"/>
      <c r="C4071" s="9"/>
      <c r="D4071" s="11"/>
      <c r="E4071" s="11"/>
      <c r="F4071" s="9"/>
      <c r="G4071" s="9"/>
      <c r="H4071" s="9"/>
      <c r="I4071" s="9"/>
      <c r="J4071" s="9"/>
      <c r="K4071" s="9"/>
      <c r="L4071" s="9"/>
      <c r="M4071" s="9"/>
      <c r="N4071" s="9"/>
      <c r="O4071" s="12"/>
      <c r="P4071" s="9"/>
      <c r="Q4071" s="9"/>
    </row>
    <row r="4072" spans="1:17" x14ac:dyDescent="0.2">
      <c r="A4072" s="9"/>
      <c r="B4072" s="10"/>
      <c r="C4072" s="9"/>
      <c r="D4072" s="11"/>
      <c r="E4072" s="11"/>
      <c r="F4072" s="9"/>
      <c r="G4072" s="9"/>
      <c r="H4072" s="9"/>
      <c r="I4072" s="9"/>
      <c r="J4072" s="9"/>
      <c r="K4072" s="9"/>
      <c r="L4072" s="9"/>
      <c r="M4072" s="9"/>
      <c r="N4072" s="9"/>
      <c r="O4072" s="12"/>
      <c r="P4072" s="9"/>
      <c r="Q4072" s="9"/>
    </row>
    <row r="4073" spans="1:17" x14ac:dyDescent="0.2">
      <c r="A4073" s="9"/>
      <c r="B4073" s="10"/>
      <c r="C4073" s="9"/>
      <c r="D4073" s="11"/>
      <c r="E4073" s="11"/>
      <c r="F4073" s="9"/>
      <c r="G4073" s="9"/>
      <c r="H4073" s="9"/>
      <c r="I4073" s="9"/>
      <c r="J4073" s="9"/>
      <c r="K4073" s="9"/>
      <c r="L4073" s="9"/>
      <c r="M4073" s="9"/>
      <c r="N4073" s="9"/>
      <c r="O4073" s="12"/>
      <c r="P4073" s="9"/>
      <c r="Q4073" s="9"/>
    </row>
    <row r="4074" spans="1:17" x14ac:dyDescent="0.2">
      <c r="A4074" s="9"/>
      <c r="B4074" s="10"/>
      <c r="C4074" s="9"/>
      <c r="D4074" s="11"/>
      <c r="E4074" s="11"/>
      <c r="F4074" s="9"/>
      <c r="G4074" s="9"/>
      <c r="H4074" s="9"/>
      <c r="I4074" s="9"/>
      <c r="J4074" s="9"/>
      <c r="K4074" s="9"/>
      <c r="L4074" s="9"/>
      <c r="M4074" s="9"/>
      <c r="N4074" s="9"/>
      <c r="O4074" s="12"/>
      <c r="P4074" s="9"/>
      <c r="Q4074" s="9"/>
    </row>
    <row r="4075" spans="1:17" x14ac:dyDescent="0.2">
      <c r="A4075" s="9"/>
      <c r="B4075" s="10"/>
      <c r="C4075" s="9"/>
      <c r="D4075" s="11"/>
      <c r="E4075" s="11"/>
      <c r="F4075" s="9"/>
      <c r="G4075" s="9"/>
      <c r="H4075" s="9"/>
      <c r="I4075" s="9"/>
      <c r="J4075" s="9"/>
      <c r="K4075" s="9"/>
      <c r="L4075" s="9"/>
      <c r="M4075" s="9"/>
      <c r="N4075" s="9"/>
      <c r="O4075" s="12"/>
      <c r="P4075" s="9"/>
      <c r="Q4075" s="9"/>
    </row>
    <row r="4076" spans="1:17" x14ac:dyDescent="0.2">
      <c r="A4076" s="9"/>
      <c r="B4076" s="10"/>
      <c r="C4076" s="9"/>
      <c r="D4076" s="11"/>
      <c r="E4076" s="11"/>
      <c r="F4076" s="9"/>
      <c r="G4076" s="9"/>
      <c r="H4076" s="9"/>
      <c r="I4076" s="9"/>
      <c r="J4076" s="9"/>
      <c r="K4076" s="9"/>
      <c r="L4076" s="9"/>
      <c r="M4076" s="9"/>
      <c r="N4076" s="9"/>
      <c r="O4076" s="12"/>
      <c r="P4076" s="9"/>
      <c r="Q4076" s="9"/>
    </row>
    <row r="4077" spans="1:17" x14ac:dyDescent="0.2">
      <c r="A4077" s="9"/>
      <c r="B4077" s="10"/>
      <c r="C4077" s="9"/>
      <c r="D4077" s="11"/>
      <c r="E4077" s="11"/>
      <c r="F4077" s="9"/>
      <c r="G4077" s="9"/>
      <c r="H4077" s="9"/>
      <c r="I4077" s="9"/>
      <c r="J4077" s="9"/>
      <c r="K4077" s="9"/>
      <c r="L4077" s="9"/>
      <c r="M4077" s="9"/>
      <c r="N4077" s="9"/>
      <c r="O4077" s="12"/>
      <c r="P4077" s="9"/>
      <c r="Q4077" s="9"/>
    </row>
    <row r="4078" spans="1:17" x14ac:dyDescent="0.2">
      <c r="A4078" s="9"/>
      <c r="B4078" s="10"/>
      <c r="C4078" s="9"/>
      <c r="D4078" s="11"/>
      <c r="E4078" s="11"/>
      <c r="F4078" s="9"/>
      <c r="G4078" s="9"/>
      <c r="H4078" s="9"/>
      <c r="I4078" s="9"/>
      <c r="J4078" s="9"/>
      <c r="K4078" s="9"/>
      <c r="L4078" s="9"/>
      <c r="M4078" s="9"/>
      <c r="N4078" s="9"/>
      <c r="O4078" s="12"/>
      <c r="P4078" s="9"/>
      <c r="Q4078" s="9"/>
    </row>
    <row r="4079" spans="1:17" x14ac:dyDescent="0.2">
      <c r="A4079" s="9"/>
      <c r="B4079" s="10"/>
      <c r="C4079" s="9"/>
      <c r="D4079" s="11"/>
      <c r="E4079" s="11"/>
      <c r="F4079" s="9"/>
      <c r="G4079" s="9"/>
      <c r="H4079" s="9"/>
      <c r="I4079" s="9"/>
      <c r="J4079" s="9"/>
      <c r="K4079" s="9"/>
      <c r="L4079" s="9"/>
      <c r="M4079" s="9"/>
      <c r="N4079" s="9"/>
      <c r="O4079" s="12"/>
      <c r="P4079" s="9"/>
      <c r="Q4079" s="9"/>
    </row>
    <row r="4080" spans="1:17" x14ac:dyDescent="0.2">
      <c r="A4080" s="9"/>
      <c r="B4080" s="10"/>
      <c r="C4080" s="9"/>
      <c r="D4080" s="11"/>
      <c r="E4080" s="11"/>
      <c r="F4080" s="9"/>
      <c r="G4080" s="9"/>
      <c r="H4080" s="9"/>
      <c r="I4080" s="9"/>
      <c r="J4080" s="9"/>
      <c r="K4080" s="9"/>
      <c r="L4080" s="9"/>
      <c r="M4080" s="9"/>
      <c r="N4080" s="9"/>
      <c r="O4080" s="12"/>
      <c r="P4080" s="9"/>
      <c r="Q4080" s="9"/>
    </row>
    <row r="4081" spans="1:17" x14ac:dyDescent="0.2">
      <c r="A4081" s="9"/>
      <c r="B4081" s="10"/>
      <c r="C4081" s="9"/>
      <c r="D4081" s="11"/>
      <c r="E4081" s="11"/>
      <c r="F4081" s="9"/>
      <c r="G4081" s="9"/>
      <c r="H4081" s="9"/>
      <c r="I4081" s="9"/>
      <c r="J4081" s="9"/>
      <c r="K4081" s="9"/>
      <c r="L4081" s="9"/>
      <c r="M4081" s="9"/>
      <c r="N4081" s="9"/>
      <c r="O4081" s="12"/>
      <c r="P4081" s="9"/>
      <c r="Q4081" s="9"/>
    </row>
    <row r="4082" spans="1:17" x14ac:dyDescent="0.2">
      <c r="A4082" s="9"/>
      <c r="B4082" s="10"/>
      <c r="C4082" s="9"/>
      <c r="D4082" s="11"/>
      <c r="E4082" s="11"/>
      <c r="F4082" s="9"/>
      <c r="G4082" s="9"/>
      <c r="H4082" s="9"/>
      <c r="I4082" s="9"/>
      <c r="J4082" s="9"/>
      <c r="K4082" s="9"/>
      <c r="L4082" s="9"/>
      <c r="M4082" s="9"/>
      <c r="N4082" s="9"/>
      <c r="O4082" s="12"/>
      <c r="P4082" s="9"/>
      <c r="Q4082" s="9"/>
    </row>
    <row r="4083" spans="1:17" x14ac:dyDescent="0.2">
      <c r="A4083" s="9"/>
      <c r="B4083" s="10"/>
      <c r="C4083" s="9"/>
      <c r="D4083" s="11"/>
      <c r="E4083" s="11"/>
      <c r="F4083" s="9"/>
      <c r="G4083" s="9"/>
      <c r="H4083" s="9"/>
      <c r="I4083" s="9"/>
      <c r="J4083" s="9"/>
      <c r="K4083" s="9"/>
      <c r="L4083" s="9"/>
      <c r="M4083" s="9"/>
      <c r="N4083" s="9"/>
      <c r="O4083" s="12"/>
      <c r="P4083" s="9"/>
      <c r="Q4083" s="9"/>
    </row>
    <row r="4084" spans="1:17" x14ac:dyDescent="0.2">
      <c r="A4084" s="9"/>
      <c r="B4084" s="10"/>
      <c r="C4084" s="9"/>
      <c r="D4084" s="11"/>
      <c r="E4084" s="11"/>
      <c r="F4084" s="9"/>
      <c r="G4084" s="9"/>
      <c r="H4084" s="9"/>
      <c r="I4084" s="9"/>
      <c r="J4084" s="9"/>
      <c r="K4084" s="9"/>
      <c r="L4084" s="9"/>
      <c r="M4084" s="9"/>
      <c r="N4084" s="9"/>
      <c r="O4084" s="12"/>
      <c r="P4084" s="9"/>
      <c r="Q4084" s="9"/>
    </row>
    <row r="4085" spans="1:17" x14ac:dyDescent="0.2">
      <c r="A4085" s="9"/>
      <c r="B4085" s="10"/>
      <c r="C4085" s="9"/>
      <c r="D4085" s="11"/>
      <c r="E4085" s="11"/>
      <c r="F4085" s="9"/>
      <c r="G4085" s="9"/>
      <c r="H4085" s="9"/>
      <c r="I4085" s="9"/>
      <c r="J4085" s="9"/>
      <c r="K4085" s="9"/>
      <c r="L4085" s="9"/>
      <c r="M4085" s="9"/>
      <c r="N4085" s="9"/>
      <c r="O4085" s="12"/>
      <c r="P4085" s="9"/>
      <c r="Q4085" s="9"/>
    </row>
    <row r="4086" spans="1:17" x14ac:dyDescent="0.2">
      <c r="A4086" s="9"/>
      <c r="B4086" s="10"/>
      <c r="C4086" s="9"/>
      <c r="D4086" s="11"/>
      <c r="E4086" s="11"/>
      <c r="F4086" s="9"/>
      <c r="G4086" s="9"/>
      <c r="H4086" s="9"/>
      <c r="I4086" s="9"/>
      <c r="J4086" s="9"/>
      <c r="K4086" s="9"/>
      <c r="L4086" s="9"/>
      <c r="M4086" s="9"/>
      <c r="N4086" s="9"/>
      <c r="O4086" s="12"/>
      <c r="P4086" s="9"/>
      <c r="Q4086" s="9"/>
    </row>
    <row r="4087" spans="1:17" x14ac:dyDescent="0.2">
      <c r="A4087" s="9"/>
      <c r="B4087" s="10"/>
      <c r="C4087" s="9"/>
      <c r="D4087" s="11"/>
      <c r="E4087" s="11"/>
      <c r="F4087" s="9"/>
      <c r="G4087" s="9"/>
      <c r="H4087" s="9"/>
      <c r="I4087" s="9"/>
      <c r="J4087" s="9"/>
      <c r="K4087" s="9"/>
      <c r="L4087" s="9"/>
      <c r="M4087" s="9"/>
      <c r="N4087" s="9"/>
      <c r="O4087" s="12"/>
      <c r="P4087" s="9"/>
      <c r="Q4087" s="9"/>
    </row>
    <row r="4088" spans="1:17" x14ac:dyDescent="0.2">
      <c r="A4088" s="9"/>
      <c r="B4088" s="10"/>
      <c r="C4088" s="9"/>
      <c r="D4088" s="11"/>
      <c r="E4088" s="11"/>
      <c r="F4088" s="9"/>
      <c r="G4088" s="9"/>
      <c r="H4088" s="9"/>
      <c r="I4088" s="9"/>
      <c r="J4088" s="9"/>
      <c r="K4088" s="9"/>
      <c r="L4088" s="9"/>
      <c r="M4088" s="9"/>
      <c r="N4088" s="9"/>
      <c r="O4088" s="12"/>
      <c r="P4088" s="9"/>
      <c r="Q4088" s="9"/>
    </row>
    <row r="4089" spans="1:17" x14ac:dyDescent="0.2">
      <c r="A4089" s="9"/>
      <c r="B4089" s="10"/>
      <c r="C4089" s="9"/>
      <c r="D4089" s="11"/>
      <c r="E4089" s="11"/>
      <c r="F4089" s="9"/>
      <c r="G4089" s="9"/>
      <c r="H4089" s="9"/>
      <c r="I4089" s="9"/>
      <c r="J4089" s="9"/>
      <c r="K4089" s="9"/>
      <c r="L4089" s="9"/>
      <c r="M4089" s="9"/>
      <c r="N4089" s="9"/>
      <c r="O4089" s="12"/>
      <c r="P4089" s="9"/>
      <c r="Q4089" s="9"/>
    </row>
    <row r="4090" spans="1:17" x14ac:dyDescent="0.2">
      <c r="A4090" s="9"/>
      <c r="B4090" s="10"/>
      <c r="C4090" s="9"/>
      <c r="D4090" s="11"/>
      <c r="E4090" s="11"/>
      <c r="F4090" s="9"/>
      <c r="G4090" s="9"/>
      <c r="H4090" s="9"/>
      <c r="I4090" s="9"/>
      <c r="J4090" s="9"/>
      <c r="K4090" s="9"/>
      <c r="L4090" s="9"/>
      <c r="M4090" s="9"/>
      <c r="N4090" s="9"/>
      <c r="O4090" s="12"/>
      <c r="P4090" s="9"/>
      <c r="Q4090" s="9"/>
    </row>
    <row r="4091" spans="1:17" x14ac:dyDescent="0.2">
      <c r="A4091" s="9"/>
      <c r="B4091" s="10"/>
      <c r="C4091" s="9"/>
      <c r="D4091" s="11"/>
      <c r="E4091" s="11"/>
      <c r="F4091" s="9"/>
      <c r="G4091" s="9"/>
      <c r="H4091" s="9"/>
      <c r="I4091" s="9"/>
      <c r="J4091" s="9"/>
      <c r="K4091" s="9"/>
      <c r="L4091" s="9"/>
      <c r="M4091" s="9"/>
      <c r="N4091" s="9"/>
      <c r="O4091" s="12"/>
      <c r="P4091" s="9"/>
      <c r="Q4091" s="9"/>
    </row>
    <row r="4092" spans="1:17" x14ac:dyDescent="0.2">
      <c r="A4092" s="9"/>
      <c r="B4092" s="10"/>
      <c r="C4092" s="9"/>
      <c r="D4092" s="11"/>
      <c r="E4092" s="11"/>
      <c r="F4092" s="9"/>
      <c r="G4092" s="9"/>
      <c r="H4092" s="9"/>
      <c r="I4092" s="9"/>
      <c r="J4092" s="9"/>
      <c r="K4092" s="9"/>
      <c r="L4092" s="9"/>
      <c r="M4092" s="9"/>
      <c r="N4092" s="9"/>
      <c r="O4092" s="12"/>
      <c r="P4092" s="9"/>
      <c r="Q4092" s="9"/>
    </row>
    <row r="4093" spans="1:17" x14ac:dyDescent="0.2">
      <c r="A4093" s="9"/>
      <c r="B4093" s="10"/>
      <c r="C4093" s="9"/>
      <c r="D4093" s="11"/>
      <c r="E4093" s="11"/>
      <c r="F4093" s="9"/>
      <c r="G4093" s="9"/>
      <c r="H4093" s="9"/>
      <c r="I4093" s="9"/>
      <c r="J4093" s="9"/>
      <c r="K4093" s="9"/>
      <c r="L4093" s="9"/>
      <c r="M4093" s="9"/>
      <c r="N4093" s="9"/>
      <c r="O4093" s="12"/>
      <c r="P4093" s="9"/>
      <c r="Q4093" s="9"/>
    </row>
    <row r="4094" spans="1:17" x14ac:dyDescent="0.2">
      <c r="A4094" s="9"/>
      <c r="B4094" s="10"/>
      <c r="C4094" s="9"/>
      <c r="D4094" s="11"/>
      <c r="E4094" s="11"/>
      <c r="F4094" s="9"/>
      <c r="G4094" s="9"/>
      <c r="H4094" s="9"/>
      <c r="I4094" s="9"/>
      <c r="J4094" s="9"/>
      <c r="K4094" s="9"/>
      <c r="L4094" s="9"/>
      <c r="M4094" s="9"/>
      <c r="N4094" s="9"/>
      <c r="O4094" s="12"/>
      <c r="P4094" s="9"/>
      <c r="Q4094" s="9"/>
    </row>
    <row r="4095" spans="1:17" x14ac:dyDescent="0.2">
      <c r="A4095" s="9"/>
      <c r="B4095" s="10"/>
      <c r="C4095" s="9"/>
      <c r="D4095" s="11"/>
      <c r="E4095" s="11"/>
      <c r="F4095" s="9"/>
      <c r="G4095" s="9"/>
      <c r="H4095" s="9"/>
      <c r="I4095" s="9"/>
      <c r="J4095" s="9"/>
      <c r="K4095" s="9"/>
      <c r="L4095" s="9"/>
      <c r="M4095" s="9"/>
      <c r="N4095" s="9"/>
      <c r="O4095" s="12"/>
      <c r="P4095" s="9"/>
      <c r="Q4095" s="9"/>
    </row>
    <row r="4096" spans="1:17" x14ac:dyDescent="0.2">
      <c r="A4096" s="9"/>
      <c r="B4096" s="10"/>
      <c r="C4096" s="9"/>
      <c r="D4096" s="11"/>
      <c r="E4096" s="11"/>
      <c r="F4096" s="9"/>
      <c r="G4096" s="9"/>
      <c r="H4096" s="9"/>
      <c r="I4096" s="9"/>
      <c r="J4096" s="9"/>
      <c r="K4096" s="9"/>
      <c r="L4096" s="9"/>
      <c r="M4096" s="9"/>
      <c r="N4096" s="9"/>
      <c r="O4096" s="12"/>
      <c r="P4096" s="9"/>
      <c r="Q4096" s="9"/>
    </row>
    <row r="4097" spans="1:17" x14ac:dyDescent="0.2">
      <c r="A4097" s="9"/>
      <c r="B4097" s="10"/>
      <c r="C4097" s="9"/>
      <c r="D4097" s="11"/>
      <c r="E4097" s="11"/>
      <c r="F4097" s="9"/>
      <c r="G4097" s="9"/>
      <c r="H4097" s="9"/>
      <c r="I4097" s="9"/>
      <c r="J4097" s="9"/>
      <c r="K4097" s="9"/>
      <c r="L4097" s="9"/>
      <c r="M4097" s="9"/>
      <c r="N4097" s="9"/>
      <c r="O4097" s="12"/>
      <c r="P4097" s="9"/>
      <c r="Q4097" s="9"/>
    </row>
    <row r="4098" spans="1:17" x14ac:dyDescent="0.2">
      <c r="A4098" s="9"/>
      <c r="B4098" s="10"/>
      <c r="C4098" s="9"/>
      <c r="D4098" s="11"/>
      <c r="E4098" s="11"/>
      <c r="F4098" s="9"/>
      <c r="G4098" s="9"/>
      <c r="H4098" s="9"/>
      <c r="I4098" s="9"/>
      <c r="J4098" s="9"/>
      <c r="K4098" s="9"/>
      <c r="L4098" s="9"/>
      <c r="M4098" s="9"/>
      <c r="N4098" s="9"/>
      <c r="O4098" s="12"/>
      <c r="P4098" s="9"/>
      <c r="Q4098" s="9"/>
    </row>
    <row r="4099" spans="1:17" x14ac:dyDescent="0.2">
      <c r="A4099" s="9"/>
      <c r="B4099" s="10"/>
      <c r="C4099" s="9"/>
      <c r="D4099" s="11"/>
      <c r="E4099" s="11"/>
      <c r="F4099" s="9"/>
      <c r="G4099" s="9"/>
      <c r="H4099" s="9"/>
      <c r="I4099" s="9"/>
      <c r="J4099" s="9"/>
      <c r="K4099" s="9"/>
      <c r="L4099" s="9"/>
      <c r="M4099" s="9"/>
      <c r="N4099" s="9"/>
      <c r="O4099" s="12"/>
      <c r="P4099" s="9"/>
      <c r="Q4099" s="9"/>
    </row>
    <row r="4100" spans="1:17" x14ac:dyDescent="0.2">
      <c r="A4100" s="9"/>
      <c r="B4100" s="10"/>
      <c r="C4100" s="9"/>
      <c r="D4100" s="11"/>
      <c r="E4100" s="11"/>
      <c r="F4100" s="9"/>
      <c r="G4100" s="9"/>
      <c r="H4100" s="9"/>
      <c r="I4100" s="9"/>
      <c r="J4100" s="9"/>
      <c r="K4100" s="9"/>
      <c r="L4100" s="9"/>
      <c r="M4100" s="9"/>
      <c r="N4100" s="9"/>
      <c r="O4100" s="12"/>
      <c r="P4100" s="9"/>
      <c r="Q4100" s="9"/>
    </row>
    <row r="4101" spans="1:17" x14ac:dyDescent="0.2">
      <c r="A4101" s="9"/>
      <c r="B4101" s="10"/>
      <c r="C4101" s="9"/>
      <c r="D4101" s="11"/>
      <c r="E4101" s="11"/>
      <c r="F4101" s="9"/>
      <c r="G4101" s="9"/>
      <c r="H4101" s="9"/>
      <c r="I4101" s="9"/>
      <c r="J4101" s="9"/>
      <c r="K4101" s="9"/>
      <c r="L4101" s="9"/>
      <c r="M4101" s="9"/>
      <c r="N4101" s="9"/>
      <c r="O4101" s="12"/>
      <c r="P4101" s="9"/>
      <c r="Q4101" s="9"/>
    </row>
    <row r="4102" spans="1:17" x14ac:dyDescent="0.2">
      <c r="A4102" s="9"/>
      <c r="B4102" s="10"/>
      <c r="C4102" s="9"/>
      <c r="D4102" s="11"/>
      <c r="E4102" s="11"/>
      <c r="F4102" s="9"/>
      <c r="G4102" s="9"/>
      <c r="H4102" s="9"/>
      <c r="I4102" s="9"/>
      <c r="J4102" s="9"/>
      <c r="K4102" s="9"/>
      <c r="L4102" s="9"/>
      <c r="M4102" s="9"/>
      <c r="N4102" s="9"/>
      <c r="O4102" s="12"/>
      <c r="P4102" s="9"/>
      <c r="Q4102" s="9"/>
    </row>
    <row r="4103" spans="1:17" x14ac:dyDescent="0.2">
      <c r="A4103" s="9"/>
      <c r="B4103" s="10"/>
      <c r="C4103" s="9"/>
      <c r="D4103" s="11"/>
      <c r="E4103" s="11"/>
      <c r="F4103" s="9"/>
      <c r="G4103" s="9"/>
      <c r="H4103" s="9"/>
      <c r="I4103" s="9"/>
      <c r="J4103" s="9"/>
      <c r="K4103" s="9"/>
      <c r="L4103" s="9"/>
      <c r="M4103" s="9"/>
      <c r="N4103" s="9"/>
      <c r="O4103" s="12"/>
      <c r="P4103" s="9"/>
      <c r="Q4103" s="9"/>
    </row>
    <row r="4104" spans="1:17" x14ac:dyDescent="0.2">
      <c r="A4104" s="9"/>
      <c r="B4104" s="10"/>
      <c r="C4104" s="9"/>
      <c r="D4104" s="11"/>
      <c r="E4104" s="11"/>
      <c r="F4104" s="9"/>
      <c r="G4104" s="9"/>
      <c r="H4104" s="9"/>
      <c r="I4104" s="9"/>
      <c r="J4104" s="9"/>
      <c r="K4104" s="9"/>
      <c r="L4104" s="9"/>
      <c r="M4104" s="9"/>
      <c r="N4104" s="9"/>
      <c r="O4104" s="12"/>
      <c r="P4104" s="9"/>
      <c r="Q4104" s="9"/>
    </row>
    <row r="4105" spans="1:17" x14ac:dyDescent="0.2">
      <c r="A4105" s="9"/>
      <c r="B4105" s="10"/>
      <c r="C4105" s="9"/>
      <c r="D4105" s="11"/>
      <c r="E4105" s="11"/>
      <c r="F4105" s="9"/>
      <c r="G4105" s="9"/>
      <c r="H4105" s="9"/>
      <c r="I4105" s="9"/>
      <c r="J4105" s="9"/>
      <c r="K4105" s="9"/>
      <c r="L4105" s="9"/>
      <c r="M4105" s="9"/>
      <c r="N4105" s="9"/>
      <c r="O4105" s="12"/>
      <c r="P4105" s="9"/>
      <c r="Q4105" s="9"/>
    </row>
    <row r="4106" spans="1:17" x14ac:dyDescent="0.2">
      <c r="A4106" s="9"/>
      <c r="B4106" s="10"/>
      <c r="C4106" s="9"/>
      <c r="D4106" s="11"/>
      <c r="E4106" s="11"/>
      <c r="F4106" s="9"/>
      <c r="G4106" s="9"/>
      <c r="H4106" s="9"/>
      <c r="I4106" s="9"/>
      <c r="J4106" s="9"/>
      <c r="K4106" s="9"/>
      <c r="L4106" s="9"/>
      <c r="M4106" s="9"/>
      <c r="N4106" s="9"/>
      <c r="O4106" s="12"/>
      <c r="P4106" s="9"/>
      <c r="Q4106" s="9"/>
    </row>
    <row r="4107" spans="1:17" x14ac:dyDescent="0.2">
      <c r="A4107" s="9"/>
      <c r="B4107" s="10"/>
      <c r="C4107" s="9"/>
      <c r="D4107" s="11"/>
      <c r="E4107" s="11"/>
      <c r="F4107" s="9"/>
      <c r="G4107" s="9"/>
      <c r="H4107" s="9"/>
      <c r="I4107" s="9"/>
      <c r="J4107" s="9"/>
      <c r="K4107" s="9"/>
      <c r="L4107" s="9"/>
      <c r="M4107" s="9"/>
      <c r="N4107" s="9"/>
      <c r="O4107" s="12"/>
      <c r="P4107" s="9"/>
      <c r="Q4107" s="9"/>
    </row>
    <row r="4108" spans="1:17" x14ac:dyDescent="0.2">
      <c r="A4108" s="9"/>
      <c r="B4108" s="10"/>
      <c r="C4108" s="9"/>
      <c r="D4108" s="11"/>
      <c r="E4108" s="11"/>
      <c r="F4108" s="9"/>
      <c r="G4108" s="9"/>
      <c r="H4108" s="9"/>
      <c r="I4108" s="9"/>
      <c r="J4108" s="9"/>
      <c r="K4108" s="9"/>
      <c r="L4108" s="9"/>
      <c r="M4108" s="9"/>
      <c r="N4108" s="9"/>
      <c r="O4108" s="12"/>
      <c r="P4108" s="9"/>
      <c r="Q4108" s="9"/>
    </row>
    <row r="4109" spans="1:17" x14ac:dyDescent="0.2">
      <c r="A4109" s="9"/>
      <c r="B4109" s="10"/>
      <c r="C4109" s="9"/>
      <c r="D4109" s="11"/>
      <c r="E4109" s="11"/>
      <c r="F4109" s="9"/>
      <c r="G4109" s="9"/>
      <c r="H4109" s="9"/>
      <c r="I4109" s="9"/>
      <c r="J4109" s="9"/>
      <c r="K4109" s="9"/>
      <c r="L4109" s="9"/>
      <c r="M4109" s="9"/>
      <c r="N4109" s="9"/>
      <c r="O4109" s="12"/>
      <c r="P4109" s="9"/>
      <c r="Q4109" s="9"/>
    </row>
    <row r="4110" spans="1:17" x14ac:dyDescent="0.2">
      <c r="A4110" s="9"/>
      <c r="B4110" s="10"/>
      <c r="C4110" s="9"/>
      <c r="D4110" s="11"/>
      <c r="E4110" s="11"/>
      <c r="F4110" s="9"/>
      <c r="G4110" s="9"/>
      <c r="H4110" s="9"/>
      <c r="I4110" s="9"/>
      <c r="J4110" s="9"/>
      <c r="K4110" s="9"/>
      <c r="L4110" s="9"/>
      <c r="M4110" s="9"/>
      <c r="N4110" s="9"/>
      <c r="O4110" s="12"/>
      <c r="P4110" s="9"/>
      <c r="Q4110" s="9"/>
    </row>
    <row r="4111" spans="1:17" x14ac:dyDescent="0.2">
      <c r="A4111" s="9"/>
      <c r="B4111" s="10"/>
      <c r="C4111" s="9"/>
      <c r="D4111" s="11"/>
      <c r="E4111" s="11"/>
      <c r="F4111" s="9"/>
      <c r="G4111" s="9"/>
      <c r="H4111" s="9"/>
      <c r="I4111" s="9"/>
      <c r="J4111" s="9"/>
      <c r="K4111" s="9"/>
      <c r="L4111" s="9"/>
      <c r="M4111" s="9"/>
      <c r="N4111" s="9"/>
      <c r="O4111" s="12"/>
      <c r="P4111" s="9"/>
      <c r="Q4111" s="9"/>
    </row>
    <row r="4112" spans="1:17" x14ac:dyDescent="0.2">
      <c r="A4112" s="9"/>
      <c r="B4112" s="10"/>
      <c r="C4112" s="9"/>
      <c r="D4112" s="11"/>
      <c r="E4112" s="11"/>
      <c r="F4112" s="9"/>
      <c r="G4112" s="9"/>
      <c r="H4112" s="9"/>
      <c r="I4112" s="9"/>
      <c r="J4112" s="9"/>
      <c r="K4112" s="9"/>
      <c r="L4112" s="9"/>
      <c r="M4112" s="9"/>
      <c r="N4112" s="9"/>
      <c r="O4112" s="12"/>
      <c r="P4112" s="9"/>
      <c r="Q4112" s="9"/>
    </row>
    <row r="4113" spans="1:17" x14ac:dyDescent="0.2">
      <c r="A4113" s="9"/>
      <c r="B4113" s="10"/>
      <c r="C4113" s="9"/>
      <c r="D4113" s="11"/>
      <c r="E4113" s="11"/>
      <c r="F4113" s="9"/>
      <c r="G4113" s="9"/>
      <c r="H4113" s="9"/>
      <c r="I4113" s="9"/>
      <c r="J4113" s="9"/>
      <c r="K4113" s="9"/>
      <c r="L4113" s="9"/>
      <c r="M4113" s="9"/>
      <c r="N4113" s="9"/>
      <c r="O4113" s="12"/>
      <c r="P4113" s="9"/>
      <c r="Q4113" s="9"/>
    </row>
    <row r="4114" spans="1:17" x14ac:dyDescent="0.2">
      <c r="A4114" s="9"/>
      <c r="B4114" s="10"/>
      <c r="C4114" s="9"/>
      <c r="D4114" s="11"/>
      <c r="E4114" s="11"/>
      <c r="F4114" s="9"/>
      <c r="G4114" s="9"/>
      <c r="H4114" s="9"/>
      <c r="I4114" s="9"/>
      <c r="J4114" s="9"/>
      <c r="K4114" s="9"/>
      <c r="L4114" s="9"/>
      <c r="M4114" s="9"/>
      <c r="N4114" s="9"/>
      <c r="O4114" s="12"/>
      <c r="P4114" s="9"/>
      <c r="Q4114" s="9"/>
    </row>
    <row r="4115" spans="1:17" x14ac:dyDescent="0.2">
      <c r="A4115" s="9"/>
      <c r="B4115" s="10"/>
      <c r="C4115" s="9"/>
      <c r="D4115" s="11"/>
      <c r="E4115" s="11"/>
      <c r="F4115" s="9"/>
      <c r="G4115" s="9"/>
      <c r="H4115" s="9"/>
      <c r="I4115" s="9"/>
      <c r="J4115" s="9"/>
      <c r="K4115" s="9"/>
      <c r="L4115" s="9"/>
      <c r="M4115" s="9"/>
      <c r="N4115" s="9"/>
      <c r="O4115" s="12"/>
      <c r="P4115" s="9"/>
      <c r="Q4115" s="9"/>
    </row>
    <row r="4116" spans="1:17" x14ac:dyDescent="0.2">
      <c r="A4116" s="9"/>
      <c r="B4116" s="10"/>
      <c r="C4116" s="9"/>
      <c r="D4116" s="11"/>
      <c r="E4116" s="11"/>
      <c r="F4116" s="9"/>
      <c r="G4116" s="9"/>
      <c r="H4116" s="9"/>
      <c r="I4116" s="9"/>
      <c r="J4116" s="9"/>
      <c r="K4116" s="9"/>
      <c r="L4116" s="9"/>
      <c r="M4116" s="9"/>
      <c r="N4116" s="9"/>
      <c r="O4116" s="12"/>
      <c r="P4116" s="9"/>
      <c r="Q4116" s="9"/>
    </row>
    <row r="4117" spans="1:17" x14ac:dyDescent="0.2">
      <c r="A4117" s="9"/>
      <c r="B4117" s="10"/>
      <c r="C4117" s="9"/>
      <c r="D4117" s="11"/>
      <c r="E4117" s="11"/>
      <c r="F4117" s="9"/>
      <c r="G4117" s="9"/>
      <c r="H4117" s="9"/>
      <c r="I4117" s="9"/>
      <c r="J4117" s="9"/>
      <c r="K4117" s="9"/>
      <c r="L4117" s="9"/>
      <c r="M4117" s="9"/>
      <c r="N4117" s="9"/>
      <c r="O4117" s="12"/>
      <c r="P4117" s="9"/>
      <c r="Q4117" s="9"/>
    </row>
    <row r="4118" spans="1:17" x14ac:dyDescent="0.2">
      <c r="A4118" s="9"/>
      <c r="B4118" s="10"/>
      <c r="C4118" s="9"/>
      <c r="D4118" s="11"/>
      <c r="E4118" s="11"/>
      <c r="F4118" s="9"/>
      <c r="G4118" s="9"/>
      <c r="H4118" s="9"/>
      <c r="I4118" s="9"/>
      <c r="J4118" s="9"/>
      <c r="K4118" s="9"/>
      <c r="L4118" s="9"/>
      <c r="M4118" s="9"/>
      <c r="N4118" s="9"/>
      <c r="O4118" s="12"/>
      <c r="P4118" s="9"/>
      <c r="Q4118" s="9"/>
    </row>
    <row r="4119" spans="1:17" x14ac:dyDescent="0.2">
      <c r="A4119" s="9"/>
      <c r="B4119" s="10"/>
      <c r="C4119" s="9"/>
      <c r="D4119" s="11"/>
      <c r="E4119" s="11"/>
      <c r="F4119" s="9"/>
      <c r="G4119" s="9"/>
      <c r="H4119" s="9"/>
      <c r="I4119" s="9"/>
      <c r="J4119" s="9"/>
      <c r="K4119" s="9"/>
      <c r="L4119" s="9"/>
      <c r="M4119" s="9"/>
      <c r="N4119" s="9"/>
      <c r="O4119" s="12"/>
      <c r="P4119" s="9"/>
      <c r="Q4119" s="9"/>
    </row>
    <row r="4120" spans="1:17" x14ac:dyDescent="0.2">
      <c r="A4120" s="9"/>
      <c r="B4120" s="10"/>
      <c r="C4120" s="9"/>
      <c r="D4120" s="11"/>
      <c r="E4120" s="11"/>
      <c r="F4120" s="9"/>
      <c r="G4120" s="9"/>
      <c r="H4120" s="9"/>
      <c r="I4120" s="9"/>
      <c r="J4120" s="9"/>
      <c r="K4120" s="9"/>
      <c r="L4120" s="9"/>
      <c r="M4120" s="9"/>
      <c r="N4120" s="9"/>
      <c r="O4120" s="12"/>
      <c r="P4120" s="9"/>
      <c r="Q4120" s="9"/>
    </row>
    <row r="4121" spans="1:17" x14ac:dyDescent="0.2">
      <c r="A4121" s="9"/>
      <c r="B4121" s="10"/>
      <c r="C4121" s="9"/>
      <c r="D4121" s="11"/>
      <c r="E4121" s="11"/>
      <c r="F4121" s="9"/>
      <c r="G4121" s="9"/>
      <c r="H4121" s="9"/>
      <c r="I4121" s="9"/>
      <c r="J4121" s="9"/>
      <c r="K4121" s="9"/>
      <c r="L4121" s="9"/>
      <c r="M4121" s="9"/>
      <c r="N4121" s="9"/>
      <c r="O4121" s="12"/>
      <c r="P4121" s="9"/>
      <c r="Q4121" s="9"/>
    </row>
    <row r="4122" spans="1:17" x14ac:dyDescent="0.2">
      <c r="A4122" s="9"/>
      <c r="B4122" s="10"/>
      <c r="C4122" s="9"/>
      <c r="D4122" s="11"/>
      <c r="E4122" s="11"/>
      <c r="F4122" s="9"/>
      <c r="G4122" s="9"/>
      <c r="H4122" s="9"/>
      <c r="I4122" s="9"/>
      <c r="J4122" s="9"/>
      <c r="K4122" s="9"/>
      <c r="L4122" s="9"/>
      <c r="M4122" s="9"/>
      <c r="N4122" s="9"/>
      <c r="O4122" s="12"/>
      <c r="P4122" s="9"/>
      <c r="Q4122" s="9"/>
    </row>
    <row r="4123" spans="1:17" x14ac:dyDescent="0.2">
      <c r="A4123" s="9"/>
      <c r="B4123" s="10"/>
      <c r="C4123" s="9"/>
      <c r="D4123" s="11"/>
      <c r="E4123" s="11"/>
      <c r="F4123" s="9"/>
      <c r="G4123" s="9"/>
      <c r="H4123" s="9"/>
      <c r="I4123" s="9"/>
      <c r="J4123" s="9"/>
      <c r="K4123" s="9"/>
      <c r="L4123" s="9"/>
      <c r="M4123" s="9"/>
      <c r="N4123" s="9"/>
      <c r="O4123" s="12"/>
      <c r="P4123" s="9"/>
      <c r="Q4123" s="9"/>
    </row>
    <row r="4124" spans="1:17" x14ac:dyDescent="0.2">
      <c r="A4124" s="9"/>
      <c r="B4124" s="10"/>
      <c r="C4124" s="9"/>
      <c r="D4124" s="11"/>
      <c r="E4124" s="11"/>
      <c r="F4124" s="9"/>
      <c r="G4124" s="9"/>
      <c r="H4124" s="9"/>
      <c r="I4124" s="9"/>
      <c r="J4124" s="9"/>
      <c r="K4124" s="9"/>
      <c r="L4124" s="9"/>
      <c r="M4124" s="9"/>
      <c r="N4124" s="9"/>
      <c r="O4124" s="12"/>
      <c r="P4124" s="9"/>
      <c r="Q4124" s="9"/>
    </row>
    <row r="4125" spans="1:17" x14ac:dyDescent="0.2">
      <c r="A4125" s="9"/>
      <c r="B4125" s="10"/>
      <c r="C4125" s="9"/>
      <c r="D4125" s="11"/>
      <c r="E4125" s="11"/>
      <c r="F4125" s="9"/>
      <c r="G4125" s="9"/>
      <c r="H4125" s="9"/>
      <c r="I4125" s="9"/>
      <c r="J4125" s="9"/>
      <c r="K4125" s="9"/>
      <c r="L4125" s="9"/>
      <c r="M4125" s="9"/>
      <c r="N4125" s="9"/>
      <c r="O4125" s="12"/>
      <c r="P4125" s="9"/>
      <c r="Q4125" s="9"/>
    </row>
    <row r="4126" spans="1:17" x14ac:dyDescent="0.2">
      <c r="A4126" s="9"/>
      <c r="B4126" s="10"/>
      <c r="C4126" s="9"/>
      <c r="D4126" s="11"/>
      <c r="E4126" s="11"/>
      <c r="F4126" s="9"/>
      <c r="G4126" s="9"/>
      <c r="H4126" s="9"/>
      <c r="I4126" s="9"/>
      <c r="J4126" s="9"/>
      <c r="K4126" s="9"/>
      <c r="L4126" s="9"/>
      <c r="M4126" s="9"/>
      <c r="N4126" s="9"/>
      <c r="O4126" s="12"/>
      <c r="P4126" s="9"/>
      <c r="Q4126" s="9"/>
    </row>
    <row r="4127" spans="1:17" x14ac:dyDescent="0.2">
      <c r="A4127" s="9"/>
      <c r="B4127" s="10"/>
      <c r="C4127" s="9"/>
      <c r="D4127" s="11"/>
      <c r="E4127" s="11"/>
      <c r="F4127" s="9"/>
      <c r="G4127" s="9"/>
      <c r="H4127" s="9"/>
      <c r="I4127" s="9"/>
      <c r="J4127" s="9"/>
      <c r="K4127" s="9"/>
      <c r="L4127" s="9"/>
      <c r="M4127" s="9"/>
      <c r="N4127" s="9"/>
      <c r="O4127" s="12"/>
      <c r="P4127" s="9"/>
      <c r="Q4127" s="9"/>
    </row>
    <row r="4128" spans="1:17" x14ac:dyDescent="0.2">
      <c r="A4128" s="9"/>
      <c r="B4128" s="10"/>
      <c r="C4128" s="9"/>
      <c r="D4128" s="11"/>
      <c r="E4128" s="11"/>
      <c r="F4128" s="9"/>
      <c r="G4128" s="9"/>
      <c r="H4128" s="9"/>
      <c r="I4128" s="9"/>
      <c r="J4128" s="9"/>
      <c r="K4128" s="9"/>
      <c r="L4128" s="9"/>
      <c r="M4128" s="9"/>
      <c r="N4128" s="9"/>
      <c r="O4128" s="12"/>
      <c r="P4128" s="9"/>
      <c r="Q4128" s="9"/>
    </row>
    <row r="4129" spans="1:17" x14ac:dyDescent="0.2">
      <c r="A4129" s="9"/>
      <c r="B4129" s="10"/>
      <c r="C4129" s="9"/>
      <c r="D4129" s="11"/>
      <c r="E4129" s="11"/>
      <c r="F4129" s="9"/>
      <c r="G4129" s="9"/>
      <c r="H4129" s="9"/>
      <c r="I4129" s="9"/>
      <c r="J4129" s="9"/>
      <c r="K4129" s="9"/>
      <c r="L4129" s="9"/>
      <c r="M4129" s="9"/>
      <c r="N4129" s="9"/>
      <c r="O4129" s="12"/>
      <c r="P4129" s="9"/>
      <c r="Q4129" s="9"/>
    </row>
    <row r="4130" spans="1:17" x14ac:dyDescent="0.2">
      <c r="A4130" s="9"/>
      <c r="B4130" s="10"/>
      <c r="C4130" s="9"/>
      <c r="D4130" s="11"/>
      <c r="E4130" s="11"/>
      <c r="F4130" s="9"/>
      <c r="G4130" s="9"/>
      <c r="H4130" s="9"/>
      <c r="I4130" s="9"/>
      <c r="J4130" s="9"/>
      <c r="K4130" s="9"/>
      <c r="L4130" s="9"/>
      <c r="M4130" s="9"/>
      <c r="N4130" s="9"/>
      <c r="O4130" s="12"/>
      <c r="P4130" s="9"/>
      <c r="Q4130" s="9"/>
    </row>
    <row r="4131" spans="1:17" x14ac:dyDescent="0.2">
      <c r="A4131" s="9"/>
      <c r="B4131" s="10"/>
      <c r="C4131" s="9"/>
      <c r="D4131" s="11"/>
      <c r="E4131" s="11"/>
      <c r="F4131" s="9"/>
      <c r="G4131" s="9"/>
      <c r="H4131" s="9"/>
      <c r="I4131" s="9"/>
      <c r="J4131" s="9"/>
      <c r="K4131" s="9"/>
      <c r="L4131" s="9"/>
      <c r="M4131" s="9"/>
      <c r="N4131" s="9"/>
      <c r="O4131" s="12"/>
      <c r="P4131" s="9"/>
      <c r="Q4131" s="9"/>
    </row>
    <row r="4132" spans="1:17" x14ac:dyDescent="0.2">
      <c r="A4132" s="9"/>
      <c r="B4132" s="10"/>
      <c r="C4132" s="9"/>
      <c r="D4132" s="11"/>
      <c r="E4132" s="11"/>
      <c r="F4132" s="9"/>
      <c r="G4132" s="9"/>
      <c r="H4132" s="9"/>
      <c r="I4132" s="9"/>
      <c r="J4132" s="9"/>
      <c r="K4132" s="9"/>
      <c r="L4132" s="9"/>
      <c r="M4132" s="9"/>
      <c r="N4132" s="9"/>
      <c r="O4132" s="12"/>
      <c r="P4132" s="9"/>
      <c r="Q4132" s="9"/>
    </row>
    <row r="4133" spans="1:17" x14ac:dyDescent="0.2">
      <c r="A4133" s="9"/>
      <c r="B4133" s="10"/>
      <c r="C4133" s="9"/>
      <c r="D4133" s="11"/>
      <c r="E4133" s="11"/>
      <c r="F4133" s="9"/>
      <c r="G4133" s="9"/>
      <c r="H4133" s="9"/>
      <c r="I4133" s="9"/>
      <c r="J4133" s="9"/>
      <c r="K4133" s="9"/>
      <c r="L4133" s="9"/>
      <c r="M4133" s="9"/>
      <c r="N4133" s="9"/>
      <c r="O4133" s="12"/>
      <c r="P4133" s="9"/>
      <c r="Q4133" s="9"/>
    </row>
    <row r="4134" spans="1:17" x14ac:dyDescent="0.2">
      <c r="A4134" s="9"/>
      <c r="B4134" s="10"/>
      <c r="C4134" s="9"/>
      <c r="D4134" s="11"/>
      <c r="E4134" s="11"/>
      <c r="F4134" s="9"/>
      <c r="G4134" s="9"/>
      <c r="H4134" s="9"/>
      <c r="I4134" s="9"/>
      <c r="J4134" s="9"/>
      <c r="K4134" s="9"/>
      <c r="L4134" s="9"/>
      <c r="M4134" s="9"/>
      <c r="N4134" s="9"/>
      <c r="O4134" s="12"/>
      <c r="P4134" s="9"/>
      <c r="Q4134" s="9"/>
    </row>
    <row r="4135" spans="1:17" x14ac:dyDescent="0.2">
      <c r="A4135" s="9"/>
      <c r="B4135" s="10"/>
      <c r="C4135" s="9"/>
      <c r="D4135" s="11"/>
      <c r="E4135" s="11"/>
      <c r="F4135" s="9"/>
      <c r="G4135" s="9"/>
      <c r="H4135" s="9"/>
      <c r="I4135" s="9"/>
      <c r="J4135" s="9"/>
      <c r="K4135" s="9"/>
      <c r="L4135" s="9"/>
      <c r="M4135" s="9"/>
      <c r="N4135" s="9"/>
      <c r="O4135" s="12"/>
      <c r="P4135" s="9"/>
      <c r="Q4135" s="9"/>
    </row>
    <row r="4136" spans="1:17" x14ac:dyDescent="0.2">
      <c r="A4136" s="9"/>
      <c r="B4136" s="10"/>
      <c r="C4136" s="9"/>
      <c r="D4136" s="11"/>
      <c r="E4136" s="11"/>
      <c r="F4136" s="9"/>
      <c r="G4136" s="9"/>
      <c r="H4136" s="9"/>
      <c r="I4136" s="9"/>
      <c r="J4136" s="9"/>
      <c r="K4136" s="9"/>
      <c r="L4136" s="9"/>
      <c r="M4136" s="9"/>
      <c r="N4136" s="9"/>
      <c r="O4136" s="12"/>
      <c r="P4136" s="9"/>
      <c r="Q4136" s="9"/>
    </row>
    <row r="4137" spans="1:17" x14ac:dyDescent="0.2">
      <c r="A4137" s="9"/>
      <c r="B4137" s="10"/>
      <c r="C4137" s="9"/>
      <c r="D4137" s="11"/>
      <c r="E4137" s="11"/>
      <c r="F4137" s="9"/>
      <c r="G4137" s="9"/>
      <c r="H4137" s="9"/>
      <c r="I4137" s="9"/>
      <c r="J4137" s="9"/>
      <c r="K4137" s="9"/>
      <c r="L4137" s="9"/>
      <c r="M4137" s="9"/>
      <c r="N4137" s="9"/>
      <c r="O4137" s="12"/>
      <c r="P4137" s="9"/>
      <c r="Q4137" s="9"/>
    </row>
    <row r="4138" spans="1:17" x14ac:dyDescent="0.2">
      <c r="A4138" s="9"/>
      <c r="B4138" s="10"/>
      <c r="C4138" s="9"/>
      <c r="D4138" s="11"/>
      <c r="E4138" s="11"/>
      <c r="F4138" s="9"/>
      <c r="G4138" s="9"/>
      <c r="H4138" s="9"/>
      <c r="I4138" s="9"/>
      <c r="J4138" s="9"/>
      <c r="K4138" s="9"/>
      <c r="L4138" s="9"/>
      <c r="M4138" s="9"/>
      <c r="N4138" s="9"/>
      <c r="O4138" s="12"/>
      <c r="P4138" s="9"/>
      <c r="Q4138" s="9"/>
    </row>
    <row r="4139" spans="1:17" x14ac:dyDescent="0.2">
      <c r="A4139" s="9"/>
      <c r="B4139" s="10"/>
      <c r="C4139" s="9"/>
      <c r="D4139" s="11"/>
      <c r="E4139" s="11"/>
      <c r="F4139" s="9"/>
      <c r="G4139" s="9"/>
      <c r="H4139" s="9"/>
      <c r="I4139" s="9"/>
      <c r="J4139" s="9"/>
      <c r="K4139" s="9"/>
      <c r="L4139" s="9"/>
      <c r="M4139" s="9"/>
      <c r="N4139" s="9"/>
      <c r="O4139" s="12"/>
      <c r="P4139" s="9"/>
      <c r="Q4139" s="9"/>
    </row>
    <row r="4140" spans="1:17" x14ac:dyDescent="0.2">
      <c r="A4140" s="9"/>
      <c r="B4140" s="10"/>
      <c r="C4140" s="9"/>
      <c r="D4140" s="11"/>
      <c r="E4140" s="11"/>
      <c r="F4140" s="9"/>
      <c r="G4140" s="9"/>
      <c r="H4140" s="9"/>
      <c r="I4140" s="9"/>
      <c r="J4140" s="9"/>
      <c r="K4140" s="9"/>
      <c r="L4140" s="9"/>
      <c r="M4140" s="9"/>
      <c r="N4140" s="9"/>
      <c r="O4140" s="12"/>
      <c r="P4140" s="9"/>
      <c r="Q4140" s="9"/>
    </row>
    <row r="4141" spans="1:17" x14ac:dyDescent="0.2">
      <c r="A4141" s="9"/>
      <c r="B4141" s="10"/>
      <c r="C4141" s="9"/>
      <c r="D4141" s="11"/>
      <c r="E4141" s="11"/>
      <c r="F4141" s="9"/>
      <c r="G4141" s="9"/>
      <c r="H4141" s="9"/>
      <c r="I4141" s="9"/>
      <c r="J4141" s="9"/>
      <c r="K4141" s="9"/>
      <c r="L4141" s="9"/>
      <c r="M4141" s="9"/>
      <c r="N4141" s="9"/>
      <c r="O4141" s="12"/>
      <c r="P4141" s="9"/>
      <c r="Q4141" s="9"/>
    </row>
    <row r="4142" spans="1:17" x14ac:dyDescent="0.2">
      <c r="A4142" s="9"/>
      <c r="B4142" s="10"/>
      <c r="C4142" s="9"/>
      <c r="D4142" s="11"/>
      <c r="E4142" s="11"/>
      <c r="F4142" s="9"/>
      <c r="G4142" s="9"/>
      <c r="H4142" s="9"/>
      <c r="I4142" s="9"/>
      <c r="J4142" s="9"/>
      <c r="K4142" s="9"/>
      <c r="L4142" s="9"/>
      <c r="M4142" s="9"/>
      <c r="N4142" s="9"/>
      <c r="O4142" s="12"/>
      <c r="P4142" s="9"/>
      <c r="Q4142" s="9"/>
    </row>
    <row r="4143" spans="1:17" x14ac:dyDescent="0.2">
      <c r="A4143" s="9"/>
      <c r="B4143" s="10"/>
      <c r="C4143" s="9"/>
      <c r="D4143" s="11"/>
      <c r="E4143" s="11"/>
      <c r="F4143" s="9"/>
      <c r="G4143" s="9"/>
      <c r="H4143" s="9"/>
      <c r="I4143" s="9"/>
      <c r="J4143" s="9"/>
      <c r="K4143" s="9"/>
      <c r="L4143" s="9"/>
      <c r="M4143" s="9"/>
      <c r="N4143" s="9"/>
      <c r="O4143" s="12"/>
      <c r="P4143" s="9"/>
      <c r="Q4143" s="9"/>
    </row>
    <row r="4144" spans="1:17" x14ac:dyDescent="0.2">
      <c r="A4144" s="9"/>
      <c r="B4144" s="10"/>
      <c r="C4144" s="9"/>
      <c r="D4144" s="11"/>
      <c r="E4144" s="11"/>
      <c r="F4144" s="9"/>
      <c r="G4144" s="9"/>
      <c r="H4144" s="9"/>
      <c r="I4144" s="9"/>
      <c r="J4144" s="9"/>
      <c r="K4144" s="9"/>
      <c r="L4144" s="9"/>
      <c r="M4144" s="9"/>
      <c r="N4144" s="9"/>
      <c r="O4144" s="12"/>
      <c r="P4144" s="9"/>
      <c r="Q4144" s="9"/>
    </row>
    <row r="4145" spans="1:17" x14ac:dyDescent="0.2">
      <c r="A4145" s="9"/>
      <c r="B4145" s="10"/>
      <c r="C4145" s="9"/>
      <c r="D4145" s="11"/>
      <c r="E4145" s="11"/>
      <c r="F4145" s="9"/>
      <c r="G4145" s="9"/>
      <c r="H4145" s="9"/>
      <c r="I4145" s="9"/>
      <c r="J4145" s="9"/>
      <c r="K4145" s="9"/>
      <c r="L4145" s="9"/>
      <c r="M4145" s="9"/>
      <c r="N4145" s="9"/>
      <c r="O4145" s="12"/>
      <c r="P4145" s="9"/>
      <c r="Q4145" s="9"/>
    </row>
    <row r="4146" spans="1:17" x14ac:dyDescent="0.2">
      <c r="A4146" s="9"/>
      <c r="B4146" s="10"/>
      <c r="C4146" s="9"/>
      <c r="D4146" s="11"/>
      <c r="E4146" s="11"/>
      <c r="F4146" s="9"/>
      <c r="G4146" s="9"/>
      <c r="H4146" s="9"/>
      <c r="I4146" s="9"/>
      <c r="J4146" s="9"/>
      <c r="K4146" s="9"/>
      <c r="L4146" s="9"/>
      <c r="M4146" s="9"/>
      <c r="N4146" s="9"/>
      <c r="O4146" s="12"/>
      <c r="P4146" s="9"/>
      <c r="Q4146" s="9"/>
    </row>
    <row r="4147" spans="1:17" x14ac:dyDescent="0.2">
      <c r="A4147" s="9"/>
      <c r="B4147" s="10"/>
      <c r="C4147" s="9"/>
      <c r="D4147" s="11"/>
      <c r="E4147" s="11"/>
      <c r="F4147" s="9"/>
      <c r="G4147" s="9"/>
      <c r="H4147" s="9"/>
      <c r="I4147" s="9"/>
      <c r="J4147" s="9"/>
      <c r="K4147" s="9"/>
      <c r="L4147" s="9"/>
      <c r="M4147" s="9"/>
      <c r="N4147" s="9"/>
      <c r="O4147" s="12"/>
      <c r="P4147" s="9"/>
      <c r="Q4147" s="9"/>
    </row>
    <row r="4148" spans="1:17" x14ac:dyDescent="0.2">
      <c r="A4148" s="9"/>
      <c r="B4148" s="10"/>
      <c r="C4148" s="9"/>
      <c r="D4148" s="11"/>
      <c r="E4148" s="11"/>
      <c r="F4148" s="9"/>
      <c r="G4148" s="9"/>
      <c r="H4148" s="9"/>
      <c r="I4148" s="9"/>
      <c r="J4148" s="9"/>
      <c r="K4148" s="9"/>
      <c r="L4148" s="9"/>
      <c r="M4148" s="9"/>
      <c r="N4148" s="9"/>
      <c r="O4148" s="12"/>
      <c r="P4148" s="9"/>
      <c r="Q4148" s="9"/>
    </row>
    <row r="4149" spans="1:17" x14ac:dyDescent="0.2">
      <c r="A4149" s="9"/>
      <c r="B4149" s="10"/>
      <c r="C4149" s="9"/>
      <c r="D4149" s="11"/>
      <c r="E4149" s="11"/>
      <c r="F4149" s="9"/>
      <c r="G4149" s="9"/>
      <c r="H4149" s="9"/>
      <c r="I4149" s="9"/>
      <c r="J4149" s="9"/>
      <c r="K4149" s="9"/>
      <c r="L4149" s="9"/>
      <c r="M4149" s="9"/>
      <c r="N4149" s="9"/>
      <c r="O4149" s="12"/>
      <c r="P4149" s="9"/>
      <c r="Q4149" s="9"/>
    </row>
    <row r="4150" spans="1:17" x14ac:dyDescent="0.2">
      <c r="A4150" s="9"/>
      <c r="B4150" s="10"/>
      <c r="C4150" s="9"/>
      <c r="D4150" s="11"/>
      <c r="E4150" s="11"/>
      <c r="F4150" s="9"/>
      <c r="G4150" s="9"/>
      <c r="H4150" s="9"/>
      <c r="I4150" s="9"/>
      <c r="J4150" s="9"/>
      <c r="K4150" s="9"/>
      <c r="L4150" s="9"/>
      <c r="M4150" s="9"/>
      <c r="N4150" s="9"/>
      <c r="O4150" s="12"/>
      <c r="P4150" s="9"/>
      <c r="Q4150" s="9"/>
    </row>
    <row r="4151" spans="1:17" x14ac:dyDescent="0.2">
      <c r="A4151" s="9"/>
      <c r="B4151" s="10"/>
      <c r="C4151" s="9"/>
      <c r="D4151" s="11"/>
      <c r="E4151" s="11"/>
      <c r="F4151" s="9"/>
      <c r="G4151" s="9"/>
      <c r="H4151" s="9"/>
      <c r="I4151" s="9"/>
      <c r="J4151" s="9"/>
      <c r="K4151" s="9"/>
      <c r="L4151" s="9"/>
      <c r="M4151" s="9"/>
      <c r="N4151" s="9"/>
      <c r="O4151" s="12"/>
      <c r="P4151" s="9"/>
      <c r="Q4151" s="9"/>
    </row>
    <row r="4152" spans="1:17" x14ac:dyDescent="0.2">
      <c r="A4152" s="9"/>
      <c r="B4152" s="10"/>
      <c r="C4152" s="9"/>
      <c r="D4152" s="11"/>
      <c r="E4152" s="11"/>
      <c r="F4152" s="9"/>
      <c r="G4152" s="9"/>
      <c r="H4152" s="9"/>
      <c r="I4152" s="9"/>
      <c r="J4152" s="9"/>
      <c r="K4152" s="9"/>
      <c r="L4152" s="9"/>
      <c r="M4152" s="9"/>
      <c r="N4152" s="9"/>
      <c r="O4152" s="12"/>
      <c r="P4152" s="9"/>
      <c r="Q4152" s="9"/>
    </row>
    <row r="4153" spans="1:17" x14ac:dyDescent="0.2">
      <c r="A4153" s="9"/>
      <c r="B4153" s="10"/>
      <c r="C4153" s="9"/>
      <c r="D4153" s="11"/>
      <c r="E4153" s="11"/>
      <c r="F4153" s="9"/>
      <c r="G4153" s="9"/>
      <c r="H4153" s="9"/>
      <c r="I4153" s="9"/>
      <c r="J4153" s="9"/>
      <c r="K4153" s="9"/>
      <c r="L4153" s="9"/>
      <c r="M4153" s="9"/>
      <c r="N4153" s="9"/>
      <c r="O4153" s="12"/>
      <c r="P4153" s="9"/>
      <c r="Q4153" s="9"/>
    </row>
    <row r="4154" spans="1:17" x14ac:dyDescent="0.2">
      <c r="A4154" s="9"/>
      <c r="B4154" s="10"/>
      <c r="C4154" s="9"/>
      <c r="D4154" s="11"/>
      <c r="E4154" s="11"/>
      <c r="F4154" s="9"/>
      <c r="G4154" s="9"/>
      <c r="H4154" s="9"/>
      <c r="I4154" s="9"/>
      <c r="J4154" s="9"/>
      <c r="K4154" s="9"/>
      <c r="L4154" s="9"/>
      <c r="M4154" s="9"/>
      <c r="N4154" s="9"/>
      <c r="O4154" s="12"/>
      <c r="P4154" s="9"/>
      <c r="Q4154" s="9"/>
    </row>
    <row r="4155" spans="1:17" x14ac:dyDescent="0.2">
      <c r="A4155" s="9"/>
      <c r="B4155" s="10"/>
      <c r="C4155" s="9"/>
      <c r="D4155" s="11"/>
      <c r="E4155" s="11"/>
      <c r="F4155" s="9"/>
      <c r="G4155" s="9"/>
      <c r="H4155" s="9"/>
      <c r="I4155" s="9"/>
      <c r="J4155" s="9"/>
      <c r="K4155" s="9"/>
      <c r="L4155" s="9"/>
      <c r="M4155" s="9"/>
      <c r="N4155" s="9"/>
      <c r="O4155" s="12"/>
      <c r="P4155" s="9"/>
      <c r="Q4155" s="9"/>
    </row>
    <row r="4156" spans="1:17" x14ac:dyDescent="0.2">
      <c r="A4156" s="9"/>
      <c r="B4156" s="10"/>
      <c r="C4156" s="9"/>
      <c r="D4156" s="11"/>
      <c r="E4156" s="11"/>
      <c r="F4156" s="9"/>
      <c r="G4156" s="9"/>
      <c r="H4156" s="9"/>
      <c r="I4156" s="9"/>
      <c r="J4156" s="9"/>
      <c r="K4156" s="9"/>
      <c r="L4156" s="9"/>
      <c r="M4156" s="9"/>
      <c r="N4156" s="9"/>
      <c r="O4156" s="12"/>
      <c r="P4156" s="9"/>
      <c r="Q4156" s="9"/>
    </row>
    <row r="4157" spans="1:17" x14ac:dyDescent="0.2">
      <c r="A4157" s="9"/>
      <c r="B4157" s="10"/>
      <c r="C4157" s="9"/>
      <c r="D4157" s="11"/>
      <c r="E4157" s="11"/>
      <c r="F4157" s="9"/>
      <c r="G4157" s="9"/>
      <c r="H4157" s="9"/>
      <c r="I4157" s="9"/>
      <c r="J4157" s="9"/>
      <c r="K4157" s="9"/>
      <c r="L4157" s="9"/>
      <c r="M4157" s="9"/>
      <c r="N4157" s="9"/>
      <c r="O4157" s="12"/>
      <c r="P4157" s="9"/>
      <c r="Q4157" s="9"/>
    </row>
    <row r="4158" spans="1:17" x14ac:dyDescent="0.2">
      <c r="A4158" s="9"/>
      <c r="B4158" s="10"/>
      <c r="C4158" s="9"/>
      <c r="D4158" s="11"/>
      <c r="E4158" s="11"/>
      <c r="F4158" s="9"/>
      <c r="G4158" s="9"/>
      <c r="H4158" s="9"/>
      <c r="I4158" s="9"/>
      <c r="J4158" s="9"/>
      <c r="K4158" s="9"/>
      <c r="L4158" s="9"/>
      <c r="M4158" s="9"/>
      <c r="N4158" s="9"/>
      <c r="O4158" s="12"/>
      <c r="P4158" s="9"/>
      <c r="Q4158" s="9"/>
    </row>
    <row r="4159" spans="1:17" x14ac:dyDescent="0.2">
      <c r="A4159" s="9"/>
      <c r="B4159" s="10"/>
      <c r="C4159" s="9"/>
      <c r="D4159" s="11"/>
      <c r="E4159" s="11"/>
      <c r="F4159" s="9"/>
      <c r="G4159" s="9"/>
      <c r="H4159" s="9"/>
      <c r="I4159" s="9"/>
      <c r="J4159" s="9"/>
      <c r="K4159" s="9"/>
      <c r="L4159" s="9"/>
      <c r="M4159" s="9"/>
      <c r="N4159" s="9"/>
      <c r="O4159" s="12"/>
      <c r="P4159" s="9"/>
      <c r="Q4159" s="9"/>
    </row>
    <row r="4160" spans="1:17" x14ac:dyDescent="0.2">
      <c r="A4160" s="9"/>
      <c r="B4160" s="10"/>
      <c r="C4160" s="9"/>
      <c r="D4160" s="11"/>
      <c r="E4160" s="11"/>
      <c r="F4160" s="9"/>
      <c r="G4160" s="9"/>
      <c r="H4160" s="9"/>
      <c r="I4160" s="9"/>
      <c r="J4160" s="9"/>
      <c r="K4160" s="9"/>
      <c r="L4160" s="9"/>
      <c r="M4160" s="9"/>
      <c r="N4160" s="9"/>
      <c r="O4160" s="12"/>
      <c r="P4160" s="9"/>
      <c r="Q4160" s="9"/>
    </row>
    <row r="4161" spans="1:17" x14ac:dyDescent="0.2">
      <c r="A4161" s="9"/>
      <c r="B4161" s="10"/>
      <c r="C4161" s="9"/>
      <c r="D4161" s="11"/>
      <c r="E4161" s="11"/>
      <c r="F4161" s="9"/>
      <c r="G4161" s="9"/>
      <c r="H4161" s="9"/>
      <c r="I4161" s="9"/>
      <c r="J4161" s="9"/>
      <c r="K4161" s="9"/>
      <c r="L4161" s="9"/>
      <c r="M4161" s="9"/>
      <c r="N4161" s="9"/>
      <c r="O4161" s="12"/>
      <c r="P4161" s="9"/>
      <c r="Q4161" s="9"/>
    </row>
    <row r="4162" spans="1:17" x14ac:dyDescent="0.2">
      <c r="A4162" s="9"/>
      <c r="B4162" s="10"/>
      <c r="C4162" s="9"/>
      <c r="D4162" s="11"/>
      <c r="E4162" s="11"/>
      <c r="F4162" s="9"/>
      <c r="G4162" s="9"/>
      <c r="H4162" s="9"/>
      <c r="I4162" s="9"/>
      <c r="J4162" s="9"/>
      <c r="K4162" s="9"/>
      <c r="L4162" s="9"/>
      <c r="M4162" s="9"/>
      <c r="N4162" s="9"/>
      <c r="O4162" s="12"/>
      <c r="P4162" s="9"/>
      <c r="Q4162" s="9"/>
    </row>
    <row r="4163" spans="1:17" x14ac:dyDescent="0.2">
      <c r="A4163" s="9"/>
      <c r="B4163" s="10"/>
      <c r="C4163" s="9"/>
      <c r="D4163" s="11"/>
      <c r="E4163" s="11"/>
      <c r="F4163" s="9"/>
      <c r="G4163" s="9"/>
      <c r="H4163" s="9"/>
      <c r="I4163" s="9"/>
      <c r="J4163" s="9"/>
      <c r="K4163" s="9"/>
      <c r="L4163" s="9"/>
      <c r="M4163" s="9"/>
      <c r="N4163" s="9"/>
      <c r="O4163" s="12"/>
      <c r="P4163" s="9"/>
      <c r="Q4163" s="9"/>
    </row>
    <row r="4164" spans="1:17" x14ac:dyDescent="0.2">
      <c r="A4164" s="9"/>
      <c r="B4164" s="10"/>
      <c r="C4164" s="9"/>
      <c r="D4164" s="11"/>
      <c r="E4164" s="11"/>
      <c r="F4164" s="9"/>
      <c r="G4164" s="9"/>
      <c r="H4164" s="9"/>
      <c r="I4164" s="9"/>
      <c r="J4164" s="9"/>
      <c r="K4164" s="9"/>
      <c r="L4164" s="9"/>
      <c r="M4164" s="9"/>
      <c r="N4164" s="9"/>
      <c r="O4164" s="12"/>
      <c r="P4164" s="9"/>
      <c r="Q4164" s="9"/>
    </row>
    <row r="4165" spans="1:17" x14ac:dyDescent="0.2">
      <c r="A4165" s="9"/>
      <c r="B4165" s="10"/>
      <c r="C4165" s="9"/>
      <c r="D4165" s="11"/>
      <c r="E4165" s="11"/>
      <c r="F4165" s="9"/>
      <c r="G4165" s="9"/>
      <c r="H4165" s="9"/>
      <c r="I4165" s="9"/>
      <c r="J4165" s="9"/>
      <c r="K4165" s="9"/>
      <c r="L4165" s="9"/>
      <c r="M4165" s="9"/>
      <c r="N4165" s="9"/>
      <c r="O4165" s="12"/>
      <c r="P4165" s="9"/>
      <c r="Q4165" s="9"/>
    </row>
    <row r="4166" spans="1:17" x14ac:dyDescent="0.2">
      <c r="A4166" s="9"/>
      <c r="B4166" s="10"/>
      <c r="C4166" s="9"/>
      <c r="D4166" s="11"/>
      <c r="E4166" s="11"/>
      <c r="F4166" s="9"/>
      <c r="G4166" s="9"/>
      <c r="H4166" s="9"/>
      <c r="I4166" s="9"/>
      <c r="J4166" s="9"/>
      <c r="K4166" s="9"/>
      <c r="L4166" s="9"/>
      <c r="M4166" s="9"/>
      <c r="N4166" s="9"/>
      <c r="O4166" s="12"/>
      <c r="P4166" s="9"/>
      <c r="Q4166" s="9"/>
    </row>
    <row r="4167" spans="1:17" x14ac:dyDescent="0.2">
      <c r="A4167" s="9"/>
      <c r="B4167" s="10"/>
      <c r="C4167" s="9"/>
      <c r="D4167" s="11"/>
      <c r="E4167" s="11"/>
      <c r="F4167" s="9"/>
      <c r="G4167" s="9"/>
      <c r="H4167" s="9"/>
      <c r="I4167" s="9"/>
      <c r="J4167" s="9"/>
      <c r="K4167" s="9"/>
      <c r="L4167" s="9"/>
      <c r="M4167" s="9"/>
      <c r="N4167" s="9"/>
      <c r="O4167" s="12"/>
      <c r="P4167" s="9"/>
      <c r="Q4167" s="9"/>
    </row>
    <row r="4168" spans="1:17" x14ac:dyDescent="0.2">
      <c r="A4168" s="9"/>
      <c r="B4168" s="10"/>
      <c r="C4168" s="9"/>
      <c r="D4168" s="11"/>
      <c r="E4168" s="11"/>
      <c r="F4168" s="9"/>
      <c r="G4168" s="9"/>
      <c r="H4168" s="9"/>
      <c r="I4168" s="9"/>
      <c r="J4168" s="9"/>
      <c r="K4168" s="9"/>
      <c r="L4168" s="9"/>
      <c r="M4168" s="9"/>
      <c r="N4168" s="9"/>
      <c r="O4168" s="12"/>
      <c r="P4168" s="9"/>
      <c r="Q4168" s="9"/>
    </row>
    <row r="4169" spans="1:17" x14ac:dyDescent="0.2">
      <c r="A4169" s="9"/>
      <c r="B4169" s="10"/>
      <c r="C4169" s="9"/>
      <c r="D4169" s="11"/>
      <c r="E4169" s="11"/>
      <c r="F4169" s="9"/>
      <c r="G4169" s="9"/>
      <c r="H4169" s="9"/>
      <c r="I4169" s="9"/>
      <c r="J4169" s="9"/>
      <c r="K4169" s="9"/>
      <c r="L4169" s="9"/>
      <c r="M4169" s="9"/>
      <c r="N4169" s="9"/>
      <c r="O4169" s="12"/>
      <c r="P4169" s="9"/>
      <c r="Q4169" s="9"/>
    </row>
    <row r="4170" spans="1:17" x14ac:dyDescent="0.2">
      <c r="A4170" s="9"/>
      <c r="B4170" s="10"/>
      <c r="C4170" s="9"/>
      <c r="D4170" s="11"/>
      <c r="E4170" s="11"/>
      <c r="F4170" s="9"/>
      <c r="G4170" s="9"/>
      <c r="H4170" s="9"/>
      <c r="I4170" s="9"/>
      <c r="J4170" s="9"/>
      <c r="K4170" s="9"/>
      <c r="L4170" s="9"/>
      <c r="M4170" s="9"/>
      <c r="N4170" s="9"/>
      <c r="O4170" s="12"/>
      <c r="P4170" s="9"/>
      <c r="Q4170" s="9"/>
    </row>
    <row r="4171" spans="1:17" x14ac:dyDescent="0.2">
      <c r="A4171" s="9"/>
      <c r="B4171" s="10"/>
      <c r="C4171" s="9"/>
      <c r="D4171" s="11"/>
      <c r="E4171" s="11"/>
      <c r="F4171" s="9"/>
      <c r="G4171" s="9"/>
      <c r="H4171" s="9"/>
      <c r="I4171" s="9"/>
      <c r="J4171" s="9"/>
      <c r="K4171" s="9"/>
      <c r="L4171" s="9"/>
      <c r="M4171" s="9"/>
      <c r="N4171" s="9"/>
      <c r="O4171" s="12"/>
      <c r="P4171" s="9"/>
      <c r="Q4171" s="9"/>
    </row>
    <row r="4172" spans="1:17" x14ac:dyDescent="0.2">
      <c r="A4172" s="9"/>
      <c r="B4172" s="10"/>
      <c r="C4172" s="9"/>
      <c r="D4172" s="11"/>
      <c r="E4172" s="11"/>
      <c r="F4172" s="9"/>
      <c r="G4172" s="9"/>
      <c r="H4172" s="9"/>
      <c r="I4172" s="9"/>
      <c r="J4172" s="9"/>
      <c r="K4172" s="9"/>
      <c r="L4172" s="9"/>
      <c r="M4172" s="9"/>
      <c r="N4172" s="9"/>
      <c r="O4172" s="12"/>
      <c r="P4172" s="9"/>
      <c r="Q4172" s="9"/>
    </row>
    <row r="4173" spans="1:17" x14ac:dyDescent="0.2">
      <c r="A4173" s="9"/>
      <c r="B4173" s="10"/>
      <c r="C4173" s="9"/>
      <c r="D4173" s="11"/>
      <c r="E4173" s="11"/>
      <c r="F4173" s="9"/>
      <c r="G4173" s="9"/>
      <c r="H4173" s="9"/>
      <c r="I4173" s="9"/>
      <c r="J4173" s="9"/>
      <c r="K4173" s="9"/>
      <c r="L4173" s="9"/>
      <c r="M4173" s="9"/>
      <c r="N4173" s="9"/>
      <c r="O4173" s="12"/>
      <c r="P4173" s="9"/>
      <c r="Q4173" s="9"/>
    </row>
    <row r="4174" spans="1:17" x14ac:dyDescent="0.2">
      <c r="A4174" s="9"/>
      <c r="B4174" s="10"/>
      <c r="C4174" s="9"/>
      <c r="D4174" s="11"/>
      <c r="E4174" s="11"/>
      <c r="F4174" s="9"/>
      <c r="G4174" s="9"/>
      <c r="H4174" s="9"/>
      <c r="I4174" s="9"/>
      <c r="J4174" s="9"/>
      <c r="K4174" s="9"/>
      <c r="L4174" s="9"/>
      <c r="M4174" s="9"/>
      <c r="N4174" s="9"/>
      <c r="O4174" s="12"/>
      <c r="P4174" s="9"/>
      <c r="Q4174" s="9"/>
    </row>
    <row r="4175" spans="1:17" x14ac:dyDescent="0.2">
      <c r="A4175" s="9"/>
      <c r="B4175" s="10"/>
      <c r="C4175" s="9"/>
      <c r="D4175" s="11"/>
      <c r="E4175" s="11"/>
      <c r="F4175" s="9"/>
      <c r="G4175" s="9"/>
      <c r="H4175" s="9"/>
      <c r="I4175" s="9"/>
      <c r="J4175" s="9"/>
      <c r="K4175" s="9"/>
      <c r="L4175" s="9"/>
      <c r="M4175" s="9"/>
      <c r="N4175" s="9"/>
      <c r="O4175" s="12"/>
      <c r="P4175" s="9"/>
      <c r="Q4175" s="9"/>
    </row>
    <row r="4176" spans="1:17" x14ac:dyDescent="0.2">
      <c r="A4176" s="9"/>
      <c r="B4176" s="10"/>
      <c r="C4176" s="9"/>
      <c r="D4176" s="11"/>
      <c r="E4176" s="11"/>
      <c r="F4176" s="9"/>
      <c r="G4176" s="9"/>
      <c r="H4176" s="9"/>
      <c r="I4176" s="9"/>
      <c r="J4176" s="9"/>
      <c r="K4176" s="9"/>
      <c r="L4176" s="9"/>
      <c r="M4176" s="9"/>
      <c r="N4176" s="9"/>
      <c r="O4176" s="12"/>
      <c r="P4176" s="9"/>
      <c r="Q4176" s="9"/>
    </row>
    <row r="4177" spans="1:17" x14ac:dyDescent="0.2">
      <c r="A4177" s="9"/>
      <c r="B4177" s="10"/>
      <c r="C4177" s="9"/>
      <c r="D4177" s="11"/>
      <c r="E4177" s="11"/>
      <c r="F4177" s="9"/>
      <c r="G4177" s="9"/>
      <c r="H4177" s="9"/>
      <c r="I4177" s="9"/>
      <c r="J4177" s="9"/>
      <c r="K4177" s="9"/>
      <c r="L4177" s="9"/>
      <c r="M4177" s="9"/>
      <c r="N4177" s="9"/>
      <c r="O4177" s="12"/>
      <c r="P4177" s="9"/>
      <c r="Q4177" s="9"/>
    </row>
    <row r="4178" spans="1:17" x14ac:dyDescent="0.2">
      <c r="A4178" s="9"/>
      <c r="B4178" s="10"/>
      <c r="C4178" s="9"/>
      <c r="D4178" s="11"/>
      <c r="E4178" s="11"/>
      <c r="F4178" s="9"/>
      <c r="G4178" s="9"/>
      <c r="H4178" s="9"/>
      <c r="I4178" s="9"/>
      <c r="J4178" s="9"/>
      <c r="K4178" s="9"/>
      <c r="L4178" s="9"/>
      <c r="M4178" s="9"/>
      <c r="N4178" s="9"/>
      <c r="O4178" s="12"/>
      <c r="P4178" s="9"/>
      <c r="Q4178" s="9"/>
    </row>
    <row r="4179" spans="1:17" x14ac:dyDescent="0.2">
      <c r="A4179" s="9"/>
      <c r="B4179" s="10"/>
      <c r="C4179" s="9"/>
      <c r="D4179" s="11"/>
      <c r="E4179" s="11"/>
      <c r="F4179" s="9"/>
      <c r="G4179" s="9"/>
      <c r="H4179" s="9"/>
      <c r="I4179" s="9"/>
      <c r="J4179" s="9"/>
      <c r="K4179" s="9"/>
      <c r="L4179" s="9"/>
      <c r="M4179" s="9"/>
      <c r="N4179" s="9"/>
      <c r="O4179" s="12"/>
      <c r="P4179" s="9"/>
      <c r="Q4179" s="9"/>
    </row>
    <row r="4180" spans="1:17" x14ac:dyDescent="0.2">
      <c r="A4180" s="9"/>
      <c r="B4180" s="10"/>
      <c r="C4180" s="9"/>
      <c r="D4180" s="11"/>
      <c r="E4180" s="11"/>
      <c r="F4180" s="9"/>
      <c r="G4180" s="9"/>
      <c r="H4180" s="9"/>
      <c r="I4180" s="9"/>
      <c r="J4180" s="9"/>
      <c r="K4180" s="9"/>
      <c r="L4180" s="9"/>
      <c r="M4180" s="9"/>
      <c r="N4180" s="9"/>
      <c r="O4180" s="12"/>
      <c r="P4180" s="9"/>
      <c r="Q4180" s="9"/>
    </row>
    <row r="4181" spans="1:17" x14ac:dyDescent="0.2">
      <c r="A4181" s="9"/>
      <c r="B4181" s="10"/>
      <c r="C4181" s="9"/>
      <c r="D4181" s="11"/>
      <c r="E4181" s="11"/>
      <c r="F4181" s="9"/>
      <c r="G4181" s="9"/>
      <c r="H4181" s="9"/>
      <c r="I4181" s="9"/>
      <c r="J4181" s="9"/>
      <c r="K4181" s="9"/>
      <c r="L4181" s="9"/>
      <c r="M4181" s="9"/>
      <c r="N4181" s="9"/>
      <c r="O4181" s="12"/>
      <c r="P4181" s="9"/>
      <c r="Q4181" s="9"/>
    </row>
    <row r="4182" spans="1:17" x14ac:dyDescent="0.2">
      <c r="A4182" s="9"/>
      <c r="B4182" s="10"/>
      <c r="C4182" s="9"/>
      <c r="D4182" s="11"/>
      <c r="E4182" s="11"/>
      <c r="F4182" s="9"/>
      <c r="G4182" s="9"/>
      <c r="H4182" s="9"/>
      <c r="I4182" s="9"/>
      <c r="J4182" s="9"/>
      <c r="K4182" s="9"/>
      <c r="L4182" s="9"/>
      <c r="M4182" s="9"/>
      <c r="N4182" s="9"/>
      <c r="O4182" s="12"/>
      <c r="P4182" s="9"/>
      <c r="Q4182" s="9"/>
    </row>
    <row r="4183" spans="1:17" x14ac:dyDescent="0.2">
      <c r="A4183" s="9"/>
      <c r="B4183" s="10"/>
      <c r="C4183" s="9"/>
      <c r="D4183" s="11"/>
      <c r="E4183" s="11"/>
      <c r="F4183" s="9"/>
      <c r="G4183" s="9"/>
      <c r="H4183" s="9"/>
      <c r="I4183" s="9"/>
      <c r="J4183" s="9"/>
      <c r="K4183" s="9"/>
      <c r="L4183" s="9"/>
      <c r="M4183" s="9"/>
      <c r="N4183" s="9"/>
      <c r="O4183" s="12"/>
      <c r="P4183" s="9"/>
      <c r="Q4183" s="9"/>
    </row>
    <row r="4184" spans="1:17" x14ac:dyDescent="0.2">
      <c r="A4184" s="9"/>
      <c r="B4184" s="10"/>
      <c r="C4184" s="9"/>
      <c r="D4184" s="11"/>
      <c r="E4184" s="11"/>
      <c r="F4184" s="9"/>
      <c r="G4184" s="9"/>
      <c r="H4184" s="9"/>
      <c r="I4184" s="9"/>
      <c r="J4184" s="9"/>
      <c r="K4184" s="9"/>
      <c r="L4184" s="9"/>
      <c r="M4184" s="9"/>
      <c r="N4184" s="9"/>
      <c r="O4184" s="12"/>
      <c r="P4184" s="9"/>
      <c r="Q4184" s="9"/>
    </row>
    <row r="4185" spans="1:17" x14ac:dyDescent="0.2">
      <c r="A4185" s="9"/>
      <c r="B4185" s="10"/>
      <c r="C4185" s="9"/>
      <c r="D4185" s="11"/>
      <c r="E4185" s="11"/>
      <c r="F4185" s="9"/>
      <c r="G4185" s="9"/>
      <c r="H4185" s="9"/>
      <c r="I4185" s="9"/>
      <c r="J4185" s="9"/>
      <c r="K4185" s="9"/>
      <c r="L4185" s="9"/>
      <c r="M4185" s="9"/>
      <c r="N4185" s="9"/>
      <c r="O4185" s="12"/>
      <c r="P4185" s="9"/>
      <c r="Q4185" s="9"/>
    </row>
    <row r="4186" spans="1:17" x14ac:dyDescent="0.2">
      <c r="A4186" s="9"/>
      <c r="B4186" s="10"/>
      <c r="C4186" s="9"/>
      <c r="D4186" s="11"/>
      <c r="E4186" s="11"/>
      <c r="F4186" s="9"/>
      <c r="G4186" s="9"/>
      <c r="H4186" s="9"/>
      <c r="I4186" s="9"/>
      <c r="J4186" s="9"/>
      <c r="K4186" s="9"/>
      <c r="L4186" s="9"/>
      <c r="M4186" s="9"/>
      <c r="N4186" s="9"/>
      <c r="O4186" s="12"/>
      <c r="P4186" s="9"/>
      <c r="Q4186" s="9"/>
    </row>
    <row r="4187" spans="1:17" x14ac:dyDescent="0.2">
      <c r="A4187" s="9"/>
      <c r="B4187" s="10"/>
      <c r="C4187" s="9"/>
      <c r="D4187" s="11"/>
      <c r="E4187" s="11"/>
      <c r="F4187" s="9"/>
      <c r="G4187" s="9"/>
      <c r="H4187" s="9"/>
      <c r="I4187" s="9"/>
      <c r="J4187" s="9"/>
      <c r="K4187" s="9"/>
      <c r="L4187" s="9"/>
      <c r="M4187" s="9"/>
      <c r="N4187" s="9"/>
      <c r="O4187" s="12"/>
      <c r="P4187" s="9"/>
      <c r="Q4187" s="9"/>
    </row>
    <row r="4188" spans="1:17" x14ac:dyDescent="0.2">
      <c r="A4188" s="9"/>
      <c r="B4188" s="10"/>
      <c r="C4188" s="9"/>
      <c r="D4188" s="11"/>
      <c r="E4188" s="11"/>
      <c r="F4188" s="9"/>
      <c r="G4188" s="9"/>
      <c r="H4188" s="9"/>
      <c r="I4188" s="9"/>
      <c r="J4188" s="9"/>
      <c r="K4188" s="9"/>
      <c r="L4188" s="9"/>
      <c r="M4188" s="9"/>
      <c r="N4188" s="9"/>
      <c r="O4188" s="12"/>
      <c r="P4188" s="9"/>
      <c r="Q4188" s="9"/>
    </row>
    <row r="4189" spans="1:17" x14ac:dyDescent="0.2">
      <c r="A4189" s="9"/>
      <c r="B4189" s="10"/>
      <c r="C4189" s="9"/>
      <c r="D4189" s="11"/>
      <c r="E4189" s="11"/>
      <c r="F4189" s="9"/>
      <c r="G4189" s="9"/>
      <c r="H4189" s="9"/>
      <c r="I4189" s="9"/>
      <c r="J4189" s="9"/>
      <c r="K4189" s="9"/>
      <c r="L4189" s="9"/>
      <c r="M4189" s="9"/>
      <c r="N4189" s="9"/>
      <c r="O4189" s="12"/>
      <c r="P4189" s="9"/>
      <c r="Q4189" s="9"/>
    </row>
    <row r="4190" spans="1:17" x14ac:dyDescent="0.2">
      <c r="A4190" s="9"/>
      <c r="B4190" s="10"/>
      <c r="C4190" s="9"/>
      <c r="D4190" s="11"/>
      <c r="E4190" s="11"/>
      <c r="F4190" s="9"/>
      <c r="G4190" s="9"/>
      <c r="H4190" s="9"/>
      <c r="I4190" s="9"/>
      <c r="J4190" s="9"/>
      <c r="K4190" s="9"/>
      <c r="L4190" s="9"/>
      <c r="M4190" s="9"/>
      <c r="N4190" s="9"/>
      <c r="O4190" s="12"/>
      <c r="P4190" s="9"/>
      <c r="Q4190" s="9"/>
    </row>
    <row r="4191" spans="1:17" x14ac:dyDescent="0.2">
      <c r="A4191" s="9"/>
      <c r="B4191" s="10"/>
      <c r="C4191" s="9"/>
      <c r="D4191" s="11"/>
      <c r="E4191" s="11"/>
      <c r="F4191" s="9"/>
      <c r="G4191" s="9"/>
      <c r="H4191" s="9"/>
      <c r="I4191" s="9"/>
      <c r="J4191" s="9"/>
      <c r="K4191" s="9"/>
      <c r="L4191" s="9"/>
      <c r="M4191" s="9"/>
      <c r="N4191" s="9"/>
      <c r="O4191" s="12"/>
      <c r="P4191" s="9"/>
      <c r="Q4191" s="9"/>
    </row>
    <row r="4192" spans="1:17" x14ac:dyDescent="0.2">
      <c r="A4192" s="9"/>
      <c r="B4192" s="10"/>
      <c r="C4192" s="9"/>
      <c r="D4192" s="11"/>
      <c r="E4192" s="11"/>
      <c r="F4192" s="9"/>
      <c r="G4192" s="9"/>
      <c r="H4192" s="9"/>
      <c r="I4192" s="9"/>
      <c r="J4192" s="9"/>
      <c r="K4192" s="9"/>
      <c r="L4192" s="9"/>
      <c r="M4192" s="9"/>
      <c r="N4192" s="9"/>
      <c r="O4192" s="12"/>
      <c r="P4192" s="9"/>
      <c r="Q4192" s="9"/>
    </row>
    <row r="4193" spans="1:17" x14ac:dyDescent="0.2">
      <c r="A4193" s="9"/>
      <c r="B4193" s="10"/>
      <c r="C4193" s="9"/>
      <c r="D4193" s="11"/>
      <c r="E4193" s="11"/>
      <c r="F4193" s="9"/>
      <c r="G4193" s="9"/>
      <c r="H4193" s="9"/>
      <c r="I4193" s="9"/>
      <c r="J4193" s="9"/>
      <c r="K4193" s="9"/>
      <c r="L4193" s="9"/>
      <c r="M4193" s="9"/>
      <c r="N4193" s="9"/>
      <c r="O4193" s="12"/>
      <c r="P4193" s="9"/>
      <c r="Q4193" s="9"/>
    </row>
    <row r="4194" spans="1:17" x14ac:dyDescent="0.2">
      <c r="A4194" s="9"/>
      <c r="B4194" s="10"/>
      <c r="C4194" s="9"/>
      <c r="D4194" s="11"/>
      <c r="E4194" s="11"/>
      <c r="F4194" s="9"/>
      <c r="G4194" s="9"/>
      <c r="H4194" s="9"/>
      <c r="I4194" s="9"/>
      <c r="J4194" s="9"/>
      <c r="K4194" s="9"/>
      <c r="L4194" s="9"/>
      <c r="M4194" s="9"/>
      <c r="N4194" s="9"/>
      <c r="O4194" s="12"/>
      <c r="P4194" s="9"/>
      <c r="Q4194" s="9"/>
    </row>
    <row r="4195" spans="1:17" x14ac:dyDescent="0.2">
      <c r="A4195" s="9"/>
      <c r="B4195" s="10"/>
      <c r="C4195" s="9"/>
      <c r="D4195" s="11"/>
      <c r="E4195" s="11"/>
      <c r="F4195" s="9"/>
      <c r="G4195" s="9"/>
      <c r="H4195" s="9"/>
      <c r="I4195" s="9"/>
      <c r="J4195" s="9"/>
      <c r="K4195" s="9"/>
      <c r="L4195" s="9"/>
      <c r="M4195" s="9"/>
      <c r="N4195" s="9"/>
      <c r="O4195" s="12"/>
      <c r="P4195" s="9"/>
      <c r="Q4195" s="9"/>
    </row>
    <row r="4196" spans="1:17" x14ac:dyDescent="0.2">
      <c r="A4196" s="9"/>
      <c r="B4196" s="10"/>
      <c r="C4196" s="9"/>
      <c r="D4196" s="11"/>
      <c r="E4196" s="11"/>
      <c r="F4196" s="9"/>
      <c r="G4196" s="9"/>
      <c r="H4196" s="9"/>
      <c r="I4196" s="9"/>
      <c r="J4196" s="9"/>
      <c r="K4196" s="9"/>
      <c r="L4196" s="9"/>
      <c r="M4196" s="9"/>
      <c r="N4196" s="9"/>
      <c r="O4196" s="12"/>
      <c r="P4196" s="9"/>
      <c r="Q4196" s="9"/>
    </row>
    <row r="4197" spans="1:17" x14ac:dyDescent="0.2">
      <c r="A4197" s="9"/>
      <c r="B4197" s="10"/>
      <c r="C4197" s="9"/>
      <c r="D4197" s="11"/>
      <c r="E4197" s="11"/>
      <c r="F4197" s="9"/>
      <c r="G4197" s="9"/>
      <c r="H4197" s="9"/>
      <c r="I4197" s="9"/>
      <c r="J4197" s="9"/>
      <c r="K4197" s="9"/>
      <c r="L4197" s="9"/>
      <c r="M4197" s="9"/>
      <c r="N4197" s="9"/>
      <c r="O4197" s="12"/>
      <c r="P4197" s="9"/>
      <c r="Q4197" s="9"/>
    </row>
    <row r="4198" spans="1:17" x14ac:dyDescent="0.2">
      <c r="A4198" s="9"/>
      <c r="B4198" s="10"/>
      <c r="C4198" s="9"/>
      <c r="D4198" s="11"/>
      <c r="E4198" s="11"/>
      <c r="F4198" s="9"/>
      <c r="G4198" s="9"/>
      <c r="H4198" s="9"/>
      <c r="I4198" s="9"/>
      <c r="J4198" s="9"/>
      <c r="K4198" s="9"/>
      <c r="L4198" s="9"/>
      <c r="M4198" s="9"/>
      <c r="N4198" s="9"/>
      <c r="O4198" s="12"/>
      <c r="P4198" s="9"/>
      <c r="Q4198" s="9"/>
    </row>
    <row r="4199" spans="1:17" x14ac:dyDescent="0.2">
      <c r="A4199" s="9"/>
      <c r="B4199" s="10"/>
      <c r="C4199" s="9"/>
      <c r="D4199" s="11"/>
      <c r="E4199" s="11"/>
      <c r="F4199" s="9"/>
      <c r="G4199" s="9"/>
      <c r="H4199" s="9"/>
      <c r="I4199" s="9"/>
      <c r="J4199" s="9"/>
      <c r="K4199" s="9"/>
      <c r="L4199" s="9"/>
      <c r="M4199" s="9"/>
      <c r="N4199" s="9"/>
      <c r="O4199" s="12"/>
      <c r="P4199" s="9"/>
      <c r="Q4199" s="9"/>
    </row>
    <row r="4200" spans="1:17" x14ac:dyDescent="0.2">
      <c r="A4200" s="9"/>
      <c r="B4200" s="10"/>
      <c r="C4200" s="9"/>
      <c r="D4200" s="11"/>
      <c r="E4200" s="11"/>
      <c r="F4200" s="9"/>
      <c r="G4200" s="9"/>
      <c r="H4200" s="9"/>
      <c r="I4200" s="9"/>
      <c r="J4200" s="9"/>
      <c r="K4200" s="9"/>
      <c r="L4200" s="9"/>
      <c r="M4200" s="9"/>
      <c r="N4200" s="9"/>
      <c r="O4200" s="12"/>
      <c r="P4200" s="9"/>
      <c r="Q4200" s="9"/>
    </row>
    <row r="4201" spans="1:17" x14ac:dyDescent="0.2">
      <c r="A4201" s="9"/>
      <c r="B4201" s="10"/>
      <c r="C4201" s="9"/>
      <c r="D4201" s="11"/>
      <c r="E4201" s="11"/>
      <c r="F4201" s="9"/>
      <c r="G4201" s="9"/>
      <c r="H4201" s="9"/>
      <c r="I4201" s="9"/>
      <c r="J4201" s="9"/>
      <c r="K4201" s="9"/>
      <c r="L4201" s="9"/>
      <c r="M4201" s="9"/>
      <c r="N4201" s="9"/>
      <c r="O4201" s="12"/>
      <c r="P4201" s="9"/>
      <c r="Q4201" s="9"/>
    </row>
    <row r="4202" spans="1:17" x14ac:dyDescent="0.2">
      <c r="A4202" s="9"/>
      <c r="B4202" s="10"/>
      <c r="C4202" s="9"/>
      <c r="D4202" s="11"/>
      <c r="E4202" s="11"/>
      <c r="F4202" s="9"/>
      <c r="G4202" s="9"/>
      <c r="H4202" s="9"/>
      <c r="I4202" s="9"/>
      <c r="J4202" s="9"/>
      <c r="K4202" s="9"/>
      <c r="L4202" s="9"/>
      <c r="M4202" s="9"/>
      <c r="N4202" s="9"/>
      <c r="O4202" s="12"/>
      <c r="P4202" s="9"/>
      <c r="Q4202" s="9"/>
    </row>
    <row r="4203" spans="1:17" x14ac:dyDescent="0.2">
      <c r="A4203" s="9"/>
      <c r="B4203" s="10"/>
      <c r="C4203" s="9"/>
      <c r="D4203" s="11"/>
      <c r="E4203" s="11"/>
      <c r="F4203" s="9"/>
      <c r="G4203" s="9"/>
      <c r="H4203" s="9"/>
      <c r="I4203" s="9"/>
      <c r="J4203" s="9"/>
      <c r="K4203" s="9"/>
      <c r="L4203" s="9"/>
      <c r="M4203" s="9"/>
      <c r="N4203" s="9"/>
      <c r="O4203" s="12"/>
      <c r="P4203" s="9"/>
      <c r="Q4203" s="9"/>
    </row>
    <row r="4204" spans="1:17" x14ac:dyDescent="0.2">
      <c r="A4204" s="9"/>
      <c r="B4204" s="10"/>
      <c r="C4204" s="9"/>
      <c r="D4204" s="11"/>
      <c r="E4204" s="11"/>
      <c r="F4204" s="9"/>
      <c r="G4204" s="9"/>
      <c r="H4204" s="9"/>
      <c r="I4204" s="9"/>
      <c r="J4204" s="9"/>
      <c r="K4204" s="9"/>
      <c r="L4204" s="9"/>
      <c r="M4204" s="9"/>
      <c r="N4204" s="9"/>
      <c r="O4204" s="12"/>
      <c r="P4204" s="9"/>
      <c r="Q4204" s="9"/>
    </row>
    <row r="4205" spans="1:17" x14ac:dyDescent="0.2">
      <c r="A4205" s="9"/>
      <c r="B4205" s="10"/>
      <c r="C4205" s="9"/>
      <c r="D4205" s="11"/>
      <c r="E4205" s="11"/>
      <c r="F4205" s="9"/>
      <c r="G4205" s="9"/>
      <c r="H4205" s="9"/>
      <c r="I4205" s="9"/>
      <c r="J4205" s="9"/>
      <c r="K4205" s="9"/>
      <c r="L4205" s="9"/>
      <c r="M4205" s="9"/>
      <c r="N4205" s="9"/>
      <c r="O4205" s="12"/>
      <c r="P4205" s="9"/>
      <c r="Q4205" s="9"/>
    </row>
    <row r="4206" spans="1:17" x14ac:dyDescent="0.2">
      <c r="A4206" s="9"/>
      <c r="B4206" s="10"/>
      <c r="C4206" s="9"/>
      <c r="D4206" s="11"/>
      <c r="E4206" s="11"/>
      <c r="F4206" s="9"/>
      <c r="G4206" s="9"/>
      <c r="H4206" s="9"/>
      <c r="I4206" s="9"/>
      <c r="J4206" s="9"/>
      <c r="K4206" s="9"/>
      <c r="L4206" s="9"/>
      <c r="M4206" s="9"/>
      <c r="N4206" s="9"/>
      <c r="O4206" s="12"/>
      <c r="P4206" s="9"/>
      <c r="Q4206" s="9"/>
    </row>
    <row r="4207" spans="1:17" x14ac:dyDescent="0.2">
      <c r="A4207" s="9"/>
      <c r="B4207" s="10"/>
      <c r="C4207" s="9"/>
      <c r="D4207" s="11"/>
      <c r="E4207" s="11"/>
      <c r="F4207" s="9"/>
      <c r="G4207" s="9"/>
      <c r="H4207" s="9"/>
      <c r="I4207" s="9"/>
      <c r="J4207" s="9"/>
      <c r="K4207" s="9"/>
      <c r="L4207" s="9"/>
      <c r="M4207" s="9"/>
      <c r="N4207" s="9"/>
      <c r="O4207" s="12"/>
      <c r="P4207" s="9"/>
      <c r="Q4207" s="9"/>
    </row>
    <row r="4208" spans="1:17" x14ac:dyDescent="0.2">
      <c r="A4208" s="9"/>
      <c r="B4208" s="10"/>
      <c r="C4208" s="9"/>
      <c r="D4208" s="11"/>
      <c r="E4208" s="11"/>
      <c r="F4208" s="9"/>
      <c r="G4208" s="9"/>
      <c r="H4208" s="9"/>
      <c r="I4208" s="9"/>
      <c r="J4208" s="9"/>
      <c r="K4208" s="9"/>
      <c r="L4208" s="9"/>
      <c r="M4208" s="9"/>
      <c r="N4208" s="9"/>
      <c r="O4208" s="12"/>
      <c r="P4208" s="9"/>
      <c r="Q4208" s="9"/>
    </row>
    <row r="4209" spans="1:17" x14ac:dyDescent="0.2">
      <c r="A4209" s="9"/>
      <c r="B4209" s="10"/>
      <c r="C4209" s="9"/>
      <c r="D4209" s="11"/>
      <c r="E4209" s="11"/>
      <c r="F4209" s="9"/>
      <c r="G4209" s="9"/>
      <c r="H4209" s="9"/>
      <c r="I4209" s="9"/>
      <c r="J4209" s="9"/>
      <c r="K4209" s="9"/>
      <c r="L4209" s="9"/>
      <c r="M4209" s="9"/>
      <c r="N4209" s="9"/>
      <c r="O4209" s="12"/>
      <c r="P4209" s="9"/>
      <c r="Q4209" s="9"/>
    </row>
    <row r="4210" spans="1:17" x14ac:dyDescent="0.2">
      <c r="A4210" s="9"/>
      <c r="B4210" s="10"/>
      <c r="C4210" s="9"/>
      <c r="D4210" s="11"/>
      <c r="E4210" s="11"/>
      <c r="F4210" s="9"/>
      <c r="G4210" s="9"/>
      <c r="H4210" s="9"/>
      <c r="I4210" s="9"/>
      <c r="J4210" s="9"/>
      <c r="K4210" s="9"/>
      <c r="L4210" s="9"/>
      <c r="M4210" s="9"/>
      <c r="N4210" s="9"/>
      <c r="O4210" s="12"/>
      <c r="P4210" s="9"/>
      <c r="Q4210" s="9"/>
    </row>
    <row r="4211" spans="1:17" x14ac:dyDescent="0.2">
      <c r="A4211" s="9"/>
      <c r="B4211" s="10"/>
      <c r="C4211" s="9"/>
      <c r="D4211" s="11"/>
      <c r="E4211" s="11"/>
      <c r="F4211" s="9"/>
      <c r="G4211" s="9"/>
      <c r="H4211" s="9"/>
      <c r="I4211" s="9"/>
      <c r="J4211" s="9"/>
      <c r="K4211" s="9"/>
      <c r="L4211" s="9"/>
      <c r="M4211" s="9"/>
      <c r="N4211" s="9"/>
      <c r="O4211" s="12"/>
      <c r="P4211" s="9"/>
      <c r="Q4211" s="9"/>
    </row>
    <row r="4212" spans="1:17" x14ac:dyDescent="0.2">
      <c r="A4212" s="9"/>
      <c r="B4212" s="10"/>
      <c r="C4212" s="9"/>
      <c r="D4212" s="11"/>
      <c r="E4212" s="11"/>
      <c r="F4212" s="9"/>
      <c r="G4212" s="9"/>
      <c r="H4212" s="9"/>
      <c r="I4212" s="9"/>
      <c r="J4212" s="9"/>
      <c r="K4212" s="9"/>
      <c r="L4212" s="9"/>
      <c r="M4212" s="9"/>
      <c r="N4212" s="9"/>
      <c r="O4212" s="12"/>
      <c r="P4212" s="9"/>
      <c r="Q4212" s="9"/>
    </row>
    <row r="4213" spans="1:17" x14ac:dyDescent="0.2">
      <c r="A4213" s="9"/>
      <c r="B4213" s="10"/>
      <c r="C4213" s="9"/>
      <c r="D4213" s="11"/>
      <c r="E4213" s="11"/>
      <c r="F4213" s="9"/>
      <c r="G4213" s="9"/>
      <c r="H4213" s="9"/>
      <c r="I4213" s="9"/>
      <c r="J4213" s="9"/>
      <c r="K4213" s="9"/>
      <c r="L4213" s="9"/>
      <c r="M4213" s="9"/>
      <c r="N4213" s="9"/>
      <c r="O4213" s="12"/>
      <c r="P4213" s="9"/>
      <c r="Q4213" s="9"/>
    </row>
    <row r="4214" spans="1:17" x14ac:dyDescent="0.2">
      <c r="A4214" s="9"/>
      <c r="B4214" s="10"/>
      <c r="C4214" s="9"/>
      <c r="D4214" s="11"/>
      <c r="E4214" s="11"/>
      <c r="F4214" s="9"/>
      <c r="G4214" s="9"/>
      <c r="H4214" s="9"/>
      <c r="I4214" s="9"/>
      <c r="J4214" s="9"/>
      <c r="K4214" s="9"/>
      <c r="L4214" s="9"/>
      <c r="M4214" s="9"/>
      <c r="N4214" s="9"/>
      <c r="O4214" s="12"/>
      <c r="P4214" s="9"/>
      <c r="Q4214" s="9"/>
    </row>
    <row r="4215" spans="1:17" x14ac:dyDescent="0.2">
      <c r="A4215" s="9"/>
      <c r="B4215" s="10"/>
      <c r="C4215" s="9"/>
      <c r="D4215" s="11"/>
      <c r="E4215" s="11"/>
      <c r="F4215" s="9"/>
      <c r="G4215" s="9"/>
      <c r="H4215" s="9"/>
      <c r="I4215" s="9"/>
      <c r="J4215" s="9"/>
      <c r="K4215" s="9"/>
      <c r="L4215" s="9"/>
      <c r="M4215" s="9"/>
      <c r="N4215" s="9"/>
      <c r="O4215" s="12"/>
      <c r="P4215" s="9"/>
      <c r="Q4215" s="9"/>
    </row>
    <row r="4216" spans="1:17" x14ac:dyDescent="0.2">
      <c r="A4216" s="9"/>
      <c r="B4216" s="10"/>
      <c r="C4216" s="9"/>
      <c r="D4216" s="11"/>
      <c r="E4216" s="11"/>
      <c r="F4216" s="9"/>
      <c r="G4216" s="9"/>
      <c r="H4216" s="9"/>
      <c r="I4216" s="9"/>
      <c r="J4216" s="9"/>
      <c r="K4216" s="9"/>
      <c r="L4216" s="9"/>
      <c r="M4216" s="9"/>
      <c r="N4216" s="9"/>
      <c r="O4216" s="12"/>
      <c r="P4216" s="9"/>
      <c r="Q4216" s="9"/>
    </row>
    <row r="4217" spans="1:17" x14ac:dyDescent="0.2">
      <c r="A4217" s="9"/>
      <c r="B4217" s="10"/>
      <c r="C4217" s="9"/>
      <c r="D4217" s="11"/>
      <c r="E4217" s="11"/>
      <c r="F4217" s="9"/>
      <c r="G4217" s="9"/>
      <c r="H4217" s="9"/>
      <c r="I4217" s="9"/>
      <c r="J4217" s="9"/>
      <c r="K4217" s="9"/>
      <c r="L4217" s="9"/>
      <c r="M4217" s="9"/>
      <c r="N4217" s="9"/>
      <c r="O4217" s="12"/>
      <c r="P4217" s="9"/>
      <c r="Q4217" s="9"/>
    </row>
    <row r="4218" spans="1:17" x14ac:dyDescent="0.2">
      <c r="A4218" s="9"/>
      <c r="B4218" s="10"/>
      <c r="C4218" s="9"/>
      <c r="D4218" s="11"/>
      <c r="E4218" s="11"/>
      <c r="F4218" s="9"/>
      <c r="G4218" s="9"/>
      <c r="H4218" s="9"/>
      <c r="I4218" s="9"/>
      <c r="J4218" s="9"/>
      <c r="K4218" s="9"/>
      <c r="L4218" s="9"/>
      <c r="M4218" s="9"/>
      <c r="N4218" s="9"/>
      <c r="O4218" s="12"/>
      <c r="P4218" s="9"/>
      <c r="Q4218" s="9"/>
    </row>
    <row r="4219" spans="1:17" x14ac:dyDescent="0.2">
      <c r="A4219" s="9"/>
      <c r="B4219" s="10"/>
      <c r="C4219" s="9"/>
      <c r="D4219" s="11"/>
      <c r="E4219" s="11"/>
      <c r="F4219" s="9"/>
      <c r="G4219" s="9"/>
      <c r="H4219" s="9"/>
      <c r="I4219" s="9"/>
      <c r="J4219" s="9"/>
      <c r="K4219" s="9"/>
      <c r="L4219" s="9"/>
      <c r="M4219" s="9"/>
      <c r="N4219" s="9"/>
      <c r="O4219" s="12"/>
      <c r="P4219" s="9"/>
      <c r="Q4219" s="9"/>
    </row>
    <row r="4220" spans="1:17" x14ac:dyDescent="0.2">
      <c r="A4220" s="9"/>
      <c r="B4220" s="10"/>
      <c r="C4220" s="9"/>
      <c r="D4220" s="11"/>
      <c r="E4220" s="11"/>
      <c r="F4220" s="9"/>
      <c r="G4220" s="9"/>
      <c r="H4220" s="9"/>
      <c r="I4220" s="9"/>
      <c r="J4220" s="9"/>
      <c r="K4220" s="9"/>
      <c r="L4220" s="9"/>
      <c r="M4220" s="9"/>
      <c r="N4220" s="9"/>
      <c r="O4220" s="12"/>
      <c r="P4220" s="9"/>
      <c r="Q4220" s="9"/>
    </row>
    <row r="4221" spans="1:17" x14ac:dyDescent="0.2">
      <c r="A4221" s="9"/>
      <c r="B4221" s="10"/>
      <c r="C4221" s="9"/>
      <c r="D4221" s="11"/>
      <c r="E4221" s="11"/>
      <c r="F4221" s="9"/>
      <c r="G4221" s="9"/>
      <c r="H4221" s="9"/>
      <c r="I4221" s="9"/>
      <c r="J4221" s="9"/>
      <c r="K4221" s="9"/>
      <c r="L4221" s="9"/>
      <c r="M4221" s="9"/>
      <c r="N4221" s="9"/>
      <c r="O4221" s="12"/>
      <c r="P4221" s="9"/>
      <c r="Q4221" s="9"/>
    </row>
    <row r="4222" spans="1:17" x14ac:dyDescent="0.2">
      <c r="A4222" s="9"/>
      <c r="B4222" s="10"/>
      <c r="C4222" s="9"/>
      <c r="D4222" s="11"/>
      <c r="E4222" s="11"/>
      <c r="F4222" s="9"/>
      <c r="G4222" s="9"/>
      <c r="H4222" s="9"/>
      <c r="I4222" s="9"/>
      <c r="J4222" s="9"/>
      <c r="K4222" s="9"/>
      <c r="L4222" s="9"/>
      <c r="M4222" s="9"/>
      <c r="N4222" s="9"/>
      <c r="O4222" s="12"/>
      <c r="P4222" s="9"/>
      <c r="Q4222" s="9"/>
    </row>
    <row r="4223" spans="1:17" x14ac:dyDescent="0.2">
      <c r="A4223" s="9"/>
      <c r="B4223" s="10"/>
      <c r="C4223" s="9"/>
      <c r="D4223" s="11"/>
      <c r="E4223" s="11"/>
      <c r="F4223" s="9"/>
      <c r="G4223" s="9"/>
      <c r="H4223" s="9"/>
      <c r="I4223" s="9"/>
      <c r="J4223" s="9"/>
      <c r="K4223" s="9"/>
      <c r="L4223" s="9"/>
      <c r="M4223" s="9"/>
      <c r="N4223" s="9"/>
      <c r="O4223" s="12"/>
      <c r="P4223" s="9"/>
      <c r="Q4223" s="9"/>
    </row>
    <row r="4224" spans="1:17" x14ac:dyDescent="0.2">
      <c r="A4224" s="9"/>
      <c r="B4224" s="10"/>
      <c r="C4224" s="9"/>
      <c r="D4224" s="11"/>
      <c r="E4224" s="11"/>
      <c r="F4224" s="9"/>
      <c r="G4224" s="9"/>
      <c r="H4224" s="9"/>
      <c r="I4224" s="9"/>
      <c r="J4224" s="9"/>
      <c r="K4224" s="9"/>
      <c r="L4224" s="9"/>
      <c r="M4224" s="9"/>
      <c r="N4224" s="9"/>
      <c r="O4224" s="12"/>
      <c r="P4224" s="9"/>
      <c r="Q4224" s="9"/>
    </row>
    <row r="4225" spans="1:17" x14ac:dyDescent="0.2">
      <c r="A4225" s="9"/>
      <c r="B4225" s="10"/>
      <c r="C4225" s="9"/>
      <c r="D4225" s="11"/>
      <c r="E4225" s="11"/>
      <c r="F4225" s="9"/>
      <c r="G4225" s="9"/>
      <c r="H4225" s="9"/>
      <c r="I4225" s="9"/>
      <c r="J4225" s="9"/>
      <c r="K4225" s="9"/>
      <c r="L4225" s="9"/>
      <c r="M4225" s="9"/>
      <c r="N4225" s="9"/>
      <c r="O4225" s="12"/>
      <c r="P4225" s="9"/>
      <c r="Q4225" s="9"/>
    </row>
    <row r="4226" spans="1:17" x14ac:dyDescent="0.2">
      <c r="A4226" s="9"/>
      <c r="B4226" s="10"/>
      <c r="C4226" s="9"/>
      <c r="D4226" s="11"/>
      <c r="E4226" s="11"/>
      <c r="F4226" s="9"/>
      <c r="G4226" s="9"/>
      <c r="H4226" s="9"/>
      <c r="I4226" s="9"/>
      <c r="J4226" s="9"/>
      <c r="K4226" s="9"/>
      <c r="L4226" s="9"/>
      <c r="M4226" s="9"/>
      <c r="N4226" s="9"/>
      <c r="O4226" s="12"/>
      <c r="P4226" s="9"/>
      <c r="Q4226" s="9"/>
    </row>
    <row r="4227" spans="1:17" x14ac:dyDescent="0.2">
      <c r="A4227" s="9"/>
      <c r="B4227" s="10"/>
      <c r="C4227" s="9"/>
      <c r="D4227" s="11"/>
      <c r="E4227" s="11"/>
      <c r="F4227" s="9"/>
      <c r="G4227" s="9"/>
      <c r="H4227" s="9"/>
      <c r="I4227" s="9"/>
      <c r="J4227" s="9"/>
      <c r="K4227" s="9"/>
      <c r="L4227" s="9"/>
      <c r="M4227" s="9"/>
      <c r="N4227" s="9"/>
      <c r="O4227" s="12"/>
      <c r="P4227" s="9"/>
      <c r="Q4227" s="9"/>
    </row>
    <row r="4228" spans="1:17" x14ac:dyDescent="0.2">
      <c r="A4228" s="9"/>
      <c r="B4228" s="10"/>
      <c r="C4228" s="9"/>
      <c r="D4228" s="11"/>
      <c r="E4228" s="11"/>
      <c r="F4228" s="9"/>
      <c r="G4228" s="9"/>
      <c r="H4228" s="9"/>
      <c r="I4228" s="9"/>
      <c r="J4228" s="9"/>
      <c r="K4228" s="9"/>
      <c r="L4228" s="9"/>
      <c r="M4228" s="9"/>
      <c r="N4228" s="9"/>
      <c r="O4228" s="12"/>
      <c r="P4228" s="9"/>
      <c r="Q4228" s="9"/>
    </row>
    <row r="4229" spans="1:17" x14ac:dyDescent="0.2">
      <c r="A4229" s="9"/>
      <c r="B4229" s="10"/>
      <c r="C4229" s="9"/>
      <c r="D4229" s="11"/>
      <c r="E4229" s="11"/>
      <c r="F4229" s="9"/>
      <c r="G4229" s="9"/>
      <c r="H4229" s="9"/>
      <c r="I4229" s="9"/>
      <c r="J4229" s="9"/>
      <c r="K4229" s="9"/>
      <c r="L4229" s="9"/>
      <c r="M4229" s="9"/>
      <c r="N4229" s="9"/>
      <c r="O4229" s="12"/>
      <c r="P4229" s="9"/>
      <c r="Q4229" s="9"/>
    </row>
    <row r="4230" spans="1:17" x14ac:dyDescent="0.2">
      <c r="A4230" s="9"/>
      <c r="B4230" s="10"/>
      <c r="C4230" s="9"/>
      <c r="D4230" s="11"/>
      <c r="E4230" s="11"/>
      <c r="F4230" s="9"/>
      <c r="G4230" s="9"/>
      <c r="H4230" s="9"/>
      <c r="I4230" s="9"/>
      <c r="J4230" s="9"/>
      <c r="K4230" s="9"/>
      <c r="L4230" s="9"/>
      <c r="M4230" s="9"/>
      <c r="N4230" s="9"/>
      <c r="O4230" s="12"/>
      <c r="P4230" s="9"/>
      <c r="Q4230" s="9"/>
    </row>
    <row r="4231" spans="1:17" x14ac:dyDescent="0.2">
      <c r="A4231" s="9"/>
      <c r="B4231" s="10"/>
      <c r="C4231" s="9"/>
      <c r="D4231" s="11"/>
      <c r="E4231" s="11"/>
      <c r="F4231" s="9"/>
      <c r="G4231" s="9"/>
      <c r="H4231" s="9"/>
      <c r="I4231" s="9"/>
      <c r="J4231" s="9"/>
      <c r="K4231" s="9"/>
      <c r="L4231" s="9"/>
      <c r="M4231" s="9"/>
      <c r="N4231" s="9"/>
      <c r="O4231" s="12"/>
      <c r="P4231" s="9"/>
      <c r="Q4231" s="9"/>
    </row>
    <row r="4232" spans="1:17" x14ac:dyDescent="0.2">
      <c r="A4232" s="9"/>
      <c r="B4232" s="10"/>
      <c r="C4232" s="9"/>
      <c r="D4232" s="11"/>
      <c r="E4232" s="11"/>
      <c r="F4232" s="9"/>
      <c r="G4232" s="9"/>
      <c r="H4232" s="9"/>
      <c r="I4232" s="9"/>
      <c r="J4232" s="9"/>
      <c r="K4232" s="9"/>
      <c r="L4232" s="9"/>
      <c r="M4232" s="9"/>
      <c r="N4232" s="9"/>
      <c r="O4232" s="12"/>
      <c r="P4232" s="9"/>
      <c r="Q4232" s="9"/>
    </row>
    <row r="4233" spans="1:17" x14ac:dyDescent="0.2">
      <c r="A4233" s="9"/>
      <c r="B4233" s="10"/>
      <c r="C4233" s="9"/>
      <c r="D4233" s="11"/>
      <c r="E4233" s="11"/>
      <c r="F4233" s="9"/>
      <c r="G4233" s="9"/>
      <c r="H4233" s="9"/>
      <c r="I4233" s="9"/>
      <c r="J4233" s="9"/>
      <c r="K4233" s="9"/>
      <c r="L4233" s="9"/>
      <c r="M4233" s="9"/>
      <c r="N4233" s="9"/>
      <c r="O4233" s="12"/>
      <c r="P4233" s="9"/>
      <c r="Q4233" s="9"/>
    </row>
    <row r="4234" spans="1:17" x14ac:dyDescent="0.2">
      <c r="A4234" s="9"/>
      <c r="B4234" s="10"/>
      <c r="C4234" s="9"/>
      <c r="D4234" s="11"/>
      <c r="E4234" s="11"/>
      <c r="F4234" s="9"/>
      <c r="G4234" s="9"/>
      <c r="H4234" s="9"/>
      <c r="I4234" s="9"/>
      <c r="J4234" s="9"/>
      <c r="K4234" s="9"/>
      <c r="L4234" s="9"/>
      <c r="M4234" s="9"/>
      <c r="N4234" s="9"/>
      <c r="O4234" s="12"/>
      <c r="P4234" s="9"/>
      <c r="Q4234" s="9"/>
    </row>
    <row r="4235" spans="1:17" x14ac:dyDescent="0.2">
      <c r="A4235" s="9"/>
      <c r="B4235" s="10"/>
      <c r="C4235" s="9"/>
      <c r="D4235" s="11"/>
      <c r="E4235" s="11"/>
      <c r="F4235" s="9"/>
      <c r="G4235" s="9"/>
      <c r="H4235" s="9"/>
      <c r="I4235" s="9"/>
      <c r="J4235" s="9"/>
      <c r="K4235" s="9"/>
      <c r="L4235" s="9"/>
      <c r="M4235" s="9"/>
      <c r="N4235" s="9"/>
      <c r="O4235" s="12"/>
      <c r="P4235" s="9"/>
      <c r="Q4235" s="9"/>
    </row>
    <row r="4236" spans="1:17" x14ac:dyDescent="0.2">
      <c r="A4236" s="9"/>
      <c r="B4236" s="10"/>
      <c r="C4236" s="9"/>
      <c r="D4236" s="11"/>
      <c r="E4236" s="11"/>
      <c r="F4236" s="9"/>
      <c r="G4236" s="9"/>
      <c r="H4236" s="9"/>
      <c r="I4236" s="9"/>
      <c r="J4236" s="9"/>
      <c r="K4236" s="9"/>
      <c r="L4236" s="9"/>
      <c r="M4236" s="9"/>
      <c r="N4236" s="9"/>
      <c r="O4236" s="12"/>
      <c r="P4236" s="9"/>
      <c r="Q4236" s="9"/>
    </row>
    <row r="4237" spans="1:17" x14ac:dyDescent="0.2">
      <c r="A4237" s="9"/>
      <c r="B4237" s="10"/>
      <c r="C4237" s="9"/>
      <c r="D4237" s="11"/>
      <c r="E4237" s="11"/>
      <c r="F4237" s="9"/>
      <c r="G4237" s="9"/>
      <c r="H4237" s="9"/>
      <c r="I4237" s="9"/>
      <c r="J4237" s="9"/>
      <c r="K4237" s="9"/>
      <c r="L4237" s="9"/>
      <c r="M4237" s="9"/>
      <c r="N4237" s="9"/>
      <c r="O4237" s="12"/>
      <c r="P4237" s="9"/>
      <c r="Q4237" s="9"/>
    </row>
    <row r="4238" spans="1:17" x14ac:dyDescent="0.2">
      <c r="A4238" s="9"/>
      <c r="B4238" s="10"/>
      <c r="C4238" s="9"/>
      <c r="D4238" s="11"/>
      <c r="E4238" s="11"/>
      <c r="F4238" s="9"/>
      <c r="G4238" s="9"/>
      <c r="H4238" s="9"/>
      <c r="I4238" s="9"/>
      <c r="J4238" s="9"/>
      <c r="K4238" s="9"/>
      <c r="L4238" s="9"/>
      <c r="M4238" s="9"/>
      <c r="N4238" s="9"/>
      <c r="O4238" s="12"/>
      <c r="P4238" s="9"/>
      <c r="Q4238" s="9"/>
    </row>
    <row r="4239" spans="1:17" x14ac:dyDescent="0.2">
      <c r="A4239" s="9"/>
      <c r="B4239" s="10"/>
      <c r="C4239" s="9"/>
      <c r="D4239" s="11"/>
      <c r="E4239" s="11"/>
      <c r="F4239" s="9"/>
      <c r="G4239" s="9"/>
      <c r="H4239" s="9"/>
      <c r="I4239" s="9"/>
      <c r="J4239" s="9"/>
      <c r="K4239" s="9"/>
      <c r="L4239" s="9"/>
      <c r="M4239" s="9"/>
      <c r="N4239" s="9"/>
      <c r="O4239" s="12"/>
      <c r="P4239" s="9"/>
      <c r="Q4239" s="9"/>
    </row>
    <row r="4240" spans="1:17" x14ac:dyDescent="0.2">
      <c r="A4240" s="9"/>
      <c r="B4240" s="10"/>
      <c r="C4240" s="9"/>
      <c r="D4240" s="11"/>
      <c r="E4240" s="11"/>
      <c r="F4240" s="9"/>
      <c r="G4240" s="9"/>
      <c r="H4240" s="9"/>
      <c r="I4240" s="9"/>
      <c r="J4240" s="9"/>
      <c r="K4240" s="9"/>
      <c r="L4240" s="9"/>
      <c r="M4240" s="9"/>
      <c r="N4240" s="9"/>
      <c r="O4240" s="12"/>
      <c r="P4240" s="9"/>
      <c r="Q4240" s="9"/>
    </row>
    <row r="4241" spans="1:17" x14ac:dyDescent="0.2">
      <c r="A4241" s="9"/>
      <c r="B4241" s="10"/>
      <c r="C4241" s="9"/>
      <c r="D4241" s="11"/>
      <c r="E4241" s="11"/>
      <c r="F4241" s="9"/>
      <c r="G4241" s="9"/>
      <c r="H4241" s="9"/>
      <c r="I4241" s="9"/>
      <c r="J4241" s="9"/>
      <c r="K4241" s="9"/>
      <c r="L4241" s="9"/>
      <c r="M4241" s="9"/>
      <c r="N4241" s="9"/>
      <c r="O4241" s="12"/>
      <c r="P4241" s="9"/>
      <c r="Q4241" s="9"/>
    </row>
    <row r="4242" spans="1:17" x14ac:dyDescent="0.2">
      <c r="A4242" s="9"/>
      <c r="B4242" s="10"/>
      <c r="C4242" s="9"/>
      <c r="D4242" s="11"/>
      <c r="E4242" s="11"/>
      <c r="F4242" s="9"/>
      <c r="G4242" s="9"/>
      <c r="H4242" s="9"/>
      <c r="I4242" s="9"/>
      <c r="J4242" s="9"/>
      <c r="K4242" s="9"/>
      <c r="L4242" s="9"/>
      <c r="M4242" s="9"/>
      <c r="N4242" s="9"/>
      <c r="O4242" s="12"/>
      <c r="P4242" s="9"/>
      <c r="Q4242" s="9"/>
    </row>
    <row r="4243" spans="1:17" x14ac:dyDescent="0.2">
      <c r="A4243" s="9"/>
      <c r="B4243" s="10"/>
      <c r="C4243" s="9"/>
      <c r="D4243" s="11"/>
      <c r="E4243" s="11"/>
      <c r="F4243" s="9"/>
      <c r="G4243" s="9"/>
      <c r="H4243" s="9"/>
      <c r="I4243" s="9"/>
      <c r="J4243" s="9"/>
      <c r="K4243" s="9"/>
      <c r="L4243" s="9"/>
      <c r="M4243" s="9"/>
      <c r="N4243" s="9"/>
      <c r="O4243" s="12"/>
      <c r="P4243" s="9"/>
      <c r="Q4243" s="9"/>
    </row>
    <row r="4244" spans="1:17" x14ac:dyDescent="0.2">
      <c r="A4244" s="9"/>
      <c r="B4244" s="10"/>
      <c r="C4244" s="9"/>
      <c r="D4244" s="11"/>
      <c r="E4244" s="11"/>
      <c r="F4244" s="9"/>
      <c r="G4244" s="9"/>
      <c r="H4244" s="9"/>
      <c r="I4244" s="9"/>
      <c r="J4244" s="9"/>
      <c r="K4244" s="9"/>
      <c r="L4244" s="9"/>
      <c r="M4244" s="9"/>
      <c r="N4244" s="9"/>
      <c r="O4244" s="12"/>
      <c r="P4244" s="9"/>
      <c r="Q4244" s="9"/>
    </row>
    <row r="4245" spans="1:17" x14ac:dyDescent="0.2">
      <c r="A4245" s="9"/>
      <c r="B4245" s="10"/>
      <c r="C4245" s="9"/>
      <c r="D4245" s="11"/>
      <c r="E4245" s="11"/>
      <c r="F4245" s="9"/>
      <c r="G4245" s="9"/>
      <c r="H4245" s="9"/>
      <c r="I4245" s="9"/>
      <c r="J4245" s="9"/>
      <c r="K4245" s="9"/>
      <c r="L4245" s="9"/>
      <c r="M4245" s="9"/>
      <c r="N4245" s="9"/>
      <c r="O4245" s="12"/>
      <c r="P4245" s="9"/>
      <c r="Q4245" s="9"/>
    </row>
    <row r="4246" spans="1:17" x14ac:dyDescent="0.2">
      <c r="A4246" s="9"/>
      <c r="B4246" s="10"/>
      <c r="C4246" s="9"/>
      <c r="D4246" s="11"/>
      <c r="E4246" s="11"/>
      <c r="F4246" s="9"/>
      <c r="G4246" s="9"/>
      <c r="H4246" s="9"/>
      <c r="I4246" s="9"/>
      <c r="J4246" s="9"/>
      <c r="K4246" s="9"/>
      <c r="L4246" s="9"/>
      <c r="M4246" s="9"/>
      <c r="N4246" s="9"/>
      <c r="O4246" s="12"/>
      <c r="P4246" s="9"/>
      <c r="Q4246" s="9"/>
    </row>
    <row r="4247" spans="1:17" x14ac:dyDescent="0.2">
      <c r="A4247" s="9"/>
      <c r="B4247" s="10"/>
      <c r="C4247" s="9"/>
      <c r="D4247" s="11"/>
      <c r="E4247" s="11"/>
      <c r="F4247" s="9"/>
      <c r="G4247" s="9"/>
      <c r="H4247" s="9"/>
      <c r="I4247" s="9"/>
      <c r="J4247" s="9"/>
      <c r="K4247" s="9"/>
      <c r="L4247" s="9"/>
      <c r="M4247" s="9"/>
      <c r="N4247" s="9"/>
      <c r="O4247" s="12"/>
      <c r="P4247" s="9"/>
      <c r="Q4247" s="9"/>
    </row>
    <row r="4248" spans="1:17" x14ac:dyDescent="0.2">
      <c r="A4248" s="9"/>
      <c r="B4248" s="10"/>
      <c r="C4248" s="9"/>
      <c r="D4248" s="11"/>
      <c r="E4248" s="11"/>
      <c r="F4248" s="9"/>
      <c r="G4248" s="9"/>
      <c r="H4248" s="9"/>
      <c r="I4248" s="9"/>
      <c r="J4248" s="9"/>
      <c r="K4248" s="9"/>
      <c r="L4248" s="9"/>
      <c r="M4248" s="9"/>
      <c r="N4248" s="9"/>
      <c r="O4248" s="12"/>
      <c r="P4248" s="9"/>
      <c r="Q4248" s="9"/>
    </row>
    <row r="4249" spans="1:17" x14ac:dyDescent="0.2">
      <c r="A4249" s="9"/>
      <c r="B4249" s="10"/>
      <c r="C4249" s="9"/>
      <c r="D4249" s="11"/>
      <c r="E4249" s="11"/>
      <c r="F4249" s="9"/>
      <c r="G4249" s="9"/>
      <c r="H4249" s="9"/>
      <c r="I4249" s="9"/>
      <c r="J4249" s="9"/>
      <c r="K4249" s="9"/>
      <c r="L4249" s="9"/>
      <c r="M4249" s="9"/>
      <c r="N4249" s="9"/>
      <c r="O4249" s="12"/>
      <c r="P4249" s="9"/>
      <c r="Q4249" s="9"/>
    </row>
    <row r="4250" spans="1:17" x14ac:dyDescent="0.2">
      <c r="A4250" s="9"/>
      <c r="B4250" s="10"/>
      <c r="C4250" s="9"/>
      <c r="D4250" s="11"/>
      <c r="E4250" s="11"/>
      <c r="F4250" s="9"/>
      <c r="G4250" s="9"/>
      <c r="H4250" s="9"/>
      <c r="I4250" s="9"/>
      <c r="J4250" s="9"/>
      <c r="K4250" s="9"/>
      <c r="L4250" s="9"/>
      <c r="M4250" s="9"/>
      <c r="N4250" s="9"/>
      <c r="O4250" s="12"/>
      <c r="P4250" s="9"/>
      <c r="Q4250" s="9"/>
    </row>
    <row r="4251" spans="1:17" x14ac:dyDescent="0.2">
      <c r="A4251" s="9"/>
      <c r="B4251" s="10"/>
      <c r="C4251" s="9"/>
      <c r="D4251" s="11"/>
      <c r="E4251" s="11"/>
      <c r="F4251" s="9"/>
      <c r="G4251" s="9"/>
      <c r="H4251" s="9"/>
      <c r="I4251" s="9"/>
      <c r="J4251" s="9"/>
      <c r="K4251" s="9"/>
      <c r="L4251" s="9"/>
      <c r="M4251" s="9"/>
      <c r="N4251" s="9"/>
      <c r="O4251" s="12"/>
      <c r="P4251" s="9"/>
      <c r="Q4251" s="9"/>
    </row>
    <row r="4252" spans="1:17" x14ac:dyDescent="0.2">
      <c r="A4252" s="9"/>
      <c r="B4252" s="10"/>
      <c r="C4252" s="9"/>
      <c r="D4252" s="11"/>
      <c r="E4252" s="11"/>
      <c r="F4252" s="9"/>
      <c r="G4252" s="9"/>
      <c r="H4252" s="9"/>
      <c r="I4252" s="9"/>
      <c r="J4252" s="9"/>
      <c r="K4252" s="9"/>
      <c r="L4252" s="9"/>
      <c r="M4252" s="9"/>
      <c r="N4252" s="9"/>
      <c r="O4252" s="12"/>
      <c r="P4252" s="9"/>
      <c r="Q4252" s="9"/>
    </row>
    <row r="4253" spans="1:17" x14ac:dyDescent="0.2">
      <c r="A4253" s="9"/>
      <c r="B4253" s="10"/>
      <c r="C4253" s="9"/>
      <c r="D4253" s="11"/>
      <c r="E4253" s="11"/>
      <c r="F4253" s="9"/>
      <c r="G4253" s="9"/>
      <c r="H4253" s="9"/>
      <c r="I4253" s="9"/>
      <c r="J4253" s="9"/>
      <c r="K4253" s="9"/>
      <c r="L4253" s="9"/>
      <c r="M4253" s="9"/>
      <c r="N4253" s="9"/>
      <c r="O4253" s="12"/>
      <c r="P4253" s="9"/>
      <c r="Q4253" s="9"/>
    </row>
    <row r="4254" spans="1:17" x14ac:dyDescent="0.2">
      <c r="A4254" s="9"/>
      <c r="B4254" s="10"/>
      <c r="C4254" s="9"/>
      <c r="D4254" s="11"/>
      <c r="E4254" s="11"/>
      <c r="F4254" s="9"/>
      <c r="G4254" s="9"/>
      <c r="H4254" s="9"/>
      <c r="I4254" s="9"/>
      <c r="J4254" s="9"/>
      <c r="K4254" s="9"/>
      <c r="L4254" s="9"/>
      <c r="M4254" s="9"/>
      <c r="N4254" s="9"/>
      <c r="O4254" s="12"/>
      <c r="P4254" s="9"/>
      <c r="Q4254" s="9"/>
    </row>
    <row r="4255" spans="1:17" x14ac:dyDescent="0.2">
      <c r="A4255" s="9"/>
      <c r="B4255" s="10"/>
      <c r="C4255" s="9"/>
      <c r="D4255" s="11"/>
      <c r="E4255" s="11"/>
      <c r="F4255" s="9"/>
      <c r="G4255" s="9"/>
      <c r="H4255" s="9"/>
      <c r="I4255" s="9"/>
      <c r="J4255" s="9"/>
      <c r="K4255" s="9"/>
      <c r="L4255" s="9"/>
      <c r="M4255" s="9"/>
      <c r="N4255" s="9"/>
      <c r="O4255" s="12"/>
      <c r="P4255" s="9"/>
      <c r="Q4255" s="9"/>
    </row>
    <row r="4256" spans="1:17" x14ac:dyDescent="0.2">
      <c r="A4256" s="9"/>
      <c r="B4256" s="10"/>
      <c r="C4256" s="9"/>
      <c r="D4256" s="11"/>
      <c r="E4256" s="11"/>
      <c r="F4256" s="9"/>
      <c r="G4256" s="9"/>
      <c r="H4256" s="9"/>
      <c r="I4256" s="9"/>
      <c r="J4256" s="9"/>
      <c r="K4256" s="9"/>
      <c r="L4256" s="9"/>
      <c r="M4256" s="9"/>
      <c r="N4256" s="9"/>
      <c r="O4256" s="12"/>
      <c r="P4256" s="9"/>
      <c r="Q4256" s="9"/>
    </row>
    <row r="4257" spans="1:17" x14ac:dyDescent="0.2">
      <c r="A4257" s="9"/>
      <c r="B4257" s="10"/>
      <c r="C4257" s="9"/>
      <c r="D4257" s="11"/>
      <c r="E4257" s="11"/>
      <c r="F4257" s="9"/>
      <c r="G4257" s="9"/>
      <c r="H4257" s="9"/>
      <c r="I4257" s="9"/>
      <c r="J4257" s="9"/>
      <c r="K4257" s="9"/>
      <c r="L4257" s="9"/>
      <c r="M4257" s="9"/>
      <c r="N4257" s="9"/>
      <c r="O4257" s="12"/>
      <c r="P4257" s="9"/>
      <c r="Q4257" s="9"/>
    </row>
    <row r="4258" spans="1:17" x14ac:dyDescent="0.2">
      <c r="A4258" s="9"/>
      <c r="B4258" s="10"/>
      <c r="C4258" s="9"/>
      <c r="D4258" s="11"/>
      <c r="E4258" s="11"/>
      <c r="F4258" s="9"/>
      <c r="G4258" s="9"/>
      <c r="H4258" s="9"/>
      <c r="I4258" s="9"/>
      <c r="J4258" s="9"/>
      <c r="K4258" s="9"/>
      <c r="L4258" s="9"/>
      <c r="M4258" s="9"/>
      <c r="N4258" s="9"/>
      <c r="O4258" s="12"/>
      <c r="P4258" s="9"/>
      <c r="Q4258" s="9"/>
    </row>
    <row r="4259" spans="1:17" x14ac:dyDescent="0.2">
      <c r="A4259" s="9"/>
      <c r="B4259" s="10"/>
      <c r="C4259" s="9"/>
      <c r="D4259" s="11"/>
      <c r="E4259" s="11"/>
      <c r="F4259" s="9"/>
      <c r="G4259" s="9"/>
      <c r="H4259" s="9"/>
      <c r="I4259" s="9"/>
      <c r="J4259" s="9"/>
      <c r="K4259" s="9"/>
      <c r="L4259" s="9"/>
      <c r="M4259" s="9"/>
      <c r="N4259" s="9"/>
      <c r="O4259" s="12"/>
      <c r="P4259" s="9"/>
      <c r="Q4259" s="9"/>
    </row>
    <row r="4260" spans="1:17" x14ac:dyDescent="0.2">
      <c r="A4260" s="9"/>
      <c r="B4260" s="10"/>
      <c r="C4260" s="9"/>
      <c r="D4260" s="11"/>
      <c r="E4260" s="11"/>
      <c r="F4260" s="9"/>
      <c r="G4260" s="9"/>
      <c r="H4260" s="9"/>
      <c r="I4260" s="9"/>
      <c r="J4260" s="9"/>
      <c r="K4260" s="9"/>
      <c r="L4260" s="9"/>
      <c r="M4260" s="9"/>
      <c r="N4260" s="9"/>
      <c r="O4260" s="12"/>
      <c r="P4260" s="9"/>
      <c r="Q4260" s="9"/>
    </row>
    <row r="4261" spans="1:17" x14ac:dyDescent="0.2">
      <c r="A4261" s="9"/>
      <c r="B4261" s="10"/>
      <c r="C4261" s="9"/>
      <c r="D4261" s="11"/>
      <c r="E4261" s="11"/>
      <c r="F4261" s="9"/>
      <c r="G4261" s="9"/>
      <c r="H4261" s="9"/>
      <c r="I4261" s="9"/>
      <c r="J4261" s="9"/>
      <c r="K4261" s="9"/>
      <c r="L4261" s="9"/>
      <c r="M4261" s="9"/>
      <c r="N4261" s="9"/>
      <c r="O4261" s="12"/>
      <c r="P4261" s="9"/>
      <c r="Q4261" s="9"/>
    </row>
    <row r="4262" spans="1:17" x14ac:dyDescent="0.2">
      <c r="A4262" s="9"/>
      <c r="B4262" s="10"/>
      <c r="C4262" s="9"/>
      <c r="D4262" s="11"/>
      <c r="E4262" s="11"/>
      <c r="F4262" s="9"/>
      <c r="G4262" s="9"/>
      <c r="H4262" s="9"/>
      <c r="I4262" s="9"/>
      <c r="J4262" s="9"/>
      <c r="K4262" s="9"/>
      <c r="L4262" s="9"/>
      <c r="M4262" s="9"/>
      <c r="N4262" s="9"/>
      <c r="O4262" s="12"/>
      <c r="P4262" s="9"/>
      <c r="Q4262" s="9"/>
    </row>
    <row r="4263" spans="1:17" x14ac:dyDescent="0.2">
      <c r="A4263" s="9"/>
      <c r="B4263" s="10"/>
      <c r="C4263" s="9"/>
      <c r="D4263" s="11"/>
      <c r="E4263" s="11"/>
      <c r="F4263" s="9"/>
      <c r="G4263" s="9"/>
      <c r="H4263" s="9"/>
      <c r="I4263" s="9"/>
      <c r="J4263" s="9"/>
      <c r="K4263" s="9"/>
      <c r="L4263" s="9"/>
      <c r="M4263" s="9"/>
      <c r="N4263" s="9"/>
      <c r="O4263" s="12"/>
      <c r="P4263" s="9"/>
      <c r="Q4263" s="9"/>
    </row>
    <row r="4264" spans="1:17" x14ac:dyDescent="0.2">
      <c r="A4264" s="9"/>
      <c r="B4264" s="10"/>
      <c r="C4264" s="9"/>
      <c r="D4264" s="11"/>
      <c r="E4264" s="11"/>
      <c r="F4264" s="9"/>
      <c r="G4264" s="9"/>
      <c r="H4264" s="9"/>
      <c r="I4264" s="9"/>
      <c r="J4264" s="9"/>
      <c r="K4264" s="9"/>
      <c r="L4264" s="9"/>
      <c r="M4264" s="9"/>
      <c r="N4264" s="9"/>
      <c r="O4264" s="12"/>
      <c r="P4264" s="9"/>
      <c r="Q4264" s="9"/>
    </row>
    <row r="4265" spans="1:17" x14ac:dyDescent="0.2">
      <c r="A4265" s="9"/>
      <c r="B4265" s="10"/>
      <c r="C4265" s="9"/>
      <c r="D4265" s="11"/>
      <c r="E4265" s="11"/>
      <c r="F4265" s="9"/>
      <c r="G4265" s="9"/>
      <c r="H4265" s="9"/>
      <c r="I4265" s="9"/>
      <c r="J4265" s="9"/>
      <c r="K4265" s="9"/>
      <c r="L4265" s="9"/>
      <c r="M4265" s="9"/>
      <c r="N4265" s="9"/>
      <c r="O4265" s="12"/>
      <c r="P4265" s="9"/>
      <c r="Q4265" s="9"/>
    </row>
    <row r="4266" spans="1:17" x14ac:dyDescent="0.2">
      <c r="A4266" s="9"/>
      <c r="B4266" s="10"/>
      <c r="C4266" s="9"/>
      <c r="D4266" s="11"/>
      <c r="E4266" s="11"/>
      <c r="F4266" s="9"/>
      <c r="G4266" s="9"/>
      <c r="H4266" s="9"/>
      <c r="I4266" s="9"/>
      <c r="J4266" s="9"/>
      <c r="K4266" s="9"/>
      <c r="L4266" s="9"/>
      <c r="M4266" s="9"/>
      <c r="N4266" s="9"/>
      <c r="O4266" s="12"/>
      <c r="P4266" s="9"/>
      <c r="Q4266" s="9"/>
    </row>
    <row r="4267" spans="1:17" x14ac:dyDescent="0.2">
      <c r="A4267" s="9"/>
      <c r="B4267" s="10"/>
      <c r="C4267" s="9"/>
      <c r="D4267" s="11"/>
      <c r="E4267" s="11"/>
      <c r="F4267" s="9"/>
      <c r="G4267" s="9"/>
      <c r="H4267" s="9"/>
      <c r="I4267" s="9"/>
      <c r="J4267" s="9"/>
      <c r="K4267" s="9"/>
      <c r="L4267" s="9"/>
      <c r="M4267" s="9"/>
      <c r="N4267" s="9"/>
      <c r="O4267" s="12"/>
      <c r="P4267" s="9"/>
      <c r="Q4267" s="9"/>
    </row>
    <row r="4268" spans="1:17" x14ac:dyDescent="0.2">
      <c r="A4268" s="9"/>
      <c r="B4268" s="10"/>
      <c r="C4268" s="9"/>
      <c r="D4268" s="11"/>
      <c r="E4268" s="11"/>
      <c r="F4268" s="9"/>
      <c r="G4268" s="9"/>
      <c r="H4268" s="9"/>
      <c r="I4268" s="9"/>
      <c r="J4268" s="9"/>
      <c r="K4268" s="9"/>
      <c r="L4268" s="9"/>
      <c r="M4268" s="9"/>
      <c r="N4268" s="9"/>
      <c r="O4268" s="12"/>
      <c r="P4268" s="9"/>
      <c r="Q4268" s="9"/>
    </row>
    <row r="4269" spans="1:17" x14ac:dyDescent="0.2">
      <c r="A4269" s="9"/>
      <c r="B4269" s="10"/>
      <c r="C4269" s="9"/>
      <c r="D4269" s="11"/>
      <c r="E4269" s="11"/>
      <c r="F4269" s="9"/>
      <c r="G4269" s="9"/>
      <c r="H4269" s="9"/>
      <c r="I4269" s="9"/>
      <c r="J4269" s="9"/>
      <c r="K4269" s="9"/>
      <c r="L4269" s="9"/>
      <c r="M4269" s="9"/>
      <c r="N4269" s="9"/>
      <c r="O4269" s="12"/>
      <c r="P4269" s="9"/>
      <c r="Q4269" s="9"/>
    </row>
    <row r="4270" spans="1:17" x14ac:dyDescent="0.2">
      <c r="A4270" s="9"/>
      <c r="B4270" s="10"/>
      <c r="C4270" s="9"/>
      <c r="D4270" s="11"/>
      <c r="E4270" s="11"/>
      <c r="F4270" s="9"/>
      <c r="G4270" s="9"/>
      <c r="H4270" s="9"/>
      <c r="I4270" s="9"/>
      <c r="J4270" s="9"/>
      <c r="K4270" s="9"/>
      <c r="L4270" s="9"/>
      <c r="M4270" s="9"/>
      <c r="N4270" s="9"/>
      <c r="O4270" s="12"/>
      <c r="P4270" s="9"/>
      <c r="Q4270" s="9"/>
    </row>
    <row r="4271" spans="1:17" x14ac:dyDescent="0.2">
      <c r="A4271" s="9"/>
      <c r="B4271" s="10"/>
      <c r="C4271" s="9"/>
      <c r="D4271" s="11"/>
      <c r="E4271" s="11"/>
      <c r="F4271" s="9"/>
      <c r="G4271" s="9"/>
      <c r="H4271" s="9"/>
      <c r="I4271" s="9"/>
      <c r="J4271" s="9"/>
      <c r="K4271" s="9"/>
      <c r="L4271" s="9"/>
      <c r="M4271" s="9"/>
      <c r="N4271" s="9"/>
      <c r="O4271" s="12"/>
      <c r="P4271" s="9"/>
      <c r="Q4271" s="9"/>
    </row>
    <row r="4272" spans="1:17" x14ac:dyDescent="0.2">
      <c r="A4272" s="9"/>
      <c r="B4272" s="10"/>
      <c r="C4272" s="9"/>
      <c r="D4272" s="11"/>
      <c r="E4272" s="11"/>
      <c r="F4272" s="9"/>
      <c r="G4272" s="9"/>
      <c r="H4272" s="9"/>
      <c r="I4272" s="9"/>
      <c r="J4272" s="9"/>
      <c r="K4272" s="9"/>
      <c r="L4272" s="9"/>
      <c r="M4272" s="9"/>
      <c r="N4272" s="9"/>
      <c r="O4272" s="12"/>
      <c r="P4272" s="9"/>
      <c r="Q4272" s="9"/>
    </row>
    <row r="4273" spans="1:17" x14ac:dyDescent="0.2">
      <c r="A4273" s="9"/>
      <c r="B4273" s="10"/>
      <c r="C4273" s="9"/>
      <c r="D4273" s="11"/>
      <c r="E4273" s="11"/>
      <c r="F4273" s="9"/>
      <c r="G4273" s="9"/>
      <c r="H4273" s="9"/>
      <c r="I4273" s="9"/>
      <c r="J4273" s="9"/>
      <c r="K4273" s="9"/>
      <c r="L4273" s="9"/>
      <c r="M4273" s="9"/>
      <c r="N4273" s="9"/>
      <c r="O4273" s="12"/>
      <c r="P4273" s="9"/>
      <c r="Q4273" s="9"/>
    </row>
    <row r="4274" spans="1:17" x14ac:dyDescent="0.2">
      <c r="A4274" s="9"/>
      <c r="B4274" s="10"/>
      <c r="C4274" s="9"/>
      <c r="D4274" s="11"/>
      <c r="E4274" s="11"/>
      <c r="F4274" s="9"/>
      <c r="G4274" s="9"/>
      <c r="H4274" s="9"/>
      <c r="I4274" s="9"/>
      <c r="J4274" s="9"/>
      <c r="K4274" s="9"/>
      <c r="L4274" s="9"/>
      <c r="M4274" s="9"/>
      <c r="N4274" s="9"/>
      <c r="O4274" s="12"/>
      <c r="P4274" s="9"/>
      <c r="Q4274" s="9"/>
    </row>
    <row r="4275" spans="1:17" x14ac:dyDescent="0.2">
      <c r="A4275" s="9"/>
      <c r="B4275" s="10"/>
      <c r="C4275" s="9"/>
      <c r="D4275" s="11"/>
      <c r="E4275" s="11"/>
      <c r="F4275" s="9"/>
      <c r="G4275" s="9"/>
      <c r="H4275" s="9"/>
      <c r="I4275" s="9"/>
      <c r="J4275" s="9"/>
      <c r="K4275" s="9"/>
      <c r="L4275" s="9"/>
      <c r="M4275" s="9"/>
      <c r="N4275" s="9"/>
      <c r="O4275" s="12"/>
      <c r="P4275" s="9"/>
      <c r="Q4275" s="9"/>
    </row>
    <row r="4276" spans="1:17" x14ac:dyDescent="0.2">
      <c r="A4276" s="9"/>
      <c r="B4276" s="10"/>
      <c r="C4276" s="9"/>
      <c r="D4276" s="11"/>
      <c r="E4276" s="11"/>
      <c r="F4276" s="9"/>
      <c r="G4276" s="9"/>
      <c r="H4276" s="9"/>
      <c r="I4276" s="9"/>
      <c r="J4276" s="9"/>
      <c r="K4276" s="9"/>
      <c r="L4276" s="9"/>
      <c r="M4276" s="9"/>
      <c r="N4276" s="9"/>
      <c r="O4276" s="12"/>
      <c r="P4276" s="9"/>
      <c r="Q4276" s="9"/>
    </row>
    <row r="4277" spans="1:17" x14ac:dyDescent="0.2">
      <c r="A4277" s="9"/>
      <c r="B4277" s="10"/>
      <c r="C4277" s="9"/>
      <c r="D4277" s="11"/>
      <c r="E4277" s="11"/>
      <c r="F4277" s="9"/>
      <c r="G4277" s="9"/>
      <c r="H4277" s="9"/>
      <c r="I4277" s="9"/>
      <c r="J4277" s="9"/>
      <c r="K4277" s="9"/>
      <c r="L4277" s="9"/>
      <c r="M4277" s="9"/>
      <c r="N4277" s="9"/>
      <c r="O4277" s="12"/>
      <c r="P4277" s="9"/>
      <c r="Q4277" s="9"/>
    </row>
    <row r="4278" spans="1:17" x14ac:dyDescent="0.2">
      <c r="A4278" s="9"/>
      <c r="B4278" s="10"/>
      <c r="C4278" s="9"/>
      <c r="D4278" s="11"/>
      <c r="E4278" s="11"/>
      <c r="F4278" s="9"/>
      <c r="G4278" s="9"/>
      <c r="H4278" s="9"/>
      <c r="I4278" s="9"/>
      <c r="J4278" s="9"/>
      <c r="K4278" s="9"/>
      <c r="L4278" s="9"/>
      <c r="M4278" s="9"/>
      <c r="N4278" s="9"/>
      <c r="O4278" s="12"/>
      <c r="P4278" s="9"/>
      <c r="Q4278" s="9"/>
    </row>
    <row r="4279" spans="1:17" x14ac:dyDescent="0.2">
      <c r="A4279" s="9"/>
      <c r="B4279" s="10"/>
      <c r="C4279" s="9"/>
      <c r="D4279" s="11"/>
      <c r="E4279" s="11"/>
      <c r="F4279" s="9"/>
      <c r="G4279" s="9"/>
      <c r="H4279" s="9"/>
      <c r="I4279" s="9"/>
      <c r="J4279" s="9"/>
      <c r="K4279" s="9"/>
      <c r="L4279" s="9"/>
      <c r="M4279" s="9"/>
      <c r="N4279" s="9"/>
      <c r="O4279" s="12"/>
      <c r="P4279" s="9"/>
      <c r="Q4279" s="9"/>
    </row>
    <row r="4280" spans="1:17" x14ac:dyDescent="0.2">
      <c r="A4280" s="9"/>
      <c r="B4280" s="10"/>
      <c r="C4280" s="9"/>
      <c r="D4280" s="11"/>
      <c r="E4280" s="11"/>
      <c r="F4280" s="9"/>
      <c r="G4280" s="9"/>
      <c r="H4280" s="9"/>
      <c r="I4280" s="9"/>
      <c r="J4280" s="9"/>
      <c r="K4280" s="9"/>
      <c r="L4280" s="9"/>
      <c r="M4280" s="9"/>
      <c r="N4280" s="9"/>
      <c r="O4280" s="12"/>
      <c r="P4280" s="9"/>
      <c r="Q4280" s="9"/>
    </row>
    <row r="4281" spans="1:17" x14ac:dyDescent="0.2">
      <c r="A4281" s="9"/>
      <c r="B4281" s="10"/>
      <c r="C4281" s="9"/>
      <c r="D4281" s="11"/>
      <c r="E4281" s="11"/>
      <c r="F4281" s="9"/>
      <c r="G4281" s="9"/>
      <c r="H4281" s="9"/>
      <c r="I4281" s="9"/>
      <c r="J4281" s="9"/>
      <c r="K4281" s="9"/>
      <c r="L4281" s="9"/>
      <c r="M4281" s="9"/>
      <c r="N4281" s="9"/>
      <c r="O4281" s="12"/>
      <c r="P4281" s="9"/>
      <c r="Q4281" s="9"/>
    </row>
    <row r="4282" spans="1:17" x14ac:dyDescent="0.2">
      <c r="A4282" s="9"/>
      <c r="B4282" s="10"/>
      <c r="C4282" s="9"/>
      <c r="D4282" s="11"/>
      <c r="E4282" s="11"/>
      <c r="F4282" s="9"/>
      <c r="G4282" s="9"/>
      <c r="H4282" s="9"/>
      <c r="I4282" s="9"/>
      <c r="J4282" s="9"/>
      <c r="K4282" s="9"/>
      <c r="L4282" s="9"/>
      <c r="M4282" s="9"/>
      <c r="N4282" s="9"/>
      <c r="O4282" s="12"/>
      <c r="P4282" s="9"/>
      <c r="Q4282" s="9"/>
    </row>
    <row r="4283" spans="1:17" x14ac:dyDescent="0.2">
      <c r="A4283" s="9"/>
      <c r="B4283" s="10"/>
      <c r="C4283" s="9"/>
      <c r="D4283" s="11"/>
      <c r="E4283" s="11"/>
      <c r="F4283" s="9"/>
      <c r="G4283" s="9"/>
      <c r="H4283" s="9"/>
      <c r="I4283" s="9"/>
      <c r="J4283" s="9"/>
      <c r="K4283" s="9"/>
      <c r="L4283" s="9"/>
      <c r="M4283" s="9"/>
      <c r="N4283" s="9"/>
      <c r="O4283" s="12"/>
      <c r="P4283" s="9"/>
      <c r="Q4283" s="9"/>
    </row>
    <row r="4284" spans="1:17" x14ac:dyDescent="0.2">
      <c r="A4284" s="9"/>
      <c r="B4284" s="10"/>
      <c r="C4284" s="9"/>
      <c r="D4284" s="11"/>
      <c r="E4284" s="11"/>
      <c r="F4284" s="9"/>
      <c r="G4284" s="9"/>
      <c r="H4284" s="9"/>
      <c r="I4284" s="9"/>
      <c r="J4284" s="9"/>
      <c r="K4284" s="9"/>
      <c r="L4284" s="9"/>
      <c r="M4284" s="9"/>
      <c r="N4284" s="9"/>
      <c r="O4284" s="12"/>
      <c r="P4284" s="9"/>
      <c r="Q4284" s="9"/>
    </row>
    <row r="4285" spans="1:17" x14ac:dyDescent="0.2">
      <c r="A4285" s="9"/>
      <c r="B4285" s="10"/>
      <c r="C4285" s="9"/>
      <c r="D4285" s="11"/>
      <c r="E4285" s="11"/>
      <c r="F4285" s="9"/>
      <c r="G4285" s="9"/>
      <c r="H4285" s="9"/>
      <c r="I4285" s="9"/>
      <c r="J4285" s="9"/>
      <c r="K4285" s="9"/>
      <c r="L4285" s="9"/>
      <c r="M4285" s="9"/>
      <c r="N4285" s="9"/>
      <c r="O4285" s="12"/>
      <c r="P4285" s="9"/>
      <c r="Q4285" s="9"/>
    </row>
    <row r="4286" spans="1:17" x14ac:dyDescent="0.2">
      <c r="A4286" s="9"/>
      <c r="B4286" s="10"/>
      <c r="C4286" s="9"/>
      <c r="D4286" s="11"/>
      <c r="E4286" s="11"/>
      <c r="F4286" s="9"/>
      <c r="G4286" s="9"/>
      <c r="H4286" s="9"/>
      <c r="I4286" s="9"/>
      <c r="J4286" s="9"/>
      <c r="K4286" s="9"/>
      <c r="L4286" s="9"/>
      <c r="M4286" s="9"/>
      <c r="N4286" s="9"/>
      <c r="O4286" s="12"/>
      <c r="P4286" s="9"/>
      <c r="Q4286" s="9"/>
    </row>
    <row r="4287" spans="1:17" x14ac:dyDescent="0.2">
      <c r="A4287" s="9"/>
      <c r="B4287" s="10"/>
      <c r="C4287" s="9"/>
      <c r="D4287" s="11"/>
      <c r="E4287" s="11"/>
      <c r="F4287" s="9"/>
      <c r="G4287" s="9"/>
      <c r="H4287" s="9"/>
      <c r="I4287" s="9"/>
      <c r="J4287" s="9"/>
      <c r="K4287" s="9"/>
      <c r="L4287" s="9"/>
      <c r="M4287" s="9"/>
      <c r="N4287" s="9"/>
      <c r="O4287" s="12"/>
      <c r="P4287" s="9"/>
      <c r="Q4287" s="9"/>
    </row>
    <row r="4288" spans="1:17" x14ac:dyDescent="0.2">
      <c r="A4288" s="9"/>
      <c r="B4288" s="10"/>
      <c r="C4288" s="9"/>
      <c r="D4288" s="11"/>
      <c r="E4288" s="11"/>
      <c r="F4288" s="9"/>
      <c r="G4288" s="9"/>
      <c r="H4288" s="9"/>
      <c r="I4288" s="9"/>
      <c r="J4288" s="9"/>
      <c r="K4288" s="9"/>
      <c r="L4288" s="9"/>
      <c r="M4288" s="9"/>
      <c r="N4288" s="9"/>
      <c r="O4288" s="12"/>
      <c r="P4288" s="9"/>
      <c r="Q4288" s="9"/>
    </row>
    <row r="4289" spans="1:17" x14ac:dyDescent="0.2">
      <c r="A4289" s="9"/>
      <c r="B4289" s="10"/>
      <c r="C4289" s="9"/>
      <c r="D4289" s="11"/>
      <c r="E4289" s="11"/>
      <c r="F4289" s="9"/>
      <c r="G4289" s="9"/>
      <c r="H4289" s="9"/>
      <c r="I4289" s="9"/>
      <c r="J4289" s="9"/>
      <c r="K4289" s="9"/>
      <c r="L4289" s="9"/>
      <c r="M4289" s="9"/>
      <c r="N4289" s="9"/>
      <c r="O4289" s="12"/>
      <c r="P4289" s="9"/>
      <c r="Q4289" s="9"/>
    </row>
    <row r="4290" spans="1:17" x14ac:dyDescent="0.2">
      <c r="A4290" s="9"/>
      <c r="B4290" s="10"/>
      <c r="C4290" s="9"/>
      <c r="D4290" s="11"/>
      <c r="E4290" s="11"/>
      <c r="F4290" s="9"/>
      <c r="G4290" s="9"/>
      <c r="H4290" s="9"/>
      <c r="I4290" s="9"/>
      <c r="J4290" s="9"/>
      <c r="K4290" s="9"/>
      <c r="L4290" s="9"/>
      <c r="M4290" s="9"/>
      <c r="N4290" s="9"/>
      <c r="O4290" s="12"/>
      <c r="P4290" s="9"/>
      <c r="Q4290" s="9"/>
    </row>
    <row r="4291" spans="1:17" x14ac:dyDescent="0.2">
      <c r="A4291" s="9"/>
      <c r="B4291" s="10"/>
      <c r="C4291" s="9"/>
      <c r="D4291" s="11"/>
      <c r="E4291" s="11"/>
      <c r="F4291" s="9"/>
      <c r="G4291" s="9"/>
      <c r="H4291" s="9"/>
      <c r="I4291" s="9"/>
      <c r="J4291" s="9"/>
      <c r="K4291" s="9"/>
      <c r="L4291" s="9"/>
      <c r="M4291" s="9"/>
      <c r="N4291" s="9"/>
      <c r="O4291" s="12"/>
      <c r="P4291" s="9"/>
      <c r="Q4291" s="9"/>
    </row>
    <row r="4292" spans="1:17" x14ac:dyDescent="0.2">
      <c r="A4292" s="9"/>
      <c r="B4292" s="10"/>
      <c r="C4292" s="9"/>
      <c r="D4292" s="11"/>
      <c r="E4292" s="11"/>
      <c r="F4292" s="9"/>
      <c r="G4292" s="9"/>
      <c r="H4292" s="9"/>
      <c r="I4292" s="9"/>
      <c r="J4292" s="9"/>
      <c r="K4292" s="9"/>
      <c r="L4292" s="9"/>
      <c r="M4292" s="9"/>
      <c r="N4292" s="9"/>
      <c r="O4292" s="12"/>
      <c r="P4292" s="9"/>
      <c r="Q4292" s="9"/>
    </row>
    <row r="4293" spans="1:17" x14ac:dyDescent="0.2">
      <c r="A4293" s="9"/>
      <c r="B4293" s="10"/>
      <c r="C4293" s="9"/>
      <c r="D4293" s="11"/>
      <c r="E4293" s="11"/>
      <c r="F4293" s="9"/>
      <c r="G4293" s="9"/>
      <c r="H4293" s="9"/>
      <c r="I4293" s="9"/>
      <c r="J4293" s="9"/>
      <c r="K4293" s="9"/>
      <c r="L4293" s="9"/>
      <c r="M4293" s="9"/>
      <c r="N4293" s="9"/>
      <c r="O4293" s="12"/>
      <c r="P4293" s="9"/>
      <c r="Q4293" s="9"/>
    </row>
    <row r="4294" spans="1:17" x14ac:dyDescent="0.2">
      <c r="A4294" s="9"/>
      <c r="B4294" s="10"/>
      <c r="C4294" s="9"/>
      <c r="D4294" s="11"/>
      <c r="E4294" s="11"/>
      <c r="F4294" s="9"/>
      <c r="G4294" s="9"/>
      <c r="H4294" s="9"/>
      <c r="I4294" s="9"/>
      <c r="J4294" s="9"/>
      <c r="K4294" s="9"/>
      <c r="L4294" s="9"/>
      <c r="M4294" s="9"/>
      <c r="N4294" s="9"/>
      <c r="O4294" s="12"/>
      <c r="P4294" s="9"/>
      <c r="Q4294" s="9"/>
    </row>
    <row r="4295" spans="1:17" x14ac:dyDescent="0.2">
      <c r="A4295" s="9"/>
      <c r="B4295" s="10"/>
      <c r="C4295" s="9"/>
      <c r="D4295" s="11"/>
      <c r="E4295" s="11"/>
      <c r="F4295" s="9"/>
      <c r="G4295" s="9"/>
      <c r="H4295" s="9"/>
      <c r="I4295" s="9"/>
      <c r="J4295" s="9"/>
      <c r="K4295" s="9"/>
      <c r="L4295" s="9"/>
      <c r="M4295" s="9"/>
      <c r="N4295" s="9"/>
      <c r="O4295" s="12"/>
      <c r="P4295" s="9"/>
      <c r="Q4295" s="9"/>
    </row>
    <row r="4296" spans="1:17" x14ac:dyDescent="0.2">
      <c r="A4296" s="9"/>
      <c r="B4296" s="10"/>
      <c r="C4296" s="9"/>
      <c r="D4296" s="11"/>
      <c r="E4296" s="11"/>
      <c r="F4296" s="9"/>
      <c r="G4296" s="9"/>
      <c r="H4296" s="9"/>
      <c r="I4296" s="9"/>
      <c r="J4296" s="9"/>
      <c r="K4296" s="9"/>
      <c r="L4296" s="9"/>
      <c r="M4296" s="9"/>
      <c r="N4296" s="9"/>
      <c r="O4296" s="12"/>
      <c r="P4296" s="9"/>
      <c r="Q4296" s="9"/>
    </row>
    <row r="4297" spans="1:17" x14ac:dyDescent="0.2">
      <c r="A4297" s="9"/>
      <c r="B4297" s="10"/>
      <c r="C4297" s="9"/>
      <c r="D4297" s="11"/>
      <c r="E4297" s="11"/>
      <c r="F4297" s="9"/>
      <c r="G4297" s="9"/>
      <c r="H4297" s="9"/>
      <c r="I4297" s="9"/>
      <c r="J4297" s="9"/>
      <c r="K4297" s="9"/>
      <c r="L4297" s="9"/>
      <c r="M4297" s="9"/>
      <c r="N4297" s="9"/>
      <c r="O4297" s="12"/>
      <c r="P4297" s="9"/>
      <c r="Q4297" s="9"/>
    </row>
    <row r="4298" spans="1:17" x14ac:dyDescent="0.2">
      <c r="A4298" s="9"/>
      <c r="B4298" s="10"/>
      <c r="C4298" s="9"/>
      <c r="D4298" s="11"/>
      <c r="E4298" s="11"/>
      <c r="F4298" s="9"/>
      <c r="G4298" s="9"/>
      <c r="H4298" s="9"/>
      <c r="I4298" s="9"/>
      <c r="J4298" s="9"/>
      <c r="K4298" s="9"/>
      <c r="L4298" s="9"/>
      <c r="M4298" s="9"/>
      <c r="N4298" s="9"/>
      <c r="O4298" s="12"/>
      <c r="P4298" s="9"/>
      <c r="Q4298" s="9"/>
    </row>
    <row r="4299" spans="1:17" x14ac:dyDescent="0.2">
      <c r="A4299" s="9"/>
      <c r="B4299" s="10"/>
      <c r="C4299" s="9"/>
      <c r="D4299" s="11"/>
      <c r="E4299" s="11"/>
      <c r="F4299" s="9"/>
      <c r="G4299" s="9"/>
      <c r="H4299" s="9"/>
      <c r="I4299" s="9"/>
      <c r="J4299" s="9"/>
      <c r="K4299" s="9"/>
      <c r="L4299" s="9"/>
      <c r="M4299" s="9"/>
      <c r="N4299" s="9"/>
      <c r="O4299" s="12"/>
      <c r="P4299" s="9"/>
      <c r="Q4299" s="9"/>
    </row>
    <row r="4300" spans="1:17" x14ac:dyDescent="0.2">
      <c r="A4300" s="9"/>
      <c r="B4300" s="10"/>
      <c r="C4300" s="9"/>
      <c r="D4300" s="11"/>
      <c r="E4300" s="11"/>
      <c r="F4300" s="9"/>
      <c r="G4300" s="9"/>
      <c r="H4300" s="9"/>
      <c r="I4300" s="9"/>
      <c r="J4300" s="9"/>
      <c r="K4300" s="9"/>
      <c r="L4300" s="9"/>
      <c r="M4300" s="9"/>
      <c r="N4300" s="9"/>
      <c r="O4300" s="12"/>
      <c r="P4300" s="9"/>
      <c r="Q4300" s="9"/>
    </row>
    <row r="4301" spans="1:17" x14ac:dyDescent="0.2">
      <c r="A4301" s="9"/>
      <c r="B4301" s="10"/>
      <c r="C4301" s="9"/>
      <c r="D4301" s="11"/>
      <c r="E4301" s="11"/>
      <c r="F4301" s="9"/>
      <c r="G4301" s="9"/>
      <c r="H4301" s="9"/>
      <c r="I4301" s="9"/>
      <c r="J4301" s="9"/>
      <c r="K4301" s="9"/>
      <c r="L4301" s="9"/>
      <c r="M4301" s="9"/>
      <c r="N4301" s="9"/>
      <c r="O4301" s="12"/>
      <c r="P4301" s="9"/>
      <c r="Q4301" s="9"/>
    </row>
    <row r="4302" spans="1:17" x14ac:dyDescent="0.2">
      <c r="A4302" s="9"/>
      <c r="B4302" s="10"/>
      <c r="C4302" s="9"/>
      <c r="D4302" s="11"/>
      <c r="E4302" s="11"/>
      <c r="F4302" s="9"/>
      <c r="G4302" s="9"/>
      <c r="H4302" s="9"/>
      <c r="I4302" s="9"/>
      <c r="J4302" s="9"/>
      <c r="K4302" s="9"/>
      <c r="L4302" s="9"/>
      <c r="M4302" s="9"/>
      <c r="N4302" s="9"/>
      <c r="O4302" s="12"/>
      <c r="P4302" s="9"/>
      <c r="Q4302" s="9"/>
    </row>
    <row r="4303" spans="1:17" x14ac:dyDescent="0.2">
      <c r="A4303" s="9"/>
      <c r="B4303" s="10"/>
      <c r="C4303" s="9"/>
      <c r="D4303" s="11"/>
      <c r="E4303" s="11"/>
      <c r="F4303" s="9"/>
      <c r="G4303" s="9"/>
      <c r="H4303" s="9"/>
      <c r="I4303" s="9"/>
      <c r="J4303" s="9"/>
      <c r="K4303" s="9"/>
      <c r="L4303" s="9"/>
      <c r="M4303" s="9"/>
      <c r="N4303" s="9"/>
      <c r="O4303" s="12"/>
      <c r="P4303" s="9"/>
      <c r="Q4303" s="9"/>
    </row>
    <row r="4304" spans="1:17" x14ac:dyDescent="0.2">
      <c r="A4304" s="9"/>
      <c r="B4304" s="10"/>
      <c r="C4304" s="9"/>
      <c r="D4304" s="11"/>
      <c r="E4304" s="11"/>
      <c r="F4304" s="9"/>
      <c r="G4304" s="9"/>
      <c r="H4304" s="9"/>
      <c r="I4304" s="9"/>
      <c r="J4304" s="9"/>
      <c r="K4304" s="9"/>
      <c r="L4304" s="9"/>
      <c r="M4304" s="9"/>
      <c r="N4304" s="9"/>
      <c r="O4304" s="12"/>
      <c r="P4304" s="9"/>
      <c r="Q4304" s="9"/>
    </row>
    <row r="4305" spans="1:17" x14ac:dyDescent="0.2">
      <c r="A4305" s="9"/>
      <c r="B4305" s="10"/>
      <c r="C4305" s="9"/>
      <c r="D4305" s="11"/>
      <c r="E4305" s="11"/>
      <c r="F4305" s="9"/>
      <c r="G4305" s="9"/>
      <c r="H4305" s="9"/>
      <c r="I4305" s="9"/>
      <c r="J4305" s="9"/>
      <c r="K4305" s="9"/>
      <c r="L4305" s="9"/>
      <c r="M4305" s="9"/>
      <c r="N4305" s="9"/>
      <c r="O4305" s="12"/>
      <c r="P4305" s="9"/>
      <c r="Q4305" s="9"/>
    </row>
    <row r="4306" spans="1:17" x14ac:dyDescent="0.2">
      <c r="A4306" s="9"/>
      <c r="B4306" s="10"/>
      <c r="C4306" s="9"/>
      <c r="D4306" s="11"/>
      <c r="E4306" s="11"/>
      <c r="F4306" s="9"/>
      <c r="G4306" s="9"/>
      <c r="H4306" s="9"/>
      <c r="I4306" s="9"/>
      <c r="J4306" s="9"/>
      <c r="K4306" s="9"/>
      <c r="L4306" s="9"/>
      <c r="M4306" s="9"/>
      <c r="N4306" s="9"/>
      <c r="O4306" s="12"/>
      <c r="P4306" s="9"/>
      <c r="Q4306" s="9"/>
    </row>
    <row r="4307" spans="1:17" x14ac:dyDescent="0.2">
      <c r="A4307" s="9"/>
      <c r="B4307" s="10"/>
      <c r="C4307" s="9"/>
      <c r="D4307" s="11"/>
      <c r="E4307" s="11"/>
      <c r="F4307" s="9"/>
      <c r="G4307" s="9"/>
      <c r="H4307" s="9"/>
      <c r="I4307" s="9"/>
      <c r="J4307" s="9"/>
      <c r="K4307" s="9"/>
      <c r="L4307" s="9"/>
      <c r="M4307" s="9"/>
      <c r="N4307" s="9"/>
      <c r="O4307" s="12"/>
      <c r="P4307" s="9"/>
      <c r="Q4307" s="9"/>
    </row>
    <row r="4308" spans="1:17" x14ac:dyDescent="0.2">
      <c r="A4308" s="9"/>
      <c r="B4308" s="10"/>
      <c r="C4308" s="9"/>
      <c r="D4308" s="11"/>
      <c r="E4308" s="11"/>
      <c r="F4308" s="9"/>
      <c r="G4308" s="9"/>
      <c r="H4308" s="9"/>
      <c r="I4308" s="9"/>
      <c r="J4308" s="9"/>
      <c r="K4308" s="9"/>
      <c r="L4308" s="9"/>
      <c r="M4308" s="9"/>
      <c r="N4308" s="9"/>
      <c r="O4308" s="12"/>
      <c r="P4308" s="9"/>
      <c r="Q4308" s="9"/>
    </row>
    <row r="4309" spans="1:17" x14ac:dyDescent="0.2">
      <c r="A4309" s="9"/>
      <c r="B4309" s="10"/>
      <c r="C4309" s="9"/>
      <c r="D4309" s="11"/>
      <c r="E4309" s="11"/>
      <c r="F4309" s="9"/>
      <c r="G4309" s="9"/>
      <c r="H4309" s="9"/>
      <c r="I4309" s="9"/>
      <c r="J4309" s="9"/>
      <c r="K4309" s="9"/>
      <c r="L4309" s="9"/>
      <c r="M4309" s="9"/>
      <c r="N4309" s="9"/>
      <c r="O4309" s="12"/>
      <c r="P4309" s="9"/>
      <c r="Q4309" s="9"/>
    </row>
    <row r="4310" spans="1:17" x14ac:dyDescent="0.2">
      <c r="A4310" s="9"/>
      <c r="B4310" s="10"/>
      <c r="C4310" s="9"/>
      <c r="D4310" s="11"/>
      <c r="E4310" s="11"/>
      <c r="F4310" s="9"/>
      <c r="G4310" s="9"/>
      <c r="H4310" s="9"/>
      <c r="I4310" s="9"/>
      <c r="J4310" s="9"/>
      <c r="K4310" s="9"/>
      <c r="L4310" s="9"/>
      <c r="M4310" s="9"/>
      <c r="N4310" s="9"/>
      <c r="O4310" s="12"/>
      <c r="P4310" s="9"/>
      <c r="Q4310" s="9"/>
    </row>
    <row r="4311" spans="1:17" x14ac:dyDescent="0.2">
      <c r="A4311" s="9"/>
      <c r="B4311" s="10"/>
      <c r="C4311" s="9"/>
      <c r="D4311" s="11"/>
      <c r="E4311" s="11"/>
      <c r="F4311" s="9"/>
      <c r="G4311" s="9"/>
      <c r="H4311" s="9"/>
      <c r="I4311" s="9"/>
      <c r="J4311" s="9"/>
      <c r="K4311" s="9"/>
      <c r="L4311" s="9"/>
      <c r="M4311" s="9"/>
      <c r="N4311" s="9"/>
      <c r="O4311" s="12"/>
      <c r="P4311" s="9"/>
      <c r="Q4311" s="9"/>
    </row>
    <row r="4312" spans="1:17" x14ac:dyDescent="0.2">
      <c r="A4312" s="9"/>
      <c r="B4312" s="10"/>
      <c r="C4312" s="9"/>
      <c r="D4312" s="11"/>
      <c r="E4312" s="11"/>
      <c r="F4312" s="9"/>
      <c r="G4312" s="9"/>
      <c r="H4312" s="9"/>
      <c r="I4312" s="9"/>
      <c r="J4312" s="9"/>
      <c r="K4312" s="9"/>
      <c r="L4312" s="9"/>
      <c r="M4312" s="9"/>
      <c r="N4312" s="9"/>
      <c r="O4312" s="12"/>
      <c r="P4312" s="9"/>
      <c r="Q4312" s="9"/>
    </row>
    <row r="4313" spans="1:17" x14ac:dyDescent="0.2">
      <c r="A4313" s="9"/>
      <c r="B4313" s="10"/>
      <c r="C4313" s="9"/>
      <c r="D4313" s="11"/>
      <c r="E4313" s="11"/>
      <c r="F4313" s="9"/>
      <c r="G4313" s="9"/>
      <c r="H4313" s="9"/>
      <c r="I4313" s="9"/>
      <c r="J4313" s="9"/>
      <c r="K4313" s="9"/>
      <c r="L4313" s="9"/>
      <c r="M4313" s="9"/>
      <c r="N4313" s="9"/>
      <c r="O4313" s="12"/>
      <c r="P4313" s="9"/>
      <c r="Q4313" s="9"/>
    </row>
    <row r="4314" spans="1:17" x14ac:dyDescent="0.2">
      <c r="A4314" s="9"/>
      <c r="B4314" s="10"/>
      <c r="C4314" s="9"/>
      <c r="D4314" s="11"/>
      <c r="E4314" s="11"/>
      <c r="F4314" s="9"/>
      <c r="G4314" s="9"/>
      <c r="H4314" s="9"/>
      <c r="I4314" s="9"/>
      <c r="J4314" s="9"/>
      <c r="K4314" s="9"/>
      <c r="L4314" s="9"/>
      <c r="M4314" s="9"/>
      <c r="N4314" s="9"/>
      <c r="O4314" s="12"/>
      <c r="P4314" s="9"/>
      <c r="Q4314" s="9"/>
    </row>
    <row r="4315" spans="1:17" x14ac:dyDescent="0.2">
      <c r="A4315" s="9"/>
      <c r="B4315" s="10"/>
      <c r="C4315" s="9"/>
      <c r="D4315" s="11"/>
      <c r="E4315" s="11"/>
      <c r="F4315" s="9"/>
      <c r="G4315" s="9"/>
      <c r="H4315" s="9"/>
      <c r="I4315" s="9"/>
      <c r="J4315" s="9"/>
      <c r="K4315" s="9"/>
      <c r="L4315" s="9"/>
      <c r="M4315" s="9"/>
      <c r="N4315" s="9"/>
      <c r="O4315" s="12"/>
      <c r="P4315" s="9"/>
      <c r="Q4315" s="9"/>
    </row>
    <row r="4316" spans="1:17" x14ac:dyDescent="0.2">
      <c r="A4316" s="9"/>
      <c r="B4316" s="10"/>
      <c r="C4316" s="9"/>
      <c r="D4316" s="11"/>
      <c r="E4316" s="11"/>
      <c r="F4316" s="9"/>
      <c r="G4316" s="9"/>
      <c r="H4316" s="9"/>
      <c r="I4316" s="9"/>
      <c r="J4316" s="9"/>
      <c r="K4316" s="9"/>
      <c r="L4316" s="9"/>
      <c r="M4316" s="9"/>
      <c r="N4316" s="9"/>
      <c r="O4316" s="12"/>
      <c r="P4316" s="9"/>
      <c r="Q4316" s="9"/>
    </row>
    <row r="4317" spans="1:17" x14ac:dyDescent="0.2">
      <c r="A4317" s="9"/>
      <c r="B4317" s="10"/>
      <c r="C4317" s="9"/>
      <c r="D4317" s="11"/>
      <c r="E4317" s="11"/>
      <c r="F4317" s="9"/>
      <c r="G4317" s="9"/>
      <c r="H4317" s="9"/>
      <c r="I4317" s="9"/>
      <c r="J4317" s="9"/>
      <c r="K4317" s="9"/>
      <c r="L4317" s="9"/>
      <c r="M4317" s="9"/>
      <c r="N4317" s="9"/>
      <c r="O4317" s="12"/>
      <c r="P4317" s="9"/>
      <c r="Q4317" s="9"/>
    </row>
    <row r="4318" spans="1:17" x14ac:dyDescent="0.2">
      <c r="A4318" s="9"/>
      <c r="B4318" s="10"/>
      <c r="C4318" s="9"/>
      <c r="D4318" s="11"/>
      <c r="E4318" s="11"/>
      <c r="F4318" s="9"/>
      <c r="G4318" s="9"/>
      <c r="H4318" s="9"/>
      <c r="I4318" s="9"/>
      <c r="J4318" s="9"/>
      <c r="K4318" s="9"/>
      <c r="L4318" s="9"/>
      <c r="M4318" s="9"/>
      <c r="N4318" s="9"/>
      <c r="O4318" s="12"/>
      <c r="P4318" s="9"/>
      <c r="Q4318" s="9"/>
    </row>
    <row r="4319" spans="1:17" x14ac:dyDescent="0.2">
      <c r="A4319" s="9"/>
      <c r="B4319" s="10"/>
      <c r="C4319" s="9"/>
      <c r="D4319" s="11"/>
      <c r="E4319" s="11"/>
      <c r="F4319" s="9"/>
      <c r="G4319" s="9"/>
      <c r="H4319" s="9"/>
      <c r="I4319" s="9"/>
      <c r="J4319" s="9"/>
      <c r="K4319" s="9"/>
      <c r="L4319" s="9"/>
      <c r="M4319" s="9"/>
      <c r="N4319" s="9"/>
      <c r="O4319" s="12"/>
      <c r="P4319" s="9"/>
      <c r="Q4319" s="9"/>
    </row>
    <row r="4320" spans="1:17" x14ac:dyDescent="0.2">
      <c r="A4320" s="9"/>
      <c r="B4320" s="10"/>
      <c r="C4320" s="9"/>
      <c r="D4320" s="11"/>
      <c r="E4320" s="11"/>
      <c r="F4320" s="9"/>
      <c r="G4320" s="9"/>
      <c r="H4320" s="9"/>
      <c r="I4320" s="9"/>
      <c r="J4320" s="9"/>
      <c r="K4320" s="9"/>
      <c r="L4320" s="9"/>
      <c r="M4320" s="9"/>
      <c r="N4320" s="9"/>
      <c r="O4320" s="12"/>
      <c r="P4320" s="9"/>
      <c r="Q4320" s="9"/>
    </row>
    <row r="4321" spans="1:17" x14ac:dyDescent="0.2">
      <c r="A4321" s="9"/>
      <c r="B4321" s="10"/>
      <c r="C4321" s="9"/>
      <c r="D4321" s="11"/>
      <c r="E4321" s="11"/>
      <c r="F4321" s="9"/>
      <c r="G4321" s="9"/>
      <c r="H4321" s="9"/>
      <c r="I4321" s="9"/>
      <c r="J4321" s="9"/>
      <c r="K4321" s="9"/>
      <c r="L4321" s="9"/>
      <c r="M4321" s="9"/>
      <c r="N4321" s="9"/>
      <c r="O4321" s="12"/>
      <c r="P4321" s="9"/>
      <c r="Q4321" s="9"/>
    </row>
    <row r="4322" spans="1:17" x14ac:dyDescent="0.2">
      <c r="A4322" s="9"/>
      <c r="B4322" s="10"/>
      <c r="C4322" s="9"/>
      <c r="D4322" s="11"/>
      <c r="E4322" s="11"/>
      <c r="F4322" s="9"/>
      <c r="G4322" s="9"/>
      <c r="H4322" s="9"/>
      <c r="I4322" s="9"/>
      <c r="J4322" s="9"/>
      <c r="K4322" s="9"/>
      <c r="L4322" s="9"/>
      <c r="M4322" s="9"/>
      <c r="N4322" s="9"/>
      <c r="O4322" s="12"/>
      <c r="P4322" s="9"/>
      <c r="Q4322" s="9"/>
    </row>
    <row r="4323" spans="1:17" x14ac:dyDescent="0.2">
      <c r="A4323" s="9"/>
      <c r="B4323" s="10"/>
      <c r="C4323" s="9"/>
      <c r="D4323" s="11"/>
      <c r="E4323" s="11"/>
      <c r="F4323" s="9"/>
      <c r="G4323" s="9"/>
      <c r="H4323" s="9"/>
      <c r="I4323" s="9"/>
      <c r="J4323" s="9"/>
      <c r="K4323" s="9"/>
      <c r="L4323" s="9"/>
      <c r="M4323" s="9"/>
      <c r="N4323" s="9"/>
      <c r="O4323" s="12"/>
      <c r="P4323" s="9"/>
      <c r="Q4323" s="9"/>
    </row>
    <row r="4324" spans="1:17" x14ac:dyDescent="0.2">
      <c r="A4324" s="9"/>
      <c r="B4324" s="10"/>
      <c r="C4324" s="9"/>
      <c r="D4324" s="11"/>
      <c r="E4324" s="11"/>
      <c r="F4324" s="9"/>
      <c r="G4324" s="9"/>
      <c r="H4324" s="9"/>
      <c r="I4324" s="9"/>
      <c r="J4324" s="9"/>
      <c r="K4324" s="9"/>
      <c r="L4324" s="9"/>
      <c r="M4324" s="9"/>
      <c r="N4324" s="9"/>
      <c r="O4324" s="12"/>
      <c r="P4324" s="9"/>
      <c r="Q4324" s="9"/>
    </row>
    <row r="4325" spans="1:17" x14ac:dyDescent="0.2">
      <c r="A4325" s="9"/>
      <c r="B4325" s="10"/>
      <c r="C4325" s="9"/>
      <c r="D4325" s="11"/>
      <c r="E4325" s="11"/>
      <c r="F4325" s="9"/>
      <c r="G4325" s="9"/>
      <c r="H4325" s="9"/>
      <c r="I4325" s="9"/>
      <c r="J4325" s="9"/>
      <c r="K4325" s="9"/>
      <c r="L4325" s="9"/>
      <c r="M4325" s="9"/>
      <c r="N4325" s="9"/>
      <c r="O4325" s="12"/>
      <c r="P4325" s="9"/>
      <c r="Q4325" s="9"/>
    </row>
    <row r="4326" spans="1:17" x14ac:dyDescent="0.2">
      <c r="A4326" s="9"/>
      <c r="B4326" s="10"/>
      <c r="C4326" s="9"/>
      <c r="D4326" s="11"/>
      <c r="E4326" s="11"/>
      <c r="F4326" s="9"/>
      <c r="G4326" s="9"/>
      <c r="H4326" s="9"/>
      <c r="I4326" s="9"/>
      <c r="J4326" s="9"/>
      <c r="K4326" s="9"/>
      <c r="L4326" s="9"/>
      <c r="M4326" s="9"/>
      <c r="N4326" s="9"/>
      <c r="O4326" s="12"/>
      <c r="P4326" s="9"/>
      <c r="Q4326" s="9"/>
    </row>
    <row r="4327" spans="1:17" x14ac:dyDescent="0.2">
      <c r="A4327" s="9"/>
      <c r="B4327" s="10"/>
      <c r="C4327" s="9"/>
      <c r="D4327" s="11"/>
      <c r="E4327" s="11"/>
      <c r="F4327" s="9"/>
      <c r="G4327" s="9"/>
      <c r="H4327" s="9"/>
      <c r="I4327" s="9"/>
      <c r="J4327" s="9"/>
      <c r="K4327" s="9"/>
      <c r="L4327" s="9"/>
      <c r="M4327" s="9"/>
      <c r="N4327" s="9"/>
      <c r="O4327" s="12"/>
      <c r="P4327" s="9"/>
      <c r="Q4327" s="9"/>
    </row>
    <row r="4328" spans="1:17" x14ac:dyDescent="0.2">
      <c r="A4328" s="9"/>
      <c r="B4328" s="10"/>
      <c r="C4328" s="9"/>
      <c r="D4328" s="11"/>
      <c r="E4328" s="11"/>
      <c r="F4328" s="9"/>
      <c r="G4328" s="9"/>
      <c r="H4328" s="9"/>
      <c r="I4328" s="9"/>
      <c r="J4328" s="9"/>
      <c r="K4328" s="9"/>
      <c r="L4328" s="9"/>
      <c r="M4328" s="9"/>
      <c r="N4328" s="9"/>
      <c r="O4328" s="12"/>
      <c r="P4328" s="9"/>
      <c r="Q4328" s="9"/>
    </row>
    <row r="4329" spans="1:17" x14ac:dyDescent="0.2">
      <c r="A4329" s="9"/>
      <c r="B4329" s="10"/>
      <c r="C4329" s="9"/>
      <c r="D4329" s="11"/>
      <c r="E4329" s="11"/>
      <c r="F4329" s="9"/>
      <c r="G4329" s="9"/>
      <c r="H4329" s="9"/>
      <c r="I4329" s="9"/>
      <c r="J4329" s="9"/>
      <c r="K4329" s="9"/>
      <c r="L4329" s="9"/>
      <c r="M4329" s="9"/>
      <c r="N4329" s="9"/>
      <c r="O4329" s="12"/>
      <c r="P4329" s="9"/>
      <c r="Q4329" s="9"/>
    </row>
    <row r="4330" spans="1:17" x14ac:dyDescent="0.2">
      <c r="A4330" s="9"/>
      <c r="B4330" s="10"/>
      <c r="C4330" s="9"/>
      <c r="D4330" s="11"/>
      <c r="E4330" s="11"/>
      <c r="F4330" s="9"/>
      <c r="G4330" s="9"/>
      <c r="H4330" s="9"/>
      <c r="I4330" s="9"/>
      <c r="J4330" s="9"/>
      <c r="K4330" s="9"/>
      <c r="L4330" s="9"/>
      <c r="M4330" s="9"/>
      <c r="N4330" s="9"/>
      <c r="O4330" s="12"/>
      <c r="P4330" s="9"/>
      <c r="Q4330" s="9"/>
    </row>
    <row r="4331" spans="1:17" x14ac:dyDescent="0.2">
      <c r="A4331" s="9"/>
      <c r="B4331" s="10"/>
      <c r="C4331" s="9"/>
      <c r="D4331" s="11"/>
      <c r="E4331" s="11"/>
      <c r="F4331" s="9"/>
      <c r="G4331" s="9"/>
      <c r="H4331" s="9"/>
      <c r="I4331" s="9"/>
      <c r="J4331" s="9"/>
      <c r="K4331" s="9"/>
      <c r="L4331" s="9"/>
      <c r="M4331" s="9"/>
      <c r="N4331" s="9"/>
      <c r="O4331" s="12"/>
      <c r="P4331" s="9"/>
      <c r="Q4331" s="9"/>
    </row>
    <row r="4332" spans="1:17" x14ac:dyDescent="0.2">
      <c r="A4332" s="9"/>
      <c r="B4332" s="10"/>
      <c r="C4332" s="9"/>
      <c r="D4332" s="11"/>
      <c r="E4332" s="11"/>
      <c r="F4332" s="9"/>
      <c r="G4332" s="9"/>
      <c r="H4332" s="9"/>
      <c r="I4332" s="9"/>
      <c r="J4332" s="9"/>
      <c r="K4332" s="9"/>
      <c r="L4332" s="9"/>
      <c r="M4332" s="9"/>
      <c r="N4332" s="9"/>
      <c r="O4332" s="12"/>
      <c r="P4332" s="9"/>
      <c r="Q4332" s="9"/>
    </row>
    <row r="4333" spans="1:17" x14ac:dyDescent="0.2">
      <c r="A4333" s="9"/>
      <c r="B4333" s="10"/>
      <c r="C4333" s="9"/>
      <c r="D4333" s="11"/>
      <c r="E4333" s="11"/>
      <c r="F4333" s="9"/>
      <c r="G4333" s="9"/>
      <c r="H4333" s="9"/>
      <c r="I4333" s="9"/>
      <c r="J4333" s="9"/>
      <c r="K4333" s="9"/>
      <c r="L4333" s="9"/>
      <c r="M4333" s="9"/>
      <c r="N4333" s="9"/>
      <c r="O4333" s="12"/>
      <c r="P4333" s="9"/>
      <c r="Q4333" s="9"/>
    </row>
    <row r="4334" spans="1:17" x14ac:dyDescent="0.2">
      <c r="A4334" s="9"/>
      <c r="B4334" s="10"/>
      <c r="C4334" s="9"/>
      <c r="D4334" s="11"/>
      <c r="E4334" s="11"/>
      <c r="F4334" s="9"/>
      <c r="G4334" s="9"/>
      <c r="H4334" s="9"/>
      <c r="I4334" s="9"/>
      <c r="J4334" s="9"/>
      <c r="K4334" s="9"/>
      <c r="L4334" s="9"/>
      <c r="M4334" s="9"/>
      <c r="N4334" s="9"/>
      <c r="O4334" s="12"/>
      <c r="P4334" s="9"/>
      <c r="Q4334" s="9"/>
    </row>
    <row r="4335" spans="1:17" x14ac:dyDescent="0.2">
      <c r="A4335" s="9"/>
      <c r="B4335" s="10"/>
      <c r="C4335" s="9"/>
      <c r="D4335" s="11"/>
      <c r="E4335" s="11"/>
      <c r="F4335" s="9"/>
      <c r="G4335" s="9"/>
      <c r="H4335" s="9"/>
      <c r="I4335" s="9"/>
      <c r="J4335" s="9"/>
      <c r="K4335" s="9"/>
      <c r="L4335" s="9"/>
      <c r="M4335" s="9"/>
      <c r="N4335" s="9"/>
      <c r="O4335" s="12"/>
      <c r="P4335" s="9"/>
      <c r="Q4335" s="9"/>
    </row>
    <row r="4336" spans="1:17" x14ac:dyDescent="0.2">
      <c r="A4336" s="9"/>
      <c r="B4336" s="10"/>
      <c r="C4336" s="9"/>
      <c r="D4336" s="11"/>
      <c r="E4336" s="11"/>
      <c r="F4336" s="9"/>
      <c r="G4336" s="9"/>
      <c r="H4336" s="9"/>
      <c r="I4336" s="9"/>
      <c r="J4336" s="9"/>
      <c r="K4336" s="9"/>
      <c r="L4336" s="9"/>
      <c r="M4336" s="9"/>
      <c r="N4336" s="9"/>
      <c r="O4336" s="12"/>
      <c r="P4336" s="9"/>
      <c r="Q4336" s="9"/>
    </row>
    <row r="4337" spans="1:17" x14ac:dyDescent="0.2">
      <c r="A4337" s="9"/>
      <c r="B4337" s="10"/>
      <c r="C4337" s="9"/>
      <c r="D4337" s="11"/>
      <c r="E4337" s="11"/>
      <c r="F4337" s="9"/>
      <c r="G4337" s="9"/>
      <c r="H4337" s="9"/>
      <c r="I4337" s="9"/>
      <c r="J4337" s="9"/>
      <c r="K4337" s="9"/>
      <c r="L4337" s="9"/>
      <c r="M4337" s="9"/>
      <c r="N4337" s="9"/>
      <c r="O4337" s="12"/>
      <c r="P4337" s="9"/>
      <c r="Q4337" s="9"/>
    </row>
    <row r="4338" spans="1:17" x14ac:dyDescent="0.2">
      <c r="A4338" s="9"/>
      <c r="B4338" s="10"/>
      <c r="C4338" s="9"/>
      <c r="D4338" s="11"/>
      <c r="E4338" s="11"/>
      <c r="F4338" s="9"/>
      <c r="G4338" s="9"/>
      <c r="H4338" s="9"/>
      <c r="I4338" s="9"/>
      <c r="J4338" s="9"/>
      <c r="K4338" s="9"/>
      <c r="L4338" s="9"/>
      <c r="M4338" s="9"/>
      <c r="N4338" s="9"/>
      <c r="O4338" s="12"/>
      <c r="P4338" s="9"/>
      <c r="Q4338" s="9"/>
    </row>
    <row r="4339" spans="1:17" x14ac:dyDescent="0.2">
      <c r="A4339" s="9"/>
      <c r="B4339" s="10"/>
      <c r="C4339" s="9"/>
      <c r="D4339" s="11"/>
      <c r="E4339" s="11"/>
      <c r="F4339" s="9"/>
      <c r="G4339" s="9"/>
      <c r="H4339" s="9"/>
      <c r="I4339" s="9"/>
      <c r="J4339" s="9"/>
      <c r="K4339" s="9"/>
      <c r="L4339" s="9"/>
      <c r="M4339" s="9"/>
      <c r="N4339" s="9"/>
      <c r="O4339" s="12"/>
      <c r="P4339" s="9"/>
      <c r="Q4339" s="9"/>
    </row>
    <row r="4340" spans="1:17" x14ac:dyDescent="0.2">
      <c r="A4340" s="9"/>
      <c r="B4340" s="10"/>
      <c r="C4340" s="9"/>
      <c r="D4340" s="11"/>
      <c r="E4340" s="11"/>
      <c r="F4340" s="9"/>
      <c r="G4340" s="9"/>
      <c r="H4340" s="9"/>
      <c r="I4340" s="9"/>
      <c r="J4340" s="9"/>
      <c r="K4340" s="9"/>
      <c r="L4340" s="9"/>
      <c r="M4340" s="9"/>
      <c r="N4340" s="9"/>
      <c r="O4340" s="12"/>
      <c r="P4340" s="9"/>
      <c r="Q4340" s="9"/>
    </row>
    <row r="4341" spans="1:17" x14ac:dyDescent="0.2">
      <c r="A4341" s="9"/>
      <c r="B4341" s="10"/>
      <c r="C4341" s="9"/>
      <c r="D4341" s="11"/>
      <c r="E4341" s="11"/>
      <c r="F4341" s="9"/>
      <c r="G4341" s="9"/>
      <c r="H4341" s="9"/>
      <c r="I4341" s="9"/>
      <c r="J4341" s="9"/>
      <c r="K4341" s="9"/>
      <c r="L4341" s="9"/>
      <c r="M4341" s="9"/>
      <c r="N4341" s="9"/>
      <c r="O4341" s="12"/>
      <c r="P4341" s="9"/>
      <c r="Q4341" s="9"/>
    </row>
    <row r="4342" spans="1:17" x14ac:dyDescent="0.2">
      <c r="A4342" s="9"/>
      <c r="B4342" s="10"/>
      <c r="C4342" s="9"/>
      <c r="D4342" s="11"/>
      <c r="E4342" s="11"/>
      <c r="F4342" s="9"/>
      <c r="G4342" s="9"/>
      <c r="H4342" s="9"/>
      <c r="I4342" s="9"/>
      <c r="J4342" s="9"/>
      <c r="K4342" s="9"/>
      <c r="L4342" s="9"/>
      <c r="M4342" s="9"/>
      <c r="N4342" s="9"/>
      <c r="O4342" s="12"/>
      <c r="P4342" s="9"/>
      <c r="Q4342" s="9"/>
    </row>
    <row r="4343" spans="1:17" x14ac:dyDescent="0.2">
      <c r="A4343" s="9"/>
      <c r="B4343" s="10"/>
      <c r="C4343" s="9"/>
      <c r="D4343" s="11"/>
      <c r="E4343" s="11"/>
      <c r="F4343" s="9"/>
      <c r="G4343" s="9"/>
      <c r="H4343" s="9"/>
      <c r="I4343" s="9"/>
      <c r="J4343" s="9"/>
      <c r="K4343" s="9"/>
      <c r="L4343" s="9"/>
      <c r="M4343" s="9"/>
      <c r="N4343" s="9"/>
      <c r="O4343" s="12"/>
      <c r="P4343" s="9"/>
      <c r="Q4343" s="9"/>
    </row>
    <row r="4344" spans="1:17" x14ac:dyDescent="0.2">
      <c r="A4344" s="9"/>
      <c r="B4344" s="10"/>
      <c r="C4344" s="9"/>
      <c r="D4344" s="11"/>
      <c r="E4344" s="11"/>
      <c r="F4344" s="9"/>
      <c r="G4344" s="9"/>
      <c r="H4344" s="9"/>
      <c r="I4344" s="9"/>
      <c r="J4344" s="9"/>
      <c r="K4344" s="9"/>
      <c r="L4344" s="9"/>
      <c r="M4344" s="9"/>
      <c r="N4344" s="9"/>
      <c r="O4344" s="12"/>
      <c r="P4344" s="9"/>
      <c r="Q4344" s="9"/>
    </row>
    <row r="4345" spans="1:17" x14ac:dyDescent="0.2">
      <c r="A4345" s="9"/>
      <c r="B4345" s="10"/>
      <c r="C4345" s="9"/>
      <c r="D4345" s="11"/>
      <c r="E4345" s="11"/>
      <c r="F4345" s="9"/>
      <c r="G4345" s="9"/>
      <c r="H4345" s="9"/>
      <c r="I4345" s="9"/>
      <c r="J4345" s="9"/>
      <c r="K4345" s="9"/>
      <c r="L4345" s="9"/>
      <c r="M4345" s="9"/>
      <c r="N4345" s="9"/>
      <c r="O4345" s="12"/>
      <c r="P4345" s="9"/>
      <c r="Q4345" s="9"/>
    </row>
    <row r="4346" spans="1:17" x14ac:dyDescent="0.2">
      <c r="A4346" s="9"/>
      <c r="B4346" s="10"/>
      <c r="C4346" s="9"/>
      <c r="D4346" s="11"/>
      <c r="E4346" s="11"/>
      <c r="F4346" s="9"/>
      <c r="G4346" s="9"/>
      <c r="H4346" s="9"/>
      <c r="I4346" s="9"/>
      <c r="J4346" s="9"/>
      <c r="K4346" s="9"/>
      <c r="L4346" s="9"/>
      <c r="M4346" s="9"/>
      <c r="N4346" s="9"/>
      <c r="O4346" s="12"/>
      <c r="P4346" s="9"/>
      <c r="Q4346" s="9"/>
    </row>
    <row r="4347" spans="1:17" x14ac:dyDescent="0.2">
      <c r="A4347" s="9"/>
      <c r="B4347" s="10"/>
      <c r="C4347" s="9"/>
      <c r="D4347" s="11"/>
      <c r="E4347" s="11"/>
      <c r="F4347" s="9"/>
      <c r="G4347" s="9"/>
      <c r="H4347" s="9"/>
      <c r="I4347" s="9"/>
      <c r="J4347" s="9"/>
      <c r="K4347" s="9"/>
      <c r="L4347" s="9"/>
      <c r="M4347" s="9"/>
      <c r="N4347" s="9"/>
      <c r="O4347" s="12"/>
      <c r="P4347" s="9"/>
      <c r="Q4347" s="9"/>
    </row>
    <row r="4348" spans="1:17" x14ac:dyDescent="0.2">
      <c r="A4348" s="9"/>
      <c r="B4348" s="10"/>
      <c r="C4348" s="9"/>
      <c r="D4348" s="11"/>
      <c r="E4348" s="11"/>
      <c r="F4348" s="9"/>
      <c r="G4348" s="9"/>
      <c r="H4348" s="9"/>
      <c r="I4348" s="9"/>
      <c r="J4348" s="9"/>
      <c r="K4348" s="9"/>
      <c r="L4348" s="9"/>
      <c r="M4348" s="9"/>
      <c r="N4348" s="9"/>
      <c r="O4348" s="12"/>
      <c r="P4348" s="9"/>
      <c r="Q4348" s="9"/>
    </row>
    <row r="4349" spans="1:17" x14ac:dyDescent="0.2">
      <c r="A4349" s="9"/>
      <c r="B4349" s="10"/>
      <c r="C4349" s="9"/>
      <c r="D4349" s="11"/>
      <c r="E4349" s="11"/>
      <c r="F4349" s="9"/>
      <c r="G4349" s="9"/>
      <c r="H4349" s="9"/>
      <c r="I4349" s="9"/>
      <c r="J4349" s="9"/>
      <c r="K4349" s="9"/>
      <c r="L4349" s="9"/>
      <c r="M4349" s="9"/>
      <c r="N4349" s="9"/>
      <c r="O4349" s="12"/>
      <c r="P4349" s="9"/>
      <c r="Q4349" s="9"/>
    </row>
    <row r="4350" spans="1:17" x14ac:dyDescent="0.2">
      <c r="A4350" s="9"/>
      <c r="B4350" s="10"/>
      <c r="C4350" s="9"/>
      <c r="D4350" s="11"/>
      <c r="E4350" s="11"/>
      <c r="F4350" s="9"/>
      <c r="G4350" s="9"/>
      <c r="H4350" s="9"/>
      <c r="I4350" s="9"/>
      <c r="J4350" s="9"/>
      <c r="K4350" s="9"/>
      <c r="L4350" s="9"/>
      <c r="M4350" s="9"/>
      <c r="N4350" s="9"/>
      <c r="O4350" s="12"/>
      <c r="P4350" s="9"/>
      <c r="Q4350" s="9"/>
    </row>
    <row r="4351" spans="1:17" x14ac:dyDescent="0.2">
      <c r="A4351" s="9"/>
      <c r="B4351" s="10"/>
      <c r="C4351" s="9"/>
      <c r="D4351" s="11"/>
      <c r="E4351" s="11"/>
      <c r="F4351" s="9"/>
      <c r="G4351" s="9"/>
      <c r="H4351" s="9"/>
      <c r="I4351" s="9"/>
      <c r="J4351" s="9"/>
      <c r="K4351" s="9"/>
      <c r="L4351" s="9"/>
      <c r="M4351" s="9"/>
      <c r="N4351" s="9"/>
      <c r="O4351" s="12"/>
      <c r="P4351" s="9"/>
      <c r="Q4351" s="9"/>
    </row>
    <row r="4352" spans="1:17" x14ac:dyDescent="0.2">
      <c r="A4352" s="9"/>
      <c r="B4352" s="10"/>
      <c r="C4352" s="9"/>
      <c r="D4352" s="11"/>
      <c r="E4352" s="11"/>
      <c r="F4352" s="9"/>
      <c r="G4352" s="9"/>
      <c r="H4352" s="9"/>
      <c r="I4352" s="9"/>
      <c r="J4352" s="9"/>
      <c r="K4352" s="9"/>
      <c r="L4352" s="9"/>
      <c r="M4352" s="9"/>
      <c r="N4352" s="9"/>
      <c r="O4352" s="12"/>
      <c r="P4352" s="9"/>
      <c r="Q4352" s="9"/>
    </row>
    <row r="4353" spans="1:17" x14ac:dyDescent="0.2">
      <c r="A4353" s="9"/>
      <c r="B4353" s="10"/>
      <c r="C4353" s="9"/>
      <c r="D4353" s="11"/>
      <c r="E4353" s="11"/>
      <c r="F4353" s="9"/>
      <c r="G4353" s="9"/>
      <c r="H4353" s="9"/>
      <c r="I4353" s="9"/>
      <c r="J4353" s="9"/>
      <c r="K4353" s="9"/>
      <c r="L4353" s="9"/>
      <c r="M4353" s="9"/>
      <c r="N4353" s="9"/>
      <c r="O4353" s="12"/>
      <c r="P4353" s="9"/>
      <c r="Q4353" s="9"/>
    </row>
    <row r="4354" spans="1:17" x14ac:dyDescent="0.2">
      <c r="A4354" s="9"/>
      <c r="B4354" s="10"/>
      <c r="C4354" s="9"/>
      <c r="D4354" s="11"/>
      <c r="E4354" s="11"/>
      <c r="F4354" s="9"/>
      <c r="G4354" s="9"/>
      <c r="H4354" s="9"/>
      <c r="I4354" s="9"/>
      <c r="J4354" s="9"/>
      <c r="K4354" s="9"/>
      <c r="L4354" s="9"/>
      <c r="M4354" s="9"/>
      <c r="N4354" s="9"/>
      <c r="O4354" s="12"/>
      <c r="P4354" s="9"/>
      <c r="Q4354" s="9"/>
    </row>
    <row r="4355" spans="1:17" x14ac:dyDescent="0.2">
      <c r="A4355" s="9"/>
      <c r="B4355" s="10"/>
      <c r="C4355" s="9"/>
      <c r="D4355" s="11"/>
      <c r="E4355" s="11"/>
      <c r="F4355" s="9"/>
      <c r="G4355" s="9"/>
      <c r="H4355" s="9"/>
      <c r="I4355" s="9"/>
      <c r="J4355" s="9"/>
      <c r="K4355" s="9"/>
      <c r="L4355" s="9"/>
      <c r="M4355" s="9"/>
      <c r="N4355" s="9"/>
      <c r="O4355" s="12"/>
      <c r="P4355" s="9"/>
      <c r="Q4355" s="9"/>
    </row>
    <row r="4356" spans="1:17" x14ac:dyDescent="0.2">
      <c r="A4356" s="9"/>
      <c r="B4356" s="10"/>
      <c r="C4356" s="9"/>
      <c r="D4356" s="11"/>
      <c r="E4356" s="11"/>
      <c r="F4356" s="9"/>
      <c r="G4356" s="9"/>
      <c r="H4356" s="9"/>
      <c r="I4356" s="9"/>
      <c r="J4356" s="9"/>
      <c r="K4356" s="9"/>
      <c r="L4356" s="9"/>
      <c r="M4356" s="9"/>
      <c r="N4356" s="9"/>
      <c r="O4356" s="12"/>
      <c r="P4356" s="9"/>
      <c r="Q4356" s="9"/>
    </row>
    <row r="4357" spans="1:17" x14ac:dyDescent="0.2">
      <c r="A4357" s="9"/>
      <c r="B4357" s="10"/>
      <c r="C4357" s="9"/>
      <c r="D4357" s="11"/>
      <c r="E4357" s="11"/>
      <c r="F4357" s="9"/>
      <c r="G4357" s="9"/>
      <c r="H4357" s="9"/>
      <c r="I4357" s="9"/>
      <c r="J4357" s="9"/>
      <c r="K4357" s="9"/>
      <c r="L4357" s="9"/>
      <c r="M4357" s="9"/>
      <c r="N4357" s="9"/>
      <c r="O4357" s="12"/>
      <c r="P4357" s="9"/>
      <c r="Q4357" s="9"/>
    </row>
    <row r="4358" spans="1:17" x14ac:dyDescent="0.2">
      <c r="A4358" s="9"/>
      <c r="B4358" s="10"/>
      <c r="C4358" s="9"/>
      <c r="D4358" s="11"/>
      <c r="E4358" s="11"/>
      <c r="F4358" s="9"/>
      <c r="G4358" s="9"/>
      <c r="H4358" s="9"/>
      <c r="I4358" s="9"/>
      <c r="J4358" s="9"/>
      <c r="K4358" s="9"/>
      <c r="L4358" s="9"/>
      <c r="M4358" s="9"/>
      <c r="N4358" s="9"/>
      <c r="O4358" s="12"/>
      <c r="P4358" s="9"/>
      <c r="Q4358" s="9"/>
    </row>
    <row r="4359" spans="1:17" x14ac:dyDescent="0.2">
      <c r="A4359" s="9"/>
      <c r="B4359" s="10"/>
      <c r="C4359" s="9"/>
      <c r="D4359" s="11"/>
      <c r="E4359" s="11"/>
      <c r="F4359" s="9"/>
      <c r="G4359" s="9"/>
      <c r="H4359" s="9"/>
      <c r="I4359" s="9"/>
      <c r="J4359" s="9"/>
      <c r="K4359" s="9"/>
      <c r="L4359" s="9"/>
      <c r="M4359" s="9"/>
      <c r="N4359" s="9"/>
      <c r="O4359" s="12"/>
      <c r="P4359" s="9"/>
      <c r="Q4359" s="9"/>
    </row>
    <row r="4360" spans="1:17" x14ac:dyDescent="0.2">
      <c r="A4360" s="9"/>
      <c r="B4360" s="10"/>
      <c r="C4360" s="9"/>
      <c r="D4360" s="11"/>
      <c r="E4360" s="11"/>
      <c r="F4360" s="9"/>
      <c r="G4360" s="9"/>
      <c r="H4360" s="9"/>
      <c r="I4360" s="9"/>
      <c r="J4360" s="9"/>
      <c r="K4360" s="9"/>
      <c r="L4360" s="9"/>
      <c r="M4360" s="9"/>
      <c r="N4360" s="9"/>
      <c r="O4360" s="12"/>
      <c r="P4360" s="9"/>
      <c r="Q4360" s="9"/>
    </row>
    <row r="4361" spans="1:17" x14ac:dyDescent="0.2">
      <c r="A4361" s="9"/>
      <c r="B4361" s="10"/>
      <c r="C4361" s="9"/>
      <c r="D4361" s="11"/>
      <c r="E4361" s="11"/>
      <c r="F4361" s="9"/>
      <c r="G4361" s="9"/>
      <c r="H4361" s="9"/>
      <c r="I4361" s="9"/>
      <c r="J4361" s="9"/>
      <c r="K4361" s="9"/>
      <c r="L4361" s="9"/>
      <c r="M4361" s="9"/>
      <c r="N4361" s="9"/>
      <c r="O4361" s="12"/>
      <c r="P4361" s="9"/>
      <c r="Q4361" s="9"/>
    </row>
    <row r="4362" spans="1:17" x14ac:dyDescent="0.2">
      <c r="A4362" s="9"/>
      <c r="B4362" s="10"/>
      <c r="C4362" s="9"/>
      <c r="D4362" s="11"/>
      <c r="E4362" s="11"/>
      <c r="F4362" s="9"/>
      <c r="G4362" s="9"/>
      <c r="H4362" s="9"/>
      <c r="I4362" s="9"/>
      <c r="J4362" s="9"/>
      <c r="K4362" s="9"/>
      <c r="L4362" s="9"/>
      <c r="M4362" s="9"/>
      <c r="N4362" s="9"/>
      <c r="O4362" s="12"/>
      <c r="P4362" s="9"/>
      <c r="Q4362" s="9"/>
    </row>
    <row r="4363" spans="1:17" x14ac:dyDescent="0.2">
      <c r="A4363" s="9"/>
      <c r="B4363" s="10"/>
      <c r="C4363" s="9"/>
      <c r="D4363" s="11"/>
      <c r="E4363" s="11"/>
      <c r="F4363" s="9"/>
      <c r="G4363" s="9"/>
      <c r="H4363" s="9"/>
      <c r="I4363" s="9"/>
      <c r="J4363" s="9"/>
      <c r="K4363" s="9"/>
      <c r="L4363" s="9"/>
      <c r="M4363" s="9"/>
      <c r="N4363" s="9"/>
      <c r="O4363" s="12"/>
      <c r="P4363" s="9"/>
      <c r="Q4363" s="9"/>
    </row>
    <row r="4364" spans="1:17" x14ac:dyDescent="0.2">
      <c r="A4364" s="9"/>
      <c r="B4364" s="10"/>
      <c r="C4364" s="9"/>
      <c r="D4364" s="11"/>
      <c r="E4364" s="11"/>
      <c r="F4364" s="9"/>
      <c r="G4364" s="9"/>
      <c r="H4364" s="9"/>
      <c r="I4364" s="9"/>
      <c r="J4364" s="9"/>
      <c r="K4364" s="9"/>
      <c r="L4364" s="9"/>
      <c r="M4364" s="9"/>
      <c r="N4364" s="9"/>
      <c r="O4364" s="12"/>
      <c r="P4364" s="9"/>
      <c r="Q4364" s="9"/>
    </row>
    <row r="4365" spans="1:17" x14ac:dyDescent="0.2">
      <c r="A4365" s="9"/>
      <c r="B4365" s="10"/>
      <c r="C4365" s="9"/>
      <c r="D4365" s="11"/>
      <c r="E4365" s="11"/>
      <c r="F4365" s="9"/>
      <c r="G4365" s="9"/>
      <c r="H4365" s="9"/>
      <c r="I4365" s="9"/>
      <c r="J4365" s="9"/>
      <c r="K4365" s="9"/>
      <c r="L4365" s="9"/>
      <c r="M4365" s="9"/>
      <c r="N4365" s="9"/>
      <c r="O4365" s="12"/>
      <c r="P4365" s="9"/>
      <c r="Q4365" s="9"/>
    </row>
    <row r="4366" spans="1:17" x14ac:dyDescent="0.2">
      <c r="A4366" s="9"/>
      <c r="B4366" s="10"/>
      <c r="C4366" s="9"/>
      <c r="D4366" s="11"/>
      <c r="E4366" s="11"/>
      <c r="F4366" s="9"/>
      <c r="G4366" s="9"/>
      <c r="H4366" s="9"/>
      <c r="I4366" s="9"/>
      <c r="J4366" s="9"/>
      <c r="K4366" s="9"/>
      <c r="L4366" s="9"/>
      <c r="M4366" s="9"/>
      <c r="N4366" s="9"/>
      <c r="O4366" s="12"/>
      <c r="P4366" s="9"/>
      <c r="Q4366" s="9"/>
    </row>
    <row r="4367" spans="1:17" x14ac:dyDescent="0.2">
      <c r="A4367" s="9"/>
      <c r="B4367" s="10"/>
      <c r="C4367" s="9"/>
      <c r="D4367" s="11"/>
      <c r="E4367" s="11"/>
      <c r="F4367" s="9"/>
      <c r="G4367" s="9"/>
      <c r="H4367" s="9"/>
      <c r="I4367" s="9"/>
      <c r="J4367" s="9"/>
      <c r="K4367" s="9"/>
      <c r="L4367" s="9"/>
      <c r="M4367" s="9"/>
      <c r="N4367" s="9"/>
      <c r="O4367" s="12"/>
      <c r="P4367" s="9"/>
      <c r="Q4367" s="9"/>
    </row>
    <row r="4368" spans="1:17" x14ac:dyDescent="0.2">
      <c r="A4368" s="9"/>
      <c r="B4368" s="10"/>
      <c r="C4368" s="9"/>
      <c r="D4368" s="11"/>
      <c r="E4368" s="11"/>
      <c r="F4368" s="9"/>
      <c r="G4368" s="9"/>
      <c r="H4368" s="9"/>
      <c r="I4368" s="9"/>
      <c r="J4368" s="9"/>
      <c r="K4368" s="9"/>
      <c r="L4368" s="9"/>
      <c r="M4368" s="9"/>
      <c r="N4368" s="9"/>
      <c r="O4368" s="12"/>
      <c r="P4368" s="9"/>
      <c r="Q4368" s="9"/>
    </row>
    <row r="4369" spans="1:17" x14ac:dyDescent="0.2">
      <c r="A4369" s="9"/>
      <c r="B4369" s="10"/>
      <c r="C4369" s="9"/>
      <c r="D4369" s="11"/>
      <c r="E4369" s="11"/>
      <c r="F4369" s="9"/>
      <c r="G4369" s="9"/>
      <c r="H4369" s="9"/>
      <c r="I4369" s="9"/>
      <c r="J4369" s="9"/>
      <c r="K4369" s="9"/>
      <c r="L4369" s="9"/>
      <c r="M4369" s="9"/>
      <c r="N4369" s="9"/>
      <c r="O4369" s="12"/>
      <c r="P4369" s="9"/>
      <c r="Q4369" s="9"/>
    </row>
    <row r="4370" spans="1:17" x14ac:dyDescent="0.2">
      <c r="A4370" s="9"/>
      <c r="B4370" s="10"/>
      <c r="C4370" s="9"/>
      <c r="D4370" s="11"/>
      <c r="E4370" s="11"/>
      <c r="F4370" s="9"/>
      <c r="G4370" s="9"/>
      <c r="H4370" s="9"/>
      <c r="I4370" s="9"/>
      <c r="J4370" s="9"/>
      <c r="K4370" s="9"/>
      <c r="L4370" s="9"/>
      <c r="M4370" s="9"/>
      <c r="N4370" s="9"/>
      <c r="O4370" s="12"/>
      <c r="P4370" s="9"/>
      <c r="Q4370" s="9"/>
    </row>
    <row r="4371" spans="1:17" x14ac:dyDescent="0.2">
      <c r="A4371" s="9"/>
      <c r="B4371" s="10"/>
      <c r="C4371" s="9"/>
      <c r="D4371" s="11"/>
      <c r="E4371" s="11"/>
      <c r="F4371" s="9"/>
      <c r="G4371" s="9"/>
      <c r="H4371" s="9"/>
      <c r="I4371" s="9"/>
      <c r="J4371" s="9"/>
      <c r="K4371" s="9"/>
      <c r="L4371" s="9"/>
      <c r="M4371" s="9"/>
      <c r="N4371" s="9"/>
      <c r="O4371" s="12"/>
      <c r="P4371" s="9"/>
      <c r="Q4371" s="9"/>
    </row>
    <row r="4372" spans="1:17" x14ac:dyDescent="0.2">
      <c r="A4372" s="9"/>
      <c r="B4372" s="10"/>
      <c r="C4372" s="9"/>
      <c r="D4372" s="11"/>
      <c r="E4372" s="11"/>
      <c r="F4372" s="9"/>
      <c r="G4372" s="9"/>
      <c r="H4372" s="9"/>
      <c r="I4372" s="9"/>
      <c r="J4372" s="9"/>
      <c r="K4372" s="9"/>
      <c r="L4372" s="9"/>
      <c r="M4372" s="9"/>
      <c r="N4372" s="9"/>
      <c r="O4372" s="12"/>
      <c r="P4372" s="9"/>
      <c r="Q4372" s="9"/>
    </row>
    <row r="4373" spans="1:17" x14ac:dyDescent="0.2">
      <c r="A4373" s="9"/>
      <c r="B4373" s="10"/>
      <c r="C4373" s="9"/>
      <c r="D4373" s="11"/>
      <c r="E4373" s="11"/>
      <c r="F4373" s="9"/>
      <c r="G4373" s="9"/>
      <c r="H4373" s="9"/>
      <c r="I4373" s="9"/>
      <c r="J4373" s="9"/>
      <c r="K4373" s="9"/>
      <c r="L4373" s="9"/>
      <c r="M4373" s="9"/>
      <c r="N4373" s="9"/>
      <c r="O4373" s="12"/>
      <c r="P4373" s="9"/>
      <c r="Q4373" s="9"/>
    </row>
    <row r="4374" spans="1:17" x14ac:dyDescent="0.2">
      <c r="A4374" s="9"/>
      <c r="B4374" s="10"/>
      <c r="C4374" s="9"/>
      <c r="D4374" s="11"/>
      <c r="E4374" s="11"/>
      <c r="F4374" s="9"/>
      <c r="G4374" s="9"/>
      <c r="H4374" s="9"/>
      <c r="I4374" s="9"/>
      <c r="J4374" s="9"/>
      <c r="K4374" s="9"/>
      <c r="L4374" s="9"/>
      <c r="M4374" s="9"/>
      <c r="N4374" s="9"/>
      <c r="O4374" s="12"/>
      <c r="P4374" s="9"/>
      <c r="Q4374" s="9"/>
    </row>
    <row r="4375" spans="1:17" x14ac:dyDescent="0.2">
      <c r="A4375" s="9"/>
      <c r="B4375" s="10"/>
      <c r="C4375" s="9"/>
      <c r="D4375" s="11"/>
      <c r="E4375" s="11"/>
      <c r="F4375" s="9"/>
      <c r="G4375" s="9"/>
      <c r="H4375" s="9"/>
      <c r="I4375" s="9"/>
      <c r="J4375" s="9"/>
      <c r="K4375" s="9"/>
      <c r="L4375" s="9"/>
      <c r="M4375" s="9"/>
      <c r="N4375" s="9"/>
      <c r="O4375" s="12"/>
      <c r="P4375" s="9"/>
      <c r="Q4375" s="9"/>
    </row>
    <row r="4376" spans="1:17" x14ac:dyDescent="0.2">
      <c r="A4376" s="9"/>
      <c r="B4376" s="10"/>
      <c r="C4376" s="9"/>
      <c r="D4376" s="11"/>
      <c r="E4376" s="11"/>
      <c r="F4376" s="9"/>
      <c r="G4376" s="9"/>
      <c r="H4376" s="9"/>
      <c r="I4376" s="9"/>
      <c r="J4376" s="9"/>
      <c r="K4376" s="9"/>
      <c r="L4376" s="9"/>
      <c r="M4376" s="9"/>
      <c r="N4376" s="9"/>
      <c r="O4376" s="12"/>
      <c r="P4376" s="9"/>
      <c r="Q4376" s="9"/>
    </row>
    <row r="4377" spans="1:17" x14ac:dyDescent="0.2">
      <c r="A4377" s="9"/>
      <c r="B4377" s="10"/>
      <c r="C4377" s="9"/>
      <c r="D4377" s="11"/>
      <c r="E4377" s="11"/>
      <c r="F4377" s="9"/>
      <c r="G4377" s="9"/>
      <c r="H4377" s="9"/>
      <c r="I4377" s="9"/>
      <c r="J4377" s="9"/>
      <c r="K4377" s="9"/>
      <c r="L4377" s="9"/>
      <c r="M4377" s="9"/>
      <c r="N4377" s="9"/>
      <c r="O4377" s="12"/>
      <c r="P4377" s="9"/>
      <c r="Q4377" s="9"/>
    </row>
    <row r="4378" spans="1:17" x14ac:dyDescent="0.2">
      <c r="A4378" s="9"/>
      <c r="B4378" s="10"/>
      <c r="C4378" s="9"/>
      <c r="D4378" s="11"/>
      <c r="E4378" s="11"/>
      <c r="F4378" s="9"/>
      <c r="G4378" s="9"/>
      <c r="H4378" s="9"/>
      <c r="I4378" s="9"/>
      <c r="J4378" s="9"/>
      <c r="K4378" s="9"/>
      <c r="L4378" s="9"/>
      <c r="M4378" s="9"/>
      <c r="N4378" s="9"/>
      <c r="O4378" s="12"/>
      <c r="P4378" s="9"/>
      <c r="Q4378" s="9"/>
    </row>
    <row r="4379" spans="1:17" x14ac:dyDescent="0.2">
      <c r="A4379" s="9"/>
      <c r="B4379" s="10"/>
      <c r="C4379" s="9"/>
      <c r="D4379" s="11"/>
      <c r="E4379" s="11"/>
      <c r="F4379" s="9"/>
      <c r="G4379" s="9"/>
      <c r="H4379" s="9"/>
      <c r="I4379" s="9"/>
      <c r="J4379" s="9"/>
      <c r="K4379" s="9"/>
      <c r="L4379" s="9"/>
      <c r="M4379" s="9"/>
      <c r="N4379" s="9"/>
      <c r="O4379" s="12"/>
      <c r="P4379" s="9"/>
      <c r="Q4379" s="9"/>
    </row>
    <row r="4380" spans="1:17" x14ac:dyDescent="0.2">
      <c r="A4380" s="9"/>
      <c r="B4380" s="10"/>
      <c r="C4380" s="9"/>
      <c r="D4380" s="11"/>
      <c r="E4380" s="11"/>
      <c r="F4380" s="9"/>
      <c r="G4380" s="9"/>
      <c r="H4380" s="9"/>
      <c r="I4380" s="9"/>
      <c r="J4380" s="9"/>
      <c r="K4380" s="9"/>
      <c r="L4380" s="9"/>
      <c r="M4380" s="9"/>
      <c r="N4380" s="9"/>
      <c r="O4380" s="12"/>
      <c r="P4380" s="9"/>
      <c r="Q4380" s="9"/>
    </row>
    <row r="4381" spans="1:17" x14ac:dyDescent="0.2">
      <c r="A4381" s="9"/>
      <c r="B4381" s="10"/>
      <c r="C4381" s="9"/>
      <c r="D4381" s="11"/>
      <c r="E4381" s="11"/>
      <c r="F4381" s="9"/>
      <c r="G4381" s="9"/>
      <c r="H4381" s="9"/>
      <c r="I4381" s="9"/>
      <c r="J4381" s="9"/>
      <c r="K4381" s="9"/>
      <c r="L4381" s="9"/>
      <c r="M4381" s="9"/>
      <c r="N4381" s="9"/>
      <c r="O4381" s="12"/>
      <c r="P4381" s="9"/>
      <c r="Q4381" s="9"/>
    </row>
    <row r="4382" spans="1:17" x14ac:dyDescent="0.2">
      <c r="A4382" s="9"/>
      <c r="B4382" s="10"/>
      <c r="C4382" s="9"/>
      <c r="D4382" s="11"/>
      <c r="E4382" s="11"/>
      <c r="F4382" s="9"/>
      <c r="G4382" s="9"/>
      <c r="H4382" s="9"/>
      <c r="I4382" s="9"/>
      <c r="J4382" s="9"/>
      <c r="K4382" s="9"/>
      <c r="L4382" s="9"/>
      <c r="M4382" s="9"/>
      <c r="N4382" s="9"/>
      <c r="O4382" s="12"/>
      <c r="P4382" s="9"/>
      <c r="Q4382" s="9"/>
    </row>
    <row r="4383" spans="1:17" x14ac:dyDescent="0.2">
      <c r="A4383" s="9"/>
      <c r="B4383" s="10"/>
      <c r="C4383" s="9"/>
      <c r="D4383" s="11"/>
      <c r="E4383" s="11"/>
      <c r="F4383" s="9"/>
      <c r="G4383" s="9"/>
      <c r="H4383" s="9"/>
      <c r="I4383" s="9"/>
      <c r="J4383" s="9"/>
      <c r="K4383" s="9"/>
      <c r="L4383" s="9"/>
      <c r="M4383" s="9"/>
      <c r="N4383" s="9"/>
      <c r="O4383" s="12"/>
      <c r="P4383" s="9"/>
      <c r="Q4383" s="9"/>
    </row>
    <row r="4384" spans="1:17" x14ac:dyDescent="0.2">
      <c r="A4384" s="9"/>
      <c r="B4384" s="10"/>
      <c r="C4384" s="9"/>
      <c r="D4384" s="11"/>
      <c r="E4384" s="11"/>
      <c r="F4384" s="9"/>
      <c r="G4384" s="9"/>
      <c r="H4384" s="9"/>
      <c r="I4384" s="9"/>
      <c r="J4384" s="9"/>
      <c r="K4384" s="9"/>
      <c r="L4384" s="9"/>
      <c r="M4384" s="9"/>
      <c r="N4384" s="9"/>
      <c r="O4384" s="12"/>
      <c r="P4384" s="9"/>
      <c r="Q4384" s="9"/>
    </row>
    <row r="4385" spans="1:17" x14ac:dyDescent="0.2">
      <c r="A4385" s="9"/>
      <c r="B4385" s="10"/>
      <c r="C4385" s="9"/>
      <c r="D4385" s="11"/>
      <c r="E4385" s="11"/>
      <c r="F4385" s="9"/>
      <c r="G4385" s="9"/>
      <c r="H4385" s="9"/>
      <c r="I4385" s="9"/>
      <c r="J4385" s="9"/>
      <c r="K4385" s="9"/>
      <c r="L4385" s="9"/>
      <c r="M4385" s="9"/>
      <c r="N4385" s="9"/>
      <c r="O4385" s="12"/>
      <c r="P4385" s="9"/>
      <c r="Q4385" s="9"/>
    </row>
    <row r="4386" spans="1:17" x14ac:dyDescent="0.2">
      <c r="A4386" s="9"/>
      <c r="B4386" s="10"/>
      <c r="C4386" s="9"/>
      <c r="D4386" s="11"/>
      <c r="E4386" s="11"/>
      <c r="F4386" s="9"/>
      <c r="G4386" s="9"/>
      <c r="H4386" s="9"/>
      <c r="I4386" s="9"/>
      <c r="J4386" s="9"/>
      <c r="K4386" s="9"/>
      <c r="L4386" s="9"/>
      <c r="M4386" s="9"/>
      <c r="N4386" s="9"/>
      <c r="O4386" s="12"/>
      <c r="P4386" s="9"/>
      <c r="Q4386" s="9"/>
    </row>
    <row r="4387" spans="1:17" x14ac:dyDescent="0.2">
      <c r="A4387" s="9"/>
      <c r="B4387" s="10"/>
      <c r="C4387" s="9"/>
      <c r="D4387" s="11"/>
      <c r="E4387" s="11"/>
      <c r="F4387" s="9"/>
      <c r="G4387" s="9"/>
      <c r="H4387" s="9"/>
      <c r="I4387" s="9"/>
      <c r="J4387" s="9"/>
      <c r="K4387" s="9"/>
      <c r="L4387" s="9"/>
      <c r="M4387" s="9"/>
      <c r="N4387" s="9"/>
      <c r="O4387" s="12"/>
      <c r="P4387" s="9"/>
      <c r="Q4387" s="9"/>
    </row>
    <row r="4388" spans="1:17" x14ac:dyDescent="0.2">
      <c r="A4388" s="9"/>
      <c r="B4388" s="10"/>
      <c r="C4388" s="9"/>
      <c r="D4388" s="11"/>
      <c r="E4388" s="11"/>
      <c r="F4388" s="9"/>
      <c r="G4388" s="9"/>
      <c r="H4388" s="9"/>
      <c r="I4388" s="9"/>
      <c r="J4388" s="9"/>
      <c r="K4388" s="9"/>
      <c r="L4388" s="9"/>
      <c r="M4388" s="9"/>
      <c r="N4388" s="9"/>
      <c r="O4388" s="12"/>
      <c r="P4388" s="9"/>
      <c r="Q4388" s="9"/>
    </row>
    <row r="4389" spans="1:17" x14ac:dyDescent="0.2">
      <c r="A4389" s="9"/>
      <c r="B4389" s="10"/>
      <c r="C4389" s="9"/>
      <c r="D4389" s="11"/>
      <c r="E4389" s="11"/>
      <c r="F4389" s="9"/>
      <c r="G4389" s="9"/>
      <c r="H4389" s="9"/>
      <c r="I4389" s="9"/>
      <c r="J4389" s="9"/>
      <c r="K4389" s="9"/>
      <c r="L4389" s="9"/>
      <c r="M4389" s="9"/>
      <c r="N4389" s="9"/>
      <c r="O4389" s="12"/>
      <c r="P4389" s="9"/>
      <c r="Q4389" s="9"/>
    </row>
    <row r="4390" spans="1:17" x14ac:dyDescent="0.2">
      <c r="A4390" s="9"/>
      <c r="B4390" s="10"/>
      <c r="C4390" s="9"/>
      <c r="D4390" s="11"/>
      <c r="E4390" s="11"/>
      <c r="F4390" s="9"/>
      <c r="G4390" s="9"/>
      <c r="H4390" s="9"/>
      <c r="I4390" s="9"/>
      <c r="J4390" s="9"/>
      <c r="K4390" s="9"/>
      <c r="L4390" s="9"/>
      <c r="M4390" s="9"/>
      <c r="N4390" s="9"/>
      <c r="O4390" s="12"/>
      <c r="P4390" s="9"/>
      <c r="Q4390" s="9"/>
    </row>
    <row r="4391" spans="1:17" x14ac:dyDescent="0.2">
      <c r="A4391" s="9"/>
      <c r="B4391" s="10"/>
      <c r="C4391" s="9"/>
      <c r="D4391" s="11"/>
      <c r="E4391" s="11"/>
      <c r="F4391" s="9"/>
      <c r="G4391" s="9"/>
      <c r="H4391" s="9"/>
      <c r="I4391" s="9"/>
      <c r="J4391" s="9"/>
      <c r="K4391" s="9"/>
      <c r="L4391" s="9"/>
      <c r="M4391" s="9"/>
      <c r="N4391" s="9"/>
      <c r="O4391" s="12"/>
      <c r="P4391" s="9"/>
      <c r="Q4391" s="9"/>
    </row>
    <row r="4392" spans="1:17" x14ac:dyDescent="0.2">
      <c r="A4392" s="9"/>
      <c r="B4392" s="10"/>
      <c r="C4392" s="9"/>
      <c r="D4392" s="11"/>
      <c r="E4392" s="11"/>
      <c r="F4392" s="9"/>
      <c r="G4392" s="9"/>
      <c r="H4392" s="9"/>
      <c r="I4392" s="9"/>
      <c r="J4392" s="9"/>
      <c r="K4392" s="9"/>
      <c r="L4392" s="9"/>
      <c r="M4392" s="9"/>
      <c r="N4392" s="9"/>
      <c r="O4392" s="12"/>
      <c r="P4392" s="9"/>
      <c r="Q4392" s="9"/>
    </row>
    <row r="4393" spans="1:17" x14ac:dyDescent="0.2">
      <c r="A4393" s="9"/>
      <c r="B4393" s="10"/>
      <c r="C4393" s="9"/>
      <c r="D4393" s="11"/>
      <c r="E4393" s="11"/>
      <c r="F4393" s="9"/>
      <c r="G4393" s="9"/>
      <c r="H4393" s="9"/>
      <c r="I4393" s="9"/>
      <c r="J4393" s="9"/>
      <c r="K4393" s="9"/>
      <c r="L4393" s="9"/>
      <c r="M4393" s="9"/>
      <c r="N4393" s="9"/>
      <c r="O4393" s="12"/>
      <c r="P4393" s="9"/>
      <c r="Q4393" s="9"/>
    </row>
    <row r="4394" spans="1:17" x14ac:dyDescent="0.2">
      <c r="A4394" s="9"/>
      <c r="B4394" s="10"/>
      <c r="C4394" s="9"/>
      <c r="D4394" s="11"/>
      <c r="E4394" s="11"/>
      <c r="F4394" s="9"/>
      <c r="G4394" s="9"/>
      <c r="H4394" s="9"/>
      <c r="I4394" s="9"/>
      <c r="J4394" s="9"/>
      <c r="K4394" s="9"/>
      <c r="L4394" s="9"/>
      <c r="M4394" s="9"/>
      <c r="N4394" s="9"/>
      <c r="O4394" s="12"/>
      <c r="P4394" s="9"/>
      <c r="Q4394" s="9"/>
    </row>
    <row r="4395" spans="1:17" x14ac:dyDescent="0.2">
      <c r="A4395" s="9"/>
      <c r="B4395" s="10"/>
      <c r="C4395" s="9"/>
      <c r="D4395" s="11"/>
      <c r="E4395" s="11"/>
      <c r="F4395" s="9"/>
      <c r="G4395" s="9"/>
      <c r="H4395" s="9"/>
      <c r="I4395" s="9"/>
      <c r="J4395" s="9"/>
      <c r="K4395" s="9"/>
      <c r="L4395" s="9"/>
      <c r="M4395" s="9"/>
      <c r="N4395" s="9"/>
      <c r="O4395" s="12"/>
      <c r="P4395" s="9"/>
      <c r="Q4395" s="9"/>
    </row>
    <row r="4396" spans="1:17" x14ac:dyDescent="0.2">
      <c r="A4396" s="9"/>
      <c r="B4396" s="10"/>
      <c r="C4396" s="9"/>
      <c r="D4396" s="11"/>
      <c r="E4396" s="11"/>
      <c r="F4396" s="9"/>
      <c r="G4396" s="9"/>
      <c r="H4396" s="9"/>
      <c r="I4396" s="9"/>
      <c r="J4396" s="9"/>
      <c r="K4396" s="9"/>
      <c r="L4396" s="9"/>
      <c r="M4396" s="9"/>
      <c r="N4396" s="9"/>
      <c r="O4396" s="12"/>
      <c r="P4396" s="9"/>
      <c r="Q4396" s="9"/>
    </row>
    <row r="4397" spans="1:17" x14ac:dyDescent="0.2">
      <c r="A4397" s="9"/>
      <c r="B4397" s="10"/>
      <c r="C4397" s="9"/>
      <c r="D4397" s="11"/>
      <c r="E4397" s="11"/>
      <c r="F4397" s="9"/>
      <c r="G4397" s="9"/>
      <c r="H4397" s="9"/>
      <c r="I4397" s="9"/>
      <c r="J4397" s="9"/>
      <c r="K4397" s="9"/>
      <c r="L4397" s="9"/>
      <c r="M4397" s="9"/>
      <c r="N4397" s="9"/>
      <c r="O4397" s="12"/>
      <c r="P4397" s="9"/>
      <c r="Q4397" s="9"/>
    </row>
    <row r="4398" spans="1:17" x14ac:dyDescent="0.2">
      <c r="A4398" s="9"/>
      <c r="B4398" s="10"/>
      <c r="C4398" s="9"/>
      <c r="D4398" s="11"/>
      <c r="E4398" s="11"/>
      <c r="F4398" s="9"/>
      <c r="G4398" s="9"/>
      <c r="H4398" s="9"/>
      <c r="I4398" s="9"/>
      <c r="J4398" s="9"/>
      <c r="K4398" s="9"/>
      <c r="L4398" s="9"/>
      <c r="M4398" s="9"/>
      <c r="N4398" s="9"/>
      <c r="O4398" s="12"/>
      <c r="P4398" s="9"/>
      <c r="Q4398" s="9"/>
    </row>
    <row r="4399" spans="1:17" x14ac:dyDescent="0.2">
      <c r="A4399" s="9"/>
      <c r="B4399" s="10"/>
      <c r="C4399" s="9"/>
      <c r="D4399" s="11"/>
      <c r="E4399" s="11"/>
      <c r="F4399" s="9"/>
      <c r="G4399" s="9"/>
      <c r="H4399" s="9"/>
      <c r="I4399" s="9"/>
      <c r="J4399" s="9"/>
      <c r="K4399" s="9"/>
      <c r="L4399" s="9"/>
      <c r="M4399" s="9"/>
      <c r="N4399" s="9"/>
      <c r="O4399" s="12"/>
      <c r="P4399" s="9"/>
      <c r="Q4399" s="9"/>
    </row>
    <row r="4400" spans="1:17" x14ac:dyDescent="0.2">
      <c r="A4400" s="9"/>
      <c r="B4400" s="10"/>
      <c r="C4400" s="9"/>
      <c r="D4400" s="11"/>
      <c r="E4400" s="11"/>
      <c r="F4400" s="9"/>
      <c r="G4400" s="9"/>
      <c r="H4400" s="9"/>
      <c r="I4400" s="9"/>
      <c r="J4400" s="9"/>
      <c r="K4400" s="9"/>
      <c r="L4400" s="9"/>
      <c r="M4400" s="9"/>
      <c r="N4400" s="9"/>
      <c r="O4400" s="12"/>
      <c r="P4400" s="9"/>
      <c r="Q4400" s="9"/>
    </row>
    <row r="4401" spans="1:17" x14ac:dyDescent="0.2">
      <c r="A4401" s="9"/>
      <c r="B4401" s="10"/>
      <c r="C4401" s="9"/>
      <c r="D4401" s="11"/>
      <c r="E4401" s="11"/>
      <c r="F4401" s="9"/>
      <c r="G4401" s="9"/>
      <c r="H4401" s="9"/>
      <c r="I4401" s="9"/>
      <c r="J4401" s="9"/>
      <c r="K4401" s="9"/>
      <c r="L4401" s="9"/>
      <c r="M4401" s="9"/>
      <c r="N4401" s="9"/>
      <c r="O4401" s="12"/>
      <c r="P4401" s="9"/>
      <c r="Q4401" s="9"/>
    </row>
    <row r="4402" spans="1:17" x14ac:dyDescent="0.2">
      <c r="A4402" s="9"/>
      <c r="B4402" s="10"/>
      <c r="C4402" s="9"/>
      <c r="D4402" s="11"/>
      <c r="E4402" s="11"/>
      <c r="F4402" s="9"/>
      <c r="G4402" s="9"/>
      <c r="H4402" s="9"/>
      <c r="I4402" s="9"/>
      <c r="J4402" s="9"/>
      <c r="K4402" s="9"/>
      <c r="L4402" s="9"/>
      <c r="M4402" s="9"/>
      <c r="N4402" s="9"/>
      <c r="O4402" s="12"/>
      <c r="P4402" s="9"/>
      <c r="Q4402" s="9"/>
    </row>
    <row r="4403" spans="1:17" x14ac:dyDescent="0.2">
      <c r="A4403" s="9"/>
      <c r="B4403" s="10"/>
      <c r="C4403" s="9"/>
      <c r="D4403" s="11"/>
      <c r="E4403" s="11"/>
      <c r="F4403" s="9"/>
      <c r="G4403" s="9"/>
      <c r="H4403" s="9"/>
      <c r="I4403" s="9"/>
      <c r="J4403" s="9"/>
      <c r="K4403" s="9"/>
      <c r="L4403" s="9"/>
      <c r="M4403" s="9"/>
      <c r="N4403" s="9"/>
      <c r="O4403" s="12"/>
      <c r="P4403" s="9"/>
      <c r="Q4403" s="9"/>
    </row>
    <row r="4404" spans="1:17" x14ac:dyDescent="0.2">
      <c r="A4404" s="9"/>
      <c r="B4404" s="10"/>
      <c r="C4404" s="9"/>
      <c r="D4404" s="11"/>
      <c r="E4404" s="11"/>
      <c r="F4404" s="9"/>
      <c r="G4404" s="9"/>
      <c r="H4404" s="9"/>
      <c r="I4404" s="9"/>
      <c r="J4404" s="9"/>
      <c r="K4404" s="9"/>
      <c r="L4404" s="9"/>
      <c r="M4404" s="9"/>
      <c r="N4404" s="9"/>
      <c r="O4404" s="12"/>
      <c r="P4404" s="9"/>
      <c r="Q4404" s="9"/>
    </row>
    <row r="4405" spans="1:17" x14ac:dyDescent="0.2">
      <c r="A4405" s="9"/>
      <c r="B4405" s="10"/>
      <c r="C4405" s="9"/>
      <c r="D4405" s="11"/>
      <c r="E4405" s="11"/>
      <c r="F4405" s="9"/>
      <c r="G4405" s="9"/>
      <c r="H4405" s="9"/>
      <c r="I4405" s="9"/>
      <c r="J4405" s="9"/>
      <c r="K4405" s="9"/>
      <c r="L4405" s="9"/>
      <c r="M4405" s="9"/>
      <c r="N4405" s="9"/>
      <c r="O4405" s="12"/>
      <c r="P4405" s="9"/>
      <c r="Q4405" s="9"/>
    </row>
    <row r="4406" spans="1:17" x14ac:dyDescent="0.2">
      <c r="A4406" s="9"/>
      <c r="B4406" s="10"/>
      <c r="C4406" s="9"/>
      <c r="D4406" s="11"/>
      <c r="E4406" s="11"/>
      <c r="F4406" s="9"/>
      <c r="G4406" s="9"/>
      <c r="H4406" s="9"/>
      <c r="I4406" s="9"/>
      <c r="J4406" s="9"/>
      <c r="K4406" s="9"/>
      <c r="L4406" s="9"/>
      <c r="M4406" s="9"/>
      <c r="N4406" s="9"/>
      <c r="O4406" s="12"/>
      <c r="P4406" s="9"/>
      <c r="Q4406" s="9"/>
    </row>
    <row r="4407" spans="1:17" x14ac:dyDescent="0.2">
      <c r="A4407" s="9"/>
      <c r="B4407" s="10"/>
      <c r="C4407" s="9"/>
      <c r="D4407" s="11"/>
      <c r="E4407" s="11"/>
      <c r="F4407" s="9"/>
      <c r="G4407" s="9"/>
      <c r="H4407" s="9"/>
      <c r="I4407" s="9"/>
      <c r="J4407" s="9"/>
      <c r="K4407" s="9"/>
      <c r="L4407" s="9"/>
      <c r="M4407" s="9"/>
      <c r="N4407" s="9"/>
      <c r="O4407" s="12"/>
      <c r="P4407" s="9"/>
      <c r="Q4407" s="9"/>
    </row>
    <row r="4408" spans="1:17" x14ac:dyDescent="0.2">
      <c r="A4408" s="9"/>
      <c r="B4408" s="10"/>
      <c r="C4408" s="9"/>
      <c r="D4408" s="11"/>
      <c r="E4408" s="11"/>
      <c r="F4408" s="9"/>
      <c r="G4408" s="9"/>
      <c r="H4408" s="9"/>
      <c r="I4408" s="9"/>
      <c r="J4408" s="9"/>
      <c r="K4408" s="9"/>
      <c r="L4408" s="9"/>
      <c r="M4408" s="9"/>
      <c r="N4408" s="9"/>
      <c r="O4408" s="12"/>
      <c r="P4408" s="9"/>
      <c r="Q4408" s="9"/>
    </row>
    <row r="4409" spans="1:17" x14ac:dyDescent="0.2">
      <c r="A4409" s="9"/>
      <c r="B4409" s="10"/>
      <c r="C4409" s="9"/>
      <c r="D4409" s="11"/>
      <c r="E4409" s="11"/>
      <c r="F4409" s="9"/>
      <c r="G4409" s="9"/>
      <c r="H4409" s="9"/>
      <c r="I4409" s="9"/>
      <c r="J4409" s="9"/>
      <c r="K4409" s="9"/>
      <c r="L4409" s="9"/>
      <c r="M4409" s="9"/>
      <c r="N4409" s="9"/>
      <c r="O4409" s="12"/>
      <c r="P4409" s="9"/>
      <c r="Q4409" s="9"/>
    </row>
    <row r="4410" spans="1:17" x14ac:dyDescent="0.2">
      <c r="A4410" s="9"/>
      <c r="B4410" s="10"/>
      <c r="C4410" s="9"/>
      <c r="D4410" s="11"/>
      <c r="E4410" s="11"/>
      <c r="F4410" s="9"/>
      <c r="G4410" s="9"/>
      <c r="H4410" s="9"/>
      <c r="I4410" s="9"/>
      <c r="J4410" s="9"/>
      <c r="K4410" s="9"/>
      <c r="L4410" s="9"/>
      <c r="M4410" s="9"/>
      <c r="N4410" s="9"/>
      <c r="O4410" s="12"/>
      <c r="P4410" s="9"/>
      <c r="Q4410" s="9"/>
    </row>
    <row r="4411" spans="1:17" x14ac:dyDescent="0.2">
      <c r="A4411" s="9"/>
      <c r="B4411" s="10"/>
      <c r="C4411" s="9"/>
      <c r="D4411" s="11"/>
      <c r="E4411" s="11"/>
      <c r="F4411" s="9"/>
      <c r="G4411" s="9"/>
      <c r="H4411" s="9"/>
      <c r="I4411" s="9"/>
      <c r="J4411" s="9"/>
      <c r="K4411" s="9"/>
      <c r="L4411" s="9"/>
      <c r="M4411" s="9"/>
      <c r="N4411" s="9"/>
      <c r="O4411" s="12"/>
      <c r="P4411" s="9"/>
      <c r="Q4411" s="9"/>
    </row>
    <row r="4412" spans="1:17" x14ac:dyDescent="0.2">
      <c r="A4412" s="9"/>
      <c r="B4412" s="10"/>
      <c r="C4412" s="9"/>
      <c r="D4412" s="11"/>
      <c r="E4412" s="11"/>
      <c r="F4412" s="9"/>
      <c r="G4412" s="9"/>
      <c r="H4412" s="9"/>
      <c r="I4412" s="9"/>
      <c r="J4412" s="9"/>
      <c r="K4412" s="9"/>
      <c r="L4412" s="9"/>
      <c r="M4412" s="9"/>
      <c r="N4412" s="9"/>
      <c r="O4412" s="12"/>
      <c r="P4412" s="9"/>
      <c r="Q4412" s="9"/>
    </row>
    <row r="4413" spans="1:17" x14ac:dyDescent="0.2">
      <c r="A4413" s="9"/>
      <c r="B4413" s="10"/>
      <c r="C4413" s="9"/>
      <c r="D4413" s="11"/>
      <c r="E4413" s="11"/>
      <c r="F4413" s="9"/>
      <c r="G4413" s="9"/>
      <c r="H4413" s="9"/>
      <c r="I4413" s="9"/>
      <c r="J4413" s="9"/>
      <c r="K4413" s="9"/>
      <c r="L4413" s="9"/>
      <c r="M4413" s="9"/>
      <c r="N4413" s="9"/>
      <c r="O4413" s="12"/>
      <c r="P4413" s="9"/>
      <c r="Q4413" s="9"/>
    </row>
    <row r="4414" spans="1:17" x14ac:dyDescent="0.2">
      <c r="A4414" s="9"/>
      <c r="B4414" s="10"/>
      <c r="C4414" s="9"/>
      <c r="D4414" s="11"/>
      <c r="E4414" s="11"/>
      <c r="F4414" s="9"/>
      <c r="G4414" s="9"/>
      <c r="H4414" s="9"/>
      <c r="I4414" s="9"/>
      <c r="J4414" s="9"/>
      <c r="K4414" s="9"/>
      <c r="L4414" s="9"/>
      <c r="M4414" s="9"/>
      <c r="N4414" s="9"/>
      <c r="O4414" s="12"/>
      <c r="P4414" s="9"/>
      <c r="Q4414" s="9"/>
    </row>
    <row r="4415" spans="1:17" x14ac:dyDescent="0.2">
      <c r="A4415" s="9"/>
      <c r="B4415" s="10"/>
      <c r="C4415" s="9"/>
      <c r="D4415" s="11"/>
      <c r="E4415" s="11"/>
      <c r="F4415" s="9"/>
      <c r="G4415" s="9"/>
      <c r="H4415" s="9"/>
      <c r="I4415" s="9"/>
      <c r="J4415" s="9"/>
      <c r="K4415" s="9"/>
      <c r="L4415" s="9"/>
      <c r="M4415" s="9"/>
      <c r="N4415" s="9"/>
      <c r="O4415" s="12"/>
      <c r="P4415" s="9"/>
      <c r="Q4415" s="9"/>
    </row>
    <row r="4416" spans="1:17" x14ac:dyDescent="0.2">
      <c r="A4416" s="9"/>
      <c r="B4416" s="10"/>
      <c r="C4416" s="9"/>
      <c r="D4416" s="11"/>
      <c r="E4416" s="11"/>
      <c r="F4416" s="9"/>
      <c r="G4416" s="9"/>
      <c r="H4416" s="9"/>
      <c r="I4416" s="9"/>
      <c r="J4416" s="9"/>
      <c r="K4416" s="9"/>
      <c r="L4416" s="9"/>
      <c r="M4416" s="9"/>
      <c r="N4416" s="9"/>
      <c r="O4416" s="12"/>
      <c r="P4416" s="9"/>
      <c r="Q4416" s="9"/>
    </row>
    <row r="4417" spans="1:17" x14ac:dyDescent="0.2">
      <c r="A4417" s="9"/>
      <c r="B4417" s="10"/>
      <c r="C4417" s="9"/>
      <c r="D4417" s="11"/>
      <c r="E4417" s="11"/>
      <c r="F4417" s="9"/>
      <c r="G4417" s="9"/>
      <c r="H4417" s="9"/>
      <c r="I4417" s="9"/>
      <c r="J4417" s="9"/>
      <c r="K4417" s="9"/>
      <c r="L4417" s="9"/>
      <c r="M4417" s="9"/>
      <c r="N4417" s="9"/>
      <c r="O4417" s="12"/>
      <c r="P4417" s="9"/>
      <c r="Q4417" s="9"/>
    </row>
    <row r="4418" spans="1:17" x14ac:dyDescent="0.2">
      <c r="A4418" s="9"/>
      <c r="B4418" s="10"/>
      <c r="C4418" s="9"/>
      <c r="D4418" s="11"/>
      <c r="E4418" s="11"/>
      <c r="F4418" s="9"/>
      <c r="G4418" s="9"/>
      <c r="H4418" s="9"/>
      <c r="I4418" s="9"/>
      <c r="J4418" s="9"/>
      <c r="K4418" s="9"/>
      <c r="L4418" s="9"/>
      <c r="M4418" s="9"/>
      <c r="N4418" s="9"/>
      <c r="O4418" s="12"/>
      <c r="P4418" s="9"/>
      <c r="Q4418" s="9"/>
    </row>
    <row r="4419" spans="1:17" x14ac:dyDescent="0.2">
      <c r="A4419" s="9"/>
      <c r="B4419" s="10"/>
      <c r="C4419" s="9"/>
      <c r="D4419" s="11"/>
      <c r="E4419" s="11"/>
      <c r="F4419" s="9"/>
      <c r="G4419" s="9"/>
      <c r="H4419" s="9"/>
      <c r="I4419" s="9"/>
      <c r="J4419" s="9"/>
      <c r="K4419" s="9"/>
      <c r="L4419" s="9"/>
      <c r="M4419" s="9"/>
      <c r="N4419" s="9"/>
      <c r="O4419" s="12"/>
      <c r="P4419" s="9"/>
      <c r="Q4419" s="9"/>
    </row>
    <row r="4420" spans="1:17" x14ac:dyDescent="0.2">
      <c r="A4420" s="9"/>
      <c r="B4420" s="10"/>
      <c r="C4420" s="9"/>
      <c r="D4420" s="11"/>
      <c r="E4420" s="11"/>
      <c r="F4420" s="9"/>
      <c r="G4420" s="9"/>
      <c r="H4420" s="9"/>
      <c r="I4420" s="9"/>
      <c r="J4420" s="9"/>
      <c r="K4420" s="9"/>
      <c r="L4420" s="9"/>
      <c r="M4420" s="9"/>
      <c r="N4420" s="9"/>
      <c r="O4420" s="12"/>
      <c r="P4420" s="9"/>
      <c r="Q4420" s="9"/>
    </row>
    <row r="4421" spans="1:17" x14ac:dyDescent="0.2">
      <c r="A4421" s="9"/>
      <c r="B4421" s="10"/>
      <c r="C4421" s="9"/>
      <c r="D4421" s="11"/>
      <c r="E4421" s="11"/>
      <c r="F4421" s="9"/>
      <c r="G4421" s="9"/>
      <c r="H4421" s="9"/>
      <c r="I4421" s="9"/>
      <c r="J4421" s="9"/>
      <c r="K4421" s="9"/>
      <c r="L4421" s="9"/>
      <c r="M4421" s="9"/>
      <c r="N4421" s="9"/>
      <c r="O4421" s="12"/>
      <c r="P4421" s="9"/>
      <c r="Q4421" s="9"/>
    </row>
    <row r="4422" spans="1:17" x14ac:dyDescent="0.2">
      <c r="A4422" s="9"/>
      <c r="B4422" s="10"/>
      <c r="C4422" s="9"/>
      <c r="D4422" s="11"/>
      <c r="E4422" s="11"/>
      <c r="F4422" s="9"/>
      <c r="G4422" s="9"/>
      <c r="H4422" s="9"/>
      <c r="I4422" s="9"/>
      <c r="J4422" s="9"/>
      <c r="K4422" s="9"/>
      <c r="L4422" s="9"/>
      <c r="M4422" s="9"/>
      <c r="N4422" s="9"/>
      <c r="O4422" s="12"/>
      <c r="P4422" s="9"/>
      <c r="Q4422" s="9"/>
    </row>
    <row r="4423" spans="1:17" x14ac:dyDescent="0.2">
      <c r="A4423" s="9"/>
      <c r="B4423" s="10"/>
      <c r="C4423" s="9"/>
      <c r="D4423" s="11"/>
      <c r="E4423" s="11"/>
      <c r="F4423" s="9"/>
      <c r="G4423" s="9"/>
      <c r="H4423" s="9"/>
      <c r="I4423" s="9"/>
      <c r="J4423" s="9"/>
      <c r="K4423" s="9"/>
      <c r="L4423" s="9"/>
      <c r="M4423" s="9"/>
      <c r="N4423" s="9"/>
      <c r="O4423" s="12"/>
      <c r="P4423" s="9"/>
      <c r="Q4423" s="9"/>
    </row>
    <row r="4424" spans="1:17" x14ac:dyDescent="0.2">
      <c r="A4424" s="9"/>
      <c r="B4424" s="10"/>
      <c r="C4424" s="9"/>
      <c r="D4424" s="11"/>
      <c r="E4424" s="11"/>
      <c r="F4424" s="9"/>
      <c r="G4424" s="9"/>
      <c r="H4424" s="9"/>
      <c r="I4424" s="9"/>
      <c r="J4424" s="9"/>
      <c r="K4424" s="9"/>
      <c r="L4424" s="9"/>
      <c r="M4424" s="9"/>
      <c r="N4424" s="9"/>
      <c r="O4424" s="12"/>
      <c r="P4424" s="9"/>
      <c r="Q4424" s="9"/>
    </row>
    <row r="4425" spans="1:17" x14ac:dyDescent="0.2">
      <c r="A4425" s="9"/>
      <c r="B4425" s="10"/>
      <c r="C4425" s="9"/>
      <c r="D4425" s="11"/>
      <c r="E4425" s="11"/>
      <c r="F4425" s="9"/>
      <c r="G4425" s="9"/>
      <c r="H4425" s="9"/>
      <c r="I4425" s="9"/>
      <c r="J4425" s="9"/>
      <c r="K4425" s="9"/>
      <c r="L4425" s="9"/>
      <c r="M4425" s="9"/>
      <c r="N4425" s="9"/>
      <c r="O4425" s="12"/>
      <c r="P4425" s="9"/>
      <c r="Q4425" s="9"/>
    </row>
    <row r="4426" spans="1:17" x14ac:dyDescent="0.2">
      <c r="A4426" s="9"/>
      <c r="B4426" s="10"/>
      <c r="C4426" s="9"/>
      <c r="D4426" s="11"/>
      <c r="E4426" s="11"/>
      <c r="F4426" s="9"/>
      <c r="G4426" s="9"/>
      <c r="H4426" s="9"/>
      <c r="I4426" s="9"/>
      <c r="J4426" s="9"/>
      <c r="K4426" s="9"/>
      <c r="L4426" s="9"/>
      <c r="M4426" s="9"/>
      <c r="N4426" s="9"/>
      <c r="O4426" s="12"/>
      <c r="P4426" s="9"/>
      <c r="Q4426" s="9"/>
    </row>
    <row r="4427" spans="1:17" x14ac:dyDescent="0.2">
      <c r="A4427" s="9"/>
      <c r="B4427" s="10"/>
      <c r="C4427" s="9"/>
      <c r="D4427" s="11"/>
      <c r="E4427" s="11"/>
      <c r="F4427" s="9"/>
      <c r="G4427" s="9"/>
      <c r="H4427" s="9"/>
      <c r="I4427" s="9"/>
      <c r="J4427" s="9"/>
      <c r="K4427" s="9"/>
      <c r="L4427" s="9"/>
      <c r="M4427" s="9"/>
      <c r="N4427" s="9"/>
      <c r="O4427" s="12"/>
      <c r="P4427" s="9"/>
      <c r="Q4427" s="9"/>
    </row>
    <row r="4428" spans="1:17" x14ac:dyDescent="0.2">
      <c r="A4428" s="9"/>
      <c r="B4428" s="10"/>
      <c r="C4428" s="9"/>
      <c r="D4428" s="11"/>
      <c r="E4428" s="11"/>
      <c r="F4428" s="9"/>
      <c r="G4428" s="9"/>
      <c r="H4428" s="9"/>
      <c r="I4428" s="9"/>
      <c r="J4428" s="9"/>
      <c r="K4428" s="9"/>
      <c r="L4428" s="9"/>
      <c r="M4428" s="9"/>
      <c r="N4428" s="9"/>
      <c r="O4428" s="12"/>
      <c r="P4428" s="9"/>
      <c r="Q4428" s="9"/>
    </row>
    <row r="4429" spans="1:17" x14ac:dyDescent="0.2">
      <c r="A4429" s="9"/>
      <c r="B4429" s="10"/>
      <c r="C4429" s="9"/>
      <c r="D4429" s="11"/>
      <c r="E4429" s="11"/>
      <c r="F4429" s="9"/>
      <c r="G4429" s="9"/>
      <c r="H4429" s="9"/>
      <c r="I4429" s="9"/>
      <c r="J4429" s="9"/>
      <c r="K4429" s="9"/>
      <c r="L4429" s="9"/>
      <c r="M4429" s="9"/>
      <c r="N4429" s="9"/>
      <c r="O4429" s="12"/>
      <c r="P4429" s="9"/>
      <c r="Q4429" s="9"/>
    </row>
    <row r="4430" spans="1:17" x14ac:dyDescent="0.2">
      <c r="A4430" s="9"/>
      <c r="B4430" s="10"/>
      <c r="C4430" s="9"/>
      <c r="D4430" s="11"/>
      <c r="E4430" s="11"/>
      <c r="F4430" s="9"/>
      <c r="G4430" s="9"/>
      <c r="H4430" s="9"/>
      <c r="I4430" s="9"/>
      <c r="J4430" s="9"/>
      <c r="K4430" s="9"/>
      <c r="L4430" s="9"/>
      <c r="M4430" s="9"/>
      <c r="N4430" s="9"/>
      <c r="O4430" s="12"/>
      <c r="P4430" s="9"/>
      <c r="Q4430" s="9"/>
    </row>
    <row r="4431" spans="1:17" x14ac:dyDescent="0.2">
      <c r="A4431" s="9"/>
      <c r="B4431" s="10"/>
      <c r="C4431" s="9"/>
      <c r="D4431" s="11"/>
      <c r="E4431" s="11"/>
      <c r="F4431" s="9"/>
      <c r="G4431" s="9"/>
      <c r="H4431" s="9"/>
      <c r="I4431" s="9"/>
      <c r="J4431" s="9"/>
      <c r="K4431" s="9"/>
      <c r="L4431" s="9"/>
      <c r="M4431" s="9"/>
      <c r="N4431" s="9"/>
      <c r="O4431" s="12"/>
      <c r="P4431" s="9"/>
      <c r="Q4431" s="9"/>
    </row>
    <row r="4432" spans="1:17" x14ac:dyDescent="0.2">
      <c r="A4432" s="9"/>
      <c r="B4432" s="10"/>
      <c r="C4432" s="9"/>
      <c r="D4432" s="11"/>
      <c r="E4432" s="11"/>
      <c r="F4432" s="9"/>
      <c r="G4432" s="9"/>
      <c r="H4432" s="9"/>
      <c r="I4432" s="9"/>
      <c r="J4432" s="9"/>
      <c r="K4432" s="9"/>
      <c r="L4432" s="9"/>
      <c r="M4432" s="9"/>
      <c r="N4432" s="9"/>
      <c r="O4432" s="12"/>
      <c r="P4432" s="9"/>
      <c r="Q4432" s="9"/>
    </row>
    <row r="4433" spans="1:17" x14ac:dyDescent="0.2">
      <c r="A4433" s="9"/>
      <c r="B4433" s="10"/>
      <c r="C4433" s="9"/>
      <c r="D4433" s="11"/>
      <c r="E4433" s="11"/>
      <c r="F4433" s="9"/>
      <c r="G4433" s="9"/>
      <c r="H4433" s="9"/>
      <c r="I4433" s="9"/>
      <c r="J4433" s="9"/>
      <c r="K4433" s="9"/>
      <c r="L4433" s="9"/>
      <c r="M4433" s="9"/>
      <c r="N4433" s="9"/>
      <c r="O4433" s="12"/>
      <c r="P4433" s="9"/>
      <c r="Q4433" s="9"/>
    </row>
    <row r="4434" spans="1:17" x14ac:dyDescent="0.2">
      <c r="A4434" s="9"/>
      <c r="B4434" s="10"/>
      <c r="C4434" s="9"/>
      <c r="D4434" s="11"/>
      <c r="E4434" s="11"/>
      <c r="F4434" s="9"/>
      <c r="G4434" s="9"/>
      <c r="H4434" s="9"/>
      <c r="I4434" s="9"/>
      <c r="J4434" s="9"/>
      <c r="K4434" s="9"/>
      <c r="L4434" s="9"/>
      <c r="M4434" s="9"/>
      <c r="N4434" s="9"/>
      <c r="O4434" s="12"/>
      <c r="P4434" s="9"/>
      <c r="Q4434" s="9"/>
    </row>
    <row r="4435" spans="1:17" x14ac:dyDescent="0.2">
      <c r="A4435" s="9"/>
      <c r="B4435" s="10"/>
      <c r="C4435" s="9"/>
      <c r="D4435" s="11"/>
      <c r="E4435" s="11"/>
      <c r="F4435" s="9"/>
      <c r="G4435" s="9"/>
      <c r="H4435" s="9"/>
      <c r="I4435" s="9"/>
      <c r="J4435" s="9"/>
      <c r="K4435" s="9"/>
      <c r="L4435" s="9"/>
      <c r="M4435" s="9"/>
      <c r="N4435" s="9"/>
      <c r="O4435" s="12"/>
      <c r="P4435" s="9"/>
      <c r="Q4435" s="9"/>
    </row>
    <row r="4436" spans="1:17" x14ac:dyDescent="0.2">
      <c r="A4436" s="9"/>
      <c r="B4436" s="10"/>
      <c r="C4436" s="9"/>
      <c r="D4436" s="11"/>
      <c r="E4436" s="11"/>
      <c r="F4436" s="9"/>
      <c r="G4436" s="9"/>
      <c r="H4436" s="9"/>
      <c r="I4436" s="9"/>
      <c r="J4436" s="9"/>
      <c r="K4436" s="9"/>
      <c r="L4436" s="9"/>
      <c r="M4436" s="9"/>
      <c r="N4436" s="9"/>
      <c r="O4436" s="12"/>
      <c r="P4436" s="9"/>
      <c r="Q4436" s="9"/>
    </row>
    <row r="4437" spans="1:17" x14ac:dyDescent="0.2">
      <c r="A4437" s="9"/>
      <c r="B4437" s="10"/>
      <c r="C4437" s="9"/>
      <c r="D4437" s="11"/>
      <c r="E4437" s="11"/>
      <c r="F4437" s="9"/>
      <c r="G4437" s="9"/>
      <c r="H4437" s="9"/>
      <c r="I4437" s="9"/>
      <c r="J4437" s="9"/>
      <c r="K4437" s="9"/>
      <c r="L4437" s="9"/>
      <c r="M4437" s="9"/>
      <c r="N4437" s="9"/>
      <c r="O4437" s="12"/>
      <c r="P4437" s="9"/>
      <c r="Q4437" s="9"/>
    </row>
    <row r="4438" spans="1:17" x14ac:dyDescent="0.2">
      <c r="A4438" s="9"/>
      <c r="B4438" s="10"/>
      <c r="C4438" s="9"/>
      <c r="D4438" s="11"/>
      <c r="E4438" s="11"/>
      <c r="F4438" s="9"/>
      <c r="G4438" s="9"/>
      <c r="H4438" s="9"/>
      <c r="I4438" s="9"/>
      <c r="J4438" s="9"/>
      <c r="K4438" s="9"/>
      <c r="L4438" s="9"/>
      <c r="M4438" s="9"/>
      <c r="N4438" s="9"/>
      <c r="O4438" s="12"/>
      <c r="P4438" s="9"/>
      <c r="Q4438" s="9"/>
    </row>
    <row r="4439" spans="1:17" x14ac:dyDescent="0.2">
      <c r="A4439" s="9"/>
      <c r="B4439" s="10"/>
      <c r="C4439" s="9"/>
      <c r="D4439" s="11"/>
      <c r="E4439" s="11"/>
      <c r="F4439" s="9"/>
      <c r="G4439" s="9"/>
      <c r="H4439" s="9"/>
      <c r="I4439" s="9"/>
      <c r="J4439" s="9"/>
      <c r="K4439" s="9"/>
      <c r="L4439" s="9"/>
      <c r="M4439" s="9"/>
      <c r="N4439" s="9"/>
      <c r="O4439" s="12"/>
      <c r="P4439" s="9"/>
      <c r="Q4439" s="9"/>
    </row>
    <row r="4440" spans="1:17" x14ac:dyDescent="0.2">
      <c r="A4440" s="9"/>
      <c r="B4440" s="10"/>
      <c r="C4440" s="9"/>
      <c r="D4440" s="11"/>
      <c r="E4440" s="11"/>
      <c r="F4440" s="9"/>
      <c r="G4440" s="9"/>
      <c r="H4440" s="9"/>
      <c r="I4440" s="9"/>
      <c r="J4440" s="9"/>
      <c r="K4440" s="9"/>
      <c r="L4440" s="9"/>
      <c r="M4440" s="9"/>
      <c r="N4440" s="9"/>
      <c r="O4440" s="12"/>
      <c r="P4440" s="9"/>
      <c r="Q4440" s="9"/>
    </row>
    <row r="4441" spans="1:17" x14ac:dyDescent="0.2">
      <c r="A4441" s="9"/>
      <c r="B4441" s="10"/>
      <c r="C4441" s="9"/>
      <c r="D4441" s="11"/>
      <c r="E4441" s="11"/>
      <c r="F4441" s="9"/>
      <c r="G4441" s="9"/>
      <c r="H4441" s="9"/>
      <c r="I4441" s="9"/>
      <c r="J4441" s="9"/>
      <c r="K4441" s="9"/>
      <c r="L4441" s="9"/>
      <c r="M4441" s="9"/>
      <c r="N4441" s="9"/>
      <c r="O4441" s="12"/>
      <c r="P4441" s="9"/>
      <c r="Q4441" s="9"/>
    </row>
    <row r="4442" spans="1:17" x14ac:dyDescent="0.2">
      <c r="A4442" s="9"/>
      <c r="B4442" s="10"/>
      <c r="C4442" s="9"/>
      <c r="D4442" s="11"/>
      <c r="E4442" s="11"/>
      <c r="F4442" s="9"/>
      <c r="G4442" s="9"/>
      <c r="H4442" s="9"/>
      <c r="I4442" s="9"/>
      <c r="J4442" s="9"/>
      <c r="K4442" s="9"/>
      <c r="L4442" s="9"/>
      <c r="M4442" s="9"/>
      <c r="N4442" s="9"/>
      <c r="O4442" s="12"/>
      <c r="P4442" s="9"/>
      <c r="Q4442" s="9"/>
    </row>
    <row r="4443" spans="1:17" x14ac:dyDescent="0.2">
      <c r="A4443" s="9"/>
      <c r="B4443" s="10"/>
      <c r="C4443" s="9"/>
      <c r="D4443" s="11"/>
      <c r="E4443" s="11"/>
      <c r="F4443" s="9"/>
      <c r="G4443" s="9"/>
      <c r="H4443" s="9"/>
      <c r="I4443" s="9"/>
      <c r="J4443" s="9"/>
      <c r="K4443" s="9"/>
      <c r="L4443" s="9"/>
      <c r="M4443" s="9"/>
      <c r="N4443" s="9"/>
      <c r="O4443" s="12"/>
      <c r="P4443" s="9"/>
      <c r="Q4443" s="9"/>
    </row>
    <row r="4444" spans="1:17" x14ac:dyDescent="0.2">
      <c r="A4444" s="9"/>
      <c r="B4444" s="10"/>
      <c r="C4444" s="9"/>
      <c r="D4444" s="11"/>
      <c r="E4444" s="11"/>
      <c r="F4444" s="9"/>
      <c r="G4444" s="9"/>
      <c r="H4444" s="9"/>
      <c r="I4444" s="9"/>
      <c r="J4444" s="9"/>
      <c r="K4444" s="9"/>
      <c r="L4444" s="9"/>
      <c r="M4444" s="9"/>
      <c r="N4444" s="9"/>
      <c r="O4444" s="12"/>
      <c r="P4444" s="9"/>
      <c r="Q4444" s="9"/>
    </row>
    <row r="4445" spans="1:17" x14ac:dyDescent="0.2">
      <c r="A4445" s="9"/>
      <c r="B4445" s="10"/>
      <c r="C4445" s="9"/>
      <c r="D4445" s="11"/>
      <c r="E4445" s="11"/>
      <c r="F4445" s="9"/>
      <c r="G4445" s="9"/>
      <c r="H4445" s="9"/>
      <c r="I4445" s="9"/>
      <c r="J4445" s="9"/>
      <c r="K4445" s="9"/>
      <c r="L4445" s="9"/>
      <c r="M4445" s="9"/>
      <c r="N4445" s="9"/>
      <c r="O4445" s="12"/>
      <c r="P4445" s="9"/>
      <c r="Q4445" s="9"/>
    </row>
    <row r="4446" spans="1:17" x14ac:dyDescent="0.2">
      <c r="A4446" s="9"/>
      <c r="B4446" s="10"/>
      <c r="C4446" s="9"/>
      <c r="D4446" s="11"/>
      <c r="E4446" s="11"/>
      <c r="F4446" s="9"/>
      <c r="G4446" s="9"/>
      <c r="H4446" s="9"/>
      <c r="I4446" s="9"/>
      <c r="J4446" s="9"/>
      <c r="K4446" s="9"/>
      <c r="L4446" s="9"/>
      <c r="M4446" s="9"/>
      <c r="N4446" s="9"/>
      <c r="O4446" s="12"/>
      <c r="P4446" s="9"/>
      <c r="Q4446" s="9"/>
    </row>
    <row r="4447" spans="1:17" x14ac:dyDescent="0.2">
      <c r="A4447" s="9"/>
      <c r="B4447" s="10"/>
      <c r="C4447" s="9"/>
      <c r="D4447" s="11"/>
      <c r="E4447" s="11"/>
      <c r="F4447" s="9"/>
      <c r="G4447" s="9"/>
      <c r="H4447" s="9"/>
      <c r="I4447" s="9"/>
      <c r="J4447" s="9"/>
      <c r="K4447" s="9"/>
      <c r="L4447" s="9"/>
      <c r="M4447" s="9"/>
      <c r="N4447" s="9"/>
      <c r="O4447" s="12"/>
      <c r="P4447" s="9"/>
      <c r="Q4447" s="9"/>
    </row>
    <row r="4448" spans="1:17" x14ac:dyDescent="0.2">
      <c r="A4448" s="9"/>
      <c r="B4448" s="10"/>
      <c r="C4448" s="9"/>
      <c r="D4448" s="11"/>
      <c r="E4448" s="11"/>
      <c r="F4448" s="9"/>
      <c r="G4448" s="9"/>
      <c r="H4448" s="9"/>
      <c r="I4448" s="9"/>
      <c r="J4448" s="9"/>
      <c r="K4448" s="9"/>
      <c r="L4448" s="9"/>
      <c r="M4448" s="9"/>
      <c r="N4448" s="9"/>
      <c r="O4448" s="12"/>
      <c r="P4448" s="9"/>
      <c r="Q4448" s="9"/>
    </row>
    <row r="4449" spans="1:17" x14ac:dyDescent="0.2">
      <c r="A4449" s="9"/>
      <c r="B4449" s="10"/>
      <c r="C4449" s="9"/>
      <c r="D4449" s="11"/>
      <c r="E4449" s="11"/>
      <c r="F4449" s="9"/>
      <c r="G4449" s="9"/>
      <c r="H4449" s="9"/>
      <c r="I4449" s="9"/>
      <c r="J4449" s="9"/>
      <c r="K4449" s="9"/>
      <c r="L4449" s="9"/>
      <c r="M4449" s="9"/>
      <c r="N4449" s="9"/>
      <c r="O4449" s="12"/>
      <c r="P4449" s="9"/>
      <c r="Q4449" s="9"/>
    </row>
    <row r="4450" spans="1:17" x14ac:dyDescent="0.2">
      <c r="A4450" s="9"/>
      <c r="B4450" s="10"/>
      <c r="C4450" s="9"/>
      <c r="D4450" s="11"/>
      <c r="E4450" s="11"/>
      <c r="F4450" s="9"/>
      <c r="G4450" s="9"/>
      <c r="H4450" s="9"/>
      <c r="I4450" s="9"/>
      <c r="J4450" s="9"/>
      <c r="K4450" s="9"/>
      <c r="L4450" s="9"/>
      <c r="M4450" s="9"/>
      <c r="N4450" s="9"/>
      <c r="O4450" s="12"/>
      <c r="P4450" s="9"/>
      <c r="Q4450" s="9"/>
    </row>
    <row r="4451" spans="1:17" x14ac:dyDescent="0.2">
      <c r="A4451" s="9"/>
      <c r="B4451" s="10"/>
      <c r="C4451" s="9"/>
      <c r="D4451" s="11"/>
      <c r="E4451" s="11"/>
      <c r="F4451" s="9"/>
      <c r="G4451" s="9"/>
      <c r="H4451" s="9"/>
      <c r="I4451" s="9"/>
      <c r="J4451" s="9"/>
      <c r="K4451" s="9"/>
      <c r="L4451" s="9"/>
      <c r="M4451" s="9"/>
      <c r="N4451" s="9"/>
      <c r="O4451" s="12"/>
      <c r="P4451" s="9"/>
      <c r="Q4451" s="9"/>
    </row>
    <row r="4452" spans="1:17" x14ac:dyDescent="0.2">
      <c r="A4452" s="9"/>
      <c r="B4452" s="10"/>
      <c r="C4452" s="9"/>
      <c r="D4452" s="11"/>
      <c r="E4452" s="11"/>
      <c r="F4452" s="9"/>
      <c r="G4452" s="9"/>
      <c r="H4452" s="9"/>
      <c r="I4452" s="9"/>
      <c r="J4452" s="9"/>
      <c r="K4452" s="9"/>
      <c r="L4452" s="9"/>
      <c r="M4452" s="9"/>
      <c r="N4452" s="9"/>
      <c r="O4452" s="12"/>
      <c r="P4452" s="9"/>
      <c r="Q4452" s="9"/>
    </row>
    <row r="4453" spans="1:17" x14ac:dyDescent="0.2">
      <c r="A4453" s="9"/>
      <c r="B4453" s="10"/>
      <c r="C4453" s="9"/>
      <c r="D4453" s="11"/>
      <c r="E4453" s="11"/>
      <c r="F4453" s="9"/>
      <c r="G4453" s="9"/>
      <c r="H4453" s="9"/>
      <c r="I4453" s="9"/>
      <c r="J4453" s="9"/>
      <c r="K4453" s="9"/>
      <c r="L4453" s="9"/>
      <c r="M4453" s="9"/>
      <c r="N4453" s="9"/>
      <c r="O4453" s="12"/>
      <c r="P4453" s="9"/>
      <c r="Q4453" s="9"/>
    </row>
    <row r="4454" spans="1:17" x14ac:dyDescent="0.2">
      <c r="A4454" s="9"/>
      <c r="B4454" s="10"/>
      <c r="C4454" s="9"/>
      <c r="D4454" s="11"/>
      <c r="E4454" s="11"/>
      <c r="F4454" s="9"/>
      <c r="G4454" s="9"/>
      <c r="H4454" s="9"/>
      <c r="I4454" s="9"/>
      <c r="J4454" s="9"/>
      <c r="K4454" s="9"/>
      <c r="L4454" s="9"/>
      <c r="M4454" s="9"/>
      <c r="N4454" s="9"/>
      <c r="O4454" s="12"/>
      <c r="P4454" s="9"/>
      <c r="Q4454" s="9"/>
    </row>
    <row r="4455" spans="1:17" x14ac:dyDescent="0.2">
      <c r="A4455" s="9"/>
      <c r="B4455" s="10"/>
      <c r="C4455" s="9"/>
      <c r="D4455" s="11"/>
      <c r="E4455" s="11"/>
      <c r="F4455" s="9"/>
      <c r="G4455" s="9"/>
      <c r="H4455" s="9"/>
      <c r="I4455" s="9"/>
      <c r="J4455" s="9"/>
      <c r="K4455" s="9"/>
      <c r="L4455" s="9"/>
      <c r="M4455" s="9"/>
      <c r="N4455" s="9"/>
      <c r="O4455" s="12"/>
      <c r="P4455" s="9"/>
      <c r="Q4455" s="9"/>
    </row>
    <row r="4456" spans="1:17" x14ac:dyDescent="0.2">
      <c r="A4456" s="9"/>
      <c r="B4456" s="10"/>
      <c r="C4456" s="9"/>
      <c r="D4456" s="11"/>
      <c r="E4456" s="11"/>
      <c r="F4456" s="9"/>
      <c r="G4456" s="9"/>
      <c r="H4456" s="9"/>
      <c r="I4456" s="9"/>
      <c r="J4456" s="9"/>
      <c r="K4456" s="9"/>
      <c r="L4456" s="9"/>
      <c r="M4456" s="9"/>
      <c r="N4456" s="9"/>
      <c r="O4456" s="12"/>
      <c r="P4456" s="9"/>
      <c r="Q4456" s="9"/>
    </row>
    <row r="4457" spans="1:17" x14ac:dyDescent="0.2">
      <c r="A4457" s="9"/>
      <c r="B4457" s="10"/>
      <c r="C4457" s="9"/>
      <c r="D4457" s="11"/>
      <c r="E4457" s="11"/>
      <c r="F4457" s="9"/>
      <c r="G4457" s="9"/>
      <c r="H4457" s="9"/>
      <c r="I4457" s="9"/>
      <c r="J4457" s="9"/>
      <c r="K4457" s="9"/>
      <c r="L4457" s="9"/>
      <c r="M4457" s="9"/>
      <c r="N4457" s="9"/>
      <c r="O4457" s="12"/>
      <c r="P4457" s="9"/>
      <c r="Q4457" s="9"/>
    </row>
    <row r="4458" spans="1:17" x14ac:dyDescent="0.2">
      <c r="A4458" s="9"/>
      <c r="B4458" s="10"/>
      <c r="C4458" s="9"/>
      <c r="D4458" s="11"/>
      <c r="E4458" s="11"/>
      <c r="F4458" s="9"/>
      <c r="G4458" s="9"/>
      <c r="H4458" s="9"/>
      <c r="I4458" s="9"/>
      <c r="J4458" s="9"/>
      <c r="K4458" s="9"/>
      <c r="L4458" s="9"/>
      <c r="M4458" s="9"/>
      <c r="N4458" s="9"/>
      <c r="O4458" s="12"/>
      <c r="P4458" s="9"/>
      <c r="Q4458" s="9"/>
    </row>
    <row r="4459" spans="1:17" x14ac:dyDescent="0.2">
      <c r="A4459" s="9"/>
      <c r="B4459" s="10"/>
      <c r="C4459" s="9"/>
      <c r="D4459" s="11"/>
      <c r="E4459" s="11"/>
      <c r="F4459" s="9"/>
      <c r="G4459" s="9"/>
      <c r="H4459" s="9"/>
      <c r="I4459" s="9"/>
      <c r="J4459" s="9"/>
      <c r="K4459" s="9"/>
      <c r="L4459" s="9"/>
      <c r="M4459" s="9"/>
      <c r="N4459" s="9"/>
      <c r="O4459" s="12"/>
      <c r="P4459" s="9"/>
      <c r="Q4459" s="9"/>
    </row>
    <row r="4460" spans="1:17" x14ac:dyDescent="0.2">
      <c r="A4460" s="9"/>
      <c r="B4460" s="10"/>
      <c r="C4460" s="9"/>
      <c r="D4460" s="11"/>
      <c r="E4460" s="11"/>
      <c r="F4460" s="9"/>
      <c r="G4460" s="9"/>
      <c r="H4460" s="9"/>
      <c r="I4460" s="9"/>
      <c r="J4460" s="9"/>
      <c r="K4460" s="9"/>
      <c r="L4460" s="9"/>
      <c r="M4460" s="9"/>
      <c r="N4460" s="9"/>
      <c r="O4460" s="12"/>
      <c r="P4460" s="9"/>
      <c r="Q4460" s="9"/>
    </row>
    <row r="4461" spans="1:17" x14ac:dyDescent="0.2">
      <c r="A4461" s="9"/>
      <c r="B4461" s="10"/>
      <c r="C4461" s="9"/>
      <c r="D4461" s="11"/>
      <c r="E4461" s="11"/>
      <c r="F4461" s="9"/>
      <c r="G4461" s="9"/>
      <c r="H4461" s="9"/>
      <c r="I4461" s="9"/>
      <c r="J4461" s="9"/>
      <c r="K4461" s="9"/>
      <c r="L4461" s="9"/>
      <c r="M4461" s="9"/>
      <c r="N4461" s="9"/>
      <c r="O4461" s="12"/>
      <c r="P4461" s="9"/>
      <c r="Q4461" s="9"/>
    </row>
    <row r="4462" spans="1:17" x14ac:dyDescent="0.2">
      <c r="A4462" s="9"/>
      <c r="B4462" s="10"/>
      <c r="C4462" s="9"/>
      <c r="D4462" s="11"/>
      <c r="E4462" s="11"/>
      <c r="F4462" s="9"/>
      <c r="G4462" s="9"/>
      <c r="H4462" s="9"/>
      <c r="I4462" s="9"/>
      <c r="J4462" s="9"/>
      <c r="K4462" s="9"/>
      <c r="L4462" s="9"/>
      <c r="M4462" s="9"/>
      <c r="N4462" s="9"/>
      <c r="O4462" s="12"/>
      <c r="P4462" s="9"/>
      <c r="Q4462" s="9"/>
    </row>
    <row r="4463" spans="1:17" x14ac:dyDescent="0.2">
      <c r="A4463" s="9"/>
      <c r="B4463" s="10"/>
      <c r="C4463" s="9"/>
      <c r="D4463" s="11"/>
      <c r="E4463" s="11"/>
      <c r="F4463" s="9"/>
      <c r="G4463" s="9"/>
      <c r="H4463" s="9"/>
      <c r="I4463" s="9"/>
      <c r="J4463" s="9"/>
      <c r="K4463" s="9"/>
      <c r="L4463" s="9"/>
      <c r="M4463" s="9"/>
      <c r="N4463" s="9"/>
      <c r="O4463" s="12"/>
      <c r="P4463" s="9"/>
      <c r="Q4463" s="9"/>
    </row>
    <row r="4464" spans="1:17" x14ac:dyDescent="0.2">
      <c r="A4464" s="9"/>
      <c r="B4464" s="10"/>
      <c r="C4464" s="9"/>
      <c r="D4464" s="11"/>
      <c r="E4464" s="11"/>
      <c r="F4464" s="9"/>
      <c r="G4464" s="9"/>
      <c r="H4464" s="9"/>
      <c r="I4464" s="9"/>
      <c r="J4464" s="9"/>
      <c r="K4464" s="9"/>
      <c r="L4464" s="9"/>
      <c r="M4464" s="9"/>
      <c r="N4464" s="9"/>
      <c r="O4464" s="12"/>
      <c r="P4464" s="9"/>
      <c r="Q4464" s="9"/>
    </row>
    <row r="4465" spans="1:17" x14ac:dyDescent="0.2">
      <c r="A4465" s="9"/>
      <c r="B4465" s="10"/>
      <c r="C4465" s="9"/>
      <c r="D4465" s="11"/>
      <c r="E4465" s="11"/>
      <c r="F4465" s="9"/>
      <c r="G4465" s="9"/>
      <c r="H4465" s="9"/>
      <c r="I4465" s="9"/>
      <c r="J4465" s="9"/>
      <c r="K4465" s="9"/>
      <c r="L4465" s="9"/>
      <c r="M4465" s="9"/>
      <c r="N4465" s="9"/>
      <c r="O4465" s="12"/>
      <c r="P4465" s="9"/>
      <c r="Q4465" s="9"/>
    </row>
    <row r="4466" spans="1:17" x14ac:dyDescent="0.2">
      <c r="A4466" s="9"/>
      <c r="B4466" s="10"/>
      <c r="C4466" s="9"/>
      <c r="D4466" s="11"/>
      <c r="E4466" s="11"/>
      <c r="F4466" s="9"/>
      <c r="G4466" s="9"/>
      <c r="H4466" s="9"/>
      <c r="I4466" s="9"/>
      <c r="J4466" s="9"/>
      <c r="K4466" s="9"/>
      <c r="L4466" s="9"/>
      <c r="M4466" s="9"/>
      <c r="N4466" s="9"/>
      <c r="O4466" s="12"/>
      <c r="P4466" s="9"/>
      <c r="Q4466" s="9"/>
    </row>
    <row r="4467" spans="1:17" x14ac:dyDescent="0.2">
      <c r="A4467" s="9"/>
      <c r="B4467" s="10"/>
      <c r="C4467" s="9"/>
      <c r="D4467" s="11"/>
      <c r="E4467" s="11"/>
      <c r="F4467" s="9"/>
      <c r="G4467" s="9"/>
      <c r="H4467" s="9"/>
      <c r="I4467" s="9"/>
      <c r="J4467" s="9"/>
      <c r="K4467" s="9"/>
      <c r="L4467" s="9"/>
      <c r="M4467" s="9"/>
      <c r="N4467" s="9"/>
      <c r="O4467" s="12"/>
      <c r="P4467" s="9"/>
      <c r="Q4467" s="9"/>
    </row>
    <row r="4468" spans="1:17" x14ac:dyDescent="0.2">
      <c r="A4468" s="9"/>
      <c r="B4468" s="10"/>
      <c r="C4468" s="9"/>
      <c r="D4468" s="11"/>
      <c r="E4468" s="11"/>
      <c r="F4468" s="9"/>
      <c r="G4468" s="9"/>
      <c r="H4468" s="9"/>
      <c r="I4468" s="9"/>
      <c r="J4468" s="9"/>
      <c r="K4468" s="9"/>
      <c r="L4468" s="9"/>
      <c r="M4468" s="9"/>
      <c r="N4468" s="9"/>
      <c r="O4468" s="12"/>
      <c r="P4468" s="9"/>
      <c r="Q4468" s="9"/>
    </row>
    <row r="4469" spans="1:17" x14ac:dyDescent="0.2">
      <c r="A4469" s="9"/>
      <c r="B4469" s="10"/>
      <c r="C4469" s="9"/>
      <c r="D4469" s="11"/>
      <c r="E4469" s="11"/>
      <c r="F4469" s="9"/>
      <c r="G4469" s="9"/>
      <c r="H4469" s="9"/>
      <c r="I4469" s="9"/>
      <c r="J4469" s="9"/>
      <c r="K4469" s="9"/>
      <c r="L4469" s="9"/>
      <c r="M4469" s="9"/>
      <c r="N4469" s="9"/>
      <c r="O4469" s="12"/>
      <c r="P4469" s="9"/>
      <c r="Q4469" s="9"/>
    </row>
    <row r="4470" spans="1:17" x14ac:dyDescent="0.2">
      <c r="A4470" s="9"/>
      <c r="B4470" s="10"/>
      <c r="C4470" s="9"/>
      <c r="D4470" s="11"/>
      <c r="E4470" s="11"/>
      <c r="F4470" s="9"/>
      <c r="G4470" s="9"/>
      <c r="H4470" s="9"/>
      <c r="I4470" s="9"/>
      <c r="J4470" s="9"/>
      <c r="K4470" s="9"/>
      <c r="L4470" s="9"/>
      <c r="M4470" s="9"/>
      <c r="N4470" s="9"/>
      <c r="O4470" s="12"/>
      <c r="P4470" s="9"/>
      <c r="Q4470" s="9"/>
    </row>
    <row r="4471" spans="1:17" x14ac:dyDescent="0.2">
      <c r="A4471" s="9"/>
      <c r="B4471" s="10"/>
      <c r="C4471" s="9"/>
      <c r="D4471" s="11"/>
      <c r="E4471" s="11"/>
      <c r="F4471" s="9"/>
      <c r="G4471" s="9"/>
      <c r="H4471" s="9"/>
      <c r="I4471" s="9"/>
      <c r="J4471" s="9"/>
      <c r="K4471" s="9"/>
      <c r="L4471" s="9"/>
      <c r="M4471" s="9"/>
      <c r="N4471" s="9"/>
      <c r="O4471" s="12"/>
      <c r="P4471" s="9"/>
      <c r="Q4471" s="9"/>
    </row>
    <row r="4472" spans="1:17" x14ac:dyDescent="0.2">
      <c r="A4472" s="9"/>
      <c r="B4472" s="10"/>
      <c r="C4472" s="9"/>
      <c r="D4472" s="11"/>
      <c r="E4472" s="11"/>
      <c r="F4472" s="9"/>
      <c r="G4472" s="9"/>
      <c r="H4472" s="9"/>
      <c r="I4472" s="9"/>
      <c r="J4472" s="9"/>
      <c r="K4472" s="9"/>
      <c r="L4472" s="9"/>
      <c r="M4472" s="9"/>
      <c r="N4472" s="9"/>
      <c r="O4472" s="12"/>
      <c r="P4472" s="9"/>
      <c r="Q4472" s="9"/>
    </row>
    <row r="4473" spans="1:17" x14ac:dyDescent="0.2">
      <c r="A4473" s="9"/>
      <c r="B4473" s="10"/>
      <c r="C4473" s="9"/>
      <c r="D4473" s="11"/>
      <c r="E4473" s="11"/>
      <c r="F4473" s="9"/>
      <c r="G4473" s="9"/>
      <c r="H4473" s="9"/>
      <c r="I4473" s="9"/>
      <c r="J4473" s="9"/>
      <c r="K4473" s="9"/>
      <c r="L4473" s="9"/>
      <c r="M4473" s="9"/>
      <c r="N4473" s="9"/>
      <c r="O4473" s="12"/>
      <c r="P4473" s="9"/>
      <c r="Q4473" s="9"/>
    </row>
    <row r="4474" spans="1:17" x14ac:dyDescent="0.2">
      <c r="A4474" s="9"/>
      <c r="B4474" s="10"/>
      <c r="C4474" s="9"/>
      <c r="D4474" s="11"/>
      <c r="E4474" s="11"/>
      <c r="F4474" s="9"/>
      <c r="G4474" s="9"/>
      <c r="H4474" s="9"/>
      <c r="I4474" s="9"/>
      <c r="J4474" s="9"/>
      <c r="K4474" s="9"/>
      <c r="L4474" s="9"/>
      <c r="M4474" s="9"/>
      <c r="N4474" s="9"/>
      <c r="O4474" s="12"/>
      <c r="P4474" s="9"/>
      <c r="Q4474" s="9"/>
    </row>
    <row r="4475" spans="1:17" x14ac:dyDescent="0.2">
      <c r="A4475" s="9"/>
      <c r="B4475" s="10"/>
      <c r="C4475" s="9"/>
      <c r="D4475" s="11"/>
      <c r="E4475" s="11"/>
      <c r="F4475" s="9"/>
      <c r="G4475" s="9"/>
      <c r="H4475" s="9"/>
      <c r="I4475" s="9"/>
      <c r="J4475" s="9"/>
      <c r="K4475" s="9"/>
      <c r="L4475" s="9"/>
      <c r="M4475" s="9"/>
      <c r="N4475" s="9"/>
      <c r="O4475" s="12"/>
      <c r="P4475" s="9"/>
      <c r="Q4475" s="9"/>
    </row>
    <row r="4476" spans="1:17" x14ac:dyDescent="0.2">
      <c r="A4476" s="9"/>
      <c r="B4476" s="10"/>
      <c r="C4476" s="9"/>
      <c r="D4476" s="11"/>
      <c r="E4476" s="11"/>
      <c r="F4476" s="9"/>
      <c r="G4476" s="9"/>
      <c r="H4476" s="9"/>
      <c r="I4476" s="9"/>
      <c r="J4476" s="9"/>
      <c r="K4476" s="9"/>
      <c r="L4476" s="9"/>
      <c r="M4476" s="9"/>
      <c r="N4476" s="9"/>
      <c r="O4476" s="12"/>
      <c r="P4476" s="9"/>
      <c r="Q4476" s="9"/>
    </row>
    <row r="4477" spans="1:17" x14ac:dyDescent="0.2">
      <c r="A4477" s="9"/>
      <c r="B4477" s="10"/>
      <c r="C4477" s="9"/>
      <c r="D4477" s="11"/>
      <c r="E4477" s="11"/>
      <c r="F4477" s="9"/>
      <c r="G4477" s="9"/>
      <c r="H4477" s="9"/>
      <c r="I4477" s="9"/>
      <c r="J4477" s="9"/>
      <c r="K4477" s="9"/>
      <c r="L4477" s="9"/>
      <c r="M4477" s="9"/>
      <c r="N4477" s="9"/>
      <c r="O4477" s="12"/>
      <c r="P4477" s="9"/>
      <c r="Q4477" s="9"/>
    </row>
    <row r="4478" spans="1:17" x14ac:dyDescent="0.2">
      <c r="A4478" s="9"/>
      <c r="B4478" s="10"/>
      <c r="C4478" s="9"/>
      <c r="D4478" s="11"/>
      <c r="E4478" s="11"/>
      <c r="F4478" s="9"/>
      <c r="G4478" s="9"/>
      <c r="H4478" s="9"/>
      <c r="I4478" s="9"/>
      <c r="J4478" s="9"/>
      <c r="K4478" s="9"/>
      <c r="L4478" s="9"/>
      <c r="M4478" s="9"/>
      <c r="N4478" s="9"/>
      <c r="O4478" s="12"/>
      <c r="P4478" s="9"/>
      <c r="Q4478" s="9"/>
    </row>
    <row r="4479" spans="1:17" x14ac:dyDescent="0.2">
      <c r="A4479" s="9"/>
      <c r="B4479" s="10"/>
      <c r="C4479" s="9"/>
      <c r="D4479" s="11"/>
      <c r="E4479" s="11"/>
      <c r="F4479" s="9"/>
      <c r="G4479" s="9"/>
      <c r="H4479" s="9"/>
      <c r="I4479" s="9"/>
      <c r="J4479" s="9"/>
      <c r="K4479" s="9"/>
      <c r="L4479" s="9"/>
      <c r="M4479" s="9"/>
      <c r="N4479" s="9"/>
      <c r="O4479" s="12"/>
      <c r="P4479" s="9"/>
      <c r="Q4479" s="9"/>
    </row>
    <row r="4480" spans="1:17" x14ac:dyDescent="0.2">
      <c r="A4480" s="9"/>
      <c r="B4480" s="10"/>
      <c r="C4480" s="9"/>
      <c r="D4480" s="11"/>
      <c r="E4480" s="11"/>
      <c r="F4480" s="9"/>
      <c r="G4480" s="9"/>
      <c r="H4480" s="9"/>
      <c r="I4480" s="9"/>
      <c r="J4480" s="9"/>
      <c r="K4480" s="9"/>
      <c r="L4480" s="9"/>
      <c r="M4480" s="9"/>
      <c r="N4480" s="9"/>
      <c r="O4480" s="12"/>
      <c r="P4480" s="9"/>
      <c r="Q4480" s="9"/>
    </row>
    <row r="4481" spans="1:17" x14ac:dyDescent="0.2">
      <c r="A4481" s="9"/>
      <c r="B4481" s="10"/>
      <c r="C4481" s="9"/>
      <c r="D4481" s="11"/>
      <c r="E4481" s="11"/>
      <c r="F4481" s="9"/>
      <c r="G4481" s="9"/>
      <c r="H4481" s="9"/>
      <c r="I4481" s="9"/>
      <c r="J4481" s="9"/>
      <c r="K4481" s="9"/>
      <c r="L4481" s="9"/>
      <c r="M4481" s="9"/>
      <c r="N4481" s="9"/>
      <c r="O4481" s="12"/>
      <c r="P4481" s="9"/>
      <c r="Q4481" s="9"/>
    </row>
    <row r="4482" spans="1:17" x14ac:dyDescent="0.2">
      <c r="A4482" s="9"/>
      <c r="B4482" s="10"/>
      <c r="C4482" s="9"/>
      <c r="D4482" s="11"/>
      <c r="E4482" s="11"/>
      <c r="F4482" s="9"/>
      <c r="G4482" s="9"/>
      <c r="H4482" s="9"/>
      <c r="I4482" s="9"/>
      <c r="J4482" s="9"/>
      <c r="K4482" s="9"/>
      <c r="L4482" s="9"/>
      <c r="M4482" s="9"/>
      <c r="N4482" s="9"/>
      <c r="O4482" s="12"/>
      <c r="P4482" s="9"/>
      <c r="Q4482" s="9"/>
    </row>
    <row r="4483" spans="1:17" x14ac:dyDescent="0.2">
      <c r="A4483" s="9"/>
      <c r="B4483" s="10"/>
      <c r="C4483" s="9"/>
      <c r="D4483" s="11"/>
      <c r="E4483" s="11"/>
      <c r="F4483" s="9"/>
      <c r="G4483" s="9"/>
      <c r="H4483" s="9"/>
      <c r="I4483" s="9"/>
      <c r="J4483" s="9"/>
      <c r="K4483" s="9"/>
      <c r="L4483" s="9"/>
      <c r="M4483" s="9"/>
      <c r="N4483" s="9"/>
      <c r="O4483" s="12"/>
      <c r="P4483" s="9"/>
      <c r="Q4483" s="9"/>
    </row>
    <row r="4484" spans="1:17" x14ac:dyDescent="0.2">
      <c r="A4484" s="9"/>
      <c r="B4484" s="10"/>
      <c r="C4484" s="9"/>
      <c r="D4484" s="11"/>
      <c r="E4484" s="11"/>
      <c r="F4484" s="9"/>
      <c r="G4484" s="9"/>
      <c r="H4484" s="9"/>
      <c r="I4484" s="9"/>
      <c r="J4484" s="9"/>
      <c r="K4484" s="9"/>
      <c r="L4484" s="9"/>
      <c r="M4484" s="9"/>
      <c r="N4484" s="9"/>
      <c r="O4484" s="12"/>
      <c r="P4484" s="9"/>
      <c r="Q4484" s="9"/>
    </row>
    <row r="4485" spans="1:17" x14ac:dyDescent="0.2">
      <c r="A4485" s="9"/>
      <c r="B4485" s="10"/>
      <c r="C4485" s="9"/>
      <c r="D4485" s="11"/>
      <c r="E4485" s="11"/>
      <c r="F4485" s="9"/>
      <c r="G4485" s="9"/>
      <c r="H4485" s="9"/>
      <c r="I4485" s="9"/>
      <c r="J4485" s="9"/>
      <c r="K4485" s="9"/>
      <c r="L4485" s="9"/>
      <c r="M4485" s="9"/>
      <c r="N4485" s="9"/>
      <c r="O4485" s="12"/>
      <c r="P4485" s="9"/>
      <c r="Q4485" s="9"/>
    </row>
    <row r="4486" spans="1:17" x14ac:dyDescent="0.2">
      <c r="A4486" s="9"/>
      <c r="B4486" s="10"/>
      <c r="C4486" s="9"/>
      <c r="D4486" s="11"/>
      <c r="E4486" s="11"/>
      <c r="F4486" s="9"/>
      <c r="G4486" s="9"/>
      <c r="H4486" s="9"/>
      <c r="I4486" s="9"/>
      <c r="J4486" s="9"/>
      <c r="K4486" s="9"/>
      <c r="L4486" s="9"/>
      <c r="M4486" s="9"/>
      <c r="N4486" s="9"/>
      <c r="O4486" s="12"/>
      <c r="P4486" s="9"/>
      <c r="Q4486" s="9"/>
    </row>
    <row r="4487" spans="1:17" x14ac:dyDescent="0.2">
      <c r="A4487" s="9"/>
      <c r="B4487" s="10"/>
      <c r="C4487" s="9"/>
      <c r="D4487" s="11"/>
      <c r="E4487" s="11"/>
      <c r="F4487" s="9"/>
      <c r="G4487" s="9"/>
      <c r="H4487" s="9"/>
      <c r="I4487" s="9"/>
      <c r="J4487" s="9"/>
      <c r="K4487" s="9"/>
      <c r="L4487" s="9"/>
      <c r="M4487" s="9"/>
      <c r="N4487" s="9"/>
      <c r="O4487" s="12"/>
      <c r="P4487" s="9"/>
      <c r="Q4487" s="9"/>
    </row>
    <row r="4488" spans="1:17" x14ac:dyDescent="0.2">
      <c r="A4488" s="9"/>
      <c r="B4488" s="10"/>
      <c r="C4488" s="9"/>
      <c r="D4488" s="11"/>
      <c r="E4488" s="11"/>
      <c r="F4488" s="9"/>
      <c r="G4488" s="9"/>
      <c r="H4488" s="9"/>
      <c r="I4488" s="9"/>
      <c r="J4488" s="9"/>
      <c r="K4488" s="9"/>
      <c r="L4488" s="9"/>
      <c r="M4488" s="9"/>
      <c r="N4488" s="9"/>
      <c r="O4488" s="12"/>
      <c r="P4488" s="9"/>
      <c r="Q4488" s="9"/>
    </row>
    <row r="4489" spans="1:17" x14ac:dyDescent="0.2">
      <c r="A4489" s="9"/>
      <c r="B4489" s="10"/>
      <c r="C4489" s="9"/>
      <c r="D4489" s="11"/>
      <c r="E4489" s="11"/>
      <c r="F4489" s="9"/>
      <c r="G4489" s="9"/>
      <c r="H4489" s="9"/>
      <c r="I4489" s="9"/>
      <c r="J4489" s="9"/>
      <c r="K4489" s="9"/>
      <c r="L4489" s="9"/>
      <c r="M4489" s="9"/>
      <c r="N4489" s="9"/>
      <c r="O4489" s="12"/>
      <c r="P4489" s="9"/>
      <c r="Q4489" s="9"/>
    </row>
    <row r="4490" spans="1:17" x14ac:dyDescent="0.2">
      <c r="A4490" s="9"/>
      <c r="B4490" s="10"/>
      <c r="C4490" s="9"/>
      <c r="D4490" s="11"/>
      <c r="E4490" s="11"/>
      <c r="F4490" s="9"/>
      <c r="G4490" s="9"/>
      <c r="H4490" s="9"/>
      <c r="I4490" s="9"/>
      <c r="J4490" s="9"/>
      <c r="K4490" s="9"/>
      <c r="L4490" s="9"/>
      <c r="M4490" s="9"/>
      <c r="N4490" s="9"/>
      <c r="O4490" s="12"/>
      <c r="P4490" s="9"/>
      <c r="Q4490" s="9"/>
    </row>
    <row r="4491" spans="1:17" x14ac:dyDescent="0.2">
      <c r="A4491" s="9"/>
      <c r="B4491" s="10"/>
      <c r="C4491" s="9"/>
      <c r="D4491" s="11"/>
      <c r="E4491" s="11"/>
      <c r="F4491" s="9"/>
      <c r="G4491" s="9"/>
      <c r="H4491" s="9"/>
      <c r="I4491" s="9"/>
      <c r="J4491" s="9"/>
      <c r="K4491" s="9"/>
      <c r="L4491" s="9"/>
      <c r="M4491" s="9"/>
      <c r="N4491" s="9"/>
      <c r="O4491" s="12"/>
      <c r="P4491" s="9"/>
      <c r="Q4491" s="9"/>
    </row>
    <row r="4492" spans="1:17" x14ac:dyDescent="0.2">
      <c r="A4492" s="9"/>
      <c r="B4492" s="10"/>
      <c r="C4492" s="9"/>
      <c r="D4492" s="11"/>
      <c r="E4492" s="11"/>
      <c r="F4492" s="9"/>
      <c r="G4492" s="9"/>
      <c r="H4492" s="9"/>
      <c r="I4492" s="9"/>
      <c r="J4492" s="9"/>
      <c r="K4492" s="9"/>
      <c r="L4492" s="9"/>
      <c r="M4492" s="9"/>
      <c r="N4492" s="9"/>
      <c r="O4492" s="12"/>
      <c r="P4492" s="9"/>
      <c r="Q4492" s="9"/>
    </row>
    <row r="4493" spans="1:17" x14ac:dyDescent="0.2">
      <c r="A4493" s="9"/>
      <c r="B4493" s="10"/>
      <c r="C4493" s="9"/>
      <c r="D4493" s="11"/>
      <c r="E4493" s="11"/>
      <c r="F4493" s="9"/>
      <c r="G4493" s="9"/>
      <c r="H4493" s="9"/>
      <c r="I4493" s="9"/>
      <c r="J4493" s="9"/>
      <c r="K4493" s="9"/>
      <c r="L4493" s="9"/>
      <c r="M4493" s="9"/>
      <c r="N4493" s="9"/>
      <c r="O4493" s="12"/>
      <c r="P4493" s="9"/>
      <c r="Q4493" s="9"/>
    </row>
    <row r="4494" spans="1:17" x14ac:dyDescent="0.2">
      <c r="A4494" s="9"/>
      <c r="B4494" s="10"/>
      <c r="C4494" s="9"/>
      <c r="D4494" s="11"/>
      <c r="E4494" s="11"/>
      <c r="F4494" s="9"/>
      <c r="G4494" s="9"/>
      <c r="H4494" s="9"/>
      <c r="I4494" s="9"/>
      <c r="J4494" s="9"/>
      <c r="K4494" s="9"/>
      <c r="L4494" s="9"/>
      <c r="M4494" s="9"/>
      <c r="N4494" s="9"/>
      <c r="O4494" s="12"/>
      <c r="P4494" s="9"/>
      <c r="Q4494" s="9"/>
    </row>
    <row r="4495" spans="1:17" x14ac:dyDescent="0.2">
      <c r="A4495" s="9"/>
      <c r="B4495" s="10"/>
      <c r="C4495" s="9"/>
      <c r="D4495" s="11"/>
      <c r="E4495" s="11"/>
      <c r="F4495" s="9"/>
      <c r="G4495" s="9"/>
      <c r="H4495" s="9"/>
      <c r="I4495" s="9"/>
      <c r="J4495" s="9"/>
      <c r="K4495" s="9"/>
      <c r="L4495" s="9"/>
      <c r="M4495" s="9"/>
      <c r="N4495" s="9"/>
      <c r="O4495" s="12"/>
      <c r="P4495" s="9"/>
      <c r="Q4495" s="9"/>
    </row>
    <row r="4496" spans="1:17" x14ac:dyDescent="0.2">
      <c r="A4496" s="9"/>
      <c r="B4496" s="10"/>
      <c r="C4496" s="9"/>
      <c r="D4496" s="11"/>
      <c r="E4496" s="11"/>
      <c r="F4496" s="9"/>
      <c r="G4496" s="9"/>
      <c r="H4496" s="9"/>
      <c r="I4496" s="9"/>
      <c r="J4496" s="9"/>
      <c r="K4496" s="9"/>
      <c r="L4496" s="9"/>
      <c r="M4496" s="9"/>
      <c r="N4496" s="9"/>
      <c r="O4496" s="12"/>
      <c r="P4496" s="9"/>
      <c r="Q4496" s="9"/>
    </row>
    <row r="4497" spans="1:17" x14ac:dyDescent="0.2">
      <c r="A4497" s="9"/>
      <c r="B4497" s="10"/>
      <c r="C4497" s="9"/>
      <c r="D4497" s="11"/>
      <c r="E4497" s="11"/>
      <c r="F4497" s="9"/>
      <c r="G4497" s="9"/>
      <c r="H4497" s="9"/>
      <c r="I4497" s="9"/>
      <c r="J4497" s="9"/>
      <c r="K4497" s="9"/>
      <c r="L4497" s="9"/>
      <c r="M4497" s="9"/>
      <c r="N4497" s="9"/>
      <c r="O4497" s="12"/>
      <c r="P4497" s="9"/>
      <c r="Q4497" s="9"/>
    </row>
    <row r="4498" spans="1:17" x14ac:dyDescent="0.2">
      <c r="A4498" s="9"/>
      <c r="B4498" s="10"/>
      <c r="C4498" s="9"/>
      <c r="D4498" s="11"/>
      <c r="E4498" s="11"/>
      <c r="F4498" s="9"/>
      <c r="G4498" s="9"/>
      <c r="H4498" s="9"/>
      <c r="I4498" s="9"/>
      <c r="J4498" s="9"/>
      <c r="K4498" s="9"/>
      <c r="L4498" s="9"/>
      <c r="M4498" s="9"/>
      <c r="N4498" s="9"/>
      <c r="O4498" s="12"/>
      <c r="P4498" s="9"/>
      <c r="Q4498" s="9"/>
    </row>
    <row r="4499" spans="1:17" x14ac:dyDescent="0.2">
      <c r="A4499" s="9"/>
      <c r="B4499" s="10"/>
      <c r="C4499" s="9"/>
      <c r="D4499" s="11"/>
      <c r="E4499" s="11"/>
      <c r="F4499" s="9"/>
      <c r="G4499" s="9"/>
      <c r="H4499" s="9"/>
      <c r="I4499" s="9"/>
      <c r="J4499" s="9"/>
      <c r="K4499" s="9"/>
      <c r="L4499" s="9"/>
      <c r="M4499" s="9"/>
      <c r="N4499" s="9"/>
      <c r="O4499" s="12"/>
      <c r="P4499" s="9"/>
      <c r="Q4499" s="9"/>
    </row>
    <row r="4500" spans="1:17" x14ac:dyDescent="0.2">
      <c r="A4500" s="9"/>
      <c r="B4500" s="10"/>
      <c r="C4500" s="9"/>
      <c r="D4500" s="11"/>
      <c r="E4500" s="11"/>
      <c r="F4500" s="9"/>
      <c r="G4500" s="9"/>
      <c r="H4500" s="9"/>
      <c r="I4500" s="9"/>
      <c r="J4500" s="9"/>
      <c r="K4500" s="9"/>
      <c r="L4500" s="9"/>
      <c r="M4500" s="9"/>
      <c r="N4500" s="9"/>
      <c r="O4500" s="12"/>
      <c r="P4500" s="9"/>
      <c r="Q4500" s="9"/>
    </row>
    <row r="4501" spans="1:17" x14ac:dyDescent="0.2">
      <c r="A4501" s="9"/>
      <c r="B4501" s="10"/>
      <c r="C4501" s="9"/>
      <c r="D4501" s="11"/>
      <c r="E4501" s="11"/>
      <c r="F4501" s="9"/>
      <c r="G4501" s="9"/>
      <c r="H4501" s="9"/>
      <c r="I4501" s="9"/>
      <c r="J4501" s="9"/>
      <c r="K4501" s="9"/>
      <c r="L4501" s="9"/>
      <c r="M4501" s="9"/>
      <c r="N4501" s="9"/>
      <c r="O4501" s="12"/>
      <c r="P4501" s="9"/>
      <c r="Q4501" s="9"/>
    </row>
    <row r="4502" spans="1:17" x14ac:dyDescent="0.2">
      <c r="A4502" s="9"/>
      <c r="B4502" s="10"/>
      <c r="C4502" s="9"/>
      <c r="D4502" s="11"/>
      <c r="E4502" s="11"/>
      <c r="F4502" s="9"/>
      <c r="G4502" s="9"/>
      <c r="H4502" s="9"/>
      <c r="I4502" s="9"/>
      <c r="J4502" s="9"/>
      <c r="K4502" s="9"/>
      <c r="L4502" s="9"/>
      <c r="M4502" s="9"/>
      <c r="N4502" s="9"/>
      <c r="O4502" s="12"/>
      <c r="P4502" s="9"/>
      <c r="Q4502" s="9"/>
    </row>
    <row r="4503" spans="1:17" x14ac:dyDescent="0.2">
      <c r="A4503" s="9"/>
      <c r="B4503" s="10"/>
      <c r="C4503" s="9"/>
      <c r="D4503" s="11"/>
      <c r="E4503" s="11"/>
      <c r="F4503" s="9"/>
      <c r="G4503" s="9"/>
      <c r="H4503" s="9"/>
      <c r="I4503" s="9"/>
      <c r="J4503" s="9"/>
      <c r="K4503" s="9"/>
      <c r="L4503" s="9"/>
      <c r="M4503" s="9"/>
      <c r="N4503" s="9"/>
      <c r="O4503" s="12"/>
      <c r="P4503" s="9"/>
      <c r="Q4503" s="9"/>
    </row>
    <row r="4504" spans="1:17" x14ac:dyDescent="0.2">
      <c r="A4504" s="9"/>
      <c r="B4504" s="10"/>
      <c r="C4504" s="9"/>
      <c r="D4504" s="11"/>
      <c r="E4504" s="11"/>
      <c r="F4504" s="9"/>
      <c r="G4504" s="9"/>
      <c r="H4504" s="9"/>
      <c r="I4504" s="9"/>
      <c r="J4504" s="9"/>
      <c r="K4504" s="9"/>
      <c r="L4504" s="9"/>
      <c r="M4504" s="9"/>
      <c r="N4504" s="9"/>
      <c r="O4504" s="12"/>
      <c r="P4504" s="9"/>
      <c r="Q4504" s="9"/>
    </row>
    <row r="4505" spans="1:17" x14ac:dyDescent="0.2">
      <c r="A4505" s="9"/>
      <c r="B4505" s="10"/>
      <c r="C4505" s="9"/>
      <c r="D4505" s="11"/>
      <c r="E4505" s="11"/>
      <c r="F4505" s="9"/>
      <c r="G4505" s="9"/>
      <c r="H4505" s="9"/>
      <c r="I4505" s="9"/>
      <c r="J4505" s="9"/>
      <c r="K4505" s="9"/>
      <c r="L4505" s="9"/>
      <c r="M4505" s="9"/>
      <c r="N4505" s="9"/>
      <c r="O4505" s="12"/>
      <c r="P4505" s="9"/>
      <c r="Q4505" s="9"/>
    </row>
    <row r="4506" spans="1:17" x14ac:dyDescent="0.2">
      <c r="A4506" s="9"/>
      <c r="B4506" s="10"/>
      <c r="C4506" s="9"/>
      <c r="D4506" s="11"/>
      <c r="E4506" s="11"/>
      <c r="F4506" s="9"/>
      <c r="G4506" s="9"/>
      <c r="H4506" s="9"/>
      <c r="I4506" s="9"/>
      <c r="J4506" s="9"/>
      <c r="K4506" s="9"/>
      <c r="L4506" s="9"/>
      <c r="M4506" s="9"/>
      <c r="N4506" s="9"/>
      <c r="O4506" s="12"/>
      <c r="P4506" s="9"/>
      <c r="Q4506" s="9"/>
    </row>
    <row r="4507" spans="1:17" x14ac:dyDescent="0.2">
      <c r="A4507" s="9"/>
      <c r="B4507" s="10"/>
      <c r="C4507" s="9"/>
      <c r="D4507" s="11"/>
      <c r="E4507" s="11"/>
      <c r="F4507" s="9"/>
      <c r="G4507" s="9"/>
      <c r="H4507" s="9"/>
      <c r="I4507" s="9"/>
      <c r="J4507" s="9"/>
      <c r="K4507" s="9"/>
      <c r="L4507" s="9"/>
      <c r="M4507" s="9"/>
      <c r="N4507" s="9"/>
      <c r="O4507" s="12"/>
      <c r="P4507" s="9"/>
      <c r="Q4507" s="9"/>
    </row>
    <row r="4508" spans="1:17" x14ac:dyDescent="0.2">
      <c r="A4508" s="9"/>
      <c r="B4508" s="10"/>
      <c r="C4508" s="9"/>
      <c r="D4508" s="11"/>
      <c r="E4508" s="11"/>
      <c r="F4508" s="9"/>
      <c r="G4508" s="9"/>
      <c r="H4508" s="9"/>
      <c r="I4508" s="9"/>
      <c r="J4508" s="9"/>
      <c r="K4508" s="9"/>
      <c r="L4508" s="9"/>
      <c r="M4508" s="9"/>
      <c r="N4508" s="9"/>
      <c r="O4508" s="12"/>
      <c r="P4508" s="9"/>
      <c r="Q4508" s="9"/>
    </row>
    <row r="4509" spans="1:17" x14ac:dyDescent="0.2">
      <c r="A4509" s="9"/>
      <c r="B4509" s="10"/>
      <c r="C4509" s="9"/>
      <c r="D4509" s="11"/>
      <c r="E4509" s="11"/>
      <c r="F4509" s="9"/>
      <c r="G4509" s="9"/>
      <c r="H4509" s="9"/>
      <c r="I4509" s="9"/>
      <c r="J4509" s="9"/>
      <c r="K4509" s="9"/>
      <c r="L4509" s="9"/>
      <c r="M4509" s="9"/>
      <c r="N4509" s="9"/>
      <c r="O4509" s="12"/>
      <c r="P4509" s="9"/>
      <c r="Q4509" s="9"/>
    </row>
    <row r="4510" spans="1:17" x14ac:dyDescent="0.2">
      <c r="A4510" s="9"/>
      <c r="B4510" s="10"/>
      <c r="C4510" s="9"/>
      <c r="D4510" s="11"/>
      <c r="E4510" s="11"/>
      <c r="F4510" s="9"/>
      <c r="G4510" s="9"/>
      <c r="H4510" s="9"/>
      <c r="I4510" s="9"/>
      <c r="J4510" s="9"/>
      <c r="K4510" s="9"/>
      <c r="L4510" s="9"/>
      <c r="M4510" s="9"/>
      <c r="N4510" s="9"/>
      <c r="O4510" s="12"/>
      <c r="P4510" s="9"/>
      <c r="Q4510" s="9"/>
    </row>
    <row r="4511" spans="1:17" x14ac:dyDescent="0.2">
      <c r="A4511" s="9"/>
      <c r="B4511" s="10"/>
      <c r="C4511" s="9"/>
      <c r="D4511" s="11"/>
      <c r="E4511" s="11"/>
      <c r="F4511" s="9"/>
      <c r="G4511" s="9"/>
      <c r="H4511" s="9"/>
      <c r="I4511" s="9"/>
      <c r="J4511" s="9"/>
      <c r="K4511" s="9"/>
      <c r="L4511" s="9"/>
      <c r="M4511" s="9"/>
      <c r="N4511" s="9"/>
      <c r="O4511" s="12"/>
      <c r="P4511" s="9"/>
      <c r="Q4511" s="9"/>
    </row>
    <row r="4512" spans="1:17" x14ac:dyDescent="0.2">
      <c r="A4512" s="9"/>
      <c r="B4512" s="10"/>
      <c r="C4512" s="9"/>
      <c r="D4512" s="11"/>
      <c r="E4512" s="11"/>
      <c r="F4512" s="9"/>
      <c r="G4512" s="9"/>
      <c r="H4512" s="9"/>
      <c r="I4512" s="9"/>
      <c r="J4512" s="9"/>
      <c r="K4512" s="9"/>
      <c r="L4512" s="9"/>
      <c r="M4512" s="9"/>
      <c r="N4512" s="9"/>
      <c r="O4512" s="12"/>
      <c r="P4512" s="9"/>
      <c r="Q4512" s="9"/>
    </row>
    <row r="4513" spans="1:17" x14ac:dyDescent="0.2">
      <c r="A4513" s="9"/>
      <c r="B4513" s="10"/>
      <c r="C4513" s="9"/>
      <c r="D4513" s="11"/>
      <c r="E4513" s="11"/>
      <c r="F4513" s="9"/>
      <c r="G4513" s="9"/>
      <c r="H4513" s="9"/>
      <c r="I4513" s="9"/>
      <c r="J4513" s="9"/>
      <c r="K4513" s="9"/>
      <c r="L4513" s="9"/>
      <c r="M4513" s="9"/>
      <c r="N4513" s="9"/>
      <c r="O4513" s="12"/>
      <c r="P4513" s="9"/>
      <c r="Q4513" s="9"/>
    </row>
    <row r="4514" spans="1:17" x14ac:dyDescent="0.2">
      <c r="A4514" s="9"/>
      <c r="B4514" s="10"/>
      <c r="C4514" s="9"/>
      <c r="D4514" s="11"/>
      <c r="E4514" s="11"/>
      <c r="F4514" s="9"/>
      <c r="G4514" s="9"/>
      <c r="H4514" s="9"/>
      <c r="I4514" s="9"/>
      <c r="J4514" s="9"/>
      <c r="K4514" s="9"/>
      <c r="L4514" s="9"/>
      <c r="M4514" s="9"/>
      <c r="N4514" s="9"/>
      <c r="O4514" s="12"/>
      <c r="P4514" s="9"/>
      <c r="Q4514" s="9"/>
    </row>
    <row r="4515" spans="1:17" x14ac:dyDescent="0.2">
      <c r="A4515" s="9"/>
      <c r="B4515" s="10"/>
      <c r="C4515" s="9"/>
      <c r="D4515" s="11"/>
      <c r="E4515" s="11"/>
      <c r="F4515" s="9"/>
      <c r="G4515" s="9"/>
      <c r="H4515" s="9"/>
      <c r="I4515" s="9"/>
      <c r="J4515" s="9"/>
      <c r="K4515" s="9"/>
      <c r="L4515" s="9"/>
      <c r="M4515" s="9"/>
      <c r="N4515" s="9"/>
      <c r="O4515" s="12"/>
      <c r="P4515" s="9"/>
      <c r="Q4515" s="9"/>
    </row>
    <row r="4516" spans="1:17" x14ac:dyDescent="0.2">
      <c r="A4516" s="9"/>
      <c r="B4516" s="10"/>
      <c r="C4516" s="9"/>
      <c r="D4516" s="11"/>
      <c r="E4516" s="11"/>
      <c r="F4516" s="9"/>
      <c r="G4516" s="9"/>
      <c r="H4516" s="9"/>
      <c r="I4516" s="9"/>
      <c r="J4516" s="9"/>
      <c r="K4516" s="9"/>
      <c r="L4516" s="9"/>
      <c r="M4516" s="9"/>
      <c r="N4516" s="9"/>
      <c r="O4516" s="12"/>
      <c r="P4516" s="9"/>
      <c r="Q4516" s="9"/>
    </row>
    <row r="4517" spans="1:17" x14ac:dyDescent="0.2">
      <c r="A4517" s="9"/>
      <c r="B4517" s="10"/>
      <c r="C4517" s="9"/>
      <c r="D4517" s="11"/>
      <c r="E4517" s="11"/>
      <c r="F4517" s="9"/>
      <c r="G4517" s="9"/>
      <c r="H4517" s="9"/>
      <c r="I4517" s="9"/>
      <c r="J4517" s="9"/>
      <c r="K4517" s="9"/>
      <c r="L4517" s="9"/>
      <c r="M4517" s="9"/>
      <c r="N4517" s="9"/>
      <c r="O4517" s="12"/>
      <c r="P4517" s="9"/>
      <c r="Q4517" s="9"/>
    </row>
    <row r="4518" spans="1:17" x14ac:dyDescent="0.2">
      <c r="A4518" s="9"/>
      <c r="B4518" s="10"/>
      <c r="C4518" s="9"/>
      <c r="D4518" s="11"/>
      <c r="E4518" s="11"/>
      <c r="F4518" s="9"/>
      <c r="G4518" s="9"/>
      <c r="H4518" s="9"/>
      <c r="I4518" s="9"/>
      <c r="J4518" s="9"/>
      <c r="K4518" s="9"/>
      <c r="L4518" s="9"/>
      <c r="M4518" s="9"/>
      <c r="N4518" s="9"/>
      <c r="O4518" s="12"/>
      <c r="P4518" s="9"/>
      <c r="Q4518" s="9"/>
    </row>
    <row r="4519" spans="1:17" x14ac:dyDescent="0.2">
      <c r="A4519" s="9"/>
      <c r="B4519" s="10"/>
      <c r="C4519" s="9"/>
      <c r="D4519" s="11"/>
      <c r="E4519" s="11"/>
      <c r="F4519" s="9"/>
      <c r="G4519" s="9"/>
      <c r="H4519" s="9"/>
      <c r="I4519" s="9"/>
      <c r="J4519" s="9"/>
      <c r="K4519" s="9"/>
      <c r="L4519" s="9"/>
      <c r="M4519" s="9"/>
      <c r="N4519" s="9"/>
      <c r="O4519" s="12"/>
      <c r="P4519" s="9"/>
      <c r="Q4519" s="9"/>
    </row>
    <row r="4520" spans="1:17" x14ac:dyDescent="0.2">
      <c r="A4520" s="9"/>
      <c r="B4520" s="10"/>
      <c r="C4520" s="9"/>
      <c r="D4520" s="11"/>
      <c r="E4520" s="11"/>
      <c r="F4520" s="9"/>
      <c r="G4520" s="9"/>
      <c r="H4520" s="9"/>
      <c r="I4520" s="9"/>
      <c r="J4520" s="9"/>
      <c r="K4520" s="9"/>
      <c r="L4520" s="9"/>
      <c r="M4520" s="9"/>
      <c r="N4520" s="9"/>
      <c r="O4520" s="12"/>
      <c r="P4520" s="9"/>
      <c r="Q4520" s="9"/>
    </row>
    <row r="4521" spans="1:17" x14ac:dyDescent="0.2">
      <c r="A4521" s="9"/>
      <c r="B4521" s="10"/>
      <c r="C4521" s="9"/>
      <c r="D4521" s="11"/>
      <c r="E4521" s="11"/>
      <c r="F4521" s="9"/>
      <c r="G4521" s="9"/>
      <c r="H4521" s="9"/>
      <c r="I4521" s="9"/>
      <c r="J4521" s="9"/>
      <c r="K4521" s="9"/>
      <c r="L4521" s="9"/>
      <c r="M4521" s="9"/>
      <c r="N4521" s="9"/>
      <c r="O4521" s="12"/>
      <c r="P4521" s="9"/>
      <c r="Q4521" s="9"/>
    </row>
    <row r="4522" spans="1:17" x14ac:dyDescent="0.2">
      <c r="A4522" s="9"/>
      <c r="B4522" s="10"/>
      <c r="C4522" s="9"/>
      <c r="D4522" s="11"/>
      <c r="E4522" s="11"/>
      <c r="F4522" s="9"/>
      <c r="G4522" s="9"/>
      <c r="H4522" s="9"/>
      <c r="I4522" s="9"/>
      <c r="J4522" s="9"/>
      <c r="K4522" s="9"/>
      <c r="L4522" s="9"/>
      <c r="M4522" s="9"/>
      <c r="N4522" s="9"/>
      <c r="O4522" s="12"/>
      <c r="P4522" s="9"/>
      <c r="Q4522" s="9"/>
    </row>
    <row r="4523" spans="1:17" x14ac:dyDescent="0.2">
      <c r="A4523" s="9"/>
      <c r="B4523" s="10"/>
      <c r="C4523" s="9"/>
      <c r="D4523" s="11"/>
      <c r="E4523" s="11"/>
      <c r="F4523" s="9"/>
      <c r="G4523" s="9"/>
      <c r="H4523" s="9"/>
      <c r="I4523" s="9"/>
      <c r="J4523" s="9"/>
      <c r="K4523" s="9"/>
      <c r="L4523" s="9"/>
      <c r="M4523" s="9"/>
      <c r="N4523" s="9"/>
      <c r="O4523" s="12"/>
      <c r="P4523" s="9"/>
      <c r="Q4523" s="9"/>
    </row>
    <row r="4524" spans="1:17" x14ac:dyDescent="0.2">
      <c r="A4524" s="9"/>
      <c r="B4524" s="10"/>
      <c r="C4524" s="9"/>
      <c r="D4524" s="11"/>
      <c r="E4524" s="11"/>
      <c r="F4524" s="9"/>
      <c r="G4524" s="9"/>
      <c r="H4524" s="9"/>
      <c r="I4524" s="9"/>
      <c r="J4524" s="9"/>
      <c r="K4524" s="9"/>
      <c r="L4524" s="9"/>
      <c r="M4524" s="9"/>
      <c r="N4524" s="9"/>
      <c r="O4524" s="12"/>
      <c r="P4524" s="9"/>
      <c r="Q4524" s="9"/>
    </row>
    <row r="4525" spans="1:17" x14ac:dyDescent="0.2">
      <c r="A4525" s="9"/>
      <c r="B4525" s="10"/>
      <c r="C4525" s="9"/>
      <c r="D4525" s="11"/>
      <c r="E4525" s="11"/>
      <c r="F4525" s="9"/>
      <c r="G4525" s="9"/>
      <c r="H4525" s="9"/>
      <c r="I4525" s="9"/>
      <c r="J4525" s="9"/>
      <c r="K4525" s="9"/>
      <c r="L4525" s="9"/>
      <c r="M4525" s="9"/>
      <c r="N4525" s="9"/>
      <c r="O4525" s="12"/>
      <c r="P4525" s="9"/>
      <c r="Q4525" s="9"/>
    </row>
    <row r="4526" spans="1:17" x14ac:dyDescent="0.2">
      <c r="A4526" s="9"/>
      <c r="B4526" s="10"/>
      <c r="C4526" s="9"/>
      <c r="D4526" s="11"/>
      <c r="E4526" s="11"/>
      <c r="F4526" s="9"/>
      <c r="G4526" s="9"/>
      <c r="H4526" s="9"/>
      <c r="I4526" s="9"/>
      <c r="J4526" s="9"/>
      <c r="K4526" s="9"/>
      <c r="L4526" s="9"/>
      <c r="M4526" s="9"/>
      <c r="N4526" s="9"/>
      <c r="O4526" s="12"/>
      <c r="P4526" s="9"/>
      <c r="Q4526" s="9"/>
    </row>
    <row r="4527" spans="1:17" x14ac:dyDescent="0.2">
      <c r="A4527" s="9"/>
      <c r="B4527" s="10"/>
      <c r="C4527" s="9"/>
      <c r="D4527" s="11"/>
      <c r="E4527" s="11"/>
      <c r="F4527" s="9"/>
      <c r="G4527" s="9"/>
      <c r="H4527" s="9"/>
      <c r="I4527" s="9"/>
      <c r="J4527" s="9"/>
      <c r="K4527" s="9"/>
      <c r="L4527" s="9"/>
      <c r="M4527" s="9"/>
      <c r="N4527" s="9"/>
      <c r="O4527" s="12"/>
      <c r="P4527" s="9"/>
      <c r="Q4527" s="9"/>
    </row>
    <row r="4528" spans="1:17" x14ac:dyDescent="0.2">
      <c r="A4528" s="9"/>
      <c r="B4528" s="10"/>
      <c r="C4528" s="9"/>
      <c r="D4528" s="11"/>
      <c r="E4528" s="11"/>
      <c r="F4528" s="9"/>
      <c r="G4528" s="9"/>
      <c r="H4528" s="9"/>
      <c r="I4528" s="9"/>
      <c r="J4528" s="9"/>
      <c r="K4528" s="9"/>
      <c r="L4528" s="9"/>
      <c r="M4528" s="9"/>
      <c r="N4528" s="9"/>
      <c r="O4528" s="12"/>
      <c r="P4528" s="9"/>
      <c r="Q4528" s="9"/>
    </row>
    <row r="4529" spans="1:17" x14ac:dyDescent="0.2">
      <c r="A4529" s="9"/>
      <c r="B4529" s="10"/>
      <c r="C4529" s="9"/>
      <c r="D4529" s="11"/>
      <c r="E4529" s="11"/>
      <c r="F4529" s="9"/>
      <c r="G4529" s="9"/>
      <c r="H4529" s="9"/>
      <c r="I4529" s="9"/>
      <c r="J4529" s="9"/>
      <c r="K4529" s="9"/>
      <c r="L4529" s="9"/>
      <c r="M4529" s="9"/>
      <c r="N4529" s="9"/>
      <c r="O4529" s="12"/>
      <c r="P4529" s="9"/>
      <c r="Q4529" s="9"/>
    </row>
    <row r="4530" spans="1:17" x14ac:dyDescent="0.2">
      <c r="A4530" s="9"/>
      <c r="B4530" s="10"/>
      <c r="C4530" s="9"/>
      <c r="D4530" s="11"/>
      <c r="E4530" s="11"/>
      <c r="F4530" s="9"/>
      <c r="G4530" s="9"/>
      <c r="H4530" s="9"/>
      <c r="I4530" s="9"/>
      <c r="J4530" s="9"/>
      <c r="K4530" s="9"/>
      <c r="L4530" s="9"/>
      <c r="M4530" s="9"/>
      <c r="N4530" s="9"/>
      <c r="O4530" s="12"/>
      <c r="P4530" s="9"/>
      <c r="Q4530" s="9"/>
    </row>
    <row r="4531" spans="1:17" x14ac:dyDescent="0.2">
      <c r="A4531" s="9"/>
      <c r="B4531" s="10"/>
      <c r="C4531" s="9"/>
      <c r="D4531" s="11"/>
      <c r="E4531" s="11"/>
      <c r="F4531" s="9"/>
      <c r="G4531" s="9"/>
      <c r="H4531" s="9"/>
      <c r="I4531" s="9"/>
      <c r="J4531" s="9"/>
      <c r="K4531" s="9"/>
      <c r="L4531" s="9"/>
      <c r="M4531" s="9"/>
      <c r="N4531" s="9"/>
      <c r="O4531" s="12"/>
      <c r="P4531" s="9"/>
      <c r="Q4531" s="9"/>
    </row>
    <row r="4532" spans="1:17" x14ac:dyDescent="0.2">
      <c r="A4532" s="9"/>
      <c r="B4532" s="10"/>
      <c r="C4532" s="9"/>
      <c r="D4532" s="11"/>
      <c r="E4532" s="11"/>
      <c r="F4532" s="9"/>
      <c r="G4532" s="9"/>
      <c r="H4532" s="9"/>
      <c r="I4532" s="9"/>
      <c r="J4532" s="9"/>
      <c r="K4532" s="9"/>
      <c r="L4532" s="9"/>
      <c r="M4532" s="9"/>
      <c r="N4532" s="9"/>
      <c r="O4532" s="12"/>
      <c r="P4532" s="9"/>
      <c r="Q4532" s="9"/>
    </row>
    <row r="4533" spans="1:17" x14ac:dyDescent="0.2">
      <c r="A4533" s="9"/>
      <c r="B4533" s="10"/>
      <c r="C4533" s="9"/>
      <c r="D4533" s="11"/>
      <c r="E4533" s="11"/>
      <c r="F4533" s="9"/>
      <c r="G4533" s="9"/>
      <c r="H4533" s="9"/>
      <c r="I4533" s="9"/>
      <c r="J4533" s="9"/>
      <c r="K4533" s="9"/>
      <c r="L4533" s="9"/>
      <c r="M4533" s="9"/>
      <c r="N4533" s="9"/>
      <c r="O4533" s="12"/>
      <c r="P4533" s="9"/>
      <c r="Q4533" s="9"/>
    </row>
    <row r="4534" spans="1:17" x14ac:dyDescent="0.2">
      <c r="A4534" s="9"/>
      <c r="B4534" s="10"/>
      <c r="C4534" s="9"/>
      <c r="D4534" s="11"/>
      <c r="E4534" s="11"/>
      <c r="F4534" s="9"/>
      <c r="G4534" s="9"/>
      <c r="H4534" s="9"/>
      <c r="I4534" s="9"/>
      <c r="J4534" s="9"/>
      <c r="K4534" s="9"/>
      <c r="L4534" s="9"/>
      <c r="M4534" s="9"/>
      <c r="N4534" s="9"/>
      <c r="O4534" s="12"/>
      <c r="P4534" s="9"/>
      <c r="Q4534" s="9"/>
    </row>
    <row r="4535" spans="1:17" x14ac:dyDescent="0.2">
      <c r="A4535" s="9"/>
      <c r="B4535" s="10"/>
      <c r="C4535" s="9"/>
      <c r="D4535" s="11"/>
      <c r="E4535" s="11"/>
      <c r="F4535" s="9"/>
      <c r="G4535" s="9"/>
      <c r="H4535" s="9"/>
      <c r="I4535" s="9"/>
      <c r="J4535" s="9"/>
      <c r="K4535" s="9"/>
      <c r="L4535" s="9"/>
      <c r="M4535" s="9"/>
      <c r="N4535" s="9"/>
      <c r="O4535" s="12"/>
      <c r="P4535" s="9"/>
      <c r="Q4535" s="9"/>
    </row>
    <row r="4536" spans="1:17" x14ac:dyDescent="0.2">
      <c r="A4536" s="9"/>
      <c r="B4536" s="10"/>
      <c r="C4536" s="9"/>
      <c r="D4536" s="11"/>
      <c r="E4536" s="11"/>
      <c r="F4536" s="9"/>
      <c r="G4536" s="9"/>
      <c r="H4536" s="9"/>
      <c r="I4536" s="9"/>
      <c r="J4536" s="9"/>
      <c r="K4536" s="9"/>
      <c r="L4536" s="9"/>
      <c r="M4536" s="9"/>
      <c r="N4536" s="9"/>
      <c r="O4536" s="12"/>
      <c r="P4536" s="9"/>
      <c r="Q4536" s="9"/>
    </row>
    <row r="4537" spans="1:17" x14ac:dyDescent="0.2">
      <c r="A4537" s="9"/>
      <c r="B4537" s="10"/>
      <c r="C4537" s="9"/>
      <c r="D4537" s="11"/>
      <c r="E4537" s="11"/>
      <c r="F4537" s="9"/>
      <c r="G4537" s="9"/>
      <c r="H4537" s="9"/>
      <c r="I4537" s="9"/>
      <c r="J4537" s="9"/>
      <c r="K4537" s="9"/>
      <c r="L4537" s="9"/>
      <c r="M4537" s="9"/>
      <c r="N4537" s="9"/>
      <c r="O4537" s="12"/>
      <c r="P4537" s="9"/>
      <c r="Q4537" s="9"/>
    </row>
    <row r="4538" spans="1:17" x14ac:dyDescent="0.2">
      <c r="A4538" s="9"/>
      <c r="B4538" s="10"/>
      <c r="C4538" s="9"/>
      <c r="D4538" s="11"/>
      <c r="E4538" s="11"/>
      <c r="F4538" s="9"/>
      <c r="G4538" s="9"/>
      <c r="H4538" s="9"/>
      <c r="I4538" s="9"/>
      <c r="J4538" s="9"/>
      <c r="K4538" s="9"/>
      <c r="L4538" s="9"/>
      <c r="M4538" s="9"/>
      <c r="N4538" s="9"/>
      <c r="O4538" s="12"/>
      <c r="P4538" s="9"/>
      <c r="Q4538" s="9"/>
    </row>
    <row r="4539" spans="1:17" x14ac:dyDescent="0.2">
      <c r="A4539" s="9"/>
      <c r="B4539" s="10"/>
      <c r="C4539" s="9"/>
      <c r="D4539" s="11"/>
      <c r="E4539" s="11"/>
      <c r="F4539" s="9"/>
      <c r="G4539" s="9"/>
      <c r="H4539" s="9"/>
      <c r="I4539" s="9"/>
      <c r="J4539" s="9"/>
      <c r="K4539" s="9"/>
      <c r="L4539" s="9"/>
      <c r="M4539" s="9"/>
      <c r="N4539" s="9"/>
      <c r="O4539" s="12"/>
      <c r="P4539" s="9"/>
      <c r="Q4539" s="9"/>
    </row>
    <row r="4540" spans="1:17" x14ac:dyDescent="0.2">
      <c r="A4540" s="9"/>
      <c r="B4540" s="10"/>
      <c r="C4540" s="9"/>
      <c r="D4540" s="11"/>
      <c r="E4540" s="11"/>
      <c r="F4540" s="9"/>
      <c r="G4540" s="9"/>
      <c r="H4540" s="9"/>
      <c r="I4540" s="9"/>
      <c r="J4540" s="9"/>
      <c r="K4540" s="9"/>
      <c r="L4540" s="9"/>
      <c r="M4540" s="9"/>
      <c r="N4540" s="9"/>
      <c r="O4540" s="12"/>
      <c r="P4540" s="9"/>
      <c r="Q4540" s="9"/>
    </row>
    <row r="4541" spans="1:17" x14ac:dyDescent="0.2">
      <c r="A4541" s="9"/>
      <c r="B4541" s="10"/>
      <c r="C4541" s="9"/>
      <c r="D4541" s="11"/>
      <c r="E4541" s="11"/>
      <c r="F4541" s="9"/>
      <c r="G4541" s="9"/>
      <c r="H4541" s="9"/>
      <c r="I4541" s="9"/>
      <c r="J4541" s="9"/>
      <c r="K4541" s="9"/>
      <c r="L4541" s="9"/>
      <c r="M4541" s="9"/>
      <c r="N4541" s="9"/>
      <c r="O4541" s="12"/>
      <c r="P4541" s="9"/>
      <c r="Q4541" s="9"/>
    </row>
    <row r="4542" spans="1:17" x14ac:dyDescent="0.2">
      <c r="A4542" s="9"/>
      <c r="B4542" s="10"/>
      <c r="C4542" s="9"/>
      <c r="D4542" s="11"/>
      <c r="E4542" s="11"/>
      <c r="F4542" s="9"/>
      <c r="G4542" s="9"/>
      <c r="H4542" s="9"/>
      <c r="I4542" s="9"/>
      <c r="J4542" s="9"/>
      <c r="K4542" s="9"/>
      <c r="L4542" s="9"/>
      <c r="M4542" s="9"/>
      <c r="N4542" s="9"/>
      <c r="O4542" s="12"/>
      <c r="P4542" s="9"/>
      <c r="Q4542" s="9"/>
    </row>
    <row r="4543" spans="1:17" x14ac:dyDescent="0.2">
      <c r="A4543" s="9"/>
      <c r="B4543" s="10"/>
      <c r="C4543" s="9"/>
      <c r="D4543" s="11"/>
      <c r="E4543" s="11"/>
      <c r="F4543" s="9"/>
      <c r="G4543" s="9"/>
      <c r="H4543" s="9"/>
      <c r="I4543" s="9"/>
      <c r="J4543" s="9"/>
      <c r="K4543" s="9"/>
      <c r="L4543" s="9"/>
      <c r="M4543" s="9"/>
      <c r="N4543" s="9"/>
      <c r="O4543" s="12"/>
      <c r="P4543" s="9"/>
      <c r="Q4543" s="9"/>
    </row>
    <row r="4544" spans="1:17" x14ac:dyDescent="0.2">
      <c r="A4544" s="9"/>
      <c r="B4544" s="10"/>
      <c r="C4544" s="9"/>
      <c r="D4544" s="11"/>
      <c r="E4544" s="11"/>
      <c r="F4544" s="9"/>
      <c r="G4544" s="9"/>
      <c r="H4544" s="9"/>
      <c r="I4544" s="9"/>
      <c r="J4544" s="9"/>
      <c r="K4544" s="9"/>
      <c r="L4544" s="9"/>
      <c r="M4544" s="9"/>
      <c r="N4544" s="9"/>
      <c r="O4544" s="12"/>
      <c r="P4544" s="9"/>
      <c r="Q4544" s="9"/>
    </row>
    <row r="4545" spans="1:17" x14ac:dyDescent="0.2">
      <c r="A4545" s="9"/>
      <c r="B4545" s="10"/>
      <c r="C4545" s="9"/>
      <c r="D4545" s="11"/>
      <c r="E4545" s="11"/>
      <c r="F4545" s="9"/>
      <c r="G4545" s="9"/>
      <c r="H4545" s="9"/>
      <c r="I4545" s="9"/>
      <c r="J4545" s="9"/>
      <c r="K4545" s="9"/>
      <c r="L4545" s="9"/>
      <c r="M4545" s="9"/>
      <c r="N4545" s="9"/>
      <c r="O4545" s="12"/>
      <c r="P4545" s="9"/>
      <c r="Q4545" s="9"/>
    </row>
    <row r="4546" spans="1:17" x14ac:dyDescent="0.2">
      <c r="A4546" s="9"/>
      <c r="B4546" s="10"/>
      <c r="C4546" s="9"/>
      <c r="D4546" s="11"/>
      <c r="E4546" s="11"/>
      <c r="F4546" s="9"/>
      <c r="G4546" s="9"/>
      <c r="H4546" s="9"/>
      <c r="I4546" s="9"/>
      <c r="J4546" s="9"/>
      <c r="K4546" s="9"/>
      <c r="L4546" s="9"/>
      <c r="M4546" s="9"/>
      <c r="N4546" s="9"/>
      <c r="O4546" s="12"/>
      <c r="P4546" s="9"/>
      <c r="Q4546" s="9"/>
    </row>
    <row r="4547" spans="1:17" x14ac:dyDescent="0.2">
      <c r="A4547" s="9"/>
      <c r="B4547" s="10"/>
      <c r="C4547" s="9"/>
      <c r="D4547" s="11"/>
      <c r="E4547" s="11"/>
      <c r="F4547" s="9"/>
      <c r="G4547" s="9"/>
      <c r="H4547" s="9"/>
      <c r="I4547" s="9"/>
      <c r="J4547" s="9"/>
      <c r="K4547" s="9"/>
      <c r="L4547" s="9"/>
      <c r="M4547" s="9"/>
      <c r="N4547" s="9"/>
      <c r="O4547" s="12"/>
      <c r="P4547" s="9"/>
      <c r="Q4547" s="9"/>
    </row>
    <row r="4548" spans="1:17" x14ac:dyDescent="0.2">
      <c r="A4548" s="9"/>
      <c r="B4548" s="10"/>
      <c r="C4548" s="9"/>
      <c r="D4548" s="11"/>
      <c r="E4548" s="11"/>
      <c r="F4548" s="9"/>
      <c r="G4548" s="9"/>
      <c r="H4548" s="9"/>
      <c r="I4548" s="9"/>
      <c r="J4548" s="9"/>
      <c r="K4548" s="9"/>
      <c r="L4548" s="9"/>
      <c r="M4548" s="9"/>
      <c r="N4548" s="9"/>
      <c r="O4548" s="12"/>
      <c r="P4548" s="9"/>
      <c r="Q4548" s="9"/>
    </row>
    <row r="4549" spans="1:17" x14ac:dyDescent="0.2">
      <c r="A4549" s="9"/>
      <c r="B4549" s="10"/>
      <c r="C4549" s="9"/>
      <c r="D4549" s="11"/>
      <c r="E4549" s="11"/>
      <c r="F4549" s="9"/>
      <c r="G4549" s="9"/>
      <c r="H4549" s="9"/>
      <c r="I4549" s="9"/>
      <c r="J4549" s="9"/>
      <c r="K4549" s="9"/>
      <c r="L4549" s="9"/>
      <c r="M4549" s="9"/>
      <c r="N4549" s="9"/>
      <c r="O4549" s="12"/>
      <c r="P4549" s="9"/>
      <c r="Q4549" s="9"/>
    </row>
    <row r="4550" spans="1:17" x14ac:dyDescent="0.2">
      <c r="A4550" s="9"/>
      <c r="B4550" s="10"/>
      <c r="C4550" s="9"/>
      <c r="D4550" s="11"/>
      <c r="E4550" s="11"/>
      <c r="F4550" s="9"/>
      <c r="G4550" s="9"/>
      <c r="H4550" s="9"/>
      <c r="I4550" s="9"/>
      <c r="J4550" s="9"/>
      <c r="K4550" s="9"/>
      <c r="L4550" s="9"/>
      <c r="M4550" s="9"/>
      <c r="N4550" s="9"/>
      <c r="O4550" s="12"/>
      <c r="P4550" s="9"/>
      <c r="Q4550" s="9"/>
    </row>
    <row r="4551" spans="1:17" x14ac:dyDescent="0.2">
      <c r="A4551" s="9"/>
      <c r="B4551" s="10"/>
      <c r="C4551" s="9"/>
      <c r="D4551" s="11"/>
      <c r="E4551" s="11"/>
      <c r="F4551" s="9"/>
      <c r="G4551" s="9"/>
      <c r="H4551" s="9"/>
      <c r="I4551" s="9"/>
      <c r="J4551" s="9"/>
      <c r="K4551" s="9"/>
      <c r="L4551" s="9"/>
      <c r="M4551" s="9"/>
      <c r="N4551" s="9"/>
      <c r="O4551" s="12"/>
      <c r="P4551" s="9"/>
      <c r="Q4551" s="9"/>
    </row>
    <row r="4552" spans="1:17" x14ac:dyDescent="0.2">
      <c r="A4552" s="9"/>
      <c r="B4552" s="10"/>
      <c r="C4552" s="9"/>
      <c r="D4552" s="11"/>
      <c r="E4552" s="11"/>
      <c r="F4552" s="9"/>
      <c r="G4552" s="9"/>
      <c r="H4552" s="9"/>
      <c r="I4552" s="9"/>
      <c r="J4552" s="9"/>
      <c r="K4552" s="9"/>
      <c r="L4552" s="9"/>
      <c r="M4552" s="9"/>
      <c r="N4552" s="9"/>
      <c r="O4552" s="12"/>
      <c r="P4552" s="9"/>
      <c r="Q4552" s="9"/>
    </row>
    <row r="4553" spans="1:17" x14ac:dyDescent="0.2">
      <c r="A4553" s="9"/>
      <c r="B4553" s="10"/>
      <c r="C4553" s="9"/>
      <c r="D4553" s="11"/>
      <c r="E4553" s="11"/>
      <c r="F4553" s="9"/>
      <c r="G4553" s="9"/>
      <c r="H4553" s="9"/>
      <c r="I4553" s="9"/>
      <c r="J4553" s="9"/>
      <c r="K4553" s="9"/>
      <c r="L4553" s="9"/>
      <c r="M4553" s="9"/>
      <c r="N4553" s="9"/>
      <c r="O4553" s="12"/>
      <c r="P4553" s="9"/>
      <c r="Q4553" s="9"/>
    </row>
    <row r="4554" spans="1:17" x14ac:dyDescent="0.2">
      <c r="A4554" s="9"/>
      <c r="B4554" s="10"/>
      <c r="C4554" s="9"/>
      <c r="D4554" s="11"/>
      <c r="E4554" s="11"/>
      <c r="F4554" s="9"/>
      <c r="G4554" s="9"/>
      <c r="H4554" s="9"/>
      <c r="I4554" s="9"/>
      <c r="J4554" s="9"/>
      <c r="K4554" s="9"/>
      <c r="L4554" s="9"/>
      <c r="M4554" s="9"/>
      <c r="N4554" s="9"/>
      <c r="O4554" s="12"/>
      <c r="P4554" s="9"/>
      <c r="Q4554" s="9"/>
    </row>
    <row r="4555" spans="1:17" x14ac:dyDescent="0.2">
      <c r="A4555" s="9"/>
      <c r="B4555" s="10"/>
      <c r="C4555" s="9"/>
      <c r="D4555" s="11"/>
      <c r="E4555" s="11"/>
      <c r="F4555" s="9"/>
      <c r="G4555" s="9"/>
      <c r="H4555" s="9"/>
      <c r="I4555" s="9"/>
      <c r="J4555" s="9"/>
      <c r="K4555" s="9"/>
      <c r="L4555" s="9"/>
      <c r="M4555" s="9"/>
      <c r="N4555" s="9"/>
      <c r="O4555" s="12"/>
      <c r="P4555" s="9"/>
      <c r="Q4555" s="9"/>
    </row>
    <row r="4556" spans="1:17" x14ac:dyDescent="0.2">
      <c r="A4556" s="9"/>
      <c r="B4556" s="10"/>
      <c r="C4556" s="9"/>
      <c r="D4556" s="11"/>
      <c r="E4556" s="11"/>
      <c r="F4556" s="9"/>
      <c r="G4556" s="9"/>
      <c r="H4556" s="9"/>
      <c r="I4556" s="9"/>
      <c r="J4556" s="9"/>
      <c r="K4556" s="9"/>
      <c r="L4556" s="9"/>
      <c r="M4556" s="9"/>
      <c r="N4556" s="9"/>
      <c r="O4556" s="12"/>
      <c r="P4556" s="9"/>
      <c r="Q4556" s="9"/>
    </row>
    <row r="4557" spans="1:17" x14ac:dyDescent="0.2">
      <c r="A4557" s="9"/>
      <c r="B4557" s="10"/>
      <c r="C4557" s="9"/>
      <c r="D4557" s="11"/>
      <c r="E4557" s="11"/>
      <c r="F4557" s="9"/>
      <c r="G4557" s="9"/>
      <c r="H4557" s="9"/>
      <c r="I4557" s="9"/>
      <c r="J4557" s="9"/>
      <c r="K4557" s="9"/>
      <c r="L4557" s="9"/>
      <c r="M4557" s="9"/>
      <c r="N4557" s="9"/>
      <c r="O4557" s="12"/>
      <c r="P4557" s="9"/>
      <c r="Q4557" s="9"/>
    </row>
    <row r="4558" spans="1:17" x14ac:dyDescent="0.2">
      <c r="A4558" s="9"/>
      <c r="B4558" s="10"/>
      <c r="C4558" s="9"/>
      <c r="D4558" s="11"/>
      <c r="E4558" s="11"/>
      <c r="F4558" s="9"/>
      <c r="G4558" s="9"/>
      <c r="H4558" s="9"/>
      <c r="I4558" s="9"/>
      <c r="J4558" s="9"/>
      <c r="K4558" s="9"/>
      <c r="L4558" s="9"/>
      <c r="M4558" s="9"/>
      <c r="N4558" s="9"/>
      <c r="O4558" s="12"/>
      <c r="P4558" s="9"/>
      <c r="Q4558" s="9"/>
    </row>
    <row r="4559" spans="1:17" x14ac:dyDescent="0.2">
      <c r="A4559" s="9"/>
      <c r="B4559" s="10"/>
      <c r="C4559" s="9"/>
      <c r="D4559" s="11"/>
      <c r="E4559" s="11"/>
      <c r="F4559" s="9"/>
      <c r="G4559" s="9"/>
      <c r="H4559" s="9"/>
      <c r="I4559" s="9"/>
      <c r="J4559" s="9"/>
      <c r="K4559" s="9"/>
      <c r="L4559" s="9"/>
      <c r="M4559" s="9"/>
      <c r="N4559" s="9"/>
      <c r="O4559" s="12"/>
      <c r="P4559" s="9"/>
      <c r="Q4559" s="9"/>
    </row>
    <row r="4560" spans="1:17" x14ac:dyDescent="0.2">
      <c r="A4560" s="9"/>
      <c r="B4560" s="10"/>
      <c r="C4560" s="9"/>
      <c r="D4560" s="11"/>
      <c r="E4560" s="11"/>
      <c r="F4560" s="9"/>
      <c r="G4560" s="9"/>
      <c r="H4560" s="9"/>
      <c r="I4560" s="9"/>
      <c r="J4560" s="9"/>
      <c r="K4560" s="9"/>
      <c r="L4560" s="9"/>
      <c r="M4560" s="9"/>
      <c r="N4560" s="9"/>
      <c r="O4560" s="12"/>
      <c r="P4560" s="9"/>
      <c r="Q4560" s="9"/>
    </row>
    <row r="4561" spans="1:17" x14ac:dyDescent="0.2">
      <c r="A4561" s="9"/>
      <c r="B4561" s="10"/>
      <c r="C4561" s="9"/>
      <c r="D4561" s="11"/>
      <c r="E4561" s="11"/>
      <c r="F4561" s="9"/>
      <c r="G4561" s="9"/>
      <c r="H4561" s="9"/>
      <c r="I4561" s="9"/>
      <c r="J4561" s="9"/>
      <c r="K4561" s="9"/>
      <c r="L4561" s="9"/>
      <c r="M4561" s="9"/>
      <c r="N4561" s="9"/>
      <c r="O4561" s="12"/>
      <c r="P4561" s="9"/>
      <c r="Q4561" s="9"/>
    </row>
    <row r="4562" spans="1:17" x14ac:dyDescent="0.2">
      <c r="A4562" s="9"/>
      <c r="B4562" s="10"/>
      <c r="C4562" s="9"/>
      <c r="D4562" s="11"/>
      <c r="E4562" s="11"/>
      <c r="F4562" s="9"/>
      <c r="G4562" s="9"/>
      <c r="H4562" s="9"/>
      <c r="I4562" s="9"/>
      <c r="J4562" s="9"/>
      <c r="K4562" s="9"/>
      <c r="L4562" s="9"/>
      <c r="M4562" s="9"/>
      <c r="N4562" s="9"/>
      <c r="O4562" s="12"/>
      <c r="P4562" s="9"/>
      <c r="Q4562" s="9"/>
    </row>
    <row r="4563" spans="1:17" x14ac:dyDescent="0.2">
      <c r="A4563" s="9"/>
      <c r="B4563" s="10"/>
      <c r="C4563" s="9"/>
      <c r="D4563" s="11"/>
      <c r="E4563" s="11"/>
      <c r="F4563" s="9"/>
      <c r="G4563" s="9"/>
      <c r="H4563" s="9"/>
      <c r="I4563" s="9"/>
      <c r="J4563" s="9"/>
      <c r="K4563" s="9"/>
      <c r="L4563" s="9"/>
      <c r="M4563" s="9"/>
      <c r="N4563" s="9"/>
      <c r="O4563" s="12"/>
      <c r="P4563" s="9"/>
      <c r="Q4563" s="9"/>
    </row>
    <row r="4564" spans="1:17" x14ac:dyDescent="0.2">
      <c r="A4564" s="9"/>
      <c r="B4564" s="10"/>
      <c r="C4564" s="9"/>
      <c r="D4564" s="11"/>
      <c r="E4564" s="11"/>
      <c r="F4564" s="9"/>
      <c r="G4564" s="9"/>
      <c r="H4564" s="9"/>
      <c r="I4564" s="9"/>
      <c r="J4564" s="9"/>
      <c r="K4564" s="9"/>
      <c r="L4564" s="9"/>
      <c r="M4564" s="9"/>
      <c r="N4564" s="9"/>
      <c r="O4564" s="12"/>
      <c r="P4564" s="9"/>
      <c r="Q4564" s="9"/>
    </row>
    <row r="4565" spans="1:17" x14ac:dyDescent="0.2">
      <c r="A4565" s="9"/>
      <c r="B4565" s="10"/>
      <c r="C4565" s="9"/>
      <c r="D4565" s="11"/>
      <c r="E4565" s="11"/>
      <c r="F4565" s="9"/>
      <c r="G4565" s="9"/>
      <c r="H4565" s="9"/>
      <c r="I4565" s="9"/>
      <c r="J4565" s="9"/>
      <c r="K4565" s="9"/>
      <c r="L4565" s="9"/>
      <c r="M4565" s="9"/>
      <c r="N4565" s="9"/>
      <c r="O4565" s="12"/>
      <c r="P4565" s="9"/>
      <c r="Q4565" s="9"/>
    </row>
    <row r="4566" spans="1:17" x14ac:dyDescent="0.2">
      <c r="A4566" s="9"/>
      <c r="B4566" s="10"/>
      <c r="C4566" s="9"/>
      <c r="D4566" s="11"/>
      <c r="E4566" s="11"/>
      <c r="F4566" s="9"/>
      <c r="G4566" s="9"/>
      <c r="H4566" s="9"/>
      <c r="I4566" s="9"/>
      <c r="J4566" s="9"/>
      <c r="K4566" s="9"/>
      <c r="L4566" s="9"/>
      <c r="M4566" s="9"/>
      <c r="N4566" s="9"/>
      <c r="O4566" s="12"/>
      <c r="P4566" s="9"/>
      <c r="Q4566" s="9"/>
    </row>
    <row r="4567" spans="1:17" x14ac:dyDescent="0.2">
      <c r="A4567" s="9"/>
      <c r="B4567" s="10"/>
      <c r="C4567" s="9"/>
      <c r="D4567" s="11"/>
      <c r="E4567" s="11"/>
      <c r="F4567" s="9"/>
      <c r="G4567" s="9"/>
      <c r="H4567" s="9"/>
      <c r="I4567" s="9"/>
      <c r="J4567" s="9"/>
      <c r="K4567" s="9"/>
      <c r="L4567" s="9"/>
      <c r="M4567" s="9"/>
      <c r="N4567" s="9"/>
      <c r="O4567" s="12"/>
      <c r="P4567" s="9"/>
      <c r="Q4567" s="9"/>
    </row>
    <row r="4568" spans="1:17" x14ac:dyDescent="0.2">
      <c r="A4568" s="9"/>
      <c r="B4568" s="10"/>
      <c r="C4568" s="9"/>
      <c r="D4568" s="11"/>
      <c r="E4568" s="11"/>
      <c r="F4568" s="9"/>
      <c r="G4568" s="9"/>
      <c r="H4568" s="9"/>
      <c r="I4568" s="9"/>
      <c r="J4568" s="9"/>
      <c r="K4568" s="9"/>
      <c r="L4568" s="9"/>
      <c r="M4568" s="9"/>
      <c r="N4568" s="9"/>
      <c r="O4568" s="12"/>
      <c r="P4568" s="9"/>
      <c r="Q4568" s="9"/>
    </row>
    <row r="4569" spans="1:17" x14ac:dyDescent="0.2">
      <c r="A4569" s="9"/>
      <c r="B4569" s="10"/>
      <c r="C4569" s="9"/>
      <c r="D4569" s="11"/>
      <c r="E4569" s="11"/>
      <c r="F4569" s="9"/>
      <c r="G4569" s="9"/>
      <c r="H4569" s="9"/>
      <c r="I4569" s="9"/>
      <c r="J4569" s="9"/>
      <c r="K4569" s="9"/>
      <c r="L4569" s="9"/>
      <c r="M4569" s="9"/>
      <c r="N4569" s="9"/>
      <c r="O4569" s="12"/>
      <c r="P4569" s="9"/>
      <c r="Q4569" s="9"/>
    </row>
    <row r="4570" spans="1:17" x14ac:dyDescent="0.2">
      <c r="A4570" s="9"/>
      <c r="B4570" s="10"/>
      <c r="C4570" s="9"/>
      <c r="D4570" s="11"/>
      <c r="E4570" s="11"/>
      <c r="F4570" s="9"/>
      <c r="G4570" s="9"/>
      <c r="H4570" s="9"/>
      <c r="I4570" s="9"/>
      <c r="J4570" s="9"/>
      <c r="K4570" s="9"/>
      <c r="L4570" s="9"/>
      <c r="M4570" s="9"/>
      <c r="N4570" s="9"/>
      <c r="O4570" s="12"/>
      <c r="P4570" s="9"/>
      <c r="Q4570" s="9"/>
    </row>
    <row r="4571" spans="1:17" x14ac:dyDescent="0.2">
      <c r="A4571" s="9"/>
      <c r="B4571" s="10"/>
      <c r="C4571" s="9"/>
      <c r="D4571" s="11"/>
      <c r="E4571" s="11"/>
      <c r="F4571" s="9"/>
      <c r="G4571" s="9"/>
      <c r="H4571" s="9"/>
      <c r="I4571" s="9"/>
      <c r="J4571" s="9"/>
      <c r="K4571" s="9"/>
      <c r="L4571" s="9"/>
      <c r="M4571" s="9"/>
      <c r="N4571" s="9"/>
      <c r="O4571" s="12"/>
      <c r="P4571" s="9"/>
      <c r="Q4571" s="9"/>
    </row>
    <row r="4572" spans="1:17" x14ac:dyDescent="0.2">
      <c r="A4572" s="9"/>
      <c r="B4572" s="10"/>
      <c r="C4572" s="9"/>
      <c r="D4572" s="11"/>
      <c r="E4572" s="11"/>
      <c r="F4572" s="9"/>
      <c r="G4572" s="9"/>
      <c r="H4572" s="9"/>
      <c r="I4572" s="9"/>
      <c r="J4572" s="9"/>
      <c r="K4572" s="9"/>
      <c r="L4572" s="9"/>
      <c r="M4572" s="9"/>
      <c r="N4572" s="9"/>
      <c r="O4572" s="12"/>
      <c r="P4572" s="9"/>
      <c r="Q4572" s="9"/>
    </row>
    <row r="4573" spans="1:17" x14ac:dyDescent="0.2">
      <c r="A4573" s="9"/>
      <c r="B4573" s="10"/>
      <c r="C4573" s="9"/>
      <c r="D4573" s="11"/>
      <c r="E4573" s="11"/>
      <c r="F4573" s="9"/>
      <c r="G4573" s="9"/>
      <c r="H4573" s="9"/>
      <c r="I4573" s="9"/>
      <c r="J4573" s="9"/>
      <c r="K4573" s="9"/>
      <c r="L4573" s="9"/>
      <c r="M4573" s="9"/>
      <c r="N4573" s="9"/>
      <c r="O4573" s="12"/>
      <c r="P4573" s="9"/>
      <c r="Q4573" s="9"/>
    </row>
    <row r="4574" spans="1:17" x14ac:dyDescent="0.2">
      <c r="A4574" s="9"/>
      <c r="B4574" s="10"/>
      <c r="C4574" s="9"/>
      <c r="D4574" s="11"/>
      <c r="E4574" s="11"/>
      <c r="F4574" s="9"/>
      <c r="G4574" s="9"/>
      <c r="H4574" s="9"/>
      <c r="I4574" s="9"/>
      <c r="J4574" s="9"/>
      <c r="K4574" s="9"/>
      <c r="L4574" s="9"/>
      <c r="M4574" s="9"/>
      <c r="N4574" s="9"/>
      <c r="O4574" s="12"/>
      <c r="P4574" s="9"/>
      <c r="Q4574" s="9"/>
    </row>
    <row r="4575" spans="1:17" x14ac:dyDescent="0.2">
      <c r="A4575" s="9"/>
      <c r="B4575" s="10"/>
      <c r="C4575" s="9"/>
      <c r="D4575" s="11"/>
      <c r="E4575" s="11"/>
      <c r="F4575" s="9"/>
      <c r="G4575" s="9"/>
      <c r="H4575" s="9"/>
      <c r="I4575" s="9"/>
      <c r="J4575" s="9"/>
      <c r="K4575" s="9"/>
      <c r="L4575" s="9"/>
      <c r="M4575" s="9"/>
      <c r="N4575" s="9"/>
      <c r="O4575" s="12"/>
      <c r="P4575" s="9"/>
      <c r="Q4575" s="9"/>
    </row>
    <row r="4576" spans="1:17" x14ac:dyDescent="0.2">
      <c r="A4576" s="9"/>
      <c r="B4576" s="10"/>
      <c r="C4576" s="9"/>
      <c r="D4576" s="11"/>
      <c r="E4576" s="11"/>
      <c r="F4576" s="9"/>
      <c r="G4576" s="9"/>
      <c r="H4576" s="9"/>
      <c r="I4576" s="9"/>
      <c r="J4576" s="9"/>
      <c r="K4576" s="9"/>
      <c r="L4576" s="9"/>
      <c r="M4576" s="9"/>
      <c r="N4576" s="9"/>
      <c r="O4576" s="12"/>
      <c r="P4576" s="9"/>
      <c r="Q4576" s="9"/>
    </row>
    <row r="4577" spans="1:17" x14ac:dyDescent="0.2">
      <c r="A4577" s="9"/>
      <c r="B4577" s="10"/>
      <c r="C4577" s="9"/>
      <c r="D4577" s="11"/>
      <c r="E4577" s="11"/>
      <c r="F4577" s="9"/>
      <c r="G4577" s="9"/>
      <c r="H4577" s="9"/>
      <c r="I4577" s="9"/>
      <c r="J4577" s="9"/>
      <c r="K4577" s="9"/>
      <c r="L4577" s="9"/>
      <c r="M4577" s="9"/>
      <c r="N4577" s="9"/>
      <c r="O4577" s="12"/>
      <c r="P4577" s="9"/>
      <c r="Q4577" s="9"/>
    </row>
    <row r="4578" spans="1:17" x14ac:dyDescent="0.2">
      <c r="A4578" s="9"/>
      <c r="B4578" s="10"/>
      <c r="C4578" s="9"/>
      <c r="D4578" s="11"/>
      <c r="E4578" s="11"/>
      <c r="F4578" s="9"/>
      <c r="G4578" s="9"/>
      <c r="H4578" s="9"/>
      <c r="I4578" s="9"/>
      <c r="J4578" s="9"/>
      <c r="K4578" s="9"/>
      <c r="L4578" s="9"/>
      <c r="M4578" s="9"/>
      <c r="N4578" s="9"/>
      <c r="O4578" s="12"/>
      <c r="P4578" s="9"/>
      <c r="Q4578" s="9"/>
    </row>
    <row r="4579" spans="1:17" x14ac:dyDescent="0.2">
      <c r="A4579" s="9"/>
      <c r="B4579" s="10"/>
      <c r="C4579" s="9"/>
      <c r="D4579" s="11"/>
      <c r="E4579" s="11"/>
      <c r="F4579" s="9"/>
      <c r="G4579" s="9"/>
      <c r="H4579" s="9"/>
      <c r="I4579" s="9"/>
      <c r="J4579" s="9"/>
      <c r="K4579" s="9"/>
      <c r="L4579" s="9"/>
      <c r="M4579" s="9"/>
      <c r="N4579" s="9"/>
      <c r="O4579" s="12"/>
      <c r="P4579" s="9"/>
      <c r="Q4579" s="9"/>
    </row>
    <row r="4580" spans="1:17" x14ac:dyDescent="0.2">
      <c r="A4580" s="9"/>
      <c r="B4580" s="10"/>
      <c r="C4580" s="9"/>
      <c r="D4580" s="11"/>
      <c r="E4580" s="11"/>
      <c r="F4580" s="9"/>
      <c r="G4580" s="9"/>
      <c r="H4580" s="9"/>
      <c r="I4580" s="9"/>
      <c r="J4580" s="9"/>
      <c r="K4580" s="9"/>
      <c r="L4580" s="9"/>
      <c r="M4580" s="9"/>
      <c r="N4580" s="9"/>
      <c r="O4580" s="12"/>
      <c r="P4580" s="9"/>
      <c r="Q4580" s="9"/>
    </row>
    <row r="4581" spans="1:17" x14ac:dyDescent="0.2">
      <c r="A4581" s="9"/>
      <c r="B4581" s="10"/>
      <c r="C4581" s="9"/>
      <c r="D4581" s="11"/>
      <c r="E4581" s="11"/>
      <c r="F4581" s="9"/>
      <c r="G4581" s="9"/>
      <c r="H4581" s="9"/>
      <c r="I4581" s="9"/>
      <c r="J4581" s="9"/>
      <c r="K4581" s="9"/>
      <c r="L4581" s="9"/>
      <c r="M4581" s="9"/>
      <c r="N4581" s="9"/>
      <c r="O4581" s="12"/>
      <c r="P4581" s="9"/>
      <c r="Q4581" s="9"/>
    </row>
    <row r="4582" spans="1:17" x14ac:dyDescent="0.2">
      <c r="A4582" s="9"/>
      <c r="B4582" s="10"/>
      <c r="C4582" s="9"/>
      <c r="D4582" s="11"/>
      <c r="E4582" s="11"/>
      <c r="F4582" s="9"/>
      <c r="G4582" s="9"/>
      <c r="H4582" s="9"/>
      <c r="I4582" s="9"/>
      <c r="J4582" s="9"/>
      <c r="K4582" s="9"/>
      <c r="L4582" s="9"/>
      <c r="M4582" s="9"/>
      <c r="N4582" s="9"/>
      <c r="O4582" s="12"/>
      <c r="P4582" s="9"/>
      <c r="Q4582" s="9"/>
    </row>
    <row r="4583" spans="1:17" x14ac:dyDescent="0.2">
      <c r="A4583" s="9"/>
      <c r="B4583" s="10"/>
      <c r="C4583" s="9"/>
      <c r="D4583" s="11"/>
      <c r="E4583" s="11"/>
      <c r="F4583" s="9"/>
      <c r="G4583" s="9"/>
      <c r="H4583" s="9"/>
      <c r="I4583" s="9"/>
      <c r="J4583" s="9"/>
      <c r="K4583" s="9"/>
      <c r="L4583" s="9"/>
      <c r="M4583" s="9"/>
      <c r="N4583" s="9"/>
      <c r="O4583" s="12"/>
      <c r="P4583" s="9"/>
      <c r="Q4583" s="9"/>
    </row>
    <row r="4584" spans="1:17" x14ac:dyDescent="0.2">
      <c r="A4584" s="9"/>
      <c r="B4584" s="10"/>
      <c r="C4584" s="9"/>
      <c r="D4584" s="11"/>
      <c r="E4584" s="11"/>
      <c r="F4584" s="9"/>
      <c r="G4584" s="9"/>
      <c r="H4584" s="9"/>
      <c r="I4584" s="9"/>
      <c r="J4584" s="9"/>
      <c r="K4584" s="9"/>
      <c r="L4584" s="9"/>
      <c r="M4584" s="9"/>
      <c r="N4584" s="9"/>
      <c r="O4584" s="12"/>
      <c r="P4584" s="9"/>
      <c r="Q4584" s="9"/>
    </row>
    <row r="4585" spans="1:17" x14ac:dyDescent="0.2">
      <c r="A4585" s="9"/>
      <c r="B4585" s="10"/>
      <c r="C4585" s="9"/>
      <c r="D4585" s="11"/>
      <c r="E4585" s="11"/>
      <c r="F4585" s="9"/>
      <c r="G4585" s="9"/>
      <c r="H4585" s="9"/>
      <c r="I4585" s="9"/>
      <c r="J4585" s="9"/>
      <c r="K4585" s="9"/>
      <c r="L4585" s="9"/>
      <c r="M4585" s="9"/>
      <c r="N4585" s="9"/>
      <c r="O4585" s="12"/>
      <c r="P4585" s="9"/>
      <c r="Q4585" s="9"/>
    </row>
    <row r="4586" spans="1:17" x14ac:dyDescent="0.2">
      <c r="A4586" s="9"/>
      <c r="B4586" s="10"/>
      <c r="C4586" s="9"/>
      <c r="D4586" s="11"/>
      <c r="E4586" s="11"/>
      <c r="F4586" s="9"/>
      <c r="G4586" s="9"/>
      <c r="H4586" s="9"/>
      <c r="I4586" s="9"/>
      <c r="J4586" s="9"/>
      <c r="K4586" s="9"/>
      <c r="L4586" s="9"/>
      <c r="M4586" s="9"/>
      <c r="N4586" s="9"/>
      <c r="O4586" s="12"/>
      <c r="P4586" s="9"/>
      <c r="Q4586" s="9"/>
    </row>
    <row r="4587" spans="1:17" x14ac:dyDescent="0.2">
      <c r="A4587" s="9"/>
      <c r="B4587" s="10"/>
      <c r="C4587" s="9"/>
      <c r="D4587" s="11"/>
      <c r="E4587" s="11"/>
      <c r="F4587" s="9"/>
      <c r="G4587" s="9"/>
      <c r="H4587" s="9"/>
      <c r="I4587" s="9"/>
      <c r="J4587" s="9"/>
      <c r="K4587" s="9"/>
      <c r="L4587" s="9"/>
      <c r="M4587" s="9"/>
      <c r="N4587" s="9"/>
      <c r="O4587" s="12"/>
      <c r="P4587" s="9"/>
      <c r="Q4587" s="9"/>
    </row>
    <row r="4588" spans="1:17" x14ac:dyDescent="0.2">
      <c r="A4588" s="9"/>
      <c r="B4588" s="10"/>
      <c r="C4588" s="9"/>
      <c r="D4588" s="11"/>
      <c r="E4588" s="11"/>
      <c r="F4588" s="9"/>
      <c r="G4588" s="9"/>
      <c r="H4588" s="9"/>
      <c r="I4588" s="9"/>
      <c r="J4588" s="9"/>
      <c r="K4588" s="9"/>
      <c r="L4588" s="9"/>
      <c r="M4588" s="9"/>
      <c r="N4588" s="9"/>
      <c r="O4588" s="12"/>
      <c r="P4588" s="9"/>
      <c r="Q4588" s="9"/>
    </row>
    <row r="4589" spans="1:17" x14ac:dyDescent="0.2">
      <c r="A4589" s="9"/>
      <c r="B4589" s="10"/>
      <c r="C4589" s="9"/>
      <c r="D4589" s="11"/>
      <c r="E4589" s="11"/>
      <c r="F4589" s="9"/>
      <c r="G4589" s="9"/>
      <c r="H4589" s="9"/>
      <c r="I4589" s="9"/>
      <c r="J4589" s="9"/>
      <c r="K4589" s="9"/>
      <c r="L4589" s="9"/>
      <c r="M4589" s="9"/>
      <c r="N4589" s="9"/>
      <c r="O4589" s="12"/>
      <c r="P4589" s="9"/>
      <c r="Q4589" s="9"/>
    </row>
    <row r="4590" spans="1:17" x14ac:dyDescent="0.2">
      <c r="A4590" s="9"/>
      <c r="B4590" s="10"/>
      <c r="C4590" s="9"/>
      <c r="D4590" s="11"/>
      <c r="E4590" s="11"/>
      <c r="F4590" s="9"/>
      <c r="G4590" s="9"/>
      <c r="H4590" s="9"/>
      <c r="I4590" s="9"/>
      <c r="J4590" s="9"/>
      <c r="K4590" s="9"/>
      <c r="L4590" s="9"/>
      <c r="M4590" s="9"/>
      <c r="N4590" s="9"/>
      <c r="O4590" s="12"/>
      <c r="P4590" s="9"/>
      <c r="Q4590" s="9"/>
    </row>
    <row r="4591" spans="1:17" x14ac:dyDescent="0.2">
      <c r="A4591" s="9"/>
      <c r="B4591" s="10"/>
      <c r="C4591" s="9"/>
      <c r="D4591" s="11"/>
      <c r="E4591" s="11"/>
      <c r="F4591" s="9"/>
      <c r="G4591" s="9"/>
      <c r="H4591" s="9"/>
      <c r="I4591" s="9"/>
      <c r="J4591" s="9"/>
      <c r="K4591" s="9"/>
      <c r="L4591" s="9"/>
      <c r="M4591" s="9"/>
      <c r="N4591" s="9"/>
      <c r="O4591" s="12"/>
      <c r="P4591" s="9"/>
      <c r="Q4591" s="9"/>
    </row>
    <row r="4592" spans="1:17" x14ac:dyDescent="0.2">
      <c r="A4592" s="9"/>
      <c r="B4592" s="10"/>
      <c r="C4592" s="9"/>
      <c r="D4592" s="11"/>
      <c r="E4592" s="11"/>
      <c r="F4592" s="9"/>
      <c r="G4592" s="9"/>
      <c r="H4592" s="9"/>
      <c r="I4592" s="9"/>
      <c r="J4592" s="9"/>
      <c r="K4592" s="9"/>
      <c r="L4592" s="9"/>
      <c r="M4592" s="9"/>
      <c r="N4592" s="9"/>
      <c r="O4592" s="12"/>
      <c r="P4592" s="9"/>
      <c r="Q4592" s="9"/>
    </row>
    <row r="4593" spans="1:17" x14ac:dyDescent="0.2">
      <c r="A4593" s="9"/>
      <c r="B4593" s="10"/>
      <c r="C4593" s="9"/>
      <c r="D4593" s="11"/>
      <c r="E4593" s="11"/>
      <c r="F4593" s="9"/>
      <c r="G4593" s="9"/>
      <c r="H4593" s="9"/>
      <c r="I4593" s="9"/>
      <c r="J4593" s="9"/>
      <c r="K4593" s="9"/>
      <c r="L4593" s="9"/>
      <c r="M4593" s="9"/>
      <c r="N4593" s="9"/>
      <c r="O4593" s="12"/>
      <c r="P4593" s="9"/>
      <c r="Q4593" s="9"/>
    </row>
    <row r="4594" spans="1:17" x14ac:dyDescent="0.2">
      <c r="A4594" s="9"/>
      <c r="B4594" s="10"/>
      <c r="C4594" s="9"/>
      <c r="D4594" s="11"/>
      <c r="E4594" s="11"/>
      <c r="F4594" s="9"/>
      <c r="G4594" s="9"/>
      <c r="H4594" s="9"/>
      <c r="I4594" s="9"/>
      <c r="J4594" s="9"/>
      <c r="K4594" s="9"/>
      <c r="L4594" s="9"/>
      <c r="M4594" s="9"/>
      <c r="N4594" s="9"/>
      <c r="O4594" s="12"/>
      <c r="P4594" s="9"/>
      <c r="Q4594" s="9"/>
    </row>
    <row r="4595" spans="1:17" x14ac:dyDescent="0.2">
      <c r="A4595" s="9"/>
      <c r="B4595" s="10"/>
      <c r="C4595" s="9"/>
      <c r="D4595" s="11"/>
      <c r="E4595" s="11"/>
      <c r="F4595" s="9"/>
      <c r="G4595" s="9"/>
      <c r="H4595" s="9"/>
      <c r="I4595" s="9"/>
      <c r="J4595" s="9"/>
      <c r="K4595" s="9"/>
      <c r="L4595" s="9"/>
      <c r="M4595" s="9"/>
      <c r="N4595" s="9"/>
      <c r="O4595" s="12"/>
      <c r="P4595" s="9"/>
      <c r="Q4595" s="9"/>
    </row>
    <row r="4596" spans="1:17" x14ac:dyDescent="0.2">
      <c r="A4596" s="9"/>
      <c r="B4596" s="10"/>
      <c r="C4596" s="9"/>
      <c r="D4596" s="11"/>
      <c r="E4596" s="11"/>
      <c r="F4596" s="9"/>
      <c r="G4596" s="9"/>
      <c r="H4596" s="9"/>
      <c r="I4596" s="9"/>
      <c r="J4596" s="9"/>
      <c r="K4596" s="9"/>
      <c r="L4596" s="9"/>
      <c r="M4596" s="9"/>
      <c r="N4596" s="9"/>
      <c r="O4596" s="12"/>
      <c r="P4596" s="9"/>
      <c r="Q4596" s="9"/>
    </row>
    <row r="4597" spans="1:17" x14ac:dyDescent="0.2">
      <c r="A4597" s="9"/>
      <c r="B4597" s="10"/>
      <c r="C4597" s="9"/>
      <c r="D4597" s="11"/>
      <c r="E4597" s="11"/>
      <c r="F4597" s="9"/>
      <c r="G4597" s="9"/>
      <c r="H4597" s="9"/>
      <c r="I4597" s="9"/>
      <c r="J4597" s="9"/>
      <c r="K4597" s="9"/>
      <c r="L4597" s="9"/>
      <c r="M4597" s="9"/>
      <c r="N4597" s="9"/>
      <c r="O4597" s="12"/>
      <c r="P4597" s="9"/>
      <c r="Q4597" s="9"/>
    </row>
    <row r="4598" spans="1:17" x14ac:dyDescent="0.2">
      <c r="A4598" s="9"/>
      <c r="B4598" s="10"/>
      <c r="C4598" s="9"/>
      <c r="D4598" s="11"/>
      <c r="E4598" s="11"/>
      <c r="F4598" s="9"/>
      <c r="G4598" s="9"/>
      <c r="H4598" s="9"/>
      <c r="I4598" s="9"/>
      <c r="J4598" s="9"/>
      <c r="K4598" s="9"/>
      <c r="L4598" s="9"/>
      <c r="M4598" s="9"/>
      <c r="N4598" s="9"/>
      <c r="O4598" s="12"/>
      <c r="P4598" s="9"/>
      <c r="Q4598" s="9"/>
    </row>
    <row r="4599" spans="1:17" x14ac:dyDescent="0.2">
      <c r="A4599" s="9"/>
      <c r="B4599" s="10"/>
      <c r="C4599" s="9"/>
      <c r="D4599" s="11"/>
      <c r="E4599" s="11"/>
      <c r="F4599" s="9"/>
      <c r="G4599" s="9"/>
      <c r="H4599" s="9"/>
      <c r="I4599" s="9"/>
      <c r="J4599" s="9"/>
      <c r="K4599" s="9"/>
      <c r="L4599" s="9"/>
      <c r="M4599" s="9"/>
      <c r="N4599" s="9"/>
      <c r="O4599" s="12"/>
      <c r="P4599" s="9"/>
      <c r="Q4599" s="9"/>
    </row>
    <row r="4600" spans="1:17" x14ac:dyDescent="0.2">
      <c r="A4600" s="9"/>
      <c r="B4600" s="10"/>
      <c r="C4600" s="9"/>
      <c r="D4600" s="11"/>
      <c r="E4600" s="11"/>
      <c r="F4600" s="9"/>
      <c r="G4600" s="9"/>
      <c r="H4600" s="9"/>
      <c r="I4600" s="9"/>
      <c r="J4600" s="9"/>
      <c r="K4600" s="9"/>
      <c r="L4600" s="9"/>
      <c r="M4600" s="9"/>
      <c r="N4600" s="9"/>
      <c r="O4600" s="12"/>
      <c r="P4600" s="9"/>
      <c r="Q4600" s="9"/>
    </row>
    <row r="4601" spans="1:17" x14ac:dyDescent="0.2">
      <c r="A4601" s="9"/>
      <c r="B4601" s="10"/>
      <c r="C4601" s="9"/>
      <c r="D4601" s="11"/>
      <c r="E4601" s="11"/>
      <c r="F4601" s="9"/>
      <c r="G4601" s="9"/>
      <c r="H4601" s="9"/>
      <c r="I4601" s="9"/>
      <c r="J4601" s="9"/>
      <c r="K4601" s="9"/>
      <c r="L4601" s="9"/>
      <c r="M4601" s="9"/>
      <c r="N4601" s="9"/>
      <c r="O4601" s="12"/>
      <c r="P4601" s="9"/>
      <c r="Q4601" s="9"/>
    </row>
    <row r="4602" spans="1:17" x14ac:dyDescent="0.2">
      <c r="A4602" s="9"/>
      <c r="B4602" s="10"/>
      <c r="C4602" s="9"/>
      <c r="D4602" s="11"/>
      <c r="E4602" s="11"/>
      <c r="F4602" s="9"/>
      <c r="G4602" s="9"/>
      <c r="H4602" s="9"/>
      <c r="I4602" s="9"/>
      <c r="J4602" s="9"/>
      <c r="K4602" s="9"/>
      <c r="L4602" s="9"/>
      <c r="M4602" s="9"/>
      <c r="N4602" s="9"/>
      <c r="O4602" s="12"/>
      <c r="P4602" s="9"/>
      <c r="Q4602" s="9"/>
    </row>
    <row r="4603" spans="1:17" x14ac:dyDescent="0.2">
      <c r="A4603" s="9"/>
      <c r="B4603" s="10"/>
      <c r="C4603" s="9"/>
      <c r="D4603" s="11"/>
      <c r="E4603" s="11"/>
      <c r="F4603" s="9"/>
      <c r="G4603" s="9"/>
      <c r="H4603" s="9"/>
      <c r="I4603" s="9"/>
      <c r="J4603" s="9"/>
      <c r="K4603" s="9"/>
      <c r="L4603" s="9"/>
      <c r="M4603" s="9"/>
      <c r="N4603" s="9"/>
      <c r="O4603" s="12"/>
      <c r="P4603" s="9"/>
      <c r="Q4603" s="9"/>
    </row>
    <row r="4604" spans="1:17" x14ac:dyDescent="0.2">
      <c r="A4604" s="9"/>
      <c r="B4604" s="10"/>
      <c r="C4604" s="9"/>
      <c r="D4604" s="11"/>
      <c r="E4604" s="11"/>
      <c r="F4604" s="9"/>
      <c r="G4604" s="9"/>
      <c r="H4604" s="9"/>
      <c r="I4604" s="9"/>
      <c r="J4604" s="9"/>
      <c r="K4604" s="9"/>
      <c r="L4604" s="9"/>
      <c r="M4604" s="9"/>
      <c r="N4604" s="9"/>
      <c r="O4604" s="12"/>
      <c r="P4604" s="9"/>
      <c r="Q4604" s="9"/>
    </row>
    <row r="4605" spans="1:17" x14ac:dyDescent="0.2">
      <c r="A4605" s="9"/>
      <c r="B4605" s="10"/>
      <c r="C4605" s="9"/>
      <c r="D4605" s="11"/>
      <c r="E4605" s="11"/>
      <c r="F4605" s="9"/>
      <c r="G4605" s="9"/>
      <c r="H4605" s="9"/>
      <c r="I4605" s="9"/>
      <c r="J4605" s="9"/>
      <c r="K4605" s="9"/>
      <c r="L4605" s="9"/>
      <c r="M4605" s="9"/>
      <c r="N4605" s="9"/>
      <c r="O4605" s="12"/>
      <c r="P4605" s="9"/>
      <c r="Q4605" s="9"/>
    </row>
    <row r="4606" spans="1:17" x14ac:dyDescent="0.2">
      <c r="A4606" s="9"/>
      <c r="B4606" s="10"/>
      <c r="C4606" s="9"/>
      <c r="D4606" s="11"/>
      <c r="E4606" s="11"/>
      <c r="F4606" s="9"/>
      <c r="G4606" s="9"/>
      <c r="H4606" s="9"/>
      <c r="I4606" s="9"/>
      <c r="J4606" s="9"/>
      <c r="K4606" s="9"/>
      <c r="L4606" s="9"/>
      <c r="M4606" s="9"/>
      <c r="N4606" s="9"/>
      <c r="O4606" s="12"/>
      <c r="P4606" s="9"/>
      <c r="Q4606" s="9"/>
    </row>
    <row r="4607" spans="1:17" x14ac:dyDescent="0.2">
      <c r="A4607" s="9"/>
      <c r="B4607" s="10"/>
      <c r="C4607" s="9"/>
      <c r="D4607" s="11"/>
      <c r="E4607" s="11"/>
      <c r="F4607" s="9"/>
      <c r="G4607" s="9"/>
      <c r="H4607" s="9"/>
      <c r="I4607" s="9"/>
      <c r="J4607" s="9"/>
      <c r="K4607" s="9"/>
      <c r="L4607" s="9"/>
      <c r="M4607" s="9"/>
      <c r="N4607" s="9"/>
      <c r="O4607" s="12"/>
      <c r="P4607" s="9"/>
      <c r="Q4607" s="9"/>
    </row>
    <row r="4608" spans="1:17" x14ac:dyDescent="0.2">
      <c r="A4608" s="9"/>
      <c r="B4608" s="10"/>
      <c r="C4608" s="9"/>
      <c r="D4608" s="11"/>
      <c r="E4608" s="11"/>
      <c r="F4608" s="9"/>
      <c r="G4608" s="9"/>
      <c r="H4608" s="9"/>
      <c r="I4608" s="9"/>
      <c r="J4608" s="9"/>
      <c r="K4608" s="9"/>
      <c r="L4608" s="9"/>
      <c r="M4608" s="9"/>
      <c r="N4608" s="9"/>
      <c r="O4608" s="12"/>
      <c r="P4608" s="9"/>
      <c r="Q4608" s="9"/>
    </row>
    <row r="4609" spans="1:17" x14ac:dyDescent="0.2">
      <c r="A4609" s="9"/>
      <c r="B4609" s="10"/>
      <c r="C4609" s="9"/>
      <c r="D4609" s="11"/>
      <c r="E4609" s="11"/>
      <c r="F4609" s="9"/>
      <c r="G4609" s="9"/>
      <c r="H4609" s="9"/>
      <c r="I4609" s="9"/>
      <c r="J4609" s="9"/>
      <c r="K4609" s="9"/>
      <c r="L4609" s="9"/>
      <c r="M4609" s="9"/>
      <c r="N4609" s="9"/>
      <c r="O4609" s="12"/>
      <c r="P4609" s="9"/>
      <c r="Q4609" s="9"/>
    </row>
    <row r="4610" spans="1:17" x14ac:dyDescent="0.2">
      <c r="A4610" s="9"/>
      <c r="B4610" s="10"/>
      <c r="C4610" s="9"/>
      <c r="D4610" s="11"/>
      <c r="E4610" s="11"/>
      <c r="F4610" s="9"/>
      <c r="G4610" s="9"/>
      <c r="H4610" s="9"/>
      <c r="I4610" s="9"/>
      <c r="J4610" s="9"/>
      <c r="K4610" s="9"/>
      <c r="L4610" s="9"/>
      <c r="M4610" s="9"/>
      <c r="N4610" s="9"/>
      <c r="O4610" s="12"/>
      <c r="P4610" s="9"/>
      <c r="Q4610" s="9"/>
    </row>
    <row r="4611" spans="1:17" x14ac:dyDescent="0.2">
      <c r="A4611" s="9"/>
      <c r="B4611" s="10"/>
      <c r="C4611" s="9"/>
      <c r="D4611" s="11"/>
      <c r="E4611" s="11"/>
      <c r="F4611" s="9"/>
      <c r="G4611" s="9"/>
      <c r="H4611" s="9"/>
      <c r="I4611" s="9"/>
      <c r="J4611" s="9"/>
      <c r="K4611" s="9"/>
      <c r="L4611" s="9"/>
      <c r="M4611" s="9"/>
      <c r="N4611" s="9"/>
      <c r="O4611" s="12"/>
      <c r="P4611" s="9"/>
      <c r="Q4611" s="9"/>
    </row>
    <row r="4612" spans="1:17" x14ac:dyDescent="0.2">
      <c r="A4612" s="9"/>
      <c r="B4612" s="10"/>
      <c r="C4612" s="9"/>
      <c r="D4612" s="11"/>
      <c r="E4612" s="11"/>
      <c r="F4612" s="9"/>
      <c r="G4612" s="9"/>
      <c r="H4612" s="9"/>
      <c r="I4612" s="9"/>
      <c r="J4612" s="9"/>
      <c r="K4612" s="9"/>
      <c r="L4612" s="9"/>
      <c r="M4612" s="9"/>
      <c r="N4612" s="9"/>
      <c r="O4612" s="12"/>
      <c r="P4612" s="9"/>
      <c r="Q4612" s="9"/>
    </row>
    <row r="4613" spans="1:17" x14ac:dyDescent="0.2">
      <c r="A4613" s="9"/>
      <c r="B4613" s="10"/>
      <c r="C4613" s="9"/>
      <c r="D4613" s="11"/>
      <c r="E4613" s="11"/>
      <c r="F4613" s="9"/>
      <c r="G4613" s="9"/>
      <c r="H4613" s="9"/>
      <c r="I4613" s="9"/>
      <c r="J4613" s="9"/>
      <c r="K4613" s="9"/>
      <c r="L4613" s="9"/>
      <c r="M4613" s="9"/>
      <c r="N4613" s="9"/>
      <c r="O4613" s="12"/>
      <c r="P4613" s="9"/>
      <c r="Q4613" s="9"/>
    </row>
    <row r="4614" spans="1:17" x14ac:dyDescent="0.2">
      <c r="A4614" s="9"/>
      <c r="B4614" s="10"/>
      <c r="C4614" s="9"/>
      <c r="D4614" s="11"/>
      <c r="E4614" s="11"/>
      <c r="F4614" s="9"/>
      <c r="G4614" s="9"/>
      <c r="H4614" s="9"/>
      <c r="I4614" s="9"/>
      <c r="J4614" s="9"/>
      <c r="K4614" s="9"/>
      <c r="L4614" s="9"/>
      <c r="M4614" s="9"/>
      <c r="N4614" s="9"/>
      <c r="O4614" s="12"/>
      <c r="P4614" s="9"/>
      <c r="Q4614" s="9"/>
    </row>
    <row r="4615" spans="1:17" x14ac:dyDescent="0.2">
      <c r="A4615" s="9"/>
      <c r="B4615" s="10"/>
      <c r="C4615" s="9"/>
      <c r="D4615" s="11"/>
      <c r="E4615" s="11"/>
      <c r="F4615" s="9"/>
      <c r="G4615" s="9"/>
      <c r="H4615" s="9"/>
      <c r="I4615" s="9"/>
      <c r="J4615" s="9"/>
      <c r="K4615" s="9"/>
      <c r="L4615" s="9"/>
      <c r="M4615" s="9"/>
      <c r="N4615" s="9"/>
      <c r="O4615" s="12"/>
      <c r="P4615" s="9"/>
      <c r="Q4615" s="9"/>
    </row>
    <row r="4616" spans="1:17" x14ac:dyDescent="0.2">
      <c r="A4616" s="9"/>
      <c r="B4616" s="10"/>
      <c r="C4616" s="9"/>
      <c r="D4616" s="11"/>
      <c r="E4616" s="11"/>
      <c r="F4616" s="9"/>
      <c r="G4616" s="9"/>
      <c r="H4616" s="9"/>
      <c r="I4616" s="9"/>
      <c r="J4616" s="9"/>
      <c r="K4616" s="9"/>
      <c r="L4616" s="9"/>
      <c r="M4616" s="9"/>
      <c r="N4616" s="9"/>
      <c r="O4616" s="12"/>
      <c r="P4616" s="9"/>
      <c r="Q4616" s="9"/>
    </row>
    <row r="4617" spans="1:17" x14ac:dyDescent="0.2">
      <c r="A4617" s="9"/>
      <c r="B4617" s="10"/>
      <c r="C4617" s="9"/>
      <c r="D4617" s="11"/>
      <c r="E4617" s="11"/>
      <c r="F4617" s="9"/>
      <c r="G4617" s="9"/>
      <c r="H4617" s="9"/>
      <c r="I4617" s="9"/>
      <c r="J4617" s="9"/>
      <c r="K4617" s="9"/>
      <c r="L4617" s="9"/>
      <c r="M4617" s="9"/>
      <c r="N4617" s="9"/>
      <c r="O4617" s="12"/>
      <c r="P4617" s="9"/>
      <c r="Q4617" s="9"/>
    </row>
    <row r="4618" spans="1:17" x14ac:dyDescent="0.2">
      <c r="A4618" s="9"/>
      <c r="B4618" s="10"/>
      <c r="C4618" s="9"/>
      <c r="D4618" s="11"/>
      <c r="E4618" s="11"/>
      <c r="F4618" s="9"/>
      <c r="G4618" s="9"/>
      <c r="H4618" s="9"/>
      <c r="I4618" s="9"/>
      <c r="J4618" s="9"/>
      <c r="K4618" s="9"/>
      <c r="L4618" s="9"/>
      <c r="M4618" s="9"/>
      <c r="N4618" s="9"/>
      <c r="O4618" s="12"/>
      <c r="P4618" s="9"/>
      <c r="Q4618" s="9"/>
    </row>
    <row r="4619" spans="1:17" x14ac:dyDescent="0.2">
      <c r="A4619" s="9"/>
      <c r="B4619" s="10"/>
      <c r="C4619" s="9"/>
      <c r="D4619" s="11"/>
      <c r="E4619" s="11"/>
      <c r="F4619" s="9"/>
      <c r="G4619" s="9"/>
      <c r="H4619" s="9"/>
      <c r="I4619" s="9"/>
      <c r="J4619" s="9"/>
      <c r="K4619" s="9"/>
      <c r="L4619" s="9"/>
      <c r="M4619" s="9"/>
      <c r="N4619" s="9"/>
      <c r="O4619" s="12"/>
      <c r="P4619" s="9"/>
      <c r="Q4619" s="9"/>
    </row>
    <row r="4620" spans="1:17" x14ac:dyDescent="0.2">
      <c r="A4620" s="9"/>
      <c r="B4620" s="10"/>
      <c r="C4620" s="9"/>
      <c r="D4620" s="11"/>
      <c r="E4620" s="11"/>
      <c r="F4620" s="9"/>
      <c r="G4620" s="9"/>
      <c r="H4620" s="9"/>
      <c r="I4620" s="9"/>
      <c r="J4620" s="9"/>
      <c r="K4620" s="9"/>
      <c r="L4620" s="9"/>
      <c r="M4620" s="9"/>
      <c r="N4620" s="9"/>
      <c r="O4620" s="12"/>
      <c r="P4620" s="9"/>
      <c r="Q4620" s="9"/>
    </row>
    <row r="4621" spans="1:17" x14ac:dyDescent="0.2">
      <c r="A4621" s="9"/>
      <c r="B4621" s="10"/>
      <c r="C4621" s="9"/>
      <c r="D4621" s="11"/>
      <c r="E4621" s="11"/>
      <c r="F4621" s="9"/>
      <c r="G4621" s="9"/>
      <c r="H4621" s="9"/>
      <c r="I4621" s="9"/>
      <c r="J4621" s="9"/>
      <c r="K4621" s="9"/>
      <c r="L4621" s="9"/>
      <c r="M4621" s="9"/>
      <c r="N4621" s="9"/>
      <c r="O4621" s="12"/>
      <c r="P4621" s="9"/>
      <c r="Q4621" s="9"/>
    </row>
    <row r="4622" spans="1:17" x14ac:dyDescent="0.2">
      <c r="A4622" s="9"/>
      <c r="B4622" s="10"/>
      <c r="C4622" s="9"/>
      <c r="D4622" s="11"/>
      <c r="E4622" s="11"/>
      <c r="F4622" s="9"/>
      <c r="G4622" s="9"/>
      <c r="H4622" s="9"/>
      <c r="I4622" s="9"/>
      <c r="J4622" s="9"/>
      <c r="K4622" s="9"/>
      <c r="L4622" s="9"/>
      <c r="M4622" s="9"/>
      <c r="N4622" s="9"/>
      <c r="O4622" s="12"/>
      <c r="P4622" s="9"/>
      <c r="Q4622" s="9"/>
    </row>
    <row r="4623" spans="1:17" x14ac:dyDescent="0.2">
      <c r="A4623" s="9"/>
      <c r="B4623" s="10"/>
      <c r="C4623" s="9"/>
      <c r="D4623" s="11"/>
      <c r="E4623" s="11"/>
      <c r="F4623" s="9"/>
      <c r="G4623" s="9"/>
      <c r="H4623" s="9"/>
      <c r="I4623" s="9"/>
      <c r="J4623" s="9"/>
      <c r="K4623" s="9"/>
      <c r="L4623" s="9"/>
      <c r="M4623" s="9"/>
      <c r="N4623" s="9"/>
      <c r="O4623" s="12"/>
      <c r="P4623" s="9"/>
      <c r="Q4623" s="9"/>
    </row>
    <row r="4624" spans="1:17" x14ac:dyDescent="0.2">
      <c r="A4624" s="9"/>
      <c r="B4624" s="10"/>
      <c r="C4624" s="9"/>
      <c r="D4624" s="11"/>
      <c r="E4624" s="11"/>
      <c r="F4624" s="9"/>
      <c r="G4624" s="9"/>
      <c r="H4624" s="9"/>
      <c r="I4624" s="9"/>
      <c r="J4624" s="9"/>
      <c r="K4624" s="9"/>
      <c r="L4624" s="9"/>
      <c r="M4624" s="9"/>
      <c r="N4624" s="9"/>
      <c r="O4624" s="12"/>
      <c r="P4624" s="9"/>
      <c r="Q4624" s="9"/>
    </row>
    <row r="4625" spans="1:17" x14ac:dyDescent="0.2">
      <c r="A4625" s="9"/>
      <c r="B4625" s="10"/>
      <c r="C4625" s="9"/>
      <c r="D4625" s="11"/>
      <c r="E4625" s="11"/>
      <c r="F4625" s="9"/>
      <c r="G4625" s="9"/>
      <c r="H4625" s="9"/>
      <c r="I4625" s="9"/>
      <c r="J4625" s="9"/>
      <c r="K4625" s="9"/>
      <c r="L4625" s="9"/>
      <c r="M4625" s="9"/>
      <c r="N4625" s="9"/>
      <c r="O4625" s="12"/>
      <c r="P4625" s="9"/>
      <c r="Q4625" s="9"/>
    </row>
    <row r="4626" spans="1:17" x14ac:dyDescent="0.2">
      <c r="A4626" s="9"/>
      <c r="B4626" s="10"/>
      <c r="C4626" s="9"/>
      <c r="D4626" s="11"/>
      <c r="E4626" s="11"/>
      <c r="F4626" s="9"/>
      <c r="G4626" s="9"/>
      <c r="H4626" s="9"/>
      <c r="I4626" s="9"/>
      <c r="J4626" s="9"/>
      <c r="K4626" s="9"/>
      <c r="L4626" s="9"/>
      <c r="M4626" s="9"/>
      <c r="N4626" s="9"/>
      <c r="O4626" s="12"/>
      <c r="P4626" s="9"/>
      <c r="Q4626" s="9"/>
    </row>
    <row r="4627" spans="1:17" x14ac:dyDescent="0.2">
      <c r="A4627" s="9"/>
      <c r="B4627" s="10"/>
      <c r="C4627" s="9"/>
      <c r="D4627" s="11"/>
      <c r="E4627" s="11"/>
      <c r="F4627" s="9"/>
      <c r="G4627" s="9"/>
      <c r="H4627" s="9"/>
      <c r="I4627" s="9"/>
      <c r="J4627" s="9"/>
      <c r="K4627" s="9"/>
      <c r="L4627" s="9"/>
      <c r="M4627" s="9"/>
      <c r="N4627" s="9"/>
      <c r="O4627" s="12"/>
      <c r="P4627" s="9"/>
      <c r="Q4627" s="9"/>
    </row>
    <row r="4628" spans="1:17" x14ac:dyDescent="0.2">
      <c r="A4628" s="9"/>
      <c r="B4628" s="10"/>
      <c r="C4628" s="9"/>
      <c r="D4628" s="11"/>
      <c r="E4628" s="11"/>
      <c r="F4628" s="9"/>
      <c r="G4628" s="9"/>
      <c r="H4628" s="9"/>
      <c r="I4628" s="9"/>
      <c r="J4628" s="9"/>
      <c r="K4628" s="9"/>
      <c r="L4628" s="9"/>
      <c r="M4628" s="9"/>
      <c r="N4628" s="9"/>
      <c r="O4628" s="12"/>
      <c r="P4628" s="9"/>
      <c r="Q4628" s="9"/>
    </row>
    <row r="4629" spans="1:17" x14ac:dyDescent="0.2">
      <c r="A4629" s="9"/>
      <c r="B4629" s="10"/>
      <c r="C4629" s="9"/>
      <c r="D4629" s="11"/>
      <c r="E4629" s="11"/>
      <c r="F4629" s="9"/>
      <c r="G4629" s="9"/>
      <c r="H4629" s="9"/>
      <c r="I4629" s="9"/>
      <c r="J4629" s="9"/>
      <c r="K4629" s="9"/>
      <c r="L4629" s="9"/>
      <c r="M4629" s="9"/>
      <c r="N4629" s="9"/>
      <c r="O4629" s="12"/>
      <c r="P4629" s="9"/>
      <c r="Q4629" s="9"/>
    </row>
    <row r="4630" spans="1:17" x14ac:dyDescent="0.2">
      <c r="A4630" s="9"/>
      <c r="B4630" s="10"/>
      <c r="C4630" s="9"/>
      <c r="D4630" s="11"/>
      <c r="E4630" s="11"/>
      <c r="F4630" s="9"/>
      <c r="G4630" s="9"/>
      <c r="H4630" s="9"/>
      <c r="I4630" s="9"/>
      <c r="J4630" s="9"/>
      <c r="K4630" s="9"/>
      <c r="L4630" s="9"/>
      <c r="M4630" s="9"/>
      <c r="N4630" s="9"/>
      <c r="O4630" s="12"/>
      <c r="P4630" s="9"/>
      <c r="Q4630" s="9"/>
    </row>
    <row r="4631" spans="1:17" x14ac:dyDescent="0.2">
      <c r="A4631" s="9"/>
      <c r="B4631" s="10"/>
      <c r="C4631" s="9"/>
      <c r="D4631" s="11"/>
      <c r="E4631" s="11"/>
      <c r="F4631" s="9"/>
      <c r="G4631" s="9"/>
      <c r="H4631" s="9"/>
      <c r="I4631" s="9"/>
      <c r="J4631" s="9"/>
      <c r="K4631" s="9"/>
      <c r="L4631" s="9"/>
      <c r="M4631" s="9"/>
      <c r="N4631" s="9"/>
      <c r="O4631" s="12"/>
      <c r="P4631" s="9"/>
      <c r="Q4631" s="9"/>
    </row>
    <row r="4632" spans="1:17" x14ac:dyDescent="0.2">
      <c r="A4632" s="9"/>
      <c r="B4632" s="10"/>
      <c r="C4632" s="9"/>
      <c r="D4632" s="11"/>
      <c r="E4632" s="11"/>
      <c r="F4632" s="9"/>
      <c r="G4632" s="9"/>
      <c r="H4632" s="9"/>
      <c r="I4632" s="9"/>
      <c r="J4632" s="9"/>
      <c r="K4632" s="9"/>
      <c r="L4632" s="9"/>
      <c r="M4632" s="9"/>
      <c r="N4632" s="9"/>
      <c r="O4632" s="12"/>
      <c r="P4632" s="9"/>
      <c r="Q4632" s="9"/>
    </row>
    <row r="4633" spans="1:17" x14ac:dyDescent="0.2">
      <c r="A4633" s="9"/>
      <c r="B4633" s="10"/>
      <c r="C4633" s="9"/>
      <c r="D4633" s="11"/>
      <c r="E4633" s="11"/>
      <c r="F4633" s="9"/>
      <c r="G4633" s="9"/>
      <c r="H4633" s="9"/>
      <c r="I4633" s="9"/>
      <c r="J4633" s="9"/>
      <c r="K4633" s="9"/>
      <c r="L4633" s="9"/>
      <c r="M4633" s="9"/>
      <c r="N4633" s="9"/>
      <c r="O4633" s="12"/>
      <c r="P4633" s="9"/>
      <c r="Q4633" s="9"/>
    </row>
    <row r="4634" spans="1:17" x14ac:dyDescent="0.2">
      <c r="A4634" s="9"/>
      <c r="B4634" s="10"/>
      <c r="C4634" s="9"/>
      <c r="D4634" s="11"/>
      <c r="E4634" s="11"/>
      <c r="F4634" s="9"/>
      <c r="G4634" s="9"/>
      <c r="H4634" s="9"/>
      <c r="I4634" s="9"/>
      <c r="J4634" s="9"/>
      <c r="K4634" s="9"/>
      <c r="L4634" s="9"/>
      <c r="M4634" s="9"/>
      <c r="N4634" s="9"/>
      <c r="O4634" s="12"/>
      <c r="P4634" s="9"/>
      <c r="Q4634" s="9"/>
    </row>
    <row r="4635" spans="1:17" x14ac:dyDescent="0.2">
      <c r="A4635" s="9"/>
      <c r="B4635" s="10"/>
      <c r="C4635" s="9"/>
      <c r="D4635" s="11"/>
      <c r="E4635" s="11"/>
      <c r="F4635" s="9"/>
      <c r="G4635" s="9"/>
      <c r="H4635" s="9"/>
      <c r="I4635" s="9"/>
      <c r="J4635" s="9"/>
      <c r="K4635" s="9"/>
      <c r="L4635" s="9"/>
      <c r="M4635" s="9"/>
      <c r="N4635" s="9"/>
      <c r="O4635" s="12"/>
      <c r="P4635" s="9"/>
      <c r="Q4635" s="9"/>
    </row>
    <row r="4636" spans="1:17" x14ac:dyDescent="0.2">
      <c r="A4636" s="9"/>
      <c r="B4636" s="10"/>
      <c r="C4636" s="9"/>
      <c r="D4636" s="11"/>
      <c r="E4636" s="11"/>
      <c r="F4636" s="9"/>
      <c r="G4636" s="9"/>
      <c r="H4636" s="9"/>
      <c r="I4636" s="9"/>
      <c r="J4636" s="9"/>
      <c r="K4636" s="9"/>
      <c r="L4636" s="9"/>
      <c r="M4636" s="9"/>
      <c r="N4636" s="9"/>
      <c r="O4636" s="12"/>
      <c r="P4636" s="9"/>
      <c r="Q4636" s="9"/>
    </row>
    <row r="4637" spans="1:17" x14ac:dyDescent="0.2">
      <c r="A4637" s="9"/>
      <c r="B4637" s="10"/>
      <c r="C4637" s="9"/>
      <c r="D4637" s="11"/>
      <c r="E4637" s="11"/>
      <c r="F4637" s="9"/>
      <c r="G4637" s="9"/>
      <c r="H4637" s="9"/>
      <c r="I4637" s="9"/>
      <c r="J4637" s="9"/>
      <c r="K4637" s="9"/>
      <c r="L4637" s="9"/>
      <c r="M4637" s="9"/>
      <c r="N4637" s="9"/>
      <c r="O4637" s="12"/>
      <c r="P4637" s="9"/>
      <c r="Q4637" s="9"/>
    </row>
    <row r="4638" spans="1:17" x14ac:dyDescent="0.2">
      <c r="A4638" s="9"/>
      <c r="B4638" s="10"/>
      <c r="C4638" s="9"/>
      <c r="D4638" s="11"/>
      <c r="E4638" s="11"/>
      <c r="F4638" s="9"/>
      <c r="G4638" s="9"/>
      <c r="H4638" s="9"/>
      <c r="I4638" s="9"/>
      <c r="J4638" s="9"/>
      <c r="K4638" s="9"/>
      <c r="L4638" s="9"/>
      <c r="M4638" s="9"/>
      <c r="N4638" s="9"/>
      <c r="O4638" s="12"/>
      <c r="P4638" s="9"/>
      <c r="Q4638" s="9"/>
    </row>
    <row r="4639" spans="1:17" x14ac:dyDescent="0.2">
      <c r="A4639" s="9"/>
      <c r="B4639" s="10"/>
      <c r="C4639" s="9"/>
      <c r="D4639" s="11"/>
      <c r="E4639" s="11"/>
      <c r="F4639" s="9"/>
      <c r="G4639" s="9"/>
      <c r="H4639" s="9"/>
      <c r="I4639" s="9"/>
      <c r="J4639" s="9"/>
      <c r="K4639" s="9"/>
      <c r="L4639" s="9"/>
      <c r="M4639" s="9"/>
      <c r="N4639" s="9"/>
      <c r="O4639" s="12"/>
      <c r="P4639" s="9"/>
      <c r="Q4639" s="9"/>
    </row>
    <row r="4640" spans="1:17" x14ac:dyDescent="0.2">
      <c r="A4640" s="9"/>
      <c r="B4640" s="10"/>
      <c r="C4640" s="9"/>
      <c r="D4640" s="11"/>
      <c r="E4640" s="11"/>
      <c r="F4640" s="9"/>
      <c r="G4640" s="9"/>
      <c r="H4640" s="9"/>
      <c r="I4640" s="9"/>
      <c r="J4640" s="9"/>
      <c r="K4640" s="9"/>
      <c r="L4640" s="9"/>
      <c r="M4640" s="9"/>
      <c r="N4640" s="9"/>
      <c r="O4640" s="12"/>
      <c r="P4640" s="9"/>
      <c r="Q4640" s="9"/>
    </row>
    <row r="4641" spans="1:17" x14ac:dyDescent="0.2">
      <c r="A4641" s="9"/>
      <c r="B4641" s="10"/>
      <c r="C4641" s="9"/>
      <c r="D4641" s="11"/>
      <c r="E4641" s="11"/>
      <c r="F4641" s="9"/>
      <c r="G4641" s="9"/>
      <c r="H4641" s="9"/>
      <c r="I4641" s="9"/>
      <c r="J4641" s="9"/>
      <c r="K4641" s="9"/>
      <c r="L4641" s="9"/>
      <c r="M4641" s="9"/>
      <c r="N4641" s="9"/>
      <c r="O4641" s="12"/>
      <c r="P4641" s="9"/>
      <c r="Q4641" s="9"/>
    </row>
    <row r="4642" spans="1:17" x14ac:dyDescent="0.2">
      <c r="A4642" s="9"/>
      <c r="B4642" s="10"/>
      <c r="C4642" s="9"/>
      <c r="D4642" s="11"/>
      <c r="E4642" s="11"/>
      <c r="F4642" s="9"/>
      <c r="G4642" s="9"/>
      <c r="H4642" s="9"/>
      <c r="I4642" s="9"/>
      <c r="J4642" s="9"/>
      <c r="K4642" s="9"/>
      <c r="L4642" s="9"/>
      <c r="M4642" s="9"/>
      <c r="N4642" s="9"/>
      <c r="O4642" s="12"/>
      <c r="P4642" s="9"/>
      <c r="Q4642" s="9"/>
    </row>
    <row r="4643" spans="1:17" x14ac:dyDescent="0.2">
      <c r="A4643" s="9"/>
      <c r="B4643" s="10"/>
      <c r="C4643" s="9"/>
      <c r="D4643" s="11"/>
      <c r="E4643" s="11"/>
      <c r="F4643" s="9"/>
      <c r="G4643" s="9"/>
      <c r="H4643" s="9"/>
      <c r="I4643" s="9"/>
      <c r="J4643" s="9"/>
      <c r="K4643" s="9"/>
      <c r="L4643" s="9"/>
      <c r="M4643" s="9"/>
      <c r="N4643" s="9"/>
      <c r="O4643" s="12"/>
      <c r="P4643" s="9"/>
      <c r="Q4643" s="9"/>
    </row>
    <row r="4644" spans="1:17" x14ac:dyDescent="0.2">
      <c r="A4644" s="9"/>
      <c r="B4644" s="10"/>
      <c r="C4644" s="9"/>
      <c r="D4644" s="11"/>
      <c r="E4644" s="11"/>
      <c r="F4644" s="9"/>
      <c r="G4644" s="9"/>
      <c r="H4644" s="9"/>
      <c r="I4644" s="9"/>
      <c r="J4644" s="9"/>
      <c r="K4644" s="9"/>
      <c r="L4644" s="9"/>
      <c r="M4644" s="9"/>
      <c r="N4644" s="9"/>
      <c r="O4644" s="12"/>
      <c r="P4644" s="9"/>
      <c r="Q4644" s="9"/>
    </row>
    <row r="4645" spans="1:17" x14ac:dyDescent="0.2">
      <c r="A4645" s="9"/>
      <c r="B4645" s="10"/>
      <c r="C4645" s="9"/>
      <c r="D4645" s="11"/>
      <c r="E4645" s="11"/>
      <c r="F4645" s="9"/>
      <c r="G4645" s="9"/>
      <c r="H4645" s="9"/>
      <c r="I4645" s="9"/>
      <c r="J4645" s="9"/>
      <c r="K4645" s="9"/>
      <c r="L4645" s="9"/>
      <c r="M4645" s="9"/>
      <c r="N4645" s="9"/>
      <c r="O4645" s="12"/>
      <c r="P4645" s="9"/>
      <c r="Q4645" s="9"/>
    </row>
    <row r="4646" spans="1:17" x14ac:dyDescent="0.2">
      <c r="A4646" s="9"/>
      <c r="B4646" s="10"/>
      <c r="C4646" s="9"/>
      <c r="D4646" s="11"/>
      <c r="E4646" s="11"/>
      <c r="F4646" s="9"/>
      <c r="G4646" s="9"/>
      <c r="H4646" s="9"/>
      <c r="I4646" s="9"/>
      <c r="J4646" s="9"/>
      <c r="K4646" s="9"/>
      <c r="L4646" s="9"/>
      <c r="M4646" s="9"/>
      <c r="N4646" s="9"/>
      <c r="O4646" s="12"/>
      <c r="P4646" s="9"/>
      <c r="Q4646" s="9"/>
    </row>
    <row r="4647" spans="1:17" x14ac:dyDescent="0.2">
      <c r="A4647" s="9"/>
      <c r="B4647" s="10"/>
      <c r="C4647" s="9"/>
      <c r="D4647" s="11"/>
      <c r="E4647" s="11"/>
      <c r="F4647" s="9"/>
      <c r="G4647" s="9"/>
      <c r="H4647" s="9"/>
      <c r="I4647" s="9"/>
      <c r="J4647" s="9"/>
      <c r="K4647" s="9"/>
      <c r="L4647" s="9"/>
      <c r="M4647" s="9"/>
      <c r="N4647" s="9"/>
      <c r="O4647" s="12"/>
      <c r="P4647" s="9"/>
      <c r="Q4647" s="9"/>
    </row>
    <row r="4648" spans="1:17" x14ac:dyDescent="0.2">
      <c r="A4648" s="9"/>
      <c r="B4648" s="10"/>
      <c r="C4648" s="9"/>
      <c r="D4648" s="11"/>
      <c r="E4648" s="11"/>
      <c r="F4648" s="9"/>
      <c r="G4648" s="9"/>
      <c r="H4648" s="9"/>
      <c r="I4648" s="9"/>
      <c r="J4648" s="9"/>
      <c r="K4648" s="9"/>
      <c r="L4648" s="9"/>
      <c r="M4648" s="9"/>
      <c r="N4648" s="9"/>
      <c r="O4648" s="12"/>
      <c r="P4648" s="9"/>
      <c r="Q4648" s="9"/>
    </row>
    <row r="4649" spans="1:17" x14ac:dyDescent="0.2">
      <c r="A4649" s="9"/>
      <c r="B4649" s="10"/>
      <c r="C4649" s="9"/>
      <c r="D4649" s="11"/>
      <c r="E4649" s="11"/>
      <c r="F4649" s="9"/>
      <c r="G4649" s="9"/>
      <c r="H4649" s="9"/>
      <c r="I4649" s="9"/>
      <c r="J4649" s="9"/>
      <c r="K4649" s="9"/>
      <c r="L4649" s="9"/>
      <c r="M4649" s="9"/>
      <c r="N4649" s="9"/>
      <c r="O4649" s="12"/>
      <c r="P4649" s="9"/>
      <c r="Q4649" s="9"/>
    </row>
    <row r="4650" spans="1:17" x14ac:dyDescent="0.2">
      <c r="A4650" s="9"/>
      <c r="B4650" s="10"/>
      <c r="C4650" s="9"/>
      <c r="D4650" s="11"/>
      <c r="E4650" s="11"/>
      <c r="F4650" s="9"/>
      <c r="G4650" s="9"/>
      <c r="H4650" s="9"/>
      <c r="I4650" s="9"/>
      <c r="J4650" s="9"/>
      <c r="K4650" s="9"/>
      <c r="L4650" s="9"/>
      <c r="M4650" s="9"/>
      <c r="N4650" s="9"/>
      <c r="O4650" s="12"/>
      <c r="P4650" s="9"/>
      <c r="Q4650" s="9"/>
    </row>
    <row r="4651" spans="1:17" x14ac:dyDescent="0.2">
      <c r="A4651" s="9"/>
      <c r="B4651" s="10"/>
      <c r="C4651" s="9"/>
      <c r="D4651" s="11"/>
      <c r="E4651" s="11"/>
      <c r="F4651" s="9"/>
      <c r="G4651" s="9"/>
      <c r="H4651" s="9"/>
      <c r="I4651" s="9"/>
      <c r="J4651" s="9"/>
      <c r="K4651" s="9"/>
      <c r="L4651" s="9"/>
      <c r="M4651" s="9"/>
      <c r="N4651" s="9"/>
      <c r="O4651" s="12"/>
      <c r="P4651" s="9"/>
      <c r="Q4651" s="9"/>
    </row>
    <row r="4652" spans="1:17" x14ac:dyDescent="0.2">
      <c r="A4652" s="9"/>
      <c r="B4652" s="10"/>
      <c r="C4652" s="9"/>
      <c r="D4652" s="11"/>
      <c r="E4652" s="11"/>
      <c r="F4652" s="9"/>
      <c r="G4652" s="9"/>
      <c r="H4652" s="9"/>
      <c r="I4652" s="9"/>
      <c r="J4652" s="9"/>
      <c r="K4652" s="9"/>
      <c r="L4652" s="9"/>
      <c r="M4652" s="9"/>
      <c r="N4652" s="9"/>
      <c r="O4652" s="12"/>
      <c r="P4652" s="9"/>
      <c r="Q4652" s="9"/>
    </row>
    <row r="4653" spans="1:17" x14ac:dyDescent="0.2">
      <c r="A4653" s="9"/>
      <c r="B4653" s="10"/>
      <c r="C4653" s="9"/>
      <c r="D4653" s="11"/>
      <c r="E4653" s="11"/>
      <c r="F4653" s="9"/>
      <c r="G4653" s="9"/>
      <c r="H4653" s="9"/>
      <c r="I4653" s="9"/>
      <c r="J4653" s="9"/>
      <c r="K4653" s="9"/>
      <c r="L4653" s="9"/>
      <c r="M4653" s="9"/>
      <c r="N4653" s="9"/>
      <c r="O4653" s="12"/>
      <c r="P4653" s="9"/>
      <c r="Q4653" s="9"/>
    </row>
    <row r="4654" spans="1:17" x14ac:dyDescent="0.2">
      <c r="A4654" s="9"/>
      <c r="B4654" s="10"/>
      <c r="C4654" s="9"/>
      <c r="D4654" s="11"/>
      <c r="E4654" s="11"/>
      <c r="F4654" s="9"/>
      <c r="G4654" s="9"/>
      <c r="H4654" s="9"/>
      <c r="I4654" s="9"/>
      <c r="J4654" s="9"/>
      <c r="K4654" s="9"/>
      <c r="L4654" s="9"/>
      <c r="M4654" s="9"/>
      <c r="N4654" s="9"/>
      <c r="O4654" s="12"/>
      <c r="P4654" s="9"/>
      <c r="Q4654" s="9"/>
    </row>
    <row r="4655" spans="1:17" x14ac:dyDescent="0.2">
      <c r="A4655" s="9"/>
      <c r="B4655" s="10"/>
      <c r="C4655" s="9"/>
      <c r="D4655" s="11"/>
      <c r="E4655" s="11"/>
      <c r="F4655" s="9"/>
      <c r="G4655" s="9"/>
      <c r="H4655" s="9"/>
      <c r="I4655" s="9"/>
      <c r="J4655" s="9"/>
      <c r="K4655" s="9"/>
      <c r="L4655" s="9"/>
      <c r="M4655" s="9"/>
      <c r="N4655" s="9"/>
      <c r="O4655" s="12"/>
      <c r="P4655" s="9"/>
      <c r="Q4655" s="9"/>
    </row>
    <row r="4656" spans="1:17" x14ac:dyDescent="0.2">
      <c r="A4656" s="9"/>
      <c r="B4656" s="10"/>
      <c r="C4656" s="9"/>
      <c r="D4656" s="11"/>
      <c r="E4656" s="11"/>
      <c r="F4656" s="9"/>
      <c r="G4656" s="9"/>
      <c r="H4656" s="9"/>
      <c r="I4656" s="9"/>
      <c r="J4656" s="9"/>
      <c r="K4656" s="9"/>
      <c r="L4656" s="9"/>
      <c r="M4656" s="9"/>
      <c r="N4656" s="9"/>
      <c r="O4656" s="12"/>
      <c r="P4656" s="9"/>
      <c r="Q4656" s="9"/>
    </row>
    <row r="4657" spans="1:17" x14ac:dyDescent="0.2">
      <c r="A4657" s="9"/>
      <c r="B4657" s="10"/>
      <c r="C4657" s="9"/>
      <c r="D4657" s="11"/>
      <c r="E4657" s="11"/>
      <c r="F4657" s="9"/>
      <c r="G4657" s="9"/>
      <c r="H4657" s="9"/>
      <c r="I4657" s="9"/>
      <c r="J4657" s="9"/>
      <c r="K4657" s="9"/>
      <c r="L4657" s="9"/>
      <c r="M4657" s="9"/>
      <c r="N4657" s="9"/>
      <c r="O4657" s="12"/>
      <c r="P4657" s="9"/>
      <c r="Q4657" s="9"/>
    </row>
    <row r="4658" spans="1:17" x14ac:dyDescent="0.2">
      <c r="A4658" s="9"/>
      <c r="B4658" s="10"/>
      <c r="C4658" s="9"/>
      <c r="D4658" s="11"/>
      <c r="E4658" s="11"/>
      <c r="F4658" s="9"/>
      <c r="G4658" s="9"/>
      <c r="H4658" s="9"/>
      <c r="I4658" s="9"/>
      <c r="J4658" s="9"/>
      <c r="K4658" s="9"/>
      <c r="L4658" s="9"/>
      <c r="M4658" s="9"/>
      <c r="N4658" s="9"/>
      <c r="O4658" s="12"/>
      <c r="P4658" s="9"/>
      <c r="Q4658" s="9"/>
    </row>
    <row r="4659" spans="1:17" x14ac:dyDescent="0.2">
      <c r="A4659" s="9"/>
      <c r="B4659" s="10"/>
      <c r="C4659" s="9"/>
      <c r="D4659" s="11"/>
      <c r="E4659" s="11"/>
      <c r="F4659" s="9"/>
      <c r="G4659" s="9"/>
      <c r="H4659" s="9"/>
      <c r="I4659" s="9"/>
      <c r="J4659" s="9"/>
      <c r="K4659" s="9"/>
      <c r="L4659" s="9"/>
      <c r="M4659" s="9"/>
      <c r="N4659" s="9"/>
      <c r="O4659" s="12"/>
      <c r="P4659" s="9"/>
      <c r="Q4659" s="9"/>
    </row>
    <row r="4660" spans="1:17" x14ac:dyDescent="0.2">
      <c r="A4660" s="9"/>
      <c r="B4660" s="10"/>
      <c r="C4660" s="9"/>
      <c r="D4660" s="11"/>
      <c r="E4660" s="11"/>
      <c r="F4660" s="9"/>
      <c r="G4660" s="9"/>
      <c r="H4660" s="9"/>
      <c r="I4660" s="9"/>
      <c r="J4660" s="9"/>
      <c r="K4660" s="9"/>
      <c r="L4660" s="9"/>
      <c r="M4660" s="9"/>
      <c r="N4660" s="9"/>
      <c r="O4660" s="12"/>
      <c r="P4660" s="9"/>
      <c r="Q4660" s="9"/>
    </row>
    <row r="4661" spans="1:17" x14ac:dyDescent="0.2">
      <c r="A4661" s="9"/>
      <c r="B4661" s="10"/>
      <c r="C4661" s="9"/>
      <c r="D4661" s="11"/>
      <c r="E4661" s="11"/>
      <c r="F4661" s="9"/>
      <c r="G4661" s="9"/>
      <c r="H4661" s="9"/>
      <c r="I4661" s="9"/>
      <c r="J4661" s="9"/>
      <c r="K4661" s="9"/>
      <c r="L4661" s="9"/>
      <c r="M4661" s="9"/>
      <c r="N4661" s="9"/>
      <c r="O4661" s="12"/>
      <c r="P4661" s="9"/>
      <c r="Q4661" s="9"/>
    </row>
    <row r="4662" spans="1:17" x14ac:dyDescent="0.2">
      <c r="A4662" s="9"/>
      <c r="B4662" s="10"/>
      <c r="C4662" s="9"/>
      <c r="D4662" s="11"/>
      <c r="E4662" s="11"/>
      <c r="F4662" s="9"/>
      <c r="G4662" s="9"/>
      <c r="H4662" s="9"/>
      <c r="I4662" s="9"/>
      <c r="J4662" s="9"/>
      <c r="K4662" s="9"/>
      <c r="L4662" s="9"/>
      <c r="M4662" s="9"/>
      <c r="N4662" s="9"/>
      <c r="O4662" s="12"/>
      <c r="P4662" s="9"/>
      <c r="Q4662" s="9"/>
    </row>
    <row r="4663" spans="1:17" x14ac:dyDescent="0.2">
      <c r="A4663" s="9"/>
      <c r="B4663" s="10"/>
      <c r="C4663" s="9"/>
      <c r="D4663" s="11"/>
      <c r="E4663" s="11"/>
      <c r="F4663" s="9"/>
      <c r="G4663" s="9"/>
      <c r="H4663" s="9"/>
      <c r="I4663" s="9"/>
      <c r="J4663" s="9"/>
      <c r="K4663" s="9"/>
      <c r="L4663" s="9"/>
      <c r="M4663" s="9"/>
      <c r="N4663" s="9"/>
      <c r="O4663" s="12"/>
      <c r="P4663" s="9"/>
      <c r="Q4663" s="9"/>
    </row>
    <row r="4664" spans="1:17" x14ac:dyDescent="0.2">
      <c r="A4664" s="9"/>
      <c r="B4664" s="10"/>
      <c r="C4664" s="9"/>
      <c r="D4664" s="11"/>
      <c r="E4664" s="11"/>
      <c r="F4664" s="9"/>
      <c r="G4664" s="9"/>
      <c r="H4664" s="9"/>
      <c r="I4664" s="9"/>
      <c r="J4664" s="9"/>
      <c r="K4664" s="9"/>
      <c r="L4664" s="9"/>
      <c r="M4664" s="9"/>
      <c r="N4664" s="9"/>
      <c r="O4664" s="12"/>
      <c r="P4664" s="9"/>
      <c r="Q4664" s="9"/>
    </row>
    <row r="4665" spans="1:17" x14ac:dyDescent="0.2">
      <c r="A4665" s="9"/>
      <c r="B4665" s="10"/>
      <c r="C4665" s="9"/>
      <c r="D4665" s="11"/>
      <c r="E4665" s="11"/>
      <c r="F4665" s="9"/>
      <c r="G4665" s="9"/>
      <c r="H4665" s="9"/>
      <c r="I4665" s="9"/>
      <c r="J4665" s="9"/>
      <c r="K4665" s="9"/>
      <c r="L4665" s="9"/>
      <c r="M4665" s="9"/>
      <c r="N4665" s="9"/>
      <c r="O4665" s="12"/>
      <c r="P4665" s="9"/>
      <c r="Q4665" s="9"/>
    </row>
    <row r="4666" spans="1:17" x14ac:dyDescent="0.2">
      <c r="A4666" s="9"/>
      <c r="B4666" s="10"/>
      <c r="C4666" s="9"/>
      <c r="D4666" s="11"/>
      <c r="E4666" s="11"/>
      <c r="F4666" s="9"/>
      <c r="G4666" s="9"/>
      <c r="H4666" s="9"/>
      <c r="I4666" s="9"/>
      <c r="J4666" s="9"/>
      <c r="K4666" s="9"/>
      <c r="L4666" s="9"/>
      <c r="M4666" s="9"/>
      <c r="N4666" s="9"/>
      <c r="O4666" s="12"/>
      <c r="P4666" s="9"/>
      <c r="Q4666" s="9"/>
    </row>
    <row r="4667" spans="1:17" x14ac:dyDescent="0.2">
      <c r="A4667" s="9"/>
      <c r="B4667" s="10"/>
      <c r="C4667" s="9"/>
      <c r="D4667" s="11"/>
      <c r="E4667" s="11"/>
      <c r="F4667" s="9"/>
      <c r="G4667" s="9"/>
      <c r="H4667" s="9"/>
      <c r="I4667" s="9"/>
      <c r="J4667" s="9"/>
      <c r="K4667" s="9"/>
      <c r="L4667" s="9"/>
      <c r="M4667" s="9"/>
      <c r="N4667" s="9"/>
      <c r="O4667" s="12"/>
      <c r="P4667" s="9"/>
      <c r="Q4667" s="9"/>
    </row>
    <row r="4668" spans="1:17" x14ac:dyDescent="0.2">
      <c r="A4668" s="9"/>
      <c r="B4668" s="10"/>
      <c r="C4668" s="9"/>
      <c r="D4668" s="11"/>
      <c r="E4668" s="11"/>
      <c r="F4668" s="9"/>
      <c r="G4668" s="9"/>
      <c r="H4668" s="9"/>
      <c r="I4668" s="9"/>
      <c r="J4668" s="9"/>
      <c r="K4668" s="9"/>
      <c r="L4668" s="9"/>
      <c r="M4668" s="9"/>
      <c r="N4668" s="9"/>
      <c r="O4668" s="12"/>
      <c r="P4668" s="9"/>
      <c r="Q4668" s="9"/>
    </row>
    <row r="4669" spans="1:17" x14ac:dyDescent="0.2">
      <c r="A4669" s="9"/>
      <c r="B4669" s="10"/>
      <c r="C4669" s="9"/>
      <c r="D4669" s="11"/>
      <c r="E4669" s="11"/>
      <c r="F4669" s="9"/>
      <c r="G4669" s="9"/>
      <c r="H4669" s="9"/>
      <c r="I4669" s="9"/>
      <c r="J4669" s="9"/>
      <c r="K4669" s="9"/>
      <c r="L4669" s="9"/>
      <c r="M4669" s="9"/>
      <c r="N4669" s="9"/>
      <c r="O4669" s="12"/>
      <c r="P4669" s="9"/>
      <c r="Q4669" s="9"/>
    </row>
    <row r="4670" spans="1:17" x14ac:dyDescent="0.2">
      <c r="A4670" s="9"/>
      <c r="B4670" s="10"/>
      <c r="C4670" s="9"/>
      <c r="D4670" s="11"/>
      <c r="E4670" s="11"/>
      <c r="F4670" s="9"/>
      <c r="G4670" s="9"/>
      <c r="H4670" s="9"/>
      <c r="I4670" s="9"/>
      <c r="J4670" s="9"/>
      <c r="K4670" s="9"/>
      <c r="L4670" s="9"/>
      <c r="M4670" s="9"/>
      <c r="N4670" s="9"/>
      <c r="O4670" s="12"/>
      <c r="P4670" s="9"/>
      <c r="Q4670" s="9"/>
    </row>
    <row r="4671" spans="1:17" x14ac:dyDescent="0.2">
      <c r="A4671" s="9"/>
      <c r="B4671" s="10"/>
      <c r="C4671" s="9"/>
      <c r="D4671" s="11"/>
      <c r="E4671" s="11"/>
      <c r="F4671" s="9"/>
      <c r="G4671" s="9"/>
      <c r="H4671" s="9"/>
      <c r="I4671" s="9"/>
      <c r="J4671" s="9"/>
      <c r="K4671" s="9"/>
      <c r="L4671" s="9"/>
      <c r="M4671" s="9"/>
      <c r="N4671" s="9"/>
      <c r="O4671" s="12"/>
      <c r="P4671" s="9"/>
      <c r="Q4671" s="9"/>
    </row>
    <row r="4672" spans="1:17" x14ac:dyDescent="0.2">
      <c r="A4672" s="9"/>
      <c r="B4672" s="10"/>
      <c r="C4672" s="9"/>
      <c r="D4672" s="11"/>
      <c r="E4672" s="11"/>
      <c r="F4672" s="9"/>
      <c r="G4672" s="9"/>
      <c r="H4672" s="9"/>
      <c r="I4672" s="9"/>
      <c r="J4672" s="9"/>
      <c r="K4672" s="9"/>
      <c r="L4672" s="9"/>
      <c r="M4672" s="9"/>
      <c r="N4672" s="9"/>
      <c r="O4672" s="12"/>
      <c r="P4672" s="9"/>
      <c r="Q4672" s="9"/>
    </row>
    <row r="4673" spans="1:17" x14ac:dyDescent="0.2">
      <c r="A4673" s="9"/>
      <c r="B4673" s="10"/>
      <c r="C4673" s="9"/>
      <c r="D4673" s="11"/>
      <c r="E4673" s="11"/>
      <c r="F4673" s="9"/>
      <c r="G4673" s="9"/>
      <c r="H4673" s="9"/>
      <c r="I4673" s="9"/>
      <c r="J4673" s="9"/>
      <c r="K4673" s="9"/>
      <c r="L4673" s="9"/>
      <c r="M4673" s="9"/>
      <c r="N4673" s="9"/>
      <c r="O4673" s="12"/>
      <c r="P4673" s="9"/>
      <c r="Q4673" s="9"/>
    </row>
    <row r="4674" spans="1:17" x14ac:dyDescent="0.2">
      <c r="A4674" s="9"/>
      <c r="B4674" s="10"/>
      <c r="C4674" s="9"/>
      <c r="D4674" s="11"/>
      <c r="E4674" s="11"/>
      <c r="F4674" s="9"/>
      <c r="G4674" s="9"/>
      <c r="H4674" s="9"/>
      <c r="I4674" s="9"/>
      <c r="J4674" s="9"/>
      <c r="K4674" s="9"/>
      <c r="L4674" s="9"/>
      <c r="M4674" s="9"/>
      <c r="N4674" s="9"/>
      <c r="O4674" s="12"/>
      <c r="P4674" s="9"/>
      <c r="Q4674" s="9"/>
    </row>
    <row r="4675" spans="1:17" x14ac:dyDescent="0.2">
      <c r="A4675" s="9"/>
      <c r="B4675" s="10"/>
      <c r="C4675" s="9"/>
      <c r="D4675" s="11"/>
      <c r="E4675" s="11"/>
      <c r="F4675" s="9"/>
      <c r="G4675" s="9"/>
      <c r="H4675" s="9"/>
      <c r="I4675" s="9"/>
      <c r="J4675" s="9"/>
      <c r="K4675" s="9"/>
      <c r="L4675" s="9"/>
      <c r="M4675" s="9"/>
      <c r="N4675" s="9"/>
      <c r="O4675" s="12"/>
      <c r="P4675" s="9"/>
      <c r="Q4675" s="9"/>
    </row>
    <row r="4676" spans="1:17" x14ac:dyDescent="0.2">
      <c r="A4676" s="9"/>
      <c r="B4676" s="10"/>
      <c r="C4676" s="9"/>
      <c r="D4676" s="11"/>
      <c r="E4676" s="11"/>
      <c r="F4676" s="9"/>
      <c r="G4676" s="9"/>
      <c r="H4676" s="9"/>
      <c r="I4676" s="9"/>
      <c r="J4676" s="9"/>
      <c r="K4676" s="9"/>
      <c r="L4676" s="9"/>
      <c r="M4676" s="9"/>
      <c r="N4676" s="9"/>
      <c r="O4676" s="12"/>
      <c r="P4676" s="9"/>
      <c r="Q4676" s="9"/>
    </row>
    <row r="4677" spans="1:17" x14ac:dyDescent="0.2">
      <c r="A4677" s="9"/>
      <c r="B4677" s="10"/>
      <c r="C4677" s="9"/>
      <c r="D4677" s="11"/>
      <c r="E4677" s="11"/>
      <c r="F4677" s="9"/>
      <c r="G4677" s="9"/>
      <c r="H4677" s="9"/>
      <c r="I4677" s="9"/>
      <c r="J4677" s="9"/>
      <c r="K4677" s="9"/>
      <c r="L4677" s="9"/>
      <c r="M4677" s="9"/>
      <c r="N4677" s="9"/>
      <c r="O4677" s="12"/>
      <c r="P4677" s="9"/>
      <c r="Q4677" s="9"/>
    </row>
    <row r="4678" spans="1:17" x14ac:dyDescent="0.2">
      <c r="A4678" s="9"/>
      <c r="B4678" s="10"/>
      <c r="C4678" s="9"/>
      <c r="D4678" s="11"/>
      <c r="E4678" s="11"/>
      <c r="F4678" s="9"/>
      <c r="G4678" s="9"/>
      <c r="H4678" s="9"/>
      <c r="I4678" s="9"/>
      <c r="J4678" s="9"/>
      <c r="K4678" s="9"/>
      <c r="L4678" s="9"/>
      <c r="M4678" s="9"/>
      <c r="N4678" s="9"/>
      <c r="O4678" s="12"/>
      <c r="P4678" s="9"/>
      <c r="Q4678" s="9"/>
    </row>
    <row r="4679" spans="1:17" x14ac:dyDescent="0.2">
      <c r="A4679" s="9"/>
      <c r="B4679" s="10"/>
      <c r="C4679" s="9"/>
      <c r="D4679" s="11"/>
      <c r="E4679" s="11"/>
      <c r="F4679" s="9"/>
      <c r="G4679" s="9"/>
      <c r="H4679" s="9"/>
      <c r="I4679" s="9"/>
      <c r="J4679" s="9"/>
      <c r="K4679" s="9"/>
      <c r="L4679" s="9"/>
      <c r="M4679" s="9"/>
      <c r="N4679" s="9"/>
      <c r="O4679" s="12"/>
      <c r="P4679" s="9"/>
      <c r="Q4679" s="9"/>
    </row>
    <row r="4680" spans="1:17" x14ac:dyDescent="0.2">
      <c r="A4680" s="9"/>
      <c r="B4680" s="10"/>
      <c r="C4680" s="9"/>
      <c r="D4680" s="11"/>
      <c r="E4680" s="11"/>
      <c r="F4680" s="9"/>
      <c r="G4680" s="9"/>
      <c r="H4680" s="9"/>
      <c r="I4680" s="9"/>
      <c r="J4680" s="9"/>
      <c r="K4680" s="9"/>
      <c r="L4680" s="9"/>
      <c r="M4680" s="9"/>
      <c r="N4680" s="9"/>
      <c r="O4680" s="12"/>
      <c r="P4680" s="9"/>
      <c r="Q4680" s="9"/>
    </row>
    <row r="4681" spans="1:17" x14ac:dyDescent="0.2">
      <c r="A4681" s="9"/>
      <c r="B4681" s="10"/>
      <c r="C4681" s="9"/>
      <c r="D4681" s="11"/>
      <c r="E4681" s="11"/>
      <c r="F4681" s="9"/>
      <c r="G4681" s="9"/>
      <c r="H4681" s="9"/>
      <c r="I4681" s="9"/>
      <c r="J4681" s="9"/>
      <c r="K4681" s="9"/>
      <c r="L4681" s="9"/>
      <c r="M4681" s="9"/>
      <c r="N4681" s="9"/>
      <c r="O4681" s="12"/>
      <c r="P4681" s="9"/>
      <c r="Q4681" s="9"/>
    </row>
    <row r="4682" spans="1:17" x14ac:dyDescent="0.2">
      <c r="A4682" s="9"/>
      <c r="B4682" s="10"/>
      <c r="C4682" s="9"/>
      <c r="D4682" s="11"/>
      <c r="E4682" s="11"/>
      <c r="F4682" s="9"/>
      <c r="G4682" s="9"/>
      <c r="H4682" s="9"/>
      <c r="I4682" s="9"/>
      <c r="J4682" s="9"/>
      <c r="K4682" s="9"/>
      <c r="L4682" s="9"/>
      <c r="M4682" s="9"/>
      <c r="N4682" s="9"/>
      <c r="O4682" s="12"/>
      <c r="P4682" s="9"/>
      <c r="Q4682" s="9"/>
    </row>
    <row r="4683" spans="1:17" x14ac:dyDescent="0.2">
      <c r="A4683" s="9"/>
      <c r="B4683" s="10"/>
      <c r="C4683" s="9"/>
      <c r="D4683" s="11"/>
      <c r="E4683" s="11"/>
      <c r="F4683" s="9"/>
      <c r="G4683" s="9"/>
      <c r="H4683" s="9"/>
      <c r="I4683" s="9"/>
      <c r="J4683" s="9"/>
      <c r="K4683" s="9"/>
      <c r="L4683" s="9"/>
      <c r="M4683" s="9"/>
      <c r="N4683" s="9"/>
      <c r="O4683" s="12"/>
      <c r="P4683" s="9"/>
      <c r="Q4683" s="9"/>
    </row>
    <row r="4684" spans="1:17" x14ac:dyDescent="0.2">
      <c r="A4684" s="9"/>
      <c r="B4684" s="10"/>
      <c r="C4684" s="9"/>
      <c r="D4684" s="11"/>
      <c r="E4684" s="11"/>
      <c r="F4684" s="9"/>
      <c r="G4684" s="9"/>
      <c r="H4684" s="9"/>
      <c r="I4684" s="9"/>
      <c r="J4684" s="9"/>
      <c r="K4684" s="9"/>
      <c r="L4684" s="9"/>
      <c r="M4684" s="9"/>
      <c r="N4684" s="9"/>
      <c r="O4684" s="12"/>
      <c r="P4684" s="9"/>
      <c r="Q4684" s="9"/>
    </row>
    <row r="4685" spans="1:17" x14ac:dyDescent="0.2">
      <c r="A4685" s="9"/>
      <c r="B4685" s="10"/>
      <c r="C4685" s="9"/>
      <c r="D4685" s="11"/>
      <c r="E4685" s="11"/>
      <c r="F4685" s="9"/>
      <c r="G4685" s="9"/>
      <c r="H4685" s="9"/>
      <c r="I4685" s="9"/>
      <c r="J4685" s="9"/>
      <c r="K4685" s="9"/>
      <c r="L4685" s="9"/>
      <c r="M4685" s="9"/>
      <c r="N4685" s="9"/>
      <c r="O4685" s="12"/>
      <c r="P4685" s="9"/>
      <c r="Q4685" s="9"/>
    </row>
    <row r="4686" spans="1:17" x14ac:dyDescent="0.2">
      <c r="A4686" s="9"/>
      <c r="B4686" s="10"/>
      <c r="C4686" s="9"/>
      <c r="D4686" s="11"/>
      <c r="E4686" s="11"/>
      <c r="F4686" s="9"/>
      <c r="G4686" s="9"/>
      <c r="H4686" s="9"/>
      <c r="I4686" s="9"/>
      <c r="J4686" s="9"/>
      <c r="K4686" s="9"/>
      <c r="L4686" s="9"/>
      <c r="M4686" s="9"/>
      <c r="N4686" s="9"/>
      <c r="O4686" s="12"/>
      <c r="P4686" s="9"/>
      <c r="Q4686" s="9"/>
    </row>
    <row r="4687" spans="1:17" x14ac:dyDescent="0.2">
      <c r="A4687" s="9"/>
      <c r="B4687" s="10"/>
      <c r="C4687" s="9"/>
      <c r="D4687" s="11"/>
      <c r="E4687" s="11"/>
      <c r="F4687" s="9"/>
      <c r="G4687" s="9"/>
      <c r="H4687" s="9"/>
      <c r="I4687" s="9"/>
      <c r="J4687" s="9"/>
      <c r="K4687" s="9"/>
      <c r="L4687" s="9"/>
      <c r="M4687" s="9"/>
      <c r="N4687" s="9"/>
      <c r="O4687" s="12"/>
      <c r="P4687" s="9"/>
      <c r="Q4687" s="9"/>
    </row>
    <row r="4688" spans="1:17" x14ac:dyDescent="0.2">
      <c r="A4688" s="9"/>
      <c r="B4688" s="10"/>
      <c r="C4688" s="9"/>
      <c r="D4688" s="11"/>
      <c r="E4688" s="11"/>
      <c r="F4688" s="9"/>
      <c r="G4688" s="9"/>
      <c r="H4688" s="9"/>
      <c r="I4688" s="9"/>
      <c r="J4688" s="9"/>
      <c r="K4688" s="9"/>
      <c r="L4688" s="9"/>
      <c r="M4688" s="9"/>
      <c r="N4688" s="9"/>
      <c r="O4688" s="12"/>
      <c r="P4688" s="9"/>
      <c r="Q4688" s="9"/>
    </row>
    <row r="4689" spans="1:17" x14ac:dyDescent="0.2">
      <c r="A4689" s="9"/>
      <c r="B4689" s="10"/>
      <c r="C4689" s="9"/>
      <c r="D4689" s="11"/>
      <c r="E4689" s="11"/>
      <c r="F4689" s="9"/>
      <c r="G4689" s="9"/>
      <c r="H4689" s="9"/>
      <c r="I4689" s="9"/>
      <c r="J4689" s="9"/>
      <c r="K4689" s="9"/>
      <c r="L4689" s="9"/>
      <c r="M4689" s="9"/>
      <c r="N4689" s="9"/>
      <c r="O4689" s="12"/>
      <c r="P4689" s="9"/>
      <c r="Q4689" s="9"/>
    </row>
    <row r="4690" spans="1:17" x14ac:dyDescent="0.2">
      <c r="A4690" s="9"/>
      <c r="B4690" s="10"/>
      <c r="C4690" s="9"/>
      <c r="D4690" s="11"/>
      <c r="E4690" s="11"/>
      <c r="F4690" s="9"/>
      <c r="G4690" s="9"/>
      <c r="H4690" s="9"/>
      <c r="I4690" s="9"/>
      <c r="J4690" s="9"/>
      <c r="K4690" s="9"/>
      <c r="L4690" s="9"/>
      <c r="M4690" s="9"/>
      <c r="N4690" s="9"/>
      <c r="O4690" s="12"/>
      <c r="P4690" s="9"/>
      <c r="Q4690" s="9"/>
    </row>
    <row r="4691" spans="1:17" x14ac:dyDescent="0.2">
      <c r="A4691" s="9"/>
      <c r="B4691" s="10"/>
      <c r="C4691" s="9"/>
      <c r="D4691" s="11"/>
      <c r="E4691" s="11"/>
      <c r="F4691" s="9"/>
      <c r="G4691" s="9"/>
      <c r="H4691" s="9"/>
      <c r="I4691" s="9"/>
      <c r="J4691" s="9"/>
      <c r="K4691" s="9"/>
      <c r="L4691" s="9"/>
      <c r="M4691" s="9"/>
      <c r="N4691" s="9"/>
      <c r="O4691" s="12"/>
      <c r="P4691" s="9"/>
      <c r="Q4691" s="9"/>
    </row>
    <row r="4692" spans="1:17" x14ac:dyDescent="0.2">
      <c r="A4692" s="9"/>
      <c r="B4692" s="10"/>
      <c r="C4692" s="9"/>
      <c r="D4692" s="11"/>
      <c r="E4692" s="11"/>
      <c r="F4692" s="9"/>
      <c r="G4692" s="9"/>
      <c r="H4692" s="9"/>
      <c r="I4692" s="9"/>
      <c r="J4692" s="9"/>
      <c r="K4692" s="9"/>
      <c r="L4692" s="9"/>
      <c r="M4692" s="9"/>
      <c r="N4692" s="9"/>
      <c r="O4692" s="12"/>
      <c r="P4692" s="9"/>
      <c r="Q4692" s="9"/>
    </row>
    <row r="4693" spans="1:17" x14ac:dyDescent="0.2">
      <c r="A4693" s="9"/>
      <c r="B4693" s="10"/>
      <c r="C4693" s="9"/>
      <c r="D4693" s="11"/>
      <c r="E4693" s="11"/>
      <c r="F4693" s="9"/>
      <c r="G4693" s="9"/>
      <c r="H4693" s="9"/>
      <c r="I4693" s="9"/>
      <c r="J4693" s="9"/>
      <c r="K4693" s="9"/>
      <c r="L4693" s="9"/>
      <c r="M4693" s="9"/>
      <c r="N4693" s="9"/>
      <c r="O4693" s="12"/>
      <c r="P4693" s="9"/>
      <c r="Q4693" s="9"/>
    </row>
    <row r="4694" spans="1:17" x14ac:dyDescent="0.2">
      <c r="A4694" s="9"/>
      <c r="B4694" s="10"/>
      <c r="C4694" s="9"/>
      <c r="D4694" s="11"/>
      <c r="E4694" s="11"/>
      <c r="F4694" s="9"/>
      <c r="G4694" s="9"/>
      <c r="H4694" s="9"/>
      <c r="I4694" s="9"/>
      <c r="J4694" s="9"/>
      <c r="K4694" s="9"/>
      <c r="L4694" s="9"/>
      <c r="M4694" s="9"/>
      <c r="N4694" s="9"/>
      <c r="O4694" s="12"/>
      <c r="P4694" s="9"/>
      <c r="Q4694" s="9"/>
    </row>
    <row r="4695" spans="1:17" x14ac:dyDescent="0.2">
      <c r="A4695" s="9"/>
      <c r="B4695" s="10"/>
      <c r="C4695" s="9"/>
      <c r="D4695" s="11"/>
      <c r="E4695" s="11"/>
      <c r="F4695" s="9"/>
      <c r="G4695" s="9"/>
      <c r="H4695" s="9"/>
      <c r="I4695" s="9"/>
      <c r="J4695" s="9"/>
      <c r="K4695" s="9"/>
      <c r="L4695" s="9"/>
      <c r="M4695" s="9"/>
      <c r="N4695" s="9"/>
      <c r="O4695" s="12"/>
      <c r="P4695" s="9"/>
      <c r="Q4695" s="9"/>
    </row>
    <row r="4696" spans="1:17" x14ac:dyDescent="0.2">
      <c r="A4696" s="9"/>
      <c r="B4696" s="10"/>
      <c r="C4696" s="9"/>
      <c r="D4696" s="11"/>
      <c r="E4696" s="11"/>
      <c r="F4696" s="9"/>
      <c r="G4696" s="9"/>
      <c r="H4696" s="9"/>
      <c r="I4696" s="9"/>
      <c r="J4696" s="9"/>
      <c r="K4696" s="9"/>
      <c r="L4696" s="9"/>
      <c r="M4696" s="9"/>
      <c r="N4696" s="9"/>
      <c r="O4696" s="12"/>
      <c r="P4696" s="9"/>
      <c r="Q4696" s="9"/>
    </row>
    <row r="4697" spans="1:17" x14ac:dyDescent="0.2">
      <c r="A4697" s="9"/>
      <c r="B4697" s="10"/>
      <c r="C4697" s="9"/>
      <c r="D4697" s="11"/>
      <c r="E4697" s="11"/>
      <c r="F4697" s="9"/>
      <c r="G4697" s="9"/>
      <c r="H4697" s="9"/>
      <c r="I4697" s="9"/>
      <c r="J4697" s="9"/>
      <c r="K4697" s="9"/>
      <c r="L4697" s="9"/>
      <c r="M4697" s="9"/>
      <c r="N4697" s="9"/>
      <c r="O4697" s="12"/>
      <c r="P4697" s="9"/>
      <c r="Q4697" s="9"/>
    </row>
    <row r="4698" spans="1:17" x14ac:dyDescent="0.2">
      <c r="A4698" s="9"/>
      <c r="B4698" s="10"/>
      <c r="C4698" s="9"/>
      <c r="D4698" s="11"/>
      <c r="E4698" s="11"/>
      <c r="F4698" s="9"/>
      <c r="G4698" s="9"/>
      <c r="H4698" s="9"/>
      <c r="I4698" s="9"/>
      <c r="J4698" s="9"/>
      <c r="K4698" s="9"/>
      <c r="L4698" s="9"/>
      <c r="M4698" s="9"/>
      <c r="N4698" s="9"/>
      <c r="O4698" s="12"/>
      <c r="P4698" s="9"/>
      <c r="Q4698" s="9"/>
    </row>
    <row r="4699" spans="1:17" x14ac:dyDescent="0.2">
      <c r="A4699" s="9"/>
      <c r="B4699" s="10"/>
      <c r="C4699" s="9"/>
      <c r="D4699" s="11"/>
      <c r="E4699" s="11"/>
      <c r="F4699" s="9"/>
      <c r="G4699" s="9"/>
      <c r="H4699" s="9"/>
      <c r="I4699" s="9"/>
      <c r="J4699" s="9"/>
      <c r="K4699" s="9"/>
      <c r="L4699" s="9"/>
      <c r="M4699" s="9"/>
      <c r="N4699" s="9"/>
      <c r="O4699" s="12"/>
      <c r="P4699" s="9"/>
      <c r="Q4699" s="9"/>
    </row>
    <row r="4700" spans="1:17" x14ac:dyDescent="0.2">
      <c r="A4700" s="9"/>
      <c r="B4700" s="10"/>
      <c r="C4700" s="9"/>
      <c r="D4700" s="11"/>
      <c r="E4700" s="11"/>
      <c r="F4700" s="9"/>
      <c r="G4700" s="9"/>
      <c r="H4700" s="9"/>
      <c r="I4700" s="9"/>
      <c r="J4700" s="9"/>
      <c r="K4700" s="9"/>
      <c r="L4700" s="9"/>
      <c r="M4700" s="9"/>
      <c r="N4700" s="9"/>
      <c r="O4700" s="12"/>
      <c r="P4700" s="9"/>
      <c r="Q4700" s="9"/>
    </row>
    <row r="4701" spans="1:17" x14ac:dyDescent="0.2">
      <c r="A4701" s="9"/>
      <c r="B4701" s="10"/>
      <c r="C4701" s="9"/>
      <c r="D4701" s="11"/>
      <c r="E4701" s="11"/>
      <c r="F4701" s="9"/>
      <c r="G4701" s="9"/>
      <c r="H4701" s="9"/>
      <c r="I4701" s="9"/>
      <c r="J4701" s="9"/>
      <c r="K4701" s="9"/>
      <c r="L4701" s="9"/>
      <c r="M4701" s="9"/>
      <c r="N4701" s="9"/>
      <c r="O4701" s="12"/>
      <c r="P4701" s="9"/>
      <c r="Q4701" s="9"/>
    </row>
    <row r="4702" spans="1:17" x14ac:dyDescent="0.2">
      <c r="A4702" s="9"/>
      <c r="B4702" s="10"/>
      <c r="C4702" s="9"/>
      <c r="D4702" s="11"/>
      <c r="E4702" s="11"/>
      <c r="F4702" s="9"/>
      <c r="G4702" s="9"/>
      <c r="H4702" s="9"/>
      <c r="I4702" s="9"/>
      <c r="J4702" s="9"/>
      <c r="K4702" s="9"/>
      <c r="L4702" s="9"/>
      <c r="M4702" s="9"/>
      <c r="N4702" s="9"/>
      <c r="O4702" s="12"/>
      <c r="P4702" s="9"/>
      <c r="Q4702" s="9"/>
    </row>
    <row r="4703" spans="1:17" x14ac:dyDescent="0.2">
      <c r="A4703" s="9"/>
      <c r="B4703" s="10"/>
      <c r="C4703" s="9"/>
      <c r="D4703" s="11"/>
      <c r="E4703" s="11"/>
      <c r="F4703" s="9"/>
      <c r="G4703" s="9"/>
      <c r="H4703" s="9"/>
      <c r="I4703" s="9"/>
      <c r="J4703" s="9"/>
      <c r="K4703" s="9"/>
      <c r="L4703" s="9"/>
      <c r="M4703" s="9"/>
      <c r="N4703" s="9"/>
      <c r="O4703" s="12"/>
      <c r="P4703" s="9"/>
      <c r="Q4703" s="9"/>
    </row>
    <row r="4704" spans="1:17" x14ac:dyDescent="0.2">
      <c r="A4704" s="9"/>
      <c r="B4704" s="10"/>
      <c r="C4704" s="9"/>
      <c r="D4704" s="11"/>
      <c r="E4704" s="11"/>
      <c r="F4704" s="9"/>
      <c r="G4704" s="9"/>
      <c r="H4704" s="9"/>
      <c r="I4704" s="9"/>
      <c r="J4704" s="9"/>
      <c r="K4704" s="9"/>
      <c r="L4704" s="9"/>
      <c r="M4704" s="9"/>
      <c r="N4704" s="9"/>
      <c r="O4704" s="12"/>
      <c r="P4704" s="9"/>
      <c r="Q4704" s="9"/>
    </row>
    <row r="4705" spans="1:17" x14ac:dyDescent="0.2">
      <c r="A4705" s="9"/>
      <c r="B4705" s="10"/>
      <c r="C4705" s="9"/>
      <c r="D4705" s="11"/>
      <c r="E4705" s="11"/>
      <c r="F4705" s="9"/>
      <c r="G4705" s="9"/>
      <c r="H4705" s="9"/>
      <c r="I4705" s="9"/>
      <c r="J4705" s="9"/>
      <c r="K4705" s="9"/>
      <c r="L4705" s="9"/>
      <c r="M4705" s="9"/>
      <c r="N4705" s="9"/>
      <c r="O4705" s="12"/>
      <c r="P4705" s="9"/>
      <c r="Q4705" s="9"/>
    </row>
    <row r="4706" spans="1:17" x14ac:dyDescent="0.2">
      <c r="A4706" s="9"/>
      <c r="B4706" s="10"/>
      <c r="C4706" s="9"/>
      <c r="D4706" s="11"/>
      <c r="E4706" s="11"/>
      <c r="F4706" s="9"/>
      <c r="G4706" s="9"/>
      <c r="H4706" s="9"/>
      <c r="I4706" s="9"/>
      <c r="J4706" s="9"/>
      <c r="K4706" s="9"/>
      <c r="L4706" s="9"/>
      <c r="M4706" s="9"/>
      <c r="N4706" s="9"/>
      <c r="O4706" s="12"/>
      <c r="P4706" s="9"/>
      <c r="Q4706" s="9"/>
    </row>
    <row r="4707" spans="1:17" x14ac:dyDescent="0.2">
      <c r="A4707" s="9"/>
      <c r="B4707" s="10"/>
      <c r="C4707" s="9"/>
      <c r="D4707" s="11"/>
      <c r="E4707" s="11"/>
      <c r="F4707" s="9"/>
      <c r="G4707" s="9"/>
      <c r="H4707" s="9"/>
      <c r="I4707" s="9"/>
      <c r="J4707" s="9"/>
      <c r="K4707" s="9"/>
      <c r="L4707" s="9"/>
      <c r="M4707" s="9"/>
      <c r="N4707" s="9"/>
      <c r="O4707" s="12"/>
      <c r="P4707" s="9"/>
      <c r="Q4707" s="9"/>
    </row>
    <row r="4708" spans="1:17" x14ac:dyDescent="0.2">
      <c r="A4708" s="9"/>
      <c r="B4708" s="10"/>
      <c r="C4708" s="9"/>
      <c r="D4708" s="11"/>
      <c r="E4708" s="11"/>
      <c r="F4708" s="9"/>
      <c r="G4708" s="9"/>
      <c r="H4708" s="9"/>
      <c r="I4708" s="9"/>
      <c r="J4708" s="9"/>
      <c r="K4708" s="9"/>
      <c r="L4708" s="9"/>
      <c r="M4708" s="9"/>
      <c r="N4708" s="9"/>
      <c r="O4708" s="12"/>
      <c r="P4708" s="9"/>
      <c r="Q4708" s="9"/>
    </row>
    <row r="4709" spans="1:17" x14ac:dyDescent="0.2">
      <c r="A4709" s="9"/>
      <c r="B4709" s="10"/>
      <c r="C4709" s="9"/>
      <c r="D4709" s="11"/>
      <c r="E4709" s="11"/>
      <c r="F4709" s="9"/>
      <c r="G4709" s="9"/>
      <c r="H4709" s="9"/>
      <c r="I4709" s="9"/>
      <c r="J4709" s="9"/>
      <c r="K4709" s="9"/>
      <c r="L4709" s="9"/>
      <c r="M4709" s="9"/>
      <c r="N4709" s="9"/>
      <c r="O4709" s="12"/>
      <c r="P4709" s="9"/>
      <c r="Q4709" s="9"/>
    </row>
    <row r="4710" spans="1:17" x14ac:dyDescent="0.2">
      <c r="A4710" s="9"/>
      <c r="B4710" s="10"/>
      <c r="C4710" s="9"/>
      <c r="D4710" s="11"/>
      <c r="E4710" s="11"/>
      <c r="F4710" s="9"/>
      <c r="G4710" s="9"/>
      <c r="H4710" s="9"/>
      <c r="I4710" s="9"/>
      <c r="J4710" s="9"/>
      <c r="K4710" s="9"/>
      <c r="L4710" s="9"/>
      <c r="M4710" s="9"/>
      <c r="N4710" s="9"/>
      <c r="O4710" s="12"/>
      <c r="P4710" s="9"/>
      <c r="Q4710" s="9"/>
    </row>
    <row r="4711" spans="1:17" x14ac:dyDescent="0.2">
      <c r="A4711" s="9"/>
      <c r="B4711" s="10"/>
      <c r="C4711" s="9"/>
      <c r="D4711" s="11"/>
      <c r="E4711" s="11"/>
      <c r="F4711" s="9"/>
      <c r="G4711" s="9"/>
      <c r="H4711" s="9"/>
      <c r="I4711" s="9"/>
      <c r="J4711" s="9"/>
      <c r="K4711" s="9"/>
      <c r="L4711" s="9"/>
      <c r="M4711" s="9"/>
      <c r="N4711" s="9"/>
      <c r="O4711" s="12"/>
      <c r="P4711" s="9"/>
      <c r="Q4711" s="9"/>
    </row>
    <row r="4712" spans="1:17" x14ac:dyDescent="0.2">
      <c r="A4712" s="9"/>
      <c r="B4712" s="10"/>
      <c r="C4712" s="9"/>
      <c r="D4712" s="11"/>
      <c r="E4712" s="11"/>
      <c r="F4712" s="9"/>
      <c r="G4712" s="9"/>
      <c r="H4712" s="9"/>
      <c r="I4712" s="9"/>
      <c r="J4712" s="9"/>
      <c r="K4712" s="9"/>
      <c r="L4712" s="9"/>
      <c r="M4712" s="9"/>
      <c r="N4712" s="9"/>
      <c r="O4712" s="12"/>
      <c r="P4712" s="9"/>
      <c r="Q4712" s="9"/>
    </row>
    <row r="4713" spans="1:17" x14ac:dyDescent="0.2">
      <c r="A4713" s="9"/>
      <c r="B4713" s="10"/>
      <c r="C4713" s="9"/>
      <c r="D4713" s="11"/>
      <c r="E4713" s="11"/>
      <c r="F4713" s="9"/>
      <c r="G4713" s="9"/>
      <c r="H4713" s="9"/>
      <c r="I4713" s="9"/>
      <c r="J4713" s="9"/>
      <c r="K4713" s="9"/>
      <c r="L4713" s="9"/>
      <c r="M4713" s="9"/>
      <c r="N4713" s="9"/>
      <c r="O4713" s="12"/>
      <c r="P4713" s="9"/>
      <c r="Q4713" s="9"/>
    </row>
    <row r="4714" spans="1:17" x14ac:dyDescent="0.2">
      <c r="A4714" s="9"/>
      <c r="B4714" s="10"/>
      <c r="C4714" s="9"/>
      <c r="D4714" s="11"/>
      <c r="E4714" s="11"/>
      <c r="F4714" s="9"/>
      <c r="G4714" s="9"/>
      <c r="H4714" s="9"/>
      <c r="I4714" s="9"/>
      <c r="J4714" s="9"/>
      <c r="K4714" s="9"/>
      <c r="L4714" s="9"/>
      <c r="M4714" s="9"/>
      <c r="N4714" s="9"/>
      <c r="O4714" s="12"/>
      <c r="P4714" s="9"/>
      <c r="Q4714" s="9"/>
    </row>
    <row r="4715" spans="1:17" x14ac:dyDescent="0.2">
      <c r="A4715" s="9"/>
      <c r="B4715" s="10"/>
      <c r="C4715" s="9"/>
      <c r="D4715" s="11"/>
      <c r="E4715" s="11"/>
      <c r="F4715" s="9"/>
      <c r="G4715" s="9"/>
      <c r="H4715" s="9"/>
      <c r="I4715" s="9"/>
      <c r="J4715" s="9"/>
      <c r="K4715" s="9"/>
      <c r="L4715" s="9"/>
      <c r="M4715" s="9"/>
      <c r="N4715" s="9"/>
      <c r="O4715" s="12"/>
      <c r="P4715" s="9"/>
      <c r="Q4715" s="9"/>
    </row>
    <row r="4716" spans="1:17" x14ac:dyDescent="0.2">
      <c r="A4716" s="9"/>
      <c r="B4716" s="10"/>
      <c r="C4716" s="9"/>
      <c r="D4716" s="11"/>
      <c r="E4716" s="11"/>
      <c r="F4716" s="9"/>
      <c r="G4716" s="9"/>
      <c r="H4716" s="9"/>
      <c r="I4716" s="9"/>
      <c r="J4716" s="9"/>
      <c r="K4716" s="9"/>
      <c r="L4716" s="9"/>
      <c r="M4716" s="9"/>
      <c r="N4716" s="9"/>
      <c r="O4716" s="12"/>
      <c r="P4716" s="9"/>
      <c r="Q4716" s="9"/>
    </row>
    <row r="4717" spans="1:17" x14ac:dyDescent="0.2">
      <c r="A4717" s="9"/>
      <c r="B4717" s="10"/>
      <c r="C4717" s="9"/>
      <c r="D4717" s="11"/>
      <c r="E4717" s="11"/>
      <c r="F4717" s="9"/>
      <c r="G4717" s="9"/>
      <c r="H4717" s="9"/>
      <c r="I4717" s="9"/>
      <c r="J4717" s="9"/>
      <c r="K4717" s="9"/>
      <c r="L4717" s="9"/>
      <c r="M4717" s="9"/>
      <c r="N4717" s="9"/>
      <c r="O4717" s="12"/>
      <c r="P4717" s="9"/>
      <c r="Q4717" s="9"/>
    </row>
    <row r="4718" spans="1:17" x14ac:dyDescent="0.2">
      <c r="A4718" s="9"/>
      <c r="B4718" s="10"/>
      <c r="C4718" s="9"/>
      <c r="D4718" s="11"/>
      <c r="E4718" s="11"/>
      <c r="F4718" s="9"/>
      <c r="G4718" s="9"/>
      <c r="H4718" s="9"/>
      <c r="I4718" s="9"/>
      <c r="J4718" s="9"/>
      <c r="K4718" s="9"/>
      <c r="L4718" s="9"/>
      <c r="M4718" s="9"/>
      <c r="N4718" s="9"/>
      <c r="O4718" s="12"/>
      <c r="P4718" s="9"/>
      <c r="Q4718" s="9"/>
    </row>
    <row r="4719" spans="1:17" x14ac:dyDescent="0.2">
      <c r="A4719" s="9"/>
      <c r="B4719" s="10"/>
      <c r="C4719" s="9"/>
      <c r="D4719" s="11"/>
      <c r="E4719" s="11"/>
      <c r="F4719" s="9"/>
      <c r="G4719" s="9"/>
      <c r="H4719" s="9"/>
      <c r="I4719" s="9"/>
      <c r="J4719" s="9"/>
      <c r="K4719" s="9"/>
      <c r="L4719" s="9"/>
      <c r="M4719" s="9"/>
      <c r="N4719" s="9"/>
      <c r="O4719" s="12"/>
      <c r="P4719" s="9"/>
      <c r="Q4719" s="9"/>
    </row>
    <row r="4720" spans="1:17" x14ac:dyDescent="0.2">
      <c r="A4720" s="9"/>
      <c r="B4720" s="10"/>
      <c r="C4720" s="9"/>
      <c r="D4720" s="11"/>
      <c r="E4720" s="11"/>
      <c r="F4720" s="9"/>
      <c r="G4720" s="9"/>
      <c r="H4720" s="9"/>
      <c r="I4720" s="9"/>
      <c r="J4720" s="9"/>
      <c r="K4720" s="9"/>
      <c r="L4720" s="9"/>
      <c r="M4720" s="9"/>
      <c r="N4720" s="9"/>
      <c r="O4720" s="12"/>
      <c r="P4720" s="9"/>
      <c r="Q4720" s="9"/>
    </row>
    <row r="4721" spans="1:17" x14ac:dyDescent="0.2">
      <c r="A4721" s="9"/>
      <c r="B4721" s="10"/>
      <c r="C4721" s="9"/>
      <c r="D4721" s="11"/>
      <c r="E4721" s="11"/>
      <c r="F4721" s="9"/>
      <c r="G4721" s="9"/>
      <c r="H4721" s="9"/>
      <c r="I4721" s="9"/>
      <c r="J4721" s="9"/>
      <c r="K4721" s="9"/>
      <c r="L4721" s="9"/>
      <c r="M4721" s="9"/>
      <c r="N4721" s="9"/>
      <c r="O4721" s="12"/>
      <c r="P4721" s="9"/>
      <c r="Q4721" s="9"/>
    </row>
    <row r="4722" spans="1:17" x14ac:dyDescent="0.2">
      <c r="A4722" s="9"/>
      <c r="B4722" s="10"/>
      <c r="C4722" s="9"/>
      <c r="D4722" s="11"/>
      <c r="E4722" s="11"/>
      <c r="F4722" s="9"/>
      <c r="G4722" s="9"/>
      <c r="H4722" s="9"/>
      <c r="I4722" s="9"/>
      <c r="J4722" s="9"/>
      <c r="K4722" s="9"/>
      <c r="L4722" s="9"/>
      <c r="M4722" s="9"/>
      <c r="N4722" s="9"/>
      <c r="O4722" s="12"/>
      <c r="P4722" s="9"/>
      <c r="Q4722" s="9"/>
    </row>
    <row r="4723" spans="1:17" x14ac:dyDescent="0.2">
      <c r="A4723" s="9"/>
      <c r="B4723" s="10"/>
      <c r="C4723" s="9"/>
      <c r="D4723" s="11"/>
      <c r="E4723" s="11"/>
      <c r="F4723" s="9"/>
      <c r="G4723" s="9"/>
      <c r="H4723" s="9"/>
      <c r="I4723" s="9"/>
      <c r="J4723" s="9"/>
      <c r="K4723" s="9"/>
      <c r="L4723" s="9"/>
      <c r="M4723" s="9"/>
      <c r="N4723" s="9"/>
      <c r="O4723" s="12"/>
      <c r="P4723" s="9"/>
      <c r="Q4723" s="9"/>
    </row>
    <row r="4724" spans="1:17" x14ac:dyDescent="0.2">
      <c r="A4724" s="9"/>
      <c r="B4724" s="10"/>
      <c r="C4724" s="9"/>
      <c r="D4724" s="11"/>
      <c r="E4724" s="11"/>
      <c r="F4724" s="9"/>
      <c r="G4724" s="9"/>
      <c r="H4724" s="9"/>
      <c r="I4724" s="9"/>
      <c r="J4724" s="9"/>
      <c r="K4724" s="9"/>
      <c r="L4724" s="9"/>
      <c r="M4724" s="9"/>
      <c r="N4724" s="9"/>
      <c r="O4724" s="12"/>
      <c r="P4724" s="9"/>
      <c r="Q4724" s="9"/>
    </row>
    <row r="4725" spans="1:17" x14ac:dyDescent="0.2">
      <c r="A4725" s="9"/>
      <c r="B4725" s="10"/>
      <c r="C4725" s="9"/>
      <c r="D4725" s="11"/>
      <c r="E4725" s="11"/>
      <c r="F4725" s="9"/>
      <c r="G4725" s="9"/>
      <c r="H4725" s="9"/>
      <c r="I4725" s="9"/>
      <c r="J4725" s="9"/>
      <c r="K4725" s="9"/>
      <c r="L4725" s="9"/>
      <c r="M4725" s="9"/>
      <c r="N4725" s="9"/>
      <c r="O4725" s="12"/>
      <c r="P4725" s="9"/>
      <c r="Q4725" s="9"/>
    </row>
    <row r="4726" spans="1:17" x14ac:dyDescent="0.2">
      <c r="A4726" s="9"/>
      <c r="B4726" s="10"/>
      <c r="C4726" s="9"/>
      <c r="D4726" s="11"/>
      <c r="E4726" s="11"/>
      <c r="F4726" s="9"/>
      <c r="G4726" s="9"/>
      <c r="H4726" s="9"/>
      <c r="I4726" s="9"/>
      <c r="J4726" s="9"/>
      <c r="K4726" s="9"/>
      <c r="L4726" s="9"/>
      <c r="M4726" s="9"/>
      <c r="N4726" s="9"/>
      <c r="O4726" s="12"/>
      <c r="P4726" s="9"/>
      <c r="Q4726" s="9"/>
    </row>
    <row r="4727" spans="1:17" x14ac:dyDescent="0.2">
      <c r="A4727" s="9"/>
      <c r="B4727" s="10"/>
      <c r="C4727" s="9"/>
      <c r="D4727" s="11"/>
      <c r="E4727" s="11"/>
      <c r="F4727" s="9"/>
      <c r="G4727" s="9"/>
      <c r="H4727" s="9"/>
      <c r="I4727" s="9"/>
      <c r="J4727" s="9"/>
      <c r="K4727" s="9"/>
      <c r="L4727" s="9"/>
      <c r="M4727" s="9"/>
      <c r="N4727" s="9"/>
      <c r="O4727" s="12"/>
      <c r="P4727" s="9"/>
      <c r="Q4727" s="9"/>
    </row>
    <row r="4728" spans="1:17" x14ac:dyDescent="0.2">
      <c r="A4728" s="9"/>
      <c r="B4728" s="10"/>
      <c r="C4728" s="9"/>
      <c r="D4728" s="11"/>
      <c r="E4728" s="11"/>
      <c r="F4728" s="9"/>
      <c r="G4728" s="9"/>
      <c r="H4728" s="9"/>
      <c r="I4728" s="9"/>
      <c r="J4728" s="9"/>
      <c r="K4728" s="9"/>
      <c r="L4728" s="9"/>
      <c r="M4728" s="9"/>
      <c r="N4728" s="9"/>
      <c r="O4728" s="12"/>
      <c r="P4728" s="9"/>
      <c r="Q4728" s="9"/>
    </row>
    <row r="4729" spans="1:17" x14ac:dyDescent="0.2">
      <c r="A4729" s="9"/>
      <c r="B4729" s="10"/>
      <c r="C4729" s="9"/>
      <c r="D4729" s="11"/>
      <c r="E4729" s="11"/>
      <c r="F4729" s="9"/>
      <c r="G4729" s="9"/>
      <c r="H4729" s="9"/>
      <c r="I4729" s="9"/>
      <c r="J4729" s="9"/>
      <c r="K4729" s="9"/>
      <c r="L4729" s="9"/>
      <c r="M4729" s="9"/>
      <c r="N4729" s="9"/>
      <c r="O4729" s="12"/>
      <c r="P4729" s="9"/>
      <c r="Q4729" s="9"/>
    </row>
    <row r="4730" spans="1:17" x14ac:dyDescent="0.2">
      <c r="A4730" s="9"/>
      <c r="B4730" s="10"/>
      <c r="C4730" s="9"/>
      <c r="D4730" s="11"/>
      <c r="E4730" s="11"/>
      <c r="F4730" s="9"/>
      <c r="G4730" s="9"/>
      <c r="H4730" s="9"/>
      <c r="I4730" s="9"/>
      <c r="J4730" s="9"/>
      <c r="K4730" s="9"/>
      <c r="L4730" s="9"/>
      <c r="M4730" s="9"/>
      <c r="N4730" s="9"/>
      <c r="O4730" s="12"/>
      <c r="P4730" s="9"/>
      <c r="Q4730" s="9"/>
    </row>
    <row r="4731" spans="1:17" x14ac:dyDescent="0.2">
      <c r="A4731" s="9"/>
      <c r="B4731" s="10"/>
      <c r="C4731" s="9"/>
      <c r="D4731" s="11"/>
      <c r="E4731" s="11"/>
      <c r="F4731" s="9"/>
      <c r="G4731" s="9"/>
      <c r="H4731" s="9"/>
      <c r="I4731" s="9"/>
      <c r="J4731" s="9"/>
      <c r="K4731" s="9"/>
      <c r="L4731" s="9"/>
      <c r="M4731" s="9"/>
      <c r="N4731" s="9"/>
      <c r="O4731" s="12"/>
      <c r="P4731" s="9"/>
      <c r="Q4731" s="9"/>
    </row>
    <row r="4732" spans="1:17" x14ac:dyDescent="0.2">
      <c r="A4732" s="9"/>
      <c r="B4732" s="10"/>
      <c r="C4732" s="9"/>
      <c r="D4732" s="11"/>
      <c r="E4732" s="11"/>
      <c r="F4732" s="9"/>
      <c r="G4732" s="9"/>
      <c r="H4732" s="9"/>
      <c r="I4732" s="9"/>
      <c r="J4732" s="9"/>
      <c r="K4732" s="9"/>
      <c r="L4732" s="9"/>
      <c r="M4732" s="9"/>
      <c r="N4732" s="9"/>
      <c r="O4732" s="12"/>
      <c r="P4732" s="9"/>
      <c r="Q4732" s="9"/>
    </row>
    <row r="4733" spans="1:17" x14ac:dyDescent="0.2">
      <c r="A4733" s="9"/>
      <c r="B4733" s="10"/>
      <c r="C4733" s="9"/>
      <c r="D4733" s="11"/>
      <c r="E4733" s="11"/>
      <c r="F4733" s="9"/>
      <c r="G4733" s="9"/>
      <c r="H4733" s="9"/>
      <c r="I4733" s="9"/>
      <c r="J4733" s="9"/>
      <c r="K4733" s="9"/>
      <c r="L4733" s="9"/>
      <c r="M4733" s="9"/>
      <c r="N4733" s="9"/>
      <c r="O4733" s="12"/>
      <c r="P4733" s="9"/>
      <c r="Q4733" s="9"/>
    </row>
    <row r="4734" spans="1:17" x14ac:dyDescent="0.2">
      <c r="A4734" s="9"/>
      <c r="B4734" s="10"/>
      <c r="C4734" s="9"/>
      <c r="D4734" s="11"/>
      <c r="E4734" s="11"/>
      <c r="F4734" s="9"/>
      <c r="G4734" s="9"/>
      <c r="H4734" s="9"/>
      <c r="I4734" s="9"/>
      <c r="J4734" s="9"/>
      <c r="K4734" s="9"/>
      <c r="L4734" s="9"/>
      <c r="M4734" s="9"/>
      <c r="N4734" s="9"/>
      <c r="O4734" s="12"/>
      <c r="P4734" s="9"/>
      <c r="Q4734" s="9"/>
    </row>
    <row r="4735" spans="1:17" x14ac:dyDescent="0.2">
      <c r="A4735" s="9"/>
      <c r="B4735" s="10"/>
      <c r="C4735" s="9"/>
      <c r="D4735" s="11"/>
      <c r="E4735" s="11"/>
      <c r="F4735" s="9"/>
      <c r="G4735" s="9"/>
      <c r="H4735" s="9"/>
      <c r="I4735" s="9"/>
      <c r="J4735" s="9"/>
      <c r="K4735" s="9"/>
      <c r="L4735" s="9"/>
      <c r="M4735" s="9"/>
      <c r="N4735" s="9"/>
      <c r="O4735" s="12"/>
      <c r="P4735" s="9"/>
      <c r="Q4735" s="9"/>
    </row>
    <row r="4736" spans="1:17" x14ac:dyDescent="0.2">
      <c r="A4736" s="9"/>
      <c r="B4736" s="10"/>
      <c r="C4736" s="9"/>
      <c r="D4736" s="11"/>
      <c r="E4736" s="11"/>
      <c r="F4736" s="9"/>
      <c r="G4736" s="9"/>
      <c r="H4736" s="9"/>
      <c r="I4736" s="9"/>
      <c r="J4736" s="9"/>
      <c r="K4736" s="9"/>
      <c r="L4736" s="9"/>
      <c r="M4736" s="9"/>
      <c r="N4736" s="9"/>
      <c r="O4736" s="12"/>
      <c r="P4736" s="9"/>
      <c r="Q4736" s="9"/>
    </row>
    <row r="4737" spans="1:17" x14ac:dyDescent="0.2">
      <c r="A4737" s="9"/>
      <c r="B4737" s="10"/>
      <c r="C4737" s="9"/>
      <c r="D4737" s="11"/>
      <c r="E4737" s="11"/>
      <c r="F4737" s="9"/>
      <c r="G4737" s="9"/>
      <c r="H4737" s="9"/>
      <c r="I4737" s="9"/>
      <c r="J4737" s="9"/>
      <c r="K4737" s="9"/>
      <c r="L4737" s="9"/>
      <c r="M4737" s="9"/>
      <c r="N4737" s="9"/>
      <c r="O4737" s="12"/>
      <c r="P4737" s="9"/>
      <c r="Q4737" s="9"/>
    </row>
    <row r="4738" spans="1:17" x14ac:dyDescent="0.2">
      <c r="A4738" s="9"/>
      <c r="B4738" s="10"/>
      <c r="C4738" s="9"/>
      <c r="D4738" s="11"/>
      <c r="E4738" s="11"/>
      <c r="F4738" s="9"/>
      <c r="G4738" s="9"/>
      <c r="H4738" s="9"/>
      <c r="I4738" s="9"/>
      <c r="J4738" s="9"/>
      <c r="K4738" s="9"/>
      <c r="L4738" s="9"/>
      <c r="M4738" s="9"/>
      <c r="N4738" s="9"/>
      <c r="O4738" s="12"/>
      <c r="P4738" s="9"/>
      <c r="Q4738" s="9"/>
    </row>
    <row r="4739" spans="1:17" x14ac:dyDescent="0.2">
      <c r="A4739" s="9"/>
      <c r="B4739" s="10"/>
      <c r="C4739" s="9"/>
      <c r="D4739" s="11"/>
      <c r="E4739" s="11"/>
      <c r="F4739" s="9"/>
      <c r="G4739" s="9"/>
      <c r="H4739" s="9"/>
      <c r="I4739" s="9"/>
      <c r="J4739" s="9"/>
      <c r="K4739" s="9"/>
      <c r="L4739" s="9"/>
      <c r="M4739" s="9"/>
      <c r="N4739" s="9"/>
      <c r="O4739" s="12"/>
      <c r="P4739" s="9"/>
      <c r="Q4739" s="9"/>
    </row>
    <row r="4740" spans="1:17" x14ac:dyDescent="0.2">
      <c r="A4740" s="9"/>
      <c r="B4740" s="10"/>
      <c r="C4740" s="9"/>
      <c r="D4740" s="11"/>
      <c r="E4740" s="11"/>
      <c r="F4740" s="9"/>
      <c r="G4740" s="9"/>
      <c r="H4740" s="9"/>
      <c r="I4740" s="9"/>
      <c r="J4740" s="9"/>
      <c r="K4740" s="9"/>
      <c r="L4740" s="9"/>
      <c r="M4740" s="9"/>
      <c r="N4740" s="9"/>
      <c r="O4740" s="12"/>
      <c r="P4740" s="9"/>
      <c r="Q4740" s="9"/>
    </row>
    <row r="4741" spans="1:17" x14ac:dyDescent="0.2">
      <c r="A4741" s="9"/>
      <c r="B4741" s="10"/>
      <c r="C4741" s="9"/>
      <c r="D4741" s="11"/>
      <c r="E4741" s="11"/>
      <c r="F4741" s="9"/>
      <c r="G4741" s="9"/>
      <c r="H4741" s="9"/>
      <c r="I4741" s="9"/>
      <c r="J4741" s="9"/>
      <c r="K4741" s="9"/>
      <c r="L4741" s="9"/>
      <c r="M4741" s="9"/>
      <c r="N4741" s="9"/>
      <c r="O4741" s="12"/>
      <c r="P4741" s="9"/>
      <c r="Q4741" s="9"/>
    </row>
    <row r="4742" spans="1:17" x14ac:dyDescent="0.2">
      <c r="A4742" s="9"/>
      <c r="B4742" s="10"/>
      <c r="C4742" s="9"/>
      <c r="D4742" s="11"/>
      <c r="E4742" s="11"/>
      <c r="F4742" s="9"/>
      <c r="G4742" s="9"/>
      <c r="H4742" s="9"/>
      <c r="I4742" s="9"/>
      <c r="J4742" s="9"/>
      <c r="K4742" s="9"/>
      <c r="L4742" s="9"/>
      <c r="M4742" s="9"/>
      <c r="N4742" s="9"/>
      <c r="O4742" s="12"/>
      <c r="P4742" s="9"/>
      <c r="Q4742" s="9"/>
    </row>
    <row r="4743" spans="1:17" x14ac:dyDescent="0.2">
      <c r="A4743" s="9"/>
      <c r="B4743" s="10"/>
      <c r="C4743" s="9"/>
      <c r="D4743" s="11"/>
      <c r="E4743" s="11"/>
      <c r="F4743" s="9"/>
      <c r="G4743" s="9"/>
      <c r="H4743" s="9"/>
      <c r="I4743" s="9"/>
      <c r="J4743" s="9"/>
      <c r="K4743" s="9"/>
      <c r="L4743" s="9"/>
      <c r="M4743" s="9"/>
      <c r="N4743" s="9"/>
      <c r="O4743" s="12"/>
      <c r="P4743" s="9"/>
      <c r="Q4743" s="9"/>
    </row>
    <row r="4744" spans="1:17" x14ac:dyDescent="0.2">
      <c r="A4744" s="9"/>
      <c r="B4744" s="10"/>
      <c r="C4744" s="9"/>
      <c r="D4744" s="11"/>
      <c r="E4744" s="11"/>
      <c r="F4744" s="9"/>
      <c r="G4744" s="9"/>
      <c r="H4744" s="9"/>
      <c r="I4744" s="9"/>
      <c r="J4744" s="9"/>
      <c r="K4744" s="9"/>
      <c r="L4744" s="9"/>
      <c r="M4744" s="9"/>
      <c r="N4744" s="9"/>
      <c r="O4744" s="12"/>
      <c r="P4744" s="9"/>
      <c r="Q4744" s="9"/>
    </row>
    <row r="4745" spans="1:17" x14ac:dyDescent="0.2">
      <c r="A4745" s="9"/>
      <c r="B4745" s="10"/>
      <c r="C4745" s="9"/>
      <c r="D4745" s="11"/>
      <c r="E4745" s="11"/>
      <c r="F4745" s="9"/>
      <c r="G4745" s="9"/>
      <c r="H4745" s="9"/>
      <c r="I4745" s="9"/>
      <c r="J4745" s="9"/>
      <c r="K4745" s="9"/>
      <c r="L4745" s="9"/>
      <c r="M4745" s="9"/>
      <c r="N4745" s="9"/>
      <c r="O4745" s="12"/>
      <c r="P4745" s="9"/>
      <c r="Q4745" s="9"/>
    </row>
    <row r="4746" spans="1:17" x14ac:dyDescent="0.2">
      <c r="A4746" s="9"/>
      <c r="B4746" s="10"/>
      <c r="C4746" s="9"/>
      <c r="D4746" s="11"/>
      <c r="E4746" s="11"/>
      <c r="F4746" s="9"/>
      <c r="G4746" s="9"/>
      <c r="H4746" s="9"/>
      <c r="I4746" s="9"/>
      <c r="J4746" s="9"/>
      <c r="K4746" s="9"/>
      <c r="L4746" s="9"/>
      <c r="M4746" s="9"/>
      <c r="N4746" s="9"/>
      <c r="O4746" s="12"/>
      <c r="P4746" s="9"/>
      <c r="Q4746" s="9"/>
    </row>
    <row r="4747" spans="1:17" x14ac:dyDescent="0.2">
      <c r="A4747" s="9"/>
      <c r="B4747" s="10"/>
      <c r="C4747" s="9"/>
      <c r="D4747" s="11"/>
      <c r="E4747" s="11"/>
      <c r="F4747" s="9"/>
      <c r="G4747" s="9"/>
      <c r="H4747" s="9"/>
      <c r="I4747" s="9"/>
      <c r="J4747" s="9"/>
      <c r="K4747" s="9"/>
      <c r="L4747" s="9"/>
      <c r="M4747" s="9"/>
      <c r="N4747" s="9"/>
      <c r="O4747" s="12"/>
      <c r="P4747" s="9"/>
      <c r="Q4747" s="9"/>
    </row>
    <row r="4748" spans="1:17" x14ac:dyDescent="0.2">
      <c r="A4748" s="9"/>
      <c r="B4748" s="10"/>
      <c r="C4748" s="9"/>
      <c r="D4748" s="11"/>
      <c r="E4748" s="11"/>
      <c r="F4748" s="9"/>
      <c r="G4748" s="9"/>
      <c r="H4748" s="9"/>
      <c r="I4748" s="9"/>
      <c r="J4748" s="9"/>
      <c r="K4748" s="9"/>
      <c r="L4748" s="9"/>
      <c r="M4748" s="9"/>
      <c r="N4748" s="9"/>
      <c r="O4748" s="12"/>
      <c r="P4748" s="9"/>
      <c r="Q4748" s="9"/>
    </row>
    <row r="4749" spans="1:17" x14ac:dyDescent="0.2">
      <c r="A4749" s="9"/>
      <c r="B4749" s="10"/>
      <c r="C4749" s="9"/>
      <c r="D4749" s="11"/>
      <c r="E4749" s="11"/>
      <c r="F4749" s="9"/>
      <c r="G4749" s="9"/>
      <c r="H4749" s="9"/>
      <c r="I4749" s="9"/>
      <c r="J4749" s="9"/>
      <c r="K4749" s="9"/>
      <c r="L4749" s="9"/>
      <c r="M4749" s="9"/>
      <c r="N4749" s="9"/>
      <c r="O4749" s="12"/>
      <c r="P4749" s="9"/>
      <c r="Q4749" s="9"/>
    </row>
    <row r="4750" spans="1:17" x14ac:dyDescent="0.2">
      <c r="A4750" s="9"/>
      <c r="B4750" s="10"/>
      <c r="C4750" s="9"/>
      <c r="D4750" s="11"/>
      <c r="E4750" s="11"/>
      <c r="F4750" s="9"/>
      <c r="G4750" s="9"/>
      <c r="H4750" s="9"/>
      <c r="I4750" s="9"/>
      <c r="J4750" s="9"/>
      <c r="K4750" s="9"/>
      <c r="L4750" s="9"/>
      <c r="M4750" s="9"/>
      <c r="N4750" s="9"/>
      <c r="O4750" s="12"/>
      <c r="P4750" s="9"/>
      <c r="Q4750" s="9"/>
    </row>
    <row r="4751" spans="1:17" x14ac:dyDescent="0.2">
      <c r="A4751" s="9"/>
      <c r="B4751" s="10"/>
      <c r="C4751" s="9"/>
      <c r="D4751" s="11"/>
      <c r="E4751" s="11"/>
      <c r="F4751" s="9"/>
      <c r="G4751" s="9"/>
      <c r="H4751" s="9"/>
      <c r="I4751" s="9"/>
      <c r="J4751" s="9"/>
      <c r="K4751" s="9"/>
      <c r="L4751" s="9"/>
      <c r="M4751" s="9"/>
      <c r="N4751" s="9"/>
      <c r="O4751" s="12"/>
      <c r="P4751" s="9"/>
      <c r="Q4751" s="9"/>
    </row>
    <row r="4752" spans="1:17" x14ac:dyDescent="0.2">
      <c r="A4752" s="9"/>
      <c r="B4752" s="10"/>
      <c r="C4752" s="9"/>
      <c r="D4752" s="11"/>
      <c r="E4752" s="11"/>
      <c r="F4752" s="9"/>
      <c r="G4752" s="9"/>
      <c r="H4752" s="9"/>
      <c r="I4752" s="9"/>
      <c r="J4752" s="9"/>
      <c r="K4752" s="9"/>
      <c r="L4752" s="9"/>
      <c r="M4752" s="9"/>
      <c r="N4752" s="9"/>
      <c r="O4752" s="12"/>
      <c r="P4752" s="9"/>
      <c r="Q4752" s="9"/>
    </row>
    <row r="4753" spans="1:17" x14ac:dyDescent="0.2">
      <c r="A4753" s="9"/>
      <c r="B4753" s="10"/>
      <c r="C4753" s="9"/>
      <c r="D4753" s="11"/>
      <c r="E4753" s="11"/>
      <c r="F4753" s="9"/>
      <c r="G4753" s="9"/>
      <c r="H4753" s="9"/>
      <c r="I4753" s="9"/>
      <c r="J4753" s="9"/>
      <c r="K4753" s="9"/>
      <c r="L4753" s="9"/>
      <c r="M4753" s="9"/>
      <c r="N4753" s="9"/>
      <c r="O4753" s="12"/>
      <c r="P4753" s="9"/>
      <c r="Q4753" s="9"/>
    </row>
    <row r="4754" spans="1:17" x14ac:dyDescent="0.2">
      <c r="A4754" s="9"/>
      <c r="B4754" s="10"/>
      <c r="C4754" s="9"/>
      <c r="D4754" s="11"/>
      <c r="E4754" s="11"/>
      <c r="F4754" s="9"/>
      <c r="G4754" s="9"/>
      <c r="H4754" s="9"/>
      <c r="I4754" s="9"/>
      <c r="J4754" s="9"/>
      <c r="K4754" s="9"/>
      <c r="L4754" s="9"/>
      <c r="M4754" s="9"/>
      <c r="N4754" s="9"/>
      <c r="O4754" s="12"/>
      <c r="P4754" s="9"/>
      <c r="Q4754" s="9"/>
    </row>
    <row r="4755" spans="1:17" x14ac:dyDescent="0.2">
      <c r="A4755" s="9"/>
      <c r="B4755" s="10"/>
      <c r="C4755" s="9"/>
      <c r="D4755" s="11"/>
      <c r="E4755" s="11"/>
      <c r="F4755" s="9"/>
      <c r="G4755" s="9"/>
      <c r="H4755" s="9"/>
      <c r="I4755" s="9"/>
      <c r="J4755" s="9"/>
      <c r="K4755" s="9"/>
      <c r="L4755" s="9"/>
      <c r="M4755" s="9"/>
      <c r="N4755" s="9"/>
      <c r="O4755" s="12"/>
      <c r="P4755" s="9"/>
      <c r="Q4755" s="9"/>
    </row>
    <row r="4756" spans="1:17" x14ac:dyDescent="0.2">
      <c r="A4756" s="9"/>
      <c r="B4756" s="10"/>
      <c r="C4756" s="9"/>
      <c r="D4756" s="11"/>
      <c r="E4756" s="11"/>
      <c r="F4756" s="9"/>
      <c r="G4756" s="9"/>
      <c r="H4756" s="9"/>
      <c r="I4756" s="9"/>
      <c r="J4756" s="9"/>
      <c r="K4756" s="9"/>
      <c r="L4756" s="9"/>
      <c r="M4756" s="9"/>
      <c r="N4756" s="9"/>
      <c r="O4756" s="12"/>
      <c r="P4756" s="9"/>
      <c r="Q4756" s="9"/>
    </row>
    <row r="4757" spans="1:17" x14ac:dyDescent="0.2">
      <c r="A4757" s="9"/>
      <c r="B4757" s="10"/>
      <c r="C4757" s="9"/>
      <c r="D4757" s="11"/>
      <c r="E4757" s="11"/>
      <c r="F4757" s="9"/>
      <c r="G4757" s="9"/>
      <c r="H4757" s="9"/>
      <c r="I4757" s="9"/>
      <c r="J4757" s="9"/>
      <c r="K4757" s="9"/>
      <c r="L4757" s="9"/>
      <c r="M4757" s="9"/>
      <c r="N4757" s="9"/>
      <c r="O4757" s="12"/>
      <c r="P4757" s="9"/>
      <c r="Q4757" s="9"/>
    </row>
    <row r="4758" spans="1:17" x14ac:dyDescent="0.2">
      <c r="A4758" s="9"/>
      <c r="B4758" s="10"/>
      <c r="C4758" s="9"/>
      <c r="D4758" s="11"/>
      <c r="E4758" s="11"/>
      <c r="F4758" s="9"/>
      <c r="G4758" s="9"/>
      <c r="H4758" s="9"/>
      <c r="I4758" s="9"/>
      <c r="J4758" s="9"/>
      <c r="K4758" s="9"/>
      <c r="L4758" s="9"/>
      <c r="M4758" s="9"/>
      <c r="N4758" s="9"/>
      <c r="O4758" s="12"/>
      <c r="P4758" s="9"/>
      <c r="Q4758" s="9"/>
    </row>
    <row r="4759" spans="1:17" x14ac:dyDescent="0.2">
      <c r="A4759" s="9"/>
      <c r="B4759" s="10"/>
      <c r="C4759" s="9"/>
      <c r="D4759" s="11"/>
      <c r="E4759" s="11"/>
      <c r="F4759" s="9"/>
      <c r="G4759" s="9"/>
      <c r="H4759" s="9"/>
      <c r="I4759" s="9"/>
      <c r="J4759" s="9"/>
      <c r="K4759" s="9"/>
      <c r="L4759" s="9"/>
      <c r="M4759" s="9"/>
      <c r="N4759" s="9"/>
      <c r="O4759" s="12"/>
      <c r="P4759" s="9"/>
      <c r="Q4759" s="9"/>
    </row>
    <row r="4760" spans="1:17" x14ac:dyDescent="0.2">
      <c r="A4760" s="9"/>
      <c r="B4760" s="10"/>
      <c r="C4760" s="9"/>
      <c r="D4760" s="11"/>
      <c r="E4760" s="11"/>
      <c r="F4760" s="9"/>
      <c r="G4760" s="9"/>
      <c r="H4760" s="9"/>
      <c r="I4760" s="9"/>
      <c r="J4760" s="9"/>
      <c r="K4760" s="9"/>
      <c r="L4760" s="9"/>
      <c r="M4760" s="9"/>
      <c r="N4760" s="9"/>
      <c r="O4760" s="12"/>
      <c r="P4760" s="9"/>
      <c r="Q4760" s="9"/>
    </row>
    <row r="4761" spans="1:17" x14ac:dyDescent="0.2">
      <c r="A4761" s="9"/>
      <c r="B4761" s="10"/>
      <c r="C4761" s="9"/>
      <c r="D4761" s="11"/>
      <c r="E4761" s="11"/>
      <c r="F4761" s="9"/>
      <c r="G4761" s="9"/>
      <c r="H4761" s="9"/>
      <c r="I4761" s="9"/>
      <c r="J4761" s="9"/>
      <c r="K4761" s="9"/>
      <c r="L4761" s="9"/>
      <c r="M4761" s="9"/>
      <c r="N4761" s="9"/>
      <c r="O4761" s="12"/>
      <c r="P4761" s="9"/>
      <c r="Q4761" s="9"/>
    </row>
    <row r="4762" spans="1:17" x14ac:dyDescent="0.2">
      <c r="A4762" s="9"/>
      <c r="B4762" s="10"/>
      <c r="C4762" s="9"/>
      <c r="D4762" s="11"/>
      <c r="E4762" s="11"/>
      <c r="F4762" s="9"/>
      <c r="G4762" s="9"/>
      <c r="H4762" s="9"/>
      <c r="I4762" s="9"/>
      <c r="J4762" s="9"/>
      <c r="K4762" s="9"/>
      <c r="L4762" s="9"/>
      <c r="M4762" s="9"/>
      <c r="N4762" s="9"/>
      <c r="O4762" s="12"/>
      <c r="P4762" s="9"/>
      <c r="Q4762" s="9"/>
    </row>
    <row r="4763" spans="1:17" x14ac:dyDescent="0.2">
      <c r="A4763" s="9"/>
      <c r="B4763" s="10"/>
      <c r="C4763" s="9"/>
      <c r="D4763" s="11"/>
      <c r="E4763" s="11"/>
      <c r="F4763" s="9"/>
      <c r="G4763" s="9"/>
      <c r="H4763" s="9"/>
      <c r="I4763" s="9"/>
      <c r="J4763" s="9"/>
      <c r="K4763" s="9"/>
      <c r="L4763" s="9"/>
      <c r="M4763" s="9"/>
      <c r="N4763" s="9"/>
      <c r="O4763" s="12"/>
      <c r="P4763" s="9"/>
      <c r="Q4763" s="9"/>
    </row>
    <row r="4764" spans="1:17" x14ac:dyDescent="0.2">
      <c r="A4764" s="9"/>
      <c r="B4764" s="10"/>
      <c r="C4764" s="9"/>
      <c r="D4764" s="11"/>
      <c r="E4764" s="11"/>
      <c r="F4764" s="9"/>
      <c r="G4764" s="9"/>
      <c r="H4764" s="9"/>
      <c r="I4764" s="9"/>
      <c r="J4764" s="9"/>
      <c r="K4764" s="9"/>
      <c r="L4764" s="9"/>
      <c r="M4764" s="9"/>
      <c r="N4764" s="9"/>
      <c r="O4764" s="12"/>
      <c r="P4764" s="9"/>
      <c r="Q4764" s="9"/>
    </row>
    <row r="4765" spans="1:17" x14ac:dyDescent="0.2">
      <c r="A4765" s="9"/>
      <c r="B4765" s="10"/>
      <c r="C4765" s="9"/>
      <c r="D4765" s="11"/>
      <c r="E4765" s="11"/>
      <c r="F4765" s="9"/>
      <c r="G4765" s="9"/>
      <c r="H4765" s="9"/>
      <c r="I4765" s="9"/>
      <c r="J4765" s="9"/>
      <c r="K4765" s="9"/>
      <c r="L4765" s="9"/>
      <c r="M4765" s="9"/>
      <c r="N4765" s="9"/>
      <c r="O4765" s="12"/>
      <c r="P4765" s="9"/>
      <c r="Q4765" s="9"/>
    </row>
    <row r="4766" spans="1:17" x14ac:dyDescent="0.2">
      <c r="A4766" s="9"/>
      <c r="B4766" s="10"/>
      <c r="C4766" s="9"/>
      <c r="D4766" s="11"/>
      <c r="E4766" s="11"/>
      <c r="F4766" s="9"/>
      <c r="G4766" s="9"/>
      <c r="H4766" s="9"/>
      <c r="I4766" s="9"/>
      <c r="J4766" s="9"/>
      <c r="K4766" s="9"/>
      <c r="L4766" s="9"/>
      <c r="M4766" s="9"/>
      <c r="N4766" s="9"/>
      <c r="O4766" s="12"/>
      <c r="P4766" s="9"/>
      <c r="Q4766" s="9"/>
    </row>
    <row r="4767" spans="1:17" x14ac:dyDescent="0.2">
      <c r="A4767" s="9"/>
      <c r="B4767" s="10"/>
      <c r="C4767" s="9"/>
      <c r="D4767" s="11"/>
      <c r="E4767" s="11"/>
      <c r="F4767" s="9"/>
      <c r="G4767" s="9"/>
      <c r="H4767" s="9"/>
      <c r="I4767" s="9"/>
      <c r="J4767" s="9"/>
      <c r="K4767" s="9"/>
      <c r="L4767" s="9"/>
      <c r="M4767" s="9"/>
      <c r="N4767" s="9"/>
      <c r="O4767" s="12"/>
      <c r="P4767" s="9"/>
      <c r="Q4767" s="9"/>
    </row>
    <row r="4768" spans="1:17" x14ac:dyDescent="0.2">
      <c r="A4768" s="9"/>
      <c r="B4768" s="10"/>
      <c r="C4768" s="9"/>
      <c r="D4768" s="11"/>
      <c r="E4768" s="11"/>
      <c r="F4768" s="9"/>
      <c r="G4768" s="9"/>
      <c r="H4768" s="9"/>
      <c r="I4768" s="9"/>
      <c r="J4768" s="9"/>
      <c r="K4768" s="9"/>
      <c r="L4768" s="9"/>
      <c r="M4768" s="9"/>
      <c r="N4768" s="9"/>
      <c r="O4768" s="12"/>
      <c r="P4768" s="9"/>
      <c r="Q4768" s="9"/>
    </row>
    <row r="4769" spans="1:17" x14ac:dyDescent="0.2">
      <c r="A4769" s="9"/>
      <c r="B4769" s="10"/>
      <c r="C4769" s="9"/>
      <c r="D4769" s="11"/>
      <c r="E4769" s="11"/>
      <c r="F4769" s="9"/>
      <c r="G4769" s="9"/>
      <c r="H4769" s="9"/>
      <c r="I4769" s="9"/>
      <c r="J4769" s="9"/>
      <c r="K4769" s="9"/>
      <c r="L4769" s="9"/>
      <c r="M4769" s="9"/>
      <c r="N4769" s="9"/>
      <c r="O4769" s="12"/>
      <c r="P4769" s="9"/>
      <c r="Q4769" s="9"/>
    </row>
    <row r="4770" spans="1:17" x14ac:dyDescent="0.2">
      <c r="A4770" s="9"/>
      <c r="B4770" s="10"/>
      <c r="C4770" s="9"/>
      <c r="D4770" s="11"/>
      <c r="E4770" s="11"/>
      <c r="F4770" s="9"/>
      <c r="G4770" s="9"/>
      <c r="H4770" s="9"/>
      <c r="I4770" s="9"/>
      <c r="J4770" s="9"/>
      <c r="K4770" s="9"/>
      <c r="L4770" s="9"/>
      <c r="M4770" s="9"/>
      <c r="N4770" s="9"/>
      <c r="O4770" s="12"/>
      <c r="P4770" s="9"/>
      <c r="Q4770" s="9"/>
    </row>
    <row r="4771" spans="1:17" x14ac:dyDescent="0.2">
      <c r="A4771" s="9"/>
      <c r="B4771" s="10"/>
      <c r="C4771" s="9"/>
      <c r="D4771" s="11"/>
      <c r="E4771" s="11"/>
      <c r="F4771" s="9"/>
      <c r="G4771" s="9"/>
      <c r="H4771" s="9"/>
      <c r="I4771" s="9"/>
      <c r="J4771" s="9"/>
      <c r="K4771" s="9"/>
      <c r="L4771" s="9"/>
      <c r="M4771" s="9"/>
      <c r="N4771" s="9"/>
      <c r="O4771" s="12"/>
      <c r="P4771" s="9"/>
      <c r="Q4771" s="9"/>
    </row>
    <row r="4772" spans="1:17" x14ac:dyDescent="0.2">
      <c r="A4772" s="9"/>
      <c r="B4772" s="10"/>
      <c r="C4772" s="9"/>
      <c r="D4772" s="11"/>
      <c r="E4772" s="11"/>
      <c r="F4772" s="9"/>
      <c r="G4772" s="9"/>
      <c r="H4772" s="9"/>
      <c r="I4772" s="9"/>
      <c r="J4772" s="9"/>
      <c r="K4772" s="9"/>
      <c r="L4772" s="9"/>
      <c r="M4772" s="9"/>
      <c r="N4772" s="9"/>
      <c r="O4772" s="12"/>
      <c r="P4772" s="9"/>
      <c r="Q4772" s="9"/>
    </row>
    <row r="4773" spans="1:17" x14ac:dyDescent="0.2">
      <c r="A4773" s="9"/>
      <c r="B4773" s="10"/>
      <c r="C4773" s="9"/>
      <c r="D4773" s="11"/>
      <c r="E4773" s="11"/>
      <c r="F4773" s="9"/>
      <c r="G4773" s="9"/>
      <c r="H4773" s="9"/>
      <c r="I4773" s="9"/>
      <c r="J4773" s="9"/>
      <c r="K4773" s="9"/>
      <c r="L4773" s="9"/>
      <c r="M4773" s="9"/>
      <c r="N4773" s="9"/>
      <c r="O4773" s="12"/>
      <c r="P4773" s="9"/>
      <c r="Q4773" s="9"/>
    </row>
    <row r="4774" spans="1:17" x14ac:dyDescent="0.2">
      <c r="A4774" s="9"/>
      <c r="B4774" s="10"/>
      <c r="C4774" s="9"/>
      <c r="D4774" s="11"/>
      <c r="E4774" s="11"/>
      <c r="F4774" s="9"/>
      <c r="G4774" s="9"/>
      <c r="H4774" s="9"/>
      <c r="I4774" s="9"/>
      <c r="J4774" s="9"/>
      <c r="K4774" s="9"/>
      <c r="L4774" s="9"/>
      <c r="M4774" s="9"/>
      <c r="N4774" s="9"/>
      <c r="O4774" s="12"/>
      <c r="P4774" s="9"/>
      <c r="Q4774" s="9"/>
    </row>
    <row r="4775" spans="1:17" x14ac:dyDescent="0.2">
      <c r="A4775" s="9"/>
      <c r="B4775" s="10"/>
      <c r="C4775" s="9"/>
      <c r="D4775" s="11"/>
      <c r="E4775" s="11"/>
      <c r="F4775" s="9"/>
      <c r="G4775" s="9"/>
      <c r="H4775" s="9"/>
      <c r="I4775" s="9"/>
      <c r="J4775" s="9"/>
      <c r="K4775" s="9"/>
      <c r="L4775" s="9"/>
      <c r="M4775" s="9"/>
      <c r="N4775" s="9"/>
      <c r="O4775" s="12"/>
      <c r="P4775" s="9"/>
      <c r="Q4775" s="9"/>
    </row>
    <row r="4776" spans="1:17" x14ac:dyDescent="0.2">
      <c r="A4776" s="9"/>
      <c r="B4776" s="10"/>
      <c r="C4776" s="9"/>
      <c r="D4776" s="11"/>
      <c r="E4776" s="11"/>
      <c r="F4776" s="9"/>
      <c r="G4776" s="9"/>
      <c r="H4776" s="9"/>
      <c r="I4776" s="9"/>
      <c r="J4776" s="9"/>
      <c r="K4776" s="9"/>
      <c r="L4776" s="9"/>
      <c r="M4776" s="9"/>
      <c r="N4776" s="9"/>
      <c r="O4776" s="12"/>
      <c r="P4776" s="9"/>
      <c r="Q4776" s="9"/>
    </row>
    <row r="4777" spans="1:17" x14ac:dyDescent="0.2">
      <c r="A4777" s="9"/>
      <c r="B4777" s="10"/>
      <c r="C4777" s="9"/>
      <c r="D4777" s="11"/>
      <c r="E4777" s="11"/>
      <c r="F4777" s="9"/>
      <c r="G4777" s="9"/>
      <c r="H4777" s="9"/>
      <c r="I4777" s="9"/>
      <c r="J4777" s="9"/>
      <c r="K4777" s="9"/>
      <c r="L4777" s="9"/>
      <c r="M4777" s="9"/>
      <c r="N4777" s="9"/>
      <c r="O4777" s="12"/>
      <c r="P4777" s="9"/>
      <c r="Q4777" s="9"/>
    </row>
    <row r="4778" spans="1:17" x14ac:dyDescent="0.2">
      <c r="A4778" s="9"/>
      <c r="B4778" s="10"/>
      <c r="C4778" s="9"/>
      <c r="D4778" s="11"/>
      <c r="E4778" s="11"/>
      <c r="F4778" s="9"/>
      <c r="G4778" s="9"/>
      <c r="H4778" s="9"/>
      <c r="I4778" s="9"/>
      <c r="J4778" s="9"/>
      <c r="K4778" s="9"/>
      <c r="L4778" s="9"/>
      <c r="M4778" s="9"/>
      <c r="N4778" s="9"/>
      <c r="O4778" s="12"/>
      <c r="P4778" s="9"/>
      <c r="Q4778" s="9"/>
    </row>
    <row r="4779" spans="1:17" x14ac:dyDescent="0.2">
      <c r="A4779" s="9"/>
      <c r="B4779" s="10"/>
      <c r="C4779" s="9"/>
      <c r="D4779" s="11"/>
      <c r="E4779" s="11"/>
      <c r="F4779" s="9"/>
      <c r="G4779" s="9"/>
      <c r="H4779" s="9"/>
      <c r="I4779" s="9"/>
      <c r="J4779" s="9"/>
      <c r="K4779" s="9"/>
      <c r="L4779" s="9"/>
      <c r="M4779" s="9"/>
      <c r="N4779" s="9"/>
      <c r="O4779" s="12"/>
      <c r="P4779" s="9"/>
      <c r="Q4779" s="9"/>
    </row>
    <row r="4780" spans="1:17" x14ac:dyDescent="0.2">
      <c r="A4780" s="9"/>
      <c r="B4780" s="10"/>
      <c r="C4780" s="9"/>
      <c r="D4780" s="11"/>
      <c r="E4780" s="11"/>
      <c r="F4780" s="9"/>
      <c r="G4780" s="9"/>
      <c r="H4780" s="9"/>
      <c r="I4780" s="9"/>
      <c r="J4780" s="9"/>
      <c r="K4780" s="9"/>
      <c r="L4780" s="9"/>
      <c r="M4780" s="9"/>
      <c r="N4780" s="9"/>
      <c r="O4780" s="12"/>
      <c r="P4780" s="9"/>
      <c r="Q4780" s="9"/>
    </row>
    <row r="4781" spans="1:17" x14ac:dyDescent="0.2">
      <c r="A4781" s="9"/>
      <c r="B4781" s="10"/>
      <c r="C4781" s="9"/>
      <c r="D4781" s="11"/>
      <c r="E4781" s="11"/>
      <c r="F4781" s="9"/>
      <c r="G4781" s="9"/>
      <c r="H4781" s="9"/>
      <c r="I4781" s="9"/>
      <c r="J4781" s="9"/>
      <c r="K4781" s="9"/>
      <c r="L4781" s="9"/>
      <c r="M4781" s="9"/>
      <c r="N4781" s="9"/>
      <c r="O4781" s="12"/>
      <c r="P4781" s="9"/>
      <c r="Q4781" s="9"/>
    </row>
    <row r="4782" spans="1:17" x14ac:dyDescent="0.2">
      <c r="A4782" s="9"/>
      <c r="B4782" s="10"/>
      <c r="C4782" s="9"/>
      <c r="D4782" s="11"/>
      <c r="E4782" s="11"/>
      <c r="F4782" s="9"/>
      <c r="G4782" s="9"/>
      <c r="H4782" s="9"/>
      <c r="I4782" s="9"/>
      <c r="J4782" s="9"/>
      <c r="K4782" s="9"/>
      <c r="L4782" s="9"/>
      <c r="M4782" s="9"/>
      <c r="N4782" s="9"/>
      <c r="O4782" s="12"/>
      <c r="P4782" s="9"/>
      <c r="Q4782" s="9"/>
    </row>
    <row r="4783" spans="1:17" x14ac:dyDescent="0.2">
      <c r="A4783" s="9"/>
      <c r="B4783" s="10"/>
      <c r="C4783" s="9"/>
      <c r="D4783" s="11"/>
      <c r="E4783" s="11"/>
      <c r="F4783" s="9"/>
      <c r="G4783" s="9"/>
      <c r="H4783" s="9"/>
      <c r="I4783" s="9"/>
      <c r="J4783" s="9"/>
      <c r="K4783" s="9"/>
      <c r="L4783" s="9"/>
      <c r="M4783" s="9"/>
      <c r="N4783" s="9"/>
      <c r="O4783" s="12"/>
      <c r="P4783" s="9"/>
      <c r="Q4783" s="9"/>
    </row>
    <row r="4784" spans="1:17" x14ac:dyDescent="0.2">
      <c r="A4784" s="9"/>
      <c r="B4784" s="10"/>
      <c r="C4784" s="9"/>
      <c r="D4784" s="11"/>
      <c r="E4784" s="11"/>
      <c r="F4784" s="9"/>
      <c r="G4784" s="9"/>
      <c r="H4784" s="9"/>
      <c r="I4784" s="9"/>
      <c r="J4784" s="9"/>
      <c r="K4784" s="9"/>
      <c r="L4784" s="9"/>
      <c r="M4784" s="9"/>
      <c r="N4784" s="9"/>
      <c r="O4784" s="12"/>
      <c r="P4784" s="9"/>
      <c r="Q4784" s="9"/>
    </row>
    <row r="4785" spans="1:17" x14ac:dyDescent="0.2">
      <c r="A4785" s="9"/>
      <c r="B4785" s="10"/>
      <c r="C4785" s="9"/>
      <c r="D4785" s="11"/>
      <c r="E4785" s="11"/>
      <c r="F4785" s="9"/>
      <c r="G4785" s="9"/>
      <c r="H4785" s="9"/>
      <c r="I4785" s="9"/>
      <c r="J4785" s="9"/>
      <c r="K4785" s="9"/>
      <c r="L4785" s="9"/>
      <c r="M4785" s="9"/>
      <c r="N4785" s="9"/>
      <c r="O4785" s="12"/>
      <c r="P4785" s="9"/>
      <c r="Q4785" s="9"/>
    </row>
    <row r="4786" spans="1:17" x14ac:dyDescent="0.2">
      <c r="A4786" s="9"/>
      <c r="B4786" s="10"/>
      <c r="C4786" s="9"/>
      <c r="D4786" s="11"/>
      <c r="E4786" s="11"/>
      <c r="F4786" s="9"/>
      <c r="G4786" s="9"/>
      <c r="H4786" s="9"/>
      <c r="I4786" s="9"/>
      <c r="J4786" s="9"/>
      <c r="K4786" s="9"/>
      <c r="L4786" s="9"/>
      <c r="M4786" s="9"/>
      <c r="N4786" s="9"/>
      <c r="O4786" s="12"/>
      <c r="P4786" s="9"/>
      <c r="Q4786" s="9"/>
    </row>
    <row r="4787" spans="1:17" x14ac:dyDescent="0.2">
      <c r="A4787" s="9"/>
      <c r="B4787" s="10"/>
      <c r="C4787" s="9"/>
      <c r="D4787" s="11"/>
      <c r="E4787" s="11"/>
      <c r="F4787" s="9"/>
      <c r="G4787" s="9"/>
      <c r="H4787" s="9"/>
      <c r="I4787" s="9"/>
      <c r="J4787" s="9"/>
      <c r="K4787" s="9"/>
      <c r="L4787" s="9"/>
      <c r="M4787" s="9"/>
      <c r="N4787" s="9"/>
      <c r="O4787" s="12"/>
      <c r="P4787" s="9"/>
      <c r="Q4787" s="9"/>
    </row>
    <row r="4788" spans="1:17" x14ac:dyDescent="0.2">
      <c r="A4788" s="9"/>
      <c r="B4788" s="10"/>
      <c r="C4788" s="9"/>
      <c r="D4788" s="11"/>
      <c r="E4788" s="11"/>
      <c r="F4788" s="9"/>
      <c r="G4788" s="9"/>
      <c r="H4788" s="9"/>
      <c r="I4788" s="9"/>
      <c r="J4788" s="9"/>
      <c r="K4788" s="9"/>
      <c r="L4788" s="9"/>
      <c r="M4788" s="9"/>
      <c r="N4788" s="9"/>
      <c r="O4788" s="12"/>
      <c r="P4788" s="9"/>
      <c r="Q4788" s="9"/>
    </row>
    <row r="4789" spans="1:17" x14ac:dyDescent="0.2">
      <c r="A4789" s="9"/>
      <c r="B4789" s="10"/>
      <c r="C4789" s="9"/>
      <c r="D4789" s="11"/>
      <c r="E4789" s="11"/>
      <c r="F4789" s="9"/>
      <c r="G4789" s="9"/>
      <c r="H4789" s="9"/>
      <c r="I4789" s="9"/>
      <c r="J4789" s="9"/>
      <c r="K4789" s="9"/>
      <c r="L4789" s="9"/>
      <c r="M4789" s="9"/>
      <c r="N4789" s="9"/>
      <c r="O4789" s="12"/>
      <c r="P4789" s="9"/>
      <c r="Q4789" s="9"/>
    </row>
    <row r="4790" spans="1:17" x14ac:dyDescent="0.2">
      <c r="A4790" s="9"/>
      <c r="B4790" s="10"/>
      <c r="C4790" s="9"/>
      <c r="D4790" s="11"/>
      <c r="E4790" s="11"/>
      <c r="F4790" s="9"/>
      <c r="G4790" s="9"/>
      <c r="H4790" s="9"/>
      <c r="I4790" s="9"/>
      <c r="J4790" s="9"/>
      <c r="K4790" s="9"/>
      <c r="L4790" s="9"/>
      <c r="M4790" s="9"/>
      <c r="N4790" s="9"/>
      <c r="O4790" s="12"/>
      <c r="P4790" s="9"/>
      <c r="Q4790" s="9"/>
    </row>
    <row r="4791" spans="1:17" x14ac:dyDescent="0.2">
      <c r="A4791" s="9"/>
      <c r="B4791" s="10"/>
      <c r="C4791" s="9"/>
      <c r="D4791" s="11"/>
      <c r="E4791" s="11"/>
      <c r="F4791" s="9"/>
      <c r="G4791" s="9"/>
      <c r="H4791" s="9"/>
      <c r="I4791" s="9"/>
      <c r="J4791" s="9"/>
      <c r="K4791" s="9"/>
      <c r="L4791" s="9"/>
      <c r="M4791" s="9"/>
      <c r="N4791" s="9"/>
      <c r="O4791" s="12"/>
      <c r="P4791" s="9"/>
      <c r="Q4791" s="9"/>
    </row>
    <row r="4792" spans="1:17" x14ac:dyDescent="0.2">
      <c r="A4792" s="9"/>
      <c r="B4792" s="10"/>
      <c r="C4792" s="9"/>
      <c r="D4792" s="11"/>
      <c r="E4792" s="11"/>
      <c r="F4792" s="9"/>
      <c r="G4792" s="9"/>
      <c r="H4792" s="9"/>
      <c r="I4792" s="9"/>
      <c r="J4792" s="9"/>
      <c r="K4792" s="9"/>
      <c r="L4792" s="9"/>
      <c r="M4792" s="9"/>
      <c r="N4792" s="9"/>
      <c r="O4792" s="12"/>
      <c r="P4792" s="9"/>
      <c r="Q4792" s="9"/>
    </row>
    <row r="4793" spans="1:17" x14ac:dyDescent="0.2">
      <c r="A4793" s="9"/>
      <c r="B4793" s="10"/>
      <c r="C4793" s="9"/>
      <c r="D4793" s="11"/>
      <c r="E4793" s="11"/>
      <c r="F4793" s="9"/>
      <c r="G4793" s="9"/>
      <c r="H4793" s="9"/>
      <c r="I4793" s="9"/>
      <c r="J4793" s="9"/>
      <c r="K4793" s="9"/>
      <c r="L4793" s="9"/>
      <c r="M4793" s="9"/>
      <c r="N4793" s="9"/>
      <c r="O4793" s="12"/>
      <c r="P4793" s="9"/>
      <c r="Q4793" s="9"/>
    </row>
    <row r="4794" spans="1:17" x14ac:dyDescent="0.2">
      <c r="A4794" s="9"/>
      <c r="B4794" s="10"/>
      <c r="C4794" s="9"/>
      <c r="D4794" s="11"/>
      <c r="E4794" s="11"/>
      <c r="F4794" s="9"/>
      <c r="G4794" s="9"/>
      <c r="H4794" s="9"/>
      <c r="I4794" s="9"/>
      <c r="J4794" s="9"/>
      <c r="K4794" s="9"/>
      <c r="L4794" s="9"/>
      <c r="M4794" s="9"/>
      <c r="N4794" s="9"/>
      <c r="O4794" s="12"/>
      <c r="P4794" s="9"/>
      <c r="Q4794" s="9"/>
    </row>
    <row r="4795" spans="1:17" x14ac:dyDescent="0.2">
      <c r="A4795" s="9"/>
      <c r="B4795" s="10"/>
      <c r="C4795" s="9"/>
      <c r="D4795" s="11"/>
      <c r="E4795" s="11"/>
      <c r="F4795" s="9"/>
      <c r="G4795" s="9"/>
      <c r="H4795" s="9"/>
      <c r="I4795" s="9"/>
      <c r="J4795" s="9"/>
      <c r="K4795" s="9"/>
      <c r="L4795" s="9"/>
      <c r="M4795" s="9"/>
      <c r="N4795" s="9"/>
      <c r="O4795" s="12"/>
      <c r="P4795" s="9"/>
      <c r="Q4795" s="9"/>
    </row>
    <row r="4796" spans="1:17" x14ac:dyDescent="0.2">
      <c r="A4796" s="9"/>
      <c r="B4796" s="10"/>
      <c r="C4796" s="9"/>
      <c r="D4796" s="11"/>
      <c r="E4796" s="11"/>
      <c r="F4796" s="9"/>
      <c r="G4796" s="9"/>
      <c r="H4796" s="9"/>
      <c r="I4796" s="9"/>
      <c r="J4796" s="9"/>
      <c r="K4796" s="9"/>
      <c r="L4796" s="9"/>
      <c r="M4796" s="9"/>
      <c r="N4796" s="9"/>
      <c r="O4796" s="12"/>
      <c r="P4796" s="9"/>
      <c r="Q4796" s="9"/>
    </row>
    <row r="4797" spans="1:17" x14ac:dyDescent="0.2">
      <c r="A4797" s="9"/>
      <c r="B4797" s="10"/>
      <c r="C4797" s="9"/>
      <c r="D4797" s="11"/>
      <c r="E4797" s="11"/>
      <c r="F4797" s="9"/>
      <c r="G4797" s="9"/>
      <c r="H4797" s="9"/>
      <c r="I4797" s="9"/>
      <c r="J4797" s="9"/>
      <c r="K4797" s="9"/>
      <c r="L4797" s="9"/>
      <c r="M4797" s="9"/>
      <c r="N4797" s="9"/>
      <c r="O4797" s="12"/>
      <c r="P4797" s="9"/>
      <c r="Q4797" s="9"/>
    </row>
    <row r="4798" spans="1:17" x14ac:dyDescent="0.2">
      <c r="A4798" s="9"/>
      <c r="B4798" s="10"/>
      <c r="C4798" s="9"/>
      <c r="D4798" s="11"/>
      <c r="E4798" s="11"/>
      <c r="F4798" s="9"/>
      <c r="G4798" s="9"/>
      <c r="H4798" s="9"/>
      <c r="I4798" s="9"/>
      <c r="J4798" s="9"/>
      <c r="K4798" s="9"/>
      <c r="L4798" s="9"/>
      <c r="M4798" s="9"/>
      <c r="N4798" s="9"/>
      <c r="O4798" s="12"/>
      <c r="P4798" s="9"/>
      <c r="Q4798" s="9"/>
    </row>
    <row r="4799" spans="1:17" x14ac:dyDescent="0.2">
      <c r="A4799" s="9"/>
      <c r="B4799" s="10"/>
      <c r="C4799" s="9"/>
      <c r="D4799" s="11"/>
      <c r="E4799" s="11"/>
      <c r="F4799" s="9"/>
      <c r="G4799" s="9"/>
      <c r="H4799" s="9"/>
      <c r="I4799" s="9"/>
      <c r="J4799" s="9"/>
      <c r="K4799" s="9"/>
      <c r="L4799" s="9"/>
      <c r="M4799" s="9"/>
      <c r="N4799" s="9"/>
      <c r="O4799" s="12"/>
      <c r="P4799" s="9"/>
      <c r="Q4799" s="9"/>
    </row>
    <row r="4800" spans="1:17" x14ac:dyDescent="0.2">
      <c r="A4800" s="9"/>
      <c r="B4800" s="10"/>
      <c r="C4800" s="9"/>
      <c r="D4800" s="11"/>
      <c r="E4800" s="11"/>
      <c r="F4800" s="9"/>
      <c r="G4800" s="9"/>
      <c r="H4800" s="9"/>
      <c r="I4800" s="9"/>
      <c r="J4800" s="9"/>
      <c r="K4800" s="9"/>
      <c r="L4800" s="9"/>
      <c r="M4800" s="9"/>
      <c r="N4800" s="9"/>
      <c r="O4800" s="12"/>
      <c r="P4800" s="9"/>
      <c r="Q4800" s="9"/>
    </row>
    <row r="4801" spans="1:17" x14ac:dyDescent="0.2">
      <c r="A4801" s="9"/>
      <c r="B4801" s="10"/>
      <c r="C4801" s="9"/>
      <c r="D4801" s="11"/>
      <c r="E4801" s="11"/>
      <c r="F4801" s="9"/>
      <c r="G4801" s="9"/>
      <c r="H4801" s="9"/>
      <c r="I4801" s="9"/>
      <c r="J4801" s="9"/>
      <c r="K4801" s="9"/>
      <c r="L4801" s="9"/>
      <c r="M4801" s="9"/>
      <c r="N4801" s="9"/>
      <c r="O4801" s="12"/>
      <c r="P4801" s="9"/>
      <c r="Q4801" s="9"/>
    </row>
    <row r="4802" spans="1:17" x14ac:dyDescent="0.2">
      <c r="A4802" s="9"/>
      <c r="B4802" s="10"/>
      <c r="C4802" s="9"/>
      <c r="D4802" s="11"/>
      <c r="E4802" s="11"/>
      <c r="F4802" s="9"/>
      <c r="G4802" s="9"/>
      <c r="H4802" s="9"/>
      <c r="I4802" s="9"/>
      <c r="J4802" s="9"/>
      <c r="K4802" s="9"/>
      <c r="L4802" s="9"/>
      <c r="M4802" s="9"/>
      <c r="N4802" s="9"/>
      <c r="O4802" s="12"/>
      <c r="P4802" s="9"/>
      <c r="Q4802" s="9"/>
    </row>
    <row r="4803" spans="1:17" x14ac:dyDescent="0.2">
      <c r="A4803" s="9"/>
      <c r="B4803" s="10"/>
      <c r="C4803" s="9"/>
      <c r="D4803" s="11"/>
      <c r="E4803" s="11"/>
      <c r="F4803" s="9"/>
      <c r="G4803" s="9"/>
      <c r="H4803" s="9"/>
      <c r="I4803" s="9"/>
      <c r="J4803" s="9"/>
      <c r="K4803" s="9"/>
      <c r="L4803" s="9"/>
      <c r="M4803" s="9"/>
      <c r="N4803" s="9"/>
      <c r="O4803" s="12"/>
      <c r="P4803" s="9"/>
      <c r="Q4803" s="9"/>
    </row>
    <row r="4804" spans="1:17" x14ac:dyDescent="0.2">
      <c r="A4804" s="9"/>
      <c r="B4804" s="10"/>
      <c r="C4804" s="9"/>
      <c r="D4804" s="11"/>
      <c r="E4804" s="11"/>
      <c r="F4804" s="9"/>
      <c r="G4804" s="9"/>
      <c r="H4804" s="9"/>
      <c r="I4804" s="9"/>
      <c r="J4804" s="9"/>
      <c r="K4804" s="9"/>
      <c r="L4804" s="9"/>
      <c r="M4804" s="9"/>
      <c r="N4804" s="9"/>
      <c r="O4804" s="12"/>
      <c r="P4804" s="9"/>
      <c r="Q4804" s="9"/>
    </row>
    <row r="4805" spans="1:17" x14ac:dyDescent="0.2">
      <c r="A4805" s="9"/>
      <c r="B4805" s="10"/>
      <c r="C4805" s="9"/>
      <c r="D4805" s="11"/>
      <c r="E4805" s="11"/>
      <c r="F4805" s="9"/>
      <c r="G4805" s="9"/>
      <c r="H4805" s="9"/>
      <c r="I4805" s="9"/>
      <c r="J4805" s="9"/>
      <c r="K4805" s="9"/>
      <c r="L4805" s="9"/>
      <c r="M4805" s="9"/>
      <c r="N4805" s="9"/>
      <c r="O4805" s="12"/>
      <c r="P4805" s="9"/>
      <c r="Q4805" s="9"/>
    </row>
    <row r="4806" spans="1:17" x14ac:dyDescent="0.2">
      <c r="A4806" s="9"/>
      <c r="B4806" s="10"/>
      <c r="C4806" s="9"/>
      <c r="D4806" s="11"/>
      <c r="E4806" s="11"/>
      <c r="F4806" s="9"/>
      <c r="G4806" s="9"/>
      <c r="H4806" s="9"/>
      <c r="I4806" s="9"/>
      <c r="J4806" s="9"/>
      <c r="K4806" s="9"/>
      <c r="L4806" s="9"/>
      <c r="M4806" s="9"/>
      <c r="N4806" s="9"/>
      <c r="O4806" s="12"/>
      <c r="P4806" s="9"/>
      <c r="Q4806" s="9"/>
    </row>
    <row r="4807" spans="1:17" x14ac:dyDescent="0.2">
      <c r="A4807" s="9"/>
      <c r="B4807" s="10"/>
      <c r="C4807" s="9"/>
      <c r="D4807" s="11"/>
      <c r="E4807" s="11"/>
      <c r="F4807" s="9"/>
      <c r="G4807" s="9"/>
      <c r="H4807" s="9"/>
      <c r="I4807" s="9"/>
      <c r="J4807" s="9"/>
      <c r="K4807" s="9"/>
      <c r="L4807" s="9"/>
      <c r="M4807" s="9"/>
      <c r="N4807" s="9"/>
      <c r="O4807" s="12"/>
      <c r="P4807" s="9"/>
      <c r="Q4807" s="9"/>
    </row>
    <row r="4808" spans="1:17" x14ac:dyDescent="0.2">
      <c r="A4808" s="9"/>
      <c r="B4808" s="10"/>
      <c r="C4808" s="9"/>
      <c r="D4808" s="11"/>
      <c r="E4808" s="11"/>
      <c r="F4808" s="9"/>
      <c r="G4808" s="9"/>
      <c r="H4808" s="9"/>
      <c r="I4808" s="9"/>
      <c r="J4808" s="9"/>
      <c r="K4808" s="9"/>
      <c r="L4808" s="9"/>
      <c r="M4808" s="9"/>
      <c r="N4808" s="9"/>
      <c r="O4808" s="12"/>
      <c r="P4808" s="9"/>
      <c r="Q4808" s="9"/>
    </row>
    <row r="4809" spans="1:17" x14ac:dyDescent="0.2">
      <c r="A4809" s="9"/>
      <c r="B4809" s="10"/>
      <c r="C4809" s="9"/>
      <c r="D4809" s="11"/>
      <c r="E4809" s="11"/>
      <c r="F4809" s="9"/>
      <c r="G4809" s="9"/>
      <c r="H4809" s="9"/>
      <c r="I4809" s="9"/>
      <c r="J4809" s="9"/>
      <c r="K4809" s="9"/>
      <c r="L4809" s="9"/>
      <c r="M4809" s="9"/>
      <c r="N4809" s="9"/>
      <c r="O4809" s="12"/>
      <c r="P4809" s="9"/>
      <c r="Q4809" s="9"/>
    </row>
    <row r="4810" spans="1:17" x14ac:dyDescent="0.2">
      <c r="A4810" s="9"/>
      <c r="B4810" s="10"/>
      <c r="C4810" s="9"/>
      <c r="D4810" s="11"/>
      <c r="E4810" s="11"/>
      <c r="F4810" s="9"/>
      <c r="G4810" s="9"/>
      <c r="H4810" s="9"/>
      <c r="I4810" s="9"/>
      <c r="J4810" s="9"/>
      <c r="K4810" s="9"/>
      <c r="L4810" s="9"/>
      <c r="M4810" s="9"/>
      <c r="N4810" s="9"/>
      <c r="O4810" s="12"/>
      <c r="P4810" s="9"/>
      <c r="Q4810" s="9"/>
    </row>
    <row r="4811" spans="1:17" x14ac:dyDescent="0.2">
      <c r="A4811" s="9"/>
      <c r="B4811" s="10"/>
      <c r="C4811" s="9"/>
      <c r="D4811" s="11"/>
      <c r="E4811" s="11"/>
      <c r="F4811" s="9"/>
      <c r="G4811" s="9"/>
      <c r="H4811" s="9"/>
      <c r="I4811" s="9"/>
      <c r="J4811" s="9"/>
      <c r="K4811" s="9"/>
      <c r="L4811" s="9"/>
      <c r="M4811" s="9"/>
      <c r="N4811" s="9"/>
      <c r="O4811" s="12"/>
      <c r="P4811" s="9"/>
      <c r="Q4811" s="9"/>
    </row>
    <row r="4812" spans="1:17" x14ac:dyDescent="0.2">
      <c r="A4812" s="9"/>
      <c r="B4812" s="10"/>
      <c r="C4812" s="9"/>
      <c r="D4812" s="11"/>
      <c r="E4812" s="11"/>
      <c r="F4812" s="9"/>
      <c r="G4812" s="9"/>
      <c r="H4812" s="9"/>
      <c r="I4812" s="9"/>
      <c r="J4812" s="9"/>
      <c r="K4812" s="9"/>
      <c r="L4812" s="9"/>
      <c r="M4812" s="9"/>
      <c r="N4812" s="9"/>
      <c r="O4812" s="12"/>
      <c r="P4812" s="9"/>
      <c r="Q4812" s="9"/>
    </row>
    <row r="4813" spans="1:17" x14ac:dyDescent="0.2">
      <c r="A4813" s="9"/>
      <c r="B4813" s="10"/>
      <c r="C4813" s="9"/>
      <c r="D4813" s="11"/>
      <c r="E4813" s="11"/>
      <c r="F4813" s="9"/>
      <c r="G4813" s="9"/>
      <c r="H4813" s="9"/>
      <c r="I4813" s="9"/>
      <c r="J4813" s="9"/>
      <c r="K4813" s="9"/>
      <c r="L4813" s="9"/>
      <c r="M4813" s="9"/>
      <c r="N4813" s="9"/>
      <c r="O4813" s="12"/>
      <c r="P4813" s="9"/>
      <c r="Q4813" s="9"/>
    </row>
    <row r="4814" spans="1:17" x14ac:dyDescent="0.2">
      <c r="A4814" s="9"/>
      <c r="B4814" s="10"/>
      <c r="C4814" s="9"/>
      <c r="D4814" s="11"/>
      <c r="E4814" s="11"/>
      <c r="F4814" s="9"/>
      <c r="G4814" s="9"/>
      <c r="H4814" s="9"/>
      <c r="I4814" s="9"/>
      <c r="J4814" s="9"/>
      <c r="K4814" s="9"/>
      <c r="L4814" s="9"/>
      <c r="M4814" s="9"/>
      <c r="N4814" s="9"/>
      <c r="O4814" s="12"/>
      <c r="P4814" s="9"/>
      <c r="Q4814" s="9"/>
    </row>
    <row r="4815" spans="1:17" x14ac:dyDescent="0.2">
      <c r="A4815" s="9"/>
      <c r="B4815" s="10"/>
      <c r="C4815" s="9"/>
      <c r="D4815" s="11"/>
      <c r="E4815" s="11"/>
      <c r="F4815" s="9"/>
      <c r="G4815" s="9"/>
      <c r="H4815" s="9"/>
      <c r="I4815" s="9"/>
      <c r="J4815" s="9"/>
      <c r="K4815" s="9"/>
      <c r="L4815" s="9"/>
      <c r="M4815" s="9"/>
      <c r="N4815" s="9"/>
      <c r="O4815" s="12"/>
      <c r="P4815" s="9"/>
      <c r="Q4815" s="9"/>
    </row>
    <row r="4816" spans="1:17" x14ac:dyDescent="0.2">
      <c r="A4816" s="9"/>
      <c r="B4816" s="10"/>
      <c r="C4816" s="9"/>
      <c r="D4816" s="11"/>
      <c r="E4816" s="11"/>
      <c r="F4816" s="9"/>
      <c r="G4816" s="9"/>
      <c r="H4816" s="9"/>
      <c r="I4816" s="9"/>
      <c r="J4816" s="9"/>
      <c r="K4816" s="9"/>
      <c r="L4816" s="9"/>
      <c r="M4816" s="9"/>
      <c r="N4816" s="9"/>
      <c r="O4816" s="12"/>
      <c r="P4816" s="9"/>
      <c r="Q4816" s="9"/>
    </row>
    <row r="4817" spans="1:17" x14ac:dyDescent="0.2">
      <c r="A4817" s="9"/>
      <c r="B4817" s="10"/>
      <c r="C4817" s="9"/>
      <c r="D4817" s="11"/>
      <c r="E4817" s="11"/>
      <c r="F4817" s="9"/>
      <c r="G4817" s="9"/>
      <c r="H4817" s="9"/>
      <c r="I4817" s="9"/>
      <c r="J4817" s="9"/>
      <c r="K4817" s="9"/>
      <c r="L4817" s="9"/>
      <c r="M4817" s="9"/>
      <c r="N4817" s="9"/>
      <c r="O4817" s="12"/>
      <c r="P4817" s="9"/>
      <c r="Q4817" s="9"/>
    </row>
    <row r="4818" spans="1:17" x14ac:dyDescent="0.2">
      <c r="A4818" s="9"/>
      <c r="B4818" s="10"/>
      <c r="C4818" s="9"/>
      <c r="D4818" s="11"/>
      <c r="E4818" s="11"/>
      <c r="F4818" s="9"/>
      <c r="G4818" s="9"/>
      <c r="H4818" s="9"/>
      <c r="I4818" s="9"/>
      <c r="J4818" s="9"/>
      <c r="K4818" s="9"/>
      <c r="L4818" s="9"/>
      <c r="M4818" s="9"/>
      <c r="N4818" s="9"/>
      <c r="O4818" s="12"/>
      <c r="P4818" s="9"/>
      <c r="Q4818" s="9"/>
    </row>
    <row r="4819" spans="1:17" x14ac:dyDescent="0.2">
      <c r="A4819" s="9"/>
      <c r="B4819" s="10"/>
      <c r="C4819" s="9"/>
      <c r="D4819" s="11"/>
      <c r="E4819" s="11"/>
      <c r="F4819" s="9"/>
      <c r="G4819" s="9"/>
      <c r="H4819" s="9"/>
      <c r="I4819" s="9"/>
      <c r="J4819" s="9"/>
      <c r="K4819" s="9"/>
      <c r="L4819" s="9"/>
      <c r="M4819" s="9"/>
      <c r="N4819" s="9"/>
      <c r="O4819" s="12"/>
      <c r="P4819" s="9"/>
      <c r="Q4819" s="9"/>
    </row>
    <row r="4820" spans="1:17" x14ac:dyDescent="0.2">
      <c r="A4820" s="9"/>
      <c r="B4820" s="10"/>
      <c r="C4820" s="9"/>
      <c r="D4820" s="11"/>
      <c r="E4820" s="11"/>
      <c r="F4820" s="9"/>
      <c r="G4820" s="9"/>
      <c r="H4820" s="9"/>
      <c r="I4820" s="9"/>
      <c r="J4820" s="9"/>
      <c r="K4820" s="9"/>
      <c r="L4820" s="9"/>
      <c r="M4820" s="9"/>
      <c r="N4820" s="9"/>
      <c r="O4820" s="12"/>
      <c r="P4820" s="9"/>
      <c r="Q4820" s="9"/>
    </row>
    <row r="4821" spans="1:17" x14ac:dyDescent="0.2">
      <c r="A4821" s="9"/>
      <c r="B4821" s="10"/>
      <c r="C4821" s="9"/>
      <c r="D4821" s="11"/>
      <c r="E4821" s="11"/>
      <c r="F4821" s="9"/>
      <c r="G4821" s="9"/>
      <c r="H4821" s="9"/>
      <c r="I4821" s="9"/>
      <c r="J4821" s="9"/>
      <c r="K4821" s="9"/>
      <c r="L4821" s="9"/>
      <c r="M4821" s="9"/>
      <c r="N4821" s="9"/>
      <c r="O4821" s="12"/>
      <c r="P4821" s="9"/>
      <c r="Q4821" s="9"/>
    </row>
    <row r="4822" spans="1:17" x14ac:dyDescent="0.2">
      <c r="A4822" s="9"/>
      <c r="B4822" s="10"/>
      <c r="C4822" s="9"/>
      <c r="D4822" s="11"/>
      <c r="E4822" s="11"/>
      <c r="F4822" s="9"/>
      <c r="G4822" s="9"/>
      <c r="H4822" s="9"/>
      <c r="I4822" s="9"/>
      <c r="J4822" s="9"/>
      <c r="K4822" s="9"/>
      <c r="L4822" s="9"/>
      <c r="M4822" s="9"/>
      <c r="N4822" s="9"/>
      <c r="O4822" s="12"/>
      <c r="P4822" s="9"/>
      <c r="Q4822" s="9"/>
    </row>
    <row r="4823" spans="1:17" x14ac:dyDescent="0.2">
      <c r="A4823" s="9"/>
      <c r="B4823" s="10"/>
      <c r="C4823" s="9"/>
      <c r="D4823" s="11"/>
      <c r="E4823" s="11"/>
      <c r="F4823" s="9"/>
      <c r="G4823" s="9"/>
      <c r="H4823" s="9"/>
      <c r="I4823" s="9"/>
      <c r="J4823" s="9"/>
      <c r="K4823" s="9"/>
      <c r="L4823" s="9"/>
      <c r="M4823" s="9"/>
      <c r="N4823" s="9"/>
      <c r="O4823" s="12"/>
      <c r="P4823" s="9"/>
      <c r="Q4823" s="9"/>
    </row>
    <row r="4824" spans="1:17" x14ac:dyDescent="0.2">
      <c r="A4824" s="9"/>
      <c r="B4824" s="10"/>
      <c r="C4824" s="9"/>
      <c r="D4824" s="11"/>
      <c r="E4824" s="11"/>
      <c r="F4824" s="9"/>
      <c r="G4824" s="9"/>
      <c r="H4824" s="9"/>
      <c r="I4824" s="9"/>
      <c r="J4824" s="9"/>
      <c r="K4824" s="9"/>
      <c r="L4824" s="9"/>
      <c r="M4824" s="9"/>
      <c r="N4824" s="9"/>
      <c r="O4824" s="12"/>
      <c r="P4824" s="9"/>
      <c r="Q4824" s="9"/>
    </row>
    <row r="4825" spans="1:17" x14ac:dyDescent="0.2">
      <c r="A4825" s="9"/>
      <c r="B4825" s="10"/>
      <c r="C4825" s="9"/>
      <c r="D4825" s="11"/>
      <c r="E4825" s="11"/>
      <c r="F4825" s="9"/>
      <c r="G4825" s="9"/>
      <c r="H4825" s="9"/>
      <c r="I4825" s="9"/>
      <c r="J4825" s="9"/>
      <c r="K4825" s="9"/>
      <c r="L4825" s="9"/>
      <c r="M4825" s="9"/>
      <c r="N4825" s="9"/>
      <c r="O4825" s="12"/>
      <c r="P4825" s="9"/>
      <c r="Q4825" s="9"/>
    </row>
    <row r="4826" spans="1:17" x14ac:dyDescent="0.2">
      <c r="A4826" s="9"/>
      <c r="B4826" s="10"/>
      <c r="C4826" s="9"/>
      <c r="D4826" s="11"/>
      <c r="E4826" s="11"/>
      <c r="F4826" s="9"/>
      <c r="G4826" s="9"/>
      <c r="H4826" s="9"/>
      <c r="I4826" s="9"/>
      <c r="J4826" s="9"/>
      <c r="K4826" s="9"/>
      <c r="L4826" s="9"/>
      <c r="M4826" s="9"/>
      <c r="N4826" s="9"/>
      <c r="O4826" s="12"/>
      <c r="P4826" s="9"/>
      <c r="Q4826" s="9"/>
    </row>
    <row r="4827" spans="1:17" x14ac:dyDescent="0.2">
      <c r="A4827" s="9"/>
      <c r="B4827" s="10"/>
      <c r="C4827" s="9"/>
      <c r="D4827" s="11"/>
      <c r="E4827" s="11"/>
      <c r="F4827" s="9"/>
      <c r="G4827" s="9"/>
      <c r="H4827" s="9"/>
      <c r="I4827" s="9"/>
      <c r="J4827" s="9"/>
      <c r="K4827" s="9"/>
      <c r="L4827" s="9"/>
      <c r="M4827" s="9"/>
      <c r="N4827" s="9"/>
      <c r="O4827" s="12"/>
      <c r="P4827" s="9"/>
      <c r="Q4827" s="9"/>
    </row>
    <row r="4828" spans="1:17" x14ac:dyDescent="0.2">
      <c r="A4828" s="9"/>
      <c r="B4828" s="10"/>
      <c r="C4828" s="9"/>
      <c r="D4828" s="11"/>
      <c r="E4828" s="11"/>
      <c r="F4828" s="9"/>
      <c r="G4828" s="9"/>
      <c r="H4828" s="9"/>
      <c r="I4828" s="9"/>
      <c r="J4828" s="9"/>
      <c r="K4828" s="9"/>
      <c r="L4828" s="9"/>
      <c r="M4828" s="9"/>
      <c r="N4828" s="9"/>
      <c r="O4828" s="12"/>
      <c r="P4828" s="9"/>
      <c r="Q4828" s="9"/>
    </row>
    <row r="4829" spans="1:17" x14ac:dyDescent="0.2">
      <c r="A4829" s="9"/>
      <c r="B4829" s="10"/>
      <c r="C4829" s="9"/>
      <c r="D4829" s="11"/>
      <c r="E4829" s="11"/>
      <c r="F4829" s="9"/>
      <c r="G4829" s="9"/>
      <c r="H4829" s="9"/>
      <c r="I4829" s="9"/>
      <c r="J4829" s="9"/>
      <c r="K4829" s="9"/>
      <c r="L4829" s="9"/>
      <c r="M4829" s="9"/>
      <c r="N4829" s="9"/>
      <c r="O4829" s="12"/>
      <c r="P4829" s="9"/>
      <c r="Q4829" s="9"/>
    </row>
    <row r="4830" spans="1:17" x14ac:dyDescent="0.2">
      <c r="A4830" s="9"/>
      <c r="B4830" s="10"/>
      <c r="C4830" s="9"/>
      <c r="D4830" s="11"/>
      <c r="E4830" s="11"/>
      <c r="F4830" s="9"/>
      <c r="G4830" s="9"/>
      <c r="H4830" s="9"/>
      <c r="I4830" s="9"/>
      <c r="J4830" s="9"/>
      <c r="K4830" s="9"/>
      <c r="L4830" s="9"/>
      <c r="M4830" s="9"/>
      <c r="N4830" s="9"/>
      <c r="O4830" s="12"/>
      <c r="P4830" s="9"/>
      <c r="Q4830" s="9"/>
    </row>
    <row r="4831" spans="1:17" x14ac:dyDescent="0.2">
      <c r="A4831" s="9"/>
      <c r="B4831" s="10"/>
      <c r="C4831" s="9"/>
      <c r="D4831" s="11"/>
      <c r="E4831" s="11"/>
      <c r="F4831" s="9"/>
      <c r="G4831" s="9"/>
      <c r="H4831" s="9"/>
      <c r="I4831" s="9"/>
      <c r="J4831" s="9"/>
      <c r="K4831" s="9"/>
      <c r="L4831" s="9"/>
      <c r="M4831" s="9"/>
      <c r="N4831" s="9"/>
      <c r="O4831" s="12"/>
      <c r="P4831" s="9"/>
      <c r="Q4831" s="9"/>
    </row>
    <row r="4832" spans="1:17" x14ac:dyDescent="0.2">
      <c r="A4832" s="9"/>
      <c r="B4832" s="10"/>
      <c r="C4832" s="9"/>
      <c r="D4832" s="11"/>
      <c r="E4832" s="11"/>
      <c r="F4832" s="9"/>
      <c r="G4832" s="9"/>
      <c r="H4832" s="9"/>
      <c r="I4832" s="9"/>
      <c r="J4832" s="9"/>
      <c r="K4832" s="9"/>
      <c r="L4832" s="9"/>
      <c r="M4832" s="9"/>
      <c r="N4832" s="9"/>
      <c r="O4832" s="12"/>
      <c r="P4832" s="9"/>
      <c r="Q4832" s="9"/>
    </row>
    <row r="4833" spans="1:17" x14ac:dyDescent="0.2">
      <c r="A4833" s="9"/>
      <c r="B4833" s="10"/>
      <c r="C4833" s="9"/>
      <c r="D4833" s="11"/>
      <c r="E4833" s="11"/>
      <c r="F4833" s="9"/>
      <c r="G4833" s="9"/>
      <c r="H4833" s="9"/>
      <c r="I4833" s="9"/>
      <c r="J4833" s="9"/>
      <c r="K4833" s="9"/>
      <c r="L4833" s="9"/>
      <c r="M4833" s="9"/>
      <c r="N4833" s="9"/>
      <c r="O4833" s="12"/>
      <c r="P4833" s="9"/>
      <c r="Q4833" s="9"/>
    </row>
    <row r="4834" spans="1:17" x14ac:dyDescent="0.2">
      <c r="A4834" s="9"/>
      <c r="B4834" s="10"/>
      <c r="C4834" s="9"/>
      <c r="D4834" s="11"/>
      <c r="E4834" s="11"/>
      <c r="F4834" s="9"/>
      <c r="G4834" s="9"/>
      <c r="H4834" s="9"/>
      <c r="I4834" s="9"/>
      <c r="J4834" s="9"/>
      <c r="K4834" s="9"/>
      <c r="L4834" s="9"/>
      <c r="M4834" s="9"/>
      <c r="N4834" s="9"/>
      <c r="O4834" s="12"/>
      <c r="P4834" s="9"/>
      <c r="Q4834" s="9"/>
    </row>
    <row r="4835" spans="1:17" x14ac:dyDescent="0.2">
      <c r="A4835" s="9"/>
      <c r="B4835" s="10"/>
      <c r="C4835" s="9"/>
      <c r="D4835" s="11"/>
      <c r="E4835" s="11"/>
      <c r="F4835" s="9"/>
      <c r="G4835" s="9"/>
      <c r="H4835" s="9"/>
      <c r="I4835" s="9"/>
      <c r="J4835" s="9"/>
      <c r="K4835" s="9"/>
      <c r="L4835" s="9"/>
      <c r="M4835" s="9"/>
      <c r="N4835" s="9"/>
      <c r="O4835" s="12"/>
      <c r="P4835" s="9"/>
      <c r="Q4835" s="9"/>
    </row>
    <row r="4836" spans="1:17" x14ac:dyDescent="0.2">
      <c r="A4836" s="9"/>
      <c r="B4836" s="10"/>
      <c r="C4836" s="9"/>
      <c r="D4836" s="11"/>
      <c r="E4836" s="11"/>
      <c r="F4836" s="9"/>
      <c r="G4836" s="9"/>
      <c r="H4836" s="9"/>
      <c r="I4836" s="9"/>
      <c r="J4836" s="9"/>
      <c r="K4836" s="9"/>
      <c r="L4836" s="9"/>
      <c r="M4836" s="9"/>
      <c r="N4836" s="9"/>
      <c r="O4836" s="12"/>
      <c r="P4836" s="9"/>
      <c r="Q4836" s="9"/>
    </row>
    <row r="4837" spans="1:17" x14ac:dyDescent="0.2">
      <c r="A4837" s="9"/>
      <c r="B4837" s="10"/>
      <c r="C4837" s="9"/>
      <c r="D4837" s="11"/>
      <c r="E4837" s="11"/>
      <c r="F4837" s="9"/>
      <c r="G4837" s="9"/>
      <c r="H4837" s="9"/>
      <c r="I4837" s="9"/>
      <c r="J4837" s="9"/>
      <c r="K4837" s="9"/>
      <c r="L4837" s="9"/>
      <c r="M4837" s="9"/>
      <c r="N4837" s="9"/>
      <c r="O4837" s="12"/>
      <c r="P4837" s="9"/>
      <c r="Q4837" s="9"/>
    </row>
    <row r="4838" spans="1:17" x14ac:dyDescent="0.2">
      <c r="A4838" s="9"/>
      <c r="B4838" s="10"/>
      <c r="C4838" s="9"/>
      <c r="D4838" s="11"/>
      <c r="E4838" s="11"/>
      <c r="F4838" s="9"/>
      <c r="G4838" s="9"/>
      <c r="H4838" s="9"/>
      <c r="I4838" s="9"/>
      <c r="J4838" s="9"/>
      <c r="K4838" s="9"/>
      <c r="L4838" s="9"/>
      <c r="M4838" s="9"/>
      <c r="N4838" s="9"/>
      <c r="O4838" s="12"/>
      <c r="P4838" s="9"/>
      <c r="Q4838" s="9"/>
    </row>
    <row r="4839" spans="1:17" x14ac:dyDescent="0.2">
      <c r="A4839" s="9"/>
      <c r="B4839" s="10"/>
      <c r="C4839" s="9"/>
      <c r="D4839" s="11"/>
      <c r="E4839" s="11"/>
      <c r="F4839" s="9"/>
      <c r="G4839" s="9"/>
      <c r="H4839" s="9"/>
      <c r="I4839" s="9"/>
      <c r="J4839" s="9"/>
      <c r="K4839" s="9"/>
      <c r="L4839" s="9"/>
      <c r="M4839" s="9"/>
      <c r="N4839" s="9"/>
      <c r="O4839" s="12"/>
      <c r="P4839" s="9"/>
      <c r="Q4839" s="9"/>
    </row>
    <row r="4840" spans="1:17" x14ac:dyDescent="0.2">
      <c r="A4840" s="9"/>
      <c r="B4840" s="10"/>
      <c r="C4840" s="9"/>
      <c r="D4840" s="11"/>
      <c r="E4840" s="11"/>
      <c r="F4840" s="9"/>
      <c r="G4840" s="9"/>
      <c r="H4840" s="9"/>
      <c r="I4840" s="9"/>
      <c r="J4840" s="9"/>
      <c r="K4840" s="9"/>
      <c r="L4840" s="9"/>
      <c r="M4840" s="9"/>
      <c r="N4840" s="9"/>
      <c r="O4840" s="12"/>
      <c r="P4840" s="9"/>
      <c r="Q4840" s="9"/>
    </row>
    <row r="4841" spans="1:17" x14ac:dyDescent="0.2">
      <c r="A4841" s="9"/>
      <c r="B4841" s="10"/>
      <c r="C4841" s="9"/>
      <c r="D4841" s="11"/>
      <c r="E4841" s="11"/>
      <c r="F4841" s="9"/>
      <c r="G4841" s="9"/>
      <c r="H4841" s="9"/>
      <c r="I4841" s="9"/>
      <c r="J4841" s="9"/>
      <c r="K4841" s="9"/>
      <c r="L4841" s="9"/>
      <c r="M4841" s="9"/>
      <c r="N4841" s="9"/>
      <c r="O4841" s="12"/>
      <c r="P4841" s="9"/>
      <c r="Q4841" s="9"/>
    </row>
    <row r="4842" spans="1:17" x14ac:dyDescent="0.2">
      <c r="A4842" s="9"/>
      <c r="B4842" s="10"/>
      <c r="C4842" s="9"/>
      <c r="D4842" s="11"/>
      <c r="E4842" s="11"/>
      <c r="F4842" s="9"/>
      <c r="G4842" s="9"/>
      <c r="H4842" s="9"/>
      <c r="I4842" s="9"/>
      <c r="J4842" s="9"/>
      <c r="K4842" s="9"/>
      <c r="L4842" s="9"/>
      <c r="M4842" s="9"/>
      <c r="N4842" s="9"/>
      <c r="O4842" s="12"/>
      <c r="P4842" s="9"/>
      <c r="Q4842" s="9"/>
    </row>
    <row r="4843" spans="1:17" x14ac:dyDescent="0.2">
      <c r="A4843" s="9"/>
      <c r="B4843" s="10"/>
      <c r="C4843" s="9"/>
      <c r="D4843" s="11"/>
      <c r="E4843" s="11"/>
      <c r="F4843" s="9"/>
      <c r="G4843" s="9"/>
      <c r="H4843" s="9"/>
      <c r="I4843" s="9"/>
      <c r="J4843" s="9"/>
      <c r="K4843" s="9"/>
      <c r="L4843" s="9"/>
      <c r="M4843" s="9"/>
      <c r="N4843" s="9"/>
      <c r="O4843" s="12"/>
      <c r="P4843" s="9"/>
      <c r="Q4843" s="9"/>
    </row>
    <row r="4844" spans="1:17" x14ac:dyDescent="0.2">
      <c r="A4844" s="9"/>
      <c r="B4844" s="10"/>
      <c r="C4844" s="9"/>
      <c r="D4844" s="11"/>
      <c r="E4844" s="11"/>
      <c r="F4844" s="9"/>
      <c r="G4844" s="9"/>
      <c r="H4844" s="9"/>
      <c r="I4844" s="9"/>
      <c r="J4844" s="9"/>
      <c r="K4844" s="9"/>
      <c r="L4844" s="9"/>
      <c r="M4844" s="9"/>
      <c r="N4844" s="9"/>
      <c r="O4844" s="12"/>
      <c r="P4844" s="9"/>
      <c r="Q4844" s="9"/>
    </row>
    <row r="4845" spans="1:17" x14ac:dyDescent="0.2">
      <c r="A4845" s="9"/>
      <c r="B4845" s="10"/>
      <c r="C4845" s="9"/>
      <c r="D4845" s="11"/>
      <c r="E4845" s="11"/>
      <c r="F4845" s="9"/>
      <c r="G4845" s="9"/>
      <c r="H4845" s="9"/>
      <c r="I4845" s="9"/>
      <c r="J4845" s="9"/>
      <c r="K4845" s="9"/>
      <c r="L4845" s="9"/>
      <c r="M4845" s="9"/>
      <c r="N4845" s="9"/>
      <c r="O4845" s="12"/>
      <c r="P4845" s="9"/>
      <c r="Q4845" s="9"/>
    </row>
    <row r="4846" spans="1:17" x14ac:dyDescent="0.2">
      <c r="A4846" s="9"/>
      <c r="B4846" s="10"/>
      <c r="C4846" s="9"/>
      <c r="D4846" s="11"/>
      <c r="E4846" s="11"/>
      <c r="F4846" s="9"/>
      <c r="G4846" s="9"/>
      <c r="H4846" s="9"/>
      <c r="I4846" s="9"/>
      <c r="J4846" s="9"/>
      <c r="K4846" s="9"/>
      <c r="L4846" s="9"/>
      <c r="M4846" s="9"/>
      <c r="N4846" s="9"/>
      <c r="O4846" s="12"/>
      <c r="P4846" s="9"/>
      <c r="Q4846" s="9"/>
    </row>
    <row r="4847" spans="1:17" x14ac:dyDescent="0.2">
      <c r="A4847" s="9"/>
      <c r="B4847" s="10"/>
      <c r="C4847" s="9"/>
      <c r="D4847" s="11"/>
      <c r="E4847" s="11"/>
      <c r="F4847" s="9"/>
      <c r="G4847" s="9"/>
      <c r="H4847" s="9"/>
      <c r="I4847" s="9"/>
      <c r="J4847" s="9"/>
      <c r="K4847" s="9"/>
      <c r="L4847" s="9"/>
      <c r="M4847" s="9"/>
      <c r="N4847" s="9"/>
      <c r="O4847" s="12"/>
      <c r="P4847" s="9"/>
      <c r="Q4847" s="9"/>
    </row>
    <row r="4848" spans="1:17" x14ac:dyDescent="0.2">
      <c r="A4848" s="9"/>
      <c r="B4848" s="10"/>
      <c r="C4848" s="9"/>
      <c r="D4848" s="11"/>
      <c r="E4848" s="11"/>
      <c r="F4848" s="9"/>
      <c r="G4848" s="9"/>
      <c r="H4848" s="9"/>
      <c r="I4848" s="9"/>
      <c r="J4848" s="9"/>
      <c r="K4848" s="9"/>
      <c r="L4848" s="9"/>
      <c r="M4848" s="9"/>
      <c r="N4848" s="9"/>
      <c r="O4848" s="12"/>
      <c r="P4848" s="9"/>
      <c r="Q4848" s="9"/>
    </row>
    <row r="4849" spans="1:17" x14ac:dyDescent="0.2">
      <c r="A4849" s="9"/>
      <c r="B4849" s="10"/>
      <c r="C4849" s="9"/>
      <c r="D4849" s="11"/>
      <c r="E4849" s="11"/>
      <c r="F4849" s="9"/>
      <c r="G4849" s="9"/>
      <c r="H4849" s="9"/>
      <c r="I4849" s="9"/>
      <c r="J4849" s="9"/>
      <c r="K4849" s="9"/>
      <c r="L4849" s="9"/>
      <c r="M4849" s="9"/>
      <c r="N4849" s="9"/>
      <c r="O4849" s="12"/>
      <c r="P4849" s="9"/>
      <c r="Q4849" s="9"/>
    </row>
    <row r="4850" spans="1:17" x14ac:dyDescent="0.2">
      <c r="A4850" s="9"/>
      <c r="B4850" s="10"/>
      <c r="C4850" s="9"/>
      <c r="D4850" s="11"/>
      <c r="E4850" s="11"/>
      <c r="F4850" s="9"/>
      <c r="G4850" s="9"/>
      <c r="H4850" s="9"/>
      <c r="I4850" s="9"/>
      <c r="J4850" s="9"/>
      <c r="K4850" s="9"/>
      <c r="L4850" s="9"/>
      <c r="M4850" s="9"/>
      <c r="N4850" s="9"/>
      <c r="O4850" s="12"/>
      <c r="P4850" s="9"/>
      <c r="Q4850" s="9"/>
    </row>
    <row r="4851" spans="1:17" x14ac:dyDescent="0.2">
      <c r="A4851" s="9"/>
      <c r="B4851" s="10"/>
      <c r="C4851" s="9"/>
      <c r="D4851" s="11"/>
      <c r="E4851" s="11"/>
      <c r="F4851" s="9"/>
      <c r="G4851" s="9"/>
      <c r="H4851" s="9"/>
      <c r="I4851" s="9"/>
      <c r="J4851" s="9"/>
      <c r="K4851" s="9"/>
      <c r="L4851" s="9"/>
      <c r="M4851" s="9"/>
      <c r="N4851" s="9"/>
      <c r="O4851" s="12"/>
      <c r="P4851" s="9"/>
      <c r="Q4851" s="9"/>
    </row>
    <row r="4852" spans="1:17" x14ac:dyDescent="0.2">
      <c r="A4852" s="9"/>
      <c r="B4852" s="10"/>
      <c r="C4852" s="9"/>
      <c r="D4852" s="11"/>
      <c r="E4852" s="11"/>
      <c r="F4852" s="9"/>
      <c r="G4852" s="9"/>
      <c r="H4852" s="9"/>
      <c r="I4852" s="9"/>
      <c r="J4852" s="9"/>
      <c r="K4852" s="9"/>
      <c r="L4852" s="9"/>
      <c r="M4852" s="9"/>
      <c r="N4852" s="9"/>
      <c r="O4852" s="12"/>
      <c r="P4852" s="9"/>
      <c r="Q4852" s="9"/>
    </row>
    <row r="4853" spans="1:17" x14ac:dyDescent="0.2">
      <c r="A4853" s="9"/>
      <c r="B4853" s="10"/>
      <c r="C4853" s="9"/>
      <c r="D4853" s="11"/>
      <c r="E4853" s="11"/>
      <c r="F4853" s="9"/>
      <c r="G4853" s="9"/>
      <c r="H4853" s="9"/>
      <c r="I4853" s="9"/>
      <c r="J4853" s="9"/>
      <c r="K4853" s="9"/>
      <c r="L4853" s="9"/>
      <c r="M4853" s="9"/>
      <c r="N4853" s="9"/>
      <c r="O4853" s="12"/>
      <c r="P4853" s="9"/>
      <c r="Q4853" s="9"/>
    </row>
    <row r="4854" spans="1:17" x14ac:dyDescent="0.2">
      <c r="A4854" s="9"/>
      <c r="B4854" s="10"/>
      <c r="C4854" s="9"/>
      <c r="D4854" s="11"/>
      <c r="E4854" s="11"/>
      <c r="F4854" s="9"/>
      <c r="G4854" s="9"/>
      <c r="H4854" s="9"/>
      <c r="I4854" s="9"/>
      <c r="J4854" s="9"/>
      <c r="K4854" s="9"/>
      <c r="L4854" s="9"/>
      <c r="M4854" s="9"/>
      <c r="N4854" s="9"/>
      <c r="O4854" s="12"/>
      <c r="P4854" s="9"/>
      <c r="Q4854" s="9"/>
    </row>
    <row r="4855" spans="1:17" x14ac:dyDescent="0.2">
      <c r="A4855" s="9"/>
      <c r="B4855" s="10"/>
      <c r="C4855" s="9"/>
      <c r="D4855" s="11"/>
      <c r="E4855" s="11"/>
      <c r="F4855" s="9"/>
      <c r="G4855" s="9"/>
      <c r="H4855" s="9"/>
      <c r="I4855" s="9"/>
      <c r="J4855" s="9"/>
      <c r="K4855" s="9"/>
      <c r="L4855" s="9"/>
      <c r="M4855" s="9"/>
      <c r="N4855" s="9"/>
      <c r="O4855" s="12"/>
      <c r="P4855" s="9"/>
      <c r="Q4855" s="9"/>
    </row>
    <row r="4856" spans="1:17" x14ac:dyDescent="0.2">
      <c r="A4856" s="9"/>
      <c r="B4856" s="10"/>
      <c r="C4856" s="9"/>
      <c r="D4856" s="11"/>
      <c r="E4856" s="11"/>
      <c r="F4856" s="9"/>
      <c r="G4856" s="9"/>
      <c r="H4856" s="9"/>
      <c r="I4856" s="9"/>
      <c r="J4856" s="9"/>
      <c r="K4856" s="9"/>
      <c r="L4856" s="9"/>
      <c r="M4856" s="9"/>
      <c r="N4856" s="9"/>
      <c r="O4856" s="12"/>
      <c r="P4856" s="9"/>
      <c r="Q4856" s="9"/>
    </row>
    <row r="4857" spans="1:17" x14ac:dyDescent="0.2">
      <c r="A4857" s="9"/>
      <c r="B4857" s="10"/>
      <c r="C4857" s="9"/>
      <c r="D4857" s="11"/>
      <c r="E4857" s="11"/>
      <c r="F4857" s="9"/>
      <c r="G4857" s="9"/>
      <c r="H4857" s="9"/>
      <c r="I4857" s="9"/>
      <c r="J4857" s="9"/>
      <c r="K4857" s="9"/>
      <c r="L4857" s="9"/>
      <c r="M4857" s="9"/>
      <c r="N4857" s="9"/>
      <c r="O4857" s="12"/>
      <c r="P4857" s="9"/>
      <c r="Q4857" s="9"/>
    </row>
    <row r="4858" spans="1:17" x14ac:dyDescent="0.2">
      <c r="A4858" s="9"/>
      <c r="B4858" s="10"/>
      <c r="C4858" s="9"/>
      <c r="D4858" s="11"/>
      <c r="E4858" s="11"/>
      <c r="F4858" s="9"/>
      <c r="G4858" s="9"/>
      <c r="H4858" s="9"/>
      <c r="I4858" s="9"/>
      <c r="J4858" s="9"/>
      <c r="K4858" s="9"/>
      <c r="L4858" s="9"/>
      <c r="M4858" s="9"/>
      <c r="N4858" s="9"/>
      <c r="O4858" s="12"/>
      <c r="P4858" s="9"/>
      <c r="Q4858" s="9"/>
    </row>
    <row r="4859" spans="1:17" x14ac:dyDescent="0.2">
      <c r="A4859" s="9"/>
      <c r="B4859" s="10"/>
      <c r="C4859" s="9"/>
      <c r="D4859" s="11"/>
      <c r="E4859" s="11"/>
      <c r="F4859" s="9"/>
      <c r="G4859" s="9"/>
      <c r="H4859" s="9"/>
      <c r="I4859" s="9"/>
      <c r="J4859" s="9"/>
      <c r="K4859" s="9"/>
      <c r="L4859" s="9"/>
      <c r="M4859" s="9"/>
      <c r="N4859" s="9"/>
      <c r="O4859" s="12"/>
      <c r="P4859" s="9"/>
      <c r="Q4859" s="9"/>
    </row>
    <row r="4860" spans="1:17" x14ac:dyDescent="0.2">
      <c r="A4860" s="9"/>
      <c r="B4860" s="10"/>
      <c r="C4860" s="9"/>
      <c r="D4860" s="11"/>
      <c r="E4860" s="11"/>
      <c r="F4860" s="9"/>
      <c r="G4860" s="9"/>
      <c r="H4860" s="9"/>
      <c r="I4860" s="9"/>
      <c r="J4860" s="9"/>
      <c r="K4860" s="9"/>
      <c r="L4860" s="9"/>
      <c r="M4860" s="9"/>
      <c r="N4860" s="9"/>
      <c r="O4860" s="12"/>
      <c r="P4860" s="9"/>
      <c r="Q4860" s="9"/>
    </row>
    <row r="4861" spans="1:17" x14ac:dyDescent="0.2">
      <c r="A4861" s="9"/>
      <c r="B4861" s="10"/>
      <c r="C4861" s="9"/>
      <c r="D4861" s="11"/>
      <c r="E4861" s="11"/>
      <c r="F4861" s="9"/>
      <c r="G4861" s="9"/>
      <c r="H4861" s="9"/>
      <c r="I4861" s="9"/>
      <c r="J4861" s="9"/>
      <c r="K4861" s="9"/>
      <c r="L4861" s="9"/>
      <c r="M4861" s="9"/>
      <c r="N4861" s="9"/>
      <c r="O4861" s="12"/>
      <c r="P4861" s="9"/>
      <c r="Q4861" s="9"/>
    </row>
    <row r="4862" spans="1:17" x14ac:dyDescent="0.2">
      <c r="A4862" s="9"/>
      <c r="B4862" s="10"/>
      <c r="C4862" s="9"/>
      <c r="D4862" s="11"/>
      <c r="E4862" s="11"/>
      <c r="F4862" s="9"/>
      <c r="G4862" s="9"/>
      <c r="H4862" s="9"/>
      <c r="I4862" s="9"/>
      <c r="J4862" s="9"/>
      <c r="K4862" s="9"/>
      <c r="L4862" s="9"/>
      <c r="M4862" s="9"/>
      <c r="N4862" s="9"/>
      <c r="O4862" s="12"/>
      <c r="P4862" s="9"/>
      <c r="Q4862" s="9"/>
    </row>
    <row r="4863" spans="1:17" x14ac:dyDescent="0.2">
      <c r="A4863" s="9"/>
      <c r="B4863" s="10"/>
      <c r="C4863" s="9"/>
      <c r="D4863" s="11"/>
      <c r="E4863" s="11"/>
      <c r="F4863" s="9"/>
      <c r="G4863" s="9"/>
      <c r="H4863" s="9"/>
      <c r="I4863" s="9"/>
      <c r="J4863" s="9"/>
      <c r="K4863" s="9"/>
      <c r="L4863" s="9"/>
      <c r="M4863" s="9"/>
      <c r="N4863" s="9"/>
      <c r="O4863" s="12"/>
      <c r="P4863" s="9"/>
      <c r="Q4863" s="9"/>
    </row>
    <row r="4864" spans="1:17" x14ac:dyDescent="0.2">
      <c r="A4864" s="9"/>
      <c r="B4864" s="10"/>
      <c r="C4864" s="9"/>
      <c r="D4864" s="11"/>
      <c r="E4864" s="11"/>
      <c r="F4864" s="9"/>
      <c r="G4864" s="9"/>
      <c r="H4864" s="9"/>
      <c r="I4864" s="9"/>
      <c r="J4864" s="9"/>
      <c r="K4864" s="9"/>
      <c r="L4864" s="9"/>
      <c r="M4864" s="9"/>
      <c r="N4864" s="9"/>
      <c r="O4864" s="12"/>
      <c r="P4864" s="9"/>
      <c r="Q4864" s="9"/>
    </row>
    <row r="4865" spans="1:17" x14ac:dyDescent="0.2">
      <c r="A4865" s="9"/>
      <c r="B4865" s="10"/>
      <c r="C4865" s="9"/>
      <c r="D4865" s="11"/>
      <c r="E4865" s="11"/>
      <c r="F4865" s="9"/>
      <c r="G4865" s="9"/>
      <c r="H4865" s="9"/>
      <c r="I4865" s="9"/>
      <c r="J4865" s="9"/>
      <c r="K4865" s="9"/>
      <c r="L4865" s="9"/>
      <c r="M4865" s="9"/>
      <c r="N4865" s="9"/>
      <c r="O4865" s="12"/>
      <c r="P4865" s="9"/>
      <c r="Q4865" s="9"/>
    </row>
    <row r="4866" spans="1:17" x14ac:dyDescent="0.2">
      <c r="A4866" s="9"/>
      <c r="B4866" s="10"/>
      <c r="C4866" s="9"/>
      <c r="D4866" s="11"/>
      <c r="E4866" s="11"/>
      <c r="F4866" s="9"/>
      <c r="G4866" s="9"/>
      <c r="H4866" s="9"/>
      <c r="I4866" s="9"/>
      <c r="J4866" s="9"/>
      <c r="K4866" s="9"/>
      <c r="L4866" s="9"/>
      <c r="M4866" s="9"/>
      <c r="N4866" s="9"/>
      <c r="O4866" s="12"/>
      <c r="P4866" s="9"/>
      <c r="Q4866" s="9"/>
    </row>
    <row r="4867" spans="1:17" x14ac:dyDescent="0.2">
      <c r="A4867" s="9"/>
      <c r="B4867" s="10"/>
      <c r="C4867" s="9"/>
      <c r="D4867" s="11"/>
      <c r="E4867" s="11"/>
      <c r="F4867" s="9"/>
      <c r="G4867" s="9"/>
      <c r="H4867" s="9"/>
      <c r="I4867" s="9"/>
      <c r="J4867" s="9"/>
      <c r="K4867" s="9"/>
      <c r="L4867" s="9"/>
      <c r="M4867" s="9"/>
      <c r="N4867" s="9"/>
      <c r="O4867" s="12"/>
      <c r="P4867" s="9"/>
      <c r="Q4867" s="9"/>
    </row>
    <row r="4868" spans="1:17" x14ac:dyDescent="0.2">
      <c r="A4868" s="9"/>
      <c r="B4868" s="10"/>
      <c r="C4868" s="9"/>
      <c r="D4868" s="11"/>
      <c r="E4868" s="11"/>
      <c r="F4868" s="9"/>
      <c r="G4868" s="9"/>
      <c r="H4868" s="9"/>
      <c r="I4868" s="9"/>
      <c r="J4868" s="9"/>
      <c r="K4868" s="9"/>
      <c r="L4868" s="9"/>
      <c r="M4868" s="9"/>
      <c r="N4868" s="9"/>
      <c r="O4868" s="12"/>
      <c r="P4868" s="9"/>
      <c r="Q4868" s="9"/>
    </row>
    <row r="4869" spans="1:17" x14ac:dyDescent="0.2">
      <c r="A4869" s="9"/>
      <c r="B4869" s="10"/>
      <c r="C4869" s="9"/>
      <c r="D4869" s="11"/>
      <c r="E4869" s="11"/>
      <c r="F4869" s="9"/>
      <c r="G4869" s="9"/>
      <c r="H4869" s="9"/>
      <c r="I4869" s="9"/>
      <c r="J4869" s="9"/>
      <c r="K4869" s="9"/>
      <c r="L4869" s="9"/>
      <c r="M4869" s="9"/>
      <c r="N4869" s="9"/>
      <c r="O4869" s="12"/>
      <c r="P4869" s="9"/>
      <c r="Q4869" s="9"/>
    </row>
    <row r="4870" spans="1:17" x14ac:dyDescent="0.2">
      <c r="A4870" s="9"/>
      <c r="B4870" s="10"/>
      <c r="C4870" s="9"/>
      <c r="D4870" s="11"/>
      <c r="E4870" s="11"/>
      <c r="F4870" s="9"/>
      <c r="G4870" s="9"/>
      <c r="H4870" s="9"/>
      <c r="I4870" s="9"/>
      <c r="J4870" s="9"/>
      <c r="K4870" s="9"/>
      <c r="L4870" s="9"/>
      <c r="M4870" s="9"/>
      <c r="N4870" s="9"/>
      <c r="O4870" s="12"/>
      <c r="P4870" s="9"/>
      <c r="Q4870" s="9"/>
    </row>
    <row r="4871" spans="1:17" x14ac:dyDescent="0.2">
      <c r="A4871" s="9"/>
      <c r="B4871" s="10"/>
      <c r="C4871" s="9"/>
      <c r="D4871" s="11"/>
      <c r="E4871" s="11"/>
      <c r="F4871" s="9"/>
      <c r="G4871" s="9"/>
      <c r="H4871" s="9"/>
      <c r="I4871" s="9"/>
      <c r="J4871" s="9"/>
      <c r="K4871" s="9"/>
      <c r="L4871" s="9"/>
      <c r="M4871" s="9"/>
      <c r="N4871" s="9"/>
      <c r="O4871" s="12"/>
      <c r="P4871" s="9"/>
      <c r="Q4871" s="9"/>
    </row>
    <row r="4872" spans="1:17" x14ac:dyDescent="0.2">
      <c r="A4872" s="9"/>
      <c r="B4872" s="10"/>
      <c r="C4872" s="9"/>
      <c r="D4872" s="11"/>
      <c r="E4872" s="11"/>
      <c r="F4872" s="9"/>
      <c r="G4872" s="9"/>
      <c r="H4872" s="9"/>
      <c r="I4872" s="9"/>
      <c r="J4872" s="9"/>
      <c r="K4872" s="9"/>
      <c r="L4872" s="9"/>
      <c r="M4872" s="9"/>
      <c r="N4872" s="9"/>
      <c r="O4872" s="12"/>
      <c r="P4872" s="9"/>
      <c r="Q4872" s="9"/>
    </row>
    <row r="4873" spans="1:17" x14ac:dyDescent="0.2">
      <c r="A4873" s="9"/>
      <c r="B4873" s="10"/>
      <c r="C4873" s="9"/>
      <c r="D4873" s="11"/>
      <c r="E4873" s="11"/>
      <c r="F4873" s="9"/>
      <c r="G4873" s="9"/>
      <c r="H4873" s="9"/>
      <c r="I4873" s="9"/>
      <c r="J4873" s="9"/>
      <c r="K4873" s="9"/>
      <c r="L4873" s="9"/>
      <c r="M4873" s="9"/>
      <c r="N4873" s="9"/>
      <c r="O4873" s="12"/>
      <c r="P4873" s="9"/>
      <c r="Q4873" s="9"/>
    </row>
    <row r="4874" spans="1:17" x14ac:dyDescent="0.2">
      <c r="A4874" s="9"/>
      <c r="B4874" s="10"/>
      <c r="C4874" s="9"/>
      <c r="D4874" s="11"/>
      <c r="E4874" s="11"/>
      <c r="F4874" s="9"/>
      <c r="G4874" s="9"/>
      <c r="H4874" s="9"/>
      <c r="I4874" s="9"/>
      <c r="J4874" s="9"/>
      <c r="K4874" s="9"/>
      <c r="L4874" s="9"/>
      <c r="M4874" s="9"/>
      <c r="N4874" s="9"/>
      <c r="O4874" s="12"/>
      <c r="P4874" s="9"/>
      <c r="Q4874" s="9"/>
    </row>
    <row r="4875" spans="1:17" x14ac:dyDescent="0.2">
      <c r="A4875" s="9"/>
      <c r="B4875" s="10"/>
      <c r="C4875" s="9"/>
      <c r="D4875" s="11"/>
      <c r="E4875" s="11"/>
      <c r="F4875" s="9"/>
      <c r="G4875" s="9"/>
      <c r="H4875" s="9"/>
      <c r="I4875" s="9"/>
      <c r="J4875" s="9"/>
      <c r="K4875" s="9"/>
      <c r="L4875" s="9"/>
      <c r="M4875" s="9"/>
      <c r="N4875" s="9"/>
      <c r="O4875" s="12"/>
      <c r="P4875" s="9"/>
      <c r="Q4875" s="9"/>
    </row>
    <row r="4876" spans="1:17" x14ac:dyDescent="0.2">
      <c r="A4876" s="9"/>
      <c r="B4876" s="10"/>
      <c r="C4876" s="9"/>
      <c r="D4876" s="11"/>
      <c r="E4876" s="11"/>
      <c r="F4876" s="9"/>
      <c r="G4876" s="9"/>
      <c r="H4876" s="9"/>
      <c r="I4876" s="9"/>
      <c r="J4876" s="9"/>
      <c r="K4876" s="9"/>
      <c r="L4876" s="9"/>
      <c r="M4876" s="9"/>
      <c r="N4876" s="9"/>
      <c r="O4876" s="12"/>
      <c r="P4876" s="9"/>
      <c r="Q4876" s="9"/>
    </row>
    <row r="4877" spans="1:17" x14ac:dyDescent="0.2">
      <c r="A4877" s="9"/>
      <c r="B4877" s="10"/>
      <c r="C4877" s="9"/>
      <c r="D4877" s="11"/>
      <c r="E4877" s="11"/>
      <c r="F4877" s="9"/>
      <c r="G4877" s="9"/>
      <c r="H4877" s="9"/>
      <c r="I4877" s="9"/>
      <c r="J4877" s="9"/>
      <c r="K4877" s="9"/>
      <c r="L4877" s="9"/>
      <c r="M4877" s="9"/>
      <c r="N4877" s="9"/>
      <c r="O4877" s="12"/>
      <c r="P4877" s="9"/>
      <c r="Q4877" s="9"/>
    </row>
    <row r="4878" spans="1:17" x14ac:dyDescent="0.2">
      <c r="A4878" s="9"/>
      <c r="B4878" s="10"/>
      <c r="C4878" s="9"/>
      <c r="D4878" s="11"/>
      <c r="E4878" s="11"/>
      <c r="F4878" s="9"/>
      <c r="G4878" s="9"/>
      <c r="H4878" s="9"/>
      <c r="I4878" s="9"/>
      <c r="J4878" s="9"/>
      <c r="K4878" s="9"/>
      <c r="L4878" s="9"/>
      <c r="M4878" s="9"/>
      <c r="N4878" s="9"/>
      <c r="O4878" s="12"/>
      <c r="P4878" s="9"/>
      <c r="Q4878" s="9"/>
    </row>
    <row r="4879" spans="1:17" x14ac:dyDescent="0.2">
      <c r="A4879" s="9"/>
      <c r="B4879" s="10"/>
      <c r="C4879" s="9"/>
      <c r="D4879" s="11"/>
      <c r="E4879" s="11"/>
      <c r="F4879" s="9"/>
      <c r="G4879" s="9"/>
      <c r="H4879" s="9"/>
      <c r="I4879" s="9"/>
      <c r="J4879" s="9"/>
      <c r="K4879" s="9"/>
      <c r="L4879" s="9"/>
      <c r="M4879" s="9"/>
      <c r="N4879" s="9"/>
      <c r="O4879" s="12"/>
      <c r="P4879" s="9"/>
      <c r="Q4879" s="9"/>
    </row>
    <row r="4880" spans="1:17" x14ac:dyDescent="0.2">
      <c r="A4880" s="9"/>
      <c r="B4880" s="10"/>
      <c r="C4880" s="9"/>
      <c r="D4880" s="11"/>
      <c r="E4880" s="11"/>
      <c r="F4880" s="9"/>
      <c r="G4880" s="9"/>
      <c r="H4880" s="9"/>
      <c r="I4880" s="9"/>
      <c r="J4880" s="9"/>
      <c r="K4880" s="9"/>
      <c r="L4880" s="9"/>
      <c r="M4880" s="9"/>
      <c r="N4880" s="9"/>
      <c r="O4880" s="12"/>
      <c r="P4880" s="9"/>
      <c r="Q4880" s="9"/>
    </row>
    <row r="4881" spans="1:17" x14ac:dyDescent="0.2">
      <c r="A4881" s="9"/>
      <c r="B4881" s="10"/>
      <c r="C4881" s="9"/>
      <c r="D4881" s="11"/>
      <c r="E4881" s="11"/>
      <c r="F4881" s="9"/>
      <c r="G4881" s="9"/>
      <c r="H4881" s="9"/>
      <c r="I4881" s="9"/>
      <c r="J4881" s="9"/>
      <c r="K4881" s="9"/>
      <c r="L4881" s="9"/>
      <c r="M4881" s="9"/>
      <c r="N4881" s="9"/>
      <c r="O4881" s="12"/>
      <c r="P4881" s="9"/>
      <c r="Q4881" s="9"/>
    </row>
    <row r="4882" spans="1:17" x14ac:dyDescent="0.2">
      <c r="A4882" s="9"/>
      <c r="B4882" s="10"/>
      <c r="C4882" s="9"/>
      <c r="D4882" s="11"/>
      <c r="E4882" s="11"/>
      <c r="F4882" s="9"/>
      <c r="G4882" s="9"/>
      <c r="H4882" s="9"/>
      <c r="I4882" s="9"/>
      <c r="J4882" s="9"/>
      <c r="K4882" s="9"/>
      <c r="L4882" s="9"/>
      <c r="M4882" s="9"/>
      <c r="N4882" s="9"/>
      <c r="O4882" s="12"/>
      <c r="P4882" s="9"/>
      <c r="Q4882" s="9"/>
    </row>
    <row r="4883" spans="1:17" x14ac:dyDescent="0.2">
      <c r="A4883" s="9"/>
      <c r="B4883" s="10"/>
      <c r="C4883" s="9"/>
      <c r="D4883" s="11"/>
      <c r="E4883" s="11"/>
      <c r="F4883" s="9"/>
      <c r="G4883" s="9"/>
      <c r="H4883" s="9"/>
      <c r="I4883" s="9"/>
      <c r="J4883" s="9"/>
      <c r="K4883" s="9"/>
      <c r="L4883" s="9"/>
      <c r="M4883" s="9"/>
      <c r="N4883" s="9"/>
      <c r="O4883" s="12"/>
      <c r="P4883" s="9"/>
      <c r="Q4883" s="9"/>
    </row>
    <row r="4884" spans="1:17" x14ac:dyDescent="0.2">
      <c r="A4884" s="9"/>
      <c r="B4884" s="10"/>
      <c r="C4884" s="9"/>
      <c r="D4884" s="11"/>
      <c r="E4884" s="11"/>
      <c r="F4884" s="9"/>
      <c r="G4884" s="9"/>
      <c r="H4884" s="9"/>
      <c r="I4884" s="9"/>
      <c r="J4884" s="9"/>
      <c r="K4884" s="9"/>
      <c r="L4884" s="9"/>
      <c r="M4884" s="9"/>
      <c r="N4884" s="9"/>
      <c r="O4884" s="12"/>
      <c r="P4884" s="9"/>
      <c r="Q4884" s="9"/>
    </row>
    <row r="4885" spans="1:17" x14ac:dyDescent="0.2">
      <c r="A4885" s="9"/>
      <c r="B4885" s="10"/>
      <c r="C4885" s="9"/>
      <c r="D4885" s="11"/>
      <c r="E4885" s="11"/>
      <c r="F4885" s="9"/>
      <c r="G4885" s="9"/>
      <c r="H4885" s="9"/>
      <c r="I4885" s="9"/>
      <c r="J4885" s="9"/>
      <c r="K4885" s="9"/>
      <c r="L4885" s="9"/>
      <c r="M4885" s="9"/>
      <c r="N4885" s="9"/>
      <c r="O4885" s="12"/>
      <c r="P4885" s="9"/>
      <c r="Q4885" s="9"/>
    </row>
    <row r="4886" spans="1:17" x14ac:dyDescent="0.2">
      <c r="A4886" s="9"/>
      <c r="B4886" s="10"/>
      <c r="C4886" s="9"/>
      <c r="D4886" s="11"/>
      <c r="E4886" s="11"/>
      <c r="F4886" s="9"/>
      <c r="G4886" s="9"/>
      <c r="H4886" s="9"/>
      <c r="I4886" s="9"/>
      <c r="J4886" s="9"/>
      <c r="K4886" s="9"/>
      <c r="L4886" s="9"/>
      <c r="M4886" s="9"/>
      <c r="N4886" s="9"/>
      <c r="O4886" s="12"/>
      <c r="P4886" s="9"/>
      <c r="Q4886" s="9"/>
    </row>
    <row r="4887" spans="1:17" x14ac:dyDescent="0.2">
      <c r="A4887" s="9"/>
      <c r="B4887" s="10"/>
      <c r="C4887" s="9"/>
      <c r="D4887" s="11"/>
      <c r="E4887" s="11"/>
      <c r="F4887" s="9"/>
      <c r="G4887" s="9"/>
      <c r="H4887" s="9"/>
      <c r="I4887" s="9"/>
      <c r="J4887" s="9"/>
      <c r="K4887" s="9"/>
      <c r="L4887" s="9"/>
      <c r="M4887" s="9"/>
      <c r="N4887" s="9"/>
      <c r="O4887" s="12"/>
      <c r="P4887" s="9"/>
      <c r="Q4887" s="9"/>
    </row>
    <row r="4888" spans="1:17" x14ac:dyDescent="0.2">
      <c r="A4888" s="9"/>
      <c r="B4888" s="10"/>
      <c r="C4888" s="9"/>
      <c r="D4888" s="11"/>
      <c r="E4888" s="11"/>
      <c r="F4888" s="9"/>
      <c r="G4888" s="9"/>
      <c r="H4888" s="9"/>
      <c r="I4888" s="9"/>
      <c r="J4888" s="9"/>
      <c r="K4888" s="9"/>
      <c r="L4888" s="9"/>
      <c r="M4888" s="9"/>
      <c r="N4888" s="9"/>
      <c r="O4888" s="12"/>
      <c r="P4888" s="9"/>
      <c r="Q4888" s="9"/>
    </row>
    <row r="4889" spans="1:17" x14ac:dyDescent="0.2">
      <c r="A4889" s="9"/>
      <c r="B4889" s="10"/>
      <c r="C4889" s="9"/>
      <c r="D4889" s="11"/>
      <c r="E4889" s="11"/>
      <c r="F4889" s="9"/>
      <c r="G4889" s="9"/>
      <c r="H4889" s="9"/>
      <c r="I4889" s="9"/>
      <c r="J4889" s="9"/>
      <c r="K4889" s="9"/>
      <c r="L4889" s="9"/>
      <c r="M4889" s="9"/>
      <c r="N4889" s="9"/>
      <c r="O4889" s="12"/>
      <c r="P4889" s="9"/>
      <c r="Q4889" s="9"/>
    </row>
    <row r="4890" spans="1:17" x14ac:dyDescent="0.2">
      <c r="A4890" s="9"/>
      <c r="B4890" s="10"/>
      <c r="C4890" s="9"/>
      <c r="D4890" s="11"/>
      <c r="E4890" s="11"/>
      <c r="F4890" s="9"/>
      <c r="G4890" s="9"/>
      <c r="H4890" s="9"/>
      <c r="I4890" s="9"/>
      <c r="J4890" s="9"/>
      <c r="K4890" s="9"/>
      <c r="L4890" s="9"/>
      <c r="M4890" s="9"/>
      <c r="N4890" s="9"/>
      <c r="O4890" s="12"/>
      <c r="P4890" s="9"/>
      <c r="Q4890" s="9"/>
    </row>
    <row r="4891" spans="1:17" x14ac:dyDescent="0.2">
      <c r="A4891" s="9"/>
      <c r="B4891" s="10"/>
      <c r="C4891" s="9"/>
      <c r="D4891" s="11"/>
      <c r="E4891" s="11"/>
      <c r="F4891" s="9"/>
      <c r="G4891" s="9"/>
      <c r="H4891" s="9"/>
      <c r="I4891" s="9"/>
      <c r="J4891" s="9"/>
      <c r="K4891" s="9"/>
      <c r="L4891" s="9"/>
      <c r="M4891" s="9"/>
      <c r="N4891" s="9"/>
      <c r="O4891" s="12"/>
      <c r="P4891" s="9"/>
      <c r="Q4891" s="9"/>
    </row>
    <row r="4892" spans="1:17" x14ac:dyDescent="0.2">
      <c r="A4892" s="9"/>
      <c r="B4892" s="10"/>
      <c r="C4892" s="9"/>
      <c r="D4892" s="11"/>
      <c r="E4892" s="11"/>
      <c r="F4892" s="9"/>
      <c r="G4892" s="9"/>
      <c r="H4892" s="9"/>
      <c r="I4892" s="9"/>
      <c r="J4892" s="9"/>
      <c r="K4892" s="9"/>
      <c r="L4892" s="9"/>
      <c r="M4892" s="9"/>
      <c r="N4892" s="9"/>
      <c r="O4892" s="12"/>
      <c r="P4892" s="9"/>
      <c r="Q4892" s="9"/>
    </row>
    <row r="4893" spans="1:17" x14ac:dyDescent="0.2">
      <c r="A4893" s="9"/>
      <c r="B4893" s="10"/>
      <c r="C4893" s="9"/>
      <c r="D4893" s="11"/>
      <c r="E4893" s="11"/>
      <c r="F4893" s="9"/>
      <c r="G4893" s="9"/>
      <c r="H4893" s="9"/>
      <c r="I4893" s="9"/>
      <c r="J4893" s="9"/>
      <c r="K4893" s="9"/>
      <c r="L4893" s="9"/>
      <c r="M4893" s="9"/>
      <c r="N4893" s="9"/>
      <c r="O4893" s="12"/>
      <c r="P4893" s="9"/>
      <c r="Q4893" s="9"/>
    </row>
    <row r="4894" spans="1:17" x14ac:dyDescent="0.2">
      <c r="A4894" s="9"/>
      <c r="B4894" s="10"/>
      <c r="C4894" s="9"/>
      <c r="D4894" s="11"/>
      <c r="E4894" s="11"/>
      <c r="F4894" s="9"/>
      <c r="G4894" s="9"/>
      <c r="H4894" s="9"/>
      <c r="I4894" s="9"/>
      <c r="J4894" s="9"/>
      <c r="K4894" s="9"/>
      <c r="L4894" s="9"/>
      <c r="M4894" s="9"/>
      <c r="N4894" s="9"/>
      <c r="O4894" s="12"/>
      <c r="P4894" s="9"/>
      <c r="Q4894" s="9"/>
    </row>
    <row r="4895" spans="1:17" x14ac:dyDescent="0.2">
      <c r="A4895" s="9"/>
      <c r="B4895" s="10"/>
      <c r="C4895" s="9"/>
      <c r="D4895" s="11"/>
      <c r="E4895" s="11"/>
      <c r="F4895" s="9"/>
      <c r="G4895" s="9"/>
      <c r="H4895" s="9"/>
      <c r="I4895" s="9"/>
      <c r="J4895" s="9"/>
      <c r="K4895" s="9"/>
      <c r="L4895" s="9"/>
      <c r="M4895" s="9"/>
      <c r="N4895" s="9"/>
      <c r="O4895" s="12"/>
      <c r="P4895" s="9"/>
      <c r="Q4895" s="9"/>
    </row>
    <row r="4896" spans="1:17" x14ac:dyDescent="0.2">
      <c r="A4896" s="9"/>
      <c r="B4896" s="10"/>
      <c r="C4896" s="9"/>
      <c r="D4896" s="11"/>
      <c r="E4896" s="11"/>
      <c r="F4896" s="9"/>
      <c r="G4896" s="9"/>
      <c r="H4896" s="9"/>
      <c r="I4896" s="9"/>
      <c r="J4896" s="9"/>
      <c r="K4896" s="9"/>
      <c r="L4896" s="9"/>
      <c r="M4896" s="9"/>
      <c r="N4896" s="9"/>
      <c r="O4896" s="12"/>
      <c r="P4896" s="9"/>
      <c r="Q4896" s="9"/>
    </row>
    <row r="4897" spans="1:17" x14ac:dyDescent="0.2">
      <c r="A4897" s="9"/>
      <c r="B4897" s="10"/>
      <c r="C4897" s="9"/>
      <c r="D4897" s="11"/>
      <c r="E4897" s="11"/>
      <c r="F4897" s="9"/>
      <c r="G4897" s="9"/>
      <c r="H4897" s="9"/>
      <c r="I4897" s="9"/>
      <c r="J4897" s="9"/>
      <c r="K4897" s="9"/>
      <c r="L4897" s="9"/>
      <c r="M4897" s="9"/>
      <c r="N4897" s="9"/>
      <c r="O4897" s="12"/>
      <c r="P4897" s="9"/>
      <c r="Q4897" s="9"/>
    </row>
    <row r="4898" spans="1:17" x14ac:dyDescent="0.2">
      <c r="A4898" s="9"/>
      <c r="B4898" s="10"/>
      <c r="C4898" s="9"/>
      <c r="D4898" s="11"/>
      <c r="E4898" s="11"/>
      <c r="F4898" s="9"/>
      <c r="G4898" s="9"/>
      <c r="H4898" s="9"/>
      <c r="I4898" s="9"/>
      <c r="J4898" s="9"/>
      <c r="K4898" s="9"/>
      <c r="L4898" s="9"/>
      <c r="M4898" s="9"/>
      <c r="N4898" s="9"/>
      <c r="O4898" s="12"/>
      <c r="P4898" s="9"/>
      <c r="Q4898" s="9"/>
    </row>
    <row r="4899" spans="1:17" x14ac:dyDescent="0.2">
      <c r="A4899" s="9"/>
      <c r="B4899" s="10"/>
      <c r="C4899" s="9"/>
      <c r="D4899" s="11"/>
      <c r="E4899" s="11"/>
      <c r="F4899" s="9"/>
      <c r="G4899" s="9"/>
      <c r="H4899" s="9"/>
      <c r="I4899" s="9"/>
      <c r="J4899" s="9"/>
      <c r="K4899" s="9"/>
      <c r="L4899" s="9"/>
      <c r="M4899" s="9"/>
      <c r="N4899" s="9"/>
      <c r="O4899" s="12"/>
      <c r="P4899" s="9"/>
      <c r="Q4899" s="9"/>
    </row>
    <row r="4900" spans="1:17" x14ac:dyDescent="0.2">
      <c r="A4900" s="9"/>
      <c r="B4900" s="10"/>
      <c r="C4900" s="9"/>
      <c r="D4900" s="11"/>
      <c r="E4900" s="11"/>
      <c r="F4900" s="9"/>
      <c r="G4900" s="9"/>
      <c r="H4900" s="9"/>
      <c r="I4900" s="9"/>
      <c r="J4900" s="9"/>
      <c r="K4900" s="9"/>
      <c r="L4900" s="9"/>
      <c r="M4900" s="9"/>
      <c r="N4900" s="9"/>
      <c r="O4900" s="12"/>
      <c r="P4900" s="9"/>
      <c r="Q4900" s="9"/>
    </row>
    <row r="4901" spans="1:17" x14ac:dyDescent="0.2">
      <c r="A4901" s="9"/>
      <c r="B4901" s="10"/>
      <c r="C4901" s="9"/>
      <c r="D4901" s="11"/>
      <c r="E4901" s="11"/>
      <c r="F4901" s="9"/>
      <c r="G4901" s="9"/>
      <c r="H4901" s="9"/>
      <c r="I4901" s="9"/>
      <c r="J4901" s="9"/>
      <c r="K4901" s="9"/>
      <c r="L4901" s="9"/>
      <c r="M4901" s="9"/>
      <c r="N4901" s="9"/>
      <c r="O4901" s="12"/>
      <c r="P4901" s="9"/>
      <c r="Q4901" s="9"/>
    </row>
    <row r="4902" spans="1:17" x14ac:dyDescent="0.2">
      <c r="A4902" s="9"/>
      <c r="B4902" s="10"/>
      <c r="C4902" s="9"/>
      <c r="D4902" s="11"/>
      <c r="E4902" s="11"/>
      <c r="F4902" s="9"/>
      <c r="G4902" s="9"/>
      <c r="H4902" s="9"/>
      <c r="I4902" s="9"/>
      <c r="J4902" s="9"/>
      <c r="K4902" s="9"/>
      <c r="L4902" s="9"/>
      <c r="M4902" s="9"/>
      <c r="N4902" s="9"/>
      <c r="O4902" s="12"/>
      <c r="P4902" s="9"/>
      <c r="Q4902" s="9"/>
    </row>
    <row r="4903" spans="1:17" x14ac:dyDescent="0.2">
      <c r="A4903" s="9"/>
      <c r="B4903" s="10"/>
      <c r="C4903" s="9"/>
      <c r="D4903" s="11"/>
      <c r="E4903" s="11"/>
      <c r="F4903" s="9"/>
      <c r="G4903" s="9"/>
      <c r="H4903" s="9"/>
      <c r="I4903" s="9"/>
      <c r="J4903" s="9"/>
      <c r="K4903" s="9"/>
      <c r="L4903" s="9"/>
      <c r="M4903" s="9"/>
      <c r="N4903" s="9"/>
      <c r="O4903" s="12"/>
      <c r="P4903" s="9"/>
      <c r="Q4903" s="9"/>
    </row>
    <row r="4904" spans="1:17" x14ac:dyDescent="0.2">
      <c r="A4904" s="9"/>
      <c r="B4904" s="10"/>
      <c r="C4904" s="9"/>
      <c r="D4904" s="11"/>
      <c r="E4904" s="11"/>
      <c r="F4904" s="9"/>
      <c r="G4904" s="9"/>
      <c r="H4904" s="9"/>
      <c r="I4904" s="9"/>
      <c r="J4904" s="9"/>
      <c r="K4904" s="9"/>
      <c r="L4904" s="9"/>
      <c r="M4904" s="9"/>
      <c r="N4904" s="9"/>
      <c r="O4904" s="12"/>
      <c r="P4904" s="9"/>
      <c r="Q4904" s="9"/>
    </row>
    <row r="4905" spans="1:17" x14ac:dyDescent="0.2">
      <c r="A4905" s="9"/>
      <c r="B4905" s="10"/>
      <c r="C4905" s="9"/>
      <c r="D4905" s="11"/>
      <c r="E4905" s="11"/>
      <c r="F4905" s="9"/>
      <c r="G4905" s="9"/>
      <c r="H4905" s="9"/>
      <c r="I4905" s="9"/>
      <c r="J4905" s="9"/>
      <c r="K4905" s="9"/>
      <c r="L4905" s="9"/>
      <c r="M4905" s="9"/>
      <c r="N4905" s="9"/>
      <c r="O4905" s="12"/>
      <c r="P4905" s="9"/>
      <c r="Q4905" s="9"/>
    </row>
    <row r="4906" spans="1:17" x14ac:dyDescent="0.2">
      <c r="A4906" s="9"/>
      <c r="B4906" s="10"/>
      <c r="C4906" s="9"/>
      <c r="D4906" s="11"/>
      <c r="E4906" s="11"/>
      <c r="F4906" s="9"/>
      <c r="G4906" s="9"/>
      <c r="H4906" s="9"/>
      <c r="I4906" s="9"/>
      <c r="J4906" s="9"/>
      <c r="K4906" s="9"/>
      <c r="L4906" s="9"/>
      <c r="M4906" s="9"/>
      <c r="N4906" s="9"/>
      <c r="O4906" s="12"/>
      <c r="P4906" s="9"/>
      <c r="Q4906" s="9"/>
    </row>
    <row r="4907" spans="1:17" x14ac:dyDescent="0.2">
      <c r="A4907" s="9"/>
      <c r="B4907" s="10"/>
      <c r="C4907" s="9"/>
      <c r="D4907" s="11"/>
      <c r="E4907" s="11"/>
      <c r="F4907" s="9"/>
      <c r="G4907" s="9"/>
      <c r="H4907" s="9"/>
      <c r="I4907" s="9"/>
      <c r="J4907" s="9"/>
      <c r="K4907" s="9"/>
      <c r="L4907" s="9"/>
      <c r="M4907" s="9"/>
      <c r="N4907" s="9"/>
      <c r="O4907" s="12"/>
      <c r="P4907" s="9"/>
      <c r="Q4907" s="9"/>
    </row>
    <row r="4908" spans="1:17" x14ac:dyDescent="0.2">
      <c r="A4908" s="9"/>
      <c r="B4908" s="10"/>
      <c r="C4908" s="9"/>
      <c r="D4908" s="11"/>
      <c r="E4908" s="11"/>
      <c r="F4908" s="9"/>
      <c r="G4908" s="9"/>
      <c r="H4908" s="9"/>
      <c r="I4908" s="9"/>
      <c r="J4908" s="9"/>
      <c r="K4908" s="9"/>
      <c r="L4908" s="9"/>
      <c r="M4908" s="9"/>
      <c r="N4908" s="9"/>
      <c r="O4908" s="12"/>
      <c r="P4908" s="9"/>
      <c r="Q4908" s="9"/>
    </row>
    <row r="4909" spans="1:17" x14ac:dyDescent="0.2">
      <c r="A4909" s="9"/>
      <c r="B4909" s="10"/>
      <c r="C4909" s="9"/>
      <c r="D4909" s="11"/>
      <c r="E4909" s="11"/>
      <c r="F4909" s="9"/>
      <c r="G4909" s="9"/>
      <c r="H4909" s="9"/>
      <c r="I4909" s="9"/>
      <c r="J4909" s="9"/>
      <c r="K4909" s="9"/>
      <c r="L4909" s="9"/>
      <c r="M4909" s="9"/>
      <c r="N4909" s="9"/>
      <c r="O4909" s="12"/>
      <c r="P4909" s="9"/>
      <c r="Q4909" s="9"/>
    </row>
    <row r="4910" spans="1:17" x14ac:dyDescent="0.2">
      <c r="A4910" s="9"/>
      <c r="B4910" s="10"/>
      <c r="C4910" s="9"/>
      <c r="D4910" s="11"/>
      <c r="E4910" s="11"/>
      <c r="F4910" s="9"/>
      <c r="G4910" s="9"/>
      <c r="H4910" s="9"/>
      <c r="I4910" s="9"/>
      <c r="J4910" s="9"/>
      <c r="K4910" s="9"/>
      <c r="L4910" s="9"/>
      <c r="M4910" s="9"/>
      <c r="N4910" s="9"/>
      <c r="O4910" s="12"/>
      <c r="P4910" s="9"/>
      <c r="Q4910" s="9"/>
    </row>
    <row r="4911" spans="1:17" x14ac:dyDescent="0.2">
      <c r="A4911" s="9"/>
      <c r="B4911" s="10"/>
      <c r="C4911" s="9"/>
      <c r="D4911" s="11"/>
      <c r="E4911" s="11"/>
      <c r="F4911" s="9"/>
      <c r="G4911" s="9"/>
      <c r="H4911" s="9"/>
      <c r="I4911" s="9"/>
      <c r="J4911" s="9"/>
      <c r="K4911" s="9"/>
      <c r="L4911" s="9"/>
      <c r="M4911" s="9"/>
      <c r="N4911" s="9"/>
      <c r="O4911" s="12"/>
      <c r="P4911" s="9"/>
      <c r="Q4911" s="9"/>
    </row>
    <row r="4912" spans="1:17" x14ac:dyDescent="0.2">
      <c r="A4912" s="9"/>
      <c r="B4912" s="10"/>
      <c r="C4912" s="9"/>
      <c r="D4912" s="11"/>
      <c r="E4912" s="11"/>
      <c r="F4912" s="9"/>
      <c r="G4912" s="9"/>
      <c r="H4912" s="9"/>
      <c r="I4912" s="9"/>
      <c r="J4912" s="9"/>
      <c r="K4912" s="9"/>
      <c r="L4912" s="9"/>
      <c r="M4912" s="9"/>
      <c r="N4912" s="9"/>
      <c r="O4912" s="12"/>
      <c r="P4912" s="9"/>
      <c r="Q4912" s="9"/>
    </row>
    <row r="4913" spans="1:17" x14ac:dyDescent="0.2">
      <c r="A4913" s="9"/>
      <c r="B4913" s="10"/>
      <c r="C4913" s="9"/>
      <c r="D4913" s="11"/>
      <c r="E4913" s="11"/>
      <c r="F4913" s="9"/>
      <c r="G4913" s="9"/>
      <c r="H4913" s="9"/>
      <c r="I4913" s="9"/>
      <c r="J4913" s="9"/>
      <c r="K4913" s="9"/>
      <c r="L4913" s="9"/>
      <c r="M4913" s="9"/>
      <c r="N4913" s="9"/>
      <c r="O4913" s="12"/>
      <c r="P4913" s="9"/>
      <c r="Q4913" s="9"/>
    </row>
    <row r="4914" spans="1:17" x14ac:dyDescent="0.2">
      <c r="A4914" s="9"/>
      <c r="B4914" s="10"/>
      <c r="C4914" s="9"/>
      <c r="D4914" s="11"/>
      <c r="E4914" s="11"/>
      <c r="F4914" s="9"/>
      <c r="G4914" s="9"/>
      <c r="H4914" s="9"/>
      <c r="I4914" s="9"/>
      <c r="J4914" s="9"/>
      <c r="K4914" s="9"/>
      <c r="L4914" s="9"/>
      <c r="M4914" s="9"/>
      <c r="N4914" s="9"/>
      <c r="O4914" s="12"/>
      <c r="P4914" s="9"/>
      <c r="Q4914" s="9"/>
    </row>
    <row r="4915" spans="1:17" x14ac:dyDescent="0.2">
      <c r="A4915" s="9"/>
      <c r="B4915" s="10"/>
      <c r="C4915" s="9"/>
      <c r="D4915" s="11"/>
      <c r="E4915" s="11"/>
      <c r="F4915" s="9"/>
      <c r="G4915" s="9"/>
      <c r="H4915" s="9"/>
      <c r="I4915" s="9"/>
      <c r="J4915" s="9"/>
      <c r="K4915" s="9"/>
      <c r="L4915" s="9"/>
      <c r="M4915" s="9"/>
      <c r="N4915" s="9"/>
      <c r="O4915" s="12"/>
      <c r="P4915" s="9"/>
      <c r="Q4915" s="9"/>
    </row>
    <row r="4916" spans="1:17" x14ac:dyDescent="0.2">
      <c r="A4916" s="9"/>
      <c r="B4916" s="10"/>
      <c r="C4916" s="9"/>
      <c r="D4916" s="11"/>
      <c r="E4916" s="11"/>
      <c r="F4916" s="9"/>
      <c r="G4916" s="9"/>
      <c r="H4916" s="9"/>
      <c r="I4916" s="9"/>
      <c r="J4916" s="9"/>
      <c r="K4916" s="9"/>
      <c r="L4916" s="9"/>
      <c r="M4916" s="9"/>
      <c r="N4916" s="9"/>
      <c r="O4916" s="12"/>
      <c r="P4916" s="9"/>
      <c r="Q4916" s="9"/>
    </row>
    <row r="4917" spans="1:17" x14ac:dyDescent="0.2">
      <c r="A4917" s="9"/>
      <c r="B4917" s="10"/>
      <c r="C4917" s="9"/>
      <c r="D4917" s="11"/>
      <c r="E4917" s="11"/>
      <c r="F4917" s="9"/>
      <c r="G4917" s="9"/>
      <c r="H4917" s="9"/>
      <c r="I4917" s="9"/>
      <c r="J4917" s="9"/>
      <c r="K4917" s="9"/>
      <c r="L4917" s="9"/>
      <c r="M4917" s="9"/>
      <c r="N4917" s="9"/>
      <c r="O4917" s="12"/>
      <c r="P4917" s="9"/>
      <c r="Q4917" s="9"/>
    </row>
    <row r="4918" spans="1:17" x14ac:dyDescent="0.2">
      <c r="A4918" s="9"/>
      <c r="B4918" s="10"/>
      <c r="C4918" s="9"/>
      <c r="D4918" s="11"/>
      <c r="E4918" s="11"/>
      <c r="F4918" s="9"/>
      <c r="G4918" s="9"/>
      <c r="H4918" s="9"/>
      <c r="I4918" s="9"/>
      <c r="J4918" s="9"/>
      <c r="K4918" s="9"/>
      <c r="L4918" s="9"/>
      <c r="M4918" s="9"/>
      <c r="N4918" s="9"/>
      <c r="O4918" s="12"/>
      <c r="P4918" s="9"/>
      <c r="Q4918" s="9"/>
    </row>
    <row r="4919" spans="1:17" x14ac:dyDescent="0.2">
      <c r="A4919" s="9"/>
      <c r="B4919" s="10"/>
      <c r="C4919" s="9"/>
      <c r="D4919" s="11"/>
      <c r="E4919" s="11"/>
      <c r="F4919" s="9"/>
      <c r="G4919" s="9"/>
      <c r="H4919" s="9"/>
      <c r="I4919" s="9"/>
      <c r="J4919" s="9"/>
      <c r="K4919" s="9"/>
      <c r="L4919" s="9"/>
      <c r="M4919" s="9"/>
      <c r="N4919" s="9"/>
      <c r="O4919" s="12"/>
      <c r="P4919" s="9"/>
      <c r="Q4919" s="9"/>
    </row>
    <row r="4920" spans="1:17" x14ac:dyDescent="0.2">
      <c r="A4920" s="9"/>
      <c r="B4920" s="10"/>
      <c r="C4920" s="9"/>
      <c r="D4920" s="11"/>
      <c r="E4920" s="11"/>
      <c r="F4920" s="9"/>
      <c r="G4920" s="9"/>
      <c r="H4920" s="9"/>
      <c r="I4920" s="9"/>
      <c r="J4920" s="9"/>
      <c r="K4920" s="9"/>
      <c r="L4920" s="9"/>
      <c r="M4920" s="9"/>
      <c r="N4920" s="9"/>
      <c r="O4920" s="12"/>
      <c r="P4920" s="9"/>
      <c r="Q4920" s="9"/>
    </row>
    <row r="4921" spans="1:17" x14ac:dyDescent="0.2">
      <c r="A4921" s="9"/>
      <c r="B4921" s="10"/>
      <c r="C4921" s="9"/>
      <c r="D4921" s="11"/>
      <c r="E4921" s="11"/>
      <c r="F4921" s="9"/>
      <c r="G4921" s="9"/>
      <c r="H4921" s="9"/>
      <c r="I4921" s="9"/>
      <c r="J4921" s="9"/>
      <c r="K4921" s="9"/>
      <c r="L4921" s="9"/>
      <c r="M4921" s="9"/>
      <c r="N4921" s="9"/>
      <c r="O4921" s="12"/>
      <c r="P4921" s="9"/>
      <c r="Q4921" s="9"/>
    </row>
    <row r="4922" spans="1:17" x14ac:dyDescent="0.2">
      <c r="A4922" s="9"/>
      <c r="B4922" s="10"/>
      <c r="C4922" s="9"/>
      <c r="D4922" s="11"/>
      <c r="E4922" s="11"/>
      <c r="F4922" s="9"/>
      <c r="G4922" s="9"/>
      <c r="H4922" s="9"/>
      <c r="I4922" s="9"/>
      <c r="J4922" s="9"/>
      <c r="K4922" s="9"/>
      <c r="L4922" s="9"/>
      <c r="M4922" s="9"/>
      <c r="N4922" s="9"/>
      <c r="O4922" s="12"/>
      <c r="P4922" s="9"/>
      <c r="Q4922" s="9"/>
    </row>
    <row r="4923" spans="1:17" x14ac:dyDescent="0.2">
      <c r="A4923" s="9"/>
      <c r="B4923" s="10"/>
      <c r="C4923" s="9"/>
      <c r="D4923" s="11"/>
      <c r="E4923" s="11"/>
      <c r="F4923" s="9"/>
      <c r="G4923" s="9"/>
      <c r="H4923" s="9"/>
      <c r="I4923" s="9"/>
      <c r="J4923" s="9"/>
      <c r="K4923" s="9"/>
      <c r="L4923" s="9"/>
      <c r="M4923" s="9"/>
      <c r="N4923" s="9"/>
      <c r="O4923" s="12"/>
      <c r="P4923" s="9"/>
      <c r="Q4923" s="9"/>
    </row>
    <row r="4924" spans="1:17" x14ac:dyDescent="0.2">
      <c r="A4924" s="9"/>
      <c r="B4924" s="10"/>
      <c r="C4924" s="9"/>
      <c r="D4924" s="11"/>
      <c r="E4924" s="11"/>
      <c r="F4924" s="9"/>
      <c r="G4924" s="9"/>
      <c r="H4924" s="9"/>
      <c r="I4924" s="9"/>
      <c r="J4924" s="9"/>
      <c r="K4924" s="9"/>
      <c r="L4924" s="9"/>
      <c r="M4924" s="9"/>
      <c r="N4924" s="9"/>
      <c r="O4924" s="12"/>
      <c r="P4924" s="9"/>
      <c r="Q4924" s="9"/>
    </row>
    <row r="4925" spans="1:17" x14ac:dyDescent="0.2">
      <c r="A4925" s="9"/>
      <c r="B4925" s="10"/>
      <c r="C4925" s="9"/>
      <c r="D4925" s="11"/>
      <c r="E4925" s="11"/>
      <c r="F4925" s="9"/>
      <c r="G4925" s="9"/>
      <c r="H4925" s="9"/>
      <c r="I4925" s="9"/>
      <c r="J4925" s="9"/>
      <c r="K4925" s="9"/>
      <c r="L4925" s="9"/>
      <c r="M4925" s="9"/>
      <c r="N4925" s="9"/>
      <c r="O4925" s="12"/>
      <c r="P4925" s="9"/>
      <c r="Q4925" s="9"/>
    </row>
    <row r="4926" spans="1:17" x14ac:dyDescent="0.2">
      <c r="A4926" s="9"/>
      <c r="B4926" s="10"/>
      <c r="C4926" s="9"/>
      <c r="D4926" s="11"/>
      <c r="E4926" s="11"/>
      <c r="F4926" s="9"/>
      <c r="G4926" s="9"/>
      <c r="H4926" s="9"/>
      <c r="I4926" s="9"/>
      <c r="J4926" s="9"/>
      <c r="K4926" s="9"/>
      <c r="L4926" s="9"/>
      <c r="M4926" s="9"/>
      <c r="N4926" s="9"/>
      <c r="O4926" s="12"/>
      <c r="P4926" s="9"/>
      <c r="Q4926" s="9"/>
    </row>
    <row r="4927" spans="1:17" x14ac:dyDescent="0.2">
      <c r="A4927" s="9"/>
      <c r="B4927" s="10"/>
      <c r="C4927" s="9"/>
      <c r="D4927" s="11"/>
      <c r="E4927" s="11"/>
      <c r="F4927" s="9"/>
      <c r="G4927" s="9"/>
      <c r="H4927" s="9"/>
      <c r="I4927" s="9"/>
      <c r="J4927" s="9"/>
      <c r="K4927" s="9"/>
      <c r="L4927" s="9"/>
      <c r="M4927" s="9"/>
      <c r="N4927" s="9"/>
      <c r="O4927" s="12"/>
      <c r="P4927" s="9"/>
      <c r="Q4927" s="9"/>
    </row>
    <row r="4928" spans="1:17" x14ac:dyDescent="0.2">
      <c r="A4928" s="9"/>
      <c r="B4928" s="10"/>
      <c r="C4928" s="9"/>
      <c r="D4928" s="11"/>
      <c r="E4928" s="11"/>
      <c r="F4928" s="9"/>
      <c r="G4928" s="9"/>
      <c r="H4928" s="9"/>
      <c r="I4928" s="9"/>
      <c r="J4928" s="9"/>
      <c r="K4928" s="9"/>
      <c r="L4928" s="9"/>
      <c r="M4928" s="9"/>
      <c r="N4928" s="9"/>
      <c r="O4928" s="12"/>
      <c r="P4928" s="9"/>
      <c r="Q4928" s="9"/>
    </row>
    <row r="4929" spans="1:17" x14ac:dyDescent="0.2">
      <c r="A4929" s="9"/>
      <c r="B4929" s="10"/>
      <c r="C4929" s="9"/>
      <c r="D4929" s="11"/>
      <c r="E4929" s="11"/>
      <c r="F4929" s="9"/>
      <c r="G4929" s="9"/>
      <c r="H4929" s="9"/>
      <c r="I4929" s="9"/>
      <c r="J4929" s="9"/>
      <c r="K4929" s="9"/>
      <c r="L4929" s="9"/>
      <c r="M4929" s="9"/>
      <c r="N4929" s="9"/>
      <c r="O4929" s="12"/>
      <c r="P4929" s="9"/>
      <c r="Q4929" s="9"/>
    </row>
    <row r="4930" spans="1:17" x14ac:dyDescent="0.2">
      <c r="A4930" s="9"/>
      <c r="B4930" s="10"/>
      <c r="C4930" s="9"/>
      <c r="D4930" s="11"/>
      <c r="E4930" s="11"/>
      <c r="F4930" s="9"/>
      <c r="G4930" s="9"/>
      <c r="H4930" s="9"/>
      <c r="I4930" s="9"/>
      <c r="J4930" s="9"/>
      <c r="K4930" s="9"/>
      <c r="L4930" s="9"/>
      <c r="M4930" s="9"/>
      <c r="N4930" s="9"/>
      <c r="O4930" s="12"/>
      <c r="P4930" s="9"/>
      <c r="Q4930" s="9"/>
    </row>
    <row r="4931" spans="1:17" x14ac:dyDescent="0.2">
      <c r="A4931" s="9"/>
      <c r="B4931" s="10"/>
      <c r="C4931" s="9"/>
      <c r="D4931" s="11"/>
      <c r="E4931" s="11"/>
      <c r="F4931" s="9"/>
      <c r="G4931" s="9"/>
      <c r="H4931" s="9"/>
      <c r="I4931" s="9"/>
      <c r="J4931" s="9"/>
      <c r="K4931" s="9"/>
      <c r="L4931" s="9"/>
      <c r="M4931" s="9"/>
      <c r="N4931" s="9"/>
      <c r="O4931" s="12"/>
      <c r="P4931" s="9"/>
      <c r="Q4931" s="9"/>
    </row>
    <row r="4932" spans="1:17" x14ac:dyDescent="0.2">
      <c r="A4932" s="9"/>
      <c r="B4932" s="10"/>
      <c r="C4932" s="9"/>
      <c r="D4932" s="11"/>
      <c r="E4932" s="11"/>
      <c r="F4932" s="9"/>
      <c r="G4932" s="9"/>
      <c r="H4932" s="9"/>
      <c r="I4932" s="9"/>
      <c r="J4932" s="9"/>
      <c r="K4932" s="9"/>
      <c r="L4932" s="9"/>
      <c r="M4932" s="9"/>
      <c r="N4932" s="9"/>
      <c r="O4932" s="12"/>
      <c r="P4932" s="9"/>
      <c r="Q4932" s="9"/>
    </row>
    <row r="4933" spans="1:17" x14ac:dyDescent="0.2">
      <c r="A4933" s="9"/>
      <c r="B4933" s="10"/>
      <c r="C4933" s="9"/>
      <c r="D4933" s="11"/>
      <c r="E4933" s="11"/>
      <c r="F4933" s="9"/>
      <c r="G4933" s="9"/>
      <c r="H4933" s="9"/>
      <c r="I4933" s="9"/>
      <c r="J4933" s="9"/>
      <c r="K4933" s="9"/>
      <c r="L4933" s="9"/>
      <c r="M4933" s="9"/>
      <c r="N4933" s="9"/>
      <c r="O4933" s="12"/>
      <c r="P4933" s="9"/>
      <c r="Q4933" s="9"/>
    </row>
    <row r="4934" spans="1:17" x14ac:dyDescent="0.2">
      <c r="A4934" s="9"/>
      <c r="B4934" s="10"/>
      <c r="C4934" s="9"/>
      <c r="D4934" s="11"/>
      <c r="E4934" s="11"/>
      <c r="F4934" s="9"/>
      <c r="G4934" s="9"/>
      <c r="H4934" s="9"/>
      <c r="I4934" s="9"/>
      <c r="J4934" s="9"/>
      <c r="K4934" s="9"/>
      <c r="L4934" s="9"/>
      <c r="M4934" s="9"/>
      <c r="N4934" s="9"/>
      <c r="O4934" s="12"/>
      <c r="P4934" s="9"/>
      <c r="Q4934" s="9"/>
    </row>
    <row r="4935" spans="1:17" x14ac:dyDescent="0.2">
      <c r="A4935" s="9"/>
      <c r="B4935" s="10"/>
      <c r="C4935" s="9"/>
      <c r="D4935" s="11"/>
      <c r="E4935" s="11"/>
      <c r="F4935" s="9"/>
      <c r="G4935" s="9"/>
      <c r="H4935" s="9"/>
      <c r="I4935" s="9"/>
      <c r="J4935" s="9"/>
      <c r="K4935" s="9"/>
      <c r="L4935" s="9"/>
      <c r="M4935" s="9"/>
      <c r="N4935" s="9"/>
      <c r="O4935" s="12"/>
      <c r="P4935" s="9"/>
      <c r="Q4935" s="9"/>
    </row>
    <row r="4936" spans="1:17" x14ac:dyDescent="0.2">
      <c r="A4936" s="9"/>
      <c r="B4936" s="10"/>
      <c r="C4936" s="9"/>
      <c r="D4936" s="11"/>
      <c r="E4936" s="11"/>
      <c r="F4936" s="9"/>
      <c r="G4936" s="9"/>
      <c r="H4936" s="9"/>
      <c r="I4936" s="9"/>
      <c r="J4936" s="9"/>
      <c r="K4936" s="9"/>
      <c r="L4936" s="9"/>
      <c r="M4936" s="9"/>
      <c r="N4936" s="9"/>
      <c r="O4936" s="12"/>
      <c r="P4936" s="9"/>
      <c r="Q4936" s="9"/>
    </row>
    <row r="4937" spans="1:17" x14ac:dyDescent="0.2">
      <c r="A4937" s="9"/>
      <c r="B4937" s="10"/>
      <c r="C4937" s="9"/>
      <c r="D4937" s="11"/>
      <c r="E4937" s="11"/>
      <c r="F4937" s="9"/>
      <c r="G4937" s="9"/>
      <c r="H4937" s="9"/>
      <c r="I4937" s="9"/>
      <c r="J4937" s="9"/>
      <c r="K4937" s="9"/>
      <c r="L4937" s="9"/>
      <c r="M4937" s="9"/>
      <c r="N4937" s="9"/>
      <c r="O4937" s="12"/>
      <c r="P4937" s="9"/>
      <c r="Q4937" s="9"/>
    </row>
    <row r="4938" spans="1:17" x14ac:dyDescent="0.2">
      <c r="A4938" s="9"/>
      <c r="B4938" s="10"/>
      <c r="C4938" s="9"/>
      <c r="D4938" s="11"/>
      <c r="E4938" s="11"/>
      <c r="F4938" s="9"/>
      <c r="G4938" s="9"/>
      <c r="H4938" s="9"/>
      <c r="I4938" s="9"/>
      <c r="J4938" s="9"/>
      <c r="K4938" s="9"/>
      <c r="L4938" s="9"/>
      <c r="M4938" s="9"/>
      <c r="N4938" s="9"/>
      <c r="O4938" s="12"/>
      <c r="P4938" s="9"/>
      <c r="Q4938" s="9"/>
    </row>
    <row r="4939" spans="1:17" x14ac:dyDescent="0.2">
      <c r="A4939" s="9"/>
      <c r="B4939" s="10"/>
      <c r="C4939" s="9"/>
      <c r="D4939" s="11"/>
      <c r="E4939" s="11"/>
      <c r="F4939" s="9"/>
      <c r="G4939" s="9"/>
      <c r="H4939" s="9"/>
      <c r="I4939" s="9"/>
      <c r="J4939" s="9"/>
      <c r="K4939" s="9"/>
      <c r="L4939" s="9"/>
      <c r="M4939" s="9"/>
      <c r="N4939" s="9"/>
      <c r="O4939" s="12"/>
      <c r="P4939" s="9"/>
      <c r="Q4939" s="9"/>
    </row>
    <row r="4940" spans="1:17" x14ac:dyDescent="0.2">
      <c r="A4940" s="9"/>
      <c r="B4940" s="10"/>
      <c r="C4940" s="9"/>
      <c r="D4940" s="11"/>
      <c r="E4940" s="11"/>
      <c r="F4940" s="9"/>
      <c r="G4940" s="9"/>
      <c r="H4940" s="9"/>
      <c r="I4940" s="9"/>
      <c r="J4940" s="9"/>
      <c r="K4940" s="9"/>
      <c r="L4940" s="9"/>
      <c r="M4940" s="9"/>
      <c r="N4940" s="9"/>
      <c r="O4940" s="12"/>
      <c r="P4940" s="9"/>
      <c r="Q4940" s="9"/>
    </row>
    <row r="4941" spans="1:17" x14ac:dyDescent="0.2">
      <c r="A4941" s="9"/>
      <c r="B4941" s="10"/>
      <c r="C4941" s="9"/>
      <c r="D4941" s="11"/>
      <c r="E4941" s="11"/>
      <c r="F4941" s="9"/>
      <c r="G4941" s="9"/>
      <c r="H4941" s="9"/>
      <c r="I4941" s="9"/>
      <c r="J4941" s="9"/>
      <c r="K4941" s="9"/>
      <c r="L4941" s="9"/>
      <c r="M4941" s="9"/>
      <c r="N4941" s="9"/>
      <c r="O4941" s="12"/>
      <c r="P4941" s="9"/>
      <c r="Q4941" s="9"/>
    </row>
    <row r="4942" spans="1:17" x14ac:dyDescent="0.2">
      <c r="A4942" s="9"/>
      <c r="B4942" s="10"/>
      <c r="C4942" s="9"/>
      <c r="D4942" s="11"/>
      <c r="E4942" s="11"/>
      <c r="F4942" s="9"/>
      <c r="G4942" s="9"/>
      <c r="H4942" s="9"/>
      <c r="I4942" s="9"/>
      <c r="J4942" s="9"/>
      <c r="K4942" s="9"/>
      <c r="L4942" s="9"/>
      <c r="M4942" s="9"/>
      <c r="N4942" s="9"/>
      <c r="O4942" s="12"/>
      <c r="P4942" s="9"/>
      <c r="Q4942" s="9"/>
    </row>
    <row r="4943" spans="1:17" x14ac:dyDescent="0.2">
      <c r="A4943" s="9"/>
      <c r="B4943" s="10"/>
      <c r="C4943" s="9"/>
      <c r="D4943" s="11"/>
      <c r="E4943" s="11"/>
      <c r="F4943" s="9"/>
      <c r="G4943" s="9"/>
      <c r="H4943" s="9"/>
      <c r="I4943" s="9"/>
      <c r="J4943" s="9"/>
      <c r="K4943" s="9"/>
      <c r="L4943" s="9"/>
      <c r="M4943" s="9"/>
      <c r="N4943" s="9"/>
      <c r="O4943" s="12"/>
      <c r="P4943" s="9"/>
      <c r="Q4943" s="9"/>
    </row>
    <row r="4944" spans="1:17" x14ac:dyDescent="0.2">
      <c r="A4944" s="9"/>
      <c r="B4944" s="10"/>
      <c r="C4944" s="9"/>
      <c r="D4944" s="11"/>
      <c r="E4944" s="11"/>
      <c r="F4944" s="9"/>
      <c r="G4944" s="9"/>
      <c r="H4944" s="9"/>
      <c r="I4944" s="9"/>
      <c r="J4944" s="9"/>
      <c r="K4944" s="9"/>
      <c r="L4944" s="9"/>
      <c r="M4944" s="9"/>
      <c r="N4944" s="9"/>
      <c r="O4944" s="12"/>
      <c r="P4944" s="9"/>
      <c r="Q4944" s="9"/>
    </row>
    <row r="4945" spans="1:17" x14ac:dyDescent="0.2">
      <c r="A4945" s="9"/>
      <c r="B4945" s="10"/>
      <c r="C4945" s="9"/>
      <c r="D4945" s="11"/>
      <c r="E4945" s="11"/>
      <c r="F4945" s="9"/>
      <c r="G4945" s="9"/>
      <c r="H4945" s="9"/>
      <c r="I4945" s="9"/>
      <c r="J4945" s="9"/>
      <c r="K4945" s="9"/>
      <c r="L4945" s="9"/>
      <c r="M4945" s="9"/>
      <c r="N4945" s="9"/>
      <c r="O4945" s="12"/>
      <c r="P4945" s="9"/>
      <c r="Q4945" s="9"/>
    </row>
    <row r="4946" spans="1:17" x14ac:dyDescent="0.2">
      <c r="A4946" s="9"/>
      <c r="B4946" s="10"/>
      <c r="C4946" s="9"/>
      <c r="D4946" s="11"/>
      <c r="E4946" s="11"/>
      <c r="F4946" s="9"/>
      <c r="G4946" s="9"/>
      <c r="H4946" s="9"/>
      <c r="I4946" s="9"/>
      <c r="J4946" s="9"/>
      <c r="K4946" s="9"/>
      <c r="L4946" s="9"/>
      <c r="M4946" s="9"/>
      <c r="N4946" s="9"/>
      <c r="O4946" s="12"/>
      <c r="P4946" s="9"/>
      <c r="Q4946" s="9"/>
    </row>
    <row r="4947" spans="1:17" x14ac:dyDescent="0.2">
      <c r="A4947" s="9"/>
      <c r="B4947" s="10"/>
      <c r="C4947" s="9"/>
      <c r="D4947" s="11"/>
      <c r="E4947" s="11"/>
      <c r="F4947" s="9"/>
      <c r="G4947" s="9"/>
      <c r="H4947" s="9"/>
      <c r="I4947" s="9"/>
      <c r="J4947" s="9"/>
      <c r="K4947" s="9"/>
      <c r="L4947" s="9"/>
      <c r="M4947" s="9"/>
      <c r="N4947" s="9"/>
      <c r="O4947" s="12"/>
      <c r="P4947" s="9"/>
      <c r="Q4947" s="9"/>
    </row>
    <row r="4948" spans="1:17" x14ac:dyDescent="0.2">
      <c r="A4948" s="9"/>
      <c r="B4948" s="10"/>
      <c r="C4948" s="9"/>
      <c r="D4948" s="11"/>
      <c r="E4948" s="11"/>
      <c r="F4948" s="9"/>
      <c r="G4948" s="9"/>
      <c r="H4948" s="9"/>
      <c r="I4948" s="9"/>
      <c r="J4948" s="9"/>
      <c r="K4948" s="9"/>
      <c r="L4948" s="9"/>
      <c r="M4948" s="9"/>
      <c r="N4948" s="9"/>
      <c r="O4948" s="12"/>
      <c r="P4948" s="9"/>
      <c r="Q4948" s="9"/>
    </row>
    <row r="4949" spans="1:17" x14ac:dyDescent="0.2">
      <c r="A4949" s="9"/>
      <c r="B4949" s="10"/>
      <c r="C4949" s="9"/>
      <c r="D4949" s="11"/>
      <c r="E4949" s="11"/>
      <c r="F4949" s="9"/>
      <c r="G4949" s="9"/>
      <c r="H4949" s="9"/>
      <c r="I4949" s="9"/>
      <c r="J4949" s="9"/>
      <c r="K4949" s="9"/>
      <c r="L4949" s="9"/>
      <c r="M4949" s="9"/>
      <c r="N4949" s="9"/>
      <c r="O4949" s="12"/>
      <c r="P4949" s="9"/>
      <c r="Q4949" s="9"/>
    </row>
    <row r="4950" spans="1:17" x14ac:dyDescent="0.2">
      <c r="A4950" s="9"/>
      <c r="B4950" s="10"/>
      <c r="C4950" s="9"/>
      <c r="D4950" s="11"/>
      <c r="E4950" s="11"/>
      <c r="F4950" s="9"/>
      <c r="G4950" s="9"/>
      <c r="H4950" s="9"/>
      <c r="I4950" s="9"/>
      <c r="J4950" s="9"/>
      <c r="K4950" s="9"/>
      <c r="L4950" s="9"/>
      <c r="M4950" s="9"/>
      <c r="N4950" s="9"/>
      <c r="O4950" s="12"/>
      <c r="P4950" s="9"/>
      <c r="Q4950" s="9"/>
    </row>
    <row r="4951" spans="1:17" x14ac:dyDescent="0.2">
      <c r="A4951" s="9"/>
      <c r="B4951" s="10"/>
      <c r="C4951" s="9"/>
      <c r="D4951" s="11"/>
      <c r="E4951" s="11"/>
      <c r="F4951" s="9"/>
      <c r="G4951" s="9"/>
      <c r="H4951" s="9"/>
      <c r="I4951" s="9"/>
      <c r="J4951" s="9"/>
      <c r="K4951" s="9"/>
      <c r="L4951" s="9"/>
      <c r="M4951" s="9"/>
      <c r="N4951" s="9"/>
      <c r="O4951" s="12"/>
      <c r="P4951" s="9"/>
      <c r="Q4951" s="9"/>
    </row>
    <row r="4952" spans="1:17" x14ac:dyDescent="0.2">
      <c r="A4952" s="9"/>
      <c r="B4952" s="10"/>
      <c r="C4952" s="9"/>
      <c r="D4952" s="11"/>
      <c r="E4952" s="11"/>
      <c r="F4952" s="9"/>
      <c r="G4952" s="9"/>
      <c r="H4952" s="9"/>
      <c r="I4952" s="9"/>
      <c r="J4952" s="9"/>
      <c r="K4952" s="9"/>
      <c r="L4952" s="9"/>
      <c r="M4952" s="9"/>
      <c r="N4952" s="9"/>
      <c r="O4952" s="12"/>
      <c r="P4952" s="9"/>
      <c r="Q4952" s="9"/>
    </row>
    <row r="4953" spans="1:17" x14ac:dyDescent="0.2">
      <c r="A4953" s="9"/>
      <c r="B4953" s="10"/>
      <c r="C4953" s="9"/>
      <c r="D4953" s="11"/>
      <c r="E4953" s="11"/>
      <c r="F4953" s="9"/>
      <c r="G4953" s="9"/>
      <c r="H4953" s="9"/>
      <c r="I4953" s="9"/>
      <c r="J4953" s="9"/>
      <c r="K4953" s="9"/>
      <c r="L4953" s="9"/>
      <c r="M4953" s="9"/>
      <c r="N4953" s="9"/>
      <c r="O4953" s="12"/>
      <c r="P4953" s="9"/>
      <c r="Q4953" s="9"/>
    </row>
    <row r="4954" spans="1:17" x14ac:dyDescent="0.2">
      <c r="A4954" s="9"/>
      <c r="B4954" s="10"/>
      <c r="C4954" s="9"/>
      <c r="D4954" s="11"/>
      <c r="E4954" s="11"/>
      <c r="F4954" s="9"/>
      <c r="G4954" s="9"/>
      <c r="H4954" s="9"/>
      <c r="I4954" s="9"/>
      <c r="J4954" s="9"/>
      <c r="K4954" s="9"/>
      <c r="L4954" s="9"/>
      <c r="M4954" s="9"/>
      <c r="N4954" s="9"/>
      <c r="O4954" s="12"/>
      <c r="P4954" s="9"/>
      <c r="Q4954" s="9"/>
    </row>
    <row r="4955" spans="1:17" x14ac:dyDescent="0.2">
      <c r="A4955" s="9"/>
      <c r="B4955" s="10"/>
      <c r="C4955" s="9"/>
      <c r="D4955" s="11"/>
      <c r="E4955" s="11"/>
      <c r="F4955" s="9"/>
      <c r="G4955" s="9"/>
      <c r="H4955" s="9"/>
      <c r="I4955" s="9"/>
      <c r="J4955" s="9"/>
      <c r="K4955" s="9"/>
      <c r="L4955" s="9"/>
      <c r="M4955" s="9"/>
      <c r="N4955" s="9"/>
      <c r="O4955" s="12"/>
      <c r="P4955" s="9"/>
      <c r="Q4955" s="9"/>
    </row>
    <row r="4956" spans="1:17" x14ac:dyDescent="0.2">
      <c r="A4956" s="9"/>
      <c r="B4956" s="10"/>
      <c r="C4956" s="9"/>
      <c r="D4956" s="11"/>
      <c r="E4956" s="11"/>
      <c r="F4956" s="9"/>
      <c r="G4956" s="9"/>
      <c r="H4956" s="9"/>
      <c r="I4956" s="9"/>
      <c r="J4956" s="9"/>
      <c r="K4956" s="9"/>
      <c r="L4956" s="9"/>
      <c r="M4956" s="9"/>
      <c r="N4956" s="9"/>
      <c r="O4956" s="12"/>
      <c r="P4956" s="9"/>
      <c r="Q4956" s="9"/>
    </row>
    <row r="4957" spans="1:17" x14ac:dyDescent="0.2">
      <c r="A4957" s="9"/>
      <c r="B4957" s="10"/>
      <c r="C4957" s="9"/>
      <c r="D4957" s="11"/>
      <c r="E4957" s="11"/>
      <c r="F4957" s="9"/>
      <c r="G4957" s="9"/>
      <c r="H4957" s="9"/>
      <c r="I4957" s="9"/>
      <c r="J4957" s="9"/>
      <c r="K4957" s="9"/>
      <c r="L4957" s="9"/>
      <c r="M4957" s="9"/>
      <c r="N4957" s="9"/>
      <c r="O4957" s="12"/>
      <c r="P4957" s="9"/>
      <c r="Q4957" s="9"/>
    </row>
    <row r="4958" spans="1:17" x14ac:dyDescent="0.2">
      <c r="A4958" s="9"/>
      <c r="B4958" s="10"/>
      <c r="C4958" s="9"/>
      <c r="D4958" s="11"/>
      <c r="E4958" s="11"/>
      <c r="F4958" s="9"/>
      <c r="G4958" s="9"/>
      <c r="H4958" s="9"/>
      <c r="I4958" s="9"/>
      <c r="J4958" s="9"/>
      <c r="K4958" s="9"/>
      <c r="L4958" s="9"/>
      <c r="M4958" s="9"/>
      <c r="N4958" s="9"/>
      <c r="O4958" s="12"/>
      <c r="P4958" s="9"/>
      <c r="Q4958" s="9"/>
    </row>
    <row r="4959" spans="1:17" x14ac:dyDescent="0.2">
      <c r="A4959" s="9"/>
      <c r="B4959" s="10"/>
      <c r="C4959" s="9"/>
      <c r="D4959" s="11"/>
      <c r="E4959" s="11"/>
      <c r="F4959" s="9"/>
      <c r="G4959" s="9"/>
      <c r="H4959" s="9"/>
      <c r="I4959" s="9"/>
      <c r="J4959" s="9"/>
      <c r="K4959" s="9"/>
      <c r="L4959" s="9"/>
      <c r="M4959" s="9"/>
      <c r="N4959" s="9"/>
      <c r="O4959" s="12"/>
      <c r="P4959" s="9"/>
      <c r="Q4959" s="9"/>
    </row>
    <row r="4960" spans="1:17" x14ac:dyDescent="0.2">
      <c r="A4960" s="9"/>
      <c r="B4960" s="10"/>
      <c r="C4960" s="9"/>
      <c r="D4960" s="11"/>
      <c r="E4960" s="11"/>
      <c r="F4960" s="9"/>
      <c r="G4960" s="9"/>
      <c r="H4960" s="9"/>
      <c r="I4960" s="9"/>
      <c r="J4960" s="9"/>
      <c r="K4960" s="9"/>
      <c r="L4960" s="9"/>
      <c r="M4960" s="9"/>
      <c r="N4960" s="9"/>
      <c r="O4960" s="12"/>
      <c r="P4960" s="9"/>
      <c r="Q4960" s="9"/>
    </row>
    <row r="4961" spans="1:17" x14ac:dyDescent="0.2">
      <c r="A4961" s="9"/>
      <c r="B4961" s="10"/>
      <c r="C4961" s="9"/>
      <c r="D4961" s="11"/>
      <c r="E4961" s="11"/>
      <c r="F4961" s="9"/>
      <c r="G4961" s="9"/>
      <c r="H4961" s="9"/>
      <c r="I4961" s="9"/>
      <c r="J4961" s="9"/>
      <c r="K4961" s="9"/>
      <c r="L4961" s="9"/>
      <c r="M4961" s="9"/>
      <c r="N4961" s="9"/>
      <c r="O4961" s="12"/>
      <c r="P4961" s="9"/>
      <c r="Q4961" s="9"/>
    </row>
    <row r="4962" spans="1:17" x14ac:dyDescent="0.2">
      <c r="A4962" s="9"/>
      <c r="B4962" s="10"/>
      <c r="C4962" s="9"/>
      <c r="D4962" s="11"/>
      <c r="E4962" s="11"/>
      <c r="F4962" s="9"/>
      <c r="G4962" s="9"/>
      <c r="H4962" s="9"/>
      <c r="I4962" s="9"/>
      <c r="J4962" s="9"/>
      <c r="K4962" s="9"/>
      <c r="L4962" s="9"/>
      <c r="M4962" s="9"/>
      <c r="N4962" s="9"/>
      <c r="O4962" s="12"/>
      <c r="P4962" s="9"/>
      <c r="Q4962" s="9"/>
    </row>
    <row r="4963" spans="1:17" x14ac:dyDescent="0.2">
      <c r="A4963" s="9"/>
      <c r="B4963" s="10"/>
      <c r="C4963" s="9"/>
      <c r="D4963" s="11"/>
      <c r="E4963" s="11"/>
      <c r="F4963" s="9"/>
      <c r="G4963" s="9"/>
      <c r="H4963" s="9"/>
      <c r="I4963" s="9"/>
      <c r="J4963" s="9"/>
      <c r="K4963" s="9"/>
      <c r="L4963" s="9"/>
      <c r="M4963" s="9"/>
      <c r="N4963" s="9"/>
      <c r="O4963" s="12"/>
      <c r="P4963" s="9"/>
      <c r="Q4963" s="9"/>
    </row>
    <row r="4964" spans="1:17" x14ac:dyDescent="0.2">
      <c r="A4964" s="9"/>
      <c r="B4964" s="10"/>
      <c r="C4964" s="9"/>
      <c r="D4964" s="11"/>
      <c r="E4964" s="11"/>
      <c r="F4964" s="9"/>
      <c r="G4964" s="9"/>
      <c r="H4964" s="9"/>
      <c r="I4964" s="9"/>
      <c r="J4964" s="9"/>
      <c r="K4964" s="9"/>
      <c r="L4964" s="9"/>
      <c r="M4964" s="9"/>
      <c r="N4964" s="9"/>
      <c r="O4964" s="12"/>
      <c r="P4964" s="9"/>
      <c r="Q4964" s="9"/>
    </row>
    <row r="4965" spans="1:17" x14ac:dyDescent="0.2">
      <c r="A4965" s="9"/>
      <c r="B4965" s="10"/>
      <c r="C4965" s="9"/>
      <c r="D4965" s="11"/>
      <c r="E4965" s="11"/>
      <c r="F4965" s="9"/>
      <c r="G4965" s="9"/>
      <c r="H4965" s="9"/>
      <c r="I4965" s="9"/>
      <c r="J4965" s="9"/>
      <c r="K4965" s="9"/>
      <c r="L4965" s="9"/>
      <c r="M4965" s="9"/>
      <c r="N4965" s="9"/>
      <c r="O4965" s="12"/>
      <c r="P4965" s="9"/>
      <c r="Q4965" s="9"/>
    </row>
    <row r="4966" spans="1:17" x14ac:dyDescent="0.2">
      <c r="A4966" s="9"/>
      <c r="B4966" s="10"/>
      <c r="C4966" s="9"/>
      <c r="D4966" s="11"/>
      <c r="E4966" s="11"/>
      <c r="F4966" s="9"/>
      <c r="G4966" s="9"/>
      <c r="H4966" s="9"/>
      <c r="I4966" s="9"/>
      <c r="J4966" s="9"/>
      <c r="K4966" s="9"/>
      <c r="L4966" s="9"/>
      <c r="M4966" s="9"/>
      <c r="N4966" s="9"/>
      <c r="O4966" s="12"/>
      <c r="P4966" s="9"/>
      <c r="Q4966" s="9"/>
    </row>
    <row r="4967" spans="1:17" x14ac:dyDescent="0.2">
      <c r="A4967" s="9"/>
      <c r="B4967" s="10"/>
      <c r="C4967" s="9"/>
      <c r="D4967" s="11"/>
      <c r="E4967" s="11"/>
      <c r="F4967" s="9"/>
      <c r="G4967" s="9"/>
      <c r="H4967" s="9"/>
      <c r="I4967" s="9"/>
      <c r="J4967" s="9"/>
      <c r="K4967" s="9"/>
      <c r="L4967" s="9"/>
      <c r="M4967" s="9"/>
      <c r="N4967" s="9"/>
      <c r="O4967" s="12"/>
      <c r="P4967" s="9"/>
      <c r="Q4967" s="9"/>
    </row>
    <row r="4968" spans="1:17" x14ac:dyDescent="0.2">
      <c r="A4968" s="9"/>
      <c r="B4968" s="10"/>
      <c r="C4968" s="9"/>
      <c r="D4968" s="11"/>
      <c r="E4968" s="11"/>
      <c r="F4968" s="9"/>
      <c r="G4968" s="9"/>
      <c r="H4968" s="9"/>
      <c r="I4968" s="9"/>
      <c r="J4968" s="9"/>
      <c r="K4968" s="9"/>
      <c r="L4968" s="9"/>
      <c r="M4968" s="9"/>
      <c r="N4968" s="9"/>
      <c r="O4968" s="12"/>
      <c r="P4968" s="9"/>
      <c r="Q4968" s="9"/>
    </row>
    <row r="4969" spans="1:17" x14ac:dyDescent="0.2">
      <c r="A4969" s="9"/>
      <c r="B4969" s="10"/>
      <c r="C4969" s="9"/>
      <c r="D4969" s="11"/>
      <c r="E4969" s="11"/>
      <c r="F4969" s="9"/>
      <c r="G4969" s="9"/>
      <c r="H4969" s="9"/>
      <c r="I4969" s="9"/>
      <c r="J4969" s="9"/>
      <c r="K4969" s="9"/>
      <c r="L4969" s="9"/>
      <c r="M4969" s="9"/>
      <c r="N4969" s="9"/>
      <c r="O4969" s="12"/>
      <c r="P4969" s="9"/>
      <c r="Q4969" s="9"/>
    </row>
    <row r="4970" spans="1:17" x14ac:dyDescent="0.2">
      <c r="A4970" s="9"/>
      <c r="B4970" s="10"/>
      <c r="C4970" s="9"/>
      <c r="D4970" s="11"/>
      <c r="E4970" s="11"/>
      <c r="F4970" s="9"/>
      <c r="G4970" s="9"/>
      <c r="H4970" s="9"/>
      <c r="I4970" s="9"/>
      <c r="J4970" s="9"/>
      <c r="K4970" s="9"/>
      <c r="L4970" s="9"/>
      <c r="M4970" s="9"/>
      <c r="N4970" s="9"/>
      <c r="O4970" s="12"/>
      <c r="P4970" s="9"/>
      <c r="Q4970" s="9"/>
    </row>
    <row r="4971" spans="1:17" x14ac:dyDescent="0.2">
      <c r="A4971" s="9"/>
      <c r="B4971" s="10"/>
      <c r="C4971" s="9"/>
      <c r="D4971" s="11"/>
      <c r="E4971" s="11"/>
      <c r="F4971" s="9"/>
      <c r="G4971" s="9"/>
      <c r="H4971" s="9"/>
      <c r="I4971" s="9"/>
      <c r="J4971" s="9"/>
      <c r="K4971" s="9"/>
      <c r="L4971" s="9"/>
      <c r="M4971" s="9"/>
      <c r="N4971" s="9"/>
      <c r="O4971" s="12"/>
      <c r="P4971" s="9"/>
      <c r="Q4971" s="9"/>
    </row>
    <row r="4972" spans="1:17" x14ac:dyDescent="0.2">
      <c r="A4972" s="9"/>
      <c r="B4972" s="10"/>
      <c r="C4972" s="9"/>
      <c r="D4972" s="11"/>
      <c r="E4972" s="11"/>
      <c r="F4972" s="9"/>
      <c r="G4972" s="9"/>
      <c r="H4972" s="9"/>
      <c r="I4972" s="9"/>
      <c r="J4972" s="9"/>
      <c r="K4972" s="9"/>
      <c r="L4972" s="9"/>
      <c r="M4972" s="9"/>
      <c r="N4972" s="9"/>
      <c r="O4972" s="12"/>
      <c r="P4972" s="9"/>
      <c r="Q4972" s="9"/>
    </row>
    <row r="4973" spans="1:17" x14ac:dyDescent="0.2">
      <c r="A4973" s="9"/>
      <c r="B4973" s="10"/>
      <c r="C4973" s="9"/>
      <c r="D4973" s="11"/>
      <c r="E4973" s="11"/>
      <c r="F4973" s="9"/>
      <c r="G4973" s="9"/>
      <c r="H4973" s="9"/>
      <c r="I4973" s="9"/>
      <c r="J4973" s="9"/>
      <c r="K4973" s="9"/>
      <c r="L4973" s="9"/>
      <c r="M4973" s="9"/>
      <c r="N4973" s="9"/>
      <c r="O4973" s="12"/>
      <c r="P4973" s="9"/>
      <c r="Q4973" s="9"/>
    </row>
    <row r="4974" spans="1:17" x14ac:dyDescent="0.2">
      <c r="A4974" s="9"/>
      <c r="B4974" s="10"/>
      <c r="C4974" s="9"/>
      <c r="D4974" s="11"/>
      <c r="E4974" s="11"/>
      <c r="F4974" s="9"/>
      <c r="G4974" s="9"/>
      <c r="H4974" s="9"/>
      <c r="I4974" s="9"/>
      <c r="J4974" s="9"/>
      <c r="K4974" s="9"/>
      <c r="L4974" s="9"/>
      <c r="M4974" s="9"/>
      <c r="N4974" s="9"/>
      <c r="O4974" s="12"/>
      <c r="P4974" s="9"/>
      <c r="Q4974" s="9"/>
    </row>
    <row r="4975" spans="1:17" x14ac:dyDescent="0.2">
      <c r="A4975" s="9"/>
      <c r="B4975" s="10"/>
      <c r="C4975" s="9"/>
      <c r="D4975" s="11"/>
      <c r="E4975" s="11"/>
      <c r="F4975" s="9"/>
      <c r="G4975" s="9"/>
      <c r="H4975" s="9"/>
      <c r="I4975" s="9"/>
      <c r="J4975" s="9"/>
      <c r="K4975" s="9"/>
      <c r="L4975" s="9"/>
      <c r="M4975" s="9"/>
      <c r="N4975" s="9"/>
      <c r="O4975" s="12"/>
      <c r="P4975" s="9"/>
      <c r="Q4975" s="9"/>
    </row>
    <row r="4976" spans="1:17" x14ac:dyDescent="0.2">
      <c r="A4976" s="9"/>
      <c r="B4976" s="10"/>
      <c r="C4976" s="9"/>
      <c r="D4976" s="11"/>
      <c r="E4976" s="11"/>
      <c r="F4976" s="9"/>
      <c r="G4976" s="9"/>
      <c r="H4976" s="9"/>
      <c r="I4976" s="9"/>
      <c r="J4976" s="9"/>
      <c r="K4976" s="9"/>
      <c r="L4976" s="9"/>
      <c r="M4976" s="9"/>
      <c r="N4976" s="9"/>
      <c r="O4976" s="12"/>
      <c r="P4976" s="9"/>
      <c r="Q4976" s="9"/>
    </row>
    <row r="4977" spans="1:17" x14ac:dyDescent="0.2">
      <c r="A4977" s="9"/>
      <c r="B4977" s="10"/>
      <c r="C4977" s="9"/>
      <c r="D4977" s="11"/>
      <c r="E4977" s="11"/>
      <c r="F4977" s="9"/>
      <c r="G4977" s="9"/>
      <c r="H4977" s="9"/>
      <c r="I4977" s="9"/>
      <c r="J4977" s="9"/>
      <c r="K4977" s="9"/>
      <c r="L4977" s="9"/>
      <c r="M4977" s="9"/>
      <c r="N4977" s="9"/>
      <c r="O4977" s="12"/>
      <c r="P4977" s="9"/>
      <c r="Q4977" s="9"/>
    </row>
    <row r="4978" spans="1:17" x14ac:dyDescent="0.2">
      <c r="A4978" s="9"/>
      <c r="B4978" s="10"/>
      <c r="C4978" s="9"/>
      <c r="D4978" s="11"/>
      <c r="E4978" s="11"/>
      <c r="F4978" s="9"/>
      <c r="G4978" s="9"/>
      <c r="H4978" s="9"/>
      <c r="I4978" s="9"/>
      <c r="J4978" s="9"/>
      <c r="K4978" s="9"/>
      <c r="L4978" s="9"/>
      <c r="M4978" s="9"/>
      <c r="N4978" s="9"/>
      <c r="O4978" s="12"/>
      <c r="P4978" s="9"/>
      <c r="Q4978" s="9"/>
    </row>
    <row r="4979" spans="1:17" x14ac:dyDescent="0.2">
      <c r="A4979" s="9"/>
      <c r="B4979" s="10"/>
      <c r="C4979" s="9"/>
      <c r="D4979" s="11"/>
      <c r="E4979" s="11"/>
      <c r="F4979" s="9"/>
      <c r="G4979" s="9"/>
      <c r="H4979" s="9"/>
      <c r="I4979" s="9"/>
      <c r="J4979" s="9"/>
      <c r="K4979" s="9"/>
      <c r="L4979" s="9"/>
      <c r="M4979" s="9"/>
      <c r="N4979" s="9"/>
      <c r="O4979" s="12"/>
      <c r="P4979" s="9"/>
      <c r="Q4979" s="9"/>
    </row>
    <row r="4980" spans="1:17" x14ac:dyDescent="0.2">
      <c r="A4980" s="9"/>
      <c r="B4980" s="10"/>
      <c r="C4980" s="9"/>
      <c r="D4980" s="11"/>
      <c r="E4980" s="11"/>
      <c r="F4980" s="9"/>
      <c r="G4980" s="9"/>
      <c r="H4980" s="9"/>
      <c r="I4980" s="9"/>
      <c r="J4980" s="9"/>
      <c r="K4980" s="9"/>
      <c r="L4980" s="9"/>
      <c r="M4980" s="9"/>
      <c r="N4980" s="9"/>
      <c r="O4980" s="12"/>
      <c r="P4980" s="9"/>
      <c r="Q4980" s="9"/>
    </row>
    <row r="4981" spans="1:17" x14ac:dyDescent="0.2">
      <c r="A4981" s="9"/>
      <c r="B4981" s="10"/>
      <c r="C4981" s="9"/>
      <c r="D4981" s="11"/>
      <c r="E4981" s="11"/>
      <c r="F4981" s="9"/>
      <c r="G4981" s="9"/>
      <c r="H4981" s="9"/>
      <c r="I4981" s="9"/>
      <c r="J4981" s="9"/>
      <c r="K4981" s="9"/>
      <c r="L4981" s="9"/>
      <c r="M4981" s="9"/>
      <c r="N4981" s="9"/>
      <c r="O4981" s="12"/>
      <c r="P4981" s="9"/>
      <c r="Q4981" s="9"/>
    </row>
    <row r="4982" spans="1:17" x14ac:dyDescent="0.2">
      <c r="A4982" s="9"/>
      <c r="B4982" s="10"/>
      <c r="C4982" s="9"/>
      <c r="D4982" s="11"/>
      <c r="E4982" s="11"/>
      <c r="F4982" s="9"/>
      <c r="G4982" s="9"/>
      <c r="H4982" s="9"/>
      <c r="I4982" s="9"/>
      <c r="J4982" s="9"/>
      <c r="K4982" s="9"/>
      <c r="L4982" s="9"/>
      <c r="M4982" s="9"/>
      <c r="N4982" s="9"/>
      <c r="O4982" s="12"/>
      <c r="P4982" s="9"/>
      <c r="Q4982" s="9"/>
    </row>
    <row r="4983" spans="1:17" x14ac:dyDescent="0.2">
      <c r="A4983" s="9"/>
      <c r="B4983" s="10"/>
      <c r="C4983" s="9"/>
      <c r="D4983" s="11"/>
      <c r="E4983" s="11"/>
      <c r="F4983" s="9"/>
      <c r="G4983" s="9"/>
      <c r="H4983" s="9"/>
      <c r="I4983" s="9"/>
      <c r="J4983" s="9"/>
      <c r="K4983" s="9"/>
      <c r="L4983" s="9"/>
      <c r="M4983" s="9"/>
      <c r="N4983" s="9"/>
      <c r="O4983" s="12"/>
      <c r="P4983" s="9"/>
      <c r="Q4983" s="9"/>
    </row>
    <row r="4984" spans="1:17" x14ac:dyDescent="0.2">
      <c r="A4984" s="9"/>
      <c r="B4984" s="10"/>
      <c r="C4984" s="9"/>
      <c r="D4984" s="11"/>
      <c r="E4984" s="11"/>
      <c r="F4984" s="9"/>
      <c r="G4984" s="9"/>
      <c r="H4984" s="9"/>
      <c r="I4984" s="9"/>
      <c r="J4984" s="9"/>
      <c r="K4984" s="9"/>
      <c r="L4984" s="9"/>
      <c r="M4984" s="9"/>
      <c r="N4984" s="9"/>
      <c r="O4984" s="12"/>
      <c r="P4984" s="9"/>
      <c r="Q4984" s="9"/>
    </row>
    <row r="4985" spans="1:17" x14ac:dyDescent="0.2">
      <c r="A4985" s="9"/>
      <c r="B4985" s="10"/>
      <c r="C4985" s="9"/>
      <c r="D4985" s="11"/>
      <c r="E4985" s="11"/>
      <c r="F4985" s="9"/>
      <c r="G4985" s="9"/>
      <c r="H4985" s="9"/>
      <c r="I4985" s="9"/>
      <c r="J4985" s="9"/>
      <c r="K4985" s="9"/>
      <c r="L4985" s="9"/>
      <c r="M4985" s="9"/>
      <c r="N4985" s="9"/>
      <c r="O4985" s="12"/>
      <c r="P4985" s="9"/>
      <c r="Q4985" s="9"/>
    </row>
    <row r="4986" spans="1:17" x14ac:dyDescent="0.2">
      <c r="A4986" s="9"/>
      <c r="B4986" s="10"/>
      <c r="C4986" s="9"/>
      <c r="D4986" s="11"/>
      <c r="E4986" s="11"/>
      <c r="F4986" s="9"/>
      <c r="G4986" s="9"/>
      <c r="H4986" s="9"/>
      <c r="I4986" s="9"/>
      <c r="J4986" s="9"/>
      <c r="K4986" s="9"/>
      <c r="L4986" s="9"/>
      <c r="M4986" s="9"/>
      <c r="N4986" s="9"/>
      <c r="O4986" s="12"/>
      <c r="P4986" s="9"/>
      <c r="Q4986" s="9"/>
    </row>
    <row r="4987" spans="1:17" x14ac:dyDescent="0.2">
      <c r="A4987" s="9"/>
      <c r="B4987" s="10"/>
      <c r="C4987" s="9"/>
      <c r="D4987" s="11"/>
      <c r="E4987" s="11"/>
      <c r="F4987" s="9"/>
      <c r="G4987" s="9"/>
      <c r="H4987" s="9"/>
      <c r="I4987" s="9"/>
      <c r="J4987" s="9"/>
      <c r="K4987" s="9"/>
      <c r="L4987" s="9"/>
      <c r="M4987" s="9"/>
      <c r="N4987" s="9"/>
      <c r="O4987" s="12"/>
      <c r="P4987" s="9"/>
      <c r="Q4987" s="9"/>
    </row>
    <row r="4988" spans="1:17" x14ac:dyDescent="0.2">
      <c r="A4988" s="9"/>
      <c r="B4988" s="10"/>
      <c r="C4988" s="9"/>
      <c r="D4988" s="11"/>
      <c r="E4988" s="11"/>
      <c r="F4988" s="9"/>
      <c r="G4988" s="9"/>
      <c r="H4988" s="9"/>
      <c r="I4988" s="9"/>
      <c r="J4988" s="9"/>
      <c r="K4988" s="9"/>
      <c r="L4988" s="9"/>
      <c r="M4988" s="9"/>
      <c r="N4988" s="9"/>
      <c r="O4988" s="12"/>
      <c r="P4988" s="9"/>
      <c r="Q4988" s="9"/>
    </row>
    <row r="4989" spans="1:17" x14ac:dyDescent="0.2">
      <c r="A4989" s="9"/>
      <c r="B4989" s="10"/>
      <c r="C4989" s="9"/>
      <c r="D4989" s="11"/>
      <c r="E4989" s="11"/>
      <c r="F4989" s="9"/>
      <c r="G4989" s="9"/>
      <c r="H4989" s="9"/>
      <c r="I4989" s="9"/>
      <c r="J4989" s="9"/>
      <c r="K4989" s="9"/>
      <c r="L4989" s="9"/>
      <c r="M4989" s="9"/>
      <c r="N4989" s="9"/>
      <c r="O4989" s="12"/>
      <c r="P4989" s="9"/>
      <c r="Q4989" s="9"/>
    </row>
    <row r="4990" spans="1:17" x14ac:dyDescent="0.2">
      <c r="A4990" s="9"/>
      <c r="B4990" s="10"/>
      <c r="C4990" s="9"/>
      <c r="D4990" s="11"/>
      <c r="E4990" s="11"/>
      <c r="F4990" s="9"/>
      <c r="G4990" s="9"/>
      <c r="H4990" s="9"/>
      <c r="I4990" s="9"/>
      <c r="J4990" s="9"/>
      <c r="K4990" s="9"/>
      <c r="L4990" s="9"/>
      <c r="M4990" s="9"/>
      <c r="N4990" s="9"/>
      <c r="O4990" s="12"/>
      <c r="P4990" s="9"/>
      <c r="Q4990" s="9"/>
    </row>
    <row r="4991" spans="1:17" x14ac:dyDescent="0.2">
      <c r="A4991" s="9"/>
      <c r="B4991" s="10"/>
      <c r="C4991" s="9"/>
      <c r="D4991" s="11"/>
      <c r="E4991" s="11"/>
      <c r="F4991" s="9"/>
      <c r="G4991" s="9"/>
      <c r="H4991" s="9"/>
      <c r="I4991" s="9"/>
      <c r="J4991" s="9"/>
      <c r="K4991" s="9"/>
      <c r="L4991" s="9"/>
      <c r="M4991" s="9"/>
      <c r="N4991" s="9"/>
      <c r="O4991" s="12"/>
      <c r="P4991" s="9"/>
      <c r="Q4991" s="9"/>
    </row>
    <row r="4992" spans="1:17" x14ac:dyDescent="0.2">
      <c r="A4992" s="9"/>
      <c r="B4992" s="10"/>
      <c r="C4992" s="9"/>
      <c r="D4992" s="11"/>
      <c r="E4992" s="11"/>
      <c r="F4992" s="9"/>
      <c r="G4992" s="9"/>
      <c r="H4992" s="9"/>
      <c r="I4992" s="9"/>
      <c r="J4992" s="9"/>
      <c r="K4992" s="9"/>
      <c r="L4992" s="9"/>
      <c r="M4992" s="9"/>
      <c r="N4992" s="9"/>
      <c r="O4992" s="12"/>
      <c r="P4992" s="9"/>
      <c r="Q4992" s="9"/>
    </row>
    <row r="4993" spans="1:17" x14ac:dyDescent="0.2">
      <c r="A4993" s="9"/>
      <c r="B4993" s="10"/>
      <c r="C4993" s="9"/>
      <c r="D4993" s="11"/>
      <c r="E4993" s="11"/>
      <c r="F4993" s="9"/>
      <c r="G4993" s="9"/>
      <c r="H4993" s="9"/>
      <c r="I4993" s="9"/>
      <c r="J4993" s="9"/>
      <c r="K4993" s="9"/>
      <c r="L4993" s="9"/>
      <c r="M4993" s="9"/>
      <c r="N4993" s="9"/>
      <c r="O4993" s="12"/>
      <c r="P4993" s="9"/>
      <c r="Q4993" s="9"/>
    </row>
    <row r="4994" spans="1:17" x14ac:dyDescent="0.2">
      <c r="A4994" s="9"/>
      <c r="B4994" s="10"/>
      <c r="C4994" s="9"/>
      <c r="D4994" s="11"/>
      <c r="E4994" s="11"/>
      <c r="F4994" s="9"/>
      <c r="G4994" s="9"/>
      <c r="H4994" s="9"/>
      <c r="I4994" s="9"/>
      <c r="J4994" s="9"/>
      <c r="K4994" s="9"/>
      <c r="L4994" s="9"/>
      <c r="M4994" s="9"/>
      <c r="N4994" s="9"/>
      <c r="O4994" s="12"/>
      <c r="P4994" s="9"/>
      <c r="Q4994" s="9"/>
    </row>
    <row r="4995" spans="1:17" x14ac:dyDescent="0.2">
      <c r="A4995" s="9"/>
      <c r="B4995" s="10"/>
      <c r="C4995" s="9"/>
      <c r="D4995" s="11"/>
      <c r="E4995" s="11"/>
      <c r="F4995" s="9"/>
      <c r="G4995" s="9"/>
      <c r="H4995" s="9"/>
      <c r="I4995" s="9"/>
      <c r="J4995" s="9"/>
      <c r="K4995" s="9"/>
      <c r="L4995" s="9"/>
      <c r="M4995" s="9"/>
      <c r="N4995" s="9"/>
      <c r="O4995" s="12"/>
      <c r="P4995" s="9"/>
      <c r="Q4995" s="9"/>
    </row>
    <row r="4996" spans="1:17" x14ac:dyDescent="0.2">
      <c r="A4996" s="9"/>
      <c r="B4996" s="10"/>
      <c r="C4996" s="9"/>
      <c r="D4996" s="11"/>
      <c r="E4996" s="11"/>
      <c r="F4996" s="9"/>
      <c r="G4996" s="9"/>
      <c r="H4996" s="9"/>
      <c r="I4996" s="9"/>
      <c r="J4996" s="9"/>
      <c r="K4996" s="9"/>
      <c r="L4996" s="9"/>
      <c r="M4996" s="9"/>
      <c r="N4996" s="9"/>
      <c r="O4996" s="12"/>
      <c r="P4996" s="9"/>
      <c r="Q4996" s="9"/>
    </row>
    <row r="4997" spans="1:17" x14ac:dyDescent="0.2">
      <c r="A4997" s="9"/>
      <c r="B4997" s="10"/>
      <c r="C4997" s="9"/>
      <c r="D4997" s="11"/>
      <c r="E4997" s="11"/>
      <c r="F4997" s="9"/>
      <c r="G4997" s="9"/>
      <c r="H4997" s="9"/>
      <c r="I4997" s="9"/>
      <c r="J4997" s="9"/>
      <c r="K4997" s="9"/>
      <c r="L4997" s="9"/>
      <c r="M4997" s="9"/>
      <c r="N4997" s="9"/>
      <c r="O4997" s="12"/>
      <c r="P4997" s="9"/>
      <c r="Q4997" s="9"/>
    </row>
    <row r="4998" spans="1:17" x14ac:dyDescent="0.2">
      <c r="A4998" s="9"/>
      <c r="B4998" s="10"/>
      <c r="C4998" s="9"/>
      <c r="D4998" s="11"/>
      <c r="E4998" s="11"/>
      <c r="F4998" s="9"/>
      <c r="G4998" s="9"/>
      <c r="H4998" s="9"/>
      <c r="I4998" s="9"/>
      <c r="J4998" s="9"/>
      <c r="K4998" s="9"/>
      <c r="L4998" s="9"/>
      <c r="M4998" s="9"/>
      <c r="N4998" s="9"/>
      <c r="O4998" s="12"/>
      <c r="P4998" s="9"/>
      <c r="Q4998" s="9"/>
    </row>
    <row r="4999" spans="1:17" x14ac:dyDescent="0.2">
      <c r="A4999" s="9"/>
      <c r="B4999" s="10"/>
      <c r="C4999" s="9"/>
      <c r="D4999" s="11"/>
      <c r="E4999" s="11"/>
      <c r="F4999" s="9"/>
      <c r="G4999" s="9"/>
      <c r="H4999" s="9"/>
      <c r="I4999" s="9"/>
      <c r="J4999" s="9"/>
      <c r="K4999" s="9"/>
      <c r="L4999" s="9"/>
      <c r="M4999" s="9"/>
      <c r="N4999" s="9"/>
      <c r="O4999" s="12"/>
      <c r="P4999" s="9"/>
      <c r="Q4999" s="9"/>
    </row>
    <row r="5000" spans="1:17" x14ac:dyDescent="0.2">
      <c r="A5000" s="9"/>
      <c r="B5000" s="10"/>
      <c r="C5000" s="9"/>
      <c r="D5000" s="11"/>
      <c r="E5000" s="11"/>
      <c r="F5000" s="9"/>
      <c r="G5000" s="9"/>
      <c r="H5000" s="9"/>
      <c r="I5000" s="9"/>
      <c r="J5000" s="9"/>
      <c r="K5000" s="9"/>
      <c r="L5000" s="9"/>
      <c r="M5000" s="9"/>
      <c r="N5000" s="9"/>
      <c r="O5000" s="12"/>
      <c r="P5000" s="9"/>
      <c r="Q5000" s="9"/>
    </row>
    <row r="5001" spans="1:17" x14ac:dyDescent="0.2">
      <c r="A5001" s="9"/>
      <c r="B5001" s="10"/>
      <c r="C5001" s="9"/>
      <c r="D5001" s="11"/>
      <c r="E5001" s="11"/>
      <c r="F5001" s="9"/>
      <c r="G5001" s="9"/>
      <c r="H5001" s="9"/>
      <c r="I5001" s="9"/>
      <c r="J5001" s="9"/>
      <c r="K5001" s="9"/>
      <c r="L5001" s="9"/>
      <c r="M5001" s="9"/>
      <c r="N5001" s="9"/>
      <c r="O5001" s="12"/>
      <c r="P5001" s="9"/>
      <c r="Q5001" s="9"/>
    </row>
    <row r="5002" spans="1:17" x14ac:dyDescent="0.2">
      <c r="A5002" s="9"/>
      <c r="B5002" s="10"/>
      <c r="C5002" s="9"/>
      <c r="D5002" s="11"/>
      <c r="E5002" s="11"/>
      <c r="F5002" s="9"/>
      <c r="G5002" s="9"/>
      <c r="H5002" s="9"/>
      <c r="I5002" s="9"/>
      <c r="J5002" s="9"/>
      <c r="K5002" s="9"/>
      <c r="L5002" s="9"/>
      <c r="M5002" s="9"/>
      <c r="N5002" s="9"/>
      <c r="O5002" s="12"/>
      <c r="P5002" s="9"/>
      <c r="Q5002" s="9"/>
    </row>
    <row r="5003" spans="1:17" x14ac:dyDescent="0.2">
      <c r="A5003" s="9"/>
      <c r="B5003" s="10"/>
      <c r="C5003" s="9"/>
      <c r="D5003" s="11"/>
      <c r="E5003" s="11"/>
      <c r="F5003" s="9"/>
      <c r="G5003" s="9"/>
      <c r="H5003" s="9"/>
      <c r="I5003" s="9"/>
      <c r="J5003" s="9"/>
      <c r="K5003" s="9"/>
      <c r="L5003" s="9"/>
      <c r="M5003" s="9"/>
      <c r="N5003" s="9"/>
      <c r="O5003" s="12"/>
      <c r="P5003" s="9"/>
      <c r="Q5003" s="9"/>
    </row>
    <row r="5004" spans="1:17" x14ac:dyDescent="0.2">
      <c r="A5004" s="9"/>
      <c r="B5004" s="10"/>
      <c r="C5004" s="9"/>
      <c r="D5004" s="11"/>
      <c r="E5004" s="11"/>
      <c r="F5004" s="9"/>
      <c r="G5004" s="9"/>
      <c r="H5004" s="9"/>
      <c r="I5004" s="9"/>
      <c r="J5004" s="9"/>
      <c r="K5004" s="9"/>
      <c r="L5004" s="9"/>
      <c r="M5004" s="9"/>
      <c r="N5004" s="9"/>
      <c r="O5004" s="12"/>
      <c r="P5004" s="9"/>
      <c r="Q5004" s="9"/>
    </row>
    <row r="5005" spans="1:17" x14ac:dyDescent="0.2">
      <c r="A5005" s="9"/>
      <c r="B5005" s="10"/>
      <c r="C5005" s="9"/>
      <c r="D5005" s="11"/>
      <c r="E5005" s="11"/>
      <c r="F5005" s="9"/>
      <c r="G5005" s="9"/>
      <c r="H5005" s="9"/>
      <c r="I5005" s="9"/>
      <c r="J5005" s="9"/>
      <c r="K5005" s="9"/>
      <c r="L5005" s="9"/>
      <c r="M5005" s="9"/>
      <c r="N5005" s="9"/>
      <c r="O5005" s="12"/>
      <c r="P5005" s="9"/>
      <c r="Q5005" s="9"/>
    </row>
    <row r="5006" spans="1:17" x14ac:dyDescent="0.2">
      <c r="A5006" s="9"/>
      <c r="B5006" s="10"/>
      <c r="C5006" s="9"/>
      <c r="D5006" s="11"/>
      <c r="E5006" s="11"/>
      <c r="F5006" s="9"/>
      <c r="G5006" s="9"/>
      <c r="H5006" s="9"/>
      <c r="I5006" s="9"/>
      <c r="J5006" s="9"/>
      <c r="K5006" s="9"/>
      <c r="L5006" s="9"/>
      <c r="M5006" s="9"/>
      <c r="N5006" s="9"/>
      <c r="O5006" s="12"/>
      <c r="P5006" s="9"/>
      <c r="Q5006" s="9"/>
    </row>
    <row r="5007" spans="1:17" x14ac:dyDescent="0.2">
      <c r="A5007" s="9"/>
      <c r="B5007" s="10"/>
      <c r="C5007" s="9"/>
      <c r="D5007" s="11"/>
      <c r="E5007" s="11"/>
      <c r="F5007" s="9"/>
      <c r="G5007" s="9"/>
      <c r="H5007" s="9"/>
      <c r="I5007" s="9"/>
      <c r="J5007" s="9"/>
      <c r="K5007" s="9"/>
      <c r="L5007" s="9"/>
      <c r="M5007" s="9"/>
      <c r="N5007" s="9"/>
      <c r="O5007" s="12"/>
      <c r="P5007" s="9"/>
      <c r="Q5007" s="9"/>
    </row>
    <row r="5008" spans="1:17" x14ac:dyDescent="0.2">
      <c r="A5008" s="9"/>
      <c r="B5008" s="10"/>
      <c r="C5008" s="9"/>
      <c r="D5008" s="11"/>
      <c r="E5008" s="11"/>
      <c r="F5008" s="9"/>
      <c r="G5008" s="9"/>
      <c r="H5008" s="9"/>
      <c r="I5008" s="9"/>
      <c r="J5008" s="9"/>
      <c r="K5008" s="9"/>
      <c r="L5008" s="9"/>
      <c r="M5008" s="9"/>
      <c r="N5008" s="9"/>
      <c r="O5008" s="12"/>
      <c r="P5008" s="9"/>
      <c r="Q5008" s="9"/>
    </row>
    <row r="5009" spans="1:17" x14ac:dyDescent="0.2">
      <c r="A5009" s="9"/>
      <c r="B5009" s="10"/>
      <c r="C5009" s="9"/>
      <c r="D5009" s="11"/>
      <c r="E5009" s="11"/>
      <c r="F5009" s="9"/>
      <c r="G5009" s="9"/>
      <c r="H5009" s="9"/>
      <c r="I5009" s="9"/>
      <c r="J5009" s="9"/>
      <c r="K5009" s="9"/>
      <c r="L5009" s="9"/>
      <c r="M5009" s="9"/>
      <c r="N5009" s="9"/>
      <c r="O5009" s="12"/>
      <c r="P5009" s="9"/>
      <c r="Q5009" s="9"/>
    </row>
    <row r="5010" spans="1:17" x14ac:dyDescent="0.2">
      <c r="A5010" s="9"/>
      <c r="B5010" s="10"/>
      <c r="C5010" s="9"/>
      <c r="D5010" s="11"/>
      <c r="E5010" s="11"/>
      <c r="F5010" s="9"/>
      <c r="G5010" s="9"/>
      <c r="H5010" s="9"/>
      <c r="I5010" s="9"/>
      <c r="J5010" s="9"/>
      <c r="K5010" s="9"/>
      <c r="L5010" s="9"/>
      <c r="M5010" s="9"/>
      <c r="N5010" s="9"/>
      <c r="O5010" s="12"/>
      <c r="P5010" s="9"/>
      <c r="Q5010" s="9"/>
    </row>
    <row r="5011" spans="1:17" x14ac:dyDescent="0.2">
      <c r="A5011" s="9"/>
      <c r="B5011" s="10"/>
      <c r="C5011" s="9"/>
      <c r="D5011" s="11"/>
      <c r="E5011" s="11"/>
      <c r="F5011" s="9"/>
      <c r="G5011" s="9"/>
      <c r="H5011" s="9"/>
      <c r="I5011" s="9"/>
      <c r="J5011" s="9"/>
      <c r="K5011" s="9"/>
      <c r="L5011" s="9"/>
      <c r="M5011" s="9"/>
      <c r="N5011" s="9"/>
      <c r="O5011" s="12"/>
      <c r="P5011" s="9"/>
      <c r="Q5011" s="9"/>
    </row>
    <row r="5012" spans="1:17" x14ac:dyDescent="0.2">
      <c r="A5012" s="9"/>
      <c r="B5012" s="10"/>
      <c r="C5012" s="9"/>
      <c r="D5012" s="11"/>
      <c r="E5012" s="11"/>
      <c r="F5012" s="9"/>
      <c r="G5012" s="9"/>
      <c r="H5012" s="9"/>
      <c r="I5012" s="9"/>
      <c r="J5012" s="9"/>
      <c r="K5012" s="9"/>
      <c r="L5012" s="9"/>
      <c r="M5012" s="9"/>
      <c r="N5012" s="9"/>
      <c r="O5012" s="12"/>
      <c r="P5012" s="9"/>
      <c r="Q5012" s="9"/>
    </row>
    <row r="5013" spans="1:17" x14ac:dyDescent="0.2">
      <c r="A5013" s="9"/>
      <c r="B5013" s="10"/>
      <c r="C5013" s="9"/>
      <c r="D5013" s="11"/>
      <c r="E5013" s="11"/>
      <c r="F5013" s="9"/>
      <c r="G5013" s="9"/>
      <c r="H5013" s="9"/>
      <c r="I5013" s="9"/>
      <c r="J5013" s="9"/>
      <c r="K5013" s="9"/>
      <c r="L5013" s="9"/>
      <c r="M5013" s="9"/>
      <c r="N5013" s="9"/>
      <c r="O5013" s="12"/>
      <c r="P5013" s="9"/>
      <c r="Q5013" s="9"/>
    </row>
    <row r="5014" spans="1:17" x14ac:dyDescent="0.2">
      <c r="A5014" s="9"/>
      <c r="B5014" s="10"/>
      <c r="C5014" s="9"/>
      <c r="D5014" s="11"/>
      <c r="E5014" s="11"/>
      <c r="F5014" s="9"/>
      <c r="G5014" s="9"/>
      <c r="H5014" s="9"/>
      <c r="I5014" s="9"/>
      <c r="J5014" s="9"/>
      <c r="K5014" s="9"/>
      <c r="L5014" s="9"/>
      <c r="M5014" s="9"/>
      <c r="N5014" s="9"/>
      <c r="O5014" s="12"/>
      <c r="P5014" s="9"/>
      <c r="Q5014" s="9"/>
    </row>
    <row r="5015" spans="1:17" x14ac:dyDescent="0.2">
      <c r="A5015" s="9"/>
      <c r="B5015" s="10"/>
      <c r="C5015" s="9"/>
      <c r="D5015" s="11"/>
      <c r="E5015" s="11"/>
      <c r="F5015" s="9"/>
      <c r="G5015" s="9"/>
      <c r="H5015" s="9"/>
      <c r="I5015" s="9"/>
      <c r="J5015" s="9"/>
      <c r="K5015" s="9"/>
      <c r="L5015" s="9"/>
      <c r="M5015" s="9"/>
      <c r="N5015" s="9"/>
      <c r="O5015" s="12"/>
      <c r="P5015" s="9"/>
      <c r="Q5015" s="9"/>
    </row>
    <row r="5016" spans="1:17" x14ac:dyDescent="0.2">
      <c r="A5016" s="9"/>
      <c r="B5016" s="10"/>
      <c r="C5016" s="9"/>
      <c r="D5016" s="11"/>
      <c r="E5016" s="11"/>
      <c r="F5016" s="9"/>
      <c r="G5016" s="9"/>
      <c r="H5016" s="9"/>
      <c r="I5016" s="9"/>
      <c r="J5016" s="9"/>
      <c r="K5016" s="9"/>
      <c r="L5016" s="9"/>
      <c r="M5016" s="9"/>
      <c r="N5016" s="9"/>
      <c r="O5016" s="12"/>
      <c r="P5016" s="9"/>
      <c r="Q5016" s="9"/>
    </row>
    <row r="5017" spans="1:17" x14ac:dyDescent="0.2">
      <c r="A5017" s="9"/>
      <c r="B5017" s="10"/>
      <c r="C5017" s="9"/>
      <c r="D5017" s="11"/>
      <c r="E5017" s="11"/>
      <c r="F5017" s="9"/>
      <c r="G5017" s="9"/>
      <c r="H5017" s="9"/>
      <c r="I5017" s="9"/>
      <c r="J5017" s="9"/>
      <c r="K5017" s="9"/>
      <c r="L5017" s="9"/>
      <c r="M5017" s="9"/>
      <c r="N5017" s="9"/>
      <c r="O5017" s="12"/>
      <c r="P5017" s="9"/>
      <c r="Q5017" s="9"/>
    </row>
    <row r="5018" spans="1:17" x14ac:dyDescent="0.2">
      <c r="A5018" s="9"/>
      <c r="B5018" s="10"/>
      <c r="C5018" s="9"/>
      <c r="D5018" s="11"/>
      <c r="E5018" s="11"/>
      <c r="F5018" s="9"/>
      <c r="G5018" s="9"/>
      <c r="H5018" s="9"/>
      <c r="I5018" s="9"/>
      <c r="J5018" s="9"/>
      <c r="K5018" s="9"/>
      <c r="L5018" s="9"/>
      <c r="M5018" s="9"/>
      <c r="N5018" s="9"/>
      <c r="O5018" s="12"/>
      <c r="P5018" s="9"/>
      <c r="Q5018" s="9"/>
    </row>
    <row r="5019" spans="1:17" x14ac:dyDescent="0.2">
      <c r="A5019" s="9"/>
      <c r="B5019" s="10"/>
      <c r="C5019" s="9"/>
      <c r="D5019" s="11"/>
      <c r="E5019" s="11"/>
      <c r="F5019" s="9"/>
      <c r="G5019" s="9"/>
      <c r="H5019" s="9"/>
      <c r="I5019" s="9"/>
      <c r="J5019" s="9"/>
      <c r="K5019" s="9"/>
      <c r="L5019" s="9"/>
      <c r="M5019" s="9"/>
      <c r="N5019" s="9"/>
      <c r="O5019" s="12"/>
      <c r="P5019" s="9"/>
      <c r="Q5019" s="9"/>
    </row>
    <row r="5020" spans="1:17" x14ac:dyDescent="0.2">
      <c r="A5020" s="9"/>
      <c r="B5020" s="10"/>
      <c r="C5020" s="9"/>
      <c r="D5020" s="11"/>
      <c r="E5020" s="11"/>
      <c r="F5020" s="9"/>
      <c r="G5020" s="9"/>
      <c r="H5020" s="9"/>
      <c r="I5020" s="9"/>
      <c r="J5020" s="9"/>
      <c r="K5020" s="9"/>
      <c r="L5020" s="9"/>
      <c r="M5020" s="9"/>
      <c r="N5020" s="9"/>
      <c r="O5020" s="12"/>
      <c r="P5020" s="9"/>
      <c r="Q5020" s="9"/>
    </row>
    <row r="5021" spans="1:17" x14ac:dyDescent="0.2">
      <c r="A5021" s="9"/>
      <c r="B5021" s="10"/>
      <c r="C5021" s="9"/>
      <c r="D5021" s="11"/>
      <c r="E5021" s="11"/>
      <c r="F5021" s="9"/>
      <c r="G5021" s="9"/>
      <c r="H5021" s="9"/>
      <c r="I5021" s="9"/>
      <c r="J5021" s="9"/>
      <c r="K5021" s="9"/>
      <c r="L5021" s="9"/>
      <c r="M5021" s="9"/>
      <c r="N5021" s="9"/>
      <c r="O5021" s="12"/>
      <c r="P5021" s="9"/>
      <c r="Q5021" s="9"/>
    </row>
    <row r="5022" spans="1:17" x14ac:dyDescent="0.2">
      <c r="A5022" s="9"/>
      <c r="B5022" s="10"/>
      <c r="C5022" s="9"/>
      <c r="D5022" s="11"/>
      <c r="E5022" s="11"/>
      <c r="F5022" s="9"/>
      <c r="G5022" s="9"/>
      <c r="H5022" s="9"/>
      <c r="I5022" s="9"/>
      <c r="J5022" s="9"/>
      <c r="K5022" s="9"/>
      <c r="L5022" s="9"/>
      <c r="M5022" s="9"/>
      <c r="N5022" s="9"/>
      <c r="O5022" s="12"/>
      <c r="P5022" s="9"/>
      <c r="Q5022" s="9"/>
    </row>
    <row r="5023" spans="1:17" x14ac:dyDescent="0.2">
      <c r="A5023" s="9"/>
      <c r="B5023" s="10"/>
      <c r="C5023" s="9"/>
      <c r="D5023" s="11"/>
      <c r="E5023" s="11"/>
      <c r="F5023" s="9"/>
      <c r="G5023" s="9"/>
      <c r="H5023" s="9"/>
      <c r="I5023" s="9"/>
      <c r="J5023" s="9"/>
      <c r="K5023" s="9"/>
      <c r="L5023" s="9"/>
      <c r="M5023" s="9"/>
      <c r="N5023" s="9"/>
      <c r="O5023" s="12"/>
      <c r="P5023" s="9"/>
      <c r="Q5023" s="9"/>
    </row>
    <row r="5024" spans="1:17" x14ac:dyDescent="0.2">
      <c r="A5024" s="9"/>
      <c r="B5024" s="10"/>
      <c r="C5024" s="9"/>
      <c r="D5024" s="11"/>
      <c r="E5024" s="11"/>
      <c r="F5024" s="9"/>
      <c r="G5024" s="9"/>
      <c r="H5024" s="9"/>
      <c r="I5024" s="9"/>
      <c r="J5024" s="9"/>
      <c r="K5024" s="9"/>
      <c r="L5024" s="9"/>
      <c r="M5024" s="9"/>
      <c r="N5024" s="9"/>
      <c r="O5024" s="12"/>
      <c r="P5024" s="9"/>
      <c r="Q5024" s="9"/>
    </row>
    <row r="5025" spans="1:17" x14ac:dyDescent="0.2">
      <c r="A5025" s="9"/>
      <c r="B5025" s="10"/>
      <c r="C5025" s="9"/>
      <c r="D5025" s="11"/>
      <c r="E5025" s="11"/>
      <c r="F5025" s="9"/>
      <c r="G5025" s="9"/>
      <c r="H5025" s="9"/>
      <c r="I5025" s="9"/>
      <c r="J5025" s="9"/>
      <c r="K5025" s="9"/>
      <c r="L5025" s="9"/>
      <c r="M5025" s="9"/>
      <c r="N5025" s="9"/>
      <c r="O5025" s="12"/>
      <c r="P5025" s="9"/>
      <c r="Q5025" s="9"/>
    </row>
    <row r="5026" spans="1:17" x14ac:dyDescent="0.2">
      <c r="A5026" s="9"/>
      <c r="B5026" s="10"/>
      <c r="C5026" s="9"/>
      <c r="D5026" s="11"/>
      <c r="E5026" s="11"/>
      <c r="F5026" s="9"/>
      <c r="G5026" s="9"/>
      <c r="H5026" s="9"/>
      <c r="I5026" s="9"/>
      <c r="J5026" s="9"/>
      <c r="K5026" s="9"/>
      <c r="L5026" s="9"/>
      <c r="M5026" s="9"/>
      <c r="N5026" s="9"/>
      <c r="O5026" s="12"/>
      <c r="P5026" s="9"/>
      <c r="Q5026" s="9"/>
    </row>
    <row r="5027" spans="1:17" x14ac:dyDescent="0.2">
      <c r="A5027" s="9"/>
      <c r="B5027" s="10"/>
      <c r="C5027" s="9"/>
      <c r="D5027" s="11"/>
      <c r="E5027" s="11"/>
      <c r="F5027" s="9"/>
      <c r="G5027" s="9"/>
      <c r="H5027" s="9"/>
      <c r="I5027" s="9"/>
      <c r="J5027" s="9"/>
      <c r="K5027" s="9"/>
      <c r="L5027" s="9"/>
      <c r="M5027" s="9"/>
      <c r="N5027" s="9"/>
      <c r="O5027" s="12"/>
      <c r="P5027" s="9"/>
      <c r="Q5027" s="9"/>
    </row>
    <row r="5028" spans="1:17" x14ac:dyDescent="0.2">
      <c r="A5028" s="9"/>
      <c r="B5028" s="10"/>
      <c r="C5028" s="9"/>
      <c r="D5028" s="11"/>
      <c r="E5028" s="11"/>
      <c r="F5028" s="9"/>
      <c r="G5028" s="9"/>
      <c r="H5028" s="9"/>
      <c r="I5028" s="9"/>
      <c r="J5028" s="9"/>
      <c r="K5028" s="9"/>
      <c r="L5028" s="9"/>
      <c r="M5028" s="9"/>
      <c r="N5028" s="9"/>
      <c r="O5028" s="12"/>
      <c r="P5028" s="9"/>
      <c r="Q5028" s="9"/>
    </row>
    <row r="5029" spans="1:17" x14ac:dyDescent="0.2">
      <c r="A5029" s="9"/>
      <c r="B5029" s="10"/>
      <c r="C5029" s="9"/>
      <c r="D5029" s="11"/>
      <c r="E5029" s="11"/>
      <c r="F5029" s="9"/>
      <c r="G5029" s="9"/>
      <c r="H5029" s="9"/>
      <c r="I5029" s="9"/>
      <c r="J5029" s="9"/>
      <c r="K5029" s="9"/>
      <c r="L5029" s="9"/>
      <c r="M5029" s="9"/>
      <c r="N5029" s="9"/>
      <c r="O5029" s="12"/>
      <c r="P5029" s="9"/>
      <c r="Q5029" s="9"/>
    </row>
    <row r="5030" spans="1:17" x14ac:dyDescent="0.2">
      <c r="A5030" s="9"/>
      <c r="B5030" s="10"/>
      <c r="C5030" s="9"/>
      <c r="D5030" s="11"/>
      <c r="E5030" s="11"/>
      <c r="F5030" s="9"/>
      <c r="G5030" s="9"/>
      <c r="H5030" s="9"/>
      <c r="I5030" s="9"/>
      <c r="J5030" s="9"/>
      <c r="K5030" s="9"/>
      <c r="L5030" s="9"/>
      <c r="M5030" s="9"/>
      <c r="N5030" s="9"/>
      <c r="O5030" s="12"/>
      <c r="P5030" s="9"/>
      <c r="Q5030" s="9"/>
    </row>
    <row r="5031" spans="1:17" x14ac:dyDescent="0.2">
      <c r="A5031" s="9"/>
      <c r="B5031" s="10"/>
      <c r="C5031" s="9"/>
      <c r="D5031" s="11"/>
      <c r="E5031" s="11"/>
      <c r="F5031" s="9"/>
      <c r="G5031" s="9"/>
      <c r="H5031" s="9"/>
      <c r="I5031" s="9"/>
      <c r="J5031" s="9"/>
      <c r="K5031" s="9"/>
      <c r="L5031" s="9"/>
      <c r="M5031" s="9"/>
      <c r="N5031" s="9"/>
      <c r="O5031" s="12"/>
      <c r="P5031" s="9"/>
      <c r="Q5031" s="9"/>
    </row>
    <row r="5032" spans="1:17" x14ac:dyDescent="0.2">
      <c r="A5032" s="9"/>
      <c r="B5032" s="10"/>
      <c r="C5032" s="9"/>
      <c r="D5032" s="11"/>
      <c r="E5032" s="11"/>
      <c r="F5032" s="9"/>
      <c r="G5032" s="9"/>
      <c r="H5032" s="9"/>
      <c r="I5032" s="9"/>
      <c r="J5032" s="9"/>
      <c r="K5032" s="9"/>
      <c r="L5032" s="9"/>
      <c r="M5032" s="9"/>
      <c r="N5032" s="9"/>
      <c r="O5032" s="12"/>
      <c r="P5032" s="9"/>
      <c r="Q5032" s="9"/>
    </row>
    <row r="5033" spans="1:17" x14ac:dyDescent="0.2">
      <c r="A5033" s="9"/>
      <c r="B5033" s="10"/>
      <c r="C5033" s="9"/>
      <c r="D5033" s="11"/>
      <c r="E5033" s="11"/>
      <c r="F5033" s="9"/>
      <c r="G5033" s="9"/>
      <c r="H5033" s="9"/>
      <c r="I5033" s="9"/>
      <c r="J5033" s="9"/>
      <c r="K5033" s="9"/>
      <c r="L5033" s="9"/>
      <c r="M5033" s="9"/>
      <c r="N5033" s="9"/>
      <c r="O5033" s="12"/>
      <c r="P5033" s="9"/>
      <c r="Q5033" s="9"/>
    </row>
    <row r="5034" spans="1:17" x14ac:dyDescent="0.2">
      <c r="A5034" s="9"/>
      <c r="B5034" s="10"/>
      <c r="C5034" s="9"/>
      <c r="D5034" s="11"/>
      <c r="E5034" s="11"/>
      <c r="F5034" s="9"/>
      <c r="G5034" s="9"/>
      <c r="H5034" s="9"/>
      <c r="I5034" s="9"/>
      <c r="J5034" s="9"/>
      <c r="K5034" s="9"/>
      <c r="L5034" s="9"/>
      <c r="M5034" s="9"/>
      <c r="N5034" s="9"/>
      <c r="O5034" s="12"/>
      <c r="P5034" s="9"/>
      <c r="Q5034" s="9"/>
    </row>
    <row r="5035" spans="1:17" x14ac:dyDescent="0.2">
      <c r="A5035" s="9"/>
      <c r="B5035" s="10"/>
      <c r="C5035" s="9"/>
      <c r="D5035" s="11"/>
      <c r="E5035" s="11"/>
      <c r="F5035" s="9"/>
      <c r="G5035" s="9"/>
      <c r="H5035" s="9"/>
      <c r="I5035" s="9"/>
      <c r="J5035" s="9"/>
      <c r="K5035" s="9"/>
      <c r="L5035" s="9"/>
      <c r="M5035" s="9"/>
      <c r="N5035" s="9"/>
      <c r="O5035" s="12"/>
      <c r="P5035" s="9"/>
      <c r="Q5035" s="9"/>
    </row>
    <row r="5036" spans="1:17" x14ac:dyDescent="0.2">
      <c r="A5036" s="9"/>
      <c r="B5036" s="10"/>
      <c r="C5036" s="9"/>
      <c r="D5036" s="11"/>
      <c r="E5036" s="11"/>
      <c r="F5036" s="9"/>
      <c r="G5036" s="9"/>
      <c r="H5036" s="9"/>
      <c r="I5036" s="9"/>
      <c r="J5036" s="9"/>
      <c r="K5036" s="9"/>
      <c r="L5036" s="9"/>
      <c r="M5036" s="9"/>
      <c r="N5036" s="9"/>
      <c r="O5036" s="12"/>
      <c r="P5036" s="9"/>
      <c r="Q5036" s="9"/>
    </row>
    <row r="5037" spans="1:17" x14ac:dyDescent="0.2">
      <c r="A5037" s="9"/>
      <c r="B5037" s="10"/>
      <c r="C5037" s="9"/>
      <c r="D5037" s="11"/>
      <c r="E5037" s="11"/>
      <c r="F5037" s="9"/>
      <c r="G5037" s="9"/>
      <c r="H5037" s="9"/>
      <c r="I5037" s="9"/>
      <c r="J5037" s="9"/>
      <c r="K5037" s="9"/>
      <c r="L5037" s="9"/>
      <c r="M5037" s="9"/>
      <c r="N5037" s="9"/>
      <c r="O5037" s="12"/>
      <c r="P5037" s="9"/>
      <c r="Q5037" s="9"/>
    </row>
    <row r="5038" spans="1:17" x14ac:dyDescent="0.2">
      <c r="A5038" s="9"/>
      <c r="B5038" s="10"/>
      <c r="C5038" s="9"/>
      <c r="D5038" s="11"/>
      <c r="E5038" s="11"/>
      <c r="F5038" s="9"/>
      <c r="G5038" s="9"/>
      <c r="H5038" s="9"/>
      <c r="I5038" s="9"/>
      <c r="J5038" s="9"/>
      <c r="K5038" s="9"/>
      <c r="L5038" s="9"/>
      <c r="M5038" s="9"/>
      <c r="N5038" s="9"/>
      <c r="O5038" s="12"/>
      <c r="P5038" s="9"/>
      <c r="Q5038" s="9"/>
    </row>
    <row r="5039" spans="1:17" x14ac:dyDescent="0.2">
      <c r="A5039" s="9"/>
      <c r="B5039" s="10"/>
      <c r="C5039" s="9"/>
      <c r="D5039" s="11"/>
      <c r="E5039" s="11"/>
      <c r="F5039" s="9"/>
      <c r="G5039" s="9"/>
      <c r="H5039" s="9"/>
      <c r="I5039" s="9"/>
      <c r="J5039" s="9"/>
      <c r="K5039" s="9"/>
      <c r="L5039" s="9"/>
      <c r="M5039" s="9"/>
      <c r="N5039" s="9"/>
      <c r="O5039" s="12"/>
      <c r="P5039" s="9"/>
      <c r="Q5039" s="9"/>
    </row>
    <row r="5040" spans="1:17" x14ac:dyDescent="0.2">
      <c r="A5040" s="9"/>
      <c r="B5040" s="10"/>
      <c r="C5040" s="9"/>
      <c r="D5040" s="11"/>
      <c r="E5040" s="11"/>
      <c r="F5040" s="9"/>
      <c r="G5040" s="9"/>
      <c r="H5040" s="9"/>
      <c r="I5040" s="9"/>
      <c r="J5040" s="9"/>
      <c r="K5040" s="9"/>
      <c r="L5040" s="9"/>
      <c r="M5040" s="9"/>
      <c r="N5040" s="9"/>
      <c r="O5040" s="12"/>
      <c r="P5040" s="9"/>
      <c r="Q5040" s="9"/>
    </row>
    <row r="5041" spans="1:17" x14ac:dyDescent="0.2">
      <c r="A5041" s="9"/>
      <c r="B5041" s="10"/>
      <c r="C5041" s="9"/>
      <c r="D5041" s="11"/>
      <c r="E5041" s="11"/>
      <c r="F5041" s="9"/>
      <c r="G5041" s="9"/>
      <c r="H5041" s="9"/>
      <c r="I5041" s="9"/>
      <c r="J5041" s="9"/>
      <c r="K5041" s="9"/>
      <c r="L5041" s="9"/>
      <c r="M5041" s="9"/>
      <c r="N5041" s="9"/>
      <c r="O5041" s="12"/>
      <c r="P5041" s="9"/>
      <c r="Q5041" s="9"/>
    </row>
    <row r="5042" spans="1:17" x14ac:dyDescent="0.2">
      <c r="A5042" s="9"/>
      <c r="B5042" s="10"/>
      <c r="C5042" s="9"/>
      <c r="D5042" s="11"/>
      <c r="E5042" s="11"/>
      <c r="F5042" s="9"/>
      <c r="G5042" s="9"/>
      <c r="H5042" s="9"/>
      <c r="I5042" s="9"/>
      <c r="J5042" s="9"/>
      <c r="K5042" s="9"/>
      <c r="L5042" s="9"/>
      <c r="M5042" s="9"/>
      <c r="N5042" s="9"/>
      <c r="O5042" s="12"/>
      <c r="P5042" s="9"/>
      <c r="Q5042" s="9"/>
    </row>
    <row r="5043" spans="1:17" x14ac:dyDescent="0.2">
      <c r="A5043" s="9"/>
      <c r="B5043" s="10"/>
      <c r="C5043" s="9"/>
      <c r="D5043" s="11"/>
      <c r="E5043" s="11"/>
      <c r="F5043" s="9"/>
      <c r="G5043" s="9"/>
      <c r="H5043" s="9"/>
      <c r="I5043" s="9"/>
      <c r="J5043" s="9"/>
      <c r="K5043" s="9"/>
      <c r="L5043" s="9"/>
      <c r="M5043" s="9"/>
      <c r="N5043" s="9"/>
      <c r="O5043" s="12"/>
      <c r="P5043" s="9"/>
      <c r="Q5043" s="9"/>
    </row>
    <row r="5044" spans="1:17" x14ac:dyDescent="0.2">
      <c r="A5044" s="9"/>
      <c r="B5044" s="10"/>
      <c r="C5044" s="9"/>
      <c r="D5044" s="11"/>
      <c r="E5044" s="11"/>
      <c r="F5044" s="9"/>
      <c r="G5044" s="9"/>
      <c r="H5044" s="9"/>
      <c r="I5044" s="9"/>
      <c r="J5044" s="9"/>
      <c r="K5044" s="9"/>
      <c r="L5044" s="9"/>
      <c r="M5044" s="9"/>
      <c r="N5044" s="9"/>
      <c r="O5044" s="12"/>
      <c r="P5044" s="9"/>
      <c r="Q5044" s="9"/>
    </row>
    <row r="5045" spans="1:17" x14ac:dyDescent="0.2">
      <c r="A5045" s="9"/>
      <c r="B5045" s="10"/>
      <c r="C5045" s="9"/>
      <c r="D5045" s="11"/>
      <c r="E5045" s="11"/>
      <c r="F5045" s="9"/>
      <c r="G5045" s="9"/>
      <c r="H5045" s="9"/>
      <c r="I5045" s="9"/>
      <c r="J5045" s="9"/>
      <c r="K5045" s="9"/>
      <c r="L5045" s="9"/>
      <c r="M5045" s="9"/>
      <c r="N5045" s="9"/>
      <c r="O5045" s="12"/>
      <c r="P5045" s="9"/>
      <c r="Q5045" s="9"/>
    </row>
    <row r="5046" spans="1:17" x14ac:dyDescent="0.2">
      <c r="A5046" s="9"/>
      <c r="B5046" s="10"/>
      <c r="C5046" s="9"/>
      <c r="D5046" s="11"/>
      <c r="E5046" s="11"/>
      <c r="F5046" s="9"/>
      <c r="G5046" s="9"/>
      <c r="H5046" s="9"/>
      <c r="I5046" s="9"/>
      <c r="J5046" s="9"/>
      <c r="K5046" s="9"/>
      <c r="L5046" s="9"/>
      <c r="M5046" s="9"/>
      <c r="N5046" s="9"/>
      <c r="O5046" s="12"/>
      <c r="P5046" s="9"/>
      <c r="Q5046" s="9"/>
    </row>
    <row r="5047" spans="1:17" x14ac:dyDescent="0.2">
      <c r="A5047" s="9"/>
      <c r="B5047" s="10"/>
      <c r="C5047" s="9"/>
      <c r="D5047" s="11"/>
      <c r="E5047" s="11"/>
      <c r="F5047" s="9"/>
      <c r="G5047" s="9"/>
      <c r="H5047" s="9"/>
      <c r="I5047" s="9"/>
      <c r="J5047" s="9"/>
      <c r="K5047" s="9"/>
      <c r="L5047" s="9"/>
      <c r="M5047" s="9"/>
      <c r="N5047" s="9"/>
      <c r="O5047" s="12"/>
      <c r="P5047" s="9"/>
      <c r="Q5047" s="9"/>
    </row>
    <row r="5048" spans="1:17" x14ac:dyDescent="0.2">
      <c r="A5048" s="9"/>
      <c r="B5048" s="10"/>
      <c r="C5048" s="9"/>
      <c r="D5048" s="11"/>
      <c r="E5048" s="11"/>
      <c r="F5048" s="9"/>
      <c r="G5048" s="9"/>
      <c r="H5048" s="9"/>
      <c r="I5048" s="9"/>
      <c r="J5048" s="9"/>
      <c r="K5048" s="9"/>
      <c r="L5048" s="9"/>
      <c r="M5048" s="9"/>
      <c r="N5048" s="9"/>
      <c r="O5048" s="12"/>
      <c r="P5048" s="9"/>
      <c r="Q5048" s="9"/>
    </row>
    <row r="5049" spans="1:17" x14ac:dyDescent="0.2">
      <c r="A5049" s="9"/>
      <c r="B5049" s="10"/>
      <c r="C5049" s="9"/>
      <c r="D5049" s="11"/>
      <c r="E5049" s="11"/>
      <c r="F5049" s="9"/>
      <c r="G5049" s="9"/>
      <c r="H5049" s="9"/>
      <c r="I5049" s="9"/>
      <c r="J5049" s="9"/>
      <c r="K5049" s="9"/>
      <c r="L5049" s="9"/>
      <c r="M5049" s="9"/>
      <c r="N5049" s="9"/>
      <c r="O5049" s="12"/>
      <c r="P5049" s="9"/>
      <c r="Q5049" s="9"/>
    </row>
    <row r="5050" spans="1:17" x14ac:dyDescent="0.2">
      <c r="A5050" s="9"/>
      <c r="B5050" s="10"/>
      <c r="C5050" s="9"/>
      <c r="D5050" s="11"/>
      <c r="E5050" s="11"/>
      <c r="F5050" s="9"/>
      <c r="G5050" s="9"/>
      <c r="H5050" s="9"/>
      <c r="I5050" s="9"/>
      <c r="J5050" s="9"/>
      <c r="K5050" s="9"/>
      <c r="L5050" s="9"/>
      <c r="M5050" s="9"/>
      <c r="N5050" s="9"/>
      <c r="O5050" s="12"/>
      <c r="P5050" s="9"/>
      <c r="Q5050" s="9"/>
    </row>
    <row r="5051" spans="1:17" x14ac:dyDescent="0.2">
      <c r="A5051" s="9"/>
      <c r="B5051" s="10"/>
      <c r="C5051" s="9"/>
      <c r="D5051" s="11"/>
      <c r="E5051" s="11"/>
      <c r="F5051" s="9"/>
      <c r="G5051" s="9"/>
      <c r="H5051" s="9"/>
      <c r="I5051" s="9"/>
      <c r="J5051" s="9"/>
      <c r="K5051" s="9"/>
      <c r="L5051" s="9"/>
      <c r="M5051" s="9"/>
      <c r="N5051" s="9"/>
      <c r="O5051" s="12"/>
      <c r="P5051" s="9"/>
      <c r="Q5051" s="9"/>
    </row>
    <row r="5052" spans="1:17" x14ac:dyDescent="0.2">
      <c r="A5052" s="9"/>
      <c r="B5052" s="10"/>
      <c r="C5052" s="9"/>
      <c r="D5052" s="11"/>
      <c r="E5052" s="11"/>
      <c r="F5052" s="9"/>
      <c r="G5052" s="9"/>
      <c r="H5052" s="9"/>
      <c r="I5052" s="9"/>
      <c r="J5052" s="9"/>
      <c r="K5052" s="9"/>
      <c r="L5052" s="9"/>
      <c r="M5052" s="9"/>
      <c r="N5052" s="9"/>
      <c r="O5052" s="12"/>
      <c r="P5052" s="9"/>
      <c r="Q5052" s="9"/>
    </row>
    <row r="5053" spans="1:17" x14ac:dyDescent="0.2">
      <c r="A5053" s="9"/>
      <c r="B5053" s="10"/>
      <c r="C5053" s="9"/>
      <c r="D5053" s="11"/>
      <c r="E5053" s="11"/>
      <c r="F5053" s="9"/>
      <c r="G5053" s="9"/>
      <c r="H5053" s="9"/>
      <c r="I5053" s="9"/>
      <c r="J5053" s="9"/>
      <c r="K5053" s="9"/>
      <c r="L5053" s="9"/>
      <c r="M5053" s="9"/>
      <c r="N5053" s="9"/>
      <c r="O5053" s="12"/>
      <c r="P5053" s="9"/>
      <c r="Q5053" s="9"/>
    </row>
    <row r="5054" spans="1:17" x14ac:dyDescent="0.2">
      <c r="A5054" s="9"/>
      <c r="B5054" s="10"/>
      <c r="C5054" s="9"/>
      <c r="D5054" s="11"/>
      <c r="E5054" s="11"/>
      <c r="F5054" s="9"/>
      <c r="G5054" s="9"/>
      <c r="H5054" s="9"/>
      <c r="I5054" s="9"/>
      <c r="J5054" s="9"/>
      <c r="K5054" s="9"/>
      <c r="L5054" s="9"/>
      <c r="M5054" s="9"/>
      <c r="N5054" s="9"/>
      <c r="O5054" s="12"/>
      <c r="P5054" s="9"/>
      <c r="Q5054" s="9"/>
    </row>
    <row r="5055" spans="1:17" x14ac:dyDescent="0.2">
      <c r="A5055" s="9"/>
      <c r="B5055" s="10"/>
      <c r="C5055" s="9"/>
      <c r="D5055" s="11"/>
      <c r="E5055" s="11"/>
      <c r="F5055" s="9"/>
      <c r="G5055" s="9"/>
      <c r="H5055" s="9"/>
      <c r="I5055" s="9"/>
      <c r="J5055" s="9"/>
      <c r="K5055" s="9"/>
      <c r="L5055" s="9"/>
      <c r="M5055" s="9"/>
      <c r="N5055" s="9"/>
      <c r="O5055" s="12"/>
      <c r="P5055" s="9"/>
      <c r="Q5055" s="9"/>
    </row>
    <row r="5056" spans="1:17" x14ac:dyDescent="0.2">
      <c r="A5056" s="9"/>
      <c r="B5056" s="10"/>
      <c r="C5056" s="9"/>
      <c r="D5056" s="11"/>
      <c r="E5056" s="11"/>
      <c r="F5056" s="9"/>
      <c r="G5056" s="9"/>
      <c r="H5056" s="9"/>
      <c r="I5056" s="9"/>
      <c r="J5056" s="9"/>
      <c r="K5056" s="9"/>
      <c r="L5056" s="9"/>
      <c r="M5056" s="9"/>
      <c r="N5056" s="9"/>
      <c r="O5056" s="12"/>
      <c r="P5056" s="9"/>
      <c r="Q5056" s="9"/>
    </row>
    <row r="5057" spans="1:17" x14ac:dyDescent="0.2">
      <c r="A5057" s="9"/>
      <c r="B5057" s="10"/>
      <c r="C5057" s="9"/>
      <c r="D5057" s="11"/>
      <c r="E5057" s="11"/>
      <c r="F5057" s="9"/>
      <c r="G5057" s="9"/>
      <c r="H5057" s="9"/>
      <c r="I5057" s="9"/>
      <c r="J5057" s="9"/>
      <c r="K5057" s="9"/>
      <c r="L5057" s="9"/>
      <c r="M5057" s="9"/>
      <c r="N5057" s="9"/>
      <c r="O5057" s="12"/>
      <c r="P5057" s="9"/>
      <c r="Q5057" s="9"/>
    </row>
    <row r="5058" spans="1:17" x14ac:dyDescent="0.2">
      <c r="A5058" s="9"/>
      <c r="B5058" s="10"/>
      <c r="C5058" s="9"/>
      <c r="D5058" s="11"/>
      <c r="E5058" s="11"/>
      <c r="F5058" s="9"/>
      <c r="G5058" s="9"/>
      <c r="H5058" s="9"/>
      <c r="I5058" s="9"/>
      <c r="J5058" s="9"/>
      <c r="K5058" s="9"/>
      <c r="L5058" s="9"/>
      <c r="M5058" s="9"/>
      <c r="N5058" s="9"/>
      <c r="O5058" s="12"/>
      <c r="P5058" s="9"/>
      <c r="Q5058" s="9"/>
    </row>
    <row r="5059" spans="1:17" x14ac:dyDescent="0.2">
      <c r="A5059" s="9"/>
      <c r="B5059" s="10"/>
      <c r="C5059" s="9"/>
      <c r="D5059" s="11"/>
      <c r="E5059" s="11"/>
      <c r="F5059" s="9"/>
      <c r="G5059" s="9"/>
      <c r="H5059" s="9"/>
      <c r="I5059" s="9"/>
      <c r="J5059" s="9"/>
      <c r="K5059" s="9"/>
      <c r="L5059" s="9"/>
      <c r="M5059" s="9"/>
      <c r="N5059" s="9"/>
      <c r="O5059" s="12"/>
      <c r="P5059" s="9"/>
      <c r="Q5059" s="9"/>
    </row>
    <row r="5060" spans="1:17" x14ac:dyDescent="0.2">
      <c r="A5060" s="9"/>
      <c r="B5060" s="10"/>
      <c r="C5060" s="9"/>
      <c r="D5060" s="11"/>
      <c r="E5060" s="11"/>
      <c r="F5060" s="9"/>
      <c r="G5060" s="9"/>
      <c r="H5060" s="9"/>
      <c r="I5060" s="9"/>
      <c r="J5060" s="9"/>
      <c r="K5060" s="9"/>
      <c r="L5060" s="9"/>
      <c r="M5060" s="9"/>
      <c r="N5060" s="9"/>
      <c r="O5060" s="12"/>
      <c r="P5060" s="9"/>
      <c r="Q5060" s="9"/>
    </row>
    <row r="5061" spans="1:17" x14ac:dyDescent="0.2">
      <c r="A5061" s="9"/>
      <c r="B5061" s="10"/>
      <c r="C5061" s="9"/>
      <c r="D5061" s="11"/>
      <c r="E5061" s="11"/>
      <c r="F5061" s="9"/>
      <c r="G5061" s="9"/>
      <c r="H5061" s="9"/>
      <c r="I5061" s="9"/>
      <c r="J5061" s="9"/>
      <c r="K5061" s="9"/>
      <c r="L5061" s="9"/>
      <c r="M5061" s="9"/>
      <c r="N5061" s="9"/>
      <c r="O5061" s="12"/>
      <c r="P5061" s="9"/>
      <c r="Q5061" s="9"/>
    </row>
    <row r="5062" spans="1:17" x14ac:dyDescent="0.2">
      <c r="A5062" s="9"/>
      <c r="B5062" s="10"/>
      <c r="C5062" s="9"/>
      <c r="D5062" s="11"/>
      <c r="E5062" s="11"/>
      <c r="F5062" s="9"/>
      <c r="G5062" s="9"/>
      <c r="H5062" s="9"/>
      <c r="I5062" s="9"/>
      <c r="J5062" s="9"/>
      <c r="K5062" s="9"/>
      <c r="L5062" s="9"/>
      <c r="M5062" s="9"/>
      <c r="N5062" s="9"/>
      <c r="O5062" s="12"/>
      <c r="P5062" s="9"/>
      <c r="Q5062" s="9"/>
    </row>
    <row r="5063" spans="1:17" x14ac:dyDescent="0.2">
      <c r="A5063" s="9"/>
      <c r="B5063" s="10"/>
      <c r="C5063" s="9"/>
      <c r="D5063" s="11"/>
      <c r="E5063" s="11"/>
      <c r="F5063" s="9"/>
      <c r="G5063" s="9"/>
      <c r="H5063" s="9"/>
      <c r="I5063" s="9"/>
      <c r="J5063" s="9"/>
      <c r="K5063" s="9"/>
      <c r="L5063" s="9"/>
      <c r="M5063" s="9"/>
      <c r="N5063" s="9"/>
      <c r="O5063" s="12"/>
      <c r="P5063" s="9"/>
      <c r="Q5063" s="9"/>
    </row>
    <row r="5064" spans="1:17" x14ac:dyDescent="0.2">
      <c r="A5064" s="9"/>
      <c r="B5064" s="10"/>
      <c r="C5064" s="9"/>
      <c r="D5064" s="11"/>
      <c r="E5064" s="11"/>
      <c r="F5064" s="9"/>
      <c r="G5064" s="9"/>
      <c r="H5064" s="9"/>
      <c r="I5064" s="9"/>
      <c r="J5064" s="9"/>
      <c r="K5064" s="9"/>
      <c r="L5064" s="9"/>
      <c r="M5064" s="9"/>
      <c r="N5064" s="9"/>
      <c r="O5064" s="12"/>
      <c r="P5064" s="9"/>
      <c r="Q5064" s="9"/>
    </row>
    <row r="5065" spans="1:17" x14ac:dyDescent="0.2">
      <c r="A5065" s="9"/>
      <c r="B5065" s="10"/>
      <c r="C5065" s="9"/>
      <c r="D5065" s="11"/>
      <c r="E5065" s="11"/>
      <c r="F5065" s="9"/>
      <c r="G5065" s="9"/>
      <c r="H5065" s="9"/>
      <c r="I5065" s="9"/>
      <c r="J5065" s="9"/>
      <c r="K5065" s="9"/>
      <c r="L5065" s="9"/>
      <c r="M5065" s="9"/>
      <c r="N5065" s="9"/>
      <c r="O5065" s="12"/>
      <c r="P5065" s="9"/>
      <c r="Q5065" s="9"/>
    </row>
    <row r="5066" spans="1:17" x14ac:dyDescent="0.2">
      <c r="A5066" s="9"/>
      <c r="B5066" s="10"/>
      <c r="C5066" s="9"/>
      <c r="D5066" s="11"/>
      <c r="E5066" s="11"/>
      <c r="F5066" s="9"/>
      <c r="G5066" s="9"/>
      <c r="H5066" s="9"/>
      <c r="I5066" s="9"/>
      <c r="J5066" s="9"/>
      <c r="K5066" s="9"/>
      <c r="L5066" s="9"/>
      <c r="M5066" s="9"/>
      <c r="N5066" s="9"/>
      <c r="O5066" s="12"/>
      <c r="P5066" s="9"/>
      <c r="Q5066" s="9"/>
    </row>
    <row r="5067" spans="1:17" x14ac:dyDescent="0.2">
      <c r="A5067" s="9"/>
      <c r="B5067" s="10"/>
      <c r="C5067" s="9"/>
      <c r="D5067" s="11"/>
      <c r="E5067" s="11"/>
      <c r="F5067" s="9"/>
      <c r="G5067" s="9"/>
      <c r="H5067" s="9"/>
      <c r="I5067" s="9"/>
      <c r="J5067" s="9"/>
      <c r="K5067" s="9"/>
      <c r="L5067" s="9"/>
      <c r="M5067" s="9"/>
      <c r="N5067" s="9"/>
      <c r="O5067" s="12"/>
      <c r="P5067" s="9"/>
      <c r="Q5067" s="9"/>
    </row>
    <row r="5068" spans="1:17" x14ac:dyDescent="0.2">
      <c r="A5068" s="9"/>
      <c r="B5068" s="10"/>
      <c r="C5068" s="9"/>
      <c r="D5068" s="11"/>
      <c r="E5068" s="11"/>
      <c r="F5068" s="9"/>
      <c r="G5068" s="9"/>
      <c r="H5068" s="9"/>
      <c r="I5068" s="9"/>
      <c r="J5068" s="9"/>
      <c r="K5068" s="9"/>
      <c r="L5068" s="9"/>
      <c r="M5068" s="9"/>
      <c r="N5068" s="9"/>
      <c r="O5068" s="12"/>
      <c r="P5068" s="9"/>
      <c r="Q5068" s="9"/>
    </row>
    <row r="5069" spans="1:17" x14ac:dyDescent="0.2">
      <c r="A5069" s="9"/>
      <c r="B5069" s="10"/>
      <c r="C5069" s="9"/>
      <c r="D5069" s="11"/>
      <c r="E5069" s="11"/>
      <c r="F5069" s="9"/>
      <c r="G5069" s="9"/>
      <c r="H5069" s="9"/>
      <c r="I5069" s="9"/>
      <c r="J5069" s="9"/>
      <c r="K5069" s="9"/>
      <c r="L5069" s="9"/>
      <c r="M5069" s="9"/>
      <c r="N5069" s="9"/>
      <c r="O5069" s="12"/>
      <c r="P5069" s="9"/>
      <c r="Q5069" s="9"/>
    </row>
    <row r="5070" spans="1:17" x14ac:dyDescent="0.2">
      <c r="A5070" s="9"/>
      <c r="B5070" s="10"/>
      <c r="C5070" s="9"/>
      <c r="D5070" s="11"/>
      <c r="E5070" s="11"/>
      <c r="F5070" s="9"/>
      <c r="G5070" s="9"/>
      <c r="H5070" s="9"/>
      <c r="I5070" s="9"/>
      <c r="J5070" s="9"/>
      <c r="K5070" s="9"/>
      <c r="L5070" s="9"/>
      <c r="M5070" s="9"/>
      <c r="N5070" s="9"/>
      <c r="O5070" s="12"/>
      <c r="P5070" s="9"/>
      <c r="Q5070" s="9"/>
    </row>
    <row r="5071" spans="1:17" x14ac:dyDescent="0.2">
      <c r="A5071" s="9"/>
      <c r="B5071" s="10"/>
      <c r="C5071" s="9"/>
      <c r="D5071" s="11"/>
      <c r="E5071" s="11"/>
      <c r="F5071" s="9"/>
      <c r="G5071" s="9"/>
      <c r="H5071" s="9"/>
      <c r="I5071" s="9"/>
      <c r="J5071" s="9"/>
      <c r="K5071" s="9"/>
      <c r="L5071" s="9"/>
      <c r="M5071" s="9"/>
      <c r="N5071" s="9"/>
      <c r="O5071" s="12"/>
      <c r="P5071" s="9"/>
      <c r="Q5071" s="9"/>
    </row>
    <row r="5072" spans="1:17" x14ac:dyDescent="0.2">
      <c r="A5072" s="9"/>
      <c r="B5072" s="10"/>
      <c r="C5072" s="9"/>
      <c r="D5072" s="11"/>
      <c r="E5072" s="11"/>
      <c r="F5072" s="9"/>
      <c r="G5072" s="9"/>
      <c r="H5072" s="9"/>
      <c r="I5072" s="9"/>
      <c r="J5072" s="9"/>
      <c r="K5072" s="9"/>
      <c r="L5072" s="9"/>
      <c r="M5072" s="9"/>
      <c r="N5072" s="9"/>
      <c r="O5072" s="12"/>
      <c r="P5072" s="9"/>
      <c r="Q5072" s="9"/>
    </row>
    <row r="5073" spans="1:17" x14ac:dyDescent="0.2">
      <c r="A5073" s="9"/>
      <c r="B5073" s="10"/>
      <c r="C5073" s="9"/>
      <c r="D5073" s="11"/>
      <c r="E5073" s="11"/>
      <c r="F5073" s="9"/>
      <c r="G5073" s="9"/>
      <c r="H5073" s="9"/>
      <c r="I5073" s="9"/>
      <c r="J5073" s="9"/>
      <c r="K5073" s="9"/>
      <c r="L5073" s="9"/>
      <c r="M5073" s="9"/>
      <c r="N5073" s="9"/>
      <c r="O5073" s="12"/>
      <c r="P5073" s="9"/>
      <c r="Q5073" s="9"/>
    </row>
    <row r="5074" spans="1:17" x14ac:dyDescent="0.2">
      <c r="A5074" s="9"/>
      <c r="B5074" s="10"/>
      <c r="C5074" s="9"/>
      <c r="D5074" s="11"/>
      <c r="E5074" s="11"/>
      <c r="F5074" s="9"/>
      <c r="G5074" s="9"/>
      <c r="H5074" s="9"/>
      <c r="I5074" s="9"/>
      <c r="J5074" s="9"/>
      <c r="K5074" s="9"/>
      <c r="L5074" s="9"/>
      <c r="M5074" s="9"/>
      <c r="N5074" s="9"/>
      <c r="O5074" s="12"/>
      <c r="P5074" s="9"/>
      <c r="Q5074" s="9"/>
    </row>
    <row r="5075" spans="1:17" x14ac:dyDescent="0.2">
      <c r="A5075" s="9"/>
      <c r="B5075" s="10"/>
      <c r="C5075" s="9"/>
      <c r="D5075" s="11"/>
      <c r="E5075" s="11"/>
      <c r="F5075" s="9"/>
      <c r="G5075" s="9"/>
      <c r="H5075" s="9"/>
      <c r="I5075" s="9"/>
      <c r="J5075" s="9"/>
      <c r="K5075" s="9"/>
      <c r="L5075" s="9"/>
      <c r="M5075" s="9"/>
      <c r="N5075" s="9"/>
      <c r="O5075" s="12"/>
      <c r="P5075" s="9"/>
      <c r="Q5075" s="9"/>
    </row>
    <row r="5076" spans="1:17" x14ac:dyDescent="0.2">
      <c r="A5076" s="9"/>
      <c r="B5076" s="10"/>
      <c r="C5076" s="9"/>
      <c r="D5076" s="11"/>
      <c r="E5076" s="11"/>
      <c r="F5076" s="9"/>
      <c r="G5076" s="9"/>
      <c r="H5076" s="9"/>
      <c r="I5076" s="9"/>
      <c r="J5076" s="9"/>
      <c r="K5076" s="9"/>
      <c r="L5076" s="9"/>
      <c r="M5076" s="9"/>
      <c r="N5076" s="9"/>
      <c r="O5076" s="12"/>
      <c r="P5076" s="9"/>
      <c r="Q5076" s="9"/>
    </row>
    <row r="5077" spans="1:17" x14ac:dyDescent="0.2">
      <c r="A5077" s="9"/>
      <c r="B5077" s="10"/>
      <c r="C5077" s="9"/>
      <c r="D5077" s="11"/>
      <c r="E5077" s="11"/>
      <c r="F5077" s="9"/>
      <c r="G5077" s="9"/>
      <c r="H5077" s="9"/>
      <c r="I5077" s="9"/>
      <c r="J5077" s="9"/>
      <c r="K5077" s="9"/>
      <c r="L5077" s="9"/>
      <c r="M5077" s="9"/>
      <c r="N5077" s="9"/>
      <c r="O5077" s="12"/>
      <c r="P5077" s="9"/>
      <c r="Q5077" s="9"/>
    </row>
    <row r="5078" spans="1:17" x14ac:dyDescent="0.2">
      <c r="A5078" s="9"/>
      <c r="B5078" s="10"/>
      <c r="C5078" s="9"/>
      <c r="D5078" s="11"/>
      <c r="E5078" s="11"/>
      <c r="F5078" s="9"/>
      <c r="G5078" s="9"/>
      <c r="H5078" s="9"/>
      <c r="I5078" s="9"/>
      <c r="J5078" s="9"/>
      <c r="K5078" s="9"/>
      <c r="L5078" s="9"/>
      <c r="M5078" s="9"/>
      <c r="N5078" s="9"/>
      <c r="O5078" s="12"/>
      <c r="P5078" s="9"/>
      <c r="Q5078" s="9"/>
    </row>
    <row r="5079" spans="1:17" x14ac:dyDescent="0.2">
      <c r="A5079" s="9"/>
      <c r="B5079" s="10"/>
      <c r="C5079" s="9"/>
      <c r="D5079" s="11"/>
      <c r="E5079" s="11"/>
      <c r="F5079" s="9"/>
      <c r="G5079" s="9"/>
      <c r="H5079" s="9"/>
      <c r="I5079" s="9"/>
      <c r="J5079" s="9"/>
      <c r="K5079" s="9"/>
      <c r="L5079" s="9"/>
      <c r="M5079" s="9"/>
      <c r="N5079" s="9"/>
      <c r="O5079" s="12"/>
      <c r="P5079" s="9"/>
      <c r="Q5079" s="9"/>
    </row>
    <row r="5080" spans="1:17" x14ac:dyDescent="0.2">
      <c r="A5080" s="9"/>
      <c r="B5080" s="10"/>
      <c r="C5080" s="9"/>
      <c r="D5080" s="11"/>
      <c r="E5080" s="11"/>
      <c r="F5080" s="9"/>
      <c r="G5080" s="9"/>
      <c r="H5080" s="9"/>
      <c r="I5080" s="9"/>
      <c r="J5080" s="9"/>
      <c r="K5080" s="9"/>
      <c r="L5080" s="9"/>
      <c r="M5080" s="9"/>
      <c r="N5080" s="9"/>
      <c r="O5080" s="12"/>
      <c r="P5080" s="9"/>
      <c r="Q5080" s="9"/>
    </row>
    <row r="5081" spans="1:17" x14ac:dyDescent="0.2">
      <c r="A5081" s="9"/>
      <c r="B5081" s="10"/>
      <c r="C5081" s="9"/>
      <c r="D5081" s="11"/>
      <c r="E5081" s="11"/>
      <c r="F5081" s="9"/>
      <c r="G5081" s="9"/>
      <c r="H5081" s="9"/>
      <c r="I5081" s="9"/>
      <c r="J5081" s="9"/>
      <c r="K5081" s="9"/>
      <c r="L5081" s="9"/>
      <c r="M5081" s="9"/>
      <c r="N5081" s="9"/>
      <c r="O5081" s="12"/>
      <c r="P5081" s="9"/>
      <c r="Q5081" s="9"/>
    </row>
    <row r="5082" spans="1:17" x14ac:dyDescent="0.2">
      <c r="A5082" s="9"/>
      <c r="B5082" s="10"/>
      <c r="C5082" s="9"/>
      <c r="D5082" s="11"/>
      <c r="E5082" s="11"/>
      <c r="F5082" s="9"/>
      <c r="G5082" s="9"/>
      <c r="H5082" s="9"/>
      <c r="I5082" s="9"/>
      <c r="J5082" s="9"/>
      <c r="K5082" s="9"/>
      <c r="L5082" s="9"/>
      <c r="M5082" s="9"/>
      <c r="N5082" s="9"/>
      <c r="O5082" s="12"/>
      <c r="P5082" s="9"/>
      <c r="Q5082" s="9"/>
    </row>
    <row r="5083" spans="1:17" x14ac:dyDescent="0.2">
      <c r="A5083" s="9"/>
      <c r="B5083" s="10"/>
      <c r="C5083" s="9"/>
      <c r="D5083" s="11"/>
      <c r="E5083" s="11"/>
      <c r="F5083" s="9"/>
      <c r="G5083" s="9"/>
      <c r="H5083" s="9"/>
      <c r="I5083" s="9"/>
      <c r="J5083" s="9"/>
      <c r="K5083" s="9"/>
      <c r="L5083" s="9"/>
      <c r="M5083" s="9"/>
      <c r="N5083" s="9"/>
      <c r="O5083" s="12"/>
      <c r="P5083" s="9"/>
      <c r="Q5083" s="9"/>
    </row>
    <row r="5084" spans="1:17" x14ac:dyDescent="0.2">
      <c r="A5084" s="9"/>
      <c r="B5084" s="10"/>
      <c r="C5084" s="9"/>
      <c r="D5084" s="11"/>
      <c r="E5084" s="11"/>
      <c r="F5084" s="9"/>
      <c r="G5084" s="9"/>
      <c r="H5084" s="9"/>
      <c r="I5084" s="9"/>
      <c r="J5084" s="9"/>
      <c r="K5084" s="9"/>
      <c r="L5084" s="9"/>
      <c r="M5084" s="9"/>
      <c r="N5084" s="9"/>
      <c r="O5084" s="12"/>
      <c r="P5084" s="9"/>
      <c r="Q5084" s="9"/>
    </row>
    <row r="5085" spans="1:17" x14ac:dyDescent="0.2">
      <c r="A5085" s="9"/>
      <c r="B5085" s="10"/>
      <c r="C5085" s="9"/>
      <c r="D5085" s="11"/>
      <c r="E5085" s="11"/>
      <c r="F5085" s="9"/>
      <c r="G5085" s="9"/>
      <c r="H5085" s="9"/>
      <c r="I5085" s="9"/>
      <c r="J5085" s="9"/>
      <c r="K5085" s="9"/>
      <c r="L5085" s="9"/>
      <c r="M5085" s="9"/>
      <c r="N5085" s="9"/>
      <c r="O5085" s="12"/>
      <c r="P5085" s="9"/>
      <c r="Q5085" s="9"/>
    </row>
    <row r="5086" spans="1:17" x14ac:dyDescent="0.2">
      <c r="A5086" s="9"/>
      <c r="B5086" s="10"/>
      <c r="C5086" s="9"/>
      <c r="D5086" s="11"/>
      <c r="E5086" s="11"/>
      <c r="F5086" s="9"/>
      <c r="G5086" s="9"/>
      <c r="H5086" s="9"/>
      <c r="I5086" s="9"/>
      <c r="J5086" s="9"/>
      <c r="K5086" s="9"/>
      <c r="L5086" s="9"/>
      <c r="M5086" s="9"/>
      <c r="N5086" s="9"/>
      <c r="O5086" s="12"/>
      <c r="P5086" s="9"/>
      <c r="Q5086" s="9"/>
    </row>
    <row r="5087" spans="1:17" x14ac:dyDescent="0.2">
      <c r="A5087" s="9"/>
      <c r="B5087" s="10"/>
      <c r="C5087" s="9"/>
      <c r="D5087" s="11"/>
      <c r="E5087" s="11"/>
      <c r="F5087" s="9"/>
      <c r="G5087" s="9"/>
      <c r="H5087" s="9"/>
      <c r="I5087" s="9"/>
      <c r="J5087" s="9"/>
      <c r="K5087" s="9"/>
      <c r="L5087" s="9"/>
      <c r="M5087" s="9"/>
      <c r="N5087" s="9"/>
      <c r="O5087" s="12"/>
      <c r="P5087" s="9"/>
      <c r="Q5087" s="9"/>
    </row>
    <row r="5088" spans="1:17" x14ac:dyDescent="0.2">
      <c r="A5088" s="9"/>
      <c r="B5088" s="10"/>
      <c r="C5088" s="9"/>
      <c r="D5088" s="11"/>
      <c r="E5088" s="11"/>
      <c r="F5088" s="9"/>
      <c r="G5088" s="9"/>
      <c r="H5088" s="9"/>
      <c r="I5088" s="9"/>
      <c r="J5088" s="9"/>
      <c r="K5088" s="9"/>
      <c r="L5088" s="9"/>
      <c r="M5088" s="9"/>
      <c r="N5088" s="9"/>
      <c r="O5088" s="12"/>
      <c r="P5088" s="9"/>
      <c r="Q5088" s="9"/>
    </row>
    <row r="5089" spans="1:17" x14ac:dyDescent="0.2">
      <c r="A5089" s="9"/>
      <c r="B5089" s="10"/>
      <c r="C5089" s="9"/>
      <c r="D5089" s="11"/>
      <c r="E5089" s="11"/>
      <c r="F5089" s="9"/>
      <c r="G5089" s="9"/>
      <c r="H5089" s="9"/>
      <c r="I5089" s="9"/>
      <c r="J5089" s="9"/>
      <c r="K5089" s="9"/>
      <c r="L5089" s="9"/>
      <c r="M5089" s="9"/>
      <c r="N5089" s="9"/>
      <c r="O5089" s="12"/>
      <c r="P5089" s="9"/>
      <c r="Q5089" s="9"/>
    </row>
    <row r="5090" spans="1:17" x14ac:dyDescent="0.2">
      <c r="A5090" s="9"/>
      <c r="B5090" s="10"/>
      <c r="C5090" s="9"/>
      <c r="D5090" s="11"/>
      <c r="E5090" s="11"/>
      <c r="F5090" s="9"/>
      <c r="G5090" s="9"/>
      <c r="H5090" s="9"/>
      <c r="I5090" s="9"/>
      <c r="J5090" s="9"/>
      <c r="K5090" s="9"/>
      <c r="L5090" s="9"/>
      <c r="M5090" s="9"/>
      <c r="N5090" s="9"/>
      <c r="O5090" s="12"/>
      <c r="P5090" s="9"/>
      <c r="Q5090" s="9"/>
    </row>
    <row r="5091" spans="1:17" x14ac:dyDescent="0.2">
      <c r="A5091" s="9"/>
      <c r="B5091" s="10"/>
      <c r="C5091" s="9"/>
      <c r="D5091" s="11"/>
      <c r="E5091" s="11"/>
      <c r="F5091" s="9"/>
      <c r="G5091" s="9"/>
      <c r="H5091" s="9"/>
      <c r="I5091" s="9"/>
      <c r="J5091" s="9"/>
      <c r="K5091" s="9"/>
      <c r="L5091" s="9"/>
      <c r="M5091" s="9"/>
      <c r="N5091" s="9"/>
      <c r="O5091" s="12"/>
      <c r="P5091" s="9"/>
      <c r="Q5091" s="9"/>
    </row>
    <row r="5092" spans="1:17" x14ac:dyDescent="0.2">
      <c r="A5092" s="9"/>
      <c r="B5092" s="10"/>
      <c r="C5092" s="9"/>
      <c r="D5092" s="11"/>
      <c r="E5092" s="11"/>
      <c r="F5092" s="9"/>
      <c r="G5092" s="9"/>
      <c r="H5092" s="9"/>
      <c r="I5092" s="9"/>
      <c r="J5092" s="9"/>
      <c r="K5092" s="9"/>
      <c r="L5092" s="9"/>
      <c r="M5092" s="9"/>
      <c r="N5092" s="9"/>
      <c r="O5092" s="12"/>
      <c r="P5092" s="9"/>
      <c r="Q5092" s="9"/>
    </row>
    <row r="5093" spans="1:17" x14ac:dyDescent="0.2">
      <c r="A5093" s="9"/>
      <c r="B5093" s="10"/>
      <c r="C5093" s="9"/>
      <c r="D5093" s="11"/>
      <c r="E5093" s="11"/>
      <c r="F5093" s="9"/>
      <c r="G5093" s="9"/>
      <c r="H5093" s="9"/>
      <c r="I5093" s="9"/>
      <c r="J5093" s="9"/>
      <c r="K5093" s="9"/>
      <c r="L5093" s="9"/>
      <c r="M5093" s="9"/>
      <c r="N5093" s="9"/>
      <c r="O5093" s="12"/>
      <c r="P5093" s="9"/>
      <c r="Q5093" s="9"/>
    </row>
    <row r="5094" spans="1:17" x14ac:dyDescent="0.2">
      <c r="A5094" s="9"/>
      <c r="B5094" s="10"/>
      <c r="C5094" s="9"/>
      <c r="D5094" s="11"/>
      <c r="E5094" s="11"/>
      <c r="F5094" s="9"/>
      <c r="G5094" s="9"/>
      <c r="H5094" s="9"/>
      <c r="I5094" s="9"/>
      <c r="J5094" s="9"/>
      <c r="K5094" s="9"/>
      <c r="L5094" s="9"/>
      <c r="M5094" s="9"/>
      <c r="N5094" s="9"/>
      <c r="O5094" s="12"/>
      <c r="P5094" s="9"/>
      <c r="Q5094" s="9"/>
    </row>
    <row r="5095" spans="1:17" x14ac:dyDescent="0.2">
      <c r="A5095" s="9"/>
      <c r="B5095" s="10"/>
      <c r="C5095" s="9"/>
      <c r="D5095" s="11"/>
      <c r="E5095" s="11"/>
      <c r="F5095" s="9"/>
      <c r="G5095" s="9"/>
      <c r="H5095" s="9"/>
      <c r="I5095" s="9"/>
      <c r="J5095" s="9"/>
      <c r="K5095" s="9"/>
      <c r="L5095" s="9"/>
      <c r="M5095" s="9"/>
      <c r="N5095" s="9"/>
      <c r="O5095" s="12"/>
      <c r="P5095" s="9"/>
      <c r="Q5095" s="9"/>
    </row>
    <row r="5096" spans="1:17" x14ac:dyDescent="0.2">
      <c r="A5096" s="9"/>
      <c r="B5096" s="10"/>
      <c r="C5096" s="9"/>
      <c r="D5096" s="11"/>
      <c r="E5096" s="11"/>
      <c r="F5096" s="9"/>
      <c r="G5096" s="9"/>
      <c r="H5096" s="9"/>
      <c r="I5096" s="9"/>
      <c r="J5096" s="9"/>
      <c r="K5096" s="9"/>
      <c r="L5096" s="9"/>
      <c r="M5096" s="9"/>
      <c r="N5096" s="9"/>
      <c r="O5096" s="12"/>
      <c r="P5096" s="9"/>
      <c r="Q5096" s="9"/>
    </row>
    <row r="5097" spans="1:17" x14ac:dyDescent="0.2">
      <c r="A5097" s="9"/>
      <c r="B5097" s="10"/>
      <c r="C5097" s="9"/>
      <c r="D5097" s="11"/>
      <c r="E5097" s="11"/>
      <c r="F5097" s="9"/>
      <c r="G5097" s="9"/>
      <c r="H5097" s="9"/>
      <c r="I5097" s="9"/>
      <c r="J5097" s="9"/>
      <c r="K5097" s="9"/>
      <c r="L5097" s="9"/>
      <c r="M5097" s="9"/>
      <c r="N5097" s="9"/>
      <c r="O5097" s="12"/>
      <c r="P5097" s="9"/>
      <c r="Q5097" s="9"/>
    </row>
    <row r="5098" spans="1:17" x14ac:dyDescent="0.2">
      <c r="A5098" s="9"/>
      <c r="B5098" s="10"/>
      <c r="C5098" s="9"/>
      <c r="D5098" s="11"/>
      <c r="E5098" s="11"/>
      <c r="F5098" s="9"/>
      <c r="G5098" s="9"/>
      <c r="H5098" s="9"/>
      <c r="I5098" s="9"/>
      <c r="J5098" s="9"/>
      <c r="K5098" s="9"/>
      <c r="L5098" s="9"/>
      <c r="M5098" s="9"/>
      <c r="N5098" s="9"/>
      <c r="O5098" s="12"/>
      <c r="P5098" s="9"/>
      <c r="Q5098" s="9"/>
    </row>
    <row r="5099" spans="1:17" x14ac:dyDescent="0.2">
      <c r="A5099" s="9"/>
      <c r="B5099" s="10"/>
      <c r="C5099" s="9"/>
      <c r="D5099" s="11"/>
      <c r="E5099" s="11"/>
      <c r="F5099" s="9"/>
      <c r="G5099" s="9"/>
      <c r="H5099" s="9"/>
      <c r="I5099" s="9"/>
      <c r="J5099" s="9"/>
      <c r="K5099" s="9"/>
      <c r="L5099" s="9"/>
      <c r="M5099" s="9"/>
      <c r="N5099" s="9"/>
      <c r="O5099" s="12"/>
      <c r="P5099" s="9"/>
      <c r="Q5099" s="9"/>
    </row>
    <row r="5100" spans="1:17" x14ac:dyDescent="0.2">
      <c r="A5100" s="9"/>
      <c r="B5100" s="10"/>
      <c r="C5100" s="9"/>
      <c r="D5100" s="11"/>
      <c r="E5100" s="11"/>
      <c r="F5100" s="9"/>
      <c r="G5100" s="9"/>
      <c r="H5100" s="9"/>
      <c r="I5100" s="9"/>
      <c r="J5100" s="9"/>
      <c r="K5100" s="9"/>
      <c r="L5100" s="9"/>
      <c r="M5100" s="9"/>
      <c r="N5100" s="9"/>
      <c r="O5100" s="12"/>
      <c r="P5100" s="9"/>
      <c r="Q5100" s="9"/>
    </row>
    <row r="5101" spans="1:17" x14ac:dyDescent="0.2">
      <c r="A5101" s="9"/>
      <c r="B5101" s="10"/>
      <c r="C5101" s="9"/>
      <c r="D5101" s="11"/>
      <c r="E5101" s="11"/>
      <c r="F5101" s="9"/>
      <c r="G5101" s="9"/>
      <c r="H5101" s="9"/>
      <c r="I5101" s="9"/>
      <c r="J5101" s="9"/>
      <c r="K5101" s="9"/>
      <c r="L5101" s="9"/>
      <c r="M5101" s="9"/>
      <c r="N5101" s="9"/>
      <c r="O5101" s="12"/>
      <c r="P5101" s="9"/>
      <c r="Q5101" s="9"/>
    </row>
    <row r="5102" spans="1:17" x14ac:dyDescent="0.2">
      <c r="A5102" s="9"/>
      <c r="B5102" s="10"/>
      <c r="C5102" s="9"/>
      <c r="D5102" s="11"/>
      <c r="E5102" s="11"/>
      <c r="F5102" s="9"/>
      <c r="G5102" s="9"/>
      <c r="H5102" s="9"/>
      <c r="I5102" s="9"/>
      <c r="J5102" s="9"/>
      <c r="K5102" s="9"/>
      <c r="L5102" s="9"/>
      <c r="M5102" s="9"/>
      <c r="N5102" s="9"/>
      <c r="O5102" s="12"/>
      <c r="P5102" s="9"/>
      <c r="Q5102" s="9"/>
    </row>
    <row r="5103" spans="1:17" x14ac:dyDescent="0.2">
      <c r="A5103" s="9"/>
      <c r="B5103" s="10"/>
      <c r="C5103" s="9"/>
      <c r="D5103" s="11"/>
      <c r="E5103" s="11"/>
      <c r="F5103" s="9"/>
      <c r="G5103" s="9"/>
      <c r="H5103" s="9"/>
      <c r="I5103" s="9"/>
      <c r="J5103" s="9"/>
      <c r="K5103" s="9"/>
      <c r="L5103" s="9"/>
      <c r="M5103" s="9"/>
      <c r="N5103" s="9"/>
      <c r="O5103" s="12"/>
      <c r="P5103" s="9"/>
      <c r="Q5103" s="9"/>
    </row>
    <row r="5104" spans="1:17" x14ac:dyDescent="0.2">
      <c r="A5104" s="9"/>
      <c r="B5104" s="10"/>
      <c r="C5104" s="9"/>
      <c r="D5104" s="11"/>
      <c r="E5104" s="11"/>
      <c r="F5104" s="9"/>
      <c r="G5104" s="9"/>
      <c r="H5104" s="9"/>
      <c r="I5104" s="9"/>
      <c r="J5104" s="9"/>
      <c r="K5104" s="9"/>
      <c r="L5104" s="9"/>
      <c r="M5104" s="9"/>
      <c r="N5104" s="9"/>
      <c r="O5104" s="12"/>
      <c r="P5104" s="9"/>
      <c r="Q5104" s="9"/>
    </row>
    <row r="5105" spans="1:17" x14ac:dyDescent="0.2">
      <c r="A5105" s="9"/>
      <c r="B5105" s="10"/>
      <c r="C5105" s="9"/>
      <c r="D5105" s="11"/>
      <c r="E5105" s="11"/>
      <c r="F5105" s="9"/>
      <c r="G5105" s="9"/>
      <c r="H5105" s="9"/>
      <c r="I5105" s="9"/>
      <c r="J5105" s="9"/>
      <c r="K5105" s="9"/>
      <c r="L5105" s="9"/>
      <c r="M5105" s="9"/>
      <c r="N5105" s="9"/>
      <c r="O5105" s="12"/>
      <c r="P5105" s="9"/>
      <c r="Q5105" s="9"/>
    </row>
    <row r="5106" spans="1:17" x14ac:dyDescent="0.2">
      <c r="A5106" s="9"/>
      <c r="B5106" s="10"/>
      <c r="C5106" s="9"/>
      <c r="D5106" s="11"/>
      <c r="E5106" s="11"/>
      <c r="F5106" s="9"/>
      <c r="G5106" s="9"/>
      <c r="H5106" s="9"/>
      <c r="I5106" s="9"/>
      <c r="J5106" s="9"/>
      <c r="K5106" s="9"/>
      <c r="L5106" s="9"/>
      <c r="M5106" s="9"/>
      <c r="N5106" s="9"/>
      <c r="O5106" s="12"/>
      <c r="P5106" s="9"/>
      <c r="Q5106" s="9"/>
    </row>
    <row r="5107" spans="1:17" x14ac:dyDescent="0.2">
      <c r="A5107" s="9"/>
      <c r="B5107" s="10"/>
      <c r="C5107" s="9"/>
      <c r="D5107" s="11"/>
      <c r="E5107" s="11"/>
      <c r="F5107" s="9"/>
      <c r="G5107" s="9"/>
      <c r="H5107" s="9"/>
      <c r="I5107" s="9"/>
      <c r="J5107" s="9"/>
      <c r="K5107" s="9"/>
      <c r="L5107" s="9"/>
      <c r="M5107" s="9"/>
      <c r="N5107" s="9"/>
      <c r="O5107" s="12"/>
      <c r="P5107" s="9"/>
      <c r="Q5107" s="9"/>
    </row>
    <row r="5108" spans="1:17" x14ac:dyDescent="0.2">
      <c r="A5108" s="9"/>
      <c r="B5108" s="10"/>
      <c r="C5108" s="9"/>
      <c r="D5108" s="11"/>
      <c r="E5108" s="11"/>
      <c r="F5108" s="9"/>
      <c r="G5108" s="9"/>
      <c r="H5108" s="9"/>
      <c r="I5108" s="9"/>
      <c r="J5108" s="9"/>
      <c r="K5108" s="9"/>
      <c r="L5108" s="9"/>
      <c r="M5108" s="9"/>
      <c r="N5108" s="9"/>
      <c r="O5108" s="12"/>
      <c r="P5108" s="9"/>
      <c r="Q5108" s="9"/>
    </row>
    <row r="5109" spans="1:17" x14ac:dyDescent="0.2">
      <c r="A5109" s="9"/>
      <c r="B5109" s="10"/>
      <c r="C5109" s="9"/>
      <c r="D5109" s="11"/>
      <c r="E5109" s="11"/>
      <c r="F5109" s="9"/>
      <c r="G5109" s="9"/>
      <c r="H5109" s="9"/>
      <c r="I5109" s="9"/>
      <c r="J5109" s="9"/>
      <c r="K5109" s="9"/>
      <c r="L5109" s="9"/>
      <c r="M5109" s="9"/>
      <c r="N5109" s="9"/>
      <c r="O5109" s="12"/>
      <c r="P5109" s="9"/>
      <c r="Q5109" s="9"/>
    </row>
    <row r="5110" spans="1:17" x14ac:dyDescent="0.2">
      <c r="A5110" s="9"/>
      <c r="B5110" s="10"/>
      <c r="C5110" s="9"/>
      <c r="D5110" s="11"/>
      <c r="E5110" s="11"/>
      <c r="F5110" s="9"/>
      <c r="G5110" s="9"/>
      <c r="H5110" s="9"/>
      <c r="I5110" s="9"/>
      <c r="J5110" s="9"/>
      <c r="K5110" s="9"/>
      <c r="L5110" s="9"/>
      <c r="M5110" s="9"/>
      <c r="N5110" s="9"/>
      <c r="O5110" s="12"/>
      <c r="P5110" s="9"/>
      <c r="Q5110" s="9"/>
    </row>
    <row r="5111" spans="1:17" x14ac:dyDescent="0.2">
      <c r="A5111" s="9"/>
      <c r="B5111" s="10"/>
      <c r="C5111" s="9"/>
      <c r="D5111" s="11"/>
      <c r="E5111" s="11"/>
      <c r="F5111" s="9"/>
      <c r="G5111" s="9"/>
      <c r="H5111" s="9"/>
      <c r="I5111" s="9"/>
      <c r="J5111" s="9"/>
      <c r="K5111" s="9"/>
      <c r="L5111" s="9"/>
      <c r="M5111" s="9"/>
      <c r="N5111" s="9"/>
      <c r="O5111" s="12"/>
      <c r="P5111" s="9"/>
      <c r="Q5111" s="9"/>
    </row>
    <row r="5112" spans="1:17" x14ac:dyDescent="0.2">
      <c r="A5112" s="9"/>
      <c r="B5112" s="10"/>
      <c r="C5112" s="9"/>
      <c r="D5112" s="11"/>
      <c r="E5112" s="11"/>
      <c r="F5112" s="9"/>
      <c r="G5112" s="9"/>
      <c r="H5112" s="9"/>
      <c r="I5112" s="9"/>
      <c r="J5112" s="9"/>
      <c r="K5112" s="9"/>
      <c r="L5112" s="9"/>
      <c r="M5112" s="9"/>
      <c r="N5112" s="9"/>
      <c r="O5112" s="12"/>
      <c r="P5112" s="9"/>
      <c r="Q5112" s="9"/>
    </row>
    <row r="5113" spans="1:17" x14ac:dyDescent="0.2">
      <c r="A5113" s="9"/>
      <c r="B5113" s="10"/>
      <c r="C5113" s="9"/>
      <c r="D5113" s="11"/>
      <c r="E5113" s="11"/>
      <c r="F5113" s="9"/>
      <c r="G5113" s="9"/>
      <c r="H5113" s="9"/>
      <c r="I5113" s="9"/>
      <c r="J5113" s="9"/>
      <c r="K5113" s="9"/>
      <c r="L5113" s="9"/>
      <c r="M5113" s="9"/>
      <c r="N5113" s="9"/>
      <c r="O5113" s="12"/>
      <c r="P5113" s="9"/>
      <c r="Q5113" s="9"/>
    </row>
    <row r="5114" spans="1:17" x14ac:dyDescent="0.2">
      <c r="A5114" s="9"/>
      <c r="B5114" s="10"/>
      <c r="C5114" s="9"/>
      <c r="D5114" s="11"/>
      <c r="E5114" s="11"/>
      <c r="F5114" s="9"/>
      <c r="G5114" s="9"/>
      <c r="H5114" s="9"/>
      <c r="I5114" s="9"/>
      <c r="J5114" s="9"/>
      <c r="K5114" s="9"/>
      <c r="L5114" s="9"/>
      <c r="M5114" s="9"/>
      <c r="N5114" s="9"/>
      <c r="O5114" s="12"/>
      <c r="P5114" s="9"/>
      <c r="Q5114" s="9"/>
    </row>
    <row r="5115" spans="1:17" x14ac:dyDescent="0.2">
      <c r="A5115" s="9"/>
      <c r="B5115" s="10"/>
      <c r="C5115" s="9"/>
      <c r="D5115" s="11"/>
      <c r="E5115" s="11"/>
      <c r="F5115" s="9"/>
      <c r="G5115" s="9"/>
      <c r="H5115" s="9"/>
      <c r="I5115" s="9"/>
      <c r="J5115" s="9"/>
      <c r="K5115" s="9"/>
      <c r="L5115" s="9"/>
      <c r="M5115" s="9"/>
      <c r="N5115" s="9"/>
      <c r="O5115" s="12"/>
      <c r="P5115" s="9"/>
      <c r="Q5115" s="9"/>
    </row>
    <row r="5116" spans="1:17" x14ac:dyDescent="0.2">
      <c r="A5116" s="9"/>
      <c r="B5116" s="10"/>
      <c r="C5116" s="9"/>
      <c r="D5116" s="11"/>
      <c r="E5116" s="11"/>
      <c r="F5116" s="9"/>
      <c r="G5116" s="9"/>
      <c r="H5116" s="9"/>
      <c r="I5116" s="9"/>
      <c r="J5116" s="9"/>
      <c r="K5116" s="9"/>
      <c r="L5116" s="9"/>
      <c r="M5116" s="9"/>
      <c r="N5116" s="9"/>
      <c r="O5116" s="12"/>
      <c r="P5116" s="9"/>
      <c r="Q5116" s="9"/>
    </row>
    <row r="5117" spans="1:17" x14ac:dyDescent="0.2">
      <c r="A5117" s="9"/>
      <c r="B5117" s="10"/>
      <c r="C5117" s="9"/>
      <c r="D5117" s="11"/>
      <c r="E5117" s="11"/>
      <c r="F5117" s="9"/>
      <c r="G5117" s="9"/>
      <c r="H5117" s="9"/>
      <c r="I5117" s="9"/>
      <c r="J5117" s="9"/>
      <c r="K5117" s="9"/>
      <c r="L5117" s="9"/>
      <c r="M5117" s="9"/>
      <c r="N5117" s="9"/>
      <c r="O5117" s="12"/>
      <c r="P5117" s="9"/>
      <c r="Q5117" s="9"/>
    </row>
    <row r="5118" spans="1:17" x14ac:dyDescent="0.2">
      <c r="A5118" s="9"/>
      <c r="B5118" s="10"/>
      <c r="C5118" s="9"/>
      <c r="D5118" s="11"/>
      <c r="E5118" s="11"/>
      <c r="F5118" s="9"/>
      <c r="G5118" s="9"/>
      <c r="H5118" s="9"/>
      <c r="I5118" s="9"/>
      <c r="J5118" s="9"/>
      <c r="K5118" s="9"/>
      <c r="L5118" s="9"/>
      <c r="M5118" s="9"/>
      <c r="N5118" s="9"/>
      <c r="O5118" s="12"/>
      <c r="P5118" s="9"/>
      <c r="Q5118" s="9"/>
    </row>
    <row r="5119" spans="1:17" x14ac:dyDescent="0.2">
      <c r="A5119" s="9"/>
      <c r="B5119" s="10"/>
      <c r="C5119" s="9"/>
      <c r="D5119" s="11"/>
      <c r="E5119" s="11"/>
      <c r="F5119" s="9"/>
      <c r="G5119" s="9"/>
      <c r="H5119" s="9"/>
      <c r="I5119" s="9"/>
      <c r="J5119" s="9"/>
      <c r="K5119" s="9"/>
      <c r="L5119" s="9"/>
      <c r="M5119" s="9"/>
      <c r="N5119" s="9"/>
      <c r="O5119" s="12"/>
      <c r="P5119" s="9"/>
      <c r="Q5119" s="9"/>
    </row>
    <row r="5120" spans="1:17" x14ac:dyDescent="0.2">
      <c r="A5120" s="9"/>
      <c r="B5120" s="10"/>
      <c r="C5120" s="9"/>
      <c r="D5120" s="11"/>
      <c r="E5120" s="11"/>
      <c r="F5120" s="9"/>
      <c r="G5120" s="9"/>
      <c r="H5120" s="9"/>
      <c r="I5120" s="9"/>
      <c r="J5120" s="9"/>
      <c r="K5120" s="9"/>
      <c r="L5120" s="9"/>
      <c r="M5120" s="9"/>
      <c r="N5120" s="9"/>
      <c r="O5120" s="12"/>
      <c r="P5120" s="9"/>
      <c r="Q5120" s="9"/>
    </row>
    <row r="5121" spans="1:17" x14ac:dyDescent="0.2">
      <c r="A5121" s="9"/>
      <c r="B5121" s="10"/>
      <c r="C5121" s="9"/>
      <c r="D5121" s="11"/>
      <c r="E5121" s="11"/>
      <c r="F5121" s="9"/>
      <c r="G5121" s="9"/>
      <c r="H5121" s="9"/>
      <c r="I5121" s="9"/>
      <c r="J5121" s="9"/>
      <c r="K5121" s="9"/>
      <c r="L5121" s="9"/>
      <c r="M5121" s="9"/>
      <c r="N5121" s="9"/>
      <c r="O5121" s="12"/>
      <c r="P5121" s="9"/>
      <c r="Q5121" s="9"/>
    </row>
    <row r="5122" spans="1:17" x14ac:dyDescent="0.2">
      <c r="A5122" s="9"/>
      <c r="B5122" s="10"/>
      <c r="C5122" s="9"/>
      <c r="D5122" s="11"/>
      <c r="E5122" s="11"/>
      <c r="F5122" s="9"/>
      <c r="G5122" s="9"/>
      <c r="H5122" s="9"/>
      <c r="I5122" s="9"/>
      <c r="J5122" s="9"/>
      <c r="K5122" s="9"/>
      <c r="L5122" s="9"/>
      <c r="M5122" s="9"/>
      <c r="N5122" s="9"/>
      <c r="O5122" s="12"/>
      <c r="P5122" s="9"/>
      <c r="Q5122" s="9"/>
    </row>
    <row r="5123" spans="1:17" x14ac:dyDescent="0.2">
      <c r="A5123" s="9"/>
      <c r="B5123" s="10"/>
      <c r="C5123" s="9"/>
      <c r="D5123" s="11"/>
      <c r="E5123" s="11"/>
      <c r="F5123" s="9"/>
      <c r="G5123" s="9"/>
      <c r="H5123" s="9"/>
      <c r="I5123" s="9"/>
      <c r="J5123" s="9"/>
      <c r="K5123" s="9"/>
      <c r="L5123" s="9"/>
      <c r="M5123" s="9"/>
      <c r="N5123" s="9"/>
      <c r="O5123" s="12"/>
      <c r="P5123" s="9"/>
      <c r="Q5123" s="9"/>
    </row>
    <row r="5124" spans="1:17" x14ac:dyDescent="0.2">
      <c r="A5124" s="9"/>
      <c r="B5124" s="10"/>
      <c r="C5124" s="9"/>
      <c r="D5124" s="11"/>
      <c r="E5124" s="11"/>
      <c r="F5124" s="9"/>
      <c r="G5124" s="9"/>
      <c r="H5124" s="9"/>
      <c r="I5124" s="9"/>
      <c r="J5124" s="9"/>
      <c r="K5124" s="9"/>
      <c r="L5124" s="9"/>
      <c r="M5124" s="9"/>
      <c r="N5124" s="9"/>
      <c r="O5124" s="12"/>
      <c r="P5124" s="9"/>
      <c r="Q5124" s="9"/>
    </row>
    <row r="5125" spans="1:17" x14ac:dyDescent="0.2">
      <c r="A5125" s="9"/>
      <c r="B5125" s="10"/>
      <c r="C5125" s="9"/>
      <c r="D5125" s="11"/>
      <c r="E5125" s="11"/>
      <c r="F5125" s="9"/>
      <c r="G5125" s="9"/>
      <c r="H5125" s="9"/>
      <c r="I5125" s="9"/>
      <c r="J5125" s="9"/>
      <c r="K5125" s="9"/>
      <c r="L5125" s="9"/>
      <c r="M5125" s="9"/>
      <c r="N5125" s="9"/>
      <c r="O5125" s="12"/>
      <c r="P5125" s="9"/>
      <c r="Q5125" s="9"/>
    </row>
    <row r="5126" spans="1:17" x14ac:dyDescent="0.2">
      <c r="A5126" s="9"/>
      <c r="B5126" s="10"/>
      <c r="C5126" s="9"/>
      <c r="D5126" s="11"/>
      <c r="E5126" s="11"/>
      <c r="F5126" s="9"/>
      <c r="G5126" s="9"/>
      <c r="H5126" s="9"/>
      <c r="I5126" s="9"/>
      <c r="J5126" s="9"/>
      <c r="K5126" s="9"/>
      <c r="L5126" s="9"/>
      <c r="M5126" s="9"/>
      <c r="N5126" s="9"/>
      <c r="O5126" s="12"/>
      <c r="P5126" s="9"/>
      <c r="Q5126" s="9"/>
    </row>
    <row r="5127" spans="1:17" x14ac:dyDescent="0.2">
      <c r="A5127" s="9"/>
      <c r="B5127" s="10"/>
      <c r="C5127" s="9"/>
      <c r="D5127" s="11"/>
      <c r="E5127" s="11"/>
      <c r="F5127" s="9"/>
      <c r="G5127" s="9"/>
      <c r="H5127" s="9"/>
      <c r="I5127" s="9"/>
      <c r="J5127" s="9"/>
      <c r="K5127" s="9"/>
      <c r="L5127" s="9"/>
      <c r="M5127" s="9"/>
      <c r="N5127" s="9"/>
      <c r="O5127" s="12"/>
      <c r="P5127" s="9"/>
      <c r="Q5127" s="9"/>
    </row>
    <row r="5128" spans="1:17" x14ac:dyDescent="0.2">
      <c r="A5128" s="9"/>
      <c r="B5128" s="10"/>
      <c r="C5128" s="9"/>
      <c r="D5128" s="11"/>
      <c r="E5128" s="11"/>
      <c r="F5128" s="9"/>
      <c r="G5128" s="9"/>
      <c r="H5128" s="9"/>
      <c r="I5128" s="9"/>
      <c r="J5128" s="9"/>
      <c r="K5128" s="9"/>
      <c r="L5128" s="9"/>
      <c r="M5128" s="9"/>
      <c r="N5128" s="9"/>
      <c r="O5128" s="12"/>
      <c r="P5128" s="9"/>
      <c r="Q5128" s="9"/>
    </row>
    <row r="5129" spans="1:17" x14ac:dyDescent="0.2">
      <c r="A5129" s="9"/>
      <c r="B5129" s="10"/>
      <c r="C5129" s="9"/>
      <c r="D5129" s="11"/>
      <c r="E5129" s="11"/>
      <c r="F5129" s="9"/>
      <c r="G5129" s="9"/>
      <c r="H5129" s="9"/>
      <c r="I5129" s="9"/>
      <c r="J5129" s="9"/>
      <c r="K5129" s="9"/>
      <c r="L5129" s="9"/>
      <c r="M5129" s="9"/>
      <c r="N5129" s="9"/>
      <c r="O5129" s="12"/>
      <c r="P5129" s="9"/>
      <c r="Q5129" s="9"/>
    </row>
    <row r="5130" spans="1:17" x14ac:dyDescent="0.2">
      <c r="A5130" s="9"/>
      <c r="B5130" s="10"/>
      <c r="C5130" s="9"/>
      <c r="D5130" s="11"/>
      <c r="E5130" s="11"/>
      <c r="F5130" s="9"/>
      <c r="G5130" s="9"/>
      <c r="H5130" s="9"/>
      <c r="I5130" s="9"/>
      <c r="J5130" s="9"/>
      <c r="K5130" s="9"/>
      <c r="L5130" s="9"/>
      <c r="M5130" s="9"/>
      <c r="N5130" s="9"/>
      <c r="O5130" s="12"/>
      <c r="P5130" s="9"/>
      <c r="Q5130" s="9"/>
    </row>
    <row r="5131" spans="1:17" x14ac:dyDescent="0.2">
      <c r="A5131" s="9"/>
      <c r="B5131" s="10"/>
      <c r="C5131" s="9"/>
      <c r="D5131" s="11"/>
      <c r="E5131" s="11"/>
      <c r="F5131" s="9"/>
      <c r="G5131" s="9"/>
      <c r="H5131" s="9"/>
      <c r="I5131" s="9"/>
      <c r="J5131" s="9"/>
      <c r="K5131" s="9"/>
      <c r="L5131" s="9"/>
      <c r="M5131" s="9"/>
      <c r="N5131" s="9"/>
      <c r="O5131" s="12"/>
      <c r="P5131" s="9"/>
      <c r="Q5131" s="9"/>
    </row>
    <row r="5132" spans="1:17" x14ac:dyDescent="0.2">
      <c r="A5132" s="9"/>
      <c r="B5132" s="10"/>
      <c r="C5132" s="9"/>
      <c r="D5132" s="11"/>
      <c r="E5132" s="11"/>
      <c r="F5132" s="9"/>
      <c r="G5132" s="9"/>
      <c r="H5132" s="9"/>
      <c r="I5132" s="9"/>
      <c r="J5132" s="9"/>
      <c r="K5132" s="9"/>
      <c r="L5132" s="9"/>
      <c r="M5132" s="9"/>
      <c r="N5132" s="9"/>
      <c r="O5132" s="12"/>
      <c r="P5132" s="9"/>
      <c r="Q5132" s="9"/>
    </row>
    <row r="5133" spans="1:17" x14ac:dyDescent="0.2">
      <c r="A5133" s="9"/>
      <c r="B5133" s="10"/>
      <c r="C5133" s="9"/>
      <c r="D5133" s="11"/>
      <c r="E5133" s="11"/>
      <c r="F5133" s="9"/>
      <c r="G5133" s="9"/>
      <c r="H5133" s="9"/>
      <c r="I5133" s="9"/>
      <c r="J5133" s="9"/>
      <c r="K5133" s="9"/>
      <c r="L5133" s="9"/>
      <c r="M5133" s="9"/>
      <c r="N5133" s="9"/>
      <c r="O5133" s="12"/>
      <c r="P5133" s="9"/>
      <c r="Q5133" s="9"/>
    </row>
    <row r="5134" spans="1:17" x14ac:dyDescent="0.2">
      <c r="A5134" s="9"/>
      <c r="B5134" s="10"/>
      <c r="C5134" s="9"/>
      <c r="D5134" s="11"/>
      <c r="E5134" s="11"/>
      <c r="F5134" s="9"/>
      <c r="G5134" s="9"/>
      <c r="H5134" s="9"/>
      <c r="I5134" s="9"/>
      <c r="J5134" s="9"/>
      <c r="K5134" s="9"/>
      <c r="L5134" s="9"/>
      <c r="M5134" s="9"/>
      <c r="N5134" s="9"/>
      <c r="O5134" s="12"/>
      <c r="P5134" s="9"/>
      <c r="Q5134" s="9"/>
    </row>
    <row r="5135" spans="1:17" x14ac:dyDescent="0.2">
      <c r="A5135" s="9"/>
      <c r="B5135" s="10"/>
      <c r="C5135" s="9"/>
      <c r="D5135" s="11"/>
      <c r="E5135" s="11"/>
      <c r="F5135" s="9"/>
      <c r="G5135" s="9"/>
      <c r="H5135" s="9"/>
      <c r="I5135" s="9"/>
      <c r="J5135" s="9"/>
      <c r="K5135" s="9"/>
      <c r="L5135" s="9"/>
      <c r="M5135" s="9"/>
      <c r="N5135" s="9"/>
      <c r="O5135" s="12"/>
      <c r="P5135" s="9"/>
      <c r="Q5135" s="9"/>
    </row>
    <row r="5136" spans="1:17" x14ac:dyDescent="0.2">
      <c r="A5136" s="9"/>
      <c r="B5136" s="10"/>
      <c r="C5136" s="9"/>
      <c r="D5136" s="11"/>
      <c r="E5136" s="11"/>
      <c r="F5136" s="9"/>
      <c r="G5136" s="9"/>
      <c r="H5136" s="9"/>
      <c r="I5136" s="9"/>
      <c r="J5136" s="9"/>
      <c r="K5136" s="9"/>
      <c r="L5136" s="9"/>
      <c r="M5136" s="9"/>
      <c r="N5136" s="9"/>
      <c r="O5136" s="12"/>
      <c r="P5136" s="9"/>
      <c r="Q5136" s="9"/>
    </row>
    <row r="5137" spans="1:17" x14ac:dyDescent="0.2">
      <c r="A5137" s="9"/>
      <c r="B5137" s="10"/>
      <c r="C5137" s="9"/>
      <c r="D5137" s="11"/>
      <c r="E5137" s="11"/>
      <c r="F5137" s="9"/>
      <c r="G5137" s="9"/>
      <c r="H5137" s="9"/>
      <c r="I5137" s="9"/>
      <c r="J5137" s="9"/>
      <c r="K5137" s="9"/>
      <c r="L5137" s="9"/>
      <c r="M5137" s="9"/>
      <c r="N5137" s="9"/>
      <c r="O5137" s="12"/>
      <c r="P5137" s="9"/>
      <c r="Q5137" s="9"/>
    </row>
    <row r="5138" spans="1:17" x14ac:dyDescent="0.2">
      <c r="A5138" s="9"/>
      <c r="B5138" s="10"/>
      <c r="C5138" s="9"/>
      <c r="D5138" s="11"/>
      <c r="E5138" s="11"/>
      <c r="F5138" s="9"/>
      <c r="G5138" s="9"/>
      <c r="H5138" s="9"/>
      <c r="I5138" s="9"/>
      <c r="J5138" s="9"/>
      <c r="K5138" s="9"/>
      <c r="L5138" s="9"/>
      <c r="M5138" s="9"/>
      <c r="N5138" s="9"/>
      <c r="O5138" s="12"/>
      <c r="P5138" s="9"/>
      <c r="Q5138" s="9"/>
    </row>
    <row r="5139" spans="1:17" x14ac:dyDescent="0.2">
      <c r="A5139" s="9"/>
      <c r="B5139" s="10"/>
      <c r="C5139" s="9"/>
      <c r="D5139" s="11"/>
      <c r="E5139" s="11"/>
      <c r="F5139" s="9"/>
      <c r="G5139" s="9"/>
      <c r="H5139" s="9"/>
      <c r="I5139" s="9"/>
      <c r="J5139" s="9"/>
      <c r="K5139" s="9"/>
      <c r="L5139" s="9"/>
      <c r="M5139" s="9"/>
      <c r="N5139" s="9"/>
      <c r="O5139" s="12"/>
      <c r="P5139" s="9"/>
      <c r="Q5139" s="9"/>
    </row>
    <row r="5140" spans="1:17" x14ac:dyDescent="0.2">
      <c r="A5140" s="9"/>
      <c r="B5140" s="10"/>
      <c r="C5140" s="9"/>
      <c r="D5140" s="11"/>
      <c r="E5140" s="11"/>
      <c r="F5140" s="9"/>
      <c r="G5140" s="9"/>
      <c r="H5140" s="9"/>
      <c r="I5140" s="9"/>
      <c r="J5140" s="9"/>
      <c r="K5140" s="9"/>
      <c r="L5140" s="9"/>
      <c r="M5140" s="9"/>
      <c r="N5140" s="9"/>
      <c r="O5140" s="12"/>
      <c r="P5140" s="9"/>
      <c r="Q5140" s="9"/>
    </row>
    <row r="5141" spans="1:17" x14ac:dyDescent="0.2">
      <c r="A5141" s="9"/>
      <c r="B5141" s="10"/>
      <c r="C5141" s="9"/>
      <c r="D5141" s="11"/>
      <c r="E5141" s="11"/>
      <c r="F5141" s="9"/>
      <c r="G5141" s="9"/>
      <c r="H5141" s="9"/>
      <c r="I5141" s="9"/>
      <c r="J5141" s="9"/>
      <c r="K5141" s="9"/>
      <c r="L5141" s="9"/>
      <c r="M5141" s="9"/>
      <c r="N5141" s="9"/>
      <c r="O5141" s="12"/>
      <c r="P5141" s="9"/>
      <c r="Q5141" s="9"/>
    </row>
    <row r="5142" spans="1:17" x14ac:dyDescent="0.2">
      <c r="A5142" s="9"/>
      <c r="B5142" s="10"/>
      <c r="C5142" s="9"/>
      <c r="D5142" s="11"/>
      <c r="E5142" s="11"/>
      <c r="F5142" s="9"/>
      <c r="G5142" s="9"/>
      <c r="H5142" s="9"/>
      <c r="I5142" s="9"/>
      <c r="J5142" s="9"/>
      <c r="K5142" s="9"/>
      <c r="L5142" s="9"/>
      <c r="M5142" s="9"/>
      <c r="N5142" s="9"/>
      <c r="O5142" s="12"/>
      <c r="P5142" s="9"/>
      <c r="Q5142" s="9"/>
    </row>
    <row r="5143" spans="1:17" x14ac:dyDescent="0.2">
      <c r="A5143" s="9"/>
      <c r="B5143" s="10"/>
      <c r="C5143" s="9"/>
      <c r="D5143" s="11"/>
      <c r="E5143" s="11"/>
      <c r="F5143" s="9"/>
      <c r="G5143" s="9"/>
      <c r="H5143" s="9"/>
      <c r="I5143" s="9"/>
      <c r="J5143" s="9"/>
      <c r="K5143" s="9"/>
      <c r="L5143" s="9"/>
      <c r="M5143" s="9"/>
      <c r="N5143" s="9"/>
      <c r="O5143" s="12"/>
      <c r="P5143" s="9"/>
      <c r="Q5143" s="9"/>
    </row>
    <row r="5144" spans="1:17" x14ac:dyDescent="0.2">
      <c r="A5144" s="9"/>
      <c r="B5144" s="10"/>
      <c r="C5144" s="9"/>
      <c r="D5144" s="11"/>
      <c r="E5144" s="11"/>
      <c r="F5144" s="9"/>
      <c r="G5144" s="9"/>
      <c r="H5144" s="9"/>
      <c r="I5144" s="9"/>
      <c r="J5144" s="9"/>
      <c r="K5144" s="9"/>
      <c r="L5144" s="9"/>
      <c r="M5144" s="9"/>
      <c r="N5144" s="9"/>
      <c r="O5144" s="12"/>
      <c r="P5144" s="9"/>
      <c r="Q5144" s="9"/>
    </row>
    <row r="5145" spans="1:17" x14ac:dyDescent="0.2">
      <c r="A5145" s="9"/>
      <c r="B5145" s="10"/>
      <c r="C5145" s="9"/>
      <c r="D5145" s="11"/>
      <c r="E5145" s="11"/>
      <c r="F5145" s="9"/>
      <c r="G5145" s="9"/>
      <c r="H5145" s="9"/>
      <c r="I5145" s="9"/>
      <c r="J5145" s="9"/>
      <c r="K5145" s="9"/>
      <c r="L5145" s="9"/>
      <c r="M5145" s="9"/>
      <c r="N5145" s="9"/>
      <c r="O5145" s="12"/>
      <c r="P5145" s="9"/>
      <c r="Q5145" s="9"/>
    </row>
    <row r="5146" spans="1:17" x14ac:dyDescent="0.2">
      <c r="A5146" s="9"/>
      <c r="B5146" s="10"/>
      <c r="C5146" s="9"/>
      <c r="D5146" s="11"/>
      <c r="E5146" s="11"/>
      <c r="F5146" s="9"/>
      <c r="G5146" s="9"/>
      <c r="H5146" s="9"/>
      <c r="I5146" s="9"/>
      <c r="J5146" s="9"/>
      <c r="K5146" s="9"/>
      <c r="L5146" s="9"/>
      <c r="M5146" s="9"/>
      <c r="N5146" s="9"/>
      <c r="O5146" s="12"/>
      <c r="P5146" s="9"/>
      <c r="Q5146" s="9"/>
    </row>
    <row r="5147" spans="1:17" x14ac:dyDescent="0.2">
      <c r="A5147" s="9"/>
      <c r="B5147" s="10"/>
      <c r="C5147" s="9"/>
      <c r="D5147" s="11"/>
      <c r="E5147" s="11"/>
      <c r="F5147" s="9"/>
      <c r="G5147" s="9"/>
      <c r="H5147" s="9"/>
      <c r="I5147" s="9"/>
      <c r="J5147" s="9"/>
      <c r="K5147" s="9"/>
      <c r="L5147" s="9"/>
      <c r="M5147" s="9"/>
      <c r="N5147" s="9"/>
      <c r="O5147" s="12"/>
      <c r="P5147" s="9"/>
      <c r="Q5147" s="9"/>
    </row>
    <row r="5148" spans="1:17" x14ac:dyDescent="0.2">
      <c r="A5148" s="9"/>
      <c r="B5148" s="10"/>
      <c r="C5148" s="9"/>
      <c r="D5148" s="11"/>
      <c r="E5148" s="11"/>
      <c r="F5148" s="9"/>
      <c r="G5148" s="9"/>
      <c r="H5148" s="9"/>
      <c r="I5148" s="9"/>
      <c r="J5148" s="9"/>
      <c r="K5148" s="9"/>
      <c r="L5148" s="9"/>
      <c r="M5148" s="9"/>
      <c r="N5148" s="9"/>
      <c r="O5148" s="12"/>
      <c r="P5148" s="9"/>
      <c r="Q5148" s="9"/>
    </row>
    <row r="5149" spans="1:17" x14ac:dyDescent="0.2">
      <c r="A5149" s="9"/>
      <c r="B5149" s="10"/>
      <c r="C5149" s="9"/>
      <c r="D5149" s="11"/>
      <c r="E5149" s="11"/>
      <c r="F5149" s="9"/>
      <c r="G5149" s="9"/>
      <c r="H5149" s="9"/>
      <c r="I5149" s="9"/>
      <c r="J5149" s="9"/>
      <c r="K5149" s="9"/>
      <c r="L5149" s="9"/>
      <c r="M5149" s="9"/>
      <c r="N5149" s="9"/>
      <c r="O5149" s="12"/>
      <c r="P5149" s="9"/>
      <c r="Q5149" s="9"/>
    </row>
    <row r="5150" spans="1:17" x14ac:dyDescent="0.2">
      <c r="A5150" s="9"/>
      <c r="B5150" s="10"/>
      <c r="C5150" s="9"/>
      <c r="D5150" s="11"/>
      <c r="E5150" s="11"/>
      <c r="F5150" s="9"/>
      <c r="G5150" s="9"/>
      <c r="H5150" s="9"/>
      <c r="I5150" s="9"/>
      <c r="J5150" s="9"/>
      <c r="K5150" s="9"/>
      <c r="L5150" s="9"/>
      <c r="M5150" s="9"/>
      <c r="N5150" s="9"/>
      <c r="O5150" s="12"/>
      <c r="P5150" s="9"/>
      <c r="Q5150" s="9"/>
    </row>
    <row r="5151" spans="1:17" x14ac:dyDescent="0.2">
      <c r="A5151" s="9"/>
      <c r="B5151" s="10"/>
      <c r="C5151" s="9"/>
      <c r="D5151" s="11"/>
      <c r="E5151" s="11"/>
      <c r="F5151" s="9"/>
      <c r="G5151" s="9"/>
      <c r="H5151" s="9"/>
      <c r="I5151" s="9"/>
      <c r="J5151" s="9"/>
      <c r="K5151" s="9"/>
      <c r="L5151" s="9"/>
      <c r="M5151" s="9"/>
      <c r="N5151" s="9"/>
      <c r="O5151" s="12"/>
      <c r="P5151" s="9"/>
      <c r="Q5151" s="9"/>
    </row>
    <row r="5152" spans="1:17" x14ac:dyDescent="0.2">
      <c r="A5152" s="9"/>
      <c r="B5152" s="10"/>
      <c r="C5152" s="9"/>
      <c r="D5152" s="11"/>
      <c r="E5152" s="11"/>
      <c r="F5152" s="9"/>
      <c r="G5152" s="9"/>
      <c r="H5152" s="9"/>
      <c r="I5152" s="9"/>
      <c r="J5152" s="9"/>
      <c r="K5152" s="9"/>
      <c r="L5152" s="9"/>
      <c r="M5152" s="9"/>
      <c r="N5152" s="9"/>
      <c r="O5152" s="12"/>
      <c r="P5152" s="9"/>
      <c r="Q5152" s="9"/>
    </row>
    <row r="5153" spans="1:17" x14ac:dyDescent="0.2">
      <c r="A5153" s="9"/>
      <c r="B5153" s="10"/>
      <c r="C5153" s="9"/>
      <c r="D5153" s="11"/>
      <c r="E5153" s="11"/>
      <c r="F5153" s="9"/>
      <c r="G5153" s="9"/>
      <c r="H5153" s="9"/>
      <c r="I5153" s="9"/>
      <c r="J5153" s="9"/>
      <c r="K5153" s="9"/>
      <c r="L5153" s="9"/>
      <c r="M5153" s="9"/>
      <c r="N5153" s="9"/>
      <c r="O5153" s="12"/>
      <c r="P5153" s="9"/>
      <c r="Q5153" s="9"/>
    </row>
    <row r="5154" spans="1:17" x14ac:dyDescent="0.2">
      <c r="A5154" s="9"/>
      <c r="B5154" s="10"/>
      <c r="C5154" s="9"/>
      <c r="D5154" s="11"/>
      <c r="E5154" s="11"/>
      <c r="F5154" s="9"/>
      <c r="G5154" s="9"/>
      <c r="H5154" s="9"/>
      <c r="I5154" s="9"/>
      <c r="J5154" s="9"/>
      <c r="K5154" s="9"/>
      <c r="L5154" s="9"/>
      <c r="M5154" s="9"/>
      <c r="N5154" s="9"/>
      <c r="O5154" s="12"/>
      <c r="P5154" s="9"/>
      <c r="Q5154" s="9"/>
    </row>
    <row r="5155" spans="1:17" x14ac:dyDescent="0.2">
      <c r="A5155" s="9"/>
      <c r="B5155" s="10"/>
      <c r="C5155" s="9"/>
      <c r="D5155" s="11"/>
      <c r="E5155" s="11"/>
      <c r="F5155" s="9"/>
      <c r="G5155" s="9"/>
      <c r="H5155" s="9"/>
      <c r="I5155" s="9"/>
      <c r="J5155" s="9"/>
      <c r="K5155" s="9"/>
      <c r="L5155" s="9"/>
      <c r="M5155" s="9"/>
      <c r="N5155" s="9"/>
      <c r="O5155" s="12"/>
      <c r="P5155" s="9"/>
      <c r="Q5155" s="9"/>
    </row>
    <row r="5156" spans="1:17" x14ac:dyDescent="0.2">
      <c r="A5156" s="9"/>
      <c r="B5156" s="10"/>
      <c r="C5156" s="9"/>
      <c r="D5156" s="11"/>
      <c r="E5156" s="11"/>
      <c r="F5156" s="9"/>
      <c r="G5156" s="9"/>
      <c r="H5156" s="9"/>
      <c r="I5156" s="9"/>
      <c r="J5156" s="9"/>
      <c r="K5156" s="9"/>
      <c r="L5156" s="9"/>
      <c r="M5156" s="9"/>
      <c r="N5156" s="9"/>
      <c r="O5156" s="12"/>
      <c r="P5156" s="9"/>
      <c r="Q5156" s="9"/>
    </row>
    <row r="5157" spans="1:17" x14ac:dyDescent="0.2">
      <c r="A5157" s="9"/>
      <c r="B5157" s="10"/>
      <c r="C5157" s="9"/>
      <c r="D5157" s="11"/>
      <c r="E5157" s="11"/>
      <c r="F5157" s="9"/>
      <c r="G5157" s="9"/>
      <c r="H5157" s="9"/>
      <c r="I5157" s="9"/>
      <c r="J5157" s="9"/>
      <c r="K5157" s="9"/>
      <c r="L5157" s="9"/>
      <c r="M5157" s="9"/>
      <c r="N5157" s="9"/>
      <c r="O5157" s="12"/>
      <c r="P5157" s="9"/>
      <c r="Q5157" s="9"/>
    </row>
    <row r="5158" spans="1:17" x14ac:dyDescent="0.2">
      <c r="A5158" s="9"/>
      <c r="B5158" s="10"/>
      <c r="C5158" s="9"/>
      <c r="D5158" s="11"/>
      <c r="E5158" s="11"/>
      <c r="F5158" s="9"/>
      <c r="G5158" s="9"/>
      <c r="H5158" s="9"/>
      <c r="I5158" s="9"/>
      <c r="J5158" s="9"/>
      <c r="K5158" s="9"/>
      <c r="L5158" s="9"/>
      <c r="M5158" s="9"/>
      <c r="N5158" s="9"/>
      <c r="O5158" s="12"/>
      <c r="P5158" s="9"/>
      <c r="Q5158" s="9"/>
    </row>
    <row r="5159" spans="1:17" x14ac:dyDescent="0.2">
      <c r="A5159" s="9"/>
      <c r="B5159" s="10"/>
      <c r="C5159" s="9"/>
      <c r="D5159" s="11"/>
      <c r="E5159" s="11"/>
      <c r="F5159" s="9"/>
      <c r="G5159" s="9"/>
      <c r="H5159" s="9"/>
      <c r="I5159" s="9"/>
      <c r="J5159" s="9"/>
      <c r="K5159" s="9"/>
      <c r="L5159" s="9"/>
      <c r="M5159" s="9"/>
      <c r="N5159" s="9"/>
      <c r="O5159" s="12"/>
      <c r="P5159" s="9"/>
      <c r="Q5159" s="9"/>
    </row>
    <row r="5160" spans="1:17" x14ac:dyDescent="0.2">
      <c r="A5160" s="9"/>
      <c r="B5160" s="10"/>
      <c r="C5160" s="9"/>
      <c r="D5160" s="11"/>
      <c r="E5160" s="11"/>
      <c r="F5160" s="9"/>
      <c r="G5160" s="9"/>
      <c r="H5160" s="9"/>
      <c r="I5160" s="9"/>
      <c r="J5160" s="9"/>
      <c r="K5160" s="9"/>
      <c r="L5160" s="9"/>
      <c r="M5160" s="9"/>
      <c r="N5160" s="9"/>
      <c r="O5160" s="12"/>
      <c r="P5160" s="9"/>
      <c r="Q5160" s="9"/>
    </row>
    <row r="5161" spans="1:17" x14ac:dyDescent="0.2">
      <c r="A5161" s="9"/>
      <c r="B5161" s="10"/>
      <c r="C5161" s="9"/>
      <c r="D5161" s="11"/>
      <c r="E5161" s="11"/>
      <c r="F5161" s="9"/>
      <c r="G5161" s="9"/>
      <c r="H5161" s="9"/>
      <c r="I5161" s="9"/>
      <c r="J5161" s="9"/>
      <c r="K5161" s="9"/>
      <c r="L5161" s="9"/>
      <c r="M5161" s="9"/>
      <c r="N5161" s="9"/>
      <c r="O5161" s="12"/>
      <c r="P5161" s="9"/>
      <c r="Q5161" s="9"/>
    </row>
    <row r="5162" spans="1:17" x14ac:dyDescent="0.2">
      <c r="A5162" s="9"/>
      <c r="B5162" s="10"/>
      <c r="C5162" s="9"/>
      <c r="D5162" s="11"/>
      <c r="E5162" s="11"/>
      <c r="F5162" s="9"/>
      <c r="G5162" s="9"/>
      <c r="H5162" s="9"/>
      <c r="I5162" s="9"/>
      <c r="J5162" s="9"/>
      <c r="K5162" s="9"/>
      <c r="L5162" s="9"/>
      <c r="M5162" s="9"/>
      <c r="N5162" s="9"/>
      <c r="O5162" s="12"/>
      <c r="P5162" s="9"/>
      <c r="Q5162" s="9"/>
    </row>
    <row r="5163" spans="1:17" x14ac:dyDescent="0.2">
      <c r="A5163" s="9"/>
      <c r="B5163" s="10"/>
      <c r="C5163" s="9"/>
      <c r="D5163" s="11"/>
      <c r="E5163" s="11"/>
      <c r="F5163" s="9"/>
      <c r="G5163" s="9"/>
      <c r="H5163" s="9"/>
      <c r="I5163" s="9"/>
      <c r="J5163" s="9"/>
      <c r="K5163" s="9"/>
      <c r="L5163" s="9"/>
      <c r="M5163" s="9"/>
      <c r="N5163" s="9"/>
      <c r="O5163" s="12"/>
      <c r="P5163" s="9"/>
      <c r="Q5163" s="9"/>
    </row>
    <row r="5164" spans="1:17" x14ac:dyDescent="0.2">
      <c r="A5164" s="9"/>
      <c r="B5164" s="10"/>
      <c r="C5164" s="9"/>
      <c r="D5164" s="11"/>
      <c r="E5164" s="11"/>
      <c r="F5164" s="9"/>
      <c r="G5164" s="9"/>
      <c r="H5164" s="9"/>
      <c r="I5164" s="9"/>
      <c r="J5164" s="9"/>
      <c r="K5164" s="9"/>
      <c r="L5164" s="9"/>
      <c r="M5164" s="9"/>
      <c r="N5164" s="9"/>
      <c r="O5164" s="12"/>
      <c r="P5164" s="9"/>
      <c r="Q5164" s="9"/>
    </row>
    <row r="5165" spans="1:17" x14ac:dyDescent="0.2">
      <c r="A5165" s="9"/>
      <c r="B5165" s="10"/>
      <c r="C5165" s="9"/>
      <c r="D5165" s="11"/>
      <c r="E5165" s="11"/>
      <c r="F5165" s="9"/>
      <c r="G5165" s="9"/>
      <c r="H5165" s="9"/>
      <c r="I5165" s="9"/>
      <c r="J5165" s="9"/>
      <c r="K5165" s="9"/>
      <c r="L5165" s="9"/>
      <c r="M5165" s="9"/>
      <c r="N5165" s="9"/>
      <c r="O5165" s="12"/>
      <c r="P5165" s="9"/>
      <c r="Q5165" s="9"/>
    </row>
    <row r="5166" spans="1:17" x14ac:dyDescent="0.2">
      <c r="A5166" s="9"/>
      <c r="B5166" s="10"/>
      <c r="C5166" s="9"/>
      <c r="D5166" s="11"/>
      <c r="E5166" s="11"/>
      <c r="F5166" s="9"/>
      <c r="G5166" s="9"/>
      <c r="H5166" s="9"/>
      <c r="I5166" s="9"/>
      <c r="J5166" s="9"/>
      <c r="K5166" s="9"/>
      <c r="L5166" s="9"/>
      <c r="M5166" s="9"/>
      <c r="N5166" s="9"/>
      <c r="O5166" s="12"/>
      <c r="P5166" s="9"/>
      <c r="Q5166" s="9"/>
    </row>
    <row r="5167" spans="1:17" x14ac:dyDescent="0.2">
      <c r="A5167" s="9"/>
      <c r="B5167" s="10"/>
      <c r="C5167" s="9"/>
      <c r="D5167" s="11"/>
      <c r="E5167" s="11"/>
      <c r="F5167" s="9"/>
      <c r="G5167" s="9"/>
      <c r="H5167" s="9"/>
      <c r="I5167" s="9"/>
      <c r="J5167" s="9"/>
      <c r="K5167" s="9"/>
      <c r="L5167" s="9"/>
      <c r="M5167" s="9"/>
      <c r="N5167" s="9"/>
      <c r="O5167" s="12"/>
      <c r="P5167" s="9"/>
      <c r="Q5167" s="9"/>
    </row>
    <row r="5168" spans="1:17" x14ac:dyDescent="0.2">
      <c r="A5168" s="9"/>
      <c r="B5168" s="10"/>
      <c r="C5168" s="9"/>
      <c r="D5168" s="11"/>
      <c r="E5168" s="11"/>
      <c r="F5168" s="9"/>
      <c r="G5168" s="9"/>
      <c r="H5168" s="9"/>
      <c r="I5168" s="9"/>
      <c r="J5168" s="9"/>
      <c r="K5168" s="9"/>
      <c r="L5168" s="9"/>
      <c r="M5168" s="9"/>
      <c r="N5168" s="9"/>
      <c r="O5168" s="12"/>
      <c r="P5168" s="9"/>
      <c r="Q5168" s="9"/>
    </row>
    <row r="5169" spans="1:17" x14ac:dyDescent="0.2">
      <c r="A5169" s="9"/>
      <c r="B5169" s="10"/>
      <c r="C5169" s="9"/>
      <c r="D5169" s="11"/>
      <c r="E5169" s="11"/>
      <c r="F5169" s="9"/>
      <c r="G5169" s="9"/>
      <c r="H5169" s="9"/>
      <c r="I5169" s="9"/>
      <c r="J5169" s="9"/>
      <c r="K5169" s="9"/>
      <c r="L5169" s="9"/>
      <c r="M5169" s="9"/>
      <c r="N5169" s="9"/>
      <c r="O5169" s="12"/>
      <c r="P5169" s="9"/>
      <c r="Q5169" s="9"/>
    </row>
    <row r="5170" spans="1:17" x14ac:dyDescent="0.2">
      <c r="A5170" s="9"/>
      <c r="B5170" s="10"/>
      <c r="C5170" s="9"/>
      <c r="D5170" s="11"/>
      <c r="E5170" s="11"/>
      <c r="F5170" s="9"/>
      <c r="G5170" s="9"/>
      <c r="H5170" s="9"/>
      <c r="I5170" s="9"/>
      <c r="J5170" s="9"/>
      <c r="K5170" s="9"/>
      <c r="L5170" s="9"/>
      <c r="M5170" s="9"/>
      <c r="N5170" s="9"/>
      <c r="O5170" s="12"/>
      <c r="P5170" s="9"/>
      <c r="Q5170" s="9"/>
    </row>
    <row r="5171" spans="1:17" x14ac:dyDescent="0.2">
      <c r="A5171" s="9"/>
      <c r="B5171" s="10"/>
      <c r="C5171" s="9"/>
      <c r="D5171" s="11"/>
      <c r="E5171" s="11"/>
      <c r="F5171" s="9"/>
      <c r="G5171" s="9"/>
      <c r="H5171" s="9"/>
      <c r="I5171" s="9"/>
      <c r="J5171" s="9"/>
      <c r="K5171" s="9"/>
      <c r="L5171" s="9"/>
      <c r="M5171" s="9"/>
      <c r="N5171" s="9"/>
      <c r="O5171" s="12"/>
      <c r="P5171" s="9"/>
      <c r="Q5171" s="9"/>
    </row>
    <row r="5172" spans="1:17" x14ac:dyDescent="0.2">
      <c r="A5172" s="9"/>
      <c r="B5172" s="10"/>
      <c r="C5172" s="9"/>
      <c r="D5172" s="11"/>
      <c r="E5172" s="11"/>
      <c r="F5172" s="9"/>
      <c r="G5172" s="9"/>
      <c r="H5172" s="9"/>
      <c r="I5172" s="9"/>
      <c r="J5172" s="9"/>
      <c r="K5172" s="9"/>
      <c r="L5172" s="9"/>
      <c r="M5172" s="9"/>
      <c r="N5172" s="9"/>
      <c r="O5172" s="12"/>
      <c r="P5172" s="9"/>
      <c r="Q5172" s="9"/>
    </row>
    <row r="5173" spans="1:17" x14ac:dyDescent="0.2">
      <c r="A5173" s="9"/>
      <c r="B5173" s="10"/>
      <c r="C5173" s="9"/>
      <c r="D5173" s="11"/>
      <c r="E5173" s="11"/>
      <c r="F5173" s="9"/>
      <c r="G5173" s="9"/>
      <c r="H5173" s="9"/>
      <c r="I5173" s="9"/>
      <c r="J5173" s="9"/>
      <c r="K5173" s="9"/>
      <c r="L5173" s="9"/>
      <c r="M5173" s="9"/>
      <c r="N5173" s="9"/>
      <c r="O5173" s="12"/>
      <c r="P5173" s="9"/>
      <c r="Q5173" s="9"/>
    </row>
    <row r="5174" spans="1:17" x14ac:dyDescent="0.2">
      <c r="A5174" s="9"/>
      <c r="B5174" s="10"/>
      <c r="C5174" s="9"/>
      <c r="D5174" s="11"/>
      <c r="E5174" s="11"/>
      <c r="F5174" s="9"/>
      <c r="G5174" s="9"/>
      <c r="H5174" s="9"/>
      <c r="I5174" s="9"/>
      <c r="J5174" s="9"/>
      <c r="K5174" s="9"/>
      <c r="L5174" s="9"/>
      <c r="M5174" s="9"/>
      <c r="N5174" s="9"/>
      <c r="O5174" s="12"/>
      <c r="P5174" s="9"/>
      <c r="Q5174" s="9"/>
    </row>
    <row r="5175" spans="1:17" x14ac:dyDescent="0.2">
      <c r="A5175" s="9"/>
      <c r="B5175" s="10"/>
      <c r="C5175" s="9"/>
      <c r="D5175" s="11"/>
      <c r="E5175" s="11"/>
      <c r="F5175" s="9"/>
      <c r="G5175" s="9"/>
      <c r="H5175" s="9"/>
      <c r="I5175" s="9"/>
      <c r="J5175" s="9"/>
      <c r="K5175" s="9"/>
      <c r="L5175" s="9"/>
      <c r="M5175" s="9"/>
      <c r="N5175" s="9"/>
      <c r="O5175" s="12"/>
      <c r="P5175" s="9"/>
      <c r="Q5175" s="9"/>
    </row>
    <row r="5176" spans="1:17" x14ac:dyDescent="0.2">
      <c r="A5176" s="9"/>
      <c r="B5176" s="10"/>
      <c r="C5176" s="9"/>
      <c r="D5176" s="11"/>
      <c r="E5176" s="11"/>
      <c r="F5176" s="9"/>
      <c r="G5176" s="9"/>
      <c r="H5176" s="9"/>
      <c r="I5176" s="9"/>
      <c r="J5176" s="9"/>
      <c r="K5176" s="9"/>
      <c r="L5176" s="9"/>
      <c r="M5176" s="9"/>
      <c r="N5176" s="9"/>
      <c r="O5176" s="12"/>
      <c r="P5176" s="9"/>
      <c r="Q5176" s="9"/>
    </row>
    <row r="5177" spans="1:17" x14ac:dyDescent="0.2">
      <c r="A5177" s="9"/>
      <c r="B5177" s="10"/>
      <c r="C5177" s="9"/>
      <c r="D5177" s="11"/>
      <c r="E5177" s="11"/>
      <c r="F5177" s="9"/>
      <c r="G5177" s="9"/>
      <c r="H5177" s="9"/>
      <c r="I5177" s="9"/>
      <c r="J5177" s="9"/>
      <c r="K5177" s="9"/>
      <c r="L5177" s="9"/>
      <c r="M5177" s="9"/>
      <c r="N5177" s="9"/>
      <c r="O5177" s="12"/>
      <c r="P5177" s="9"/>
      <c r="Q5177" s="9"/>
    </row>
    <row r="5178" spans="1:17" x14ac:dyDescent="0.2">
      <c r="A5178" s="9"/>
      <c r="B5178" s="10"/>
      <c r="C5178" s="9"/>
      <c r="D5178" s="11"/>
      <c r="E5178" s="11"/>
      <c r="F5178" s="9"/>
      <c r="G5178" s="9"/>
      <c r="H5178" s="9"/>
      <c r="I5178" s="9"/>
      <c r="J5178" s="9"/>
      <c r="K5178" s="9"/>
      <c r="L5178" s="9"/>
      <c r="M5178" s="9"/>
      <c r="N5178" s="9"/>
      <c r="O5178" s="12"/>
      <c r="P5178" s="9"/>
      <c r="Q5178" s="9"/>
    </row>
    <row r="5179" spans="1:17" x14ac:dyDescent="0.2">
      <c r="A5179" s="9"/>
      <c r="B5179" s="10"/>
      <c r="C5179" s="9"/>
      <c r="D5179" s="11"/>
      <c r="E5179" s="11"/>
      <c r="F5179" s="9"/>
      <c r="G5179" s="9"/>
      <c r="H5179" s="9"/>
      <c r="I5179" s="9"/>
      <c r="J5179" s="9"/>
      <c r="K5179" s="9"/>
      <c r="L5179" s="9"/>
      <c r="M5179" s="9"/>
      <c r="N5179" s="9"/>
      <c r="O5179" s="12"/>
      <c r="P5179" s="9"/>
      <c r="Q5179" s="9"/>
    </row>
    <row r="5180" spans="1:17" x14ac:dyDescent="0.2">
      <c r="A5180" s="9"/>
      <c r="B5180" s="10"/>
      <c r="C5180" s="9"/>
      <c r="D5180" s="11"/>
      <c r="E5180" s="11"/>
      <c r="F5180" s="9"/>
      <c r="G5180" s="9"/>
      <c r="H5180" s="9"/>
      <c r="I5180" s="9"/>
      <c r="J5180" s="9"/>
      <c r="K5180" s="9"/>
      <c r="L5180" s="9"/>
      <c r="M5180" s="9"/>
      <c r="N5180" s="9"/>
      <c r="O5180" s="12"/>
      <c r="P5180" s="9"/>
      <c r="Q5180" s="9"/>
    </row>
    <row r="5181" spans="1:17" x14ac:dyDescent="0.2">
      <c r="A5181" s="9"/>
      <c r="B5181" s="10"/>
      <c r="C5181" s="9"/>
      <c r="D5181" s="11"/>
      <c r="E5181" s="11"/>
      <c r="F5181" s="9"/>
      <c r="G5181" s="9"/>
      <c r="H5181" s="9"/>
      <c r="I5181" s="9"/>
      <c r="J5181" s="9"/>
      <c r="K5181" s="9"/>
      <c r="L5181" s="9"/>
      <c r="M5181" s="9"/>
      <c r="N5181" s="9"/>
      <c r="O5181" s="12"/>
      <c r="P5181" s="9"/>
      <c r="Q5181" s="9"/>
    </row>
    <row r="5182" spans="1:17" x14ac:dyDescent="0.2">
      <c r="A5182" s="9"/>
      <c r="B5182" s="10"/>
      <c r="C5182" s="9"/>
      <c r="D5182" s="11"/>
      <c r="E5182" s="11"/>
      <c r="F5182" s="9"/>
      <c r="G5182" s="9"/>
      <c r="H5182" s="9"/>
      <c r="I5182" s="9"/>
      <c r="J5182" s="9"/>
      <c r="K5182" s="9"/>
      <c r="L5182" s="9"/>
      <c r="M5182" s="9"/>
      <c r="N5182" s="9"/>
      <c r="O5182" s="12"/>
      <c r="P5182" s="9"/>
      <c r="Q5182" s="9"/>
    </row>
    <row r="5183" spans="1:17" x14ac:dyDescent="0.2">
      <c r="A5183" s="9"/>
      <c r="B5183" s="10"/>
      <c r="C5183" s="9"/>
      <c r="D5183" s="11"/>
      <c r="E5183" s="11"/>
      <c r="F5183" s="9"/>
      <c r="G5183" s="9"/>
      <c r="H5183" s="9"/>
      <c r="I5183" s="9"/>
      <c r="J5183" s="9"/>
      <c r="K5183" s="9"/>
      <c r="L5183" s="9"/>
      <c r="M5183" s="9"/>
      <c r="N5183" s="9"/>
      <c r="O5183" s="12"/>
      <c r="P5183" s="9"/>
      <c r="Q5183" s="9"/>
    </row>
    <row r="5184" spans="1:17" x14ac:dyDescent="0.2">
      <c r="A5184" s="9"/>
      <c r="B5184" s="10"/>
      <c r="C5184" s="9"/>
      <c r="D5184" s="11"/>
      <c r="E5184" s="11"/>
      <c r="F5184" s="9"/>
      <c r="G5184" s="9"/>
      <c r="H5184" s="9"/>
      <c r="I5184" s="9"/>
      <c r="J5184" s="9"/>
      <c r="K5184" s="9"/>
      <c r="L5184" s="9"/>
      <c r="M5184" s="9"/>
      <c r="N5184" s="9"/>
      <c r="O5184" s="12"/>
      <c r="P5184" s="9"/>
      <c r="Q5184" s="9"/>
    </row>
    <row r="5185" spans="1:17" x14ac:dyDescent="0.2">
      <c r="A5185" s="9"/>
      <c r="B5185" s="10"/>
      <c r="C5185" s="9"/>
      <c r="D5185" s="11"/>
      <c r="E5185" s="11"/>
      <c r="F5185" s="9"/>
      <c r="G5185" s="9"/>
      <c r="H5185" s="9"/>
      <c r="I5185" s="9"/>
      <c r="J5185" s="9"/>
      <c r="K5185" s="9"/>
      <c r="L5185" s="9"/>
      <c r="M5185" s="9"/>
      <c r="N5185" s="9"/>
      <c r="O5185" s="12"/>
      <c r="P5185" s="9"/>
      <c r="Q5185" s="9"/>
    </row>
    <row r="5186" spans="1:17" x14ac:dyDescent="0.2">
      <c r="A5186" s="9"/>
      <c r="B5186" s="10"/>
      <c r="C5186" s="9"/>
      <c r="D5186" s="11"/>
      <c r="E5186" s="11"/>
      <c r="F5186" s="9"/>
      <c r="G5186" s="9"/>
      <c r="H5186" s="9"/>
      <c r="I5186" s="9"/>
      <c r="J5186" s="9"/>
      <c r="K5186" s="9"/>
      <c r="L5186" s="9"/>
      <c r="M5186" s="9"/>
      <c r="N5186" s="9"/>
      <c r="O5186" s="12"/>
      <c r="P5186" s="9"/>
      <c r="Q5186" s="9"/>
    </row>
    <row r="5187" spans="1:17" x14ac:dyDescent="0.2">
      <c r="A5187" s="9"/>
      <c r="B5187" s="10"/>
      <c r="C5187" s="9"/>
      <c r="D5187" s="11"/>
      <c r="E5187" s="11"/>
      <c r="F5187" s="9"/>
      <c r="G5187" s="9"/>
      <c r="H5187" s="9"/>
      <c r="I5187" s="9"/>
      <c r="J5187" s="9"/>
      <c r="K5187" s="9"/>
      <c r="L5187" s="9"/>
      <c r="M5187" s="9"/>
      <c r="N5187" s="9"/>
      <c r="O5187" s="12"/>
      <c r="P5187" s="9"/>
      <c r="Q5187" s="9"/>
    </row>
    <row r="5188" spans="1:17" x14ac:dyDescent="0.2">
      <c r="A5188" s="9"/>
      <c r="B5188" s="10"/>
      <c r="C5188" s="9"/>
      <c r="D5188" s="11"/>
      <c r="E5188" s="11"/>
      <c r="F5188" s="9"/>
      <c r="G5188" s="9"/>
      <c r="H5188" s="9"/>
      <c r="I5188" s="9"/>
      <c r="J5188" s="9"/>
      <c r="K5188" s="9"/>
      <c r="L5188" s="9"/>
      <c r="M5188" s="9"/>
      <c r="N5188" s="9"/>
      <c r="O5188" s="12"/>
      <c r="P5188" s="9"/>
      <c r="Q5188" s="9"/>
    </row>
    <row r="5189" spans="1:17" x14ac:dyDescent="0.2">
      <c r="A5189" s="9"/>
      <c r="B5189" s="10"/>
      <c r="C5189" s="9"/>
      <c r="D5189" s="11"/>
      <c r="E5189" s="11"/>
      <c r="F5189" s="9"/>
      <c r="G5189" s="9"/>
      <c r="H5189" s="9"/>
      <c r="I5189" s="9"/>
      <c r="J5189" s="9"/>
      <c r="K5189" s="9"/>
      <c r="L5189" s="9"/>
      <c r="M5189" s="9"/>
      <c r="N5189" s="9"/>
      <c r="O5189" s="12"/>
      <c r="P5189" s="9"/>
      <c r="Q5189" s="9"/>
    </row>
    <row r="5190" spans="1:17" x14ac:dyDescent="0.2">
      <c r="A5190" s="9"/>
      <c r="B5190" s="10"/>
      <c r="C5190" s="9"/>
      <c r="D5190" s="11"/>
      <c r="E5190" s="11"/>
      <c r="F5190" s="9"/>
      <c r="G5190" s="9"/>
      <c r="H5190" s="9"/>
      <c r="I5190" s="9"/>
      <c r="J5190" s="9"/>
      <c r="K5190" s="9"/>
      <c r="L5190" s="9"/>
      <c r="M5190" s="9"/>
      <c r="N5190" s="9"/>
      <c r="O5190" s="12"/>
      <c r="P5190" s="9"/>
      <c r="Q5190" s="9"/>
    </row>
    <row r="5191" spans="1:17" x14ac:dyDescent="0.2">
      <c r="A5191" s="9"/>
      <c r="B5191" s="10"/>
      <c r="C5191" s="9"/>
      <c r="D5191" s="11"/>
      <c r="E5191" s="11"/>
      <c r="F5191" s="9"/>
      <c r="G5191" s="9"/>
      <c r="H5191" s="9"/>
      <c r="I5191" s="9"/>
      <c r="J5191" s="9"/>
      <c r="K5191" s="9"/>
      <c r="L5191" s="9"/>
      <c r="M5191" s="9"/>
      <c r="N5191" s="9"/>
      <c r="O5191" s="12"/>
      <c r="P5191" s="9"/>
      <c r="Q5191" s="9"/>
    </row>
    <row r="5192" spans="1:17" x14ac:dyDescent="0.2">
      <c r="A5192" s="9"/>
      <c r="B5192" s="10"/>
      <c r="C5192" s="9"/>
      <c r="D5192" s="11"/>
      <c r="E5192" s="11"/>
      <c r="F5192" s="9"/>
      <c r="G5192" s="9"/>
      <c r="H5192" s="9"/>
      <c r="I5192" s="9"/>
      <c r="J5192" s="9"/>
      <c r="K5192" s="9"/>
      <c r="L5192" s="9"/>
      <c r="M5192" s="9"/>
      <c r="N5192" s="9"/>
      <c r="O5192" s="12"/>
      <c r="P5192" s="9"/>
      <c r="Q5192" s="9"/>
    </row>
    <row r="5193" spans="1:17" x14ac:dyDescent="0.2">
      <c r="A5193" s="9"/>
      <c r="B5193" s="10"/>
      <c r="C5193" s="9"/>
      <c r="D5193" s="11"/>
      <c r="E5193" s="11"/>
      <c r="F5193" s="9"/>
      <c r="G5193" s="9"/>
      <c r="H5193" s="9"/>
      <c r="I5193" s="9"/>
      <c r="J5193" s="9"/>
      <c r="K5193" s="9"/>
      <c r="L5193" s="9"/>
      <c r="M5193" s="9"/>
      <c r="N5193" s="9"/>
      <c r="O5193" s="12"/>
      <c r="P5193" s="9"/>
      <c r="Q5193" s="9"/>
    </row>
    <row r="5194" spans="1:17" x14ac:dyDescent="0.2">
      <c r="A5194" s="9"/>
      <c r="B5194" s="10"/>
      <c r="C5194" s="9"/>
      <c r="D5194" s="11"/>
      <c r="E5194" s="11"/>
      <c r="F5194" s="9"/>
      <c r="G5194" s="9"/>
      <c r="H5194" s="9"/>
      <c r="I5194" s="9"/>
      <c r="J5194" s="9"/>
      <c r="K5194" s="9"/>
      <c r="L5194" s="9"/>
      <c r="M5194" s="9"/>
      <c r="N5194" s="9"/>
      <c r="O5194" s="12"/>
      <c r="P5194" s="9"/>
      <c r="Q5194" s="9"/>
    </row>
    <row r="5195" spans="1:17" x14ac:dyDescent="0.2">
      <c r="A5195" s="9"/>
      <c r="B5195" s="10"/>
      <c r="C5195" s="9"/>
      <c r="D5195" s="11"/>
      <c r="E5195" s="11"/>
      <c r="F5195" s="9"/>
      <c r="G5195" s="9"/>
      <c r="H5195" s="9"/>
      <c r="I5195" s="9"/>
      <c r="J5195" s="9"/>
      <c r="K5195" s="9"/>
      <c r="L5195" s="9"/>
      <c r="M5195" s="9"/>
      <c r="N5195" s="9"/>
      <c r="O5195" s="12"/>
      <c r="P5195" s="9"/>
      <c r="Q5195" s="9"/>
    </row>
    <row r="5196" spans="1:17" x14ac:dyDescent="0.2">
      <c r="A5196" s="9"/>
      <c r="B5196" s="10"/>
      <c r="C5196" s="9"/>
      <c r="D5196" s="11"/>
      <c r="E5196" s="11"/>
      <c r="F5196" s="9"/>
      <c r="G5196" s="9"/>
      <c r="H5196" s="9"/>
      <c r="I5196" s="9"/>
      <c r="J5196" s="9"/>
      <c r="K5196" s="9"/>
      <c r="L5196" s="9"/>
      <c r="M5196" s="9"/>
      <c r="N5196" s="9"/>
      <c r="O5196" s="12"/>
      <c r="P5196" s="9"/>
      <c r="Q5196" s="9"/>
    </row>
    <row r="5197" spans="1:17" x14ac:dyDescent="0.2">
      <c r="A5197" s="9"/>
      <c r="B5197" s="10"/>
      <c r="C5197" s="9"/>
      <c r="D5197" s="11"/>
      <c r="E5197" s="11"/>
      <c r="F5197" s="9"/>
      <c r="G5197" s="9"/>
      <c r="H5197" s="9"/>
      <c r="I5197" s="9"/>
      <c r="J5197" s="9"/>
      <c r="K5197" s="9"/>
      <c r="L5197" s="9"/>
      <c r="M5197" s="9"/>
      <c r="N5197" s="9"/>
      <c r="O5197" s="12"/>
      <c r="P5197" s="9"/>
      <c r="Q5197" s="9"/>
    </row>
    <row r="5198" spans="1:17" x14ac:dyDescent="0.2">
      <c r="A5198" s="9"/>
      <c r="B5198" s="10"/>
      <c r="C5198" s="9"/>
      <c r="D5198" s="11"/>
      <c r="E5198" s="11"/>
      <c r="F5198" s="9"/>
      <c r="G5198" s="9"/>
      <c r="H5198" s="9"/>
      <c r="I5198" s="9"/>
      <c r="J5198" s="9"/>
      <c r="K5198" s="9"/>
      <c r="L5198" s="9"/>
      <c r="M5198" s="9"/>
      <c r="N5198" s="9"/>
      <c r="O5198" s="12"/>
      <c r="P5198" s="9"/>
      <c r="Q5198" s="9"/>
    </row>
    <row r="5199" spans="1:17" x14ac:dyDescent="0.2">
      <c r="A5199" s="9"/>
      <c r="B5199" s="10"/>
      <c r="C5199" s="9"/>
      <c r="D5199" s="11"/>
      <c r="E5199" s="11"/>
      <c r="F5199" s="9"/>
      <c r="G5199" s="9"/>
      <c r="H5199" s="9"/>
      <c r="I5199" s="9"/>
      <c r="J5199" s="9"/>
      <c r="K5199" s="9"/>
      <c r="L5199" s="9"/>
      <c r="M5199" s="9"/>
      <c r="N5199" s="9"/>
      <c r="O5199" s="12"/>
      <c r="P5199" s="9"/>
      <c r="Q5199" s="9"/>
    </row>
    <row r="5200" spans="1:17" x14ac:dyDescent="0.2">
      <c r="A5200" s="9"/>
      <c r="B5200" s="10"/>
      <c r="C5200" s="9"/>
      <c r="D5200" s="11"/>
      <c r="E5200" s="11"/>
      <c r="F5200" s="9"/>
      <c r="G5200" s="9"/>
      <c r="H5200" s="9"/>
      <c r="I5200" s="9"/>
      <c r="J5200" s="9"/>
      <c r="K5200" s="9"/>
      <c r="L5200" s="9"/>
      <c r="M5200" s="9"/>
      <c r="N5200" s="9"/>
      <c r="O5200" s="12"/>
      <c r="P5200" s="9"/>
      <c r="Q5200" s="9"/>
    </row>
    <row r="5201" spans="1:17" x14ac:dyDescent="0.2">
      <c r="A5201" s="9"/>
      <c r="B5201" s="10"/>
      <c r="C5201" s="9"/>
      <c r="D5201" s="11"/>
      <c r="E5201" s="11"/>
      <c r="F5201" s="9"/>
      <c r="G5201" s="9"/>
      <c r="H5201" s="9"/>
      <c r="I5201" s="9"/>
      <c r="J5201" s="9"/>
      <c r="K5201" s="9"/>
      <c r="L5201" s="9"/>
      <c r="M5201" s="9"/>
      <c r="N5201" s="9"/>
      <c r="O5201" s="12"/>
      <c r="P5201" s="9"/>
      <c r="Q5201" s="9"/>
    </row>
    <row r="5202" spans="1:17" x14ac:dyDescent="0.2">
      <c r="A5202" s="9"/>
      <c r="B5202" s="10"/>
      <c r="C5202" s="9"/>
      <c r="D5202" s="11"/>
      <c r="E5202" s="11"/>
      <c r="F5202" s="9"/>
      <c r="G5202" s="9"/>
      <c r="H5202" s="9"/>
      <c r="I5202" s="9"/>
      <c r="J5202" s="9"/>
      <c r="K5202" s="9"/>
      <c r="L5202" s="9"/>
      <c r="M5202" s="9"/>
      <c r="N5202" s="9"/>
      <c r="O5202" s="12"/>
      <c r="P5202" s="9"/>
      <c r="Q5202" s="9"/>
    </row>
    <row r="5203" spans="1:17" x14ac:dyDescent="0.2">
      <c r="A5203" s="9"/>
      <c r="B5203" s="10"/>
      <c r="C5203" s="9"/>
      <c r="D5203" s="11"/>
      <c r="E5203" s="11"/>
      <c r="F5203" s="9"/>
      <c r="G5203" s="9"/>
      <c r="H5203" s="9"/>
      <c r="I5203" s="9"/>
      <c r="J5203" s="9"/>
      <c r="K5203" s="9"/>
      <c r="L5203" s="9"/>
      <c r="M5203" s="9"/>
      <c r="N5203" s="9"/>
      <c r="O5203" s="12"/>
      <c r="P5203" s="9"/>
      <c r="Q5203" s="9"/>
    </row>
    <row r="5204" spans="1:17" x14ac:dyDescent="0.2">
      <c r="A5204" s="9"/>
      <c r="B5204" s="10"/>
      <c r="C5204" s="9"/>
      <c r="D5204" s="11"/>
      <c r="E5204" s="11"/>
      <c r="F5204" s="9"/>
      <c r="G5204" s="9"/>
      <c r="H5204" s="9"/>
      <c r="I5204" s="9"/>
      <c r="J5204" s="9"/>
      <c r="K5204" s="9"/>
      <c r="L5204" s="9"/>
      <c r="M5204" s="9"/>
      <c r="N5204" s="9"/>
      <c r="O5204" s="12"/>
      <c r="P5204" s="9"/>
      <c r="Q5204" s="9"/>
    </row>
    <row r="5205" spans="1:17" x14ac:dyDescent="0.2">
      <c r="A5205" s="9"/>
      <c r="B5205" s="10"/>
      <c r="C5205" s="9"/>
      <c r="D5205" s="11"/>
      <c r="E5205" s="11"/>
      <c r="F5205" s="9"/>
      <c r="G5205" s="9"/>
      <c r="H5205" s="9"/>
      <c r="I5205" s="9"/>
      <c r="J5205" s="9"/>
      <c r="K5205" s="9"/>
      <c r="L5205" s="9"/>
      <c r="M5205" s="9"/>
      <c r="N5205" s="9"/>
      <c r="O5205" s="12"/>
      <c r="P5205" s="9"/>
      <c r="Q5205" s="9"/>
    </row>
    <row r="5206" spans="1:17" x14ac:dyDescent="0.2">
      <c r="A5206" s="9"/>
      <c r="B5206" s="10"/>
      <c r="C5206" s="9"/>
      <c r="D5206" s="11"/>
      <c r="E5206" s="11"/>
      <c r="F5206" s="9"/>
      <c r="G5206" s="9"/>
      <c r="H5206" s="9"/>
      <c r="I5206" s="9"/>
      <c r="J5206" s="9"/>
      <c r="K5206" s="9"/>
      <c r="L5206" s="9"/>
      <c r="M5206" s="9"/>
      <c r="N5206" s="9"/>
      <c r="O5206" s="12"/>
      <c r="P5206" s="9"/>
      <c r="Q5206" s="9"/>
    </row>
    <row r="5207" spans="1:17" x14ac:dyDescent="0.2">
      <c r="A5207" s="9"/>
      <c r="B5207" s="10"/>
      <c r="C5207" s="9"/>
      <c r="D5207" s="11"/>
      <c r="E5207" s="11"/>
      <c r="F5207" s="9"/>
      <c r="G5207" s="9"/>
      <c r="H5207" s="9"/>
      <c r="I5207" s="9"/>
      <c r="J5207" s="9"/>
      <c r="K5207" s="9"/>
      <c r="L5207" s="9"/>
      <c r="M5207" s="9"/>
      <c r="N5207" s="9"/>
      <c r="O5207" s="12"/>
      <c r="P5207" s="9"/>
      <c r="Q5207" s="9"/>
    </row>
    <row r="5208" spans="1:17" x14ac:dyDescent="0.2">
      <c r="A5208" s="9"/>
      <c r="B5208" s="10"/>
      <c r="C5208" s="9"/>
      <c r="D5208" s="11"/>
      <c r="E5208" s="11"/>
      <c r="F5208" s="9"/>
      <c r="G5208" s="9"/>
      <c r="H5208" s="9"/>
      <c r="I5208" s="9"/>
      <c r="J5208" s="9"/>
      <c r="K5208" s="9"/>
      <c r="L5208" s="9"/>
      <c r="M5208" s="9"/>
      <c r="N5208" s="9"/>
      <c r="O5208" s="12"/>
      <c r="P5208" s="9"/>
      <c r="Q5208" s="9"/>
    </row>
    <row r="5209" spans="1:17" x14ac:dyDescent="0.2">
      <c r="A5209" s="9"/>
      <c r="B5209" s="10"/>
      <c r="C5209" s="9"/>
      <c r="D5209" s="11"/>
      <c r="E5209" s="11"/>
      <c r="F5209" s="9"/>
      <c r="G5209" s="9"/>
      <c r="H5209" s="9"/>
      <c r="I5209" s="9"/>
      <c r="J5209" s="9"/>
      <c r="K5209" s="9"/>
      <c r="L5209" s="9"/>
      <c r="M5209" s="9"/>
      <c r="N5209" s="9"/>
      <c r="O5209" s="12"/>
      <c r="P5209" s="9"/>
      <c r="Q5209" s="9"/>
    </row>
    <row r="5210" spans="1:17" x14ac:dyDescent="0.2">
      <c r="A5210" s="9"/>
      <c r="B5210" s="10"/>
      <c r="C5210" s="9"/>
      <c r="D5210" s="11"/>
      <c r="E5210" s="11"/>
      <c r="F5210" s="9"/>
      <c r="G5210" s="9"/>
      <c r="H5210" s="9"/>
      <c r="I5210" s="9"/>
      <c r="J5210" s="9"/>
      <c r="K5210" s="9"/>
      <c r="L5210" s="9"/>
      <c r="M5210" s="9"/>
      <c r="N5210" s="9"/>
      <c r="O5210" s="12"/>
      <c r="P5210" s="9"/>
      <c r="Q5210" s="9"/>
    </row>
    <row r="5211" spans="1:17" x14ac:dyDescent="0.2">
      <c r="A5211" s="9"/>
      <c r="B5211" s="10"/>
      <c r="C5211" s="9"/>
      <c r="D5211" s="11"/>
      <c r="E5211" s="11"/>
      <c r="F5211" s="9"/>
      <c r="G5211" s="9"/>
      <c r="H5211" s="9"/>
      <c r="I5211" s="9"/>
      <c r="J5211" s="9"/>
      <c r="K5211" s="9"/>
      <c r="L5211" s="9"/>
      <c r="M5211" s="9"/>
      <c r="N5211" s="9"/>
      <c r="O5211" s="12"/>
      <c r="P5211" s="9"/>
      <c r="Q5211" s="9"/>
    </row>
    <row r="5212" spans="1:17" x14ac:dyDescent="0.2">
      <c r="A5212" s="9"/>
      <c r="B5212" s="10"/>
      <c r="C5212" s="9"/>
      <c r="D5212" s="11"/>
      <c r="E5212" s="11"/>
      <c r="F5212" s="9"/>
      <c r="G5212" s="9"/>
      <c r="H5212" s="9"/>
      <c r="I5212" s="9"/>
      <c r="J5212" s="9"/>
      <c r="K5212" s="9"/>
      <c r="L5212" s="9"/>
      <c r="M5212" s="9"/>
      <c r="N5212" s="9"/>
      <c r="O5212" s="12"/>
      <c r="P5212" s="9"/>
      <c r="Q5212" s="9"/>
    </row>
    <row r="5213" spans="1:17" x14ac:dyDescent="0.2">
      <c r="A5213" s="9"/>
      <c r="B5213" s="10"/>
      <c r="C5213" s="9"/>
      <c r="D5213" s="11"/>
      <c r="E5213" s="11"/>
      <c r="F5213" s="9"/>
      <c r="G5213" s="9"/>
      <c r="H5213" s="9"/>
      <c r="I5213" s="9"/>
      <c r="J5213" s="9"/>
      <c r="K5213" s="9"/>
      <c r="L5213" s="9"/>
      <c r="M5213" s="9"/>
      <c r="N5213" s="9"/>
      <c r="O5213" s="12"/>
      <c r="P5213" s="9"/>
      <c r="Q5213" s="9"/>
    </row>
    <row r="5214" spans="1:17" x14ac:dyDescent="0.2">
      <c r="A5214" s="9"/>
      <c r="B5214" s="10"/>
      <c r="C5214" s="9"/>
      <c r="D5214" s="11"/>
      <c r="E5214" s="11"/>
      <c r="F5214" s="9"/>
      <c r="G5214" s="9"/>
      <c r="H5214" s="9"/>
      <c r="I5214" s="9"/>
      <c r="J5214" s="9"/>
      <c r="K5214" s="9"/>
      <c r="L5214" s="9"/>
      <c r="M5214" s="9"/>
      <c r="N5214" s="9"/>
      <c r="O5214" s="12"/>
      <c r="P5214" s="9"/>
      <c r="Q5214" s="9"/>
    </row>
    <row r="5215" spans="1:17" x14ac:dyDescent="0.2">
      <c r="A5215" s="9"/>
      <c r="B5215" s="10"/>
      <c r="C5215" s="9"/>
      <c r="D5215" s="11"/>
      <c r="E5215" s="11"/>
      <c r="F5215" s="9"/>
      <c r="G5215" s="9"/>
      <c r="H5215" s="9"/>
      <c r="I5215" s="9"/>
      <c r="J5215" s="9"/>
      <c r="K5215" s="9"/>
      <c r="L5215" s="9"/>
      <c r="M5215" s="9"/>
      <c r="N5215" s="9"/>
      <c r="O5215" s="12"/>
      <c r="P5215" s="9"/>
      <c r="Q5215" s="9"/>
    </row>
    <row r="5216" spans="1:17" x14ac:dyDescent="0.2">
      <c r="A5216" s="9"/>
      <c r="B5216" s="10"/>
      <c r="C5216" s="9"/>
      <c r="D5216" s="11"/>
      <c r="E5216" s="11"/>
      <c r="F5216" s="9"/>
      <c r="G5216" s="9"/>
      <c r="H5216" s="9"/>
      <c r="I5216" s="9"/>
      <c r="J5216" s="9"/>
      <c r="K5216" s="9"/>
      <c r="L5216" s="9"/>
      <c r="M5216" s="9"/>
      <c r="N5216" s="9"/>
      <c r="O5216" s="12"/>
      <c r="P5216" s="9"/>
      <c r="Q5216" s="9"/>
    </row>
    <row r="5217" spans="1:17" x14ac:dyDescent="0.2">
      <c r="A5217" s="9"/>
      <c r="B5217" s="10"/>
      <c r="C5217" s="9"/>
      <c r="D5217" s="11"/>
      <c r="E5217" s="11"/>
      <c r="F5217" s="9"/>
      <c r="G5217" s="9"/>
      <c r="H5217" s="9"/>
      <c r="I5217" s="9"/>
      <c r="J5217" s="9"/>
      <c r="K5217" s="9"/>
      <c r="L5217" s="9"/>
      <c r="M5217" s="9"/>
      <c r="N5217" s="9"/>
      <c r="O5217" s="12"/>
      <c r="P5217" s="9"/>
      <c r="Q5217" s="9"/>
    </row>
    <row r="5218" spans="1:17" x14ac:dyDescent="0.2">
      <c r="A5218" s="9"/>
      <c r="B5218" s="10"/>
      <c r="C5218" s="9"/>
      <c r="D5218" s="11"/>
      <c r="E5218" s="11"/>
      <c r="F5218" s="9"/>
      <c r="G5218" s="9"/>
      <c r="H5218" s="9"/>
      <c r="I5218" s="9"/>
      <c r="J5218" s="9"/>
      <c r="K5218" s="9"/>
      <c r="L5218" s="9"/>
      <c r="M5218" s="9"/>
      <c r="N5218" s="9"/>
      <c r="O5218" s="12"/>
      <c r="P5218" s="9"/>
      <c r="Q5218" s="9"/>
    </row>
    <row r="5219" spans="1:17" x14ac:dyDescent="0.2">
      <c r="A5219" s="9"/>
      <c r="B5219" s="10"/>
      <c r="C5219" s="9"/>
      <c r="D5219" s="11"/>
      <c r="E5219" s="11"/>
      <c r="F5219" s="9"/>
      <c r="G5219" s="9"/>
      <c r="H5219" s="9"/>
      <c r="I5219" s="9"/>
      <c r="J5219" s="9"/>
      <c r="K5219" s="9"/>
      <c r="L5219" s="9"/>
      <c r="M5219" s="9"/>
      <c r="N5219" s="9"/>
      <c r="O5219" s="12"/>
      <c r="P5219" s="9"/>
      <c r="Q5219" s="9"/>
    </row>
    <row r="5220" spans="1:17" x14ac:dyDescent="0.2">
      <c r="A5220" s="9"/>
      <c r="B5220" s="10"/>
      <c r="C5220" s="9"/>
      <c r="D5220" s="11"/>
      <c r="E5220" s="11"/>
      <c r="F5220" s="9"/>
      <c r="G5220" s="9"/>
      <c r="H5220" s="9"/>
      <c r="I5220" s="9"/>
      <c r="J5220" s="9"/>
      <c r="K5220" s="9"/>
      <c r="L5220" s="9"/>
      <c r="M5220" s="9"/>
      <c r="N5220" s="9"/>
      <c r="O5220" s="12"/>
      <c r="P5220" s="9"/>
      <c r="Q5220" s="9"/>
    </row>
    <row r="5221" spans="1:17" x14ac:dyDescent="0.2">
      <c r="A5221" s="9"/>
      <c r="B5221" s="10"/>
      <c r="C5221" s="9"/>
      <c r="D5221" s="11"/>
      <c r="E5221" s="11"/>
      <c r="F5221" s="9"/>
      <c r="G5221" s="9"/>
      <c r="H5221" s="9"/>
      <c r="I5221" s="9"/>
      <c r="J5221" s="9"/>
      <c r="K5221" s="9"/>
      <c r="L5221" s="9"/>
      <c r="M5221" s="9"/>
      <c r="N5221" s="9"/>
      <c r="O5221" s="12"/>
      <c r="P5221" s="9"/>
      <c r="Q5221" s="9"/>
    </row>
    <row r="5222" spans="1:17" x14ac:dyDescent="0.2">
      <c r="A5222" s="9"/>
      <c r="B5222" s="10"/>
      <c r="C5222" s="9"/>
      <c r="D5222" s="11"/>
      <c r="E5222" s="11"/>
      <c r="F5222" s="9"/>
      <c r="G5222" s="9"/>
      <c r="H5222" s="9"/>
      <c r="I5222" s="9"/>
      <c r="J5222" s="9"/>
      <c r="K5222" s="9"/>
      <c r="L5222" s="9"/>
      <c r="M5222" s="9"/>
      <c r="N5222" s="9"/>
      <c r="O5222" s="12"/>
      <c r="P5222" s="9"/>
      <c r="Q5222" s="9"/>
    </row>
    <row r="5223" spans="1:17" x14ac:dyDescent="0.2">
      <c r="A5223" s="9"/>
      <c r="B5223" s="10"/>
      <c r="C5223" s="9"/>
      <c r="D5223" s="11"/>
      <c r="E5223" s="11"/>
      <c r="F5223" s="9"/>
      <c r="G5223" s="9"/>
      <c r="H5223" s="9"/>
      <c r="I5223" s="9"/>
      <c r="J5223" s="9"/>
      <c r="K5223" s="9"/>
      <c r="L5223" s="9"/>
      <c r="M5223" s="9"/>
      <c r="N5223" s="9"/>
      <c r="O5223" s="12"/>
      <c r="P5223" s="9"/>
      <c r="Q5223" s="9"/>
    </row>
    <row r="5224" spans="1:17" x14ac:dyDescent="0.2">
      <c r="A5224" s="9"/>
      <c r="B5224" s="10"/>
      <c r="C5224" s="9"/>
      <c r="D5224" s="11"/>
      <c r="E5224" s="11"/>
      <c r="F5224" s="9"/>
      <c r="G5224" s="9"/>
      <c r="H5224" s="9"/>
      <c r="I5224" s="9"/>
      <c r="J5224" s="9"/>
      <c r="K5224" s="9"/>
      <c r="L5224" s="9"/>
      <c r="M5224" s="9"/>
      <c r="N5224" s="9"/>
      <c r="O5224" s="12"/>
      <c r="P5224" s="9"/>
      <c r="Q5224" s="9"/>
    </row>
    <row r="5225" spans="1:17" x14ac:dyDescent="0.2">
      <c r="A5225" s="9"/>
      <c r="B5225" s="10"/>
      <c r="C5225" s="9"/>
      <c r="D5225" s="11"/>
      <c r="E5225" s="11"/>
      <c r="F5225" s="9"/>
      <c r="G5225" s="9"/>
      <c r="H5225" s="9"/>
      <c r="I5225" s="9"/>
      <c r="J5225" s="9"/>
      <c r="K5225" s="9"/>
      <c r="L5225" s="9"/>
      <c r="M5225" s="9"/>
      <c r="N5225" s="9"/>
      <c r="O5225" s="12"/>
      <c r="P5225" s="9"/>
      <c r="Q5225" s="9"/>
    </row>
    <row r="5226" spans="1:17" x14ac:dyDescent="0.2">
      <c r="A5226" s="9"/>
      <c r="B5226" s="10"/>
      <c r="C5226" s="9"/>
      <c r="D5226" s="11"/>
      <c r="E5226" s="11"/>
      <c r="F5226" s="9"/>
      <c r="G5226" s="9"/>
      <c r="H5226" s="9"/>
      <c r="I5226" s="9"/>
      <c r="J5226" s="9"/>
      <c r="K5226" s="9"/>
      <c r="L5226" s="9"/>
      <c r="M5226" s="9"/>
      <c r="N5226" s="9"/>
      <c r="O5226" s="12"/>
      <c r="P5226" s="9"/>
      <c r="Q5226" s="9"/>
    </row>
    <row r="5227" spans="1:17" x14ac:dyDescent="0.2">
      <c r="A5227" s="9"/>
      <c r="B5227" s="10"/>
      <c r="C5227" s="9"/>
      <c r="D5227" s="11"/>
      <c r="E5227" s="11"/>
      <c r="F5227" s="9"/>
      <c r="G5227" s="9"/>
      <c r="H5227" s="9"/>
      <c r="I5227" s="9"/>
      <c r="J5227" s="9"/>
      <c r="K5227" s="9"/>
      <c r="L5227" s="9"/>
      <c r="M5227" s="9"/>
      <c r="N5227" s="9"/>
      <c r="O5227" s="12"/>
      <c r="P5227" s="9"/>
      <c r="Q5227" s="9"/>
    </row>
    <row r="5228" spans="1:17" x14ac:dyDescent="0.2">
      <c r="A5228" s="9"/>
      <c r="B5228" s="10"/>
      <c r="C5228" s="9"/>
      <c r="D5228" s="11"/>
      <c r="E5228" s="11"/>
      <c r="F5228" s="9"/>
      <c r="G5228" s="9"/>
      <c r="H5228" s="9"/>
      <c r="I5228" s="9"/>
      <c r="J5228" s="9"/>
      <c r="K5228" s="9"/>
      <c r="L5228" s="9"/>
      <c r="M5228" s="9"/>
      <c r="N5228" s="9"/>
      <c r="O5228" s="12"/>
      <c r="P5228" s="9"/>
      <c r="Q5228" s="9"/>
    </row>
    <row r="5229" spans="1:17" x14ac:dyDescent="0.2">
      <c r="A5229" s="9"/>
      <c r="B5229" s="10"/>
      <c r="C5229" s="9"/>
      <c r="D5229" s="11"/>
      <c r="E5229" s="11"/>
      <c r="F5229" s="9"/>
      <c r="G5229" s="9"/>
      <c r="H5229" s="9"/>
      <c r="I5229" s="9"/>
      <c r="J5229" s="9"/>
      <c r="K5229" s="9"/>
      <c r="L5229" s="9"/>
      <c r="M5229" s="9"/>
      <c r="N5229" s="9"/>
      <c r="O5229" s="12"/>
      <c r="P5229" s="9"/>
      <c r="Q5229" s="9"/>
    </row>
    <row r="5230" spans="1:17" x14ac:dyDescent="0.2">
      <c r="A5230" s="9"/>
      <c r="B5230" s="10"/>
      <c r="C5230" s="9"/>
      <c r="D5230" s="11"/>
      <c r="E5230" s="11"/>
      <c r="F5230" s="9"/>
      <c r="G5230" s="9"/>
      <c r="H5230" s="9"/>
      <c r="I5230" s="9"/>
      <c r="J5230" s="9"/>
      <c r="K5230" s="9"/>
      <c r="L5230" s="9"/>
      <c r="M5230" s="9"/>
      <c r="N5230" s="9"/>
      <c r="O5230" s="12"/>
      <c r="P5230" s="9"/>
      <c r="Q5230" s="9"/>
    </row>
    <row r="5231" spans="1:17" x14ac:dyDescent="0.2">
      <c r="A5231" s="9"/>
      <c r="B5231" s="10"/>
      <c r="C5231" s="9"/>
      <c r="D5231" s="11"/>
      <c r="E5231" s="11"/>
      <c r="F5231" s="9"/>
      <c r="G5231" s="9"/>
      <c r="H5231" s="9"/>
      <c r="I5231" s="9"/>
      <c r="J5231" s="9"/>
      <c r="K5231" s="9"/>
      <c r="L5231" s="9"/>
      <c r="M5231" s="9"/>
      <c r="N5231" s="9"/>
      <c r="O5231" s="12"/>
      <c r="P5231" s="9"/>
      <c r="Q5231" s="9"/>
    </row>
    <row r="5232" spans="1:17" x14ac:dyDescent="0.2">
      <c r="A5232" s="9"/>
      <c r="B5232" s="10"/>
      <c r="C5232" s="9"/>
      <c r="D5232" s="11"/>
      <c r="E5232" s="11"/>
      <c r="F5232" s="9"/>
      <c r="G5232" s="9"/>
      <c r="H5232" s="9"/>
      <c r="I5232" s="9"/>
      <c r="J5232" s="9"/>
      <c r="K5232" s="9"/>
      <c r="L5232" s="9"/>
      <c r="M5232" s="9"/>
      <c r="N5232" s="9"/>
      <c r="O5232" s="12"/>
      <c r="P5232" s="9"/>
      <c r="Q5232" s="9"/>
    </row>
    <row r="5233" spans="1:17" x14ac:dyDescent="0.2">
      <c r="A5233" s="9"/>
      <c r="B5233" s="10"/>
      <c r="C5233" s="9"/>
      <c r="D5233" s="11"/>
      <c r="E5233" s="11"/>
      <c r="F5233" s="9"/>
      <c r="G5233" s="9"/>
      <c r="H5233" s="9"/>
      <c r="I5233" s="9"/>
      <c r="J5233" s="9"/>
      <c r="K5233" s="9"/>
      <c r="L5233" s="9"/>
      <c r="M5233" s="9"/>
      <c r="N5233" s="9"/>
      <c r="O5233" s="12"/>
      <c r="P5233" s="9"/>
      <c r="Q5233" s="9"/>
    </row>
    <row r="5234" spans="1:17" x14ac:dyDescent="0.2">
      <c r="A5234" s="9"/>
      <c r="B5234" s="10"/>
      <c r="C5234" s="9"/>
      <c r="D5234" s="11"/>
      <c r="E5234" s="11"/>
      <c r="F5234" s="9"/>
      <c r="G5234" s="9"/>
      <c r="H5234" s="9"/>
      <c r="I5234" s="9"/>
      <c r="J5234" s="9"/>
      <c r="K5234" s="9"/>
      <c r="L5234" s="9"/>
      <c r="M5234" s="9"/>
      <c r="N5234" s="9"/>
      <c r="O5234" s="12"/>
      <c r="P5234" s="9"/>
      <c r="Q5234" s="9"/>
    </row>
    <row r="5235" spans="1:17" x14ac:dyDescent="0.2">
      <c r="A5235" s="9"/>
      <c r="B5235" s="10"/>
      <c r="C5235" s="9"/>
      <c r="D5235" s="11"/>
      <c r="E5235" s="11"/>
      <c r="F5235" s="9"/>
      <c r="G5235" s="9"/>
      <c r="H5235" s="9"/>
      <c r="I5235" s="9"/>
      <c r="J5235" s="9"/>
      <c r="K5235" s="9"/>
      <c r="L5235" s="9"/>
      <c r="M5235" s="9"/>
      <c r="N5235" s="9"/>
      <c r="O5235" s="12"/>
      <c r="P5235" s="9"/>
      <c r="Q5235" s="9"/>
    </row>
    <row r="5236" spans="1:17" x14ac:dyDescent="0.2">
      <c r="A5236" s="9"/>
      <c r="B5236" s="10"/>
      <c r="C5236" s="9"/>
      <c r="D5236" s="11"/>
      <c r="E5236" s="11"/>
      <c r="F5236" s="9"/>
      <c r="G5236" s="9"/>
      <c r="H5236" s="9"/>
      <c r="I5236" s="9"/>
      <c r="J5236" s="9"/>
      <c r="K5236" s="9"/>
      <c r="L5236" s="9"/>
      <c r="M5236" s="9"/>
      <c r="N5236" s="9"/>
      <c r="O5236" s="12"/>
      <c r="P5236" s="9"/>
      <c r="Q5236" s="9"/>
    </row>
    <row r="5237" spans="1:17" x14ac:dyDescent="0.2">
      <c r="A5237" s="9"/>
      <c r="B5237" s="10"/>
      <c r="C5237" s="9"/>
      <c r="D5237" s="11"/>
      <c r="E5237" s="11"/>
      <c r="F5237" s="9"/>
      <c r="G5237" s="9"/>
      <c r="H5237" s="9"/>
      <c r="I5237" s="9"/>
      <c r="J5237" s="9"/>
      <c r="K5237" s="9"/>
      <c r="L5237" s="9"/>
      <c r="M5237" s="9"/>
      <c r="N5237" s="9"/>
      <c r="O5237" s="12"/>
      <c r="P5237" s="9"/>
      <c r="Q5237" s="9"/>
    </row>
    <row r="5238" spans="1:17" x14ac:dyDescent="0.2">
      <c r="A5238" s="9"/>
      <c r="B5238" s="10"/>
      <c r="C5238" s="9"/>
      <c r="D5238" s="11"/>
      <c r="E5238" s="11"/>
      <c r="F5238" s="9"/>
      <c r="G5238" s="9"/>
      <c r="H5238" s="9"/>
      <c r="I5238" s="9"/>
      <c r="J5238" s="9"/>
      <c r="K5238" s="9"/>
      <c r="L5238" s="9"/>
      <c r="M5238" s="9"/>
      <c r="N5238" s="9"/>
      <c r="O5238" s="12"/>
      <c r="P5238" s="9"/>
      <c r="Q5238" s="9"/>
    </row>
    <row r="5239" spans="1:17" x14ac:dyDescent="0.2">
      <c r="A5239" s="9"/>
      <c r="B5239" s="10"/>
      <c r="C5239" s="9"/>
      <c r="D5239" s="11"/>
      <c r="E5239" s="11"/>
      <c r="F5239" s="9"/>
      <c r="G5239" s="9"/>
      <c r="H5239" s="9"/>
      <c r="I5239" s="9"/>
      <c r="J5239" s="9"/>
      <c r="K5239" s="9"/>
      <c r="L5239" s="9"/>
      <c r="M5239" s="9"/>
      <c r="N5239" s="9"/>
      <c r="O5239" s="12"/>
      <c r="P5239" s="9"/>
      <c r="Q5239" s="9"/>
    </row>
    <row r="5240" spans="1:17" x14ac:dyDescent="0.2">
      <c r="A5240" s="9"/>
      <c r="B5240" s="10"/>
      <c r="C5240" s="9"/>
      <c r="D5240" s="11"/>
      <c r="E5240" s="11"/>
      <c r="F5240" s="9"/>
      <c r="G5240" s="9"/>
      <c r="H5240" s="9"/>
      <c r="I5240" s="9"/>
      <c r="J5240" s="9"/>
      <c r="K5240" s="9"/>
      <c r="L5240" s="9"/>
      <c r="M5240" s="9"/>
      <c r="N5240" s="9"/>
      <c r="O5240" s="12"/>
      <c r="P5240" s="9"/>
      <c r="Q5240" s="9"/>
    </row>
    <row r="5241" spans="1:17" x14ac:dyDescent="0.2">
      <c r="A5241" s="9"/>
      <c r="B5241" s="10"/>
      <c r="C5241" s="9"/>
      <c r="D5241" s="11"/>
      <c r="E5241" s="11"/>
      <c r="F5241" s="9"/>
      <c r="G5241" s="9"/>
      <c r="H5241" s="9"/>
      <c r="I5241" s="9"/>
      <c r="J5241" s="9"/>
      <c r="K5241" s="9"/>
      <c r="L5241" s="9"/>
      <c r="M5241" s="9"/>
      <c r="N5241" s="9"/>
      <c r="O5241" s="12"/>
      <c r="P5241" s="9"/>
      <c r="Q5241" s="9"/>
    </row>
    <row r="5242" spans="1:17" x14ac:dyDescent="0.2">
      <c r="A5242" s="9"/>
      <c r="B5242" s="10"/>
      <c r="C5242" s="9"/>
      <c r="D5242" s="11"/>
      <c r="E5242" s="11"/>
      <c r="F5242" s="9"/>
      <c r="G5242" s="9"/>
      <c r="H5242" s="9"/>
      <c r="I5242" s="9"/>
      <c r="J5242" s="9"/>
      <c r="K5242" s="9"/>
      <c r="L5242" s="9"/>
      <c r="M5242" s="9"/>
      <c r="N5242" s="9"/>
      <c r="O5242" s="12"/>
      <c r="P5242" s="9"/>
      <c r="Q5242" s="9"/>
    </row>
    <row r="5243" spans="1:17" x14ac:dyDescent="0.2">
      <c r="A5243" s="9"/>
      <c r="B5243" s="10"/>
      <c r="C5243" s="9"/>
      <c r="D5243" s="11"/>
      <c r="E5243" s="11"/>
      <c r="F5243" s="9"/>
      <c r="G5243" s="9"/>
      <c r="H5243" s="9"/>
      <c r="I5243" s="9"/>
      <c r="J5243" s="9"/>
      <c r="K5243" s="9"/>
      <c r="L5243" s="9"/>
      <c r="M5243" s="9"/>
      <c r="N5243" s="9"/>
      <c r="O5243" s="12"/>
      <c r="P5243" s="9"/>
      <c r="Q5243" s="9"/>
    </row>
    <row r="5244" spans="1:17" x14ac:dyDescent="0.2">
      <c r="A5244" s="9"/>
      <c r="B5244" s="10"/>
      <c r="C5244" s="9"/>
      <c r="D5244" s="11"/>
      <c r="E5244" s="11"/>
      <c r="F5244" s="9"/>
      <c r="G5244" s="9"/>
      <c r="H5244" s="9"/>
      <c r="I5244" s="9"/>
      <c r="J5244" s="9"/>
      <c r="K5244" s="9"/>
      <c r="L5244" s="9"/>
      <c r="M5244" s="9"/>
      <c r="N5244" s="9"/>
      <c r="O5244" s="12"/>
      <c r="P5244" s="9"/>
      <c r="Q5244" s="9"/>
    </row>
    <row r="5245" spans="1:17" x14ac:dyDescent="0.2">
      <c r="A5245" s="9"/>
      <c r="B5245" s="10"/>
      <c r="C5245" s="9"/>
      <c r="D5245" s="11"/>
      <c r="E5245" s="11"/>
      <c r="F5245" s="9"/>
      <c r="G5245" s="9"/>
      <c r="H5245" s="9"/>
      <c r="I5245" s="9"/>
      <c r="J5245" s="9"/>
      <c r="K5245" s="9"/>
      <c r="L5245" s="9"/>
      <c r="M5245" s="9"/>
      <c r="N5245" s="9"/>
      <c r="O5245" s="12"/>
      <c r="P5245" s="9"/>
      <c r="Q5245" s="9"/>
    </row>
    <row r="5246" spans="1:17" x14ac:dyDescent="0.2">
      <c r="A5246" s="9"/>
      <c r="B5246" s="10"/>
      <c r="C5246" s="9"/>
      <c r="D5246" s="11"/>
      <c r="E5246" s="11"/>
      <c r="F5246" s="9"/>
      <c r="G5246" s="9"/>
      <c r="H5246" s="9"/>
      <c r="I5246" s="9"/>
      <c r="J5246" s="9"/>
      <c r="K5246" s="9"/>
      <c r="L5246" s="9"/>
      <c r="M5246" s="9"/>
      <c r="N5246" s="9"/>
      <c r="O5246" s="12"/>
      <c r="P5246" s="9"/>
      <c r="Q5246" s="9"/>
    </row>
    <row r="5247" spans="1:17" x14ac:dyDescent="0.2">
      <c r="A5247" s="9"/>
      <c r="B5247" s="10"/>
      <c r="C5247" s="9"/>
      <c r="D5247" s="11"/>
      <c r="E5247" s="11"/>
      <c r="F5247" s="9"/>
      <c r="G5247" s="9"/>
      <c r="H5247" s="9"/>
      <c r="I5247" s="9"/>
      <c r="J5247" s="9"/>
      <c r="K5247" s="9"/>
      <c r="L5247" s="9"/>
      <c r="M5247" s="9"/>
      <c r="N5247" s="9"/>
      <c r="O5247" s="12"/>
      <c r="P5247" s="9"/>
      <c r="Q5247" s="9"/>
    </row>
    <row r="5248" spans="1:17" x14ac:dyDescent="0.2">
      <c r="A5248" s="9"/>
      <c r="B5248" s="10"/>
      <c r="C5248" s="9"/>
      <c r="D5248" s="11"/>
      <c r="E5248" s="11"/>
      <c r="F5248" s="9"/>
      <c r="G5248" s="9"/>
      <c r="H5248" s="9"/>
      <c r="I5248" s="9"/>
      <c r="J5248" s="9"/>
      <c r="K5248" s="9"/>
      <c r="L5248" s="9"/>
      <c r="M5248" s="9"/>
      <c r="N5248" s="9"/>
      <c r="O5248" s="12"/>
      <c r="P5248" s="9"/>
      <c r="Q5248" s="9"/>
    </row>
    <row r="5249" spans="1:17" x14ac:dyDescent="0.2">
      <c r="A5249" s="9"/>
      <c r="B5249" s="10"/>
      <c r="C5249" s="9"/>
      <c r="D5249" s="11"/>
      <c r="E5249" s="11"/>
      <c r="F5249" s="9"/>
      <c r="G5249" s="9"/>
      <c r="H5249" s="9"/>
      <c r="I5249" s="9"/>
      <c r="J5249" s="9"/>
      <c r="K5249" s="9"/>
      <c r="L5249" s="9"/>
      <c r="M5249" s="9"/>
      <c r="N5249" s="9"/>
      <c r="O5249" s="12"/>
      <c r="P5249" s="9"/>
      <c r="Q5249" s="9"/>
    </row>
    <row r="5250" spans="1:17" x14ac:dyDescent="0.2">
      <c r="A5250" s="9"/>
      <c r="B5250" s="10"/>
      <c r="C5250" s="9"/>
      <c r="D5250" s="11"/>
      <c r="E5250" s="11"/>
      <c r="F5250" s="9"/>
      <c r="G5250" s="9"/>
      <c r="H5250" s="9"/>
      <c r="I5250" s="9"/>
      <c r="J5250" s="9"/>
      <c r="K5250" s="9"/>
      <c r="L5250" s="9"/>
      <c r="M5250" s="9"/>
      <c r="N5250" s="9"/>
      <c r="O5250" s="12"/>
      <c r="P5250" s="9"/>
      <c r="Q5250" s="9"/>
    </row>
    <row r="5251" spans="1:17" x14ac:dyDescent="0.2">
      <c r="A5251" s="9"/>
      <c r="B5251" s="10"/>
      <c r="C5251" s="9"/>
      <c r="D5251" s="11"/>
      <c r="E5251" s="11"/>
      <c r="F5251" s="9"/>
      <c r="G5251" s="9"/>
      <c r="H5251" s="9"/>
      <c r="I5251" s="9"/>
      <c r="J5251" s="9"/>
      <c r="K5251" s="9"/>
      <c r="L5251" s="9"/>
      <c r="M5251" s="9"/>
      <c r="N5251" s="9"/>
      <c r="O5251" s="12"/>
      <c r="P5251" s="9"/>
      <c r="Q5251" s="9"/>
    </row>
    <row r="5252" spans="1:17" x14ac:dyDescent="0.2">
      <c r="A5252" s="9"/>
      <c r="B5252" s="10"/>
      <c r="C5252" s="9"/>
      <c r="D5252" s="11"/>
      <c r="E5252" s="11"/>
      <c r="F5252" s="9"/>
      <c r="G5252" s="9"/>
      <c r="H5252" s="9"/>
      <c r="I5252" s="9"/>
      <c r="J5252" s="9"/>
      <c r="K5252" s="9"/>
      <c r="L5252" s="9"/>
      <c r="M5252" s="9"/>
      <c r="N5252" s="9"/>
      <c r="O5252" s="12"/>
      <c r="P5252" s="9"/>
      <c r="Q5252" s="9"/>
    </row>
    <row r="5253" spans="1:17" x14ac:dyDescent="0.2">
      <c r="A5253" s="9"/>
      <c r="B5253" s="10"/>
      <c r="C5253" s="9"/>
      <c r="D5253" s="11"/>
      <c r="E5253" s="11"/>
      <c r="F5253" s="9"/>
      <c r="G5253" s="9"/>
      <c r="H5253" s="9"/>
      <c r="I5253" s="9"/>
      <c r="J5253" s="9"/>
      <c r="K5253" s="9"/>
      <c r="L5253" s="9"/>
      <c r="M5253" s="9"/>
      <c r="N5253" s="9"/>
      <c r="O5253" s="12"/>
      <c r="P5253" s="9"/>
      <c r="Q5253" s="9"/>
    </row>
    <row r="5254" spans="1:17" x14ac:dyDescent="0.2">
      <c r="A5254" s="9"/>
      <c r="B5254" s="10"/>
      <c r="C5254" s="9"/>
      <c r="D5254" s="11"/>
      <c r="E5254" s="11"/>
      <c r="F5254" s="9"/>
      <c r="G5254" s="9"/>
      <c r="H5254" s="9"/>
      <c r="I5254" s="9"/>
      <c r="J5254" s="9"/>
      <c r="K5254" s="9"/>
      <c r="L5254" s="9"/>
      <c r="M5254" s="9"/>
      <c r="N5254" s="9"/>
      <c r="O5254" s="12"/>
      <c r="P5254" s="9"/>
      <c r="Q5254" s="9"/>
    </row>
    <row r="5255" spans="1:17" x14ac:dyDescent="0.2">
      <c r="A5255" s="9"/>
      <c r="B5255" s="10"/>
      <c r="C5255" s="9"/>
      <c r="D5255" s="11"/>
      <c r="E5255" s="11"/>
      <c r="F5255" s="9"/>
      <c r="G5255" s="9"/>
      <c r="H5255" s="9"/>
      <c r="I5255" s="9"/>
      <c r="J5255" s="9"/>
      <c r="K5255" s="9"/>
      <c r="L5255" s="9"/>
      <c r="M5255" s="9"/>
      <c r="N5255" s="9"/>
      <c r="O5255" s="12"/>
      <c r="P5255" s="9"/>
      <c r="Q5255" s="9"/>
    </row>
    <row r="5256" spans="1:17" x14ac:dyDescent="0.2">
      <c r="A5256" s="9"/>
      <c r="B5256" s="10"/>
      <c r="C5256" s="9"/>
      <c r="D5256" s="11"/>
      <c r="E5256" s="11"/>
      <c r="F5256" s="9"/>
      <c r="G5256" s="9"/>
      <c r="H5256" s="9"/>
      <c r="I5256" s="9"/>
      <c r="J5256" s="9"/>
      <c r="K5256" s="9"/>
      <c r="L5256" s="9"/>
      <c r="M5256" s="9"/>
      <c r="N5256" s="9"/>
      <c r="O5256" s="12"/>
      <c r="P5256" s="9"/>
      <c r="Q5256" s="9"/>
    </row>
    <row r="5257" spans="1:17" x14ac:dyDescent="0.2">
      <c r="A5257" s="9"/>
      <c r="B5257" s="10"/>
      <c r="C5257" s="9"/>
      <c r="D5257" s="11"/>
      <c r="E5257" s="11"/>
      <c r="F5257" s="9"/>
      <c r="G5257" s="9"/>
      <c r="H5257" s="9"/>
      <c r="I5257" s="9"/>
      <c r="J5257" s="9"/>
      <c r="K5257" s="9"/>
      <c r="L5257" s="9"/>
      <c r="M5257" s="9"/>
      <c r="N5257" s="9"/>
      <c r="O5257" s="12"/>
      <c r="P5257" s="9"/>
      <c r="Q5257" s="9"/>
    </row>
    <row r="5258" spans="1:17" x14ac:dyDescent="0.2">
      <c r="A5258" s="9"/>
      <c r="B5258" s="10"/>
      <c r="C5258" s="9"/>
      <c r="D5258" s="11"/>
      <c r="E5258" s="11"/>
      <c r="F5258" s="9"/>
      <c r="G5258" s="9"/>
      <c r="H5258" s="9"/>
      <c r="I5258" s="9"/>
      <c r="J5258" s="9"/>
      <c r="K5258" s="9"/>
      <c r="L5258" s="9"/>
      <c r="M5258" s="9"/>
      <c r="N5258" s="9"/>
      <c r="O5258" s="12"/>
      <c r="P5258" s="9"/>
      <c r="Q5258" s="9"/>
    </row>
    <row r="5259" spans="1:17" x14ac:dyDescent="0.2">
      <c r="A5259" s="9"/>
      <c r="B5259" s="10"/>
      <c r="C5259" s="9"/>
      <c r="D5259" s="11"/>
      <c r="E5259" s="11"/>
      <c r="F5259" s="9"/>
      <c r="G5259" s="9"/>
      <c r="H5259" s="9"/>
      <c r="I5259" s="9"/>
      <c r="J5259" s="9"/>
      <c r="K5259" s="9"/>
      <c r="L5259" s="9"/>
      <c r="M5259" s="9"/>
      <c r="N5259" s="9"/>
      <c r="O5259" s="12"/>
      <c r="P5259" s="9"/>
      <c r="Q5259" s="9"/>
    </row>
    <row r="5260" spans="1:17" x14ac:dyDescent="0.2">
      <c r="A5260" s="9"/>
      <c r="B5260" s="10"/>
      <c r="C5260" s="9"/>
      <c r="D5260" s="11"/>
      <c r="E5260" s="11"/>
      <c r="F5260" s="9"/>
      <c r="G5260" s="9"/>
      <c r="H5260" s="9"/>
      <c r="I5260" s="9"/>
      <c r="J5260" s="9"/>
      <c r="K5260" s="9"/>
      <c r="L5260" s="9"/>
      <c r="M5260" s="9"/>
      <c r="N5260" s="9"/>
      <c r="O5260" s="12"/>
      <c r="P5260" s="9"/>
      <c r="Q5260" s="9"/>
    </row>
    <row r="5261" spans="1:17" x14ac:dyDescent="0.2">
      <c r="A5261" s="9"/>
      <c r="B5261" s="10"/>
      <c r="C5261" s="9"/>
      <c r="D5261" s="11"/>
      <c r="E5261" s="11"/>
      <c r="F5261" s="9"/>
      <c r="G5261" s="9"/>
      <c r="H5261" s="9"/>
      <c r="I5261" s="9"/>
      <c r="J5261" s="9"/>
      <c r="K5261" s="9"/>
      <c r="L5261" s="9"/>
      <c r="M5261" s="9"/>
      <c r="N5261" s="9"/>
      <c r="O5261" s="12"/>
      <c r="P5261" s="9"/>
      <c r="Q5261" s="9"/>
    </row>
    <row r="5262" spans="1:17" x14ac:dyDescent="0.2">
      <c r="A5262" s="9"/>
      <c r="B5262" s="10"/>
      <c r="C5262" s="9"/>
      <c r="D5262" s="11"/>
      <c r="E5262" s="11"/>
      <c r="F5262" s="9"/>
      <c r="G5262" s="9"/>
      <c r="H5262" s="9"/>
      <c r="I5262" s="9"/>
      <c r="J5262" s="9"/>
      <c r="K5262" s="9"/>
      <c r="L5262" s="9"/>
      <c r="M5262" s="9"/>
      <c r="N5262" s="9"/>
      <c r="O5262" s="12"/>
      <c r="P5262" s="9"/>
      <c r="Q5262" s="9"/>
    </row>
    <row r="5263" spans="1:17" x14ac:dyDescent="0.2">
      <c r="A5263" s="9"/>
      <c r="B5263" s="10"/>
      <c r="C5263" s="9"/>
      <c r="D5263" s="11"/>
      <c r="E5263" s="11"/>
      <c r="F5263" s="9"/>
      <c r="G5263" s="9"/>
      <c r="H5263" s="9"/>
      <c r="I5263" s="9"/>
      <c r="J5263" s="9"/>
      <c r="K5263" s="9"/>
      <c r="L5263" s="9"/>
      <c r="M5263" s="9"/>
      <c r="N5263" s="9"/>
      <c r="O5263" s="12"/>
      <c r="P5263" s="9"/>
      <c r="Q5263" s="9"/>
    </row>
    <row r="5264" spans="1:17" x14ac:dyDescent="0.2">
      <c r="A5264" s="9"/>
      <c r="B5264" s="10"/>
      <c r="C5264" s="9"/>
      <c r="D5264" s="11"/>
      <c r="E5264" s="11"/>
      <c r="F5264" s="9"/>
      <c r="G5264" s="9"/>
      <c r="H5264" s="9"/>
      <c r="I5264" s="9"/>
      <c r="J5264" s="9"/>
      <c r="K5264" s="9"/>
      <c r="L5264" s="9"/>
      <c r="M5264" s="9"/>
      <c r="N5264" s="9"/>
      <c r="O5264" s="12"/>
      <c r="P5264" s="9"/>
      <c r="Q5264" s="9"/>
    </row>
    <row r="5265" spans="1:17" x14ac:dyDescent="0.2">
      <c r="A5265" s="9"/>
      <c r="B5265" s="10"/>
      <c r="C5265" s="9"/>
      <c r="D5265" s="11"/>
      <c r="E5265" s="11"/>
      <c r="F5265" s="9"/>
      <c r="G5265" s="9"/>
      <c r="H5265" s="9"/>
      <c r="I5265" s="9"/>
      <c r="J5265" s="9"/>
      <c r="K5265" s="9"/>
      <c r="L5265" s="9"/>
      <c r="M5265" s="9"/>
      <c r="N5265" s="9"/>
      <c r="O5265" s="12"/>
      <c r="P5265" s="9"/>
      <c r="Q5265" s="9"/>
    </row>
    <row r="5266" spans="1:17" x14ac:dyDescent="0.2">
      <c r="A5266" s="9"/>
      <c r="B5266" s="10"/>
      <c r="C5266" s="9"/>
      <c r="D5266" s="11"/>
      <c r="E5266" s="11"/>
      <c r="F5266" s="9"/>
      <c r="G5266" s="9"/>
      <c r="H5266" s="9"/>
      <c r="I5266" s="9"/>
      <c r="J5266" s="9"/>
      <c r="K5266" s="9"/>
      <c r="L5266" s="9"/>
      <c r="M5266" s="9"/>
      <c r="N5266" s="9"/>
      <c r="O5266" s="12"/>
      <c r="P5266" s="9"/>
      <c r="Q5266" s="9"/>
    </row>
    <row r="5267" spans="1:17" x14ac:dyDescent="0.2">
      <c r="A5267" s="9"/>
      <c r="B5267" s="10"/>
      <c r="C5267" s="9"/>
      <c r="D5267" s="11"/>
      <c r="E5267" s="11"/>
      <c r="F5267" s="9"/>
      <c r="G5267" s="9"/>
      <c r="H5267" s="9"/>
      <c r="I5267" s="9"/>
      <c r="J5267" s="9"/>
      <c r="K5267" s="9"/>
      <c r="L5267" s="9"/>
      <c r="M5267" s="9"/>
      <c r="N5267" s="9"/>
      <c r="O5267" s="12"/>
      <c r="P5267" s="9"/>
      <c r="Q5267" s="9"/>
    </row>
    <row r="5268" spans="1:17" x14ac:dyDescent="0.2">
      <c r="A5268" s="9"/>
      <c r="B5268" s="10"/>
      <c r="C5268" s="9"/>
      <c r="D5268" s="11"/>
      <c r="E5268" s="11"/>
      <c r="F5268" s="9"/>
      <c r="G5268" s="9"/>
      <c r="H5268" s="9"/>
      <c r="I5268" s="9"/>
      <c r="J5268" s="9"/>
      <c r="K5268" s="9"/>
      <c r="L5268" s="9"/>
      <c r="M5268" s="9"/>
      <c r="N5268" s="9"/>
      <c r="O5268" s="12"/>
      <c r="P5268" s="9"/>
      <c r="Q5268" s="9"/>
    </row>
    <row r="5269" spans="1:17" x14ac:dyDescent="0.2">
      <c r="A5269" s="9"/>
      <c r="B5269" s="10"/>
      <c r="C5269" s="9"/>
      <c r="D5269" s="11"/>
      <c r="E5269" s="11"/>
      <c r="F5269" s="9"/>
      <c r="G5269" s="9"/>
      <c r="H5269" s="9"/>
      <c r="I5269" s="9"/>
      <c r="J5269" s="9"/>
      <c r="K5269" s="9"/>
      <c r="L5269" s="9"/>
      <c r="M5269" s="9"/>
      <c r="N5269" s="9"/>
      <c r="O5269" s="12"/>
      <c r="P5269" s="9"/>
      <c r="Q5269" s="9"/>
    </row>
    <row r="5270" spans="1:17" x14ac:dyDescent="0.2">
      <c r="A5270" s="9"/>
      <c r="B5270" s="10"/>
      <c r="C5270" s="9"/>
      <c r="D5270" s="11"/>
      <c r="E5270" s="11"/>
      <c r="F5270" s="9"/>
      <c r="G5270" s="9"/>
      <c r="H5270" s="9"/>
      <c r="I5270" s="9"/>
      <c r="J5270" s="9"/>
      <c r="K5270" s="9"/>
      <c r="L5270" s="9"/>
      <c r="M5270" s="9"/>
      <c r="N5270" s="9"/>
      <c r="O5270" s="12"/>
      <c r="P5270" s="9"/>
      <c r="Q5270" s="9"/>
    </row>
    <row r="5271" spans="1:17" x14ac:dyDescent="0.2">
      <c r="A5271" s="9"/>
      <c r="B5271" s="10"/>
      <c r="C5271" s="9"/>
      <c r="D5271" s="11"/>
      <c r="E5271" s="11"/>
      <c r="F5271" s="9"/>
      <c r="G5271" s="9"/>
      <c r="H5271" s="9"/>
      <c r="I5271" s="9"/>
      <c r="J5271" s="9"/>
      <c r="K5271" s="9"/>
      <c r="L5271" s="9"/>
      <c r="M5271" s="9"/>
      <c r="N5271" s="9"/>
      <c r="O5271" s="12"/>
      <c r="P5271" s="9"/>
      <c r="Q5271" s="9"/>
    </row>
    <row r="5272" spans="1:17" x14ac:dyDescent="0.2">
      <c r="A5272" s="9"/>
      <c r="B5272" s="10"/>
      <c r="C5272" s="9"/>
      <c r="D5272" s="11"/>
      <c r="E5272" s="11"/>
      <c r="F5272" s="9"/>
      <c r="G5272" s="9"/>
      <c r="H5272" s="9"/>
      <c r="I5272" s="9"/>
      <c r="J5272" s="9"/>
      <c r="K5272" s="9"/>
      <c r="L5272" s="9"/>
      <c r="M5272" s="9"/>
      <c r="N5272" s="9"/>
      <c r="O5272" s="12"/>
      <c r="P5272" s="9"/>
      <c r="Q5272" s="9"/>
    </row>
    <row r="5273" spans="1:17" x14ac:dyDescent="0.2">
      <c r="A5273" s="9"/>
      <c r="B5273" s="10"/>
      <c r="C5273" s="9"/>
      <c r="D5273" s="11"/>
      <c r="E5273" s="11"/>
      <c r="F5273" s="9"/>
      <c r="G5273" s="9"/>
      <c r="H5273" s="9"/>
      <c r="I5273" s="9"/>
      <c r="J5273" s="9"/>
      <c r="K5273" s="9"/>
      <c r="L5273" s="9"/>
      <c r="M5273" s="9"/>
      <c r="N5273" s="9"/>
      <c r="O5273" s="12"/>
      <c r="P5273" s="9"/>
      <c r="Q5273" s="9"/>
    </row>
    <row r="5274" spans="1:17" x14ac:dyDescent="0.2">
      <c r="A5274" s="9"/>
      <c r="B5274" s="10"/>
      <c r="C5274" s="9"/>
      <c r="D5274" s="11"/>
      <c r="E5274" s="11"/>
      <c r="F5274" s="9"/>
      <c r="G5274" s="9"/>
      <c r="H5274" s="9"/>
      <c r="I5274" s="9"/>
      <c r="J5274" s="9"/>
      <c r="K5274" s="9"/>
      <c r="L5274" s="9"/>
      <c r="M5274" s="9"/>
      <c r="N5274" s="9"/>
      <c r="O5274" s="12"/>
      <c r="P5274" s="9"/>
      <c r="Q5274" s="9"/>
    </row>
    <row r="5275" spans="1:17" x14ac:dyDescent="0.2">
      <c r="A5275" s="9"/>
      <c r="B5275" s="10"/>
      <c r="C5275" s="9"/>
      <c r="D5275" s="11"/>
      <c r="E5275" s="11"/>
      <c r="F5275" s="9"/>
      <c r="G5275" s="9"/>
      <c r="H5275" s="9"/>
      <c r="I5275" s="9"/>
      <c r="J5275" s="9"/>
      <c r="K5275" s="9"/>
      <c r="L5275" s="9"/>
      <c r="M5275" s="9"/>
      <c r="N5275" s="9"/>
      <c r="O5275" s="12"/>
      <c r="P5275" s="9"/>
      <c r="Q5275" s="9"/>
    </row>
    <row r="5276" spans="1:17" x14ac:dyDescent="0.2">
      <c r="A5276" s="9"/>
      <c r="B5276" s="10"/>
      <c r="C5276" s="9"/>
      <c r="D5276" s="11"/>
      <c r="E5276" s="11"/>
      <c r="F5276" s="9"/>
      <c r="G5276" s="9"/>
      <c r="H5276" s="9"/>
      <c r="I5276" s="9"/>
      <c r="J5276" s="9"/>
      <c r="K5276" s="9"/>
      <c r="L5276" s="9"/>
      <c r="M5276" s="9"/>
      <c r="N5276" s="9"/>
      <c r="O5276" s="12"/>
      <c r="P5276" s="9"/>
      <c r="Q5276" s="9"/>
    </row>
    <row r="5277" spans="1:17" x14ac:dyDescent="0.2">
      <c r="A5277" s="9"/>
      <c r="B5277" s="10"/>
      <c r="C5277" s="9"/>
      <c r="D5277" s="11"/>
      <c r="E5277" s="11"/>
      <c r="F5277" s="9"/>
      <c r="G5277" s="9"/>
      <c r="H5277" s="9"/>
      <c r="I5277" s="9"/>
      <c r="J5277" s="9"/>
      <c r="K5277" s="9"/>
      <c r="L5277" s="9"/>
      <c r="M5277" s="9"/>
      <c r="N5277" s="9"/>
      <c r="O5277" s="12"/>
      <c r="P5277" s="9"/>
      <c r="Q5277" s="9"/>
    </row>
    <row r="5278" spans="1:17" x14ac:dyDescent="0.2">
      <c r="A5278" s="9"/>
      <c r="B5278" s="10"/>
      <c r="C5278" s="9"/>
      <c r="D5278" s="11"/>
      <c r="E5278" s="11"/>
      <c r="F5278" s="9"/>
      <c r="G5278" s="9"/>
      <c r="H5278" s="9"/>
      <c r="I5278" s="9"/>
      <c r="J5278" s="9"/>
      <c r="K5278" s="9"/>
      <c r="L5278" s="9"/>
      <c r="M5278" s="9"/>
      <c r="N5278" s="9"/>
      <c r="O5278" s="12"/>
      <c r="P5278" s="9"/>
      <c r="Q5278" s="9"/>
    </row>
    <row r="5279" spans="1:17" x14ac:dyDescent="0.2">
      <c r="A5279" s="9"/>
      <c r="B5279" s="10"/>
      <c r="C5279" s="9"/>
      <c r="D5279" s="11"/>
      <c r="E5279" s="11"/>
      <c r="F5279" s="9"/>
      <c r="G5279" s="9"/>
      <c r="H5279" s="9"/>
      <c r="I5279" s="9"/>
      <c r="J5279" s="9"/>
      <c r="K5279" s="9"/>
      <c r="L5279" s="9"/>
      <c r="M5279" s="9"/>
      <c r="N5279" s="9"/>
      <c r="O5279" s="12"/>
      <c r="P5279" s="9"/>
      <c r="Q5279" s="9"/>
    </row>
    <row r="5280" spans="1:17" x14ac:dyDescent="0.2">
      <c r="A5280" s="9"/>
      <c r="B5280" s="10"/>
      <c r="C5280" s="9"/>
      <c r="D5280" s="11"/>
      <c r="E5280" s="11"/>
      <c r="F5280" s="9"/>
      <c r="G5280" s="9"/>
      <c r="H5280" s="9"/>
      <c r="I5280" s="9"/>
      <c r="J5280" s="9"/>
      <c r="K5280" s="9"/>
      <c r="L5280" s="9"/>
      <c r="M5280" s="9"/>
      <c r="N5280" s="9"/>
      <c r="O5280" s="12"/>
      <c r="P5280" s="9"/>
      <c r="Q5280" s="9"/>
    </row>
    <row r="5281" spans="1:17" x14ac:dyDescent="0.2">
      <c r="A5281" s="9"/>
      <c r="B5281" s="10"/>
      <c r="C5281" s="9"/>
      <c r="D5281" s="11"/>
      <c r="E5281" s="11"/>
      <c r="F5281" s="9"/>
      <c r="G5281" s="9"/>
      <c r="H5281" s="9"/>
      <c r="I5281" s="9"/>
      <c r="J5281" s="9"/>
      <c r="K5281" s="9"/>
      <c r="L5281" s="9"/>
      <c r="M5281" s="9"/>
      <c r="N5281" s="9"/>
      <c r="O5281" s="12"/>
      <c r="P5281" s="9"/>
      <c r="Q5281" s="9"/>
    </row>
    <row r="5282" spans="1:17" x14ac:dyDescent="0.2">
      <c r="A5282" s="9"/>
      <c r="B5282" s="10"/>
      <c r="C5282" s="9"/>
      <c r="D5282" s="11"/>
      <c r="E5282" s="11"/>
      <c r="F5282" s="9"/>
      <c r="G5282" s="9"/>
      <c r="H5282" s="9"/>
      <c r="I5282" s="9"/>
      <c r="J5282" s="9"/>
      <c r="K5282" s="9"/>
      <c r="L5282" s="9"/>
      <c r="M5282" s="9"/>
      <c r="N5282" s="9"/>
      <c r="O5282" s="12"/>
      <c r="P5282" s="9"/>
      <c r="Q5282" s="9"/>
    </row>
    <row r="5283" spans="1:17" x14ac:dyDescent="0.2">
      <c r="A5283" s="9"/>
      <c r="B5283" s="10"/>
      <c r="C5283" s="9"/>
      <c r="D5283" s="11"/>
      <c r="E5283" s="11"/>
      <c r="F5283" s="9"/>
      <c r="G5283" s="9"/>
      <c r="H5283" s="9"/>
      <c r="I5283" s="9"/>
      <c r="J5283" s="9"/>
      <c r="K5283" s="9"/>
      <c r="L5283" s="9"/>
      <c r="M5283" s="9"/>
      <c r="N5283" s="9"/>
      <c r="O5283" s="12"/>
      <c r="P5283" s="9"/>
      <c r="Q5283" s="9"/>
    </row>
    <row r="5284" spans="1:17" x14ac:dyDescent="0.2">
      <c r="A5284" s="9"/>
      <c r="B5284" s="10"/>
      <c r="C5284" s="9"/>
      <c r="D5284" s="11"/>
      <c r="E5284" s="11"/>
      <c r="F5284" s="9"/>
      <c r="G5284" s="9"/>
      <c r="H5284" s="9"/>
      <c r="I5284" s="9"/>
      <c r="J5284" s="9"/>
      <c r="K5284" s="9"/>
      <c r="L5284" s="9"/>
      <c r="M5284" s="9"/>
      <c r="N5284" s="9"/>
      <c r="O5284" s="12"/>
      <c r="P5284" s="9"/>
      <c r="Q5284" s="9"/>
    </row>
    <row r="5285" spans="1:17" x14ac:dyDescent="0.2">
      <c r="A5285" s="9"/>
      <c r="B5285" s="10"/>
      <c r="C5285" s="9"/>
      <c r="D5285" s="11"/>
      <c r="E5285" s="11"/>
      <c r="F5285" s="9"/>
      <c r="G5285" s="9"/>
      <c r="H5285" s="9"/>
      <c r="I5285" s="9"/>
      <c r="J5285" s="9"/>
      <c r="K5285" s="9"/>
      <c r="L5285" s="9"/>
      <c r="M5285" s="9"/>
      <c r="N5285" s="9"/>
      <c r="O5285" s="12"/>
      <c r="P5285" s="9"/>
      <c r="Q5285" s="9"/>
    </row>
    <row r="5286" spans="1:17" x14ac:dyDescent="0.2">
      <c r="A5286" s="9"/>
      <c r="B5286" s="10"/>
      <c r="C5286" s="9"/>
      <c r="D5286" s="11"/>
      <c r="E5286" s="11"/>
      <c r="F5286" s="9"/>
      <c r="G5286" s="9"/>
      <c r="H5286" s="9"/>
      <c r="I5286" s="9"/>
      <c r="J5286" s="9"/>
      <c r="K5286" s="9"/>
      <c r="L5286" s="9"/>
      <c r="M5286" s="9"/>
      <c r="N5286" s="9"/>
      <c r="O5286" s="12"/>
      <c r="P5286" s="9"/>
      <c r="Q5286" s="9"/>
    </row>
    <row r="5287" spans="1:17" x14ac:dyDescent="0.2">
      <c r="A5287" s="9"/>
      <c r="B5287" s="10"/>
      <c r="C5287" s="9"/>
      <c r="D5287" s="11"/>
      <c r="E5287" s="11"/>
      <c r="F5287" s="9"/>
      <c r="G5287" s="9"/>
      <c r="H5287" s="9"/>
      <c r="I5287" s="9"/>
      <c r="J5287" s="9"/>
      <c r="K5287" s="9"/>
      <c r="L5287" s="9"/>
      <c r="M5287" s="9"/>
      <c r="N5287" s="9"/>
      <c r="O5287" s="12"/>
      <c r="P5287" s="9"/>
      <c r="Q5287" s="9"/>
    </row>
    <row r="5288" spans="1:17" x14ac:dyDescent="0.2">
      <c r="A5288" s="9"/>
      <c r="B5288" s="10"/>
      <c r="C5288" s="9"/>
      <c r="D5288" s="11"/>
      <c r="E5288" s="11"/>
      <c r="F5288" s="9"/>
      <c r="G5288" s="9"/>
      <c r="H5288" s="9"/>
      <c r="I5288" s="9"/>
      <c r="J5288" s="9"/>
      <c r="K5288" s="9"/>
      <c r="L5288" s="9"/>
      <c r="M5288" s="9"/>
      <c r="N5288" s="9"/>
      <c r="O5288" s="12"/>
      <c r="P5288" s="9"/>
      <c r="Q5288" s="9"/>
    </row>
    <row r="5289" spans="1:17" x14ac:dyDescent="0.2">
      <c r="A5289" s="9"/>
      <c r="B5289" s="10"/>
      <c r="C5289" s="9"/>
      <c r="D5289" s="11"/>
      <c r="E5289" s="11"/>
      <c r="F5289" s="9"/>
      <c r="G5289" s="9"/>
      <c r="H5289" s="9"/>
      <c r="I5289" s="9"/>
      <c r="J5289" s="9"/>
      <c r="K5289" s="9"/>
      <c r="L5289" s="9"/>
      <c r="M5289" s="9"/>
      <c r="N5289" s="9"/>
      <c r="O5289" s="12"/>
      <c r="P5289" s="9"/>
      <c r="Q5289" s="9"/>
    </row>
    <row r="5290" spans="1:17" x14ac:dyDescent="0.2">
      <c r="A5290" s="9"/>
      <c r="B5290" s="10"/>
      <c r="C5290" s="9"/>
      <c r="D5290" s="11"/>
      <c r="E5290" s="11"/>
      <c r="F5290" s="9"/>
      <c r="G5290" s="9"/>
      <c r="H5290" s="9"/>
      <c r="I5290" s="9"/>
      <c r="J5290" s="9"/>
      <c r="K5290" s="9"/>
      <c r="L5290" s="9"/>
      <c r="M5290" s="9"/>
      <c r="N5290" s="9"/>
      <c r="O5290" s="12"/>
      <c r="P5290" s="9"/>
      <c r="Q5290" s="9"/>
    </row>
    <row r="5291" spans="1:17" x14ac:dyDescent="0.2">
      <c r="A5291" s="9"/>
      <c r="B5291" s="10"/>
      <c r="C5291" s="9"/>
      <c r="D5291" s="11"/>
      <c r="E5291" s="11"/>
      <c r="F5291" s="9"/>
      <c r="G5291" s="9"/>
      <c r="H5291" s="9"/>
      <c r="I5291" s="9"/>
      <c r="J5291" s="9"/>
      <c r="K5291" s="9"/>
      <c r="L5291" s="9"/>
      <c r="M5291" s="9"/>
      <c r="N5291" s="9"/>
      <c r="O5291" s="12"/>
      <c r="P5291" s="9"/>
      <c r="Q5291" s="9"/>
    </row>
    <row r="5292" spans="1:17" x14ac:dyDescent="0.2">
      <c r="A5292" s="9"/>
      <c r="B5292" s="10"/>
      <c r="C5292" s="9"/>
      <c r="D5292" s="11"/>
      <c r="E5292" s="11"/>
      <c r="F5292" s="9"/>
      <c r="G5292" s="9"/>
      <c r="H5292" s="9"/>
      <c r="I5292" s="9"/>
      <c r="J5292" s="9"/>
      <c r="K5292" s="9"/>
      <c r="L5292" s="9"/>
      <c r="M5292" s="9"/>
      <c r="N5292" s="9"/>
      <c r="O5292" s="12"/>
      <c r="P5292" s="9"/>
      <c r="Q5292" s="9"/>
    </row>
    <row r="5293" spans="1:17" x14ac:dyDescent="0.2">
      <c r="A5293" s="9"/>
      <c r="B5293" s="10"/>
      <c r="C5293" s="9"/>
      <c r="D5293" s="11"/>
      <c r="E5293" s="11"/>
      <c r="F5293" s="9"/>
      <c r="G5293" s="9"/>
      <c r="H5293" s="9"/>
      <c r="I5293" s="9"/>
      <c r="J5293" s="9"/>
      <c r="K5293" s="9"/>
      <c r="L5293" s="9"/>
      <c r="M5293" s="9"/>
      <c r="N5293" s="9"/>
      <c r="O5293" s="12"/>
      <c r="P5293" s="9"/>
      <c r="Q5293" s="9"/>
    </row>
    <row r="5294" spans="1:17" x14ac:dyDescent="0.2">
      <c r="A5294" s="9"/>
      <c r="B5294" s="10"/>
      <c r="C5294" s="9"/>
      <c r="D5294" s="11"/>
      <c r="E5294" s="11"/>
      <c r="F5294" s="9"/>
      <c r="G5294" s="9"/>
      <c r="H5294" s="9"/>
      <c r="I5294" s="9"/>
      <c r="J5294" s="9"/>
      <c r="K5294" s="9"/>
      <c r="L5294" s="9"/>
      <c r="M5294" s="9"/>
      <c r="N5294" s="9"/>
      <c r="O5294" s="12"/>
      <c r="P5294" s="9"/>
      <c r="Q5294" s="9"/>
    </row>
    <row r="5295" spans="1:17" x14ac:dyDescent="0.2">
      <c r="A5295" s="9"/>
      <c r="B5295" s="10"/>
      <c r="C5295" s="9"/>
      <c r="D5295" s="11"/>
      <c r="E5295" s="11"/>
      <c r="F5295" s="9"/>
      <c r="G5295" s="9"/>
      <c r="H5295" s="9"/>
      <c r="I5295" s="9"/>
      <c r="J5295" s="9"/>
      <c r="K5295" s="9"/>
      <c r="L5295" s="9"/>
      <c r="M5295" s="9"/>
      <c r="N5295" s="9"/>
      <c r="O5295" s="12"/>
      <c r="P5295" s="9"/>
      <c r="Q5295" s="9"/>
    </row>
    <row r="5296" spans="1:17" x14ac:dyDescent="0.2">
      <c r="A5296" s="9"/>
      <c r="B5296" s="10"/>
      <c r="C5296" s="9"/>
      <c r="D5296" s="11"/>
      <c r="E5296" s="11"/>
      <c r="F5296" s="9"/>
      <c r="G5296" s="9"/>
      <c r="H5296" s="9"/>
      <c r="I5296" s="9"/>
      <c r="J5296" s="9"/>
      <c r="K5296" s="9"/>
      <c r="L5296" s="9"/>
      <c r="M5296" s="9"/>
      <c r="N5296" s="9"/>
      <c r="O5296" s="12"/>
      <c r="P5296" s="9"/>
      <c r="Q5296" s="9"/>
    </row>
    <row r="5297" spans="1:17" x14ac:dyDescent="0.2">
      <c r="A5297" s="9"/>
      <c r="B5297" s="10"/>
      <c r="C5297" s="9"/>
      <c r="D5297" s="11"/>
      <c r="E5297" s="11"/>
      <c r="F5297" s="9"/>
      <c r="G5297" s="9"/>
      <c r="H5297" s="9"/>
      <c r="I5297" s="9"/>
      <c r="J5297" s="9"/>
      <c r="K5297" s="9"/>
      <c r="L5297" s="9"/>
      <c r="M5297" s="9"/>
      <c r="N5297" s="9"/>
      <c r="O5297" s="12"/>
      <c r="P5297" s="9"/>
      <c r="Q5297" s="9"/>
    </row>
    <row r="5298" spans="1:17" x14ac:dyDescent="0.2">
      <c r="A5298" s="9"/>
      <c r="B5298" s="10"/>
      <c r="C5298" s="9"/>
      <c r="D5298" s="11"/>
      <c r="E5298" s="11"/>
      <c r="F5298" s="9"/>
      <c r="G5298" s="9"/>
      <c r="H5298" s="9"/>
      <c r="I5298" s="9"/>
      <c r="J5298" s="9"/>
      <c r="K5298" s="9"/>
      <c r="L5298" s="9"/>
      <c r="M5298" s="9"/>
      <c r="N5298" s="9"/>
      <c r="O5298" s="12"/>
      <c r="P5298" s="9"/>
      <c r="Q5298" s="9"/>
    </row>
    <row r="5299" spans="1:17" x14ac:dyDescent="0.2">
      <c r="A5299" s="9"/>
      <c r="B5299" s="10"/>
      <c r="C5299" s="9"/>
      <c r="D5299" s="11"/>
      <c r="E5299" s="11"/>
      <c r="F5299" s="9"/>
      <c r="G5299" s="9"/>
      <c r="H5299" s="9"/>
      <c r="I5299" s="9"/>
      <c r="J5299" s="9"/>
      <c r="K5299" s="9"/>
      <c r="L5299" s="9"/>
      <c r="M5299" s="9"/>
      <c r="N5299" s="9"/>
      <c r="O5299" s="12"/>
      <c r="P5299" s="9"/>
      <c r="Q5299" s="9"/>
    </row>
    <row r="5300" spans="1:17" x14ac:dyDescent="0.2">
      <c r="A5300" s="9"/>
      <c r="B5300" s="10"/>
      <c r="C5300" s="9"/>
      <c r="D5300" s="11"/>
      <c r="E5300" s="11"/>
      <c r="F5300" s="9"/>
      <c r="G5300" s="9"/>
      <c r="H5300" s="9"/>
      <c r="I5300" s="9"/>
      <c r="J5300" s="9"/>
      <c r="K5300" s="9"/>
      <c r="L5300" s="9"/>
      <c r="M5300" s="9"/>
      <c r="N5300" s="9"/>
      <c r="O5300" s="12"/>
      <c r="P5300" s="9"/>
      <c r="Q5300" s="9"/>
    </row>
    <row r="5301" spans="1:17" x14ac:dyDescent="0.2">
      <c r="A5301" s="9"/>
      <c r="B5301" s="10"/>
      <c r="C5301" s="9"/>
      <c r="D5301" s="11"/>
      <c r="E5301" s="11"/>
      <c r="F5301" s="9"/>
      <c r="G5301" s="9"/>
      <c r="H5301" s="9"/>
      <c r="I5301" s="9"/>
      <c r="J5301" s="9"/>
      <c r="K5301" s="9"/>
      <c r="L5301" s="9"/>
      <c r="M5301" s="9"/>
      <c r="N5301" s="9"/>
      <c r="O5301" s="12"/>
      <c r="P5301" s="9"/>
      <c r="Q5301" s="9"/>
    </row>
    <row r="5302" spans="1:17" x14ac:dyDescent="0.2">
      <c r="A5302" s="9"/>
      <c r="B5302" s="10"/>
      <c r="C5302" s="9"/>
      <c r="D5302" s="11"/>
      <c r="E5302" s="11"/>
      <c r="F5302" s="9"/>
      <c r="G5302" s="9"/>
      <c r="H5302" s="9"/>
      <c r="I5302" s="9"/>
      <c r="J5302" s="9"/>
      <c r="K5302" s="9"/>
      <c r="L5302" s="9"/>
      <c r="M5302" s="9"/>
      <c r="N5302" s="9"/>
      <c r="O5302" s="12"/>
      <c r="P5302" s="9"/>
      <c r="Q5302" s="9"/>
    </row>
    <row r="5303" spans="1:17" x14ac:dyDescent="0.2">
      <c r="A5303" s="9"/>
      <c r="B5303" s="10"/>
      <c r="C5303" s="9"/>
      <c r="D5303" s="11"/>
      <c r="E5303" s="11"/>
      <c r="F5303" s="9"/>
      <c r="G5303" s="9"/>
      <c r="H5303" s="9"/>
      <c r="I5303" s="9"/>
      <c r="J5303" s="9"/>
      <c r="K5303" s="9"/>
      <c r="L5303" s="9"/>
      <c r="M5303" s="9"/>
      <c r="N5303" s="9"/>
      <c r="O5303" s="12"/>
      <c r="P5303" s="9"/>
      <c r="Q5303" s="9"/>
    </row>
    <row r="5304" spans="1:17" x14ac:dyDescent="0.2">
      <c r="A5304" s="9"/>
      <c r="B5304" s="10"/>
      <c r="C5304" s="9"/>
      <c r="D5304" s="11"/>
      <c r="E5304" s="11"/>
      <c r="F5304" s="9"/>
      <c r="G5304" s="9"/>
      <c r="H5304" s="9"/>
      <c r="I5304" s="9"/>
      <c r="J5304" s="9"/>
      <c r="K5304" s="9"/>
      <c r="L5304" s="9"/>
      <c r="M5304" s="9"/>
      <c r="N5304" s="9"/>
      <c r="O5304" s="12"/>
      <c r="P5304" s="9"/>
      <c r="Q5304" s="9"/>
    </row>
    <row r="5305" spans="1:17" x14ac:dyDescent="0.2">
      <c r="A5305" s="9"/>
      <c r="B5305" s="10"/>
      <c r="C5305" s="9"/>
      <c r="D5305" s="11"/>
      <c r="E5305" s="11"/>
      <c r="F5305" s="9"/>
      <c r="G5305" s="9"/>
      <c r="H5305" s="9"/>
      <c r="I5305" s="9"/>
      <c r="J5305" s="9"/>
      <c r="K5305" s="9"/>
      <c r="L5305" s="9"/>
      <c r="M5305" s="9"/>
      <c r="N5305" s="9"/>
      <c r="O5305" s="12"/>
      <c r="P5305" s="9"/>
      <c r="Q5305" s="9"/>
    </row>
    <row r="5306" spans="1:17" x14ac:dyDescent="0.2">
      <c r="A5306" s="9"/>
      <c r="B5306" s="10"/>
      <c r="C5306" s="9"/>
      <c r="D5306" s="11"/>
      <c r="E5306" s="11"/>
      <c r="F5306" s="9"/>
      <c r="G5306" s="9"/>
      <c r="H5306" s="9"/>
      <c r="I5306" s="9"/>
      <c r="J5306" s="9"/>
      <c r="K5306" s="9"/>
      <c r="L5306" s="9"/>
      <c r="M5306" s="9"/>
      <c r="N5306" s="9"/>
      <c r="O5306" s="12"/>
      <c r="P5306" s="9"/>
      <c r="Q5306" s="9"/>
    </row>
    <row r="5307" spans="1:17" x14ac:dyDescent="0.2">
      <c r="A5307" s="9"/>
      <c r="B5307" s="10"/>
      <c r="C5307" s="9"/>
      <c r="D5307" s="11"/>
      <c r="E5307" s="11"/>
      <c r="F5307" s="9"/>
      <c r="G5307" s="9"/>
      <c r="H5307" s="9"/>
      <c r="I5307" s="9"/>
      <c r="J5307" s="9"/>
      <c r="K5307" s="9"/>
      <c r="L5307" s="9"/>
      <c r="M5307" s="9"/>
      <c r="N5307" s="9"/>
      <c r="O5307" s="12"/>
      <c r="P5307" s="9"/>
      <c r="Q5307" s="9"/>
    </row>
    <row r="5308" spans="1:17" x14ac:dyDescent="0.2">
      <c r="A5308" s="9"/>
      <c r="B5308" s="10"/>
      <c r="C5308" s="9"/>
      <c r="D5308" s="11"/>
      <c r="E5308" s="11"/>
      <c r="F5308" s="9"/>
      <c r="G5308" s="9"/>
      <c r="H5308" s="9"/>
      <c r="I5308" s="9"/>
      <c r="J5308" s="9"/>
      <c r="K5308" s="9"/>
      <c r="L5308" s="9"/>
      <c r="M5308" s="9"/>
      <c r="N5308" s="9"/>
      <c r="O5308" s="12"/>
      <c r="P5308" s="9"/>
      <c r="Q5308" s="9"/>
    </row>
    <row r="5309" spans="1:17" x14ac:dyDescent="0.2">
      <c r="A5309" s="9"/>
      <c r="B5309" s="10"/>
      <c r="C5309" s="9"/>
      <c r="D5309" s="11"/>
      <c r="E5309" s="11"/>
      <c r="F5309" s="9"/>
      <c r="G5309" s="9"/>
      <c r="H5309" s="9"/>
      <c r="I5309" s="9"/>
      <c r="J5309" s="9"/>
      <c r="K5309" s="9"/>
      <c r="L5309" s="9"/>
      <c r="M5309" s="9"/>
      <c r="N5309" s="9"/>
      <c r="O5309" s="12"/>
      <c r="P5309" s="9"/>
      <c r="Q5309" s="9"/>
    </row>
    <row r="5310" spans="1:17" x14ac:dyDescent="0.2">
      <c r="A5310" s="9"/>
      <c r="B5310" s="10"/>
      <c r="C5310" s="9"/>
      <c r="D5310" s="11"/>
      <c r="E5310" s="11"/>
      <c r="F5310" s="9"/>
      <c r="G5310" s="9"/>
      <c r="H5310" s="9"/>
      <c r="I5310" s="9"/>
      <c r="J5310" s="9"/>
      <c r="K5310" s="9"/>
      <c r="L5310" s="9"/>
      <c r="M5310" s="9"/>
      <c r="N5310" s="9"/>
      <c r="O5310" s="12"/>
      <c r="P5310" s="9"/>
      <c r="Q5310" s="9"/>
    </row>
    <row r="5311" spans="1:17" x14ac:dyDescent="0.2">
      <c r="A5311" s="9"/>
      <c r="B5311" s="10"/>
      <c r="C5311" s="9"/>
      <c r="D5311" s="11"/>
      <c r="E5311" s="11"/>
      <c r="F5311" s="9"/>
      <c r="G5311" s="9"/>
      <c r="H5311" s="9"/>
      <c r="I5311" s="9"/>
      <c r="J5311" s="9"/>
      <c r="K5311" s="9"/>
      <c r="L5311" s="9"/>
      <c r="M5311" s="9"/>
      <c r="N5311" s="9"/>
      <c r="O5311" s="12"/>
      <c r="P5311" s="9"/>
      <c r="Q5311" s="9"/>
    </row>
    <row r="5312" spans="1:17" x14ac:dyDescent="0.2">
      <c r="A5312" s="9"/>
      <c r="B5312" s="10"/>
      <c r="C5312" s="9"/>
      <c r="D5312" s="11"/>
      <c r="E5312" s="11"/>
      <c r="F5312" s="9"/>
      <c r="G5312" s="9"/>
      <c r="H5312" s="9"/>
      <c r="I5312" s="9"/>
      <c r="J5312" s="9"/>
      <c r="K5312" s="9"/>
      <c r="L5312" s="9"/>
      <c r="M5312" s="9"/>
      <c r="N5312" s="9"/>
      <c r="O5312" s="12"/>
      <c r="P5312" s="9"/>
      <c r="Q5312" s="9"/>
    </row>
    <row r="5313" spans="1:17" x14ac:dyDescent="0.2">
      <c r="A5313" s="9"/>
      <c r="B5313" s="10"/>
      <c r="C5313" s="9"/>
      <c r="D5313" s="11"/>
      <c r="E5313" s="11"/>
      <c r="F5313" s="9"/>
      <c r="G5313" s="9"/>
      <c r="H5313" s="9"/>
      <c r="I5313" s="9"/>
      <c r="J5313" s="9"/>
      <c r="K5313" s="9"/>
      <c r="L5313" s="9"/>
      <c r="M5313" s="9"/>
      <c r="N5313" s="9"/>
      <c r="O5313" s="12"/>
      <c r="P5313" s="9"/>
      <c r="Q5313" s="9"/>
    </row>
    <row r="5314" spans="1:17" x14ac:dyDescent="0.2">
      <c r="A5314" s="9"/>
      <c r="B5314" s="10"/>
      <c r="C5314" s="9"/>
      <c r="D5314" s="11"/>
      <c r="E5314" s="11"/>
      <c r="F5314" s="9"/>
      <c r="G5314" s="9"/>
      <c r="H5314" s="9"/>
      <c r="I5314" s="9"/>
      <c r="J5314" s="9"/>
      <c r="K5314" s="9"/>
      <c r="L5314" s="9"/>
      <c r="M5314" s="9"/>
      <c r="N5314" s="9"/>
      <c r="O5314" s="12"/>
      <c r="P5314" s="9"/>
      <c r="Q5314" s="9"/>
    </row>
    <row r="5315" spans="1:17" x14ac:dyDescent="0.2">
      <c r="A5315" s="9"/>
      <c r="B5315" s="10"/>
      <c r="C5315" s="9"/>
      <c r="D5315" s="11"/>
      <c r="E5315" s="11"/>
      <c r="F5315" s="9"/>
      <c r="G5315" s="9"/>
      <c r="H5315" s="9"/>
      <c r="I5315" s="9"/>
      <c r="J5315" s="9"/>
      <c r="K5315" s="9"/>
      <c r="L5315" s="9"/>
      <c r="M5315" s="9"/>
      <c r="N5315" s="9"/>
      <c r="O5315" s="12"/>
      <c r="P5315" s="9"/>
      <c r="Q5315" s="9"/>
    </row>
    <row r="5316" spans="1:17" x14ac:dyDescent="0.2">
      <c r="A5316" s="9"/>
      <c r="B5316" s="10"/>
      <c r="C5316" s="9"/>
      <c r="D5316" s="11"/>
      <c r="E5316" s="11"/>
      <c r="F5316" s="9"/>
      <c r="G5316" s="9"/>
      <c r="H5316" s="9"/>
      <c r="I5316" s="9"/>
      <c r="J5316" s="9"/>
      <c r="K5316" s="9"/>
      <c r="L5316" s="9"/>
      <c r="M5316" s="9"/>
      <c r="N5316" s="9"/>
      <c r="O5316" s="12"/>
      <c r="P5316" s="9"/>
      <c r="Q5316" s="9"/>
    </row>
    <row r="5317" spans="1:17" x14ac:dyDescent="0.2">
      <c r="A5317" s="9"/>
      <c r="B5317" s="10"/>
      <c r="C5317" s="9"/>
      <c r="D5317" s="11"/>
      <c r="E5317" s="11"/>
      <c r="F5317" s="9"/>
      <c r="G5317" s="9"/>
      <c r="H5317" s="9"/>
      <c r="I5317" s="9"/>
      <c r="J5317" s="9"/>
      <c r="K5317" s="9"/>
      <c r="L5317" s="9"/>
      <c r="M5317" s="9"/>
      <c r="N5317" s="9"/>
      <c r="O5317" s="12"/>
      <c r="P5317" s="9"/>
      <c r="Q5317" s="9"/>
    </row>
    <row r="5318" spans="1:17" x14ac:dyDescent="0.2">
      <c r="A5318" s="9"/>
      <c r="B5318" s="10"/>
      <c r="C5318" s="9"/>
      <c r="D5318" s="11"/>
      <c r="E5318" s="11"/>
      <c r="F5318" s="9"/>
      <c r="G5318" s="9"/>
      <c r="H5318" s="9"/>
      <c r="I5318" s="9"/>
      <c r="J5318" s="9"/>
      <c r="K5318" s="9"/>
      <c r="L5318" s="9"/>
      <c r="M5318" s="9"/>
      <c r="N5318" s="9"/>
      <c r="O5318" s="12"/>
      <c r="P5318" s="9"/>
      <c r="Q5318" s="9"/>
    </row>
    <row r="5319" spans="1:17" x14ac:dyDescent="0.2">
      <c r="A5319" s="9"/>
      <c r="B5319" s="10"/>
      <c r="C5319" s="9"/>
      <c r="D5319" s="11"/>
      <c r="E5319" s="11"/>
      <c r="F5319" s="9"/>
      <c r="G5319" s="9"/>
      <c r="H5319" s="9"/>
      <c r="I5319" s="9"/>
      <c r="J5319" s="9"/>
      <c r="K5319" s="9"/>
      <c r="L5319" s="9"/>
      <c r="M5319" s="9"/>
      <c r="N5319" s="9"/>
      <c r="O5319" s="12"/>
      <c r="P5319" s="9"/>
      <c r="Q5319" s="9"/>
    </row>
    <row r="5320" spans="1:17" x14ac:dyDescent="0.2">
      <c r="A5320" s="9"/>
      <c r="B5320" s="10"/>
      <c r="C5320" s="9"/>
      <c r="D5320" s="11"/>
      <c r="E5320" s="11"/>
      <c r="F5320" s="9"/>
      <c r="G5320" s="9"/>
      <c r="H5320" s="9"/>
      <c r="I5320" s="9"/>
      <c r="J5320" s="9"/>
      <c r="K5320" s="9"/>
      <c r="L5320" s="9"/>
      <c r="M5320" s="9"/>
      <c r="N5320" s="9"/>
      <c r="O5320" s="12"/>
      <c r="P5320" s="9"/>
      <c r="Q5320" s="9"/>
    </row>
    <row r="5321" spans="1:17" x14ac:dyDescent="0.2">
      <c r="A5321" s="9"/>
      <c r="B5321" s="10"/>
      <c r="C5321" s="9"/>
      <c r="D5321" s="11"/>
      <c r="E5321" s="11"/>
      <c r="F5321" s="9"/>
      <c r="G5321" s="9"/>
      <c r="H5321" s="9"/>
      <c r="I5321" s="9"/>
      <c r="J5321" s="9"/>
      <c r="K5321" s="9"/>
      <c r="L5321" s="9"/>
      <c r="M5321" s="9"/>
      <c r="N5321" s="9"/>
      <c r="O5321" s="12"/>
      <c r="P5321" s="9"/>
      <c r="Q5321" s="9"/>
    </row>
    <row r="5322" spans="1:17" x14ac:dyDescent="0.2">
      <c r="A5322" s="9"/>
      <c r="B5322" s="10"/>
      <c r="C5322" s="9"/>
      <c r="D5322" s="11"/>
      <c r="E5322" s="11"/>
      <c r="F5322" s="9"/>
      <c r="G5322" s="9"/>
      <c r="H5322" s="9"/>
      <c r="I5322" s="9"/>
      <c r="J5322" s="9"/>
      <c r="K5322" s="9"/>
      <c r="L5322" s="9"/>
      <c r="M5322" s="9"/>
      <c r="N5322" s="9"/>
      <c r="O5322" s="12"/>
      <c r="P5322" s="9"/>
      <c r="Q5322" s="9"/>
    </row>
    <row r="5323" spans="1:17" x14ac:dyDescent="0.2">
      <c r="A5323" s="9"/>
      <c r="B5323" s="10"/>
      <c r="C5323" s="9"/>
      <c r="D5323" s="11"/>
      <c r="E5323" s="11"/>
      <c r="F5323" s="9"/>
      <c r="G5323" s="9"/>
      <c r="H5323" s="9"/>
      <c r="I5323" s="9"/>
      <c r="J5323" s="9"/>
      <c r="K5323" s="9"/>
      <c r="L5323" s="9"/>
      <c r="M5323" s="9"/>
      <c r="N5323" s="9"/>
      <c r="O5323" s="12"/>
      <c r="P5323" s="9"/>
      <c r="Q5323" s="9"/>
    </row>
    <row r="5324" spans="1:17" x14ac:dyDescent="0.2">
      <c r="A5324" s="9"/>
      <c r="B5324" s="10"/>
      <c r="C5324" s="9"/>
      <c r="D5324" s="11"/>
      <c r="E5324" s="11"/>
      <c r="F5324" s="9"/>
      <c r="G5324" s="9"/>
      <c r="H5324" s="9"/>
      <c r="I5324" s="9"/>
      <c r="J5324" s="9"/>
      <c r="K5324" s="9"/>
      <c r="L5324" s="9"/>
      <c r="M5324" s="9"/>
      <c r="N5324" s="9"/>
      <c r="O5324" s="12"/>
      <c r="P5324" s="9"/>
      <c r="Q5324" s="9"/>
    </row>
    <row r="5325" spans="1:17" x14ac:dyDescent="0.2">
      <c r="A5325" s="9"/>
      <c r="B5325" s="10"/>
      <c r="C5325" s="9"/>
      <c r="D5325" s="11"/>
      <c r="E5325" s="11"/>
      <c r="F5325" s="9"/>
      <c r="G5325" s="9"/>
      <c r="H5325" s="9"/>
      <c r="I5325" s="9"/>
      <c r="J5325" s="9"/>
      <c r="K5325" s="9"/>
      <c r="L5325" s="9"/>
      <c r="M5325" s="9"/>
      <c r="N5325" s="9"/>
      <c r="O5325" s="12"/>
      <c r="P5325" s="9"/>
      <c r="Q5325" s="9"/>
    </row>
    <row r="5326" spans="1:17" x14ac:dyDescent="0.2">
      <c r="A5326" s="9"/>
      <c r="B5326" s="10"/>
      <c r="C5326" s="9"/>
      <c r="D5326" s="11"/>
      <c r="E5326" s="11"/>
      <c r="F5326" s="9"/>
      <c r="G5326" s="9"/>
      <c r="H5326" s="9"/>
      <c r="I5326" s="9"/>
      <c r="J5326" s="9"/>
      <c r="K5326" s="9"/>
      <c r="L5326" s="9"/>
      <c r="M5326" s="9"/>
      <c r="N5326" s="9"/>
      <c r="O5326" s="12"/>
      <c r="P5326" s="9"/>
      <c r="Q5326" s="9"/>
    </row>
    <row r="5327" spans="1:17" x14ac:dyDescent="0.2">
      <c r="A5327" s="9"/>
      <c r="B5327" s="10"/>
      <c r="C5327" s="9"/>
      <c r="D5327" s="11"/>
      <c r="E5327" s="11"/>
      <c r="F5327" s="9"/>
      <c r="G5327" s="9"/>
      <c r="H5327" s="9"/>
      <c r="I5327" s="9"/>
      <c r="J5327" s="9"/>
      <c r="K5327" s="9"/>
      <c r="L5327" s="9"/>
      <c r="M5327" s="9"/>
      <c r="N5327" s="9"/>
      <c r="O5327" s="12"/>
      <c r="P5327" s="9"/>
      <c r="Q5327" s="9"/>
    </row>
    <row r="5328" spans="1:17" x14ac:dyDescent="0.2">
      <c r="A5328" s="9"/>
      <c r="B5328" s="10"/>
      <c r="C5328" s="9"/>
      <c r="D5328" s="11"/>
      <c r="E5328" s="11"/>
      <c r="F5328" s="9"/>
      <c r="G5328" s="9"/>
      <c r="H5328" s="9"/>
      <c r="I5328" s="9"/>
      <c r="J5328" s="9"/>
      <c r="K5328" s="9"/>
      <c r="L5328" s="9"/>
      <c r="M5328" s="9"/>
      <c r="N5328" s="9"/>
      <c r="O5328" s="12"/>
      <c r="P5328" s="9"/>
      <c r="Q5328" s="9"/>
    </row>
    <row r="5329" spans="1:17" x14ac:dyDescent="0.2">
      <c r="A5329" s="9"/>
      <c r="B5329" s="10"/>
      <c r="C5329" s="9"/>
      <c r="D5329" s="11"/>
      <c r="E5329" s="11"/>
      <c r="F5329" s="9"/>
      <c r="G5329" s="9"/>
      <c r="H5329" s="9"/>
      <c r="I5329" s="9"/>
      <c r="J5329" s="9"/>
      <c r="K5329" s="9"/>
      <c r="L5329" s="9"/>
      <c r="M5329" s="9"/>
      <c r="N5329" s="9"/>
      <c r="O5329" s="12"/>
      <c r="P5329" s="9"/>
      <c r="Q5329" s="9"/>
    </row>
    <row r="5330" spans="1:17" x14ac:dyDescent="0.2">
      <c r="A5330" s="9"/>
      <c r="B5330" s="10"/>
      <c r="C5330" s="9"/>
      <c r="D5330" s="11"/>
      <c r="E5330" s="11"/>
      <c r="F5330" s="9"/>
      <c r="G5330" s="9"/>
      <c r="H5330" s="9"/>
      <c r="I5330" s="9"/>
      <c r="J5330" s="9"/>
      <c r="K5330" s="9"/>
      <c r="L5330" s="9"/>
      <c r="M5330" s="9"/>
      <c r="N5330" s="9"/>
      <c r="O5330" s="12"/>
      <c r="P5330" s="9"/>
      <c r="Q5330" s="9"/>
    </row>
    <row r="5331" spans="1:17" x14ac:dyDescent="0.2">
      <c r="A5331" s="9"/>
      <c r="B5331" s="10"/>
      <c r="C5331" s="9"/>
      <c r="D5331" s="11"/>
      <c r="E5331" s="11"/>
      <c r="F5331" s="9"/>
      <c r="G5331" s="9"/>
      <c r="H5331" s="9"/>
      <c r="I5331" s="9"/>
      <c r="J5331" s="9"/>
      <c r="K5331" s="9"/>
      <c r="L5331" s="9"/>
      <c r="M5331" s="9"/>
      <c r="N5331" s="9"/>
      <c r="O5331" s="12"/>
      <c r="P5331" s="9"/>
      <c r="Q5331" s="9"/>
    </row>
    <row r="5332" spans="1:17" x14ac:dyDescent="0.2">
      <c r="A5332" s="9"/>
      <c r="B5332" s="10"/>
      <c r="C5332" s="9"/>
      <c r="D5332" s="11"/>
      <c r="E5332" s="11"/>
      <c r="F5332" s="9"/>
      <c r="G5332" s="9"/>
      <c r="H5332" s="9"/>
      <c r="I5332" s="9"/>
      <c r="J5332" s="9"/>
      <c r="K5332" s="9"/>
      <c r="L5332" s="9"/>
      <c r="M5332" s="9"/>
      <c r="N5332" s="9"/>
      <c r="O5332" s="12"/>
      <c r="P5332" s="9"/>
      <c r="Q5332" s="9"/>
    </row>
    <row r="5333" spans="1:17" x14ac:dyDescent="0.2">
      <c r="A5333" s="9"/>
      <c r="B5333" s="10"/>
      <c r="C5333" s="9"/>
      <c r="D5333" s="11"/>
      <c r="E5333" s="11"/>
      <c r="F5333" s="9"/>
      <c r="G5333" s="9"/>
      <c r="H5333" s="9"/>
      <c r="I5333" s="9"/>
      <c r="J5333" s="9"/>
      <c r="K5333" s="9"/>
      <c r="L5333" s="9"/>
      <c r="M5333" s="9"/>
      <c r="N5333" s="9"/>
      <c r="O5333" s="12"/>
      <c r="P5333" s="9"/>
      <c r="Q5333" s="9"/>
    </row>
    <row r="5334" spans="1:17" x14ac:dyDescent="0.2">
      <c r="A5334" s="9"/>
      <c r="B5334" s="10"/>
      <c r="C5334" s="9"/>
      <c r="D5334" s="11"/>
      <c r="E5334" s="11"/>
      <c r="F5334" s="9"/>
      <c r="G5334" s="9"/>
      <c r="H5334" s="9"/>
      <c r="I5334" s="9"/>
      <c r="J5334" s="9"/>
      <c r="K5334" s="9"/>
      <c r="L5334" s="9"/>
      <c r="M5334" s="9"/>
      <c r="N5334" s="9"/>
      <c r="O5334" s="12"/>
      <c r="P5334" s="9"/>
      <c r="Q5334" s="9"/>
    </row>
    <row r="5335" spans="1:17" x14ac:dyDescent="0.2">
      <c r="A5335" s="9"/>
      <c r="B5335" s="10"/>
      <c r="C5335" s="9"/>
      <c r="D5335" s="11"/>
      <c r="E5335" s="11"/>
      <c r="F5335" s="9"/>
      <c r="G5335" s="9"/>
      <c r="H5335" s="9"/>
      <c r="I5335" s="9"/>
      <c r="J5335" s="9"/>
      <c r="K5335" s="9"/>
      <c r="L5335" s="9"/>
      <c r="M5335" s="9"/>
      <c r="N5335" s="9"/>
      <c r="O5335" s="12"/>
      <c r="P5335" s="9"/>
      <c r="Q5335" s="9"/>
    </row>
    <row r="5336" spans="1:17" x14ac:dyDescent="0.2">
      <c r="A5336" s="9"/>
      <c r="B5336" s="10"/>
      <c r="C5336" s="9"/>
      <c r="D5336" s="11"/>
      <c r="E5336" s="11"/>
      <c r="F5336" s="9"/>
      <c r="G5336" s="9"/>
      <c r="H5336" s="9"/>
      <c r="I5336" s="9"/>
      <c r="J5336" s="9"/>
      <c r="K5336" s="9"/>
      <c r="L5336" s="9"/>
      <c r="M5336" s="9"/>
      <c r="N5336" s="9"/>
      <c r="O5336" s="12"/>
      <c r="P5336" s="9"/>
      <c r="Q5336" s="9"/>
    </row>
    <row r="5337" spans="1:17" x14ac:dyDescent="0.2">
      <c r="A5337" s="9"/>
      <c r="B5337" s="10"/>
      <c r="C5337" s="9"/>
      <c r="D5337" s="11"/>
      <c r="E5337" s="11"/>
      <c r="F5337" s="9"/>
      <c r="G5337" s="9"/>
      <c r="H5337" s="9"/>
      <c r="I5337" s="9"/>
      <c r="J5337" s="9"/>
      <c r="K5337" s="9"/>
      <c r="L5337" s="9"/>
      <c r="M5337" s="9"/>
      <c r="N5337" s="9"/>
      <c r="O5337" s="12"/>
      <c r="P5337" s="9"/>
      <c r="Q5337" s="9"/>
    </row>
    <row r="5338" spans="1:17" x14ac:dyDescent="0.2">
      <c r="A5338" s="9"/>
      <c r="B5338" s="10"/>
      <c r="C5338" s="9"/>
      <c r="D5338" s="11"/>
      <c r="E5338" s="11"/>
      <c r="F5338" s="9"/>
      <c r="G5338" s="9"/>
      <c r="H5338" s="9"/>
      <c r="I5338" s="9"/>
      <c r="J5338" s="9"/>
      <c r="K5338" s="9"/>
      <c r="L5338" s="9"/>
      <c r="M5338" s="9"/>
      <c r="N5338" s="9"/>
      <c r="O5338" s="12"/>
      <c r="P5338" s="9"/>
      <c r="Q5338" s="9"/>
    </row>
    <row r="5339" spans="1:17" x14ac:dyDescent="0.2">
      <c r="A5339" s="9"/>
      <c r="B5339" s="10"/>
      <c r="C5339" s="9"/>
      <c r="D5339" s="11"/>
      <c r="E5339" s="11"/>
      <c r="F5339" s="9"/>
      <c r="G5339" s="9"/>
      <c r="H5339" s="9"/>
      <c r="I5339" s="9"/>
      <c r="J5339" s="9"/>
      <c r="K5339" s="9"/>
      <c r="L5339" s="9"/>
      <c r="M5339" s="9"/>
      <c r="N5339" s="9"/>
      <c r="O5339" s="12"/>
      <c r="P5339" s="9"/>
      <c r="Q5339" s="9"/>
    </row>
    <row r="5340" spans="1:17" x14ac:dyDescent="0.2">
      <c r="A5340" s="9"/>
      <c r="B5340" s="10"/>
      <c r="C5340" s="9"/>
      <c r="D5340" s="11"/>
      <c r="E5340" s="11"/>
      <c r="F5340" s="9"/>
      <c r="G5340" s="9"/>
      <c r="H5340" s="9"/>
      <c r="I5340" s="9"/>
      <c r="J5340" s="9"/>
      <c r="K5340" s="9"/>
      <c r="L5340" s="9"/>
      <c r="M5340" s="9"/>
      <c r="N5340" s="9"/>
      <c r="O5340" s="12"/>
      <c r="P5340" s="9"/>
      <c r="Q5340" s="9"/>
    </row>
    <row r="5341" spans="1:17" x14ac:dyDescent="0.2">
      <c r="A5341" s="9"/>
      <c r="B5341" s="10"/>
      <c r="C5341" s="9"/>
      <c r="D5341" s="11"/>
      <c r="E5341" s="11"/>
      <c r="F5341" s="9"/>
      <c r="G5341" s="9"/>
      <c r="H5341" s="9"/>
      <c r="I5341" s="9"/>
      <c r="J5341" s="9"/>
      <c r="K5341" s="9"/>
      <c r="L5341" s="9"/>
      <c r="M5341" s="9"/>
      <c r="N5341" s="9"/>
      <c r="O5341" s="12"/>
      <c r="P5341" s="9"/>
      <c r="Q5341" s="9"/>
    </row>
    <row r="5342" spans="1:17" x14ac:dyDescent="0.2">
      <c r="A5342" s="9"/>
      <c r="B5342" s="10"/>
      <c r="C5342" s="9"/>
      <c r="D5342" s="11"/>
      <c r="E5342" s="11"/>
      <c r="F5342" s="9"/>
      <c r="G5342" s="9"/>
      <c r="H5342" s="9"/>
      <c r="I5342" s="9"/>
      <c r="J5342" s="9"/>
      <c r="K5342" s="9"/>
      <c r="L5342" s="9"/>
      <c r="M5342" s="9"/>
      <c r="N5342" s="9"/>
      <c r="O5342" s="12"/>
      <c r="P5342" s="9"/>
      <c r="Q5342" s="9"/>
    </row>
    <row r="5343" spans="1:17" x14ac:dyDescent="0.2">
      <c r="A5343" s="9"/>
      <c r="B5343" s="10"/>
      <c r="C5343" s="9"/>
      <c r="D5343" s="11"/>
      <c r="E5343" s="11"/>
      <c r="F5343" s="9"/>
      <c r="G5343" s="9"/>
      <c r="H5343" s="9"/>
      <c r="I5343" s="9"/>
      <c r="J5343" s="9"/>
      <c r="K5343" s="9"/>
      <c r="L5343" s="9"/>
      <c r="M5343" s="9"/>
      <c r="N5343" s="9"/>
      <c r="O5343" s="12"/>
      <c r="P5343" s="9"/>
      <c r="Q5343" s="9"/>
    </row>
    <row r="5344" spans="1:17" x14ac:dyDescent="0.2">
      <c r="A5344" s="9"/>
      <c r="B5344" s="10"/>
      <c r="C5344" s="9"/>
      <c r="D5344" s="11"/>
      <c r="E5344" s="11"/>
      <c r="F5344" s="9"/>
      <c r="G5344" s="9"/>
      <c r="H5344" s="9"/>
      <c r="I5344" s="9"/>
      <c r="J5344" s="9"/>
      <c r="K5344" s="9"/>
      <c r="L5344" s="9"/>
      <c r="M5344" s="9"/>
      <c r="N5344" s="9"/>
      <c r="O5344" s="12"/>
      <c r="P5344" s="9"/>
      <c r="Q5344" s="9"/>
    </row>
    <row r="5345" spans="1:17" x14ac:dyDescent="0.2">
      <c r="A5345" s="9"/>
      <c r="B5345" s="10"/>
      <c r="C5345" s="9"/>
      <c r="D5345" s="11"/>
      <c r="E5345" s="11"/>
      <c r="F5345" s="9"/>
      <c r="G5345" s="9"/>
      <c r="H5345" s="9"/>
      <c r="I5345" s="9"/>
      <c r="J5345" s="9"/>
      <c r="K5345" s="9"/>
      <c r="L5345" s="9"/>
      <c r="M5345" s="9"/>
      <c r="N5345" s="9"/>
      <c r="O5345" s="12"/>
      <c r="P5345" s="9"/>
      <c r="Q5345" s="9"/>
    </row>
    <row r="5346" spans="1:17" x14ac:dyDescent="0.2">
      <c r="A5346" s="9"/>
      <c r="B5346" s="10"/>
      <c r="C5346" s="9"/>
      <c r="D5346" s="11"/>
      <c r="E5346" s="11"/>
      <c r="F5346" s="9"/>
      <c r="G5346" s="9"/>
      <c r="H5346" s="9"/>
      <c r="I5346" s="9"/>
      <c r="J5346" s="9"/>
      <c r="K5346" s="9"/>
      <c r="L5346" s="9"/>
      <c r="M5346" s="9"/>
      <c r="N5346" s="9"/>
      <c r="O5346" s="12"/>
      <c r="P5346" s="9"/>
      <c r="Q5346" s="9"/>
    </row>
    <row r="5347" spans="1:17" x14ac:dyDescent="0.2">
      <c r="A5347" s="9"/>
      <c r="B5347" s="10"/>
      <c r="C5347" s="9"/>
      <c r="D5347" s="11"/>
      <c r="E5347" s="11"/>
      <c r="F5347" s="9"/>
      <c r="G5347" s="9"/>
      <c r="H5347" s="9"/>
      <c r="I5347" s="9"/>
      <c r="J5347" s="9"/>
      <c r="K5347" s="9"/>
      <c r="L5347" s="9"/>
      <c r="M5347" s="9"/>
      <c r="N5347" s="9"/>
      <c r="O5347" s="12"/>
      <c r="P5347" s="9"/>
      <c r="Q5347" s="9"/>
    </row>
    <row r="5348" spans="1:17" x14ac:dyDescent="0.2">
      <c r="A5348" s="9"/>
      <c r="B5348" s="10"/>
      <c r="C5348" s="9"/>
      <c r="D5348" s="11"/>
      <c r="E5348" s="11"/>
      <c r="F5348" s="9"/>
      <c r="G5348" s="9"/>
      <c r="H5348" s="9"/>
      <c r="I5348" s="9"/>
      <c r="J5348" s="9"/>
      <c r="K5348" s="9"/>
      <c r="L5348" s="9"/>
      <c r="M5348" s="9"/>
      <c r="N5348" s="9"/>
      <c r="O5348" s="12"/>
      <c r="P5348" s="9"/>
      <c r="Q5348" s="9"/>
    </row>
    <row r="5349" spans="1:17" x14ac:dyDescent="0.2">
      <c r="A5349" s="9"/>
      <c r="B5349" s="10"/>
      <c r="C5349" s="9"/>
      <c r="D5349" s="11"/>
      <c r="E5349" s="11"/>
      <c r="F5349" s="9"/>
      <c r="G5349" s="9"/>
      <c r="H5349" s="9"/>
      <c r="I5349" s="9"/>
      <c r="J5349" s="9"/>
      <c r="K5349" s="9"/>
      <c r="L5349" s="9"/>
      <c r="M5349" s="9"/>
      <c r="N5349" s="9"/>
      <c r="O5349" s="12"/>
      <c r="P5349" s="9"/>
      <c r="Q5349" s="9"/>
    </row>
    <row r="5350" spans="1:17" x14ac:dyDescent="0.2">
      <c r="A5350" s="9"/>
      <c r="B5350" s="10"/>
      <c r="C5350" s="9"/>
      <c r="D5350" s="11"/>
      <c r="E5350" s="11"/>
      <c r="F5350" s="9"/>
      <c r="G5350" s="9"/>
      <c r="H5350" s="9"/>
      <c r="I5350" s="9"/>
      <c r="J5350" s="9"/>
      <c r="K5350" s="9"/>
      <c r="L5350" s="9"/>
      <c r="M5350" s="9"/>
      <c r="N5350" s="9"/>
      <c r="O5350" s="12"/>
      <c r="P5350" s="9"/>
      <c r="Q5350" s="9"/>
    </row>
    <row r="5351" spans="1:17" x14ac:dyDescent="0.2">
      <c r="A5351" s="9"/>
      <c r="B5351" s="10"/>
      <c r="C5351" s="9"/>
      <c r="D5351" s="11"/>
      <c r="E5351" s="11"/>
      <c r="F5351" s="9"/>
      <c r="G5351" s="9"/>
      <c r="H5351" s="9"/>
      <c r="I5351" s="9"/>
      <c r="J5351" s="9"/>
      <c r="K5351" s="9"/>
      <c r="L5351" s="9"/>
      <c r="M5351" s="9"/>
      <c r="N5351" s="9"/>
      <c r="O5351" s="12"/>
      <c r="P5351" s="9"/>
      <c r="Q5351" s="9"/>
    </row>
    <row r="5352" spans="1:17" x14ac:dyDescent="0.2">
      <c r="A5352" s="9"/>
      <c r="B5352" s="10"/>
      <c r="C5352" s="9"/>
      <c r="D5352" s="11"/>
      <c r="E5352" s="11"/>
      <c r="F5352" s="9"/>
      <c r="G5352" s="9"/>
      <c r="H5352" s="9"/>
      <c r="I5352" s="9"/>
      <c r="J5352" s="9"/>
      <c r="K5352" s="9"/>
      <c r="L5352" s="9"/>
      <c r="M5352" s="9"/>
      <c r="N5352" s="9"/>
      <c r="O5352" s="12"/>
      <c r="P5352" s="9"/>
      <c r="Q5352" s="9"/>
    </row>
    <row r="5353" spans="1:17" x14ac:dyDescent="0.2">
      <c r="A5353" s="9"/>
      <c r="B5353" s="10"/>
      <c r="C5353" s="9"/>
      <c r="D5353" s="11"/>
      <c r="E5353" s="11"/>
      <c r="F5353" s="9"/>
      <c r="G5353" s="9"/>
      <c r="H5353" s="9"/>
      <c r="I5353" s="9"/>
      <c r="J5353" s="9"/>
      <c r="K5353" s="9"/>
      <c r="L5353" s="9"/>
      <c r="M5353" s="9"/>
      <c r="N5353" s="9"/>
      <c r="O5353" s="12"/>
      <c r="P5353" s="9"/>
      <c r="Q5353" s="9"/>
    </row>
    <row r="5354" spans="1:17" x14ac:dyDescent="0.2">
      <c r="A5354" s="9"/>
      <c r="B5354" s="10"/>
      <c r="C5354" s="9"/>
      <c r="D5354" s="11"/>
      <c r="E5354" s="11"/>
      <c r="F5354" s="9"/>
      <c r="G5354" s="9"/>
      <c r="H5354" s="9"/>
      <c r="I5354" s="9"/>
      <c r="J5354" s="9"/>
      <c r="K5354" s="9"/>
      <c r="L5354" s="9"/>
      <c r="M5354" s="9"/>
      <c r="N5354" s="9"/>
      <c r="O5354" s="12"/>
      <c r="P5354" s="9"/>
      <c r="Q5354" s="9"/>
    </row>
    <row r="5355" spans="1:17" x14ac:dyDescent="0.2">
      <c r="A5355" s="9"/>
      <c r="B5355" s="10"/>
      <c r="C5355" s="9"/>
      <c r="D5355" s="11"/>
      <c r="E5355" s="11"/>
      <c r="F5355" s="9"/>
      <c r="G5355" s="9"/>
      <c r="H5355" s="9"/>
      <c r="I5355" s="9"/>
      <c r="J5355" s="9"/>
      <c r="K5355" s="9"/>
      <c r="L5355" s="9"/>
      <c r="M5355" s="9"/>
      <c r="N5355" s="9"/>
      <c r="O5355" s="12"/>
      <c r="P5355" s="9"/>
      <c r="Q5355" s="9"/>
    </row>
    <row r="5356" spans="1:17" x14ac:dyDescent="0.2">
      <c r="A5356" s="9"/>
      <c r="B5356" s="10"/>
      <c r="C5356" s="9"/>
      <c r="D5356" s="11"/>
      <c r="E5356" s="11"/>
      <c r="F5356" s="9"/>
      <c r="G5356" s="9"/>
      <c r="H5356" s="9"/>
      <c r="I5356" s="9"/>
      <c r="J5356" s="9"/>
      <c r="K5356" s="9"/>
      <c r="L5356" s="9"/>
      <c r="M5356" s="9"/>
      <c r="N5356" s="9"/>
      <c r="O5356" s="12"/>
      <c r="P5356" s="9"/>
      <c r="Q5356" s="9"/>
    </row>
    <row r="5357" spans="1:17" x14ac:dyDescent="0.2">
      <c r="A5357" s="9"/>
      <c r="B5357" s="10"/>
      <c r="C5357" s="9"/>
      <c r="D5357" s="11"/>
      <c r="E5357" s="11"/>
      <c r="F5357" s="9"/>
      <c r="G5357" s="9"/>
      <c r="H5357" s="9"/>
      <c r="I5357" s="9"/>
      <c r="J5357" s="9"/>
      <c r="K5357" s="9"/>
      <c r="L5357" s="9"/>
      <c r="M5357" s="9"/>
      <c r="N5357" s="9"/>
      <c r="O5357" s="12"/>
      <c r="P5357" s="9"/>
      <c r="Q5357" s="9"/>
    </row>
    <row r="5358" spans="1:17" x14ac:dyDescent="0.2">
      <c r="A5358" s="9"/>
      <c r="B5358" s="10"/>
      <c r="C5358" s="9"/>
      <c r="D5358" s="11"/>
      <c r="E5358" s="11"/>
      <c r="F5358" s="9"/>
      <c r="G5358" s="9"/>
      <c r="H5358" s="9"/>
      <c r="I5358" s="9"/>
      <c r="J5358" s="9"/>
      <c r="K5358" s="9"/>
      <c r="L5358" s="9"/>
      <c r="M5358" s="9"/>
      <c r="N5358" s="9"/>
      <c r="O5358" s="12"/>
      <c r="P5358" s="9"/>
      <c r="Q5358" s="9"/>
    </row>
    <row r="5359" spans="1:17" x14ac:dyDescent="0.2">
      <c r="A5359" s="9"/>
      <c r="B5359" s="10"/>
      <c r="C5359" s="9"/>
      <c r="D5359" s="11"/>
      <c r="E5359" s="11"/>
      <c r="F5359" s="9"/>
      <c r="G5359" s="9"/>
      <c r="H5359" s="9"/>
      <c r="I5359" s="9"/>
      <c r="J5359" s="9"/>
      <c r="K5359" s="9"/>
      <c r="L5359" s="9"/>
      <c r="M5359" s="9"/>
      <c r="N5359" s="9"/>
      <c r="O5359" s="12"/>
      <c r="P5359" s="9"/>
      <c r="Q5359" s="9"/>
    </row>
    <row r="5360" spans="1:17" x14ac:dyDescent="0.2">
      <c r="A5360" s="9"/>
      <c r="B5360" s="10"/>
      <c r="C5360" s="9"/>
      <c r="D5360" s="11"/>
      <c r="E5360" s="11"/>
      <c r="F5360" s="9"/>
      <c r="G5360" s="9"/>
      <c r="H5360" s="9"/>
      <c r="I5360" s="9"/>
      <c r="J5360" s="9"/>
      <c r="K5360" s="9"/>
      <c r="L5360" s="9"/>
      <c r="M5360" s="9"/>
      <c r="N5360" s="9"/>
      <c r="O5360" s="12"/>
      <c r="P5360" s="9"/>
      <c r="Q5360" s="9"/>
    </row>
    <row r="5361" spans="1:17" x14ac:dyDescent="0.2">
      <c r="A5361" s="9"/>
      <c r="B5361" s="10"/>
      <c r="C5361" s="9"/>
      <c r="D5361" s="11"/>
      <c r="E5361" s="11"/>
      <c r="F5361" s="9"/>
      <c r="G5361" s="9"/>
      <c r="H5361" s="9"/>
      <c r="I5361" s="9"/>
      <c r="J5361" s="9"/>
      <c r="K5361" s="9"/>
      <c r="L5361" s="9"/>
      <c r="M5361" s="9"/>
      <c r="N5361" s="9"/>
      <c r="O5361" s="12"/>
      <c r="P5361" s="9"/>
      <c r="Q5361" s="9"/>
    </row>
    <row r="5362" spans="1:17" x14ac:dyDescent="0.2">
      <c r="A5362" s="9"/>
      <c r="B5362" s="10"/>
      <c r="C5362" s="9"/>
      <c r="D5362" s="11"/>
      <c r="E5362" s="11"/>
      <c r="F5362" s="9"/>
      <c r="G5362" s="9"/>
      <c r="H5362" s="9"/>
      <c r="I5362" s="9"/>
      <c r="J5362" s="9"/>
      <c r="K5362" s="9"/>
      <c r="L5362" s="9"/>
      <c r="M5362" s="9"/>
      <c r="N5362" s="9"/>
      <c r="O5362" s="12"/>
      <c r="P5362" s="9"/>
      <c r="Q5362" s="9"/>
    </row>
    <row r="5363" spans="1:17" x14ac:dyDescent="0.2">
      <c r="A5363" s="9"/>
      <c r="B5363" s="10"/>
      <c r="C5363" s="9"/>
      <c r="D5363" s="11"/>
      <c r="E5363" s="11"/>
      <c r="F5363" s="9"/>
      <c r="G5363" s="9"/>
      <c r="H5363" s="9"/>
      <c r="I5363" s="9"/>
      <c r="J5363" s="9"/>
      <c r="K5363" s="9"/>
      <c r="L5363" s="9"/>
      <c r="M5363" s="9"/>
      <c r="N5363" s="9"/>
      <c r="O5363" s="12"/>
      <c r="P5363" s="9"/>
      <c r="Q5363" s="9"/>
    </row>
    <row r="5364" spans="1:17" x14ac:dyDescent="0.2">
      <c r="A5364" s="9"/>
      <c r="B5364" s="10"/>
      <c r="C5364" s="9"/>
      <c r="D5364" s="11"/>
      <c r="E5364" s="11"/>
      <c r="F5364" s="9"/>
      <c r="G5364" s="9"/>
      <c r="H5364" s="9"/>
      <c r="I5364" s="9"/>
      <c r="J5364" s="9"/>
      <c r="K5364" s="9"/>
      <c r="L5364" s="9"/>
      <c r="M5364" s="9"/>
      <c r="N5364" s="9"/>
      <c r="O5364" s="12"/>
      <c r="P5364" s="9"/>
      <c r="Q5364" s="9"/>
    </row>
    <row r="5365" spans="1:17" x14ac:dyDescent="0.2">
      <c r="A5365" s="9"/>
      <c r="B5365" s="10"/>
      <c r="C5365" s="9"/>
      <c r="D5365" s="11"/>
      <c r="E5365" s="11"/>
      <c r="F5365" s="9"/>
      <c r="G5365" s="9"/>
      <c r="H5365" s="9"/>
      <c r="I5365" s="9"/>
      <c r="J5365" s="9"/>
      <c r="K5365" s="9"/>
      <c r="L5365" s="9"/>
      <c r="M5365" s="9"/>
      <c r="N5365" s="9"/>
      <c r="O5365" s="12"/>
      <c r="P5365" s="9"/>
      <c r="Q5365" s="9"/>
    </row>
    <row r="5366" spans="1:17" x14ac:dyDescent="0.2">
      <c r="A5366" s="9"/>
      <c r="B5366" s="10"/>
      <c r="C5366" s="9"/>
      <c r="D5366" s="11"/>
      <c r="E5366" s="11"/>
      <c r="F5366" s="9"/>
      <c r="G5366" s="9"/>
      <c r="H5366" s="9"/>
      <c r="I5366" s="9"/>
      <c r="J5366" s="9"/>
      <c r="K5366" s="9"/>
      <c r="L5366" s="9"/>
      <c r="M5366" s="9"/>
      <c r="N5366" s="9"/>
      <c r="O5366" s="12"/>
      <c r="P5366" s="9"/>
      <c r="Q5366" s="9"/>
    </row>
    <row r="5367" spans="1:17" x14ac:dyDescent="0.2">
      <c r="A5367" s="9"/>
      <c r="B5367" s="10"/>
      <c r="C5367" s="9"/>
      <c r="D5367" s="11"/>
      <c r="E5367" s="11"/>
      <c r="F5367" s="9"/>
      <c r="G5367" s="9"/>
      <c r="H5367" s="9"/>
      <c r="I5367" s="9"/>
      <c r="J5367" s="9"/>
      <c r="K5367" s="9"/>
      <c r="L5367" s="9"/>
      <c r="M5367" s="9"/>
      <c r="N5367" s="9"/>
      <c r="O5367" s="12"/>
      <c r="P5367" s="9"/>
      <c r="Q5367" s="9"/>
    </row>
    <row r="5368" spans="1:17" x14ac:dyDescent="0.2">
      <c r="A5368" s="9"/>
      <c r="B5368" s="10"/>
      <c r="C5368" s="9"/>
      <c r="D5368" s="11"/>
      <c r="E5368" s="11"/>
      <c r="F5368" s="9"/>
      <c r="G5368" s="9"/>
      <c r="H5368" s="9"/>
      <c r="I5368" s="9"/>
      <c r="J5368" s="9"/>
      <c r="K5368" s="9"/>
      <c r="L5368" s="9"/>
      <c r="M5368" s="9"/>
      <c r="N5368" s="9"/>
      <c r="O5368" s="12"/>
      <c r="P5368" s="9"/>
      <c r="Q5368" s="9"/>
    </row>
    <row r="5369" spans="1:17" x14ac:dyDescent="0.2">
      <c r="A5369" s="9"/>
      <c r="B5369" s="10"/>
      <c r="C5369" s="9"/>
      <c r="D5369" s="11"/>
      <c r="E5369" s="11"/>
      <c r="F5369" s="9"/>
      <c r="G5369" s="9"/>
      <c r="H5369" s="9"/>
      <c r="I5369" s="9"/>
      <c r="J5369" s="9"/>
      <c r="K5369" s="9"/>
      <c r="L5369" s="9"/>
      <c r="M5369" s="9"/>
      <c r="N5369" s="9"/>
      <c r="O5369" s="12"/>
      <c r="P5369" s="9"/>
      <c r="Q5369" s="9"/>
    </row>
    <row r="5370" spans="1:17" x14ac:dyDescent="0.2">
      <c r="A5370" s="9"/>
      <c r="B5370" s="10"/>
      <c r="C5370" s="9"/>
      <c r="D5370" s="11"/>
      <c r="E5370" s="11"/>
      <c r="F5370" s="9"/>
      <c r="G5370" s="9"/>
      <c r="H5370" s="9"/>
      <c r="I5370" s="9"/>
      <c r="J5370" s="9"/>
      <c r="K5370" s="9"/>
      <c r="L5370" s="9"/>
      <c r="M5370" s="9"/>
      <c r="N5370" s="9"/>
      <c r="O5370" s="12"/>
      <c r="P5370" s="9"/>
      <c r="Q5370" s="9"/>
    </row>
    <row r="5371" spans="1:17" x14ac:dyDescent="0.2">
      <c r="A5371" s="9"/>
      <c r="B5371" s="10"/>
      <c r="C5371" s="9"/>
      <c r="D5371" s="11"/>
      <c r="E5371" s="11"/>
      <c r="F5371" s="9"/>
      <c r="G5371" s="9"/>
      <c r="H5371" s="9"/>
      <c r="I5371" s="9"/>
      <c r="J5371" s="9"/>
      <c r="K5371" s="9"/>
      <c r="L5371" s="9"/>
      <c r="M5371" s="9"/>
      <c r="N5371" s="9"/>
      <c r="O5371" s="12"/>
      <c r="P5371" s="9"/>
      <c r="Q5371" s="9"/>
    </row>
    <row r="5372" spans="1:17" x14ac:dyDescent="0.2">
      <c r="A5372" s="9"/>
      <c r="B5372" s="10"/>
      <c r="C5372" s="9"/>
      <c r="D5372" s="11"/>
      <c r="E5372" s="11"/>
      <c r="F5372" s="9"/>
      <c r="G5372" s="9"/>
      <c r="H5372" s="9"/>
      <c r="I5372" s="9"/>
      <c r="J5372" s="9"/>
      <c r="K5372" s="9"/>
      <c r="L5372" s="9"/>
      <c r="M5372" s="9"/>
      <c r="N5372" s="9"/>
      <c r="O5372" s="12"/>
      <c r="P5372" s="9"/>
      <c r="Q5372" s="9"/>
    </row>
    <row r="5373" spans="1:17" x14ac:dyDescent="0.2">
      <c r="A5373" s="9"/>
      <c r="B5373" s="10"/>
      <c r="C5373" s="9"/>
      <c r="D5373" s="11"/>
      <c r="E5373" s="11"/>
      <c r="F5373" s="9"/>
      <c r="G5373" s="9"/>
      <c r="H5373" s="9"/>
      <c r="I5373" s="9"/>
      <c r="J5373" s="9"/>
      <c r="K5373" s="9"/>
      <c r="L5373" s="9"/>
      <c r="M5373" s="9"/>
      <c r="N5373" s="9"/>
      <c r="O5373" s="12"/>
      <c r="P5373" s="9"/>
      <c r="Q5373" s="9"/>
    </row>
    <row r="5374" spans="1:17" x14ac:dyDescent="0.2">
      <c r="A5374" s="9"/>
      <c r="B5374" s="10"/>
      <c r="C5374" s="9"/>
      <c r="D5374" s="11"/>
      <c r="E5374" s="11"/>
      <c r="F5374" s="9"/>
      <c r="G5374" s="9"/>
      <c r="H5374" s="9"/>
      <c r="I5374" s="9"/>
      <c r="J5374" s="9"/>
      <c r="K5374" s="9"/>
      <c r="L5374" s="9"/>
      <c r="M5374" s="9"/>
      <c r="N5374" s="9"/>
      <c r="O5374" s="12"/>
      <c r="P5374" s="9"/>
      <c r="Q5374" s="9"/>
    </row>
    <row r="5375" spans="1:17" x14ac:dyDescent="0.2">
      <c r="A5375" s="9"/>
      <c r="B5375" s="10"/>
      <c r="C5375" s="9"/>
      <c r="D5375" s="11"/>
      <c r="E5375" s="11"/>
      <c r="F5375" s="9"/>
      <c r="G5375" s="9"/>
      <c r="H5375" s="9"/>
      <c r="I5375" s="9"/>
      <c r="J5375" s="9"/>
      <c r="K5375" s="9"/>
      <c r="L5375" s="9"/>
      <c r="M5375" s="9"/>
      <c r="N5375" s="9"/>
      <c r="O5375" s="12"/>
      <c r="P5375" s="9"/>
      <c r="Q5375" s="9"/>
    </row>
    <row r="5376" spans="1:17" x14ac:dyDescent="0.2">
      <c r="A5376" s="9"/>
      <c r="B5376" s="10"/>
      <c r="C5376" s="9"/>
      <c r="D5376" s="11"/>
      <c r="E5376" s="11"/>
      <c r="F5376" s="9"/>
      <c r="G5376" s="9"/>
      <c r="H5376" s="9"/>
      <c r="I5376" s="9"/>
      <c r="J5376" s="9"/>
      <c r="K5376" s="9"/>
      <c r="L5376" s="9"/>
      <c r="M5376" s="9"/>
      <c r="N5376" s="9"/>
      <c r="O5376" s="12"/>
      <c r="P5376" s="9"/>
      <c r="Q5376" s="9"/>
    </row>
    <row r="5377" spans="1:17" x14ac:dyDescent="0.2">
      <c r="A5377" s="9"/>
      <c r="B5377" s="10"/>
      <c r="C5377" s="9"/>
      <c r="D5377" s="11"/>
      <c r="E5377" s="11"/>
      <c r="F5377" s="9"/>
      <c r="G5377" s="9"/>
      <c r="H5377" s="9"/>
      <c r="I5377" s="9"/>
      <c r="J5377" s="9"/>
      <c r="K5377" s="9"/>
      <c r="L5377" s="9"/>
      <c r="M5377" s="9"/>
      <c r="N5377" s="9"/>
      <c r="O5377" s="12"/>
      <c r="P5377" s="9"/>
      <c r="Q5377" s="9"/>
    </row>
    <row r="5378" spans="1:17" x14ac:dyDescent="0.2">
      <c r="A5378" s="9"/>
      <c r="B5378" s="10"/>
      <c r="C5378" s="9"/>
      <c r="D5378" s="11"/>
      <c r="E5378" s="11"/>
      <c r="F5378" s="9"/>
      <c r="G5378" s="9"/>
      <c r="H5378" s="9"/>
      <c r="I5378" s="9"/>
      <c r="J5378" s="9"/>
      <c r="K5378" s="9"/>
      <c r="L5378" s="9"/>
      <c r="M5378" s="9"/>
      <c r="N5378" s="9"/>
      <c r="O5378" s="12"/>
      <c r="P5378" s="9"/>
      <c r="Q5378" s="9"/>
    </row>
    <row r="5379" spans="1:17" x14ac:dyDescent="0.2">
      <c r="A5379" s="9"/>
      <c r="B5379" s="10"/>
      <c r="C5379" s="9"/>
      <c r="D5379" s="11"/>
      <c r="E5379" s="11"/>
      <c r="F5379" s="9"/>
      <c r="G5379" s="9"/>
      <c r="H5379" s="9"/>
      <c r="I5379" s="9"/>
      <c r="J5379" s="9"/>
      <c r="K5379" s="9"/>
      <c r="L5379" s="9"/>
      <c r="M5379" s="9"/>
      <c r="N5379" s="9"/>
      <c r="O5379" s="12"/>
      <c r="P5379" s="9"/>
      <c r="Q5379" s="9"/>
    </row>
    <row r="5380" spans="1:17" x14ac:dyDescent="0.2">
      <c r="A5380" s="9"/>
      <c r="B5380" s="10"/>
      <c r="C5380" s="9"/>
      <c r="D5380" s="11"/>
      <c r="E5380" s="11"/>
      <c r="F5380" s="9"/>
      <c r="G5380" s="9"/>
      <c r="H5380" s="9"/>
      <c r="I5380" s="9"/>
      <c r="J5380" s="9"/>
      <c r="K5380" s="9"/>
      <c r="L5380" s="9"/>
      <c r="M5380" s="9"/>
      <c r="N5380" s="9"/>
      <c r="O5380" s="12"/>
      <c r="P5380" s="9"/>
      <c r="Q5380" s="9"/>
    </row>
    <row r="5381" spans="1:17" x14ac:dyDescent="0.2">
      <c r="A5381" s="9"/>
      <c r="B5381" s="10"/>
      <c r="C5381" s="9"/>
      <c r="D5381" s="11"/>
      <c r="E5381" s="11"/>
      <c r="F5381" s="9"/>
      <c r="G5381" s="9"/>
      <c r="H5381" s="9"/>
      <c r="I5381" s="9"/>
      <c r="J5381" s="9"/>
      <c r="K5381" s="9"/>
      <c r="L5381" s="9"/>
      <c r="M5381" s="9"/>
      <c r="N5381" s="9"/>
      <c r="O5381" s="12"/>
      <c r="P5381" s="9"/>
      <c r="Q5381" s="9"/>
    </row>
    <row r="5382" spans="1:17" x14ac:dyDescent="0.2">
      <c r="A5382" s="9"/>
      <c r="B5382" s="10"/>
      <c r="C5382" s="9"/>
      <c r="D5382" s="11"/>
      <c r="E5382" s="11"/>
      <c r="F5382" s="9"/>
      <c r="G5382" s="9"/>
      <c r="H5382" s="9"/>
      <c r="I5382" s="9"/>
      <c r="J5382" s="9"/>
      <c r="K5382" s="9"/>
      <c r="L5382" s="9"/>
      <c r="M5382" s="9"/>
      <c r="N5382" s="9"/>
      <c r="O5382" s="12"/>
      <c r="P5382" s="9"/>
      <c r="Q5382" s="9"/>
    </row>
    <row r="5383" spans="1:17" x14ac:dyDescent="0.2">
      <c r="A5383" s="9"/>
      <c r="B5383" s="10"/>
      <c r="C5383" s="9"/>
      <c r="D5383" s="11"/>
      <c r="E5383" s="11"/>
      <c r="F5383" s="9"/>
      <c r="G5383" s="9"/>
      <c r="H5383" s="9"/>
      <c r="I5383" s="9"/>
      <c r="J5383" s="9"/>
      <c r="K5383" s="9"/>
      <c r="L5383" s="9"/>
      <c r="M5383" s="9"/>
      <c r="N5383" s="9"/>
      <c r="O5383" s="12"/>
      <c r="P5383" s="9"/>
      <c r="Q5383" s="9"/>
    </row>
    <row r="5384" spans="1:17" x14ac:dyDescent="0.2">
      <c r="A5384" s="9"/>
      <c r="B5384" s="10"/>
      <c r="C5384" s="9"/>
      <c r="D5384" s="11"/>
      <c r="E5384" s="11"/>
      <c r="F5384" s="9"/>
      <c r="G5384" s="9"/>
      <c r="H5384" s="9"/>
      <c r="I5384" s="9"/>
      <c r="J5384" s="9"/>
      <c r="K5384" s="9"/>
      <c r="L5384" s="9"/>
      <c r="M5384" s="9"/>
      <c r="N5384" s="9"/>
      <c r="O5384" s="12"/>
      <c r="P5384" s="9"/>
      <c r="Q5384" s="9"/>
    </row>
    <row r="5385" spans="1:17" x14ac:dyDescent="0.2">
      <c r="A5385" s="9"/>
      <c r="B5385" s="10"/>
      <c r="C5385" s="9"/>
      <c r="D5385" s="11"/>
      <c r="E5385" s="11"/>
      <c r="F5385" s="9"/>
      <c r="G5385" s="9"/>
      <c r="H5385" s="9"/>
      <c r="I5385" s="9"/>
      <c r="J5385" s="9"/>
      <c r="K5385" s="9"/>
      <c r="L5385" s="9"/>
      <c r="M5385" s="9"/>
      <c r="N5385" s="9"/>
      <c r="O5385" s="12"/>
      <c r="P5385" s="9"/>
      <c r="Q5385" s="9"/>
    </row>
    <row r="5386" spans="1:17" x14ac:dyDescent="0.2">
      <c r="A5386" s="9"/>
      <c r="B5386" s="10"/>
      <c r="C5386" s="9"/>
      <c r="D5386" s="11"/>
      <c r="E5386" s="11"/>
      <c r="F5386" s="9"/>
      <c r="G5386" s="9"/>
      <c r="H5386" s="9"/>
      <c r="I5386" s="9"/>
      <c r="J5386" s="9"/>
      <c r="K5386" s="9"/>
      <c r="L5386" s="9"/>
      <c r="M5386" s="9"/>
      <c r="N5386" s="9"/>
      <c r="O5386" s="12"/>
      <c r="P5386" s="9"/>
      <c r="Q5386" s="9"/>
    </row>
    <row r="5387" spans="1:17" x14ac:dyDescent="0.2">
      <c r="A5387" s="9"/>
      <c r="B5387" s="10"/>
      <c r="C5387" s="9"/>
      <c r="D5387" s="11"/>
      <c r="E5387" s="11"/>
      <c r="F5387" s="9"/>
      <c r="G5387" s="9"/>
      <c r="H5387" s="9"/>
      <c r="I5387" s="9"/>
      <c r="J5387" s="9"/>
      <c r="K5387" s="9"/>
      <c r="L5387" s="9"/>
      <c r="M5387" s="9"/>
      <c r="N5387" s="9"/>
      <c r="O5387" s="12"/>
      <c r="P5387" s="9"/>
      <c r="Q5387" s="9"/>
    </row>
    <row r="5388" spans="1:17" x14ac:dyDescent="0.2">
      <c r="A5388" s="9"/>
      <c r="B5388" s="10"/>
      <c r="C5388" s="9"/>
      <c r="D5388" s="11"/>
      <c r="E5388" s="11"/>
      <c r="F5388" s="9"/>
      <c r="G5388" s="9"/>
      <c r="H5388" s="9"/>
      <c r="I5388" s="9"/>
      <c r="J5388" s="9"/>
      <c r="K5388" s="9"/>
      <c r="L5388" s="9"/>
      <c r="M5388" s="9"/>
      <c r="N5388" s="9"/>
      <c r="O5388" s="12"/>
      <c r="P5388" s="9"/>
      <c r="Q5388" s="9"/>
    </row>
    <row r="5389" spans="1:17" x14ac:dyDescent="0.2">
      <c r="A5389" s="9"/>
      <c r="B5389" s="10"/>
      <c r="C5389" s="9"/>
      <c r="D5389" s="11"/>
      <c r="E5389" s="11"/>
      <c r="F5389" s="9"/>
      <c r="G5389" s="9"/>
      <c r="H5389" s="9"/>
      <c r="I5389" s="9"/>
      <c r="J5389" s="9"/>
      <c r="K5389" s="9"/>
      <c r="L5389" s="9"/>
      <c r="M5389" s="9"/>
      <c r="N5389" s="9"/>
      <c r="O5389" s="12"/>
      <c r="P5389" s="9"/>
      <c r="Q5389" s="9"/>
    </row>
    <row r="5390" spans="1:17" x14ac:dyDescent="0.2">
      <c r="A5390" s="9"/>
      <c r="B5390" s="10"/>
      <c r="C5390" s="9"/>
      <c r="D5390" s="11"/>
      <c r="E5390" s="11"/>
      <c r="F5390" s="9"/>
      <c r="G5390" s="9"/>
      <c r="H5390" s="9"/>
      <c r="I5390" s="9"/>
      <c r="J5390" s="9"/>
      <c r="K5390" s="9"/>
      <c r="L5390" s="9"/>
      <c r="M5390" s="9"/>
      <c r="N5390" s="9"/>
      <c r="O5390" s="12"/>
      <c r="P5390" s="9"/>
      <c r="Q5390" s="9"/>
    </row>
    <row r="5391" spans="1:17" x14ac:dyDescent="0.2">
      <c r="A5391" s="9"/>
      <c r="B5391" s="10"/>
      <c r="C5391" s="9"/>
      <c r="D5391" s="11"/>
      <c r="E5391" s="11"/>
      <c r="F5391" s="9"/>
      <c r="G5391" s="9"/>
      <c r="H5391" s="9"/>
      <c r="I5391" s="9"/>
      <c r="J5391" s="9"/>
      <c r="K5391" s="9"/>
      <c r="L5391" s="9"/>
      <c r="M5391" s="9"/>
      <c r="N5391" s="9"/>
      <c r="O5391" s="12"/>
      <c r="P5391" s="9"/>
      <c r="Q5391" s="9"/>
    </row>
    <row r="5392" spans="1:17" x14ac:dyDescent="0.2">
      <c r="A5392" s="9"/>
      <c r="B5392" s="10"/>
      <c r="C5392" s="9"/>
      <c r="D5392" s="11"/>
      <c r="E5392" s="11"/>
      <c r="F5392" s="9"/>
      <c r="G5392" s="9"/>
      <c r="H5392" s="9"/>
      <c r="I5392" s="9"/>
      <c r="J5392" s="9"/>
      <c r="K5392" s="9"/>
      <c r="L5392" s="9"/>
      <c r="M5392" s="9"/>
      <c r="N5392" s="9"/>
      <c r="O5392" s="12"/>
      <c r="P5392" s="9"/>
      <c r="Q5392" s="9"/>
    </row>
    <row r="5393" spans="1:17" x14ac:dyDescent="0.2">
      <c r="A5393" s="9"/>
      <c r="B5393" s="10"/>
      <c r="C5393" s="9"/>
      <c r="D5393" s="11"/>
      <c r="E5393" s="11"/>
      <c r="F5393" s="9"/>
      <c r="G5393" s="9"/>
      <c r="H5393" s="9"/>
      <c r="I5393" s="9"/>
      <c r="J5393" s="9"/>
      <c r="K5393" s="9"/>
      <c r="L5393" s="9"/>
      <c r="M5393" s="9"/>
      <c r="N5393" s="9"/>
      <c r="O5393" s="12"/>
      <c r="P5393" s="9"/>
      <c r="Q5393" s="9"/>
    </row>
    <row r="5394" spans="1:17" x14ac:dyDescent="0.2">
      <c r="A5394" s="9"/>
      <c r="B5394" s="10"/>
      <c r="C5394" s="9"/>
      <c r="D5394" s="11"/>
      <c r="E5394" s="11"/>
      <c r="F5394" s="9"/>
      <c r="G5394" s="9"/>
      <c r="H5394" s="9"/>
      <c r="I5394" s="9"/>
      <c r="J5394" s="9"/>
      <c r="K5394" s="9"/>
      <c r="L5394" s="9"/>
      <c r="M5394" s="9"/>
      <c r="N5394" s="9"/>
      <c r="O5394" s="12"/>
      <c r="P5394" s="9"/>
      <c r="Q5394" s="9"/>
    </row>
    <row r="5395" spans="1:17" x14ac:dyDescent="0.2">
      <c r="A5395" s="9"/>
      <c r="B5395" s="10"/>
      <c r="C5395" s="9"/>
      <c r="D5395" s="11"/>
      <c r="E5395" s="11"/>
      <c r="F5395" s="9"/>
      <c r="G5395" s="9"/>
      <c r="H5395" s="9"/>
      <c r="I5395" s="9"/>
      <c r="J5395" s="9"/>
      <c r="K5395" s="9"/>
      <c r="L5395" s="9"/>
      <c r="M5395" s="9"/>
      <c r="N5395" s="9"/>
      <c r="O5395" s="12"/>
      <c r="P5395" s="9"/>
      <c r="Q5395" s="9"/>
    </row>
    <row r="5396" spans="1:17" x14ac:dyDescent="0.2">
      <c r="A5396" s="9"/>
      <c r="B5396" s="10"/>
      <c r="C5396" s="9"/>
      <c r="D5396" s="11"/>
      <c r="E5396" s="11"/>
      <c r="F5396" s="9"/>
      <c r="G5396" s="9"/>
      <c r="H5396" s="9"/>
      <c r="I5396" s="9"/>
      <c r="J5396" s="9"/>
      <c r="K5396" s="9"/>
      <c r="L5396" s="9"/>
      <c r="M5396" s="9"/>
      <c r="N5396" s="9"/>
      <c r="O5396" s="12"/>
      <c r="P5396" s="9"/>
      <c r="Q5396" s="9"/>
    </row>
    <row r="5397" spans="1:17" x14ac:dyDescent="0.2">
      <c r="A5397" s="9"/>
      <c r="B5397" s="10"/>
      <c r="C5397" s="9"/>
      <c r="D5397" s="11"/>
      <c r="E5397" s="11"/>
      <c r="F5397" s="9"/>
      <c r="G5397" s="9"/>
      <c r="H5397" s="9"/>
      <c r="I5397" s="9"/>
      <c r="J5397" s="9"/>
      <c r="K5397" s="9"/>
      <c r="L5397" s="9"/>
      <c r="M5397" s="9"/>
      <c r="N5397" s="9"/>
      <c r="O5397" s="12"/>
      <c r="P5397" s="9"/>
      <c r="Q5397" s="9"/>
    </row>
    <row r="5398" spans="1:17" x14ac:dyDescent="0.2">
      <c r="A5398" s="9"/>
      <c r="B5398" s="10"/>
      <c r="C5398" s="9"/>
      <c r="D5398" s="11"/>
      <c r="E5398" s="11"/>
      <c r="F5398" s="9"/>
      <c r="G5398" s="9"/>
      <c r="H5398" s="9"/>
      <c r="I5398" s="9"/>
      <c r="J5398" s="9"/>
      <c r="K5398" s="9"/>
      <c r="L5398" s="9"/>
      <c r="M5398" s="9"/>
      <c r="N5398" s="9"/>
      <c r="O5398" s="12"/>
      <c r="P5398" s="9"/>
      <c r="Q5398" s="9"/>
    </row>
    <row r="5399" spans="1:17" x14ac:dyDescent="0.2">
      <c r="A5399" s="9"/>
      <c r="B5399" s="10"/>
      <c r="C5399" s="9"/>
      <c r="D5399" s="11"/>
      <c r="E5399" s="11"/>
      <c r="F5399" s="9"/>
      <c r="G5399" s="9"/>
      <c r="H5399" s="9"/>
      <c r="I5399" s="9"/>
      <c r="J5399" s="9"/>
      <c r="K5399" s="9"/>
      <c r="L5399" s="9"/>
      <c r="M5399" s="9"/>
      <c r="N5399" s="9"/>
      <c r="O5399" s="12"/>
      <c r="P5399" s="9"/>
      <c r="Q5399" s="9"/>
    </row>
    <row r="5400" spans="1:17" x14ac:dyDescent="0.2">
      <c r="A5400" s="9"/>
      <c r="B5400" s="10"/>
      <c r="C5400" s="9"/>
      <c r="D5400" s="11"/>
      <c r="E5400" s="11"/>
      <c r="F5400" s="9"/>
      <c r="G5400" s="9"/>
      <c r="H5400" s="9"/>
      <c r="I5400" s="9"/>
      <c r="J5400" s="9"/>
      <c r="K5400" s="9"/>
      <c r="L5400" s="9"/>
      <c r="M5400" s="9"/>
      <c r="N5400" s="9"/>
      <c r="O5400" s="12"/>
      <c r="P5400" s="9"/>
      <c r="Q5400" s="9"/>
    </row>
    <row r="5401" spans="1:17" x14ac:dyDescent="0.2">
      <c r="A5401" s="9"/>
      <c r="B5401" s="10"/>
      <c r="C5401" s="9"/>
      <c r="D5401" s="11"/>
      <c r="E5401" s="11"/>
      <c r="F5401" s="9"/>
      <c r="G5401" s="9"/>
      <c r="H5401" s="9"/>
      <c r="I5401" s="9"/>
      <c r="J5401" s="9"/>
      <c r="K5401" s="9"/>
      <c r="L5401" s="9"/>
      <c r="M5401" s="9"/>
      <c r="N5401" s="9"/>
      <c r="O5401" s="12"/>
      <c r="P5401" s="9"/>
      <c r="Q5401" s="9"/>
    </row>
    <row r="5402" spans="1:17" x14ac:dyDescent="0.2">
      <c r="A5402" s="9"/>
      <c r="B5402" s="10"/>
      <c r="C5402" s="9"/>
      <c r="D5402" s="11"/>
      <c r="E5402" s="11"/>
      <c r="F5402" s="9"/>
      <c r="G5402" s="9"/>
      <c r="H5402" s="9"/>
      <c r="I5402" s="9"/>
      <c r="J5402" s="9"/>
      <c r="K5402" s="9"/>
      <c r="L5402" s="9"/>
      <c r="M5402" s="9"/>
      <c r="N5402" s="9"/>
      <c r="O5402" s="12"/>
      <c r="P5402" s="9"/>
      <c r="Q5402" s="9"/>
    </row>
    <row r="5403" spans="1:17" x14ac:dyDescent="0.2">
      <c r="A5403" s="9"/>
      <c r="B5403" s="10"/>
      <c r="C5403" s="9"/>
      <c r="D5403" s="11"/>
      <c r="E5403" s="11"/>
      <c r="F5403" s="9"/>
      <c r="G5403" s="9"/>
      <c r="H5403" s="9"/>
      <c r="I5403" s="9"/>
      <c r="J5403" s="9"/>
      <c r="K5403" s="9"/>
      <c r="L5403" s="9"/>
      <c r="M5403" s="9"/>
      <c r="N5403" s="9"/>
      <c r="O5403" s="12"/>
      <c r="P5403" s="9"/>
      <c r="Q5403" s="9"/>
    </row>
    <row r="5404" spans="1:17" x14ac:dyDescent="0.2">
      <c r="A5404" s="9"/>
      <c r="B5404" s="10"/>
      <c r="C5404" s="9"/>
      <c r="D5404" s="11"/>
      <c r="E5404" s="11"/>
      <c r="F5404" s="9"/>
      <c r="G5404" s="9"/>
      <c r="H5404" s="9"/>
      <c r="I5404" s="9"/>
      <c r="J5404" s="9"/>
      <c r="K5404" s="9"/>
      <c r="L5404" s="9"/>
      <c r="M5404" s="9"/>
      <c r="N5404" s="9"/>
      <c r="O5404" s="12"/>
      <c r="P5404" s="9"/>
      <c r="Q5404" s="9"/>
    </row>
    <row r="5405" spans="1:17" x14ac:dyDescent="0.2">
      <c r="A5405" s="9"/>
      <c r="B5405" s="10"/>
      <c r="C5405" s="9"/>
      <c r="D5405" s="11"/>
      <c r="E5405" s="11"/>
      <c r="F5405" s="9"/>
      <c r="G5405" s="9"/>
      <c r="H5405" s="9"/>
      <c r="I5405" s="9"/>
      <c r="J5405" s="9"/>
      <c r="K5405" s="9"/>
      <c r="L5405" s="9"/>
      <c r="M5405" s="9"/>
      <c r="N5405" s="9"/>
      <c r="O5405" s="12"/>
      <c r="P5405" s="9"/>
      <c r="Q5405" s="9"/>
    </row>
    <row r="5406" spans="1:17" x14ac:dyDescent="0.2">
      <c r="A5406" s="9"/>
      <c r="B5406" s="10"/>
      <c r="C5406" s="9"/>
      <c r="D5406" s="11"/>
      <c r="E5406" s="11"/>
      <c r="F5406" s="9"/>
      <c r="G5406" s="9"/>
      <c r="H5406" s="9"/>
      <c r="I5406" s="9"/>
      <c r="J5406" s="9"/>
      <c r="K5406" s="9"/>
      <c r="L5406" s="9"/>
      <c r="M5406" s="9"/>
      <c r="N5406" s="9"/>
      <c r="O5406" s="12"/>
      <c r="P5406" s="9"/>
      <c r="Q5406" s="9"/>
    </row>
    <row r="5407" spans="1:17" x14ac:dyDescent="0.2">
      <c r="A5407" s="9"/>
      <c r="B5407" s="10"/>
      <c r="C5407" s="9"/>
      <c r="D5407" s="11"/>
      <c r="E5407" s="11"/>
      <c r="F5407" s="9"/>
      <c r="G5407" s="9"/>
      <c r="H5407" s="9"/>
      <c r="I5407" s="9"/>
      <c r="J5407" s="9"/>
      <c r="K5407" s="9"/>
      <c r="L5407" s="9"/>
      <c r="M5407" s="9"/>
      <c r="N5407" s="9"/>
      <c r="O5407" s="12"/>
      <c r="P5407" s="9"/>
      <c r="Q5407" s="9"/>
    </row>
    <row r="5408" spans="1:17" x14ac:dyDescent="0.2">
      <c r="A5408" s="9"/>
      <c r="B5408" s="10"/>
      <c r="C5408" s="9"/>
      <c r="D5408" s="11"/>
      <c r="E5408" s="11"/>
      <c r="F5408" s="9"/>
      <c r="G5408" s="9"/>
      <c r="H5408" s="9"/>
      <c r="I5408" s="9"/>
      <c r="J5408" s="9"/>
      <c r="K5408" s="9"/>
      <c r="L5408" s="9"/>
      <c r="M5408" s="9"/>
      <c r="N5408" s="9"/>
      <c r="O5408" s="12"/>
      <c r="P5408" s="9"/>
      <c r="Q5408" s="9"/>
    </row>
    <row r="5409" spans="1:17" x14ac:dyDescent="0.2">
      <c r="A5409" s="9"/>
      <c r="B5409" s="10"/>
      <c r="C5409" s="9"/>
      <c r="D5409" s="11"/>
      <c r="E5409" s="11"/>
      <c r="F5409" s="9"/>
      <c r="G5409" s="9"/>
      <c r="H5409" s="9"/>
      <c r="I5409" s="9"/>
      <c r="J5409" s="9"/>
      <c r="K5409" s="9"/>
      <c r="L5409" s="9"/>
      <c r="M5409" s="9"/>
      <c r="N5409" s="9"/>
      <c r="O5409" s="12"/>
      <c r="P5409" s="9"/>
      <c r="Q5409" s="9"/>
    </row>
    <row r="5410" spans="1:17" x14ac:dyDescent="0.2">
      <c r="A5410" s="9"/>
      <c r="B5410" s="10"/>
      <c r="C5410" s="9"/>
      <c r="D5410" s="11"/>
      <c r="E5410" s="11"/>
      <c r="F5410" s="9"/>
      <c r="G5410" s="9"/>
      <c r="H5410" s="9"/>
      <c r="I5410" s="9"/>
      <c r="J5410" s="9"/>
      <c r="K5410" s="9"/>
      <c r="L5410" s="9"/>
      <c r="M5410" s="9"/>
      <c r="N5410" s="9"/>
      <c r="O5410" s="12"/>
      <c r="P5410" s="9"/>
      <c r="Q5410" s="9"/>
    </row>
    <row r="5411" spans="1:17" x14ac:dyDescent="0.2">
      <c r="A5411" s="9"/>
      <c r="B5411" s="10"/>
      <c r="C5411" s="9"/>
      <c r="D5411" s="11"/>
      <c r="E5411" s="11"/>
      <c r="F5411" s="9"/>
      <c r="G5411" s="9"/>
      <c r="H5411" s="9"/>
      <c r="I5411" s="9"/>
      <c r="J5411" s="9"/>
      <c r="K5411" s="9"/>
      <c r="L5411" s="9"/>
      <c r="M5411" s="9"/>
      <c r="N5411" s="9"/>
      <c r="O5411" s="12"/>
      <c r="P5411" s="9"/>
      <c r="Q5411" s="9"/>
    </row>
    <row r="5412" spans="1:17" x14ac:dyDescent="0.2">
      <c r="A5412" s="9"/>
      <c r="B5412" s="10"/>
      <c r="C5412" s="9"/>
      <c r="D5412" s="11"/>
      <c r="E5412" s="11"/>
      <c r="F5412" s="9"/>
      <c r="G5412" s="9"/>
      <c r="H5412" s="9"/>
      <c r="I5412" s="9"/>
      <c r="J5412" s="9"/>
      <c r="K5412" s="9"/>
      <c r="L5412" s="9"/>
      <c r="M5412" s="9"/>
      <c r="N5412" s="9"/>
      <c r="O5412" s="12"/>
      <c r="P5412" s="9"/>
      <c r="Q5412" s="9"/>
    </row>
    <row r="5413" spans="1:17" x14ac:dyDescent="0.2">
      <c r="A5413" s="9"/>
      <c r="B5413" s="10"/>
      <c r="C5413" s="9"/>
      <c r="D5413" s="11"/>
      <c r="E5413" s="11"/>
      <c r="F5413" s="9"/>
      <c r="G5413" s="9"/>
      <c r="H5413" s="9"/>
      <c r="I5413" s="9"/>
      <c r="J5413" s="9"/>
      <c r="K5413" s="9"/>
      <c r="L5413" s="9"/>
      <c r="M5413" s="9"/>
      <c r="N5413" s="9"/>
      <c r="O5413" s="12"/>
      <c r="P5413" s="9"/>
      <c r="Q5413" s="9"/>
    </row>
    <row r="5414" spans="1:17" x14ac:dyDescent="0.2">
      <c r="A5414" s="9"/>
      <c r="B5414" s="10"/>
      <c r="C5414" s="9"/>
      <c r="D5414" s="11"/>
      <c r="E5414" s="11"/>
      <c r="F5414" s="9"/>
      <c r="G5414" s="9"/>
      <c r="H5414" s="9"/>
      <c r="I5414" s="9"/>
      <c r="J5414" s="9"/>
      <c r="K5414" s="9"/>
      <c r="L5414" s="9"/>
      <c r="M5414" s="9"/>
      <c r="N5414" s="9"/>
      <c r="O5414" s="12"/>
      <c r="P5414" s="9"/>
      <c r="Q5414" s="9"/>
    </row>
    <row r="5415" spans="1:17" x14ac:dyDescent="0.2">
      <c r="A5415" s="9"/>
      <c r="B5415" s="10"/>
      <c r="C5415" s="9"/>
      <c r="D5415" s="11"/>
      <c r="E5415" s="11"/>
      <c r="F5415" s="9"/>
      <c r="G5415" s="9"/>
      <c r="H5415" s="9"/>
      <c r="I5415" s="9"/>
      <c r="J5415" s="9"/>
      <c r="K5415" s="9"/>
      <c r="L5415" s="9"/>
      <c r="M5415" s="9"/>
      <c r="N5415" s="9"/>
      <c r="O5415" s="12"/>
      <c r="P5415" s="9"/>
      <c r="Q5415" s="9"/>
    </row>
    <row r="5416" spans="1:17" x14ac:dyDescent="0.2">
      <c r="A5416" s="9"/>
      <c r="B5416" s="10"/>
      <c r="C5416" s="9"/>
      <c r="D5416" s="11"/>
      <c r="E5416" s="11"/>
      <c r="F5416" s="9"/>
      <c r="G5416" s="9"/>
      <c r="H5416" s="9"/>
      <c r="I5416" s="9"/>
      <c r="J5416" s="9"/>
      <c r="K5416" s="9"/>
      <c r="L5416" s="9"/>
      <c r="M5416" s="9"/>
      <c r="N5416" s="9"/>
      <c r="O5416" s="12"/>
      <c r="P5416" s="9"/>
      <c r="Q5416" s="9"/>
    </row>
    <row r="5417" spans="1:17" x14ac:dyDescent="0.2">
      <c r="A5417" s="9"/>
      <c r="B5417" s="10"/>
      <c r="C5417" s="9"/>
      <c r="D5417" s="11"/>
      <c r="E5417" s="11"/>
      <c r="F5417" s="9"/>
      <c r="G5417" s="9"/>
      <c r="H5417" s="9"/>
      <c r="I5417" s="9"/>
      <c r="J5417" s="9"/>
      <c r="K5417" s="9"/>
      <c r="L5417" s="9"/>
      <c r="M5417" s="9"/>
      <c r="N5417" s="9"/>
      <c r="O5417" s="12"/>
      <c r="P5417" s="9"/>
      <c r="Q5417" s="9"/>
    </row>
    <row r="5418" spans="1:17" x14ac:dyDescent="0.2">
      <c r="A5418" s="9"/>
      <c r="B5418" s="10"/>
      <c r="C5418" s="9"/>
      <c r="D5418" s="11"/>
      <c r="E5418" s="11"/>
      <c r="F5418" s="9"/>
      <c r="G5418" s="9"/>
      <c r="H5418" s="9"/>
      <c r="I5418" s="9"/>
      <c r="J5418" s="9"/>
      <c r="K5418" s="9"/>
      <c r="L5418" s="9"/>
      <c r="M5418" s="9"/>
      <c r="N5418" s="9"/>
      <c r="O5418" s="12"/>
      <c r="P5418" s="9"/>
      <c r="Q5418" s="9"/>
    </row>
    <row r="5419" spans="1:17" x14ac:dyDescent="0.2">
      <c r="A5419" s="9"/>
      <c r="B5419" s="10"/>
      <c r="C5419" s="9"/>
      <c r="D5419" s="11"/>
      <c r="E5419" s="11"/>
      <c r="F5419" s="9"/>
      <c r="G5419" s="9"/>
      <c r="H5419" s="9"/>
      <c r="I5419" s="9"/>
      <c r="J5419" s="9"/>
      <c r="K5419" s="9"/>
      <c r="L5419" s="9"/>
      <c r="M5419" s="9"/>
      <c r="N5419" s="9"/>
      <c r="O5419" s="12"/>
      <c r="P5419" s="9"/>
      <c r="Q5419" s="9"/>
    </row>
    <row r="5420" spans="1:17" x14ac:dyDescent="0.2">
      <c r="A5420" s="9"/>
      <c r="B5420" s="10"/>
      <c r="C5420" s="9"/>
      <c r="D5420" s="11"/>
      <c r="E5420" s="11"/>
      <c r="F5420" s="9"/>
      <c r="G5420" s="9"/>
      <c r="H5420" s="9"/>
      <c r="I5420" s="9"/>
      <c r="J5420" s="9"/>
      <c r="K5420" s="9"/>
      <c r="L5420" s="9"/>
      <c r="M5420" s="9"/>
      <c r="N5420" s="9"/>
      <c r="O5420" s="12"/>
      <c r="P5420" s="9"/>
      <c r="Q5420" s="9"/>
    </row>
    <row r="5421" spans="1:17" x14ac:dyDescent="0.2">
      <c r="A5421" s="9"/>
      <c r="B5421" s="10"/>
      <c r="C5421" s="9"/>
      <c r="D5421" s="11"/>
      <c r="E5421" s="11"/>
      <c r="F5421" s="9"/>
      <c r="G5421" s="9"/>
      <c r="H5421" s="9"/>
      <c r="I5421" s="9"/>
      <c r="J5421" s="9"/>
      <c r="K5421" s="9"/>
      <c r="L5421" s="9"/>
      <c r="M5421" s="9"/>
      <c r="N5421" s="9"/>
      <c r="O5421" s="12"/>
      <c r="P5421" s="9"/>
      <c r="Q5421" s="9"/>
    </row>
    <row r="5422" spans="1:17" x14ac:dyDescent="0.2">
      <c r="A5422" s="9"/>
      <c r="B5422" s="10"/>
      <c r="C5422" s="9"/>
      <c r="D5422" s="11"/>
      <c r="E5422" s="11"/>
      <c r="F5422" s="9"/>
      <c r="G5422" s="9"/>
      <c r="H5422" s="9"/>
      <c r="I5422" s="9"/>
      <c r="J5422" s="9"/>
      <c r="K5422" s="9"/>
      <c r="L5422" s="9"/>
      <c r="M5422" s="9"/>
      <c r="N5422" s="9"/>
      <c r="O5422" s="12"/>
      <c r="P5422" s="9"/>
      <c r="Q5422" s="9"/>
    </row>
    <row r="5423" spans="1:17" x14ac:dyDescent="0.2">
      <c r="A5423" s="9"/>
      <c r="B5423" s="10"/>
      <c r="C5423" s="9"/>
      <c r="D5423" s="11"/>
      <c r="E5423" s="11"/>
      <c r="F5423" s="9"/>
      <c r="G5423" s="9"/>
      <c r="H5423" s="9"/>
      <c r="I5423" s="9"/>
      <c r="J5423" s="9"/>
      <c r="K5423" s="9"/>
      <c r="L5423" s="9"/>
      <c r="M5423" s="9"/>
      <c r="N5423" s="9"/>
      <c r="O5423" s="12"/>
      <c r="P5423" s="9"/>
      <c r="Q5423" s="9"/>
    </row>
    <row r="5424" spans="1:17" x14ac:dyDescent="0.2">
      <c r="A5424" s="9"/>
      <c r="B5424" s="10"/>
      <c r="C5424" s="9"/>
      <c r="D5424" s="11"/>
      <c r="E5424" s="11"/>
      <c r="F5424" s="9"/>
      <c r="G5424" s="9"/>
      <c r="H5424" s="9"/>
      <c r="I5424" s="9"/>
      <c r="J5424" s="9"/>
      <c r="K5424" s="9"/>
      <c r="L5424" s="9"/>
      <c r="M5424" s="9"/>
      <c r="N5424" s="9"/>
      <c r="O5424" s="12"/>
      <c r="P5424" s="9"/>
      <c r="Q5424" s="9"/>
    </row>
    <row r="5425" spans="1:17" x14ac:dyDescent="0.2">
      <c r="A5425" s="9"/>
      <c r="B5425" s="10"/>
      <c r="C5425" s="9"/>
      <c r="D5425" s="11"/>
      <c r="E5425" s="11"/>
      <c r="F5425" s="9"/>
      <c r="G5425" s="9"/>
      <c r="H5425" s="9"/>
      <c r="I5425" s="9"/>
      <c r="J5425" s="9"/>
      <c r="K5425" s="9"/>
      <c r="L5425" s="9"/>
      <c r="M5425" s="9"/>
      <c r="N5425" s="9"/>
      <c r="O5425" s="12"/>
      <c r="P5425" s="9"/>
      <c r="Q5425" s="9"/>
    </row>
    <row r="5426" spans="1:17" x14ac:dyDescent="0.2">
      <c r="A5426" s="9"/>
      <c r="B5426" s="10"/>
      <c r="C5426" s="9"/>
      <c r="D5426" s="11"/>
      <c r="E5426" s="11"/>
      <c r="F5426" s="9"/>
      <c r="G5426" s="9"/>
      <c r="H5426" s="9"/>
      <c r="I5426" s="9"/>
      <c r="J5426" s="9"/>
      <c r="K5426" s="9"/>
      <c r="L5426" s="9"/>
      <c r="M5426" s="9"/>
      <c r="N5426" s="9"/>
      <c r="O5426" s="12"/>
      <c r="P5426" s="9"/>
      <c r="Q5426" s="9"/>
    </row>
    <row r="5427" spans="1:17" x14ac:dyDescent="0.2">
      <c r="A5427" s="9"/>
      <c r="B5427" s="10"/>
      <c r="C5427" s="9"/>
      <c r="D5427" s="11"/>
      <c r="E5427" s="11"/>
      <c r="F5427" s="9"/>
      <c r="G5427" s="9"/>
      <c r="H5427" s="9"/>
      <c r="I5427" s="9"/>
      <c r="J5427" s="9"/>
      <c r="K5427" s="9"/>
      <c r="L5427" s="9"/>
      <c r="M5427" s="9"/>
      <c r="N5427" s="9"/>
      <c r="O5427" s="12"/>
      <c r="P5427" s="9"/>
      <c r="Q5427" s="9"/>
    </row>
    <row r="5428" spans="1:17" x14ac:dyDescent="0.2">
      <c r="A5428" s="9"/>
      <c r="B5428" s="10"/>
      <c r="C5428" s="9"/>
      <c r="D5428" s="11"/>
      <c r="E5428" s="11"/>
      <c r="F5428" s="9"/>
      <c r="G5428" s="9"/>
      <c r="H5428" s="9"/>
      <c r="I5428" s="9"/>
      <c r="J5428" s="9"/>
      <c r="K5428" s="9"/>
      <c r="L5428" s="9"/>
      <c r="M5428" s="9"/>
      <c r="N5428" s="9"/>
      <c r="O5428" s="12"/>
      <c r="P5428" s="9"/>
      <c r="Q5428" s="9"/>
    </row>
    <row r="5429" spans="1:17" x14ac:dyDescent="0.2">
      <c r="A5429" s="9"/>
      <c r="B5429" s="10"/>
      <c r="C5429" s="9"/>
      <c r="D5429" s="11"/>
      <c r="E5429" s="11"/>
      <c r="F5429" s="9"/>
      <c r="G5429" s="9"/>
      <c r="H5429" s="9"/>
      <c r="I5429" s="9"/>
      <c r="J5429" s="9"/>
      <c r="K5429" s="9"/>
      <c r="L5429" s="9"/>
      <c r="M5429" s="9"/>
      <c r="N5429" s="9"/>
      <c r="O5429" s="12"/>
      <c r="P5429" s="9"/>
      <c r="Q5429" s="9"/>
    </row>
    <row r="5430" spans="1:17" x14ac:dyDescent="0.2">
      <c r="A5430" s="9"/>
      <c r="B5430" s="10"/>
      <c r="C5430" s="9"/>
      <c r="D5430" s="11"/>
      <c r="E5430" s="11"/>
      <c r="F5430" s="9"/>
      <c r="G5430" s="9"/>
      <c r="H5430" s="9"/>
      <c r="I5430" s="9"/>
      <c r="J5430" s="9"/>
      <c r="K5430" s="9"/>
      <c r="L5430" s="9"/>
      <c r="M5430" s="9"/>
      <c r="N5430" s="9"/>
      <c r="O5430" s="12"/>
      <c r="P5430" s="9"/>
      <c r="Q5430" s="9"/>
    </row>
    <row r="5431" spans="1:17" x14ac:dyDescent="0.2">
      <c r="A5431" s="9"/>
      <c r="B5431" s="10"/>
      <c r="C5431" s="9"/>
      <c r="D5431" s="11"/>
      <c r="E5431" s="11"/>
      <c r="F5431" s="9"/>
      <c r="G5431" s="9"/>
      <c r="H5431" s="9"/>
      <c r="I5431" s="9"/>
      <c r="J5431" s="9"/>
      <c r="K5431" s="9"/>
      <c r="L5431" s="9"/>
      <c r="M5431" s="9"/>
      <c r="N5431" s="9"/>
      <c r="O5431" s="12"/>
      <c r="P5431" s="9"/>
      <c r="Q5431" s="9"/>
    </row>
    <row r="5432" spans="1:17" x14ac:dyDescent="0.2">
      <c r="A5432" s="9"/>
      <c r="B5432" s="10"/>
      <c r="C5432" s="9"/>
      <c r="D5432" s="11"/>
      <c r="E5432" s="11"/>
      <c r="F5432" s="9"/>
      <c r="G5432" s="9"/>
      <c r="H5432" s="9"/>
      <c r="I5432" s="9"/>
      <c r="J5432" s="9"/>
      <c r="K5432" s="9"/>
      <c r="L5432" s="9"/>
      <c r="M5432" s="9"/>
      <c r="N5432" s="9"/>
      <c r="O5432" s="12"/>
      <c r="P5432" s="9"/>
      <c r="Q5432" s="9"/>
    </row>
    <row r="5433" spans="1:17" x14ac:dyDescent="0.2">
      <c r="A5433" s="9"/>
      <c r="B5433" s="10"/>
      <c r="C5433" s="9"/>
      <c r="D5433" s="11"/>
      <c r="E5433" s="11"/>
      <c r="F5433" s="9"/>
      <c r="G5433" s="9"/>
      <c r="H5433" s="9"/>
      <c r="I5433" s="9"/>
      <c r="J5433" s="9"/>
      <c r="K5433" s="9"/>
      <c r="L5433" s="9"/>
      <c r="M5433" s="9"/>
      <c r="N5433" s="9"/>
      <c r="O5433" s="12"/>
      <c r="P5433" s="9"/>
      <c r="Q5433" s="9"/>
    </row>
    <row r="5434" spans="1:17" x14ac:dyDescent="0.2">
      <c r="A5434" s="9"/>
      <c r="B5434" s="10"/>
      <c r="C5434" s="9"/>
      <c r="D5434" s="11"/>
      <c r="E5434" s="11"/>
      <c r="F5434" s="9"/>
      <c r="G5434" s="9"/>
      <c r="H5434" s="9"/>
      <c r="I5434" s="9"/>
      <c r="J5434" s="9"/>
      <c r="K5434" s="9"/>
      <c r="L5434" s="9"/>
      <c r="M5434" s="9"/>
      <c r="N5434" s="9"/>
      <c r="O5434" s="12"/>
      <c r="P5434" s="9"/>
      <c r="Q5434" s="9"/>
    </row>
    <row r="5435" spans="1:17" x14ac:dyDescent="0.2">
      <c r="A5435" s="9"/>
      <c r="B5435" s="10"/>
      <c r="C5435" s="9"/>
      <c r="D5435" s="11"/>
      <c r="E5435" s="11"/>
      <c r="F5435" s="9"/>
      <c r="G5435" s="9"/>
      <c r="H5435" s="9"/>
      <c r="I5435" s="9"/>
      <c r="J5435" s="9"/>
      <c r="K5435" s="9"/>
      <c r="L5435" s="9"/>
      <c r="M5435" s="9"/>
      <c r="N5435" s="9"/>
      <c r="O5435" s="12"/>
      <c r="P5435" s="9"/>
      <c r="Q5435" s="9"/>
    </row>
    <row r="5436" spans="1:17" x14ac:dyDescent="0.2">
      <c r="A5436" s="9"/>
      <c r="B5436" s="10"/>
      <c r="C5436" s="9"/>
      <c r="D5436" s="11"/>
      <c r="E5436" s="11"/>
      <c r="F5436" s="9"/>
      <c r="G5436" s="9"/>
      <c r="H5436" s="9"/>
      <c r="I5436" s="9"/>
      <c r="J5436" s="9"/>
      <c r="K5436" s="9"/>
      <c r="L5436" s="9"/>
      <c r="M5436" s="9"/>
      <c r="N5436" s="9"/>
      <c r="O5436" s="12"/>
      <c r="P5436" s="9"/>
      <c r="Q5436" s="9"/>
    </row>
    <row r="5437" spans="1:17" x14ac:dyDescent="0.2">
      <c r="A5437" s="9"/>
      <c r="B5437" s="10"/>
      <c r="C5437" s="9"/>
      <c r="D5437" s="11"/>
      <c r="E5437" s="11"/>
      <c r="F5437" s="9"/>
      <c r="G5437" s="9"/>
      <c r="H5437" s="9"/>
      <c r="I5437" s="9"/>
      <c r="J5437" s="9"/>
      <c r="K5437" s="9"/>
      <c r="L5437" s="9"/>
      <c r="M5437" s="9"/>
      <c r="N5437" s="9"/>
      <c r="O5437" s="12"/>
      <c r="P5437" s="9"/>
      <c r="Q5437" s="9"/>
    </row>
    <row r="5438" spans="1:17" x14ac:dyDescent="0.2">
      <c r="A5438" s="9"/>
      <c r="B5438" s="10"/>
      <c r="C5438" s="9"/>
      <c r="D5438" s="11"/>
      <c r="E5438" s="11"/>
      <c r="F5438" s="9"/>
      <c r="G5438" s="9"/>
      <c r="H5438" s="9"/>
      <c r="I5438" s="9"/>
      <c r="J5438" s="9"/>
      <c r="K5438" s="9"/>
      <c r="L5438" s="9"/>
      <c r="M5438" s="9"/>
      <c r="N5438" s="9"/>
      <c r="O5438" s="12"/>
      <c r="P5438" s="9"/>
      <c r="Q5438" s="9"/>
    </row>
    <row r="5439" spans="1:17" x14ac:dyDescent="0.2">
      <c r="A5439" s="9"/>
      <c r="B5439" s="10"/>
      <c r="C5439" s="9"/>
      <c r="D5439" s="11"/>
      <c r="E5439" s="11"/>
      <c r="F5439" s="9"/>
      <c r="G5439" s="9"/>
      <c r="H5439" s="9"/>
      <c r="I5439" s="9"/>
      <c r="J5439" s="9"/>
      <c r="K5439" s="9"/>
      <c r="L5439" s="9"/>
      <c r="M5439" s="9"/>
      <c r="N5439" s="9"/>
      <c r="O5439" s="12"/>
      <c r="P5439" s="9"/>
      <c r="Q5439" s="9"/>
    </row>
    <row r="5440" spans="1:17" x14ac:dyDescent="0.2">
      <c r="A5440" s="9"/>
      <c r="B5440" s="10"/>
      <c r="C5440" s="9"/>
      <c r="D5440" s="11"/>
      <c r="E5440" s="11"/>
      <c r="F5440" s="9"/>
      <c r="G5440" s="9"/>
      <c r="H5440" s="9"/>
      <c r="I5440" s="9"/>
      <c r="J5440" s="9"/>
      <c r="K5440" s="9"/>
      <c r="L5440" s="9"/>
      <c r="M5440" s="9"/>
      <c r="N5440" s="9"/>
      <c r="O5440" s="12"/>
      <c r="P5440" s="9"/>
      <c r="Q5440" s="9"/>
    </row>
    <row r="5441" spans="1:17" x14ac:dyDescent="0.2">
      <c r="A5441" s="9"/>
      <c r="B5441" s="10"/>
      <c r="C5441" s="9"/>
      <c r="D5441" s="11"/>
      <c r="E5441" s="11"/>
      <c r="F5441" s="9"/>
      <c r="G5441" s="9"/>
      <c r="H5441" s="9"/>
      <c r="I5441" s="9"/>
      <c r="J5441" s="9"/>
      <c r="K5441" s="9"/>
      <c r="L5441" s="9"/>
      <c r="M5441" s="9"/>
      <c r="N5441" s="9"/>
      <c r="O5441" s="12"/>
      <c r="P5441" s="9"/>
      <c r="Q5441" s="9"/>
    </row>
    <row r="5442" spans="1:17" x14ac:dyDescent="0.2">
      <c r="A5442" s="9"/>
      <c r="B5442" s="10"/>
      <c r="C5442" s="9"/>
      <c r="D5442" s="11"/>
      <c r="E5442" s="11"/>
      <c r="F5442" s="9"/>
      <c r="G5442" s="9"/>
      <c r="H5442" s="9"/>
      <c r="I5442" s="9"/>
      <c r="J5442" s="9"/>
      <c r="K5442" s="9"/>
      <c r="L5442" s="9"/>
      <c r="M5442" s="9"/>
      <c r="N5442" s="9"/>
      <c r="O5442" s="12"/>
      <c r="P5442" s="9"/>
      <c r="Q5442" s="9"/>
    </row>
    <row r="5443" spans="1:17" x14ac:dyDescent="0.2">
      <c r="A5443" s="9"/>
      <c r="B5443" s="10"/>
      <c r="C5443" s="9"/>
      <c r="D5443" s="11"/>
      <c r="E5443" s="11"/>
      <c r="F5443" s="9"/>
      <c r="G5443" s="9"/>
      <c r="H5443" s="9"/>
      <c r="I5443" s="9"/>
      <c r="J5443" s="9"/>
      <c r="K5443" s="9"/>
      <c r="L5443" s="9"/>
      <c r="M5443" s="9"/>
      <c r="N5443" s="9"/>
      <c r="O5443" s="12"/>
      <c r="P5443" s="9"/>
      <c r="Q5443" s="9"/>
    </row>
    <row r="5444" spans="1:17" x14ac:dyDescent="0.2">
      <c r="A5444" s="9"/>
      <c r="B5444" s="10"/>
      <c r="C5444" s="9"/>
      <c r="D5444" s="11"/>
      <c r="E5444" s="11"/>
      <c r="F5444" s="9"/>
      <c r="G5444" s="9"/>
      <c r="H5444" s="9"/>
      <c r="I5444" s="9"/>
      <c r="J5444" s="9"/>
      <c r="K5444" s="9"/>
      <c r="L5444" s="9"/>
      <c r="M5444" s="9"/>
      <c r="N5444" s="9"/>
      <c r="O5444" s="12"/>
      <c r="P5444" s="9"/>
      <c r="Q5444" s="9"/>
    </row>
    <row r="5445" spans="1:17" x14ac:dyDescent="0.2">
      <c r="A5445" s="9"/>
      <c r="B5445" s="10"/>
      <c r="C5445" s="9"/>
      <c r="D5445" s="11"/>
      <c r="E5445" s="11"/>
      <c r="F5445" s="9"/>
      <c r="G5445" s="9"/>
      <c r="H5445" s="9"/>
      <c r="I5445" s="9"/>
      <c r="J5445" s="9"/>
      <c r="K5445" s="9"/>
      <c r="L5445" s="9"/>
      <c r="M5445" s="9"/>
      <c r="N5445" s="9"/>
      <c r="O5445" s="12"/>
      <c r="P5445" s="9"/>
      <c r="Q5445" s="9"/>
    </row>
    <row r="5446" spans="1:17" x14ac:dyDescent="0.2">
      <c r="A5446" s="9"/>
      <c r="B5446" s="10"/>
      <c r="C5446" s="9"/>
      <c r="D5446" s="11"/>
      <c r="E5446" s="11"/>
      <c r="F5446" s="9"/>
      <c r="G5446" s="9"/>
      <c r="H5446" s="9"/>
      <c r="I5446" s="9"/>
      <c r="J5446" s="9"/>
      <c r="K5446" s="9"/>
      <c r="L5446" s="9"/>
      <c r="M5446" s="9"/>
      <c r="N5446" s="9"/>
      <c r="O5446" s="12"/>
      <c r="P5446" s="9"/>
      <c r="Q5446" s="9"/>
    </row>
    <row r="5447" spans="1:17" x14ac:dyDescent="0.2">
      <c r="A5447" s="9"/>
      <c r="B5447" s="10"/>
      <c r="C5447" s="9"/>
      <c r="D5447" s="11"/>
      <c r="E5447" s="11"/>
      <c r="F5447" s="9"/>
      <c r="G5447" s="9"/>
      <c r="H5447" s="9"/>
      <c r="I5447" s="9"/>
      <c r="J5447" s="9"/>
      <c r="K5447" s="9"/>
      <c r="L5447" s="9"/>
      <c r="M5447" s="9"/>
      <c r="N5447" s="9"/>
      <c r="O5447" s="12"/>
      <c r="P5447" s="9"/>
      <c r="Q5447" s="9"/>
    </row>
    <row r="5448" spans="1:17" x14ac:dyDescent="0.2">
      <c r="A5448" s="9"/>
      <c r="B5448" s="10"/>
      <c r="C5448" s="9"/>
      <c r="D5448" s="11"/>
      <c r="E5448" s="11"/>
      <c r="F5448" s="9"/>
      <c r="G5448" s="9"/>
      <c r="H5448" s="9"/>
      <c r="I5448" s="9"/>
      <c r="J5448" s="9"/>
      <c r="K5448" s="9"/>
      <c r="L5448" s="9"/>
      <c r="M5448" s="9"/>
      <c r="N5448" s="9"/>
      <c r="O5448" s="12"/>
      <c r="P5448" s="9"/>
      <c r="Q5448" s="9"/>
    </row>
    <row r="5449" spans="1:17" x14ac:dyDescent="0.2">
      <c r="A5449" s="9"/>
      <c r="B5449" s="10"/>
      <c r="C5449" s="9"/>
      <c r="D5449" s="11"/>
      <c r="E5449" s="11"/>
      <c r="F5449" s="9"/>
      <c r="G5449" s="9"/>
      <c r="H5449" s="9"/>
      <c r="I5449" s="9"/>
      <c r="J5449" s="9"/>
      <c r="K5449" s="9"/>
      <c r="L5449" s="9"/>
      <c r="M5449" s="9"/>
      <c r="N5449" s="9"/>
      <c r="O5449" s="12"/>
      <c r="P5449" s="9"/>
      <c r="Q5449" s="9"/>
    </row>
    <row r="5450" spans="1:17" x14ac:dyDescent="0.2">
      <c r="A5450" s="9"/>
      <c r="B5450" s="10"/>
      <c r="C5450" s="9"/>
      <c r="D5450" s="11"/>
      <c r="E5450" s="11"/>
      <c r="F5450" s="9"/>
      <c r="G5450" s="9"/>
      <c r="H5450" s="9"/>
      <c r="I5450" s="9"/>
      <c r="J5450" s="9"/>
      <c r="K5450" s="9"/>
      <c r="L5450" s="9"/>
      <c r="M5450" s="9"/>
      <c r="N5450" s="9"/>
      <c r="O5450" s="12"/>
      <c r="P5450" s="9"/>
      <c r="Q5450" s="9"/>
    </row>
    <row r="5451" spans="1:17" x14ac:dyDescent="0.2">
      <c r="A5451" s="9"/>
      <c r="B5451" s="10"/>
      <c r="C5451" s="9"/>
      <c r="D5451" s="11"/>
      <c r="E5451" s="11"/>
      <c r="F5451" s="9"/>
      <c r="G5451" s="9"/>
      <c r="H5451" s="9"/>
      <c r="I5451" s="9"/>
      <c r="J5451" s="9"/>
      <c r="K5451" s="9"/>
      <c r="L5451" s="9"/>
      <c r="M5451" s="9"/>
      <c r="N5451" s="9"/>
      <c r="O5451" s="12"/>
      <c r="P5451" s="9"/>
      <c r="Q5451" s="9"/>
    </row>
    <row r="5452" spans="1:17" x14ac:dyDescent="0.2">
      <c r="A5452" s="9"/>
      <c r="B5452" s="10"/>
      <c r="C5452" s="9"/>
      <c r="D5452" s="11"/>
      <c r="E5452" s="11"/>
      <c r="F5452" s="9"/>
      <c r="G5452" s="9"/>
      <c r="H5452" s="9"/>
      <c r="I5452" s="9"/>
      <c r="J5452" s="9"/>
      <c r="K5452" s="9"/>
      <c r="L5452" s="9"/>
      <c r="M5452" s="9"/>
      <c r="N5452" s="9"/>
      <c r="O5452" s="12"/>
      <c r="P5452" s="9"/>
      <c r="Q5452" s="9"/>
    </row>
    <row r="5453" spans="1:17" x14ac:dyDescent="0.2">
      <c r="A5453" s="9"/>
      <c r="B5453" s="10"/>
      <c r="C5453" s="9"/>
      <c r="D5453" s="11"/>
      <c r="E5453" s="11"/>
      <c r="F5453" s="9"/>
      <c r="G5453" s="9"/>
      <c r="H5453" s="9"/>
      <c r="I5453" s="9"/>
      <c r="J5453" s="9"/>
      <c r="K5453" s="9"/>
      <c r="L5453" s="9"/>
      <c r="M5453" s="9"/>
      <c r="N5453" s="9"/>
      <c r="O5453" s="12"/>
      <c r="P5453" s="9"/>
      <c r="Q5453" s="9"/>
    </row>
    <row r="5454" spans="1:17" x14ac:dyDescent="0.2">
      <c r="A5454" s="9"/>
      <c r="B5454" s="10"/>
      <c r="C5454" s="9"/>
      <c r="D5454" s="11"/>
      <c r="E5454" s="11"/>
      <c r="F5454" s="9"/>
      <c r="G5454" s="9"/>
      <c r="H5454" s="9"/>
      <c r="I5454" s="9"/>
      <c r="J5454" s="9"/>
      <c r="K5454" s="9"/>
      <c r="L5454" s="9"/>
      <c r="M5454" s="9"/>
      <c r="N5454" s="9"/>
      <c r="O5454" s="12"/>
      <c r="P5454" s="9"/>
      <c r="Q5454" s="9"/>
    </row>
    <row r="5455" spans="1:17" x14ac:dyDescent="0.2">
      <c r="A5455" s="9"/>
      <c r="B5455" s="10"/>
      <c r="C5455" s="9"/>
      <c r="D5455" s="11"/>
      <c r="E5455" s="11"/>
      <c r="F5455" s="9"/>
      <c r="G5455" s="9"/>
      <c r="H5455" s="9"/>
      <c r="I5455" s="9"/>
      <c r="J5455" s="9"/>
      <c r="K5455" s="9"/>
      <c r="L5455" s="9"/>
      <c r="M5455" s="9"/>
      <c r="N5455" s="9"/>
      <c r="O5455" s="12"/>
      <c r="P5455" s="9"/>
      <c r="Q5455" s="9"/>
    </row>
    <row r="5456" spans="1:17" x14ac:dyDescent="0.2">
      <c r="A5456" s="9"/>
      <c r="B5456" s="10"/>
      <c r="C5456" s="9"/>
      <c r="D5456" s="11"/>
      <c r="E5456" s="11"/>
      <c r="F5456" s="9"/>
      <c r="G5456" s="9"/>
      <c r="H5456" s="9"/>
      <c r="I5456" s="9"/>
      <c r="J5456" s="9"/>
      <c r="K5456" s="9"/>
      <c r="L5456" s="9"/>
      <c r="M5456" s="9"/>
      <c r="N5456" s="9"/>
      <c r="O5456" s="12"/>
      <c r="P5456" s="9"/>
      <c r="Q5456" s="9"/>
    </row>
    <row r="5457" spans="1:17" x14ac:dyDescent="0.2">
      <c r="A5457" s="9"/>
      <c r="B5457" s="10"/>
      <c r="C5457" s="9"/>
      <c r="D5457" s="11"/>
      <c r="E5457" s="11"/>
      <c r="F5457" s="9"/>
      <c r="G5457" s="9"/>
      <c r="H5457" s="9"/>
      <c r="I5457" s="9"/>
      <c r="J5457" s="9"/>
      <c r="K5457" s="9"/>
      <c r="L5457" s="9"/>
      <c r="M5457" s="9"/>
      <c r="N5457" s="9"/>
      <c r="O5457" s="12"/>
      <c r="P5457" s="9"/>
      <c r="Q5457" s="9"/>
    </row>
    <row r="5458" spans="1:17" x14ac:dyDescent="0.2">
      <c r="A5458" s="9"/>
      <c r="B5458" s="10"/>
      <c r="C5458" s="9"/>
      <c r="D5458" s="11"/>
      <c r="E5458" s="11"/>
      <c r="F5458" s="9"/>
      <c r="G5458" s="9"/>
      <c r="H5458" s="9"/>
      <c r="I5458" s="9"/>
      <c r="J5458" s="9"/>
      <c r="K5458" s="9"/>
      <c r="L5458" s="9"/>
      <c r="M5458" s="9"/>
      <c r="N5458" s="9"/>
      <c r="O5458" s="12"/>
      <c r="P5458" s="9"/>
      <c r="Q5458" s="9"/>
    </row>
    <row r="5459" spans="1:17" x14ac:dyDescent="0.2">
      <c r="A5459" s="9"/>
      <c r="B5459" s="10"/>
      <c r="C5459" s="9"/>
      <c r="D5459" s="11"/>
      <c r="E5459" s="11"/>
      <c r="F5459" s="9"/>
      <c r="G5459" s="9"/>
      <c r="H5459" s="9"/>
      <c r="I5459" s="9"/>
      <c r="J5459" s="9"/>
      <c r="K5459" s="9"/>
      <c r="L5459" s="9"/>
      <c r="M5459" s="9"/>
      <c r="N5459" s="9"/>
      <c r="O5459" s="12"/>
      <c r="P5459" s="9"/>
      <c r="Q5459" s="9"/>
    </row>
    <row r="5460" spans="1:17" x14ac:dyDescent="0.2">
      <c r="A5460" s="9"/>
      <c r="B5460" s="10"/>
      <c r="C5460" s="9"/>
      <c r="D5460" s="11"/>
      <c r="E5460" s="11"/>
      <c r="F5460" s="9"/>
      <c r="G5460" s="9"/>
      <c r="H5460" s="9"/>
      <c r="I5460" s="9"/>
      <c r="J5460" s="9"/>
      <c r="K5460" s="9"/>
      <c r="L5460" s="9"/>
      <c r="M5460" s="9"/>
      <c r="N5460" s="9"/>
      <c r="O5460" s="12"/>
      <c r="P5460" s="9"/>
      <c r="Q5460" s="9"/>
    </row>
    <row r="5461" spans="1:17" x14ac:dyDescent="0.2">
      <c r="A5461" s="9"/>
      <c r="B5461" s="10"/>
      <c r="C5461" s="9"/>
      <c r="D5461" s="11"/>
      <c r="E5461" s="11"/>
      <c r="F5461" s="9"/>
      <c r="G5461" s="9"/>
      <c r="H5461" s="9"/>
      <c r="I5461" s="9"/>
      <c r="J5461" s="9"/>
      <c r="K5461" s="9"/>
      <c r="L5461" s="9"/>
      <c r="M5461" s="9"/>
      <c r="N5461" s="9"/>
      <c r="O5461" s="12"/>
      <c r="P5461" s="9"/>
      <c r="Q5461" s="9"/>
    </row>
    <row r="5462" spans="1:17" x14ac:dyDescent="0.2">
      <c r="A5462" s="9"/>
      <c r="B5462" s="10"/>
      <c r="C5462" s="9"/>
      <c r="D5462" s="11"/>
      <c r="E5462" s="11"/>
      <c r="F5462" s="9"/>
      <c r="G5462" s="9"/>
      <c r="H5462" s="9"/>
      <c r="I5462" s="9"/>
      <c r="J5462" s="9"/>
      <c r="K5462" s="9"/>
      <c r="L5462" s="9"/>
      <c r="M5462" s="9"/>
      <c r="N5462" s="9"/>
      <c r="O5462" s="12"/>
      <c r="P5462" s="9"/>
      <c r="Q5462" s="9"/>
    </row>
    <row r="5463" spans="1:17" x14ac:dyDescent="0.2">
      <c r="A5463" s="9"/>
      <c r="B5463" s="10"/>
      <c r="C5463" s="9"/>
      <c r="D5463" s="11"/>
      <c r="E5463" s="11"/>
      <c r="F5463" s="9"/>
      <c r="G5463" s="9"/>
      <c r="H5463" s="9"/>
      <c r="I5463" s="9"/>
      <c r="J5463" s="9"/>
      <c r="K5463" s="9"/>
      <c r="L5463" s="9"/>
      <c r="M5463" s="9"/>
      <c r="N5463" s="9"/>
      <c r="O5463" s="12"/>
      <c r="P5463" s="9"/>
      <c r="Q5463" s="9"/>
    </row>
    <row r="5464" spans="1:17" x14ac:dyDescent="0.2">
      <c r="A5464" s="9"/>
      <c r="B5464" s="10"/>
      <c r="C5464" s="9"/>
      <c r="D5464" s="11"/>
      <c r="E5464" s="11"/>
      <c r="F5464" s="9"/>
      <c r="G5464" s="9"/>
      <c r="H5464" s="9"/>
      <c r="I5464" s="9"/>
      <c r="J5464" s="9"/>
      <c r="K5464" s="9"/>
      <c r="L5464" s="9"/>
      <c r="M5464" s="9"/>
      <c r="N5464" s="9"/>
      <c r="O5464" s="12"/>
      <c r="P5464" s="9"/>
      <c r="Q5464" s="9"/>
    </row>
    <row r="5465" spans="1:17" x14ac:dyDescent="0.2">
      <c r="A5465" s="9"/>
      <c r="B5465" s="10"/>
      <c r="C5465" s="9"/>
      <c r="D5465" s="11"/>
      <c r="E5465" s="11"/>
      <c r="F5465" s="9"/>
      <c r="G5465" s="9"/>
      <c r="H5465" s="9"/>
      <c r="I5465" s="9"/>
      <c r="J5465" s="9"/>
      <c r="K5465" s="9"/>
      <c r="L5465" s="9"/>
      <c r="M5465" s="9"/>
      <c r="N5465" s="9"/>
      <c r="O5465" s="12"/>
      <c r="P5465" s="9"/>
      <c r="Q5465" s="9"/>
    </row>
    <row r="5466" spans="1:17" x14ac:dyDescent="0.2">
      <c r="A5466" s="9"/>
      <c r="B5466" s="10"/>
      <c r="C5466" s="9"/>
      <c r="D5466" s="11"/>
      <c r="E5466" s="11"/>
      <c r="F5466" s="9"/>
      <c r="G5466" s="9"/>
      <c r="H5466" s="9"/>
      <c r="I5466" s="9"/>
      <c r="J5466" s="9"/>
      <c r="K5466" s="9"/>
      <c r="L5466" s="9"/>
      <c r="M5466" s="9"/>
      <c r="N5466" s="9"/>
      <c r="O5466" s="12"/>
      <c r="P5466" s="9"/>
      <c r="Q5466" s="9"/>
    </row>
    <row r="5467" spans="1:17" x14ac:dyDescent="0.2">
      <c r="A5467" s="9"/>
      <c r="B5467" s="10"/>
      <c r="C5467" s="9"/>
      <c r="D5467" s="11"/>
      <c r="E5467" s="11"/>
      <c r="F5467" s="9"/>
      <c r="G5467" s="9"/>
      <c r="H5467" s="9"/>
      <c r="I5467" s="9"/>
      <c r="J5467" s="9"/>
      <c r="K5467" s="9"/>
      <c r="L5467" s="9"/>
      <c r="M5467" s="9"/>
      <c r="N5467" s="9"/>
      <c r="O5467" s="12"/>
      <c r="P5467" s="9"/>
      <c r="Q5467" s="9"/>
    </row>
    <row r="5468" spans="1:17" x14ac:dyDescent="0.2">
      <c r="A5468" s="9"/>
      <c r="B5468" s="10"/>
      <c r="C5468" s="9"/>
      <c r="D5468" s="11"/>
      <c r="E5468" s="11"/>
      <c r="F5468" s="9"/>
      <c r="G5468" s="9"/>
      <c r="H5468" s="9"/>
      <c r="I5468" s="9"/>
      <c r="J5468" s="9"/>
      <c r="K5468" s="9"/>
      <c r="L5468" s="9"/>
      <c r="M5468" s="9"/>
      <c r="N5468" s="9"/>
      <c r="O5468" s="12"/>
      <c r="P5468" s="9"/>
      <c r="Q5468" s="9"/>
    </row>
    <row r="5469" spans="1:17" x14ac:dyDescent="0.2">
      <c r="A5469" s="9"/>
      <c r="B5469" s="10"/>
      <c r="C5469" s="9"/>
      <c r="D5469" s="11"/>
      <c r="E5469" s="11"/>
      <c r="F5469" s="9"/>
      <c r="G5469" s="9"/>
      <c r="H5469" s="9"/>
      <c r="I5469" s="9"/>
      <c r="J5469" s="9"/>
      <c r="K5469" s="9"/>
      <c r="L5469" s="9"/>
      <c r="M5469" s="9"/>
      <c r="N5469" s="9"/>
      <c r="O5469" s="12"/>
      <c r="P5469" s="9"/>
      <c r="Q5469" s="9"/>
    </row>
    <row r="5470" spans="1:17" x14ac:dyDescent="0.2">
      <c r="A5470" s="9"/>
      <c r="B5470" s="10"/>
      <c r="C5470" s="9"/>
      <c r="D5470" s="11"/>
      <c r="E5470" s="11"/>
      <c r="F5470" s="9"/>
      <c r="G5470" s="9"/>
      <c r="H5470" s="9"/>
      <c r="I5470" s="9"/>
      <c r="J5470" s="9"/>
      <c r="K5470" s="9"/>
      <c r="L5470" s="9"/>
      <c r="M5470" s="9"/>
      <c r="N5470" s="9"/>
      <c r="O5470" s="12"/>
      <c r="P5470" s="9"/>
      <c r="Q5470" s="9"/>
    </row>
    <row r="5471" spans="1:17" x14ac:dyDescent="0.2">
      <c r="A5471" s="9"/>
      <c r="B5471" s="10"/>
      <c r="C5471" s="9"/>
      <c r="D5471" s="11"/>
      <c r="E5471" s="11"/>
      <c r="F5471" s="9"/>
      <c r="G5471" s="9"/>
      <c r="H5471" s="9"/>
      <c r="I5471" s="9"/>
      <c r="J5471" s="9"/>
      <c r="K5471" s="9"/>
      <c r="L5471" s="9"/>
      <c r="M5471" s="9"/>
      <c r="N5471" s="9"/>
      <c r="O5471" s="12"/>
      <c r="P5471" s="9"/>
      <c r="Q5471" s="9"/>
    </row>
    <row r="5472" spans="1:17" x14ac:dyDescent="0.2">
      <c r="A5472" s="9"/>
      <c r="B5472" s="10"/>
      <c r="C5472" s="9"/>
      <c r="D5472" s="11"/>
      <c r="E5472" s="11"/>
      <c r="F5472" s="9"/>
      <c r="G5472" s="9"/>
      <c r="H5472" s="9"/>
      <c r="I5472" s="9"/>
      <c r="J5472" s="9"/>
      <c r="K5472" s="9"/>
      <c r="L5472" s="9"/>
      <c r="M5472" s="9"/>
      <c r="N5472" s="9"/>
      <c r="O5472" s="12"/>
      <c r="P5472" s="9"/>
      <c r="Q5472" s="9"/>
    </row>
    <row r="5473" spans="1:17" x14ac:dyDescent="0.2">
      <c r="A5473" s="9"/>
      <c r="B5473" s="10"/>
      <c r="C5473" s="9"/>
      <c r="D5473" s="11"/>
      <c r="E5473" s="11"/>
      <c r="F5473" s="9"/>
      <c r="G5473" s="9"/>
      <c r="H5473" s="9"/>
      <c r="I5473" s="9"/>
      <c r="J5473" s="9"/>
      <c r="K5473" s="9"/>
      <c r="L5473" s="9"/>
      <c r="M5473" s="9"/>
      <c r="N5473" s="9"/>
      <c r="O5473" s="12"/>
      <c r="P5473" s="9"/>
      <c r="Q5473" s="9"/>
    </row>
    <row r="5474" spans="1:17" x14ac:dyDescent="0.2">
      <c r="A5474" s="9"/>
      <c r="B5474" s="10"/>
      <c r="C5474" s="9"/>
      <c r="D5474" s="11"/>
      <c r="E5474" s="11"/>
      <c r="F5474" s="9"/>
      <c r="G5474" s="9"/>
      <c r="H5474" s="9"/>
      <c r="I5474" s="9"/>
      <c r="J5474" s="9"/>
      <c r="K5474" s="9"/>
      <c r="L5474" s="9"/>
      <c r="M5474" s="9"/>
      <c r="N5474" s="9"/>
      <c r="O5474" s="12"/>
      <c r="P5474" s="9"/>
      <c r="Q5474" s="9"/>
    </row>
    <row r="5475" spans="1:17" x14ac:dyDescent="0.2">
      <c r="A5475" s="9"/>
      <c r="B5475" s="10"/>
      <c r="C5475" s="9"/>
      <c r="D5475" s="11"/>
      <c r="E5475" s="11"/>
      <c r="F5475" s="9"/>
      <c r="G5475" s="9"/>
      <c r="H5475" s="9"/>
      <c r="I5475" s="9"/>
      <c r="J5475" s="9"/>
      <c r="K5475" s="9"/>
      <c r="L5475" s="9"/>
      <c r="M5475" s="9"/>
      <c r="N5475" s="9"/>
      <c r="O5475" s="12"/>
      <c r="P5475" s="9"/>
      <c r="Q5475" s="9"/>
    </row>
    <row r="5476" spans="1:17" x14ac:dyDescent="0.2">
      <c r="A5476" s="9"/>
      <c r="B5476" s="10"/>
      <c r="C5476" s="9"/>
      <c r="D5476" s="11"/>
      <c r="E5476" s="11"/>
      <c r="F5476" s="9"/>
      <c r="G5476" s="9"/>
      <c r="H5476" s="9"/>
      <c r="I5476" s="9"/>
      <c r="J5476" s="9"/>
      <c r="K5476" s="9"/>
      <c r="L5476" s="9"/>
      <c r="M5476" s="9"/>
      <c r="N5476" s="9"/>
      <c r="O5476" s="12"/>
      <c r="P5476" s="9"/>
      <c r="Q5476" s="9"/>
    </row>
    <row r="5477" spans="1:17" x14ac:dyDescent="0.2">
      <c r="A5477" s="9"/>
      <c r="B5477" s="10"/>
      <c r="C5477" s="9"/>
      <c r="D5477" s="11"/>
      <c r="E5477" s="11"/>
      <c r="F5477" s="9"/>
      <c r="G5477" s="9"/>
      <c r="H5477" s="9"/>
      <c r="I5477" s="9"/>
      <c r="J5477" s="9"/>
      <c r="K5477" s="9"/>
      <c r="L5477" s="9"/>
      <c r="M5477" s="9"/>
      <c r="N5477" s="9"/>
      <c r="O5477" s="12"/>
      <c r="P5477" s="9"/>
      <c r="Q5477" s="9"/>
    </row>
    <row r="5478" spans="1:17" x14ac:dyDescent="0.2">
      <c r="A5478" s="9"/>
      <c r="B5478" s="10"/>
      <c r="C5478" s="9"/>
      <c r="D5478" s="11"/>
      <c r="E5478" s="11"/>
      <c r="F5478" s="9"/>
      <c r="G5478" s="9"/>
      <c r="H5478" s="9"/>
      <c r="I5478" s="9"/>
      <c r="J5478" s="9"/>
      <c r="K5478" s="9"/>
      <c r="L5478" s="9"/>
      <c r="M5478" s="9"/>
      <c r="N5478" s="9"/>
      <c r="O5478" s="12"/>
      <c r="P5478" s="9"/>
      <c r="Q5478" s="9"/>
    </row>
    <row r="5479" spans="1:17" x14ac:dyDescent="0.2">
      <c r="A5479" s="9"/>
      <c r="B5479" s="10"/>
      <c r="C5479" s="9"/>
      <c r="D5479" s="11"/>
      <c r="E5479" s="11"/>
      <c r="F5479" s="9"/>
      <c r="G5479" s="9"/>
      <c r="H5479" s="9"/>
      <c r="I5479" s="9"/>
      <c r="J5479" s="9"/>
      <c r="K5479" s="9"/>
      <c r="L5479" s="9"/>
      <c r="M5479" s="9"/>
      <c r="N5479" s="9"/>
      <c r="O5479" s="12"/>
      <c r="P5479" s="9"/>
      <c r="Q5479" s="9"/>
    </row>
    <row r="5480" spans="1:17" x14ac:dyDescent="0.2">
      <c r="A5480" s="9"/>
      <c r="B5480" s="10"/>
      <c r="C5480" s="9"/>
      <c r="D5480" s="11"/>
      <c r="E5480" s="11"/>
      <c r="F5480" s="9"/>
      <c r="G5480" s="9"/>
      <c r="H5480" s="9"/>
      <c r="I5480" s="9"/>
      <c r="J5480" s="9"/>
      <c r="K5480" s="9"/>
      <c r="L5480" s="9"/>
      <c r="M5480" s="9"/>
      <c r="N5480" s="9"/>
      <c r="O5480" s="12"/>
      <c r="P5480" s="9"/>
      <c r="Q5480" s="9"/>
    </row>
    <row r="5481" spans="1:17" x14ac:dyDescent="0.2">
      <c r="A5481" s="9"/>
      <c r="B5481" s="10"/>
      <c r="C5481" s="9"/>
      <c r="D5481" s="11"/>
      <c r="E5481" s="11"/>
      <c r="F5481" s="9"/>
      <c r="G5481" s="9"/>
      <c r="H5481" s="9"/>
      <c r="I5481" s="9"/>
      <c r="J5481" s="9"/>
      <c r="K5481" s="9"/>
      <c r="L5481" s="9"/>
      <c r="M5481" s="9"/>
      <c r="N5481" s="9"/>
      <c r="O5481" s="12"/>
      <c r="P5481" s="9"/>
      <c r="Q5481" s="9"/>
    </row>
    <row r="5482" spans="1:17" x14ac:dyDescent="0.2">
      <c r="A5482" s="9"/>
      <c r="B5482" s="10"/>
      <c r="C5482" s="9"/>
      <c r="D5482" s="11"/>
      <c r="E5482" s="11"/>
      <c r="F5482" s="9"/>
      <c r="G5482" s="9"/>
      <c r="H5482" s="9"/>
      <c r="I5482" s="9"/>
      <c r="J5482" s="9"/>
      <c r="K5482" s="9"/>
      <c r="L5482" s="9"/>
      <c r="M5482" s="9"/>
      <c r="N5482" s="9"/>
      <c r="O5482" s="12"/>
      <c r="P5482" s="9"/>
      <c r="Q5482" s="9"/>
    </row>
    <row r="5483" spans="1:17" x14ac:dyDescent="0.2">
      <c r="A5483" s="9"/>
      <c r="B5483" s="10"/>
      <c r="C5483" s="9"/>
      <c r="D5483" s="11"/>
      <c r="E5483" s="11"/>
      <c r="F5483" s="9"/>
      <c r="G5483" s="9"/>
      <c r="H5483" s="9"/>
      <c r="I5483" s="9"/>
      <c r="J5483" s="9"/>
      <c r="K5483" s="9"/>
      <c r="L5483" s="9"/>
      <c r="M5483" s="9"/>
      <c r="N5483" s="9"/>
      <c r="O5483" s="12"/>
      <c r="P5483" s="9"/>
      <c r="Q5483" s="9"/>
    </row>
    <row r="5484" spans="1:17" x14ac:dyDescent="0.2">
      <c r="A5484" s="9"/>
      <c r="B5484" s="10"/>
      <c r="C5484" s="9"/>
      <c r="D5484" s="11"/>
      <c r="E5484" s="11"/>
      <c r="F5484" s="9"/>
      <c r="G5484" s="9"/>
      <c r="H5484" s="9"/>
      <c r="I5484" s="9"/>
      <c r="J5484" s="9"/>
      <c r="K5484" s="9"/>
      <c r="L5484" s="9"/>
      <c r="M5484" s="9"/>
      <c r="N5484" s="9"/>
      <c r="O5484" s="12"/>
      <c r="P5484" s="9"/>
      <c r="Q5484" s="9"/>
    </row>
    <row r="5485" spans="1:17" x14ac:dyDescent="0.2">
      <c r="A5485" s="9"/>
      <c r="B5485" s="10"/>
      <c r="C5485" s="9"/>
      <c r="D5485" s="11"/>
      <c r="E5485" s="11"/>
      <c r="F5485" s="9"/>
      <c r="G5485" s="9"/>
      <c r="H5485" s="9"/>
      <c r="I5485" s="9"/>
      <c r="J5485" s="9"/>
      <c r="K5485" s="9"/>
      <c r="L5485" s="9"/>
      <c r="M5485" s="9"/>
      <c r="N5485" s="9"/>
      <c r="O5485" s="12"/>
      <c r="P5485" s="9"/>
      <c r="Q5485" s="9"/>
    </row>
    <row r="5486" spans="1:17" x14ac:dyDescent="0.2">
      <c r="A5486" s="9"/>
      <c r="B5486" s="10"/>
      <c r="C5486" s="9"/>
      <c r="D5486" s="11"/>
      <c r="E5486" s="11"/>
      <c r="F5486" s="9"/>
      <c r="G5486" s="9"/>
      <c r="H5486" s="9"/>
      <c r="I5486" s="9"/>
      <c r="J5486" s="9"/>
      <c r="K5486" s="9"/>
      <c r="L5486" s="9"/>
      <c r="M5486" s="9"/>
      <c r="N5486" s="9"/>
      <c r="O5486" s="12"/>
      <c r="P5486" s="9"/>
      <c r="Q5486" s="9"/>
    </row>
    <row r="5487" spans="1:17" x14ac:dyDescent="0.2">
      <c r="A5487" s="9"/>
      <c r="B5487" s="10"/>
      <c r="C5487" s="9"/>
      <c r="D5487" s="11"/>
      <c r="E5487" s="11"/>
      <c r="F5487" s="9"/>
      <c r="G5487" s="9"/>
      <c r="H5487" s="9"/>
      <c r="I5487" s="9"/>
      <c r="J5487" s="9"/>
      <c r="K5487" s="9"/>
      <c r="L5487" s="9"/>
      <c r="M5487" s="9"/>
      <c r="N5487" s="9"/>
      <c r="O5487" s="12"/>
      <c r="P5487" s="9"/>
      <c r="Q5487" s="9"/>
    </row>
    <row r="5488" spans="1:17" x14ac:dyDescent="0.2">
      <c r="A5488" s="9"/>
      <c r="B5488" s="10"/>
      <c r="C5488" s="9"/>
      <c r="D5488" s="11"/>
      <c r="E5488" s="11"/>
      <c r="F5488" s="9"/>
      <c r="G5488" s="9"/>
      <c r="H5488" s="9"/>
      <c r="I5488" s="9"/>
      <c r="J5488" s="9"/>
      <c r="K5488" s="9"/>
      <c r="L5488" s="9"/>
      <c r="M5488" s="9"/>
      <c r="N5488" s="9"/>
      <c r="O5488" s="12"/>
      <c r="P5488" s="9"/>
      <c r="Q5488" s="9"/>
    </row>
    <row r="5489" spans="1:17" x14ac:dyDescent="0.2">
      <c r="A5489" s="9"/>
      <c r="B5489" s="10"/>
      <c r="C5489" s="9"/>
      <c r="D5489" s="11"/>
      <c r="E5489" s="11"/>
      <c r="F5489" s="9"/>
      <c r="G5489" s="9"/>
      <c r="H5489" s="9"/>
      <c r="I5489" s="9"/>
      <c r="J5489" s="9"/>
      <c r="K5489" s="9"/>
      <c r="L5489" s="9"/>
      <c r="M5489" s="9"/>
      <c r="N5489" s="9"/>
      <c r="O5489" s="12"/>
      <c r="P5489" s="9"/>
      <c r="Q5489" s="9"/>
    </row>
    <row r="5490" spans="1:17" x14ac:dyDescent="0.2">
      <c r="A5490" s="9"/>
      <c r="B5490" s="10"/>
      <c r="C5490" s="9"/>
      <c r="D5490" s="11"/>
      <c r="E5490" s="11"/>
      <c r="F5490" s="9"/>
      <c r="G5490" s="9"/>
      <c r="H5490" s="9"/>
      <c r="I5490" s="9"/>
      <c r="J5490" s="9"/>
      <c r="K5490" s="9"/>
      <c r="L5490" s="9"/>
      <c r="M5490" s="9"/>
      <c r="N5490" s="9"/>
      <c r="O5490" s="12"/>
      <c r="P5490" s="9"/>
      <c r="Q5490" s="9"/>
    </row>
    <row r="5491" spans="1:17" x14ac:dyDescent="0.2">
      <c r="A5491" s="9"/>
      <c r="B5491" s="10"/>
      <c r="C5491" s="9"/>
      <c r="D5491" s="11"/>
      <c r="E5491" s="11"/>
      <c r="F5491" s="9"/>
      <c r="G5491" s="9"/>
      <c r="H5491" s="9"/>
      <c r="I5491" s="9"/>
      <c r="J5491" s="9"/>
      <c r="K5491" s="9"/>
      <c r="L5491" s="9"/>
      <c r="M5491" s="9"/>
      <c r="N5491" s="9"/>
      <c r="O5491" s="12"/>
      <c r="P5491" s="9"/>
      <c r="Q5491" s="9"/>
    </row>
    <row r="5492" spans="1:17" x14ac:dyDescent="0.2">
      <c r="A5492" s="9"/>
      <c r="B5492" s="10"/>
      <c r="C5492" s="9"/>
      <c r="D5492" s="11"/>
      <c r="E5492" s="11"/>
      <c r="F5492" s="9"/>
      <c r="G5492" s="9"/>
      <c r="H5492" s="9"/>
      <c r="I5492" s="9"/>
      <c r="J5492" s="9"/>
      <c r="K5492" s="9"/>
      <c r="L5492" s="9"/>
      <c r="M5492" s="9"/>
      <c r="N5492" s="9"/>
      <c r="O5492" s="12"/>
      <c r="P5492" s="9"/>
      <c r="Q5492" s="9"/>
    </row>
    <row r="5493" spans="1:17" x14ac:dyDescent="0.2">
      <c r="A5493" s="9"/>
      <c r="B5493" s="10"/>
      <c r="C5493" s="9"/>
      <c r="D5493" s="11"/>
      <c r="E5493" s="11"/>
      <c r="F5493" s="9"/>
      <c r="G5493" s="9"/>
      <c r="H5493" s="9"/>
      <c r="I5493" s="9"/>
      <c r="J5493" s="9"/>
      <c r="K5493" s="9"/>
      <c r="L5493" s="9"/>
      <c r="M5493" s="9"/>
      <c r="N5493" s="9"/>
      <c r="O5493" s="12"/>
      <c r="P5493" s="9"/>
      <c r="Q5493" s="9"/>
    </row>
    <row r="5494" spans="1:17" x14ac:dyDescent="0.2">
      <c r="A5494" s="9"/>
      <c r="B5494" s="10"/>
      <c r="C5494" s="9"/>
      <c r="D5494" s="11"/>
      <c r="E5494" s="11"/>
      <c r="F5494" s="9"/>
      <c r="G5494" s="9"/>
      <c r="H5494" s="9"/>
      <c r="I5494" s="9"/>
      <c r="J5494" s="9"/>
      <c r="K5494" s="9"/>
      <c r="L5494" s="9"/>
      <c r="M5494" s="9"/>
      <c r="N5494" s="9"/>
      <c r="O5494" s="12"/>
      <c r="P5494" s="9"/>
      <c r="Q5494" s="9"/>
    </row>
    <row r="5495" spans="1:17" x14ac:dyDescent="0.2">
      <c r="A5495" s="9"/>
      <c r="B5495" s="10"/>
      <c r="C5495" s="9"/>
      <c r="D5495" s="11"/>
      <c r="E5495" s="11"/>
      <c r="F5495" s="9"/>
      <c r="G5495" s="9"/>
      <c r="H5495" s="9"/>
      <c r="I5495" s="9"/>
      <c r="J5495" s="9"/>
      <c r="K5495" s="9"/>
      <c r="L5495" s="9"/>
      <c r="M5495" s="9"/>
      <c r="N5495" s="9"/>
      <c r="O5495" s="12"/>
      <c r="P5495" s="9"/>
      <c r="Q5495" s="9"/>
    </row>
    <row r="5496" spans="1:17" x14ac:dyDescent="0.2">
      <c r="A5496" s="9"/>
      <c r="B5496" s="10"/>
      <c r="C5496" s="9"/>
      <c r="D5496" s="11"/>
      <c r="E5496" s="11"/>
      <c r="F5496" s="9"/>
      <c r="G5496" s="9"/>
      <c r="H5496" s="9"/>
      <c r="I5496" s="9"/>
      <c r="J5496" s="9"/>
      <c r="K5496" s="9"/>
      <c r="L5496" s="9"/>
      <c r="M5496" s="9"/>
      <c r="N5496" s="9"/>
      <c r="O5496" s="12"/>
      <c r="P5496" s="9"/>
      <c r="Q5496" s="9"/>
    </row>
    <row r="5497" spans="1:17" x14ac:dyDescent="0.2">
      <c r="A5497" s="9"/>
      <c r="B5497" s="10"/>
      <c r="C5497" s="9"/>
      <c r="D5497" s="11"/>
      <c r="E5497" s="11"/>
      <c r="F5497" s="9"/>
      <c r="G5497" s="9"/>
      <c r="H5497" s="9"/>
      <c r="I5497" s="9"/>
      <c r="J5497" s="9"/>
      <c r="K5497" s="9"/>
      <c r="L5497" s="9"/>
      <c r="M5497" s="9"/>
      <c r="N5497" s="9"/>
      <c r="O5497" s="12"/>
      <c r="P5497" s="9"/>
      <c r="Q5497" s="9"/>
    </row>
    <row r="5498" spans="1:17" x14ac:dyDescent="0.2">
      <c r="A5498" s="9"/>
      <c r="B5498" s="10"/>
      <c r="C5498" s="9"/>
      <c r="D5498" s="11"/>
      <c r="E5498" s="11"/>
      <c r="F5498" s="9"/>
      <c r="G5498" s="9"/>
      <c r="H5498" s="9"/>
      <c r="I5498" s="9"/>
      <c r="J5498" s="9"/>
      <c r="K5498" s="9"/>
      <c r="L5498" s="9"/>
      <c r="M5498" s="9"/>
      <c r="N5498" s="9"/>
      <c r="O5498" s="12"/>
      <c r="P5498" s="9"/>
      <c r="Q5498" s="9"/>
    </row>
    <row r="5499" spans="1:17" x14ac:dyDescent="0.2">
      <c r="A5499" s="9"/>
      <c r="B5499" s="10"/>
      <c r="C5499" s="9"/>
      <c r="D5499" s="11"/>
      <c r="E5499" s="11"/>
      <c r="F5499" s="9"/>
      <c r="G5499" s="9"/>
      <c r="H5499" s="9"/>
      <c r="I5499" s="9"/>
      <c r="J5499" s="9"/>
      <c r="K5499" s="9"/>
      <c r="L5499" s="9"/>
      <c r="M5499" s="9"/>
      <c r="N5499" s="9"/>
      <c r="O5499" s="12"/>
      <c r="P5499" s="9"/>
      <c r="Q5499" s="9"/>
    </row>
    <row r="5500" spans="1:17" x14ac:dyDescent="0.2">
      <c r="A5500" s="9"/>
      <c r="B5500" s="10"/>
      <c r="C5500" s="9"/>
      <c r="D5500" s="11"/>
      <c r="E5500" s="11"/>
      <c r="F5500" s="9"/>
      <c r="G5500" s="9"/>
      <c r="H5500" s="9"/>
      <c r="I5500" s="9"/>
      <c r="J5500" s="9"/>
      <c r="K5500" s="9"/>
      <c r="L5500" s="9"/>
      <c r="M5500" s="9"/>
      <c r="N5500" s="9"/>
      <c r="O5500" s="12"/>
      <c r="P5500" s="9"/>
      <c r="Q5500" s="9"/>
    </row>
    <row r="5501" spans="1:17" x14ac:dyDescent="0.2">
      <c r="A5501" s="9"/>
      <c r="B5501" s="10"/>
      <c r="C5501" s="9"/>
      <c r="D5501" s="11"/>
      <c r="E5501" s="11"/>
      <c r="F5501" s="9"/>
      <c r="G5501" s="9"/>
      <c r="H5501" s="9"/>
      <c r="I5501" s="9"/>
      <c r="J5501" s="9"/>
      <c r="K5501" s="9"/>
      <c r="L5501" s="9"/>
      <c r="M5501" s="9"/>
      <c r="N5501" s="9"/>
      <c r="O5501" s="12"/>
      <c r="P5501" s="9"/>
      <c r="Q5501" s="9"/>
    </row>
    <row r="5502" spans="1:17" x14ac:dyDescent="0.2">
      <c r="A5502" s="9"/>
      <c r="B5502" s="10"/>
      <c r="C5502" s="9"/>
      <c r="D5502" s="11"/>
      <c r="E5502" s="11"/>
      <c r="F5502" s="9"/>
      <c r="G5502" s="9"/>
      <c r="H5502" s="9"/>
      <c r="I5502" s="9"/>
      <c r="J5502" s="9"/>
      <c r="K5502" s="9"/>
      <c r="L5502" s="9"/>
      <c r="M5502" s="9"/>
      <c r="N5502" s="9"/>
      <c r="O5502" s="12"/>
      <c r="P5502" s="9"/>
      <c r="Q5502" s="9"/>
    </row>
    <row r="5503" spans="1:17" x14ac:dyDescent="0.2">
      <c r="A5503" s="9"/>
      <c r="B5503" s="10"/>
      <c r="C5503" s="9"/>
      <c r="D5503" s="11"/>
      <c r="E5503" s="11"/>
      <c r="F5503" s="9"/>
      <c r="G5503" s="9"/>
      <c r="H5503" s="9"/>
      <c r="I5503" s="9"/>
      <c r="J5503" s="9"/>
      <c r="K5503" s="9"/>
      <c r="L5503" s="9"/>
      <c r="M5503" s="9"/>
      <c r="N5503" s="9"/>
      <c r="O5503" s="12"/>
      <c r="P5503" s="9"/>
      <c r="Q5503" s="9"/>
    </row>
    <row r="5504" spans="1:17" x14ac:dyDescent="0.2">
      <c r="A5504" s="9"/>
      <c r="B5504" s="10"/>
      <c r="C5504" s="9"/>
      <c r="D5504" s="11"/>
      <c r="E5504" s="11"/>
      <c r="F5504" s="9"/>
      <c r="G5504" s="9"/>
      <c r="H5504" s="9"/>
      <c r="I5504" s="9"/>
      <c r="J5504" s="9"/>
      <c r="K5504" s="9"/>
      <c r="L5504" s="9"/>
      <c r="M5504" s="9"/>
      <c r="N5504" s="9"/>
      <c r="O5504" s="12"/>
      <c r="P5504" s="9"/>
      <c r="Q5504" s="9"/>
    </row>
    <row r="5505" spans="1:17" x14ac:dyDescent="0.2">
      <c r="A5505" s="9"/>
      <c r="B5505" s="10"/>
      <c r="C5505" s="9"/>
      <c r="D5505" s="11"/>
      <c r="E5505" s="11"/>
      <c r="F5505" s="9"/>
      <c r="G5505" s="9"/>
      <c r="H5505" s="9"/>
      <c r="I5505" s="9"/>
      <c r="J5505" s="9"/>
      <c r="K5505" s="9"/>
      <c r="L5505" s="9"/>
      <c r="M5505" s="9"/>
      <c r="N5505" s="9"/>
      <c r="O5505" s="12"/>
      <c r="P5505" s="9"/>
      <c r="Q5505" s="9"/>
    </row>
    <row r="5506" spans="1:17" x14ac:dyDescent="0.2">
      <c r="A5506" s="9"/>
      <c r="B5506" s="10"/>
      <c r="C5506" s="9"/>
      <c r="D5506" s="11"/>
      <c r="E5506" s="11"/>
      <c r="F5506" s="9"/>
      <c r="G5506" s="9"/>
      <c r="H5506" s="9"/>
      <c r="I5506" s="9"/>
      <c r="J5506" s="9"/>
      <c r="K5506" s="9"/>
      <c r="L5506" s="9"/>
      <c r="M5506" s="9"/>
      <c r="N5506" s="9"/>
      <c r="O5506" s="12"/>
      <c r="P5506" s="9"/>
      <c r="Q5506" s="9"/>
    </row>
    <row r="5507" spans="1:17" x14ac:dyDescent="0.2">
      <c r="A5507" s="9"/>
      <c r="B5507" s="10"/>
      <c r="C5507" s="9"/>
      <c r="D5507" s="11"/>
      <c r="E5507" s="11"/>
      <c r="F5507" s="9"/>
      <c r="G5507" s="9"/>
      <c r="H5507" s="9"/>
      <c r="I5507" s="9"/>
      <c r="J5507" s="9"/>
      <c r="K5507" s="9"/>
      <c r="L5507" s="9"/>
      <c r="M5507" s="9"/>
      <c r="N5507" s="9"/>
      <c r="O5507" s="12"/>
      <c r="P5507" s="9"/>
      <c r="Q5507" s="9"/>
    </row>
    <row r="5508" spans="1:17" x14ac:dyDescent="0.2">
      <c r="A5508" s="9"/>
      <c r="B5508" s="10"/>
      <c r="C5508" s="9"/>
      <c r="D5508" s="11"/>
      <c r="E5508" s="11"/>
      <c r="F5508" s="9"/>
      <c r="G5508" s="9"/>
      <c r="H5508" s="9"/>
      <c r="I5508" s="9"/>
      <c r="J5508" s="9"/>
      <c r="K5508" s="9"/>
      <c r="L5508" s="9"/>
      <c r="M5508" s="9"/>
      <c r="N5508" s="9"/>
      <c r="O5508" s="12"/>
      <c r="P5508" s="9"/>
      <c r="Q5508" s="9"/>
    </row>
    <row r="5509" spans="1:17" x14ac:dyDescent="0.2">
      <c r="A5509" s="9"/>
      <c r="B5509" s="10"/>
      <c r="C5509" s="9"/>
      <c r="D5509" s="11"/>
      <c r="E5509" s="11"/>
      <c r="F5509" s="9"/>
      <c r="G5509" s="9"/>
      <c r="H5509" s="9"/>
      <c r="I5509" s="9"/>
      <c r="J5509" s="9"/>
      <c r="K5509" s="9"/>
      <c r="L5509" s="9"/>
      <c r="M5509" s="9"/>
      <c r="N5509" s="9"/>
      <c r="O5509" s="12"/>
      <c r="P5509" s="9"/>
      <c r="Q5509" s="9"/>
    </row>
    <row r="5510" spans="1:17" x14ac:dyDescent="0.2">
      <c r="A5510" s="9"/>
      <c r="B5510" s="10"/>
      <c r="C5510" s="9"/>
      <c r="D5510" s="11"/>
      <c r="E5510" s="11"/>
      <c r="F5510" s="9"/>
      <c r="G5510" s="9"/>
      <c r="H5510" s="9"/>
      <c r="I5510" s="9"/>
      <c r="J5510" s="9"/>
      <c r="K5510" s="9"/>
      <c r="L5510" s="9"/>
      <c r="M5510" s="9"/>
      <c r="N5510" s="9"/>
      <c r="O5510" s="12"/>
      <c r="P5510" s="9"/>
      <c r="Q5510" s="9"/>
    </row>
    <row r="5511" spans="1:17" x14ac:dyDescent="0.2">
      <c r="A5511" s="9"/>
      <c r="B5511" s="10"/>
      <c r="C5511" s="9"/>
      <c r="D5511" s="11"/>
      <c r="E5511" s="11"/>
      <c r="F5511" s="9"/>
      <c r="G5511" s="9"/>
      <c r="H5511" s="9"/>
      <c r="I5511" s="9"/>
      <c r="J5511" s="9"/>
      <c r="K5511" s="9"/>
      <c r="L5511" s="9"/>
      <c r="M5511" s="9"/>
      <c r="N5511" s="9"/>
      <c r="O5511" s="12"/>
      <c r="P5511" s="9"/>
      <c r="Q5511" s="9"/>
    </row>
    <row r="5512" spans="1:17" x14ac:dyDescent="0.2">
      <c r="A5512" s="9"/>
      <c r="B5512" s="10"/>
      <c r="C5512" s="9"/>
      <c r="D5512" s="11"/>
      <c r="E5512" s="11"/>
      <c r="F5512" s="9"/>
      <c r="G5512" s="9"/>
      <c r="H5512" s="9"/>
      <c r="I5512" s="9"/>
      <c r="J5512" s="9"/>
      <c r="K5512" s="9"/>
      <c r="L5512" s="9"/>
      <c r="M5512" s="9"/>
      <c r="N5512" s="9"/>
      <c r="O5512" s="12"/>
      <c r="P5512" s="9"/>
      <c r="Q5512" s="9"/>
    </row>
    <row r="5513" spans="1:17" x14ac:dyDescent="0.2">
      <c r="A5513" s="9"/>
      <c r="B5513" s="10"/>
      <c r="C5513" s="9"/>
      <c r="D5513" s="11"/>
      <c r="E5513" s="11"/>
      <c r="F5513" s="9"/>
      <c r="G5513" s="9"/>
      <c r="H5513" s="9"/>
      <c r="I5513" s="9"/>
      <c r="J5513" s="9"/>
      <c r="K5513" s="9"/>
      <c r="L5513" s="9"/>
      <c r="M5513" s="9"/>
      <c r="N5513" s="9"/>
      <c r="O5513" s="12"/>
      <c r="P5513" s="9"/>
      <c r="Q5513" s="9"/>
    </row>
    <row r="5514" spans="1:17" x14ac:dyDescent="0.2">
      <c r="A5514" s="9"/>
      <c r="B5514" s="10"/>
      <c r="C5514" s="9"/>
      <c r="D5514" s="11"/>
      <c r="E5514" s="11"/>
      <c r="F5514" s="9"/>
      <c r="G5514" s="9"/>
      <c r="H5514" s="9"/>
      <c r="I5514" s="9"/>
      <c r="J5514" s="9"/>
      <c r="K5514" s="9"/>
      <c r="L5514" s="9"/>
      <c r="M5514" s="9"/>
      <c r="N5514" s="9"/>
      <c r="O5514" s="12"/>
      <c r="P5514" s="9"/>
      <c r="Q5514" s="9"/>
    </row>
    <row r="5515" spans="1:17" x14ac:dyDescent="0.2">
      <c r="A5515" s="9"/>
      <c r="B5515" s="10"/>
      <c r="C5515" s="9"/>
      <c r="D5515" s="11"/>
      <c r="E5515" s="11"/>
      <c r="F5515" s="9"/>
      <c r="G5515" s="9"/>
      <c r="H5515" s="9"/>
      <c r="I5515" s="9"/>
      <c r="J5515" s="9"/>
      <c r="K5515" s="9"/>
      <c r="L5515" s="9"/>
      <c r="M5515" s="9"/>
      <c r="N5515" s="9"/>
      <c r="O5515" s="12"/>
      <c r="P5515" s="9"/>
      <c r="Q5515" s="9"/>
    </row>
    <row r="5516" spans="1:17" x14ac:dyDescent="0.2">
      <c r="A5516" s="9"/>
      <c r="B5516" s="10"/>
      <c r="C5516" s="9"/>
      <c r="D5516" s="11"/>
      <c r="E5516" s="11"/>
      <c r="F5516" s="9"/>
      <c r="G5516" s="9"/>
      <c r="H5516" s="9"/>
      <c r="I5516" s="9"/>
      <c r="J5516" s="9"/>
      <c r="K5516" s="9"/>
      <c r="L5516" s="9"/>
      <c r="M5516" s="9"/>
      <c r="N5516" s="9"/>
      <c r="O5516" s="12"/>
      <c r="P5516" s="9"/>
      <c r="Q5516" s="9"/>
    </row>
    <row r="5517" spans="1:17" x14ac:dyDescent="0.2">
      <c r="A5517" s="9"/>
      <c r="B5517" s="10"/>
      <c r="C5517" s="9"/>
      <c r="D5517" s="11"/>
      <c r="E5517" s="11"/>
      <c r="F5517" s="9"/>
      <c r="G5517" s="9"/>
      <c r="H5517" s="9"/>
      <c r="I5517" s="9"/>
      <c r="J5517" s="9"/>
      <c r="K5517" s="9"/>
      <c r="L5517" s="9"/>
      <c r="M5517" s="9"/>
      <c r="N5517" s="9"/>
      <c r="O5517" s="12"/>
      <c r="P5517" s="9"/>
      <c r="Q5517" s="9"/>
    </row>
    <row r="5518" spans="1:17" x14ac:dyDescent="0.2">
      <c r="A5518" s="9"/>
      <c r="B5518" s="10"/>
      <c r="C5518" s="9"/>
      <c r="D5518" s="11"/>
      <c r="E5518" s="11"/>
      <c r="F5518" s="9"/>
      <c r="G5518" s="9"/>
      <c r="H5518" s="9"/>
      <c r="I5518" s="9"/>
      <c r="J5518" s="9"/>
      <c r="K5518" s="9"/>
      <c r="L5518" s="9"/>
      <c r="M5518" s="9"/>
      <c r="N5518" s="9"/>
      <c r="O5518" s="12"/>
      <c r="P5518" s="9"/>
      <c r="Q5518" s="9"/>
    </row>
    <row r="5519" spans="1:17" x14ac:dyDescent="0.2">
      <c r="A5519" s="9"/>
      <c r="B5519" s="10"/>
      <c r="C5519" s="9"/>
      <c r="D5519" s="11"/>
      <c r="E5519" s="11"/>
      <c r="F5519" s="9"/>
      <c r="G5519" s="9"/>
      <c r="H5519" s="9"/>
      <c r="I5519" s="9"/>
      <c r="J5519" s="9"/>
      <c r="K5519" s="9"/>
      <c r="L5519" s="9"/>
      <c r="M5519" s="9"/>
      <c r="N5519" s="9"/>
      <c r="O5519" s="12"/>
      <c r="P5519" s="9"/>
      <c r="Q5519" s="9"/>
    </row>
    <row r="5520" spans="1:17" x14ac:dyDescent="0.2">
      <c r="A5520" s="9"/>
      <c r="B5520" s="10"/>
      <c r="C5520" s="9"/>
      <c r="D5520" s="11"/>
      <c r="E5520" s="11"/>
      <c r="F5520" s="9"/>
      <c r="G5520" s="9"/>
      <c r="H5520" s="9"/>
      <c r="I5520" s="9"/>
      <c r="J5520" s="9"/>
      <c r="K5520" s="9"/>
      <c r="L5520" s="9"/>
      <c r="M5520" s="9"/>
      <c r="N5520" s="9"/>
      <c r="O5520" s="12"/>
      <c r="P5520" s="9"/>
      <c r="Q5520" s="9"/>
    </row>
    <row r="5521" spans="1:17" x14ac:dyDescent="0.2">
      <c r="A5521" s="9"/>
      <c r="B5521" s="10"/>
      <c r="C5521" s="9"/>
      <c r="D5521" s="11"/>
      <c r="E5521" s="11"/>
      <c r="F5521" s="9"/>
      <c r="G5521" s="9"/>
      <c r="H5521" s="9"/>
      <c r="I5521" s="9"/>
      <c r="J5521" s="9"/>
      <c r="K5521" s="9"/>
      <c r="L5521" s="9"/>
      <c r="M5521" s="9"/>
      <c r="N5521" s="9"/>
      <c r="O5521" s="12"/>
      <c r="P5521" s="9"/>
      <c r="Q5521" s="9"/>
    </row>
    <row r="5522" spans="1:17" x14ac:dyDescent="0.2">
      <c r="A5522" s="9"/>
      <c r="B5522" s="10"/>
      <c r="C5522" s="9"/>
      <c r="D5522" s="11"/>
      <c r="E5522" s="11"/>
      <c r="F5522" s="9"/>
      <c r="G5522" s="9"/>
      <c r="H5522" s="9"/>
      <c r="I5522" s="9"/>
      <c r="J5522" s="9"/>
      <c r="K5522" s="9"/>
      <c r="L5522" s="9"/>
      <c r="M5522" s="9"/>
      <c r="N5522" s="9"/>
      <c r="O5522" s="12"/>
      <c r="P5522" s="9"/>
      <c r="Q5522" s="9"/>
    </row>
    <row r="5523" spans="1:17" x14ac:dyDescent="0.2">
      <c r="A5523" s="9"/>
      <c r="B5523" s="10"/>
      <c r="C5523" s="9"/>
      <c r="D5523" s="11"/>
      <c r="E5523" s="11"/>
      <c r="F5523" s="9"/>
      <c r="G5523" s="9"/>
      <c r="H5523" s="9"/>
      <c r="I5523" s="9"/>
      <c r="J5523" s="9"/>
      <c r="K5523" s="9"/>
      <c r="L5523" s="9"/>
      <c r="M5523" s="9"/>
      <c r="N5523" s="9"/>
      <c r="O5523" s="12"/>
      <c r="P5523" s="9"/>
      <c r="Q5523" s="9"/>
    </row>
    <row r="5524" spans="1:17" x14ac:dyDescent="0.2">
      <c r="A5524" s="9"/>
      <c r="B5524" s="10"/>
      <c r="C5524" s="9"/>
      <c r="D5524" s="11"/>
      <c r="E5524" s="11"/>
      <c r="F5524" s="9"/>
      <c r="G5524" s="9"/>
      <c r="H5524" s="9"/>
      <c r="I5524" s="9"/>
      <c r="J5524" s="9"/>
      <c r="K5524" s="9"/>
      <c r="L5524" s="9"/>
      <c r="M5524" s="9"/>
      <c r="N5524" s="9"/>
      <c r="O5524" s="12"/>
      <c r="P5524" s="9"/>
      <c r="Q5524" s="9"/>
    </row>
    <row r="5525" spans="1:17" x14ac:dyDescent="0.2">
      <c r="A5525" s="9"/>
      <c r="B5525" s="10"/>
      <c r="C5525" s="9"/>
      <c r="D5525" s="11"/>
      <c r="E5525" s="11"/>
      <c r="F5525" s="9"/>
      <c r="G5525" s="9"/>
      <c r="H5525" s="9"/>
      <c r="I5525" s="9"/>
      <c r="J5525" s="9"/>
      <c r="K5525" s="9"/>
      <c r="L5525" s="9"/>
      <c r="M5525" s="9"/>
      <c r="N5525" s="9"/>
      <c r="O5525" s="12"/>
      <c r="P5525" s="9"/>
      <c r="Q5525" s="9"/>
    </row>
    <row r="5526" spans="1:17" x14ac:dyDescent="0.2">
      <c r="A5526" s="9"/>
      <c r="B5526" s="10"/>
      <c r="C5526" s="9"/>
      <c r="D5526" s="11"/>
      <c r="E5526" s="11"/>
      <c r="F5526" s="9"/>
      <c r="G5526" s="9"/>
      <c r="H5526" s="9"/>
      <c r="I5526" s="9"/>
      <c r="J5526" s="9"/>
      <c r="K5526" s="9"/>
      <c r="L5526" s="9"/>
      <c r="M5526" s="9"/>
      <c r="N5526" s="9"/>
      <c r="O5526" s="12"/>
      <c r="P5526" s="9"/>
      <c r="Q5526" s="9"/>
    </row>
    <row r="5527" spans="1:17" x14ac:dyDescent="0.2">
      <c r="A5527" s="9"/>
      <c r="B5527" s="10"/>
      <c r="C5527" s="9"/>
      <c r="D5527" s="11"/>
      <c r="E5527" s="11"/>
      <c r="F5527" s="9"/>
      <c r="G5527" s="9"/>
      <c r="H5527" s="9"/>
      <c r="I5527" s="9"/>
      <c r="J5527" s="9"/>
      <c r="K5527" s="9"/>
      <c r="L5527" s="9"/>
      <c r="M5527" s="9"/>
      <c r="N5527" s="9"/>
      <c r="O5527" s="12"/>
      <c r="P5527" s="9"/>
      <c r="Q5527" s="9"/>
    </row>
    <row r="5528" spans="1:17" x14ac:dyDescent="0.2">
      <c r="A5528" s="9"/>
      <c r="B5528" s="10"/>
      <c r="C5528" s="9"/>
      <c r="D5528" s="11"/>
      <c r="E5528" s="11"/>
      <c r="F5528" s="9"/>
      <c r="G5528" s="9"/>
      <c r="H5528" s="9"/>
      <c r="I5528" s="9"/>
      <c r="J5528" s="9"/>
      <c r="K5528" s="9"/>
      <c r="L5528" s="9"/>
      <c r="M5528" s="9"/>
      <c r="N5528" s="9"/>
      <c r="O5528" s="12"/>
      <c r="P5528" s="9"/>
      <c r="Q5528" s="9"/>
    </row>
    <row r="5529" spans="1:17" x14ac:dyDescent="0.2">
      <c r="A5529" s="9"/>
      <c r="B5529" s="10"/>
      <c r="C5529" s="9"/>
      <c r="D5529" s="11"/>
      <c r="E5529" s="11"/>
      <c r="F5529" s="9"/>
      <c r="G5529" s="9"/>
      <c r="H5529" s="9"/>
      <c r="I5529" s="9"/>
      <c r="J5529" s="9"/>
      <c r="K5529" s="9"/>
      <c r="L5529" s="9"/>
      <c r="M5529" s="9"/>
      <c r="N5529" s="9"/>
      <c r="O5529" s="12"/>
      <c r="P5529" s="9"/>
      <c r="Q5529" s="9"/>
    </row>
    <row r="5530" spans="1:17" x14ac:dyDescent="0.2">
      <c r="A5530" s="9"/>
      <c r="B5530" s="10"/>
      <c r="C5530" s="9"/>
      <c r="D5530" s="11"/>
      <c r="E5530" s="11"/>
      <c r="F5530" s="9"/>
      <c r="G5530" s="9"/>
      <c r="H5530" s="9"/>
      <c r="I5530" s="9"/>
      <c r="J5530" s="9"/>
      <c r="K5530" s="9"/>
      <c r="L5530" s="9"/>
      <c r="M5530" s="9"/>
      <c r="N5530" s="9"/>
      <c r="O5530" s="12"/>
      <c r="P5530" s="9"/>
      <c r="Q5530" s="9"/>
    </row>
    <row r="5531" spans="1:17" x14ac:dyDescent="0.2">
      <c r="A5531" s="9"/>
      <c r="B5531" s="10"/>
      <c r="C5531" s="9"/>
      <c r="D5531" s="11"/>
      <c r="E5531" s="11"/>
      <c r="F5531" s="9"/>
      <c r="G5531" s="9"/>
      <c r="H5531" s="9"/>
      <c r="I5531" s="9"/>
      <c r="J5531" s="9"/>
      <c r="K5531" s="9"/>
      <c r="L5531" s="9"/>
      <c r="M5531" s="9"/>
      <c r="N5531" s="9"/>
      <c r="O5531" s="12"/>
      <c r="P5531" s="9"/>
      <c r="Q5531" s="9"/>
    </row>
    <row r="5532" spans="1:17" x14ac:dyDescent="0.2">
      <c r="A5532" s="9"/>
      <c r="B5532" s="10"/>
      <c r="C5532" s="9"/>
      <c r="D5532" s="11"/>
      <c r="E5532" s="11"/>
      <c r="F5532" s="9"/>
      <c r="G5532" s="9"/>
      <c r="H5532" s="9"/>
      <c r="I5532" s="9"/>
      <c r="J5532" s="9"/>
      <c r="K5532" s="9"/>
      <c r="L5532" s="9"/>
      <c r="M5532" s="9"/>
      <c r="N5532" s="9"/>
      <c r="O5532" s="12"/>
      <c r="P5532" s="9"/>
      <c r="Q5532" s="9"/>
    </row>
    <row r="5533" spans="1:17" x14ac:dyDescent="0.2">
      <c r="A5533" s="9"/>
      <c r="B5533" s="10"/>
      <c r="C5533" s="9"/>
      <c r="D5533" s="11"/>
      <c r="E5533" s="11"/>
      <c r="F5533" s="9"/>
      <c r="G5533" s="9"/>
      <c r="H5533" s="9"/>
      <c r="I5533" s="9"/>
      <c r="J5533" s="9"/>
      <c r="K5533" s="9"/>
      <c r="L5533" s="9"/>
      <c r="M5533" s="9"/>
      <c r="N5533" s="9"/>
      <c r="O5533" s="12"/>
      <c r="P5533" s="9"/>
      <c r="Q5533" s="9"/>
    </row>
    <row r="5534" spans="1:17" x14ac:dyDescent="0.2">
      <c r="A5534" s="9"/>
      <c r="B5534" s="10"/>
      <c r="C5534" s="9"/>
      <c r="D5534" s="11"/>
      <c r="E5534" s="11"/>
      <c r="F5534" s="9"/>
      <c r="G5534" s="9"/>
      <c r="H5534" s="9"/>
      <c r="I5534" s="9"/>
      <c r="J5534" s="9"/>
      <c r="K5534" s="9"/>
      <c r="L5534" s="9"/>
      <c r="M5534" s="9"/>
      <c r="N5534" s="9"/>
      <c r="O5534" s="12"/>
      <c r="P5534" s="9"/>
      <c r="Q5534" s="9"/>
    </row>
    <row r="5535" spans="1:17" x14ac:dyDescent="0.2">
      <c r="A5535" s="9"/>
      <c r="B5535" s="10"/>
      <c r="C5535" s="9"/>
      <c r="D5535" s="11"/>
      <c r="E5535" s="11"/>
      <c r="F5535" s="9"/>
      <c r="G5535" s="9"/>
      <c r="H5535" s="9"/>
      <c r="I5535" s="9"/>
      <c r="J5535" s="9"/>
      <c r="K5535" s="9"/>
      <c r="L5535" s="9"/>
      <c r="M5535" s="9"/>
      <c r="N5535" s="9"/>
      <c r="O5535" s="12"/>
      <c r="P5535" s="9"/>
      <c r="Q5535" s="9"/>
    </row>
    <row r="5536" spans="1:17" x14ac:dyDescent="0.2">
      <c r="A5536" s="9"/>
      <c r="B5536" s="10"/>
      <c r="C5536" s="9"/>
      <c r="D5536" s="11"/>
      <c r="E5536" s="11"/>
      <c r="F5536" s="9"/>
      <c r="G5536" s="9"/>
      <c r="H5536" s="9"/>
      <c r="I5536" s="9"/>
      <c r="J5536" s="9"/>
      <c r="K5536" s="9"/>
      <c r="L5536" s="9"/>
      <c r="M5536" s="9"/>
      <c r="N5536" s="9"/>
      <c r="O5536" s="12"/>
      <c r="P5536" s="9"/>
      <c r="Q5536" s="9"/>
    </row>
    <row r="5537" spans="1:17" x14ac:dyDescent="0.2">
      <c r="A5537" s="9"/>
      <c r="B5537" s="10"/>
      <c r="C5537" s="9"/>
      <c r="D5537" s="11"/>
      <c r="E5537" s="11"/>
      <c r="F5537" s="9"/>
      <c r="G5537" s="9"/>
      <c r="H5537" s="9"/>
      <c r="I5537" s="9"/>
      <c r="J5537" s="9"/>
      <c r="K5537" s="9"/>
      <c r="L5537" s="9"/>
      <c r="M5537" s="9"/>
      <c r="N5537" s="9"/>
      <c r="O5537" s="12"/>
      <c r="P5537" s="9"/>
      <c r="Q5537" s="9"/>
    </row>
    <row r="5538" spans="1:17" x14ac:dyDescent="0.2">
      <c r="A5538" s="9"/>
      <c r="B5538" s="10"/>
      <c r="C5538" s="9"/>
      <c r="D5538" s="11"/>
      <c r="E5538" s="11"/>
      <c r="F5538" s="9"/>
      <c r="G5538" s="9"/>
      <c r="H5538" s="9"/>
      <c r="I5538" s="9"/>
      <c r="J5538" s="9"/>
      <c r="K5538" s="9"/>
      <c r="L5538" s="9"/>
      <c r="M5538" s="9"/>
      <c r="N5538" s="9"/>
      <c r="O5538" s="12"/>
      <c r="P5538" s="9"/>
      <c r="Q5538" s="9"/>
    </row>
    <row r="5539" spans="1:17" x14ac:dyDescent="0.2">
      <c r="A5539" s="9"/>
      <c r="B5539" s="10"/>
      <c r="C5539" s="9"/>
      <c r="D5539" s="11"/>
      <c r="E5539" s="11"/>
      <c r="F5539" s="9"/>
      <c r="G5539" s="9"/>
      <c r="H5539" s="9"/>
      <c r="I5539" s="9"/>
      <c r="J5539" s="9"/>
      <c r="K5539" s="9"/>
      <c r="L5539" s="9"/>
      <c r="M5539" s="9"/>
      <c r="N5539" s="9"/>
      <c r="O5539" s="12"/>
      <c r="P5539" s="9"/>
      <c r="Q5539" s="9"/>
    </row>
    <row r="5540" spans="1:17" x14ac:dyDescent="0.2">
      <c r="A5540" s="9"/>
      <c r="B5540" s="10"/>
      <c r="C5540" s="9"/>
      <c r="D5540" s="11"/>
      <c r="E5540" s="11"/>
      <c r="F5540" s="9"/>
      <c r="G5540" s="9"/>
      <c r="H5540" s="9"/>
      <c r="I5540" s="9"/>
      <c r="J5540" s="9"/>
      <c r="K5540" s="9"/>
      <c r="L5540" s="9"/>
      <c r="M5540" s="9"/>
      <c r="N5540" s="9"/>
      <c r="O5540" s="12"/>
      <c r="P5540" s="9"/>
      <c r="Q5540" s="9"/>
    </row>
    <row r="5541" spans="1:17" x14ac:dyDescent="0.2">
      <c r="A5541" s="9"/>
      <c r="B5541" s="10"/>
      <c r="C5541" s="9"/>
      <c r="D5541" s="11"/>
      <c r="E5541" s="11"/>
      <c r="F5541" s="9"/>
      <c r="G5541" s="9"/>
      <c r="H5541" s="9"/>
      <c r="I5541" s="9"/>
      <c r="J5541" s="9"/>
      <c r="K5541" s="9"/>
      <c r="L5541" s="9"/>
      <c r="M5541" s="9"/>
      <c r="N5541" s="9"/>
      <c r="O5541" s="12"/>
      <c r="P5541" s="9"/>
      <c r="Q5541" s="9"/>
    </row>
    <row r="5542" spans="1:17" x14ac:dyDescent="0.2">
      <c r="A5542" s="9"/>
      <c r="B5542" s="10"/>
      <c r="C5542" s="9"/>
      <c r="D5542" s="11"/>
      <c r="E5542" s="11"/>
      <c r="F5542" s="9"/>
      <c r="G5542" s="9"/>
      <c r="H5542" s="9"/>
      <c r="I5542" s="9"/>
      <c r="J5542" s="9"/>
      <c r="K5542" s="9"/>
      <c r="L5542" s="9"/>
      <c r="M5542" s="9"/>
      <c r="N5542" s="9"/>
      <c r="O5542" s="12"/>
      <c r="P5542" s="9"/>
      <c r="Q5542" s="9"/>
    </row>
    <row r="5543" spans="1:17" x14ac:dyDescent="0.2">
      <c r="A5543" s="9"/>
      <c r="B5543" s="10"/>
      <c r="C5543" s="9"/>
      <c r="D5543" s="11"/>
      <c r="E5543" s="11"/>
      <c r="F5543" s="9"/>
      <c r="G5543" s="9"/>
      <c r="H5543" s="9"/>
      <c r="I5543" s="9"/>
      <c r="J5543" s="9"/>
      <c r="K5543" s="9"/>
      <c r="L5543" s="9"/>
      <c r="M5543" s="9"/>
      <c r="N5543" s="9"/>
      <c r="O5543" s="12"/>
      <c r="P5543" s="9"/>
      <c r="Q5543" s="9"/>
    </row>
    <row r="5544" spans="1:17" x14ac:dyDescent="0.2">
      <c r="A5544" s="9"/>
      <c r="B5544" s="10"/>
      <c r="C5544" s="9"/>
      <c r="D5544" s="11"/>
      <c r="E5544" s="11"/>
      <c r="F5544" s="9"/>
      <c r="G5544" s="9"/>
      <c r="H5544" s="9"/>
      <c r="I5544" s="9"/>
      <c r="J5544" s="9"/>
      <c r="K5544" s="9"/>
      <c r="L5544" s="9"/>
      <c r="M5544" s="9"/>
      <c r="N5544" s="9"/>
      <c r="O5544" s="12"/>
      <c r="P5544" s="9"/>
      <c r="Q5544" s="9"/>
    </row>
    <row r="5545" spans="1:17" x14ac:dyDescent="0.2">
      <c r="A5545" s="9"/>
      <c r="B5545" s="10"/>
      <c r="C5545" s="9"/>
      <c r="D5545" s="11"/>
      <c r="E5545" s="11"/>
      <c r="F5545" s="9"/>
      <c r="G5545" s="9"/>
      <c r="H5545" s="9"/>
      <c r="I5545" s="9"/>
      <c r="J5545" s="9"/>
      <c r="K5545" s="9"/>
      <c r="L5545" s="9"/>
      <c r="M5545" s="9"/>
      <c r="N5545" s="9"/>
      <c r="O5545" s="12"/>
      <c r="P5545" s="9"/>
      <c r="Q5545" s="9"/>
    </row>
    <row r="5546" spans="1:17" x14ac:dyDescent="0.2">
      <c r="A5546" s="9"/>
      <c r="B5546" s="10"/>
      <c r="C5546" s="9"/>
      <c r="D5546" s="11"/>
      <c r="E5546" s="11"/>
      <c r="F5546" s="9"/>
      <c r="G5546" s="9"/>
      <c r="H5546" s="9"/>
      <c r="I5546" s="9"/>
      <c r="J5546" s="9"/>
      <c r="K5546" s="9"/>
      <c r="L5546" s="9"/>
      <c r="M5546" s="9"/>
      <c r="N5546" s="9"/>
      <c r="O5546" s="12"/>
      <c r="P5546" s="9"/>
      <c r="Q5546" s="9"/>
    </row>
    <row r="5547" spans="1:17" x14ac:dyDescent="0.2">
      <c r="A5547" s="9"/>
      <c r="B5547" s="10"/>
      <c r="C5547" s="9"/>
      <c r="D5547" s="11"/>
      <c r="E5547" s="11"/>
      <c r="F5547" s="9"/>
      <c r="G5547" s="9"/>
      <c r="H5547" s="9"/>
      <c r="I5547" s="9"/>
      <c r="J5547" s="9"/>
      <c r="K5547" s="9"/>
      <c r="L5547" s="9"/>
      <c r="M5547" s="9"/>
      <c r="N5547" s="9"/>
      <c r="O5547" s="12"/>
      <c r="P5547" s="9"/>
      <c r="Q5547" s="9"/>
    </row>
    <row r="5548" spans="1:17" x14ac:dyDescent="0.2">
      <c r="A5548" s="9"/>
      <c r="B5548" s="10"/>
      <c r="C5548" s="9"/>
      <c r="D5548" s="11"/>
      <c r="E5548" s="11"/>
      <c r="F5548" s="9"/>
      <c r="G5548" s="9"/>
      <c r="H5548" s="9"/>
      <c r="I5548" s="9"/>
      <c r="J5548" s="9"/>
      <c r="K5548" s="9"/>
      <c r="L5548" s="9"/>
      <c r="M5548" s="9"/>
      <c r="N5548" s="9"/>
      <c r="O5548" s="12"/>
      <c r="P5548" s="9"/>
      <c r="Q5548" s="9"/>
    </row>
    <row r="5549" spans="1:17" x14ac:dyDescent="0.2">
      <c r="A5549" s="9"/>
      <c r="B5549" s="10"/>
      <c r="C5549" s="9"/>
      <c r="D5549" s="11"/>
      <c r="E5549" s="11"/>
      <c r="F5549" s="9"/>
      <c r="G5549" s="9"/>
      <c r="H5549" s="9"/>
      <c r="I5549" s="9"/>
      <c r="J5549" s="9"/>
      <c r="K5549" s="9"/>
      <c r="L5549" s="9"/>
      <c r="M5549" s="9"/>
      <c r="N5549" s="9"/>
      <c r="O5549" s="12"/>
      <c r="P5549" s="9"/>
      <c r="Q5549" s="9"/>
    </row>
    <row r="5550" spans="1:17" x14ac:dyDescent="0.2">
      <c r="A5550" s="9"/>
      <c r="B5550" s="10"/>
      <c r="C5550" s="9"/>
      <c r="D5550" s="11"/>
      <c r="E5550" s="11"/>
      <c r="F5550" s="9"/>
      <c r="G5550" s="9"/>
      <c r="H5550" s="9"/>
      <c r="I5550" s="9"/>
      <c r="J5550" s="9"/>
      <c r="K5550" s="9"/>
      <c r="L5550" s="9"/>
      <c r="M5550" s="9"/>
      <c r="N5550" s="9"/>
      <c r="O5550" s="12"/>
      <c r="P5550" s="9"/>
      <c r="Q5550" s="9"/>
    </row>
    <row r="5551" spans="1:17" x14ac:dyDescent="0.2">
      <c r="A5551" s="9"/>
      <c r="B5551" s="10"/>
      <c r="C5551" s="9"/>
      <c r="D5551" s="11"/>
      <c r="E5551" s="11"/>
      <c r="F5551" s="9"/>
      <c r="G5551" s="9"/>
      <c r="H5551" s="9"/>
      <c r="I5551" s="9"/>
      <c r="J5551" s="9"/>
      <c r="K5551" s="9"/>
      <c r="L5551" s="9"/>
      <c r="M5551" s="9"/>
      <c r="N5551" s="9"/>
      <c r="O5551" s="12"/>
      <c r="P5551" s="9"/>
      <c r="Q5551" s="9"/>
    </row>
    <row r="5552" spans="1:17" x14ac:dyDescent="0.2">
      <c r="A5552" s="9"/>
      <c r="B5552" s="10"/>
      <c r="C5552" s="9"/>
      <c r="D5552" s="11"/>
      <c r="E5552" s="11"/>
      <c r="F5552" s="9"/>
      <c r="G5552" s="9"/>
      <c r="H5552" s="9"/>
      <c r="I5552" s="9"/>
      <c r="J5552" s="9"/>
      <c r="K5552" s="9"/>
      <c r="L5552" s="9"/>
      <c r="M5552" s="9"/>
      <c r="N5552" s="9"/>
      <c r="O5552" s="12"/>
      <c r="P5552" s="9"/>
      <c r="Q5552" s="9"/>
    </row>
    <row r="5553" spans="1:17" x14ac:dyDescent="0.2">
      <c r="A5553" s="9"/>
      <c r="B5553" s="10"/>
      <c r="C5553" s="9"/>
      <c r="D5553" s="11"/>
      <c r="E5553" s="11"/>
      <c r="F5553" s="9"/>
      <c r="G5553" s="9"/>
      <c r="H5553" s="9"/>
      <c r="I5553" s="9"/>
      <c r="J5553" s="9"/>
      <c r="K5553" s="9"/>
      <c r="L5553" s="9"/>
      <c r="M5553" s="9"/>
      <c r="N5553" s="9"/>
      <c r="O5553" s="12"/>
      <c r="P5553" s="9"/>
      <c r="Q5553" s="9"/>
    </row>
    <row r="5554" spans="1:17" x14ac:dyDescent="0.2">
      <c r="A5554" s="9"/>
      <c r="B5554" s="10"/>
      <c r="C5554" s="9"/>
      <c r="D5554" s="11"/>
      <c r="E5554" s="11"/>
      <c r="F5554" s="9"/>
      <c r="G5554" s="9"/>
      <c r="H5554" s="9"/>
      <c r="I5554" s="9"/>
      <c r="J5554" s="9"/>
      <c r="K5554" s="9"/>
      <c r="L5554" s="9"/>
      <c r="M5554" s="9"/>
      <c r="N5554" s="9"/>
      <c r="O5554" s="12"/>
      <c r="P5554" s="9"/>
      <c r="Q5554" s="9"/>
    </row>
    <row r="5555" spans="1:17" x14ac:dyDescent="0.2">
      <c r="A5555" s="9"/>
      <c r="B5555" s="10"/>
      <c r="C5555" s="9"/>
      <c r="D5555" s="11"/>
      <c r="E5555" s="11"/>
      <c r="F5555" s="9"/>
      <c r="G5555" s="9"/>
      <c r="H5555" s="9"/>
      <c r="I5555" s="9"/>
      <c r="J5555" s="9"/>
      <c r="K5555" s="9"/>
      <c r="L5555" s="9"/>
      <c r="M5555" s="9"/>
      <c r="N5555" s="9"/>
      <c r="O5555" s="12"/>
      <c r="P5555" s="9"/>
      <c r="Q5555" s="9"/>
    </row>
    <row r="5556" spans="1:17" x14ac:dyDescent="0.2">
      <c r="A5556" s="9"/>
      <c r="B5556" s="10"/>
      <c r="C5556" s="9"/>
      <c r="D5556" s="11"/>
      <c r="E5556" s="11"/>
      <c r="F5556" s="9"/>
      <c r="G5556" s="9"/>
      <c r="H5556" s="9"/>
      <c r="I5556" s="9"/>
      <c r="J5556" s="9"/>
      <c r="K5556" s="9"/>
      <c r="L5556" s="9"/>
      <c r="M5556" s="9"/>
      <c r="N5556" s="9"/>
      <c r="O5556" s="12"/>
      <c r="P5556" s="9"/>
      <c r="Q5556" s="9"/>
    </row>
    <row r="5557" spans="1:17" x14ac:dyDescent="0.2">
      <c r="A5557" s="9"/>
      <c r="B5557" s="10"/>
      <c r="C5557" s="9"/>
      <c r="D5557" s="11"/>
      <c r="E5557" s="11"/>
      <c r="F5557" s="9"/>
      <c r="G5557" s="9"/>
      <c r="H5557" s="9"/>
      <c r="I5557" s="9"/>
      <c r="J5557" s="9"/>
      <c r="K5557" s="9"/>
      <c r="L5557" s="9"/>
      <c r="M5557" s="9"/>
      <c r="N5557" s="9"/>
      <c r="O5557" s="12"/>
      <c r="P5557" s="9"/>
      <c r="Q5557" s="9"/>
    </row>
    <row r="5558" spans="1:17" x14ac:dyDescent="0.2">
      <c r="A5558" s="9"/>
      <c r="B5558" s="10"/>
      <c r="C5558" s="9"/>
      <c r="D5558" s="11"/>
      <c r="E5558" s="11"/>
      <c r="F5558" s="9"/>
      <c r="G5558" s="9"/>
      <c r="H5558" s="9"/>
      <c r="I5558" s="9"/>
      <c r="J5558" s="9"/>
      <c r="K5558" s="9"/>
      <c r="L5558" s="9"/>
      <c r="M5558" s="9"/>
      <c r="N5558" s="9"/>
      <c r="O5558" s="12"/>
      <c r="P5558" s="9"/>
      <c r="Q5558" s="9"/>
    </row>
    <row r="5559" spans="1:17" x14ac:dyDescent="0.2">
      <c r="A5559" s="9"/>
      <c r="B5559" s="10"/>
      <c r="C5559" s="9"/>
      <c r="D5559" s="11"/>
      <c r="E5559" s="11"/>
      <c r="F5559" s="9"/>
      <c r="G5559" s="9"/>
      <c r="H5559" s="9"/>
      <c r="I5559" s="9"/>
      <c r="J5559" s="9"/>
      <c r="K5559" s="9"/>
      <c r="L5559" s="9"/>
      <c r="M5559" s="9"/>
      <c r="N5559" s="9"/>
      <c r="O5559" s="12"/>
      <c r="P5559" s="9"/>
      <c r="Q5559" s="9"/>
    </row>
    <row r="5560" spans="1:17" x14ac:dyDescent="0.2">
      <c r="A5560" s="9"/>
      <c r="B5560" s="10"/>
      <c r="C5560" s="9"/>
      <c r="D5560" s="11"/>
      <c r="E5560" s="11"/>
      <c r="F5560" s="9"/>
      <c r="G5560" s="9"/>
      <c r="H5560" s="9"/>
      <c r="I5560" s="9"/>
      <c r="J5560" s="9"/>
      <c r="K5560" s="9"/>
      <c r="L5560" s="9"/>
      <c r="M5560" s="9"/>
      <c r="N5560" s="9"/>
      <c r="O5560" s="12"/>
      <c r="P5560" s="9"/>
      <c r="Q5560" s="9"/>
    </row>
    <row r="5561" spans="1:17" x14ac:dyDescent="0.2">
      <c r="A5561" s="9"/>
      <c r="B5561" s="10"/>
      <c r="C5561" s="9"/>
      <c r="D5561" s="11"/>
      <c r="E5561" s="11"/>
      <c r="F5561" s="9"/>
      <c r="G5561" s="9"/>
      <c r="H5561" s="9"/>
      <c r="I5561" s="9"/>
      <c r="J5561" s="9"/>
      <c r="K5561" s="9"/>
      <c r="L5561" s="9"/>
      <c r="M5561" s="9"/>
      <c r="N5561" s="9"/>
      <c r="O5561" s="12"/>
      <c r="P5561" s="9"/>
      <c r="Q5561" s="9"/>
    </row>
    <row r="5562" spans="1:17" x14ac:dyDescent="0.2">
      <c r="A5562" s="9"/>
      <c r="B5562" s="10"/>
      <c r="C5562" s="9"/>
      <c r="D5562" s="11"/>
      <c r="E5562" s="11"/>
      <c r="F5562" s="9"/>
      <c r="G5562" s="9"/>
      <c r="H5562" s="9"/>
      <c r="I5562" s="9"/>
      <c r="J5562" s="9"/>
      <c r="K5562" s="9"/>
      <c r="L5562" s="9"/>
      <c r="M5562" s="9"/>
      <c r="N5562" s="9"/>
      <c r="O5562" s="12"/>
      <c r="P5562" s="9"/>
      <c r="Q5562" s="9"/>
    </row>
    <row r="5563" spans="1:17" x14ac:dyDescent="0.2">
      <c r="A5563" s="9"/>
      <c r="B5563" s="10"/>
      <c r="C5563" s="9"/>
      <c r="D5563" s="11"/>
      <c r="E5563" s="11"/>
      <c r="F5563" s="9"/>
      <c r="G5563" s="9"/>
      <c r="H5563" s="9"/>
      <c r="I5563" s="9"/>
      <c r="J5563" s="9"/>
      <c r="K5563" s="9"/>
      <c r="L5563" s="9"/>
      <c r="M5563" s="9"/>
      <c r="N5563" s="9"/>
      <c r="O5563" s="12"/>
      <c r="P5563" s="9"/>
      <c r="Q5563" s="9"/>
    </row>
    <row r="5564" spans="1:17" x14ac:dyDescent="0.2">
      <c r="A5564" s="9"/>
      <c r="B5564" s="10"/>
      <c r="C5564" s="9"/>
      <c r="D5564" s="11"/>
      <c r="E5564" s="11"/>
      <c r="F5564" s="9"/>
      <c r="G5564" s="9"/>
      <c r="H5564" s="9"/>
      <c r="I5564" s="9"/>
      <c r="J5564" s="9"/>
      <c r="K5564" s="9"/>
      <c r="L5564" s="9"/>
      <c r="M5564" s="9"/>
      <c r="N5564" s="9"/>
      <c r="O5564" s="12"/>
      <c r="P5564" s="9"/>
      <c r="Q5564" s="9"/>
    </row>
    <row r="5565" spans="1:17" x14ac:dyDescent="0.2">
      <c r="A5565" s="9"/>
      <c r="B5565" s="10"/>
      <c r="C5565" s="9"/>
      <c r="D5565" s="11"/>
      <c r="E5565" s="11"/>
      <c r="F5565" s="9"/>
      <c r="G5565" s="9"/>
      <c r="H5565" s="9"/>
      <c r="I5565" s="9"/>
      <c r="J5565" s="9"/>
      <c r="K5565" s="9"/>
      <c r="L5565" s="9"/>
      <c r="M5565" s="9"/>
      <c r="N5565" s="9"/>
      <c r="O5565" s="12"/>
      <c r="P5565" s="9"/>
      <c r="Q5565" s="9"/>
    </row>
    <row r="5566" spans="1:17" x14ac:dyDescent="0.2">
      <c r="A5566" s="9"/>
      <c r="B5566" s="10"/>
      <c r="C5566" s="9"/>
      <c r="D5566" s="11"/>
      <c r="E5566" s="11"/>
      <c r="F5566" s="9"/>
      <c r="G5566" s="9"/>
      <c r="H5566" s="9"/>
      <c r="I5566" s="9"/>
      <c r="J5566" s="9"/>
      <c r="K5566" s="9"/>
      <c r="L5566" s="9"/>
      <c r="M5566" s="9"/>
      <c r="N5566" s="9"/>
      <c r="O5566" s="12"/>
      <c r="P5566" s="9"/>
      <c r="Q5566" s="9"/>
    </row>
    <row r="5567" spans="1:17" x14ac:dyDescent="0.2">
      <c r="A5567" s="9"/>
      <c r="B5567" s="10"/>
      <c r="C5567" s="9"/>
      <c r="D5567" s="11"/>
      <c r="E5567" s="11"/>
      <c r="F5567" s="9"/>
      <c r="G5567" s="9"/>
      <c r="H5567" s="9"/>
      <c r="I5567" s="9"/>
      <c r="J5567" s="9"/>
      <c r="K5567" s="9"/>
      <c r="L5567" s="9"/>
      <c r="M5567" s="9"/>
      <c r="N5567" s="9"/>
      <c r="O5567" s="12"/>
      <c r="P5567" s="9"/>
      <c r="Q5567" s="9"/>
    </row>
    <row r="5568" spans="1:17" x14ac:dyDescent="0.2">
      <c r="A5568" s="9"/>
      <c r="B5568" s="10"/>
      <c r="C5568" s="9"/>
      <c r="D5568" s="11"/>
      <c r="E5568" s="11"/>
      <c r="F5568" s="9"/>
      <c r="G5568" s="9"/>
      <c r="H5568" s="9"/>
      <c r="I5568" s="9"/>
      <c r="J5568" s="9"/>
      <c r="K5568" s="9"/>
      <c r="L5568" s="9"/>
      <c r="M5568" s="9"/>
      <c r="N5568" s="9"/>
      <c r="O5568" s="12"/>
      <c r="P5568" s="9"/>
      <c r="Q5568" s="9"/>
    </row>
    <row r="5569" spans="1:17" x14ac:dyDescent="0.2">
      <c r="A5569" s="9"/>
      <c r="B5569" s="10"/>
      <c r="C5569" s="9"/>
      <c r="D5569" s="11"/>
      <c r="E5569" s="11"/>
      <c r="F5569" s="9"/>
      <c r="G5569" s="9"/>
      <c r="H5569" s="9"/>
      <c r="I5569" s="9"/>
      <c r="J5569" s="9"/>
      <c r="K5569" s="9"/>
      <c r="L5569" s="9"/>
      <c r="M5569" s="9"/>
      <c r="N5569" s="9"/>
      <c r="O5569" s="12"/>
      <c r="P5569" s="9"/>
      <c r="Q5569" s="9"/>
    </row>
    <row r="5570" spans="1:17" x14ac:dyDescent="0.2">
      <c r="A5570" s="9"/>
      <c r="B5570" s="10"/>
      <c r="C5570" s="9"/>
      <c r="D5570" s="11"/>
      <c r="E5570" s="11"/>
      <c r="F5570" s="9"/>
      <c r="G5570" s="9"/>
      <c r="H5570" s="9"/>
      <c r="I5570" s="9"/>
      <c r="J5570" s="9"/>
      <c r="K5570" s="9"/>
      <c r="L5570" s="9"/>
      <c r="M5570" s="9"/>
      <c r="N5570" s="9"/>
      <c r="O5570" s="12"/>
      <c r="P5570" s="9"/>
      <c r="Q5570" s="9"/>
    </row>
    <row r="5571" spans="1:17" x14ac:dyDescent="0.2">
      <c r="A5571" s="9"/>
      <c r="B5571" s="10"/>
      <c r="C5571" s="9"/>
      <c r="D5571" s="11"/>
      <c r="E5571" s="11"/>
      <c r="F5571" s="9"/>
      <c r="G5571" s="9"/>
      <c r="H5571" s="9"/>
      <c r="I5571" s="9"/>
      <c r="J5571" s="9"/>
      <c r="K5571" s="9"/>
      <c r="L5571" s="9"/>
      <c r="M5571" s="9"/>
      <c r="N5571" s="9"/>
      <c r="O5571" s="12"/>
      <c r="P5571" s="9"/>
      <c r="Q5571" s="9"/>
    </row>
    <row r="5572" spans="1:17" x14ac:dyDescent="0.2">
      <c r="A5572" s="9"/>
      <c r="B5572" s="10"/>
      <c r="C5572" s="9"/>
      <c r="D5572" s="11"/>
      <c r="E5572" s="11"/>
      <c r="F5572" s="9"/>
      <c r="G5572" s="9"/>
      <c r="H5572" s="9"/>
      <c r="I5572" s="9"/>
      <c r="J5572" s="9"/>
      <c r="K5572" s="9"/>
      <c r="L5572" s="9"/>
      <c r="M5572" s="9"/>
      <c r="N5572" s="9"/>
      <c r="O5572" s="12"/>
      <c r="P5572" s="9"/>
      <c r="Q5572" s="9"/>
    </row>
    <row r="5573" spans="1:17" x14ac:dyDescent="0.2">
      <c r="A5573" s="9"/>
      <c r="B5573" s="10"/>
      <c r="C5573" s="9"/>
      <c r="D5573" s="11"/>
      <c r="E5573" s="11"/>
      <c r="F5573" s="9"/>
      <c r="G5573" s="9"/>
      <c r="H5573" s="9"/>
      <c r="I5573" s="9"/>
      <c r="J5573" s="9"/>
      <c r="K5573" s="9"/>
      <c r="L5573" s="9"/>
      <c r="M5573" s="9"/>
      <c r="N5573" s="9"/>
      <c r="O5573" s="12"/>
      <c r="P5573" s="9"/>
      <c r="Q5573" s="9"/>
    </row>
    <row r="5574" spans="1:17" x14ac:dyDescent="0.2">
      <c r="A5574" s="9"/>
      <c r="B5574" s="10"/>
      <c r="C5574" s="9"/>
      <c r="D5574" s="11"/>
      <c r="E5574" s="11"/>
      <c r="F5574" s="9"/>
      <c r="G5574" s="9"/>
      <c r="H5574" s="9"/>
      <c r="I5574" s="9"/>
      <c r="J5574" s="9"/>
      <c r="K5574" s="9"/>
      <c r="L5574" s="9"/>
      <c r="M5574" s="9"/>
      <c r="N5574" s="9"/>
      <c r="O5574" s="12"/>
      <c r="P5574" s="9"/>
      <c r="Q5574" s="9"/>
    </row>
    <row r="5575" spans="1:17" x14ac:dyDescent="0.2">
      <c r="A5575" s="9"/>
      <c r="B5575" s="10"/>
      <c r="C5575" s="9"/>
      <c r="D5575" s="11"/>
      <c r="E5575" s="11"/>
      <c r="F5575" s="9"/>
      <c r="G5575" s="9"/>
      <c r="H5575" s="9"/>
      <c r="I5575" s="9"/>
      <c r="J5575" s="9"/>
      <c r="K5575" s="9"/>
      <c r="L5575" s="9"/>
      <c r="M5575" s="9"/>
      <c r="N5575" s="9"/>
      <c r="O5575" s="12"/>
      <c r="P5575" s="9"/>
      <c r="Q5575" s="9"/>
    </row>
    <row r="5576" spans="1:17" x14ac:dyDescent="0.2">
      <c r="A5576" s="9"/>
      <c r="B5576" s="10"/>
      <c r="C5576" s="9"/>
      <c r="D5576" s="11"/>
      <c r="E5576" s="11"/>
      <c r="F5576" s="9"/>
      <c r="G5576" s="9"/>
      <c r="H5576" s="9"/>
      <c r="I5576" s="9"/>
      <c r="J5576" s="9"/>
      <c r="K5576" s="9"/>
      <c r="L5576" s="9"/>
      <c r="M5576" s="9"/>
      <c r="N5576" s="9"/>
      <c r="O5576" s="12"/>
      <c r="P5576" s="9"/>
      <c r="Q5576" s="9"/>
    </row>
    <row r="5577" spans="1:17" x14ac:dyDescent="0.2">
      <c r="A5577" s="9"/>
      <c r="B5577" s="10"/>
      <c r="C5577" s="9"/>
      <c r="D5577" s="11"/>
      <c r="E5577" s="11"/>
      <c r="F5577" s="9"/>
      <c r="G5577" s="9"/>
      <c r="H5577" s="9"/>
      <c r="I5577" s="9"/>
      <c r="J5577" s="9"/>
      <c r="K5577" s="9"/>
      <c r="L5577" s="9"/>
      <c r="M5577" s="9"/>
      <c r="N5577" s="9"/>
      <c r="O5577" s="12"/>
      <c r="P5577" s="9"/>
      <c r="Q5577" s="9"/>
    </row>
    <row r="5578" spans="1:17" x14ac:dyDescent="0.2">
      <c r="A5578" s="9"/>
      <c r="B5578" s="10"/>
      <c r="C5578" s="9"/>
      <c r="D5578" s="11"/>
      <c r="E5578" s="11"/>
      <c r="F5578" s="9"/>
      <c r="G5578" s="9"/>
      <c r="H5578" s="9"/>
      <c r="I5578" s="9"/>
      <c r="J5578" s="9"/>
      <c r="K5578" s="9"/>
      <c r="L5578" s="9"/>
      <c r="M5578" s="9"/>
      <c r="N5578" s="9"/>
      <c r="O5578" s="12"/>
      <c r="P5578" s="9"/>
      <c r="Q5578" s="9"/>
    </row>
    <row r="5579" spans="1:17" x14ac:dyDescent="0.2">
      <c r="A5579" s="9"/>
      <c r="B5579" s="10"/>
      <c r="C5579" s="9"/>
      <c r="D5579" s="11"/>
      <c r="E5579" s="11"/>
      <c r="F5579" s="9"/>
      <c r="G5579" s="9"/>
      <c r="H5579" s="9"/>
      <c r="I5579" s="9"/>
      <c r="J5579" s="9"/>
      <c r="K5579" s="9"/>
      <c r="L5579" s="9"/>
      <c r="M5579" s="9"/>
      <c r="N5579" s="9"/>
      <c r="O5579" s="12"/>
      <c r="P5579" s="9"/>
      <c r="Q5579" s="9"/>
    </row>
    <row r="5580" spans="1:17" x14ac:dyDescent="0.2">
      <c r="A5580" s="9"/>
      <c r="B5580" s="10"/>
      <c r="C5580" s="9"/>
      <c r="D5580" s="11"/>
      <c r="E5580" s="11"/>
      <c r="F5580" s="9"/>
      <c r="G5580" s="9"/>
      <c r="H5580" s="9"/>
      <c r="I5580" s="9"/>
      <c r="J5580" s="9"/>
      <c r="K5580" s="9"/>
      <c r="L5580" s="9"/>
      <c r="M5580" s="9"/>
      <c r="N5580" s="9"/>
      <c r="O5580" s="12"/>
      <c r="P5580" s="9"/>
      <c r="Q5580" s="9"/>
    </row>
    <row r="5581" spans="1:17" x14ac:dyDescent="0.2">
      <c r="A5581" s="9"/>
      <c r="B5581" s="10"/>
      <c r="C5581" s="9"/>
      <c r="D5581" s="11"/>
      <c r="E5581" s="11"/>
      <c r="F5581" s="9"/>
      <c r="G5581" s="9"/>
      <c r="H5581" s="9"/>
      <c r="I5581" s="9"/>
      <c r="J5581" s="9"/>
      <c r="K5581" s="9"/>
      <c r="L5581" s="9"/>
      <c r="M5581" s="9"/>
      <c r="N5581" s="9"/>
      <c r="O5581" s="12"/>
      <c r="P5581" s="9"/>
      <c r="Q5581" s="9"/>
    </row>
    <row r="5582" spans="1:17" x14ac:dyDescent="0.2">
      <c r="A5582" s="9"/>
      <c r="B5582" s="10"/>
      <c r="C5582" s="9"/>
      <c r="D5582" s="11"/>
      <c r="E5582" s="11"/>
      <c r="F5582" s="9"/>
      <c r="G5582" s="9"/>
      <c r="H5582" s="9"/>
      <c r="I5582" s="9"/>
      <c r="J5582" s="9"/>
      <c r="K5582" s="9"/>
      <c r="L5582" s="9"/>
      <c r="M5582" s="9"/>
      <c r="N5582" s="9"/>
      <c r="O5582" s="12"/>
      <c r="P5582" s="9"/>
      <c r="Q5582" s="9"/>
    </row>
    <row r="5583" spans="1:17" x14ac:dyDescent="0.2">
      <c r="A5583" s="9"/>
      <c r="B5583" s="10"/>
      <c r="C5583" s="9"/>
      <c r="D5583" s="11"/>
      <c r="E5583" s="11"/>
      <c r="F5583" s="9"/>
      <c r="G5583" s="9"/>
      <c r="H5583" s="9"/>
      <c r="I5583" s="9"/>
      <c r="J5583" s="9"/>
      <c r="K5583" s="9"/>
      <c r="L5583" s="9"/>
      <c r="M5583" s="9"/>
      <c r="N5583" s="9"/>
      <c r="O5583" s="12"/>
      <c r="P5583" s="9"/>
      <c r="Q5583" s="9"/>
    </row>
    <row r="5584" spans="1:17" x14ac:dyDescent="0.2">
      <c r="A5584" s="9"/>
      <c r="B5584" s="10"/>
      <c r="C5584" s="9"/>
      <c r="D5584" s="11"/>
      <c r="E5584" s="11"/>
      <c r="F5584" s="9"/>
      <c r="G5584" s="9"/>
      <c r="H5584" s="9"/>
      <c r="I5584" s="9"/>
      <c r="J5584" s="9"/>
      <c r="K5584" s="9"/>
      <c r="L5584" s="9"/>
      <c r="M5584" s="9"/>
      <c r="N5584" s="9"/>
      <c r="O5584" s="12"/>
      <c r="P5584" s="9"/>
      <c r="Q5584" s="9"/>
    </row>
    <row r="5585" spans="1:17" x14ac:dyDescent="0.2">
      <c r="A5585" s="9"/>
      <c r="B5585" s="10"/>
      <c r="C5585" s="9"/>
      <c r="D5585" s="11"/>
      <c r="E5585" s="11"/>
      <c r="F5585" s="9"/>
      <c r="G5585" s="9"/>
      <c r="H5585" s="9"/>
      <c r="I5585" s="9"/>
      <c r="J5585" s="9"/>
      <c r="K5585" s="9"/>
      <c r="L5585" s="9"/>
      <c r="M5585" s="9"/>
      <c r="N5585" s="9"/>
      <c r="O5585" s="12"/>
      <c r="P5585" s="9"/>
      <c r="Q5585" s="9"/>
    </row>
    <row r="5586" spans="1:17" x14ac:dyDescent="0.2">
      <c r="A5586" s="9"/>
      <c r="B5586" s="10"/>
      <c r="C5586" s="9"/>
      <c r="D5586" s="11"/>
      <c r="E5586" s="11"/>
      <c r="F5586" s="9"/>
      <c r="G5586" s="9"/>
      <c r="H5586" s="9"/>
      <c r="I5586" s="9"/>
      <c r="J5586" s="9"/>
      <c r="K5586" s="9"/>
      <c r="L5586" s="9"/>
      <c r="M5586" s="9"/>
      <c r="N5586" s="9"/>
      <c r="O5586" s="12"/>
      <c r="P5586" s="9"/>
      <c r="Q5586" s="9"/>
    </row>
    <row r="5587" spans="1:17" x14ac:dyDescent="0.2">
      <c r="A5587" s="9"/>
      <c r="B5587" s="10"/>
      <c r="C5587" s="9"/>
      <c r="D5587" s="11"/>
      <c r="E5587" s="11"/>
      <c r="F5587" s="9"/>
      <c r="G5587" s="9"/>
      <c r="H5587" s="9"/>
      <c r="I5587" s="9"/>
      <c r="J5587" s="9"/>
      <c r="K5587" s="9"/>
      <c r="L5587" s="9"/>
      <c r="M5587" s="9"/>
      <c r="N5587" s="9"/>
      <c r="O5587" s="12"/>
      <c r="P5587" s="9"/>
      <c r="Q5587" s="9"/>
    </row>
    <row r="5588" spans="1:17" x14ac:dyDescent="0.2">
      <c r="A5588" s="9"/>
      <c r="B5588" s="10"/>
      <c r="C5588" s="9"/>
      <c r="D5588" s="11"/>
      <c r="E5588" s="11"/>
      <c r="F5588" s="9"/>
      <c r="G5588" s="9"/>
      <c r="H5588" s="9"/>
      <c r="I5588" s="9"/>
      <c r="J5588" s="9"/>
      <c r="K5588" s="9"/>
      <c r="L5588" s="9"/>
      <c r="M5588" s="9"/>
      <c r="N5588" s="9"/>
      <c r="O5588" s="12"/>
      <c r="P5588" s="9"/>
      <c r="Q5588" s="9"/>
    </row>
    <row r="5589" spans="1:17" x14ac:dyDescent="0.2">
      <c r="A5589" s="9"/>
      <c r="B5589" s="10"/>
      <c r="C5589" s="9"/>
      <c r="D5589" s="11"/>
      <c r="E5589" s="11"/>
      <c r="F5589" s="9"/>
      <c r="G5589" s="9"/>
      <c r="H5589" s="9"/>
      <c r="I5589" s="9"/>
      <c r="J5589" s="9"/>
      <c r="K5589" s="9"/>
      <c r="L5589" s="9"/>
      <c r="M5589" s="9"/>
      <c r="N5589" s="9"/>
      <c r="O5589" s="12"/>
      <c r="P5589" s="9"/>
      <c r="Q5589" s="9"/>
    </row>
    <row r="5590" spans="1:17" x14ac:dyDescent="0.2">
      <c r="A5590" s="9"/>
      <c r="B5590" s="10"/>
      <c r="C5590" s="9"/>
      <c r="D5590" s="11"/>
      <c r="E5590" s="11"/>
      <c r="F5590" s="9"/>
      <c r="G5590" s="9"/>
      <c r="H5590" s="9"/>
      <c r="I5590" s="9"/>
      <c r="J5590" s="9"/>
      <c r="K5590" s="9"/>
      <c r="L5590" s="9"/>
      <c r="M5590" s="9"/>
      <c r="N5590" s="9"/>
      <c r="O5590" s="12"/>
      <c r="P5590" s="9"/>
      <c r="Q5590" s="9"/>
    </row>
    <row r="5591" spans="1:17" x14ac:dyDescent="0.2">
      <c r="A5591" s="9"/>
      <c r="B5591" s="10"/>
      <c r="C5591" s="9"/>
      <c r="D5591" s="11"/>
      <c r="E5591" s="11"/>
      <c r="F5591" s="9"/>
      <c r="G5591" s="9"/>
      <c r="H5591" s="9"/>
      <c r="I5591" s="9"/>
      <c r="J5591" s="9"/>
      <c r="K5591" s="9"/>
      <c r="L5591" s="9"/>
      <c r="M5591" s="9"/>
      <c r="N5591" s="9"/>
      <c r="O5591" s="12"/>
      <c r="P5591" s="9"/>
      <c r="Q5591" s="9"/>
    </row>
    <row r="5592" spans="1:17" x14ac:dyDescent="0.2">
      <c r="A5592" s="9"/>
      <c r="B5592" s="10"/>
      <c r="C5592" s="9"/>
      <c r="D5592" s="11"/>
      <c r="E5592" s="11"/>
      <c r="F5592" s="9"/>
      <c r="G5592" s="9"/>
      <c r="H5592" s="9"/>
      <c r="I5592" s="9"/>
      <c r="J5592" s="9"/>
      <c r="K5592" s="9"/>
      <c r="L5592" s="9"/>
      <c r="M5592" s="9"/>
      <c r="N5592" s="9"/>
      <c r="O5592" s="12"/>
      <c r="P5592" s="9"/>
      <c r="Q5592" s="9"/>
    </row>
    <row r="5593" spans="1:17" x14ac:dyDescent="0.2">
      <c r="A5593" s="9"/>
      <c r="B5593" s="10"/>
      <c r="C5593" s="9"/>
      <c r="D5593" s="11"/>
      <c r="E5593" s="11"/>
      <c r="F5593" s="9"/>
      <c r="G5593" s="9"/>
      <c r="H5593" s="9"/>
      <c r="I5593" s="9"/>
      <c r="J5593" s="9"/>
      <c r="K5593" s="9"/>
      <c r="L5593" s="9"/>
      <c r="M5593" s="9"/>
      <c r="N5593" s="9"/>
      <c r="O5593" s="12"/>
      <c r="P5593" s="9"/>
      <c r="Q5593" s="9"/>
    </row>
    <row r="5594" spans="1:17" x14ac:dyDescent="0.2">
      <c r="A5594" s="9"/>
      <c r="B5594" s="10"/>
      <c r="C5594" s="9"/>
      <c r="D5594" s="11"/>
      <c r="E5594" s="11"/>
      <c r="F5594" s="9"/>
      <c r="G5594" s="9"/>
      <c r="H5594" s="9"/>
      <c r="I5594" s="9"/>
      <c r="J5594" s="9"/>
      <c r="K5594" s="9"/>
      <c r="L5594" s="9"/>
      <c r="M5594" s="9"/>
      <c r="N5594" s="9"/>
      <c r="O5594" s="12"/>
      <c r="P5594" s="9"/>
      <c r="Q5594" s="9"/>
    </row>
    <row r="5595" spans="1:17" x14ac:dyDescent="0.2">
      <c r="A5595" s="9"/>
      <c r="B5595" s="10"/>
      <c r="C5595" s="9"/>
      <c r="D5595" s="11"/>
      <c r="E5595" s="11"/>
      <c r="F5595" s="9"/>
      <c r="G5595" s="9"/>
      <c r="H5595" s="9"/>
      <c r="I5595" s="9"/>
      <c r="J5595" s="9"/>
      <c r="K5595" s="9"/>
      <c r="L5595" s="9"/>
      <c r="M5595" s="9"/>
      <c r="N5595" s="9"/>
      <c r="O5595" s="12"/>
      <c r="P5595" s="9"/>
      <c r="Q5595" s="9"/>
    </row>
    <row r="5596" spans="1:17" x14ac:dyDescent="0.2">
      <c r="A5596" s="9"/>
      <c r="B5596" s="10"/>
      <c r="C5596" s="9"/>
      <c r="D5596" s="11"/>
      <c r="E5596" s="11"/>
      <c r="F5596" s="9"/>
      <c r="G5596" s="9"/>
      <c r="H5596" s="9"/>
      <c r="I5596" s="9"/>
      <c r="J5596" s="9"/>
      <c r="K5596" s="9"/>
      <c r="L5596" s="9"/>
      <c r="M5596" s="9"/>
      <c r="N5596" s="9"/>
      <c r="O5596" s="12"/>
      <c r="P5596" s="9"/>
      <c r="Q5596" s="9"/>
    </row>
    <row r="5597" spans="1:17" x14ac:dyDescent="0.2">
      <c r="A5597" s="9"/>
      <c r="B5597" s="10"/>
      <c r="C5597" s="9"/>
      <c r="D5597" s="11"/>
      <c r="E5597" s="11"/>
      <c r="F5597" s="9"/>
      <c r="G5597" s="9"/>
      <c r="H5597" s="9"/>
      <c r="I5597" s="9"/>
      <c r="J5597" s="9"/>
      <c r="K5597" s="9"/>
      <c r="L5597" s="9"/>
      <c r="M5597" s="9"/>
      <c r="N5597" s="9"/>
      <c r="O5597" s="12"/>
      <c r="P5597" s="9"/>
      <c r="Q5597" s="9"/>
    </row>
    <row r="5598" spans="1:17" x14ac:dyDescent="0.2">
      <c r="A5598" s="9"/>
      <c r="B5598" s="10"/>
      <c r="C5598" s="9"/>
      <c r="D5598" s="11"/>
      <c r="E5598" s="11"/>
      <c r="F5598" s="9"/>
      <c r="G5598" s="9"/>
      <c r="H5598" s="9"/>
      <c r="I5598" s="9"/>
      <c r="J5598" s="9"/>
      <c r="K5598" s="9"/>
      <c r="L5598" s="9"/>
      <c r="M5598" s="9"/>
      <c r="N5598" s="9"/>
      <c r="O5598" s="12"/>
      <c r="P5598" s="9"/>
      <c r="Q5598" s="9"/>
    </row>
    <row r="5599" spans="1:17" x14ac:dyDescent="0.2">
      <c r="A5599" s="9"/>
      <c r="B5599" s="10"/>
      <c r="C5599" s="9"/>
      <c r="D5599" s="11"/>
      <c r="E5599" s="11"/>
      <c r="F5599" s="9"/>
      <c r="G5599" s="9"/>
      <c r="H5599" s="9"/>
      <c r="I5599" s="9"/>
      <c r="J5599" s="9"/>
      <c r="K5599" s="9"/>
      <c r="L5599" s="9"/>
      <c r="M5599" s="9"/>
      <c r="N5599" s="9"/>
      <c r="O5599" s="12"/>
      <c r="P5599" s="9"/>
      <c r="Q5599" s="9"/>
    </row>
    <row r="5600" spans="1:17" x14ac:dyDescent="0.2">
      <c r="A5600" s="9"/>
      <c r="B5600" s="10"/>
      <c r="C5600" s="9"/>
      <c r="D5600" s="11"/>
      <c r="E5600" s="11"/>
      <c r="F5600" s="9"/>
      <c r="G5600" s="9"/>
      <c r="H5600" s="9"/>
      <c r="I5600" s="9"/>
      <c r="J5600" s="9"/>
      <c r="K5600" s="9"/>
      <c r="L5600" s="9"/>
      <c r="M5600" s="9"/>
      <c r="N5600" s="9"/>
      <c r="O5600" s="12"/>
      <c r="P5600" s="9"/>
      <c r="Q5600" s="9"/>
    </row>
    <row r="5601" spans="1:17" x14ac:dyDescent="0.2">
      <c r="A5601" s="9"/>
      <c r="B5601" s="10"/>
      <c r="C5601" s="9"/>
      <c r="D5601" s="11"/>
      <c r="E5601" s="11"/>
      <c r="F5601" s="9"/>
      <c r="G5601" s="9"/>
      <c r="H5601" s="9"/>
      <c r="I5601" s="9"/>
      <c r="J5601" s="9"/>
      <c r="K5601" s="9"/>
      <c r="L5601" s="9"/>
      <c r="M5601" s="9"/>
      <c r="N5601" s="9"/>
      <c r="O5601" s="12"/>
      <c r="P5601" s="9"/>
      <c r="Q5601" s="9"/>
    </row>
    <row r="5602" spans="1:17" x14ac:dyDescent="0.2">
      <c r="A5602" s="9"/>
      <c r="B5602" s="10"/>
      <c r="C5602" s="9"/>
      <c r="D5602" s="11"/>
      <c r="E5602" s="11"/>
      <c r="F5602" s="9"/>
      <c r="G5602" s="9"/>
      <c r="H5602" s="9"/>
      <c r="I5602" s="9"/>
      <c r="J5602" s="9"/>
      <c r="K5602" s="9"/>
      <c r="L5602" s="9"/>
      <c r="M5602" s="9"/>
      <c r="N5602" s="9"/>
      <c r="O5602" s="12"/>
      <c r="P5602" s="9"/>
      <c r="Q5602" s="9"/>
    </row>
    <row r="5603" spans="1:17" x14ac:dyDescent="0.2">
      <c r="A5603" s="9"/>
      <c r="B5603" s="10"/>
      <c r="C5603" s="9"/>
      <c r="D5603" s="11"/>
      <c r="E5603" s="11"/>
      <c r="F5603" s="9"/>
      <c r="G5603" s="9"/>
      <c r="H5603" s="9"/>
      <c r="I5603" s="9"/>
      <c r="J5603" s="9"/>
      <c r="K5603" s="9"/>
      <c r="L5603" s="9"/>
      <c r="M5603" s="9"/>
      <c r="N5603" s="9"/>
      <c r="O5603" s="12"/>
      <c r="P5603" s="9"/>
      <c r="Q5603" s="9"/>
    </row>
    <row r="5604" spans="1:17" x14ac:dyDescent="0.2">
      <c r="A5604" s="9"/>
      <c r="B5604" s="10"/>
      <c r="C5604" s="9"/>
      <c r="D5604" s="11"/>
      <c r="E5604" s="11"/>
      <c r="F5604" s="9"/>
      <c r="G5604" s="9"/>
      <c r="H5604" s="9"/>
      <c r="I5604" s="9"/>
      <c r="J5604" s="9"/>
      <c r="K5604" s="9"/>
      <c r="L5604" s="9"/>
      <c r="M5604" s="9"/>
      <c r="N5604" s="9"/>
      <c r="O5604" s="12"/>
      <c r="P5604" s="9"/>
      <c r="Q5604" s="9"/>
    </row>
    <row r="5605" spans="1:17" x14ac:dyDescent="0.2">
      <c r="A5605" s="9"/>
      <c r="B5605" s="10"/>
      <c r="C5605" s="9"/>
      <c r="D5605" s="11"/>
      <c r="E5605" s="11"/>
      <c r="F5605" s="9"/>
      <c r="G5605" s="9"/>
      <c r="H5605" s="9"/>
      <c r="I5605" s="9"/>
      <c r="J5605" s="9"/>
      <c r="K5605" s="9"/>
      <c r="L5605" s="9"/>
      <c r="M5605" s="9"/>
      <c r="N5605" s="9"/>
      <c r="O5605" s="12"/>
      <c r="P5605" s="9"/>
      <c r="Q5605" s="9"/>
    </row>
    <row r="5606" spans="1:17" x14ac:dyDescent="0.2">
      <c r="A5606" s="9"/>
      <c r="B5606" s="10"/>
      <c r="C5606" s="9"/>
      <c r="D5606" s="11"/>
      <c r="E5606" s="11"/>
      <c r="F5606" s="9"/>
      <c r="G5606" s="9"/>
      <c r="H5606" s="9"/>
      <c r="I5606" s="9"/>
      <c r="J5606" s="9"/>
      <c r="K5606" s="9"/>
      <c r="L5606" s="9"/>
      <c r="M5606" s="9"/>
      <c r="N5606" s="9"/>
      <c r="O5606" s="12"/>
      <c r="P5606" s="9"/>
      <c r="Q5606" s="9"/>
    </row>
    <row r="5607" spans="1:17" x14ac:dyDescent="0.2">
      <c r="A5607" s="9"/>
      <c r="B5607" s="10"/>
      <c r="C5607" s="9"/>
      <c r="D5607" s="11"/>
      <c r="E5607" s="11"/>
      <c r="F5607" s="9"/>
      <c r="G5607" s="9"/>
      <c r="H5607" s="9"/>
      <c r="I5607" s="9"/>
      <c r="J5607" s="9"/>
      <c r="K5607" s="9"/>
      <c r="L5607" s="9"/>
      <c r="M5607" s="9"/>
      <c r="N5607" s="9"/>
      <c r="O5607" s="12"/>
      <c r="P5607" s="9"/>
      <c r="Q5607" s="9"/>
    </row>
    <row r="5608" spans="1:17" x14ac:dyDescent="0.2">
      <c r="A5608" s="9"/>
      <c r="B5608" s="10"/>
      <c r="C5608" s="9"/>
      <c r="D5608" s="11"/>
      <c r="E5608" s="11"/>
      <c r="F5608" s="9"/>
      <c r="G5608" s="9"/>
      <c r="H5608" s="9"/>
      <c r="I5608" s="9"/>
      <c r="J5608" s="9"/>
      <c r="K5608" s="9"/>
      <c r="L5608" s="9"/>
      <c r="M5608" s="9"/>
      <c r="N5608" s="9"/>
      <c r="O5608" s="12"/>
      <c r="P5608" s="9"/>
      <c r="Q5608" s="9"/>
    </row>
    <row r="5609" spans="1:17" x14ac:dyDescent="0.2">
      <c r="A5609" s="9"/>
      <c r="B5609" s="10"/>
      <c r="C5609" s="9"/>
      <c r="D5609" s="11"/>
      <c r="E5609" s="11"/>
      <c r="F5609" s="9"/>
      <c r="G5609" s="9"/>
      <c r="H5609" s="9"/>
      <c r="I5609" s="9"/>
      <c r="J5609" s="9"/>
      <c r="K5609" s="9"/>
      <c r="L5609" s="9"/>
      <c r="M5609" s="9"/>
      <c r="N5609" s="9"/>
      <c r="O5609" s="12"/>
      <c r="P5609" s="9"/>
      <c r="Q5609" s="9"/>
    </row>
    <row r="5610" spans="1:17" x14ac:dyDescent="0.2">
      <c r="A5610" s="9"/>
      <c r="B5610" s="10"/>
      <c r="C5610" s="9"/>
      <c r="D5610" s="11"/>
      <c r="E5610" s="11"/>
      <c r="F5610" s="9"/>
      <c r="G5610" s="9"/>
      <c r="H5610" s="9"/>
      <c r="I5610" s="9"/>
      <c r="J5610" s="9"/>
      <c r="K5610" s="9"/>
      <c r="L5610" s="9"/>
      <c r="M5610" s="9"/>
      <c r="N5610" s="9"/>
      <c r="O5610" s="12"/>
      <c r="P5610" s="9"/>
      <c r="Q5610" s="9"/>
    </row>
    <row r="5611" spans="1:17" x14ac:dyDescent="0.2">
      <c r="A5611" s="9"/>
      <c r="B5611" s="10"/>
      <c r="C5611" s="9"/>
      <c r="D5611" s="11"/>
      <c r="E5611" s="11"/>
      <c r="F5611" s="9"/>
      <c r="G5611" s="9"/>
      <c r="H5611" s="9"/>
      <c r="I5611" s="9"/>
      <c r="J5611" s="9"/>
      <c r="K5611" s="9"/>
      <c r="L5611" s="9"/>
      <c r="M5611" s="9"/>
      <c r="N5611" s="9"/>
      <c r="O5611" s="12"/>
      <c r="P5611" s="9"/>
      <c r="Q5611" s="9"/>
    </row>
    <row r="5612" spans="1:17" x14ac:dyDescent="0.2">
      <c r="A5612" s="9"/>
      <c r="B5612" s="10"/>
      <c r="C5612" s="9"/>
      <c r="D5612" s="11"/>
      <c r="E5612" s="11"/>
      <c r="F5612" s="9"/>
      <c r="G5612" s="9"/>
      <c r="H5612" s="9"/>
      <c r="I5612" s="9"/>
      <c r="J5612" s="9"/>
      <c r="K5612" s="9"/>
      <c r="L5612" s="9"/>
      <c r="M5612" s="9"/>
      <c r="N5612" s="9"/>
      <c r="O5612" s="12"/>
      <c r="P5612" s="9"/>
      <c r="Q5612" s="9"/>
    </row>
    <row r="5613" spans="1:17" x14ac:dyDescent="0.2">
      <c r="A5613" s="9"/>
      <c r="B5613" s="10"/>
      <c r="C5613" s="9"/>
      <c r="D5613" s="11"/>
      <c r="E5613" s="11"/>
      <c r="F5613" s="9"/>
      <c r="G5613" s="9"/>
      <c r="H5613" s="9"/>
      <c r="I5613" s="9"/>
      <c r="J5613" s="9"/>
      <c r="K5613" s="9"/>
      <c r="L5613" s="9"/>
      <c r="M5613" s="9"/>
      <c r="N5613" s="9"/>
      <c r="O5613" s="12"/>
      <c r="P5613" s="9"/>
      <c r="Q5613" s="9"/>
    </row>
    <row r="5614" spans="1:17" x14ac:dyDescent="0.2">
      <c r="A5614" s="9"/>
      <c r="B5614" s="10"/>
      <c r="C5614" s="9"/>
      <c r="D5614" s="11"/>
      <c r="E5614" s="11"/>
      <c r="F5614" s="9"/>
      <c r="G5614" s="9"/>
      <c r="H5614" s="9"/>
      <c r="I5614" s="9"/>
      <c r="J5614" s="9"/>
      <c r="K5614" s="9"/>
      <c r="L5614" s="9"/>
      <c r="M5614" s="9"/>
      <c r="N5614" s="9"/>
      <c r="O5614" s="12"/>
      <c r="P5614" s="9"/>
      <c r="Q5614" s="9"/>
    </row>
    <row r="5615" spans="1:17" x14ac:dyDescent="0.2">
      <c r="A5615" s="9"/>
      <c r="B5615" s="10"/>
      <c r="C5615" s="9"/>
      <c r="D5615" s="11"/>
      <c r="E5615" s="11"/>
      <c r="F5615" s="9"/>
      <c r="G5615" s="9"/>
      <c r="H5615" s="9"/>
      <c r="I5615" s="9"/>
      <c r="J5615" s="9"/>
      <c r="K5615" s="9"/>
      <c r="L5615" s="9"/>
      <c r="M5615" s="9"/>
      <c r="N5615" s="9"/>
      <c r="O5615" s="12"/>
      <c r="P5615" s="9"/>
      <c r="Q5615" s="9"/>
    </row>
    <row r="5616" spans="1:17" x14ac:dyDescent="0.2">
      <c r="A5616" s="9"/>
      <c r="B5616" s="10"/>
      <c r="C5616" s="9"/>
      <c r="D5616" s="11"/>
      <c r="E5616" s="11"/>
      <c r="F5616" s="9"/>
      <c r="G5616" s="9"/>
      <c r="H5616" s="9"/>
      <c r="I5616" s="9"/>
      <c r="J5616" s="9"/>
      <c r="K5616" s="9"/>
      <c r="L5616" s="9"/>
      <c r="M5616" s="9"/>
      <c r="N5616" s="9"/>
      <c r="O5616" s="12"/>
      <c r="P5616" s="9"/>
      <c r="Q5616" s="9"/>
    </row>
    <row r="5617" spans="1:17" x14ac:dyDescent="0.2">
      <c r="A5617" s="9"/>
      <c r="B5617" s="10"/>
      <c r="C5617" s="9"/>
      <c r="D5617" s="11"/>
      <c r="E5617" s="11"/>
      <c r="F5617" s="9"/>
      <c r="G5617" s="9"/>
      <c r="H5617" s="9"/>
      <c r="I5617" s="9"/>
      <c r="J5617" s="9"/>
      <c r="K5617" s="9"/>
      <c r="L5617" s="9"/>
      <c r="M5617" s="9"/>
      <c r="N5617" s="9"/>
      <c r="O5617" s="12"/>
      <c r="P5617" s="9"/>
      <c r="Q5617" s="9"/>
    </row>
    <row r="5618" spans="1:17" x14ac:dyDescent="0.2">
      <c r="A5618" s="9"/>
      <c r="B5618" s="10"/>
      <c r="C5618" s="9"/>
      <c r="D5618" s="11"/>
      <c r="E5618" s="11"/>
      <c r="F5618" s="9"/>
      <c r="G5618" s="9"/>
      <c r="H5618" s="9"/>
      <c r="I5618" s="9"/>
      <c r="J5618" s="9"/>
      <c r="K5618" s="9"/>
      <c r="L5618" s="9"/>
      <c r="M5618" s="9"/>
      <c r="N5618" s="9"/>
      <c r="O5618" s="12"/>
      <c r="P5618" s="9"/>
      <c r="Q5618" s="9"/>
    </row>
    <row r="5619" spans="1:17" x14ac:dyDescent="0.2">
      <c r="A5619" s="9"/>
      <c r="B5619" s="10"/>
      <c r="C5619" s="9"/>
      <c r="D5619" s="11"/>
      <c r="E5619" s="11"/>
      <c r="F5619" s="9"/>
      <c r="G5619" s="9"/>
      <c r="H5619" s="9"/>
      <c r="I5619" s="9"/>
      <c r="J5619" s="9"/>
      <c r="K5619" s="9"/>
      <c r="L5619" s="9"/>
      <c r="M5619" s="9"/>
      <c r="N5619" s="9"/>
      <c r="O5619" s="12"/>
      <c r="P5619" s="9"/>
      <c r="Q5619" s="9"/>
    </row>
    <row r="5620" spans="1:17" x14ac:dyDescent="0.2">
      <c r="A5620" s="9"/>
      <c r="B5620" s="10"/>
      <c r="C5620" s="9"/>
      <c r="D5620" s="11"/>
      <c r="E5620" s="11"/>
      <c r="F5620" s="9"/>
      <c r="G5620" s="9"/>
      <c r="H5620" s="9"/>
      <c r="I5620" s="9"/>
      <c r="J5620" s="9"/>
      <c r="K5620" s="9"/>
      <c r="L5620" s="9"/>
      <c r="M5620" s="9"/>
      <c r="N5620" s="9"/>
      <c r="O5620" s="12"/>
      <c r="P5620" s="9"/>
      <c r="Q5620" s="9"/>
    </row>
    <row r="5621" spans="1:17" x14ac:dyDescent="0.2">
      <c r="A5621" s="9"/>
      <c r="B5621" s="10"/>
      <c r="C5621" s="9"/>
      <c r="D5621" s="11"/>
      <c r="E5621" s="11"/>
      <c r="F5621" s="9"/>
      <c r="G5621" s="9"/>
      <c r="H5621" s="9"/>
      <c r="I5621" s="9"/>
      <c r="J5621" s="9"/>
      <c r="K5621" s="9"/>
      <c r="L5621" s="9"/>
      <c r="M5621" s="9"/>
      <c r="N5621" s="9"/>
      <c r="O5621" s="12"/>
      <c r="P5621" s="9"/>
      <c r="Q5621" s="9"/>
    </row>
    <row r="5622" spans="1:17" x14ac:dyDescent="0.2">
      <c r="A5622" s="9"/>
      <c r="B5622" s="10"/>
      <c r="C5622" s="9"/>
      <c r="D5622" s="11"/>
      <c r="E5622" s="11"/>
      <c r="F5622" s="9"/>
      <c r="G5622" s="9"/>
      <c r="H5622" s="9"/>
      <c r="I5622" s="9"/>
      <c r="J5622" s="9"/>
      <c r="K5622" s="9"/>
      <c r="L5622" s="9"/>
      <c r="M5622" s="9"/>
      <c r="N5622" s="9"/>
      <c r="O5622" s="12"/>
      <c r="P5622" s="9"/>
      <c r="Q5622" s="9"/>
    </row>
    <row r="5623" spans="1:17" x14ac:dyDescent="0.2">
      <c r="A5623" s="9"/>
      <c r="B5623" s="10"/>
      <c r="C5623" s="9"/>
      <c r="D5623" s="11"/>
      <c r="E5623" s="11"/>
      <c r="F5623" s="9"/>
      <c r="G5623" s="9"/>
      <c r="H5623" s="9"/>
      <c r="I5623" s="9"/>
      <c r="J5623" s="9"/>
      <c r="K5623" s="9"/>
      <c r="L5623" s="9"/>
      <c r="M5623" s="9"/>
      <c r="N5623" s="9"/>
      <c r="O5623" s="12"/>
      <c r="P5623" s="9"/>
      <c r="Q5623" s="9"/>
    </row>
    <row r="5624" spans="1:17" x14ac:dyDescent="0.2">
      <c r="A5624" s="9"/>
      <c r="B5624" s="10"/>
      <c r="C5624" s="9"/>
      <c r="D5624" s="11"/>
      <c r="E5624" s="11"/>
      <c r="F5624" s="9"/>
      <c r="G5624" s="9"/>
      <c r="H5624" s="9"/>
      <c r="I5624" s="9"/>
      <c r="J5624" s="9"/>
      <c r="K5624" s="9"/>
      <c r="L5624" s="9"/>
      <c r="M5624" s="9"/>
      <c r="N5624" s="9"/>
      <c r="O5624" s="12"/>
      <c r="P5624" s="9"/>
      <c r="Q5624" s="9"/>
    </row>
    <row r="5625" spans="1:17" x14ac:dyDescent="0.2">
      <c r="A5625" s="9"/>
      <c r="B5625" s="10"/>
      <c r="C5625" s="9"/>
      <c r="D5625" s="11"/>
      <c r="E5625" s="11"/>
      <c r="F5625" s="9"/>
      <c r="G5625" s="9"/>
      <c r="H5625" s="9"/>
      <c r="I5625" s="9"/>
      <c r="J5625" s="9"/>
      <c r="K5625" s="9"/>
      <c r="L5625" s="9"/>
      <c r="M5625" s="9"/>
      <c r="N5625" s="9"/>
      <c r="O5625" s="12"/>
      <c r="P5625" s="9"/>
      <c r="Q5625" s="9"/>
    </row>
    <row r="5626" spans="1:17" x14ac:dyDescent="0.2">
      <c r="A5626" s="9"/>
      <c r="B5626" s="10"/>
      <c r="C5626" s="9"/>
      <c r="D5626" s="11"/>
      <c r="E5626" s="11"/>
      <c r="F5626" s="9"/>
      <c r="G5626" s="9"/>
      <c r="H5626" s="9"/>
      <c r="I5626" s="9"/>
      <c r="J5626" s="9"/>
      <c r="K5626" s="9"/>
      <c r="L5626" s="9"/>
      <c r="M5626" s="9"/>
      <c r="N5626" s="9"/>
      <c r="O5626" s="12"/>
      <c r="P5626" s="9"/>
      <c r="Q5626" s="9"/>
    </row>
    <row r="5627" spans="1:17" x14ac:dyDescent="0.2">
      <c r="A5627" s="9"/>
      <c r="B5627" s="10"/>
      <c r="C5627" s="9"/>
      <c r="D5627" s="11"/>
      <c r="E5627" s="11"/>
      <c r="F5627" s="9"/>
      <c r="G5627" s="9"/>
      <c r="H5627" s="9"/>
      <c r="I5627" s="9"/>
      <c r="J5627" s="9"/>
      <c r="K5627" s="9"/>
      <c r="L5627" s="9"/>
      <c r="M5627" s="9"/>
      <c r="N5627" s="9"/>
      <c r="O5627" s="12"/>
      <c r="P5627" s="9"/>
      <c r="Q5627" s="9"/>
    </row>
    <row r="5628" spans="1:17" x14ac:dyDescent="0.2">
      <c r="A5628" s="9"/>
      <c r="B5628" s="10"/>
      <c r="C5628" s="9"/>
      <c r="D5628" s="11"/>
      <c r="E5628" s="11"/>
      <c r="F5628" s="9"/>
      <c r="G5628" s="9"/>
      <c r="H5628" s="9"/>
      <c r="I5628" s="9"/>
      <c r="J5628" s="9"/>
      <c r="K5628" s="9"/>
      <c r="L5628" s="9"/>
      <c r="M5628" s="9"/>
      <c r="N5628" s="9"/>
      <c r="O5628" s="12"/>
      <c r="P5628" s="9"/>
      <c r="Q5628" s="9"/>
    </row>
    <row r="5629" spans="1:17" x14ac:dyDescent="0.2">
      <c r="A5629" s="9"/>
      <c r="B5629" s="10"/>
      <c r="C5629" s="9"/>
      <c r="D5629" s="11"/>
      <c r="E5629" s="11"/>
      <c r="F5629" s="9"/>
      <c r="G5629" s="9"/>
      <c r="H5629" s="9"/>
      <c r="I5629" s="9"/>
      <c r="J5629" s="9"/>
      <c r="K5629" s="9"/>
      <c r="L5629" s="9"/>
      <c r="M5629" s="9"/>
      <c r="N5629" s="9"/>
      <c r="O5629" s="12"/>
      <c r="P5629" s="9"/>
      <c r="Q5629" s="9"/>
    </row>
    <row r="5630" spans="1:17" x14ac:dyDescent="0.2">
      <c r="A5630" s="9"/>
      <c r="B5630" s="10"/>
      <c r="C5630" s="9"/>
      <c r="D5630" s="11"/>
      <c r="E5630" s="11"/>
      <c r="F5630" s="9"/>
      <c r="G5630" s="9"/>
      <c r="H5630" s="9"/>
      <c r="I5630" s="9"/>
      <c r="J5630" s="9"/>
      <c r="K5630" s="9"/>
      <c r="L5630" s="9"/>
      <c r="M5630" s="9"/>
      <c r="N5630" s="9"/>
      <c r="O5630" s="12"/>
      <c r="P5630" s="9"/>
      <c r="Q5630" s="9"/>
    </row>
    <row r="5631" spans="1:17" x14ac:dyDescent="0.2">
      <c r="A5631" s="9"/>
      <c r="B5631" s="10"/>
      <c r="C5631" s="9"/>
      <c r="D5631" s="11"/>
      <c r="E5631" s="11"/>
      <c r="F5631" s="9"/>
      <c r="G5631" s="9"/>
      <c r="H5631" s="9"/>
      <c r="I5631" s="9"/>
      <c r="J5631" s="9"/>
      <c r="K5631" s="9"/>
      <c r="L5631" s="9"/>
      <c r="M5631" s="9"/>
      <c r="N5631" s="9"/>
      <c r="O5631" s="12"/>
      <c r="P5631" s="9"/>
      <c r="Q5631" s="9"/>
    </row>
    <row r="5632" spans="1:17" x14ac:dyDescent="0.2">
      <c r="A5632" s="9"/>
      <c r="B5632" s="10"/>
      <c r="C5632" s="9"/>
      <c r="D5632" s="11"/>
      <c r="E5632" s="11"/>
      <c r="F5632" s="9"/>
      <c r="G5632" s="9"/>
      <c r="H5632" s="9"/>
      <c r="I5632" s="9"/>
      <c r="J5632" s="9"/>
      <c r="K5632" s="9"/>
      <c r="L5632" s="9"/>
      <c r="M5632" s="9"/>
      <c r="N5632" s="9"/>
      <c r="O5632" s="12"/>
      <c r="P5632" s="9"/>
      <c r="Q5632" s="9"/>
    </row>
    <row r="5633" spans="1:17" x14ac:dyDescent="0.2">
      <c r="A5633" s="9"/>
      <c r="B5633" s="10"/>
      <c r="C5633" s="9"/>
      <c r="D5633" s="11"/>
      <c r="E5633" s="11"/>
      <c r="F5633" s="9"/>
      <c r="G5633" s="9"/>
      <c r="H5633" s="9"/>
      <c r="I5633" s="9"/>
      <c r="J5633" s="9"/>
      <c r="K5633" s="9"/>
      <c r="L5633" s="9"/>
      <c r="M5633" s="9"/>
      <c r="N5633" s="9"/>
      <c r="O5633" s="12"/>
      <c r="P5633" s="9"/>
      <c r="Q5633" s="9"/>
    </row>
    <row r="5634" spans="1:17" x14ac:dyDescent="0.2">
      <c r="A5634" s="9"/>
      <c r="B5634" s="10"/>
      <c r="C5634" s="9"/>
      <c r="D5634" s="11"/>
      <c r="E5634" s="11"/>
      <c r="F5634" s="9"/>
      <c r="G5634" s="9"/>
      <c r="H5634" s="9"/>
      <c r="I5634" s="9"/>
      <c r="J5634" s="9"/>
      <c r="K5634" s="9"/>
      <c r="L5634" s="9"/>
      <c r="M5634" s="9"/>
      <c r="N5634" s="9"/>
      <c r="O5634" s="12"/>
      <c r="P5634" s="9"/>
      <c r="Q5634" s="9"/>
    </row>
    <row r="5635" spans="1:17" x14ac:dyDescent="0.2">
      <c r="A5635" s="9"/>
      <c r="B5635" s="10"/>
      <c r="C5635" s="9"/>
      <c r="D5635" s="11"/>
      <c r="E5635" s="11"/>
      <c r="F5635" s="9"/>
      <c r="G5635" s="9"/>
      <c r="H5635" s="9"/>
      <c r="I5635" s="9"/>
      <c r="J5635" s="9"/>
      <c r="K5635" s="9"/>
      <c r="L5635" s="9"/>
      <c r="M5635" s="9"/>
      <c r="N5635" s="9"/>
      <c r="O5635" s="12"/>
      <c r="P5635" s="9"/>
      <c r="Q5635" s="9"/>
    </row>
    <row r="5636" spans="1:17" x14ac:dyDescent="0.2">
      <c r="A5636" s="9"/>
      <c r="B5636" s="10"/>
      <c r="C5636" s="9"/>
      <c r="D5636" s="11"/>
      <c r="E5636" s="11"/>
      <c r="F5636" s="9"/>
      <c r="G5636" s="9"/>
      <c r="H5636" s="9"/>
      <c r="I5636" s="9"/>
      <c r="J5636" s="9"/>
      <c r="K5636" s="9"/>
      <c r="L5636" s="9"/>
      <c r="M5636" s="9"/>
      <c r="N5636" s="9"/>
      <c r="O5636" s="12"/>
      <c r="P5636" s="9"/>
      <c r="Q5636" s="9"/>
    </row>
    <row r="5637" spans="1:17" x14ac:dyDescent="0.2">
      <c r="A5637" s="9"/>
      <c r="B5637" s="10"/>
      <c r="C5637" s="9"/>
      <c r="D5637" s="11"/>
      <c r="E5637" s="11"/>
      <c r="F5637" s="9"/>
      <c r="G5637" s="9"/>
      <c r="H5637" s="9"/>
      <c r="I5637" s="9"/>
      <c r="J5637" s="9"/>
      <c r="K5637" s="9"/>
      <c r="L5637" s="9"/>
      <c r="M5637" s="9"/>
      <c r="N5637" s="9"/>
      <c r="O5637" s="12"/>
      <c r="P5637" s="9"/>
      <c r="Q5637" s="9"/>
    </row>
    <row r="5638" spans="1:17" x14ac:dyDescent="0.2">
      <c r="A5638" s="9"/>
      <c r="B5638" s="10"/>
      <c r="C5638" s="9"/>
      <c r="D5638" s="11"/>
      <c r="E5638" s="11"/>
      <c r="F5638" s="9"/>
      <c r="G5638" s="9"/>
      <c r="H5638" s="9"/>
      <c r="I5638" s="9"/>
      <c r="J5638" s="9"/>
      <c r="K5638" s="9"/>
      <c r="L5638" s="9"/>
      <c r="M5638" s="9"/>
      <c r="N5638" s="9"/>
      <c r="O5638" s="12"/>
      <c r="P5638" s="9"/>
      <c r="Q5638" s="9"/>
    </row>
    <row r="5639" spans="1:17" x14ac:dyDescent="0.2">
      <c r="A5639" s="9"/>
      <c r="B5639" s="10"/>
      <c r="C5639" s="9"/>
      <c r="D5639" s="11"/>
      <c r="E5639" s="11"/>
      <c r="F5639" s="9"/>
      <c r="G5639" s="9"/>
      <c r="H5639" s="9"/>
      <c r="I5639" s="9"/>
      <c r="J5639" s="9"/>
      <c r="K5639" s="9"/>
      <c r="L5639" s="9"/>
      <c r="M5639" s="9"/>
      <c r="N5639" s="9"/>
      <c r="O5639" s="12"/>
      <c r="P5639" s="9"/>
      <c r="Q5639" s="9"/>
    </row>
    <row r="5640" spans="1:17" x14ac:dyDescent="0.2">
      <c r="A5640" s="9"/>
      <c r="B5640" s="10"/>
      <c r="C5640" s="9"/>
      <c r="D5640" s="11"/>
      <c r="E5640" s="11"/>
      <c r="F5640" s="9"/>
      <c r="G5640" s="9"/>
      <c r="H5640" s="9"/>
      <c r="I5640" s="9"/>
      <c r="J5640" s="9"/>
      <c r="K5640" s="9"/>
      <c r="L5640" s="9"/>
      <c r="M5640" s="9"/>
      <c r="N5640" s="9"/>
      <c r="O5640" s="12"/>
      <c r="P5640" s="9"/>
      <c r="Q5640" s="9"/>
    </row>
    <row r="5641" spans="1:17" x14ac:dyDescent="0.2">
      <c r="A5641" s="9"/>
      <c r="B5641" s="10"/>
      <c r="C5641" s="9"/>
      <c r="D5641" s="11"/>
      <c r="E5641" s="11"/>
      <c r="F5641" s="9"/>
      <c r="G5641" s="9"/>
      <c r="H5641" s="9"/>
      <c r="I5641" s="9"/>
      <c r="J5641" s="9"/>
      <c r="K5641" s="9"/>
      <c r="L5641" s="9"/>
      <c r="M5641" s="9"/>
      <c r="N5641" s="9"/>
      <c r="O5641" s="12"/>
      <c r="P5641" s="9"/>
      <c r="Q5641" s="9"/>
    </row>
    <row r="5642" spans="1:17" x14ac:dyDescent="0.2">
      <c r="A5642" s="9"/>
      <c r="B5642" s="10"/>
      <c r="C5642" s="9"/>
      <c r="D5642" s="11"/>
      <c r="E5642" s="11"/>
      <c r="F5642" s="9"/>
      <c r="G5642" s="9"/>
      <c r="H5642" s="9"/>
      <c r="I5642" s="9"/>
      <c r="J5642" s="9"/>
      <c r="K5642" s="9"/>
      <c r="L5642" s="9"/>
      <c r="M5642" s="9"/>
      <c r="N5642" s="9"/>
      <c r="O5642" s="12"/>
      <c r="P5642" s="9"/>
      <c r="Q5642" s="9"/>
    </row>
    <row r="5643" spans="1:17" x14ac:dyDescent="0.2">
      <c r="A5643" s="9"/>
      <c r="B5643" s="10"/>
      <c r="C5643" s="9"/>
      <c r="D5643" s="11"/>
      <c r="E5643" s="11"/>
      <c r="F5643" s="9"/>
      <c r="G5643" s="9"/>
      <c r="H5643" s="9"/>
      <c r="I5643" s="9"/>
      <c r="J5643" s="9"/>
      <c r="K5643" s="9"/>
      <c r="L5643" s="9"/>
      <c r="M5643" s="9"/>
      <c r="N5643" s="9"/>
      <c r="O5643" s="12"/>
      <c r="P5643" s="9"/>
      <c r="Q5643" s="9"/>
    </row>
    <row r="5644" spans="1:17" x14ac:dyDescent="0.2">
      <c r="A5644" s="9"/>
      <c r="B5644" s="10"/>
      <c r="C5644" s="9"/>
      <c r="D5644" s="11"/>
      <c r="E5644" s="11"/>
      <c r="F5644" s="9"/>
      <c r="G5644" s="9"/>
      <c r="H5644" s="9"/>
      <c r="I5644" s="9"/>
      <c r="J5644" s="9"/>
      <c r="K5644" s="9"/>
      <c r="L5644" s="9"/>
      <c r="M5644" s="9"/>
      <c r="N5644" s="9"/>
      <c r="O5644" s="12"/>
      <c r="P5644" s="9"/>
      <c r="Q5644" s="9"/>
    </row>
    <row r="5645" spans="1:17" x14ac:dyDescent="0.2">
      <c r="A5645" s="9"/>
      <c r="B5645" s="10"/>
      <c r="C5645" s="9"/>
      <c r="D5645" s="11"/>
      <c r="E5645" s="11"/>
      <c r="F5645" s="9"/>
      <c r="G5645" s="9"/>
      <c r="H5645" s="9"/>
      <c r="I5645" s="9"/>
      <c r="J5645" s="9"/>
      <c r="K5645" s="9"/>
      <c r="L5645" s="9"/>
      <c r="M5645" s="9"/>
      <c r="N5645" s="9"/>
      <c r="O5645" s="12"/>
      <c r="P5645" s="9"/>
      <c r="Q5645" s="9"/>
    </row>
    <row r="5646" spans="1:17" x14ac:dyDescent="0.2">
      <c r="A5646" s="9"/>
      <c r="B5646" s="10"/>
      <c r="C5646" s="9"/>
      <c r="D5646" s="11"/>
      <c r="E5646" s="11"/>
      <c r="F5646" s="9"/>
      <c r="G5646" s="9"/>
      <c r="H5646" s="9"/>
      <c r="I5646" s="9"/>
      <c r="J5646" s="9"/>
      <c r="K5646" s="9"/>
      <c r="L5646" s="9"/>
      <c r="M5646" s="9"/>
      <c r="N5646" s="9"/>
      <c r="O5646" s="12"/>
      <c r="P5646" s="9"/>
      <c r="Q5646" s="9"/>
    </row>
    <row r="5647" spans="1:17" x14ac:dyDescent="0.2">
      <c r="A5647" s="9"/>
      <c r="B5647" s="10"/>
      <c r="C5647" s="9"/>
      <c r="D5647" s="11"/>
      <c r="E5647" s="11"/>
      <c r="F5647" s="9"/>
      <c r="G5647" s="9"/>
      <c r="H5647" s="9"/>
      <c r="I5647" s="9"/>
      <c r="J5647" s="9"/>
      <c r="K5647" s="9"/>
      <c r="L5647" s="9"/>
      <c r="M5647" s="9"/>
      <c r="N5647" s="9"/>
      <c r="O5647" s="12"/>
      <c r="P5647" s="9"/>
      <c r="Q5647" s="9"/>
    </row>
    <row r="5648" spans="1:17" x14ac:dyDescent="0.2">
      <c r="A5648" s="9"/>
      <c r="B5648" s="10"/>
      <c r="C5648" s="9"/>
      <c r="D5648" s="11"/>
      <c r="E5648" s="11"/>
      <c r="F5648" s="9"/>
      <c r="G5648" s="9"/>
      <c r="H5648" s="9"/>
      <c r="I5648" s="9"/>
      <c r="J5648" s="9"/>
      <c r="K5648" s="9"/>
      <c r="L5648" s="9"/>
      <c r="M5648" s="9"/>
      <c r="N5648" s="9"/>
      <c r="O5648" s="12"/>
      <c r="P5648" s="9"/>
      <c r="Q5648" s="9"/>
    </row>
    <row r="5649" spans="1:17" x14ac:dyDescent="0.2">
      <c r="A5649" s="9"/>
      <c r="B5649" s="10"/>
      <c r="C5649" s="9"/>
      <c r="D5649" s="11"/>
      <c r="E5649" s="11"/>
      <c r="F5649" s="9"/>
      <c r="G5649" s="9"/>
      <c r="H5649" s="9"/>
      <c r="I5649" s="9"/>
      <c r="J5649" s="9"/>
      <c r="K5649" s="9"/>
      <c r="L5649" s="9"/>
      <c r="M5649" s="9"/>
      <c r="N5649" s="9"/>
      <c r="O5649" s="12"/>
      <c r="P5649" s="9"/>
      <c r="Q5649" s="9"/>
    </row>
    <row r="5650" spans="1:17" x14ac:dyDescent="0.2">
      <c r="A5650" s="9"/>
      <c r="B5650" s="10"/>
      <c r="C5650" s="9"/>
      <c r="D5650" s="11"/>
      <c r="E5650" s="11"/>
      <c r="F5650" s="9"/>
      <c r="G5650" s="9"/>
      <c r="H5650" s="9"/>
      <c r="I5650" s="9"/>
      <c r="J5650" s="9"/>
      <c r="K5650" s="9"/>
      <c r="L5650" s="9"/>
      <c r="M5650" s="9"/>
      <c r="N5650" s="9"/>
      <c r="O5650" s="12"/>
      <c r="P5650" s="9"/>
      <c r="Q5650" s="9"/>
    </row>
    <row r="5651" spans="1:17" x14ac:dyDescent="0.2">
      <c r="A5651" s="9"/>
      <c r="B5651" s="10"/>
      <c r="C5651" s="9"/>
      <c r="D5651" s="11"/>
      <c r="E5651" s="11"/>
      <c r="F5651" s="9"/>
      <c r="G5651" s="9"/>
      <c r="H5651" s="9"/>
      <c r="I5651" s="9"/>
      <c r="J5651" s="9"/>
      <c r="K5651" s="9"/>
      <c r="L5651" s="9"/>
      <c r="M5651" s="9"/>
      <c r="N5651" s="9"/>
      <c r="O5651" s="12"/>
      <c r="P5651" s="9"/>
      <c r="Q5651" s="9"/>
    </row>
    <row r="5652" spans="1:17" x14ac:dyDescent="0.2">
      <c r="A5652" s="9"/>
      <c r="B5652" s="10"/>
      <c r="C5652" s="9"/>
      <c r="D5652" s="11"/>
      <c r="E5652" s="11"/>
      <c r="F5652" s="9"/>
      <c r="G5652" s="9"/>
      <c r="H5652" s="9"/>
      <c r="I5652" s="9"/>
      <c r="J5652" s="9"/>
      <c r="K5652" s="9"/>
      <c r="L5652" s="9"/>
      <c r="M5652" s="9"/>
      <c r="N5652" s="9"/>
      <c r="O5652" s="12"/>
      <c r="P5652" s="9"/>
      <c r="Q5652" s="9"/>
    </row>
    <row r="5653" spans="1:17" x14ac:dyDescent="0.2">
      <c r="A5653" s="9"/>
      <c r="B5653" s="10"/>
      <c r="C5653" s="9"/>
      <c r="D5653" s="11"/>
      <c r="E5653" s="11"/>
      <c r="F5653" s="9"/>
      <c r="G5653" s="9"/>
      <c r="H5653" s="9"/>
      <c r="I5653" s="9"/>
      <c r="J5653" s="9"/>
      <c r="K5653" s="9"/>
      <c r="L5653" s="9"/>
      <c r="M5653" s="9"/>
      <c r="N5653" s="9"/>
      <c r="O5653" s="12"/>
      <c r="P5653" s="9"/>
      <c r="Q5653" s="9"/>
    </row>
    <row r="5654" spans="1:17" x14ac:dyDescent="0.2">
      <c r="A5654" s="9"/>
      <c r="B5654" s="10"/>
      <c r="C5654" s="9"/>
      <c r="D5654" s="11"/>
      <c r="E5654" s="11"/>
      <c r="F5654" s="9"/>
      <c r="G5654" s="9"/>
      <c r="H5654" s="9"/>
      <c r="I5654" s="9"/>
      <c r="J5654" s="9"/>
      <c r="K5654" s="9"/>
      <c r="L5654" s="9"/>
      <c r="M5654" s="9"/>
      <c r="N5654" s="9"/>
      <c r="O5654" s="12"/>
      <c r="P5654" s="9"/>
      <c r="Q5654" s="9"/>
    </row>
    <row r="5655" spans="1:17" x14ac:dyDescent="0.2">
      <c r="A5655" s="9"/>
      <c r="B5655" s="10"/>
      <c r="C5655" s="9"/>
      <c r="D5655" s="11"/>
      <c r="E5655" s="11"/>
      <c r="F5655" s="9"/>
      <c r="G5655" s="9"/>
      <c r="H5655" s="9"/>
      <c r="I5655" s="9"/>
      <c r="J5655" s="9"/>
      <c r="K5655" s="9"/>
      <c r="L5655" s="9"/>
      <c r="M5655" s="9"/>
      <c r="N5655" s="9"/>
      <c r="O5655" s="12"/>
      <c r="P5655" s="9"/>
      <c r="Q5655" s="9"/>
    </row>
    <row r="5656" spans="1:17" x14ac:dyDescent="0.2">
      <c r="A5656" s="9"/>
      <c r="B5656" s="10"/>
      <c r="C5656" s="9"/>
      <c r="D5656" s="11"/>
      <c r="E5656" s="11"/>
      <c r="F5656" s="9"/>
      <c r="G5656" s="9"/>
      <c r="H5656" s="9"/>
      <c r="I5656" s="9"/>
      <c r="J5656" s="9"/>
      <c r="K5656" s="9"/>
      <c r="L5656" s="9"/>
      <c r="M5656" s="9"/>
      <c r="N5656" s="9"/>
      <c r="O5656" s="12"/>
      <c r="P5656" s="9"/>
      <c r="Q5656" s="9"/>
    </row>
    <row r="5657" spans="1:17" x14ac:dyDescent="0.2">
      <c r="A5657" s="9"/>
      <c r="B5657" s="10"/>
      <c r="C5657" s="9"/>
      <c r="D5657" s="11"/>
      <c r="E5657" s="11"/>
      <c r="F5657" s="9"/>
      <c r="G5657" s="9"/>
      <c r="H5657" s="9"/>
      <c r="I5657" s="9"/>
      <c r="J5657" s="9"/>
      <c r="K5657" s="9"/>
      <c r="L5657" s="9"/>
      <c r="M5657" s="9"/>
      <c r="N5657" s="9"/>
      <c r="O5657" s="12"/>
      <c r="P5657" s="9"/>
      <c r="Q5657" s="9"/>
    </row>
    <row r="5658" spans="1:17" x14ac:dyDescent="0.2">
      <c r="A5658" s="9"/>
      <c r="B5658" s="10"/>
      <c r="C5658" s="9"/>
      <c r="D5658" s="11"/>
      <c r="E5658" s="11"/>
      <c r="F5658" s="9"/>
      <c r="G5658" s="9"/>
      <c r="H5658" s="9"/>
      <c r="I5658" s="9"/>
      <c r="J5658" s="9"/>
      <c r="K5658" s="9"/>
      <c r="L5658" s="9"/>
      <c r="M5658" s="9"/>
      <c r="N5658" s="9"/>
      <c r="O5658" s="12"/>
      <c r="P5658" s="9"/>
      <c r="Q5658" s="9"/>
    </row>
    <row r="5659" spans="1:17" x14ac:dyDescent="0.2">
      <c r="A5659" s="9"/>
      <c r="B5659" s="10"/>
      <c r="C5659" s="9"/>
      <c r="D5659" s="11"/>
      <c r="E5659" s="11"/>
      <c r="F5659" s="9"/>
      <c r="G5659" s="9"/>
      <c r="H5659" s="9"/>
      <c r="I5659" s="9"/>
      <c r="J5659" s="9"/>
      <c r="K5659" s="9"/>
      <c r="L5659" s="9"/>
      <c r="M5659" s="9"/>
      <c r="N5659" s="9"/>
      <c r="O5659" s="12"/>
      <c r="P5659" s="9"/>
      <c r="Q5659" s="9"/>
    </row>
    <row r="5660" spans="1:17" x14ac:dyDescent="0.2">
      <c r="A5660" s="9"/>
      <c r="B5660" s="10"/>
      <c r="C5660" s="9"/>
      <c r="D5660" s="11"/>
      <c r="E5660" s="11"/>
      <c r="F5660" s="9"/>
      <c r="G5660" s="9"/>
      <c r="H5660" s="9"/>
      <c r="I5660" s="9"/>
      <c r="J5660" s="9"/>
      <c r="K5660" s="9"/>
      <c r="L5660" s="9"/>
      <c r="M5660" s="9"/>
      <c r="N5660" s="9"/>
      <c r="O5660" s="12"/>
      <c r="P5660" s="9"/>
      <c r="Q5660" s="9"/>
    </row>
    <row r="5661" spans="1:17" x14ac:dyDescent="0.2">
      <c r="A5661" s="9"/>
      <c r="B5661" s="10"/>
      <c r="C5661" s="9"/>
      <c r="D5661" s="11"/>
      <c r="E5661" s="11"/>
      <c r="F5661" s="9"/>
      <c r="G5661" s="9"/>
      <c r="H5661" s="9"/>
      <c r="I5661" s="9"/>
      <c r="J5661" s="9"/>
      <c r="K5661" s="9"/>
      <c r="L5661" s="9"/>
      <c r="M5661" s="9"/>
      <c r="N5661" s="9"/>
      <c r="O5661" s="12"/>
      <c r="P5661" s="9"/>
      <c r="Q5661" s="9"/>
    </row>
    <row r="5662" spans="1:17" x14ac:dyDescent="0.2">
      <c r="A5662" s="9"/>
      <c r="B5662" s="10"/>
      <c r="C5662" s="9"/>
      <c r="D5662" s="11"/>
      <c r="E5662" s="11"/>
      <c r="F5662" s="9"/>
      <c r="G5662" s="9"/>
      <c r="H5662" s="9"/>
      <c r="I5662" s="9"/>
      <c r="J5662" s="9"/>
      <c r="K5662" s="9"/>
      <c r="L5662" s="9"/>
      <c r="M5662" s="9"/>
      <c r="N5662" s="9"/>
      <c r="O5662" s="12"/>
      <c r="P5662" s="9"/>
      <c r="Q5662" s="9"/>
    </row>
    <row r="5663" spans="1:17" x14ac:dyDescent="0.2">
      <c r="A5663" s="9"/>
      <c r="B5663" s="10"/>
      <c r="C5663" s="9"/>
      <c r="D5663" s="11"/>
      <c r="E5663" s="11"/>
      <c r="F5663" s="9"/>
      <c r="G5663" s="9"/>
      <c r="H5663" s="9"/>
      <c r="I5663" s="9"/>
      <c r="J5663" s="9"/>
      <c r="K5663" s="9"/>
      <c r="L5663" s="9"/>
      <c r="M5663" s="9"/>
      <c r="N5663" s="9"/>
      <c r="O5663" s="12"/>
      <c r="P5663" s="9"/>
      <c r="Q5663" s="9"/>
    </row>
    <row r="5664" spans="1:17" x14ac:dyDescent="0.2">
      <c r="A5664" s="9"/>
      <c r="B5664" s="10"/>
      <c r="C5664" s="9"/>
      <c r="D5664" s="11"/>
      <c r="E5664" s="11"/>
      <c r="F5664" s="9"/>
      <c r="G5664" s="9"/>
      <c r="H5664" s="9"/>
      <c r="I5664" s="9"/>
      <c r="J5664" s="9"/>
      <c r="K5664" s="9"/>
      <c r="L5664" s="9"/>
      <c r="M5664" s="9"/>
      <c r="N5664" s="9"/>
      <c r="O5664" s="12"/>
      <c r="P5664" s="9"/>
      <c r="Q5664" s="9"/>
    </row>
    <row r="5665" spans="1:17" x14ac:dyDescent="0.2">
      <c r="A5665" s="9"/>
      <c r="B5665" s="10"/>
      <c r="C5665" s="9"/>
      <c r="D5665" s="11"/>
      <c r="E5665" s="11"/>
      <c r="F5665" s="9"/>
      <c r="G5665" s="9"/>
      <c r="H5665" s="9"/>
      <c r="I5665" s="9"/>
      <c r="J5665" s="9"/>
      <c r="K5665" s="9"/>
      <c r="L5665" s="9"/>
      <c r="M5665" s="9"/>
      <c r="N5665" s="9"/>
      <c r="O5665" s="12"/>
      <c r="P5665" s="9"/>
      <c r="Q5665" s="9"/>
    </row>
    <row r="5666" spans="1:17" x14ac:dyDescent="0.2">
      <c r="A5666" s="9"/>
      <c r="B5666" s="10"/>
      <c r="C5666" s="9"/>
      <c r="D5666" s="11"/>
      <c r="E5666" s="11"/>
      <c r="F5666" s="9"/>
      <c r="G5666" s="9"/>
      <c r="H5666" s="9"/>
      <c r="I5666" s="9"/>
      <c r="J5666" s="9"/>
      <c r="K5666" s="9"/>
      <c r="L5666" s="9"/>
      <c r="M5666" s="9"/>
      <c r="N5666" s="9"/>
      <c r="O5666" s="12"/>
      <c r="P5666" s="9"/>
      <c r="Q5666" s="9"/>
    </row>
    <row r="5667" spans="1:17" x14ac:dyDescent="0.2">
      <c r="A5667" s="9"/>
      <c r="B5667" s="10"/>
      <c r="C5667" s="9"/>
      <c r="D5667" s="11"/>
      <c r="E5667" s="11"/>
      <c r="F5667" s="9"/>
      <c r="G5667" s="9"/>
      <c r="H5667" s="9"/>
      <c r="I5667" s="9"/>
      <c r="J5667" s="9"/>
      <c r="K5667" s="9"/>
      <c r="L5667" s="9"/>
      <c r="M5667" s="9"/>
      <c r="N5667" s="9"/>
      <c r="O5667" s="12"/>
      <c r="P5667" s="9"/>
      <c r="Q5667" s="9"/>
    </row>
    <row r="5668" spans="1:17" x14ac:dyDescent="0.2">
      <c r="A5668" s="9"/>
      <c r="B5668" s="10"/>
      <c r="C5668" s="9"/>
      <c r="D5668" s="11"/>
      <c r="E5668" s="11"/>
      <c r="F5668" s="9"/>
      <c r="G5668" s="9"/>
      <c r="H5668" s="9"/>
      <c r="I5668" s="9"/>
      <c r="J5668" s="9"/>
      <c r="K5668" s="9"/>
      <c r="L5668" s="9"/>
      <c r="M5668" s="9"/>
      <c r="N5668" s="9"/>
      <c r="O5668" s="12"/>
      <c r="P5668" s="9"/>
      <c r="Q5668" s="9"/>
    </row>
    <row r="5669" spans="1:17" x14ac:dyDescent="0.2">
      <c r="A5669" s="9"/>
      <c r="B5669" s="10"/>
      <c r="C5669" s="9"/>
      <c r="D5669" s="11"/>
      <c r="E5669" s="11"/>
      <c r="F5669" s="9"/>
      <c r="G5669" s="9"/>
      <c r="H5669" s="9"/>
      <c r="I5669" s="9"/>
      <c r="J5669" s="9"/>
      <c r="K5669" s="9"/>
      <c r="L5669" s="9"/>
      <c r="M5669" s="9"/>
      <c r="N5669" s="9"/>
      <c r="O5669" s="12"/>
      <c r="P5669" s="9"/>
      <c r="Q5669" s="9"/>
    </row>
    <row r="5670" spans="1:17" x14ac:dyDescent="0.2">
      <c r="A5670" s="9"/>
      <c r="B5670" s="10"/>
      <c r="C5670" s="9"/>
      <c r="D5670" s="11"/>
      <c r="E5670" s="11"/>
      <c r="F5670" s="9"/>
      <c r="G5670" s="9"/>
      <c r="H5670" s="9"/>
      <c r="I5670" s="9"/>
      <c r="J5670" s="9"/>
      <c r="K5670" s="9"/>
      <c r="L5670" s="9"/>
      <c r="M5670" s="9"/>
      <c r="N5670" s="9"/>
      <c r="O5670" s="12"/>
      <c r="P5670" s="9"/>
      <c r="Q5670" s="9"/>
    </row>
    <row r="5671" spans="1:17" x14ac:dyDescent="0.2">
      <c r="A5671" s="9"/>
      <c r="B5671" s="10"/>
      <c r="C5671" s="9"/>
      <c r="D5671" s="11"/>
      <c r="E5671" s="11"/>
      <c r="F5671" s="9"/>
      <c r="G5671" s="9"/>
      <c r="H5671" s="9"/>
      <c r="I5671" s="9"/>
      <c r="J5671" s="9"/>
      <c r="K5671" s="9"/>
      <c r="L5671" s="9"/>
      <c r="M5671" s="9"/>
      <c r="N5671" s="9"/>
      <c r="O5671" s="12"/>
      <c r="P5671" s="9"/>
      <c r="Q5671" s="9"/>
    </row>
    <row r="5672" spans="1:17" x14ac:dyDescent="0.2">
      <c r="A5672" s="9"/>
      <c r="B5672" s="10"/>
      <c r="C5672" s="9"/>
      <c r="D5672" s="11"/>
      <c r="E5672" s="11"/>
      <c r="F5672" s="9"/>
      <c r="G5672" s="9"/>
      <c r="H5672" s="9"/>
      <c r="I5672" s="9"/>
      <c r="J5672" s="9"/>
      <c r="K5672" s="9"/>
      <c r="L5672" s="9"/>
      <c r="M5672" s="9"/>
      <c r="N5672" s="9"/>
      <c r="O5672" s="12"/>
      <c r="P5672" s="9"/>
      <c r="Q5672" s="9"/>
    </row>
    <row r="5673" spans="1:17" x14ac:dyDescent="0.2">
      <c r="A5673" s="9"/>
      <c r="B5673" s="10"/>
      <c r="C5673" s="9"/>
      <c r="D5673" s="11"/>
      <c r="E5673" s="11"/>
      <c r="F5673" s="9"/>
      <c r="G5673" s="9"/>
      <c r="H5673" s="9"/>
      <c r="I5673" s="9"/>
      <c r="J5673" s="9"/>
      <c r="K5673" s="9"/>
      <c r="L5673" s="9"/>
      <c r="M5673" s="9"/>
      <c r="N5673" s="9"/>
      <c r="O5673" s="12"/>
      <c r="P5673" s="9"/>
      <c r="Q5673" s="9"/>
    </row>
    <row r="5674" spans="1:17" x14ac:dyDescent="0.2">
      <c r="A5674" s="9"/>
      <c r="B5674" s="10"/>
      <c r="C5674" s="9"/>
      <c r="D5674" s="11"/>
      <c r="E5674" s="11"/>
      <c r="F5674" s="9"/>
      <c r="G5674" s="9"/>
      <c r="H5674" s="9"/>
      <c r="I5674" s="9"/>
      <c r="J5674" s="9"/>
      <c r="K5674" s="9"/>
      <c r="L5674" s="9"/>
      <c r="M5674" s="9"/>
      <c r="N5674" s="9"/>
      <c r="O5674" s="12"/>
      <c r="P5674" s="9"/>
      <c r="Q5674" s="9"/>
    </row>
    <row r="5675" spans="1:17" x14ac:dyDescent="0.2">
      <c r="A5675" s="9"/>
      <c r="B5675" s="10"/>
      <c r="C5675" s="9"/>
      <c r="D5675" s="11"/>
      <c r="E5675" s="11"/>
      <c r="F5675" s="9"/>
      <c r="G5675" s="9"/>
      <c r="H5675" s="9"/>
      <c r="I5675" s="9"/>
      <c r="J5675" s="9"/>
      <c r="K5675" s="9"/>
      <c r="L5675" s="9"/>
      <c r="M5675" s="9"/>
      <c r="N5675" s="9"/>
      <c r="O5675" s="12"/>
      <c r="P5675" s="9"/>
      <c r="Q5675" s="9"/>
    </row>
    <row r="5676" spans="1:17" x14ac:dyDescent="0.2">
      <c r="A5676" s="9"/>
      <c r="B5676" s="10"/>
      <c r="C5676" s="9"/>
      <c r="D5676" s="11"/>
      <c r="E5676" s="11"/>
      <c r="F5676" s="9"/>
      <c r="G5676" s="9"/>
      <c r="H5676" s="9"/>
      <c r="I5676" s="9"/>
      <c r="J5676" s="9"/>
      <c r="K5676" s="9"/>
      <c r="L5676" s="9"/>
      <c r="M5676" s="9"/>
      <c r="N5676" s="9"/>
      <c r="O5676" s="12"/>
      <c r="P5676" s="9"/>
      <c r="Q5676" s="9"/>
    </row>
    <row r="5677" spans="1:17" x14ac:dyDescent="0.2">
      <c r="A5677" s="9"/>
      <c r="B5677" s="10"/>
      <c r="C5677" s="9"/>
      <c r="D5677" s="11"/>
      <c r="E5677" s="11"/>
      <c r="F5677" s="9"/>
      <c r="G5677" s="9"/>
      <c r="H5677" s="9"/>
      <c r="I5677" s="9"/>
      <c r="J5677" s="9"/>
      <c r="K5677" s="9"/>
      <c r="L5677" s="9"/>
      <c r="M5677" s="9"/>
      <c r="N5677" s="9"/>
      <c r="O5677" s="12"/>
      <c r="P5677" s="9"/>
      <c r="Q5677" s="9"/>
    </row>
    <row r="5678" spans="1:17" x14ac:dyDescent="0.2">
      <c r="A5678" s="9"/>
      <c r="B5678" s="10"/>
      <c r="C5678" s="9"/>
      <c r="D5678" s="11"/>
      <c r="E5678" s="11"/>
      <c r="F5678" s="9"/>
      <c r="G5678" s="9"/>
      <c r="H5678" s="9"/>
      <c r="I5678" s="9"/>
      <c r="J5678" s="9"/>
      <c r="K5678" s="9"/>
      <c r="L5678" s="9"/>
      <c r="M5678" s="9"/>
      <c r="N5678" s="9"/>
      <c r="O5678" s="12"/>
      <c r="P5678" s="9"/>
      <c r="Q5678" s="9"/>
    </row>
    <row r="5679" spans="1:17" x14ac:dyDescent="0.2">
      <c r="A5679" s="9"/>
      <c r="B5679" s="10"/>
      <c r="C5679" s="9"/>
      <c r="D5679" s="11"/>
      <c r="E5679" s="11"/>
      <c r="F5679" s="9"/>
      <c r="G5679" s="9"/>
      <c r="H5679" s="9"/>
      <c r="I5679" s="9"/>
      <c r="J5679" s="9"/>
      <c r="K5679" s="9"/>
      <c r="L5679" s="9"/>
      <c r="M5679" s="9"/>
      <c r="N5679" s="9"/>
      <c r="O5679" s="12"/>
      <c r="P5679" s="9"/>
      <c r="Q5679" s="9"/>
    </row>
    <row r="5680" spans="1:17" x14ac:dyDescent="0.2">
      <c r="A5680" s="9"/>
      <c r="B5680" s="10"/>
      <c r="C5680" s="9"/>
      <c r="D5680" s="11"/>
      <c r="E5680" s="11"/>
      <c r="F5680" s="9"/>
      <c r="G5680" s="9"/>
      <c r="H5680" s="9"/>
      <c r="I5680" s="9"/>
      <c r="J5680" s="9"/>
      <c r="K5680" s="9"/>
      <c r="L5680" s="9"/>
      <c r="M5680" s="9"/>
      <c r="N5680" s="9"/>
      <c r="O5680" s="12"/>
      <c r="P5680" s="9"/>
      <c r="Q5680" s="9"/>
    </row>
    <row r="5681" spans="1:17" x14ac:dyDescent="0.2">
      <c r="A5681" s="9"/>
      <c r="B5681" s="10"/>
      <c r="C5681" s="9"/>
      <c r="D5681" s="11"/>
      <c r="E5681" s="11"/>
      <c r="F5681" s="9"/>
      <c r="G5681" s="9"/>
      <c r="H5681" s="9"/>
      <c r="I5681" s="9"/>
      <c r="J5681" s="9"/>
      <c r="K5681" s="9"/>
      <c r="L5681" s="9"/>
      <c r="M5681" s="9"/>
      <c r="N5681" s="9"/>
      <c r="O5681" s="12"/>
      <c r="P5681" s="9"/>
      <c r="Q5681" s="9"/>
    </row>
    <row r="5682" spans="1:17" x14ac:dyDescent="0.2">
      <c r="A5682" s="9"/>
      <c r="B5682" s="10"/>
      <c r="C5682" s="9"/>
      <c r="D5682" s="11"/>
      <c r="E5682" s="11"/>
      <c r="F5682" s="9"/>
      <c r="G5682" s="9"/>
      <c r="H5682" s="9"/>
      <c r="I5682" s="9"/>
      <c r="J5682" s="9"/>
      <c r="K5682" s="9"/>
      <c r="L5682" s="9"/>
      <c r="M5682" s="9"/>
      <c r="N5682" s="9"/>
      <c r="O5682" s="12"/>
      <c r="P5682" s="9"/>
      <c r="Q5682" s="9"/>
    </row>
    <row r="5683" spans="1:17" x14ac:dyDescent="0.2">
      <c r="A5683" s="9"/>
      <c r="B5683" s="10"/>
      <c r="C5683" s="9"/>
      <c r="D5683" s="11"/>
      <c r="E5683" s="11"/>
      <c r="F5683" s="9"/>
      <c r="G5683" s="9"/>
      <c r="H5683" s="9"/>
      <c r="I5683" s="9"/>
      <c r="J5683" s="9"/>
      <c r="K5683" s="9"/>
      <c r="L5683" s="9"/>
      <c r="M5683" s="9"/>
      <c r="N5683" s="9"/>
      <c r="O5683" s="12"/>
      <c r="P5683" s="9"/>
      <c r="Q5683" s="9"/>
    </row>
    <row r="5684" spans="1:17" x14ac:dyDescent="0.2">
      <c r="A5684" s="9"/>
      <c r="B5684" s="10"/>
      <c r="C5684" s="9"/>
      <c r="D5684" s="11"/>
      <c r="E5684" s="11"/>
      <c r="F5684" s="9"/>
      <c r="G5684" s="9"/>
      <c r="H5684" s="9"/>
      <c r="I5684" s="9"/>
      <c r="J5684" s="9"/>
      <c r="K5684" s="9"/>
      <c r="L5684" s="9"/>
      <c r="M5684" s="9"/>
      <c r="N5684" s="9"/>
      <c r="O5684" s="12"/>
      <c r="P5684" s="9"/>
      <c r="Q5684" s="9"/>
    </row>
    <row r="5685" spans="1:17" x14ac:dyDescent="0.2">
      <c r="A5685" s="9"/>
      <c r="B5685" s="10"/>
      <c r="C5685" s="9"/>
      <c r="D5685" s="11"/>
      <c r="E5685" s="11"/>
      <c r="F5685" s="9"/>
      <c r="G5685" s="9"/>
      <c r="H5685" s="9"/>
      <c r="I5685" s="9"/>
      <c r="J5685" s="9"/>
      <c r="K5685" s="9"/>
      <c r="L5685" s="9"/>
      <c r="M5685" s="9"/>
      <c r="N5685" s="9"/>
      <c r="O5685" s="12"/>
      <c r="P5685" s="9"/>
      <c r="Q5685" s="9"/>
    </row>
    <row r="5686" spans="1:17" x14ac:dyDescent="0.2">
      <c r="A5686" s="9"/>
      <c r="B5686" s="10"/>
      <c r="C5686" s="9"/>
      <c r="D5686" s="11"/>
      <c r="E5686" s="11"/>
      <c r="F5686" s="9"/>
      <c r="G5686" s="9"/>
      <c r="H5686" s="9"/>
      <c r="I5686" s="9"/>
      <c r="J5686" s="9"/>
      <c r="K5686" s="9"/>
      <c r="L5686" s="9"/>
      <c r="M5686" s="9"/>
      <c r="N5686" s="9"/>
      <c r="O5686" s="12"/>
      <c r="P5686" s="9"/>
      <c r="Q5686" s="9"/>
    </row>
    <row r="5687" spans="1:17" x14ac:dyDescent="0.2">
      <c r="A5687" s="9"/>
      <c r="B5687" s="10"/>
      <c r="C5687" s="9"/>
      <c r="D5687" s="11"/>
      <c r="E5687" s="11"/>
      <c r="F5687" s="9"/>
      <c r="G5687" s="9"/>
      <c r="H5687" s="9"/>
      <c r="I5687" s="9"/>
      <c r="J5687" s="9"/>
      <c r="K5687" s="9"/>
      <c r="L5687" s="9"/>
      <c r="M5687" s="9"/>
      <c r="N5687" s="9"/>
      <c r="O5687" s="12"/>
      <c r="P5687" s="9"/>
      <c r="Q5687" s="9"/>
    </row>
    <row r="5688" spans="1:17" x14ac:dyDescent="0.2">
      <c r="A5688" s="9"/>
      <c r="B5688" s="10"/>
      <c r="C5688" s="9"/>
      <c r="D5688" s="11"/>
      <c r="E5688" s="11"/>
      <c r="F5688" s="9"/>
      <c r="G5688" s="9"/>
      <c r="H5688" s="9"/>
      <c r="I5688" s="9"/>
      <c r="J5688" s="9"/>
      <c r="K5688" s="9"/>
      <c r="L5688" s="9"/>
      <c r="M5688" s="9"/>
      <c r="N5688" s="9"/>
      <c r="O5688" s="12"/>
      <c r="P5688" s="9"/>
      <c r="Q5688" s="9"/>
    </row>
    <row r="5689" spans="1:17" x14ac:dyDescent="0.2">
      <c r="A5689" s="9"/>
      <c r="B5689" s="10"/>
      <c r="C5689" s="9"/>
      <c r="D5689" s="11"/>
      <c r="E5689" s="11"/>
      <c r="F5689" s="9"/>
      <c r="G5689" s="9"/>
      <c r="H5689" s="9"/>
      <c r="I5689" s="9"/>
      <c r="J5689" s="9"/>
      <c r="K5689" s="9"/>
      <c r="L5689" s="9"/>
      <c r="M5689" s="9"/>
      <c r="N5689" s="9"/>
      <c r="O5689" s="12"/>
      <c r="P5689" s="9"/>
      <c r="Q5689" s="9"/>
    </row>
    <row r="5690" spans="1:17" x14ac:dyDescent="0.2">
      <c r="A5690" s="9"/>
      <c r="B5690" s="10"/>
      <c r="C5690" s="9"/>
      <c r="D5690" s="11"/>
      <c r="E5690" s="11"/>
      <c r="F5690" s="9"/>
      <c r="G5690" s="9"/>
      <c r="H5690" s="9"/>
      <c r="I5690" s="9"/>
      <c r="J5690" s="9"/>
      <c r="K5690" s="9"/>
      <c r="L5690" s="9"/>
      <c r="M5690" s="9"/>
      <c r="N5690" s="9"/>
      <c r="O5690" s="12"/>
      <c r="P5690" s="9"/>
      <c r="Q5690" s="9"/>
    </row>
    <row r="5691" spans="1:17" x14ac:dyDescent="0.2">
      <c r="A5691" s="9"/>
      <c r="B5691" s="10"/>
      <c r="C5691" s="9"/>
      <c r="D5691" s="11"/>
      <c r="E5691" s="11"/>
      <c r="F5691" s="9"/>
      <c r="G5691" s="9"/>
      <c r="H5691" s="9"/>
      <c r="I5691" s="9"/>
      <c r="J5691" s="9"/>
      <c r="K5691" s="9"/>
      <c r="L5691" s="9"/>
      <c r="M5691" s="9"/>
      <c r="N5691" s="9"/>
      <c r="O5691" s="12"/>
      <c r="P5691" s="9"/>
      <c r="Q5691" s="9"/>
    </row>
    <row r="5692" spans="1:17" x14ac:dyDescent="0.2">
      <c r="A5692" s="9"/>
      <c r="B5692" s="10"/>
      <c r="C5692" s="9"/>
      <c r="D5692" s="11"/>
      <c r="E5692" s="11"/>
      <c r="F5692" s="9"/>
      <c r="G5692" s="9"/>
      <c r="H5692" s="9"/>
      <c r="I5692" s="9"/>
      <c r="J5692" s="9"/>
      <c r="K5692" s="9"/>
      <c r="L5692" s="9"/>
      <c r="M5692" s="9"/>
      <c r="N5692" s="9"/>
      <c r="O5692" s="12"/>
      <c r="P5692" s="9"/>
      <c r="Q5692" s="9"/>
    </row>
    <row r="5693" spans="1:17" x14ac:dyDescent="0.2">
      <c r="A5693" s="9"/>
      <c r="B5693" s="10"/>
      <c r="C5693" s="9"/>
      <c r="D5693" s="11"/>
      <c r="E5693" s="11"/>
      <c r="F5693" s="9"/>
      <c r="G5693" s="9"/>
      <c r="H5693" s="9"/>
      <c r="I5693" s="9"/>
      <c r="J5693" s="9"/>
      <c r="K5693" s="9"/>
      <c r="L5693" s="9"/>
      <c r="M5693" s="9"/>
      <c r="N5693" s="9"/>
      <c r="O5693" s="12"/>
      <c r="P5693" s="9"/>
      <c r="Q5693" s="9"/>
    </row>
    <row r="5694" spans="1:17" x14ac:dyDescent="0.2">
      <c r="A5694" s="9"/>
      <c r="B5694" s="10"/>
      <c r="C5694" s="9"/>
      <c r="D5694" s="11"/>
      <c r="E5694" s="11"/>
      <c r="F5694" s="9"/>
      <c r="G5694" s="9"/>
      <c r="H5694" s="9"/>
      <c r="I5694" s="9"/>
      <c r="J5694" s="9"/>
      <c r="K5694" s="9"/>
      <c r="L5694" s="9"/>
      <c r="M5694" s="9"/>
      <c r="N5694" s="9"/>
      <c r="O5694" s="12"/>
      <c r="P5694" s="9"/>
      <c r="Q5694" s="9"/>
    </row>
    <row r="5695" spans="1:17" x14ac:dyDescent="0.2">
      <c r="A5695" s="9"/>
      <c r="B5695" s="10"/>
      <c r="C5695" s="9"/>
      <c r="D5695" s="11"/>
      <c r="E5695" s="11"/>
      <c r="F5695" s="9"/>
      <c r="G5695" s="9"/>
      <c r="H5695" s="9"/>
      <c r="I5695" s="9"/>
      <c r="J5695" s="9"/>
      <c r="K5695" s="9"/>
      <c r="L5695" s="9"/>
      <c r="M5695" s="9"/>
      <c r="N5695" s="9"/>
      <c r="O5695" s="12"/>
      <c r="P5695" s="9"/>
      <c r="Q5695" s="9"/>
    </row>
    <row r="5696" spans="1:17" x14ac:dyDescent="0.2">
      <c r="A5696" s="9"/>
      <c r="B5696" s="10"/>
      <c r="C5696" s="9"/>
      <c r="D5696" s="11"/>
      <c r="E5696" s="11"/>
      <c r="F5696" s="9"/>
      <c r="G5696" s="9"/>
      <c r="H5696" s="9"/>
      <c r="I5696" s="9"/>
      <c r="J5696" s="9"/>
      <c r="K5696" s="9"/>
      <c r="L5696" s="9"/>
      <c r="M5696" s="9"/>
      <c r="N5696" s="9"/>
      <c r="O5696" s="12"/>
      <c r="P5696" s="9"/>
      <c r="Q5696" s="9"/>
    </row>
    <row r="5697" spans="1:17" x14ac:dyDescent="0.2">
      <c r="A5697" s="9"/>
      <c r="B5697" s="10"/>
      <c r="C5697" s="9"/>
      <c r="D5697" s="11"/>
      <c r="E5697" s="11"/>
      <c r="F5697" s="9"/>
      <c r="G5697" s="9"/>
      <c r="H5697" s="9"/>
      <c r="I5697" s="9"/>
      <c r="J5697" s="9"/>
      <c r="K5697" s="9"/>
      <c r="L5697" s="9"/>
      <c r="M5697" s="9"/>
      <c r="N5697" s="9"/>
      <c r="O5697" s="12"/>
      <c r="P5697" s="9"/>
      <c r="Q5697" s="9"/>
    </row>
    <row r="5698" spans="1:17" x14ac:dyDescent="0.2">
      <c r="A5698" s="9"/>
      <c r="B5698" s="10"/>
      <c r="C5698" s="9"/>
      <c r="D5698" s="11"/>
      <c r="E5698" s="11"/>
      <c r="F5698" s="9"/>
      <c r="G5698" s="9"/>
      <c r="H5698" s="9"/>
      <c r="I5698" s="9"/>
      <c r="J5698" s="9"/>
      <c r="K5698" s="9"/>
      <c r="L5698" s="9"/>
      <c r="M5698" s="9"/>
      <c r="N5698" s="9"/>
      <c r="O5698" s="12"/>
      <c r="P5698" s="9"/>
      <c r="Q5698" s="9"/>
    </row>
    <row r="5699" spans="1:17" x14ac:dyDescent="0.2">
      <c r="A5699" s="9"/>
      <c r="B5699" s="10"/>
      <c r="C5699" s="9"/>
      <c r="D5699" s="11"/>
      <c r="E5699" s="11"/>
      <c r="F5699" s="9"/>
      <c r="G5699" s="9"/>
      <c r="H5699" s="9"/>
      <c r="I5699" s="9"/>
      <c r="J5699" s="9"/>
      <c r="K5699" s="9"/>
      <c r="L5699" s="9"/>
      <c r="M5699" s="9"/>
      <c r="N5699" s="9"/>
      <c r="O5699" s="12"/>
      <c r="P5699" s="9"/>
      <c r="Q5699" s="9"/>
    </row>
    <row r="5700" spans="1:17" x14ac:dyDescent="0.2">
      <c r="A5700" s="9"/>
      <c r="B5700" s="10"/>
      <c r="C5700" s="9"/>
      <c r="D5700" s="11"/>
      <c r="E5700" s="11"/>
      <c r="F5700" s="9"/>
      <c r="G5700" s="9"/>
      <c r="H5700" s="9"/>
      <c r="I5700" s="9"/>
      <c r="J5700" s="9"/>
      <c r="K5700" s="9"/>
      <c r="L5700" s="9"/>
      <c r="M5700" s="9"/>
      <c r="N5700" s="9"/>
      <c r="O5700" s="12"/>
      <c r="P5700" s="9"/>
      <c r="Q5700" s="9"/>
    </row>
    <row r="5701" spans="1:17" x14ac:dyDescent="0.2">
      <c r="A5701" s="9"/>
      <c r="B5701" s="10"/>
      <c r="C5701" s="9"/>
      <c r="D5701" s="11"/>
      <c r="E5701" s="11"/>
      <c r="F5701" s="9"/>
      <c r="G5701" s="9"/>
      <c r="H5701" s="9"/>
      <c r="I5701" s="9"/>
      <c r="J5701" s="9"/>
      <c r="K5701" s="9"/>
      <c r="L5701" s="9"/>
      <c r="M5701" s="9"/>
      <c r="N5701" s="9"/>
      <c r="O5701" s="12"/>
      <c r="P5701" s="9"/>
      <c r="Q5701" s="9"/>
    </row>
    <row r="5702" spans="1:17" x14ac:dyDescent="0.2">
      <c r="A5702" s="9"/>
      <c r="B5702" s="10"/>
      <c r="C5702" s="9"/>
      <c r="D5702" s="11"/>
      <c r="E5702" s="11"/>
      <c r="F5702" s="9"/>
      <c r="G5702" s="9"/>
      <c r="H5702" s="9"/>
      <c r="I5702" s="9"/>
      <c r="J5702" s="9"/>
      <c r="K5702" s="9"/>
      <c r="L5702" s="9"/>
      <c r="M5702" s="9"/>
      <c r="N5702" s="9"/>
      <c r="O5702" s="12"/>
      <c r="P5702" s="9"/>
      <c r="Q5702" s="9"/>
    </row>
    <row r="5703" spans="1:17" x14ac:dyDescent="0.2">
      <c r="A5703" s="9"/>
      <c r="B5703" s="10"/>
      <c r="C5703" s="9"/>
      <c r="D5703" s="11"/>
      <c r="E5703" s="11"/>
      <c r="F5703" s="9"/>
      <c r="G5703" s="9"/>
      <c r="H5703" s="9"/>
      <c r="I5703" s="9"/>
      <c r="J5703" s="9"/>
      <c r="K5703" s="9"/>
      <c r="L5703" s="9"/>
      <c r="M5703" s="9"/>
      <c r="N5703" s="9"/>
      <c r="O5703" s="12"/>
      <c r="P5703" s="9"/>
      <c r="Q5703" s="9"/>
    </row>
    <row r="5704" spans="1:17" x14ac:dyDescent="0.2">
      <c r="A5704" s="9"/>
      <c r="B5704" s="10"/>
      <c r="C5704" s="9"/>
      <c r="D5704" s="11"/>
      <c r="E5704" s="11"/>
      <c r="F5704" s="9"/>
      <c r="G5704" s="9"/>
      <c r="H5704" s="9"/>
      <c r="I5704" s="9"/>
      <c r="J5704" s="9"/>
      <c r="K5704" s="9"/>
      <c r="L5704" s="9"/>
      <c r="M5704" s="9"/>
      <c r="N5704" s="9"/>
      <c r="O5704" s="12"/>
      <c r="P5704" s="9"/>
      <c r="Q5704" s="9"/>
    </row>
    <row r="5705" spans="1:17" x14ac:dyDescent="0.2">
      <c r="A5705" s="9"/>
      <c r="B5705" s="10"/>
      <c r="C5705" s="9"/>
      <c r="D5705" s="11"/>
      <c r="E5705" s="11"/>
      <c r="F5705" s="9"/>
      <c r="G5705" s="9"/>
      <c r="H5705" s="9"/>
      <c r="I5705" s="9"/>
      <c r="J5705" s="9"/>
      <c r="K5705" s="9"/>
      <c r="L5705" s="9"/>
      <c r="M5705" s="9"/>
      <c r="N5705" s="9"/>
      <c r="O5705" s="12"/>
      <c r="P5705" s="9"/>
      <c r="Q5705" s="9"/>
    </row>
    <row r="5706" spans="1:17" x14ac:dyDescent="0.2">
      <c r="A5706" s="9"/>
      <c r="B5706" s="10"/>
      <c r="C5706" s="9"/>
      <c r="D5706" s="11"/>
      <c r="E5706" s="11"/>
      <c r="F5706" s="9"/>
      <c r="G5706" s="9"/>
      <c r="H5706" s="9"/>
      <c r="I5706" s="9"/>
      <c r="J5706" s="9"/>
      <c r="K5706" s="9"/>
      <c r="L5706" s="9"/>
      <c r="M5706" s="9"/>
      <c r="N5706" s="9"/>
      <c r="O5706" s="12"/>
      <c r="P5706" s="9"/>
      <c r="Q5706" s="9"/>
    </row>
    <row r="5707" spans="1:17" x14ac:dyDescent="0.2">
      <c r="A5707" s="9"/>
      <c r="B5707" s="10"/>
      <c r="C5707" s="9"/>
      <c r="D5707" s="11"/>
      <c r="E5707" s="11"/>
      <c r="F5707" s="9"/>
      <c r="G5707" s="9"/>
      <c r="H5707" s="9"/>
      <c r="I5707" s="9"/>
      <c r="J5707" s="9"/>
      <c r="K5707" s="9"/>
      <c r="L5707" s="9"/>
      <c r="M5707" s="9"/>
      <c r="N5707" s="9"/>
      <c r="O5707" s="12"/>
      <c r="P5707" s="9"/>
      <c r="Q5707" s="9"/>
    </row>
    <row r="5708" spans="1:17" x14ac:dyDescent="0.2">
      <c r="A5708" s="9"/>
      <c r="B5708" s="10"/>
      <c r="C5708" s="9"/>
      <c r="D5708" s="11"/>
      <c r="E5708" s="11"/>
      <c r="F5708" s="9"/>
      <c r="G5708" s="9"/>
      <c r="H5708" s="9"/>
      <c r="I5708" s="9"/>
      <c r="J5708" s="9"/>
      <c r="K5708" s="9"/>
      <c r="L5708" s="9"/>
      <c r="M5708" s="9"/>
      <c r="N5708" s="9"/>
      <c r="O5708" s="12"/>
      <c r="P5708" s="9"/>
      <c r="Q5708" s="9"/>
    </row>
    <row r="5709" spans="1:17" x14ac:dyDescent="0.2">
      <c r="A5709" s="9"/>
      <c r="B5709" s="10"/>
      <c r="C5709" s="9"/>
      <c r="D5709" s="11"/>
      <c r="E5709" s="11"/>
      <c r="F5709" s="9"/>
      <c r="G5709" s="9"/>
      <c r="H5709" s="9"/>
      <c r="I5709" s="9"/>
      <c r="J5709" s="9"/>
      <c r="K5709" s="9"/>
      <c r="L5709" s="9"/>
      <c r="M5709" s="9"/>
      <c r="N5709" s="9"/>
      <c r="O5709" s="12"/>
      <c r="P5709" s="9"/>
      <c r="Q5709" s="9"/>
    </row>
    <row r="5710" spans="1:17" x14ac:dyDescent="0.2">
      <c r="A5710" s="9"/>
      <c r="B5710" s="10"/>
      <c r="C5710" s="9"/>
      <c r="D5710" s="11"/>
      <c r="E5710" s="11"/>
      <c r="F5710" s="9"/>
      <c r="G5710" s="9"/>
      <c r="H5710" s="9"/>
      <c r="I5710" s="9"/>
      <c r="J5710" s="9"/>
      <c r="K5710" s="9"/>
      <c r="L5710" s="9"/>
      <c r="M5710" s="9"/>
      <c r="N5710" s="9"/>
      <c r="O5710" s="12"/>
      <c r="P5710" s="9"/>
      <c r="Q5710" s="9"/>
    </row>
    <row r="5711" spans="1:17" x14ac:dyDescent="0.2">
      <c r="A5711" s="9"/>
      <c r="B5711" s="10"/>
      <c r="C5711" s="9"/>
      <c r="D5711" s="11"/>
      <c r="E5711" s="11"/>
      <c r="F5711" s="9"/>
      <c r="G5711" s="9"/>
      <c r="H5711" s="9"/>
      <c r="I5711" s="9"/>
      <c r="J5711" s="9"/>
      <c r="K5711" s="9"/>
      <c r="L5711" s="9"/>
      <c r="M5711" s="9"/>
      <c r="N5711" s="9"/>
      <c r="O5711" s="12"/>
      <c r="P5711" s="9"/>
      <c r="Q5711" s="9"/>
    </row>
    <row r="5712" spans="1:17" x14ac:dyDescent="0.2">
      <c r="A5712" s="9"/>
      <c r="B5712" s="10"/>
      <c r="C5712" s="9"/>
      <c r="D5712" s="11"/>
      <c r="E5712" s="11"/>
      <c r="F5712" s="9"/>
      <c r="G5712" s="9"/>
      <c r="H5712" s="9"/>
      <c r="I5712" s="9"/>
      <c r="J5712" s="9"/>
      <c r="K5712" s="9"/>
      <c r="L5712" s="9"/>
      <c r="M5712" s="9"/>
      <c r="N5712" s="9"/>
      <c r="O5712" s="12"/>
      <c r="P5712" s="9"/>
      <c r="Q5712" s="9"/>
    </row>
    <row r="5713" spans="1:17" x14ac:dyDescent="0.2">
      <c r="A5713" s="9"/>
      <c r="B5713" s="10"/>
      <c r="C5713" s="9"/>
      <c r="D5713" s="11"/>
      <c r="E5713" s="11"/>
      <c r="F5713" s="9"/>
      <c r="G5713" s="9"/>
      <c r="H5713" s="9"/>
      <c r="I5713" s="9"/>
      <c r="J5713" s="9"/>
      <c r="K5713" s="9"/>
      <c r="L5713" s="9"/>
      <c r="M5713" s="9"/>
      <c r="N5713" s="9"/>
      <c r="O5713" s="12"/>
      <c r="P5713" s="9"/>
      <c r="Q5713" s="9"/>
    </row>
    <row r="5714" spans="1:17" x14ac:dyDescent="0.2">
      <c r="A5714" s="9"/>
      <c r="B5714" s="10"/>
      <c r="C5714" s="9"/>
      <c r="D5714" s="11"/>
      <c r="E5714" s="11"/>
      <c r="F5714" s="9"/>
      <c r="G5714" s="9"/>
      <c r="H5714" s="9"/>
      <c r="I5714" s="9"/>
      <c r="J5714" s="9"/>
      <c r="K5714" s="9"/>
      <c r="L5714" s="9"/>
      <c r="M5714" s="9"/>
      <c r="N5714" s="9"/>
      <c r="O5714" s="12"/>
      <c r="P5714" s="9"/>
      <c r="Q5714" s="9"/>
    </row>
    <row r="5715" spans="1:17" x14ac:dyDescent="0.2">
      <c r="A5715" s="9"/>
      <c r="B5715" s="10"/>
      <c r="C5715" s="9"/>
      <c r="D5715" s="11"/>
      <c r="E5715" s="11"/>
      <c r="F5715" s="9"/>
      <c r="G5715" s="9"/>
      <c r="H5715" s="9"/>
      <c r="I5715" s="9"/>
      <c r="J5715" s="9"/>
      <c r="K5715" s="9"/>
      <c r="L5715" s="9"/>
      <c r="M5715" s="9"/>
      <c r="N5715" s="9"/>
      <c r="O5715" s="12"/>
      <c r="P5715" s="9"/>
      <c r="Q5715" s="9"/>
    </row>
    <row r="5716" spans="1:17" x14ac:dyDescent="0.2">
      <c r="A5716" s="9"/>
      <c r="B5716" s="10"/>
      <c r="C5716" s="9"/>
      <c r="D5716" s="11"/>
      <c r="E5716" s="11"/>
      <c r="F5716" s="9"/>
      <c r="G5716" s="9"/>
      <c r="H5716" s="9"/>
      <c r="I5716" s="9"/>
      <c r="J5716" s="9"/>
      <c r="K5716" s="9"/>
      <c r="L5716" s="9"/>
      <c r="M5716" s="9"/>
      <c r="N5716" s="9"/>
      <c r="O5716" s="12"/>
      <c r="P5716" s="9"/>
      <c r="Q5716" s="9"/>
    </row>
    <row r="5717" spans="1:17" x14ac:dyDescent="0.2">
      <c r="A5717" s="9"/>
      <c r="B5717" s="10"/>
      <c r="C5717" s="9"/>
      <c r="D5717" s="11"/>
      <c r="E5717" s="11"/>
      <c r="F5717" s="9"/>
      <c r="G5717" s="9"/>
      <c r="H5717" s="9"/>
      <c r="I5717" s="9"/>
      <c r="J5717" s="9"/>
      <c r="K5717" s="9"/>
      <c r="L5717" s="9"/>
      <c r="M5717" s="9"/>
      <c r="N5717" s="9"/>
      <c r="O5717" s="12"/>
      <c r="P5717" s="9"/>
      <c r="Q5717" s="9"/>
    </row>
    <row r="5718" spans="1:17" x14ac:dyDescent="0.2">
      <c r="A5718" s="9"/>
      <c r="B5718" s="10"/>
      <c r="C5718" s="9"/>
      <c r="D5718" s="11"/>
      <c r="E5718" s="11"/>
      <c r="F5718" s="9"/>
      <c r="G5718" s="9"/>
      <c r="H5718" s="9"/>
      <c r="I5718" s="9"/>
      <c r="J5718" s="9"/>
      <c r="K5718" s="9"/>
      <c r="L5718" s="9"/>
      <c r="M5718" s="9"/>
      <c r="N5718" s="9"/>
      <c r="O5718" s="12"/>
      <c r="P5718" s="9"/>
      <c r="Q5718" s="9"/>
    </row>
    <row r="5719" spans="1:17" x14ac:dyDescent="0.2">
      <c r="A5719" s="9"/>
      <c r="B5719" s="10"/>
      <c r="C5719" s="9"/>
      <c r="D5719" s="11"/>
      <c r="E5719" s="11"/>
      <c r="F5719" s="9"/>
      <c r="G5719" s="9"/>
      <c r="H5719" s="9"/>
      <c r="I5719" s="9"/>
      <c r="J5719" s="9"/>
      <c r="K5719" s="9"/>
      <c r="L5719" s="9"/>
      <c r="M5719" s="9"/>
      <c r="N5719" s="9"/>
      <c r="O5719" s="12"/>
      <c r="P5719" s="9"/>
      <c r="Q5719" s="9"/>
    </row>
    <row r="5720" spans="1:17" x14ac:dyDescent="0.2">
      <c r="A5720" s="9"/>
      <c r="B5720" s="10"/>
      <c r="C5720" s="9"/>
      <c r="D5720" s="11"/>
      <c r="E5720" s="11"/>
      <c r="F5720" s="9"/>
      <c r="G5720" s="9"/>
      <c r="H5720" s="9"/>
      <c r="I5720" s="9"/>
      <c r="J5720" s="9"/>
      <c r="K5720" s="9"/>
      <c r="L5720" s="9"/>
      <c r="M5720" s="9"/>
      <c r="N5720" s="9"/>
      <c r="O5720" s="12"/>
      <c r="P5720" s="9"/>
      <c r="Q5720" s="9"/>
    </row>
    <row r="5721" spans="1:17" x14ac:dyDescent="0.2">
      <c r="A5721" s="9"/>
      <c r="B5721" s="10"/>
      <c r="C5721" s="9"/>
      <c r="D5721" s="11"/>
      <c r="E5721" s="11"/>
      <c r="F5721" s="9"/>
      <c r="G5721" s="9"/>
      <c r="H5721" s="9"/>
      <c r="I5721" s="9"/>
      <c r="J5721" s="9"/>
      <c r="K5721" s="9"/>
      <c r="L5721" s="9"/>
      <c r="M5721" s="9"/>
      <c r="N5721" s="9"/>
      <c r="O5721" s="12"/>
      <c r="P5721" s="9"/>
      <c r="Q5721" s="9"/>
    </row>
    <row r="5722" spans="1:17" x14ac:dyDescent="0.2">
      <c r="A5722" s="9"/>
      <c r="B5722" s="10"/>
      <c r="C5722" s="9"/>
      <c r="D5722" s="11"/>
      <c r="E5722" s="11"/>
      <c r="F5722" s="9"/>
      <c r="G5722" s="9"/>
      <c r="H5722" s="9"/>
      <c r="I5722" s="9"/>
      <c r="J5722" s="9"/>
      <c r="K5722" s="9"/>
      <c r="L5722" s="9"/>
      <c r="M5722" s="9"/>
      <c r="N5722" s="9"/>
      <c r="O5722" s="12"/>
      <c r="P5722" s="9"/>
      <c r="Q5722" s="9"/>
    </row>
    <row r="5723" spans="1:17" x14ac:dyDescent="0.2">
      <c r="A5723" s="9"/>
      <c r="B5723" s="10"/>
      <c r="C5723" s="9"/>
      <c r="D5723" s="11"/>
      <c r="E5723" s="11"/>
      <c r="F5723" s="9"/>
      <c r="G5723" s="9"/>
      <c r="H5723" s="9"/>
      <c r="I5723" s="9"/>
      <c r="J5723" s="9"/>
      <c r="K5723" s="9"/>
      <c r="L5723" s="9"/>
      <c r="M5723" s="9"/>
      <c r="N5723" s="9"/>
      <c r="O5723" s="12"/>
      <c r="P5723" s="9"/>
      <c r="Q5723" s="9"/>
    </row>
    <row r="5724" spans="1:17" x14ac:dyDescent="0.2">
      <c r="A5724" s="9"/>
      <c r="B5724" s="10"/>
      <c r="C5724" s="9"/>
      <c r="D5724" s="11"/>
      <c r="E5724" s="11"/>
      <c r="F5724" s="9"/>
      <c r="G5724" s="9"/>
      <c r="H5724" s="9"/>
      <c r="I5724" s="9"/>
      <c r="J5724" s="9"/>
      <c r="K5724" s="9"/>
      <c r="L5724" s="9"/>
      <c r="M5724" s="9"/>
      <c r="N5724" s="9"/>
      <c r="O5724" s="12"/>
      <c r="P5724" s="9"/>
      <c r="Q5724" s="9"/>
    </row>
    <row r="5725" spans="1:17" x14ac:dyDescent="0.2">
      <c r="A5725" s="9"/>
      <c r="B5725" s="10"/>
      <c r="C5725" s="9"/>
      <c r="D5725" s="11"/>
      <c r="E5725" s="11"/>
      <c r="F5725" s="9"/>
      <c r="G5725" s="9"/>
      <c r="H5725" s="9"/>
      <c r="I5725" s="9"/>
      <c r="J5725" s="9"/>
      <c r="K5725" s="9"/>
      <c r="L5725" s="9"/>
      <c r="M5725" s="9"/>
      <c r="N5725" s="9"/>
      <c r="O5725" s="12"/>
      <c r="P5725" s="9"/>
      <c r="Q5725" s="9"/>
    </row>
    <row r="5726" spans="1:17" x14ac:dyDescent="0.2">
      <c r="A5726" s="9"/>
      <c r="B5726" s="10"/>
      <c r="C5726" s="9"/>
      <c r="D5726" s="11"/>
      <c r="E5726" s="11"/>
      <c r="F5726" s="9"/>
      <c r="G5726" s="9"/>
      <c r="H5726" s="9"/>
      <c r="I5726" s="9"/>
      <c r="J5726" s="9"/>
      <c r="K5726" s="9"/>
      <c r="L5726" s="9"/>
      <c r="M5726" s="9"/>
      <c r="N5726" s="9"/>
      <c r="O5726" s="12"/>
      <c r="P5726" s="9"/>
      <c r="Q5726" s="9"/>
    </row>
    <row r="5727" spans="1:17" x14ac:dyDescent="0.2">
      <c r="A5727" s="9"/>
      <c r="B5727" s="10"/>
      <c r="C5727" s="9"/>
      <c r="D5727" s="11"/>
      <c r="E5727" s="11"/>
      <c r="F5727" s="9"/>
      <c r="G5727" s="9"/>
      <c r="H5727" s="9"/>
      <c r="I5727" s="9"/>
      <c r="J5727" s="9"/>
      <c r="K5727" s="9"/>
      <c r="L5727" s="9"/>
      <c r="M5727" s="9"/>
      <c r="N5727" s="9"/>
      <c r="O5727" s="12"/>
      <c r="P5727" s="9"/>
      <c r="Q5727" s="9"/>
    </row>
    <row r="5728" spans="1:17" x14ac:dyDescent="0.2">
      <c r="A5728" s="9"/>
      <c r="B5728" s="10"/>
      <c r="C5728" s="9"/>
      <c r="D5728" s="11"/>
      <c r="E5728" s="11"/>
      <c r="F5728" s="9"/>
      <c r="G5728" s="9"/>
      <c r="H5728" s="9"/>
      <c r="I5728" s="9"/>
      <c r="J5728" s="9"/>
      <c r="K5728" s="9"/>
      <c r="L5728" s="9"/>
      <c r="M5728" s="9"/>
      <c r="N5728" s="9"/>
      <c r="O5728" s="12"/>
      <c r="P5728" s="9"/>
      <c r="Q5728" s="9"/>
    </row>
    <row r="5729" spans="1:17" x14ac:dyDescent="0.2">
      <c r="A5729" s="9"/>
      <c r="B5729" s="10"/>
      <c r="C5729" s="9"/>
      <c r="D5729" s="11"/>
      <c r="E5729" s="11"/>
      <c r="F5729" s="9"/>
      <c r="G5729" s="9"/>
      <c r="H5729" s="9"/>
      <c r="I5729" s="9"/>
      <c r="J5729" s="9"/>
      <c r="K5729" s="9"/>
      <c r="L5729" s="9"/>
      <c r="M5729" s="9"/>
      <c r="N5729" s="9"/>
      <c r="O5729" s="12"/>
      <c r="P5729" s="9"/>
      <c r="Q5729" s="9"/>
    </row>
    <row r="5730" spans="1:17" x14ac:dyDescent="0.2">
      <c r="A5730" s="9"/>
      <c r="B5730" s="10"/>
      <c r="C5730" s="9"/>
      <c r="D5730" s="11"/>
      <c r="E5730" s="11"/>
      <c r="F5730" s="9"/>
      <c r="G5730" s="9"/>
      <c r="H5730" s="9"/>
      <c r="I5730" s="9"/>
      <c r="J5730" s="9"/>
      <c r="K5730" s="9"/>
      <c r="L5730" s="9"/>
      <c r="M5730" s="9"/>
      <c r="N5730" s="9"/>
      <c r="O5730" s="12"/>
      <c r="P5730" s="9"/>
      <c r="Q5730" s="9"/>
    </row>
    <row r="5731" spans="1:17" x14ac:dyDescent="0.2">
      <c r="A5731" s="9"/>
      <c r="B5731" s="10"/>
      <c r="C5731" s="9"/>
      <c r="D5731" s="11"/>
      <c r="E5731" s="11"/>
      <c r="F5731" s="9"/>
      <c r="G5731" s="9"/>
      <c r="H5731" s="9"/>
      <c r="I5731" s="9"/>
      <c r="J5731" s="9"/>
      <c r="K5731" s="9"/>
      <c r="L5731" s="9"/>
      <c r="M5731" s="9"/>
      <c r="N5731" s="9"/>
      <c r="O5731" s="12"/>
      <c r="P5731" s="9"/>
      <c r="Q5731" s="9"/>
    </row>
    <row r="5732" spans="1:17" x14ac:dyDescent="0.2">
      <c r="A5732" s="9"/>
      <c r="B5732" s="10"/>
      <c r="C5732" s="9"/>
      <c r="D5732" s="11"/>
      <c r="E5732" s="11"/>
      <c r="F5732" s="9"/>
      <c r="G5732" s="9"/>
      <c r="H5732" s="9"/>
      <c r="I5732" s="9"/>
      <c r="J5732" s="9"/>
      <c r="K5732" s="9"/>
      <c r="L5732" s="9"/>
      <c r="M5732" s="9"/>
      <c r="N5732" s="9"/>
      <c r="O5732" s="12"/>
      <c r="P5732" s="9"/>
      <c r="Q5732" s="9"/>
    </row>
    <row r="5733" spans="1:17" x14ac:dyDescent="0.2">
      <c r="A5733" s="9"/>
      <c r="B5733" s="10"/>
      <c r="C5733" s="9"/>
      <c r="D5733" s="11"/>
      <c r="E5733" s="11"/>
      <c r="F5733" s="9"/>
      <c r="G5733" s="9"/>
      <c r="H5733" s="9"/>
      <c r="I5733" s="9"/>
      <c r="J5733" s="9"/>
      <c r="K5733" s="9"/>
      <c r="L5733" s="9"/>
      <c r="M5733" s="9"/>
      <c r="N5733" s="9"/>
      <c r="O5733" s="12"/>
      <c r="P5733" s="9"/>
      <c r="Q5733" s="9"/>
    </row>
    <row r="5734" spans="1:17" x14ac:dyDescent="0.2">
      <c r="A5734" s="9"/>
      <c r="B5734" s="10"/>
      <c r="C5734" s="9"/>
      <c r="D5734" s="11"/>
      <c r="E5734" s="11"/>
      <c r="F5734" s="9"/>
      <c r="G5734" s="9"/>
      <c r="H5734" s="9"/>
      <c r="I5734" s="9"/>
      <c r="J5734" s="9"/>
      <c r="K5734" s="9"/>
      <c r="L5734" s="9"/>
      <c r="M5734" s="9"/>
      <c r="N5734" s="9"/>
      <c r="O5734" s="12"/>
      <c r="P5734" s="9"/>
      <c r="Q5734" s="9"/>
    </row>
    <row r="5735" spans="1:17" x14ac:dyDescent="0.2">
      <c r="A5735" s="9"/>
      <c r="B5735" s="10"/>
      <c r="C5735" s="9"/>
      <c r="D5735" s="11"/>
      <c r="E5735" s="11"/>
      <c r="F5735" s="9"/>
      <c r="G5735" s="9"/>
      <c r="H5735" s="9"/>
      <c r="I5735" s="9"/>
      <c r="J5735" s="9"/>
      <c r="K5735" s="9"/>
      <c r="L5735" s="9"/>
      <c r="M5735" s="9"/>
      <c r="N5735" s="9"/>
      <c r="O5735" s="12"/>
      <c r="P5735" s="9"/>
      <c r="Q5735" s="9"/>
    </row>
    <row r="5736" spans="1:17" x14ac:dyDescent="0.2">
      <c r="A5736" s="9"/>
      <c r="B5736" s="10"/>
      <c r="C5736" s="9"/>
      <c r="D5736" s="11"/>
      <c r="E5736" s="11"/>
      <c r="F5736" s="9"/>
      <c r="G5736" s="9"/>
      <c r="H5736" s="9"/>
      <c r="I5736" s="9"/>
      <c r="J5736" s="9"/>
      <c r="K5736" s="9"/>
      <c r="L5736" s="9"/>
      <c r="M5736" s="9"/>
      <c r="N5736" s="9"/>
      <c r="O5736" s="12"/>
      <c r="P5736" s="9"/>
      <c r="Q5736" s="9"/>
    </row>
    <row r="5737" spans="1:17" x14ac:dyDescent="0.2">
      <c r="A5737" s="9"/>
      <c r="B5737" s="10"/>
      <c r="C5737" s="9"/>
      <c r="D5737" s="11"/>
      <c r="E5737" s="11"/>
      <c r="F5737" s="9"/>
      <c r="G5737" s="9"/>
      <c r="H5737" s="9"/>
      <c r="I5737" s="9"/>
      <c r="J5737" s="9"/>
      <c r="K5737" s="9"/>
      <c r="L5737" s="9"/>
      <c r="M5737" s="9"/>
      <c r="N5737" s="9"/>
      <c r="O5737" s="12"/>
      <c r="P5737" s="9"/>
      <c r="Q5737" s="9"/>
    </row>
    <row r="5738" spans="1:17" x14ac:dyDescent="0.2">
      <c r="A5738" s="9"/>
      <c r="B5738" s="10"/>
      <c r="C5738" s="9"/>
      <c r="D5738" s="11"/>
      <c r="E5738" s="11"/>
      <c r="F5738" s="9"/>
      <c r="G5738" s="9"/>
      <c r="H5738" s="9"/>
      <c r="I5738" s="9"/>
      <c r="J5738" s="9"/>
      <c r="K5738" s="9"/>
      <c r="L5738" s="9"/>
      <c r="M5738" s="9"/>
      <c r="N5738" s="9"/>
      <c r="O5738" s="12"/>
      <c r="P5738" s="9"/>
      <c r="Q5738" s="9"/>
    </row>
    <row r="5739" spans="1:17" x14ac:dyDescent="0.2">
      <c r="A5739" s="9"/>
      <c r="B5739" s="10"/>
      <c r="C5739" s="9"/>
      <c r="D5739" s="11"/>
      <c r="E5739" s="11"/>
      <c r="F5739" s="9"/>
      <c r="G5739" s="9"/>
      <c r="H5739" s="9"/>
      <c r="I5739" s="9"/>
      <c r="J5739" s="9"/>
      <c r="K5739" s="9"/>
      <c r="L5739" s="9"/>
      <c r="M5739" s="9"/>
      <c r="N5739" s="9"/>
      <c r="O5739" s="12"/>
      <c r="P5739" s="9"/>
      <c r="Q5739" s="9"/>
    </row>
    <row r="5740" spans="1:17" x14ac:dyDescent="0.2">
      <c r="A5740" s="9"/>
      <c r="B5740" s="10"/>
      <c r="C5740" s="9"/>
      <c r="D5740" s="11"/>
      <c r="E5740" s="11"/>
      <c r="F5740" s="9"/>
      <c r="G5740" s="9"/>
      <c r="H5740" s="9"/>
      <c r="I5740" s="9"/>
      <c r="J5740" s="9"/>
      <c r="K5740" s="9"/>
      <c r="L5740" s="9"/>
      <c r="M5740" s="9"/>
      <c r="N5740" s="9"/>
      <c r="O5740" s="12"/>
      <c r="P5740" s="9"/>
      <c r="Q5740" s="9"/>
    </row>
    <row r="5741" spans="1:17" x14ac:dyDescent="0.2">
      <c r="A5741" s="9"/>
      <c r="B5741" s="10"/>
      <c r="C5741" s="9"/>
      <c r="D5741" s="11"/>
      <c r="E5741" s="11"/>
      <c r="F5741" s="9"/>
      <c r="G5741" s="9"/>
      <c r="H5741" s="9"/>
      <c r="I5741" s="9"/>
      <c r="J5741" s="9"/>
      <c r="K5741" s="9"/>
      <c r="L5741" s="9"/>
      <c r="M5741" s="9"/>
      <c r="N5741" s="9"/>
      <c r="O5741" s="12"/>
      <c r="P5741" s="9"/>
      <c r="Q5741" s="9"/>
    </row>
    <row r="5742" spans="1:17" x14ac:dyDescent="0.2">
      <c r="A5742" s="9"/>
      <c r="B5742" s="10"/>
      <c r="C5742" s="9"/>
      <c r="D5742" s="11"/>
      <c r="E5742" s="11"/>
      <c r="F5742" s="9"/>
      <c r="G5742" s="9"/>
      <c r="H5742" s="9"/>
      <c r="I5742" s="9"/>
      <c r="J5742" s="9"/>
      <c r="K5742" s="9"/>
      <c r="L5742" s="9"/>
      <c r="M5742" s="9"/>
      <c r="N5742" s="9"/>
      <c r="O5742" s="12"/>
      <c r="P5742" s="9"/>
      <c r="Q5742" s="9"/>
    </row>
    <row r="5743" spans="1:17" x14ac:dyDescent="0.2">
      <c r="A5743" s="9"/>
      <c r="B5743" s="10"/>
      <c r="C5743" s="9"/>
      <c r="D5743" s="11"/>
      <c r="E5743" s="11"/>
      <c r="F5743" s="9"/>
      <c r="G5743" s="9"/>
      <c r="H5743" s="9"/>
      <c r="I5743" s="9"/>
      <c r="J5743" s="9"/>
      <c r="K5743" s="9"/>
      <c r="L5743" s="9"/>
      <c r="M5743" s="9"/>
      <c r="N5743" s="9"/>
      <c r="O5743" s="12"/>
      <c r="P5743" s="9"/>
      <c r="Q5743" s="9"/>
    </row>
    <row r="5744" spans="1:17" x14ac:dyDescent="0.2">
      <c r="A5744" s="9"/>
      <c r="B5744" s="10"/>
      <c r="C5744" s="9"/>
      <c r="D5744" s="11"/>
      <c r="E5744" s="11"/>
      <c r="F5744" s="9"/>
      <c r="G5744" s="9"/>
      <c r="H5744" s="9"/>
      <c r="I5744" s="9"/>
      <c r="J5744" s="9"/>
      <c r="K5744" s="9"/>
      <c r="L5744" s="9"/>
      <c r="M5744" s="9"/>
      <c r="N5744" s="9"/>
      <c r="O5744" s="12"/>
      <c r="P5744" s="9"/>
      <c r="Q5744" s="9"/>
    </row>
    <row r="5745" spans="1:17" x14ac:dyDescent="0.2">
      <c r="A5745" s="9"/>
      <c r="B5745" s="10"/>
      <c r="C5745" s="9"/>
      <c r="D5745" s="11"/>
      <c r="E5745" s="11"/>
      <c r="F5745" s="9"/>
      <c r="G5745" s="9"/>
      <c r="H5745" s="9"/>
      <c r="I5745" s="9"/>
      <c r="J5745" s="9"/>
      <c r="K5745" s="9"/>
      <c r="L5745" s="9"/>
      <c r="M5745" s="9"/>
      <c r="N5745" s="9"/>
      <c r="O5745" s="12"/>
      <c r="P5745" s="9"/>
      <c r="Q5745" s="9"/>
    </row>
    <row r="5746" spans="1:17" x14ac:dyDescent="0.2">
      <c r="A5746" s="9"/>
      <c r="B5746" s="10"/>
      <c r="C5746" s="9"/>
      <c r="D5746" s="11"/>
      <c r="E5746" s="11"/>
      <c r="F5746" s="9"/>
      <c r="G5746" s="9"/>
      <c r="H5746" s="9"/>
      <c r="I5746" s="9"/>
      <c r="J5746" s="9"/>
      <c r="K5746" s="9"/>
      <c r="L5746" s="9"/>
      <c r="M5746" s="9"/>
      <c r="N5746" s="9"/>
      <c r="O5746" s="12"/>
      <c r="P5746" s="9"/>
      <c r="Q5746" s="9"/>
    </row>
    <row r="5747" spans="1:17" x14ac:dyDescent="0.2">
      <c r="A5747" s="9"/>
      <c r="B5747" s="10"/>
      <c r="C5747" s="9"/>
      <c r="D5747" s="11"/>
      <c r="E5747" s="11"/>
      <c r="F5747" s="9"/>
      <c r="G5747" s="9"/>
      <c r="H5747" s="9"/>
      <c r="I5747" s="9"/>
      <c r="J5747" s="9"/>
      <c r="K5747" s="9"/>
      <c r="L5747" s="9"/>
      <c r="M5747" s="9"/>
      <c r="N5747" s="9"/>
      <c r="O5747" s="12"/>
      <c r="P5747" s="9"/>
      <c r="Q5747" s="9"/>
    </row>
    <row r="5748" spans="1:17" x14ac:dyDescent="0.2">
      <c r="A5748" s="9"/>
      <c r="B5748" s="10"/>
      <c r="C5748" s="9"/>
      <c r="D5748" s="11"/>
      <c r="E5748" s="11"/>
      <c r="F5748" s="9"/>
      <c r="G5748" s="9"/>
      <c r="H5748" s="9"/>
      <c r="I5748" s="9"/>
      <c r="J5748" s="9"/>
      <c r="K5748" s="9"/>
      <c r="L5748" s="9"/>
      <c r="M5748" s="9"/>
      <c r="N5748" s="9"/>
      <c r="O5748" s="12"/>
      <c r="P5748" s="9"/>
      <c r="Q5748" s="9"/>
    </row>
    <row r="5749" spans="1:17" x14ac:dyDescent="0.2">
      <c r="A5749" s="9"/>
      <c r="B5749" s="10"/>
      <c r="C5749" s="9"/>
      <c r="D5749" s="11"/>
      <c r="E5749" s="11"/>
      <c r="F5749" s="9"/>
      <c r="G5749" s="9"/>
      <c r="H5749" s="9"/>
      <c r="I5749" s="9"/>
      <c r="J5749" s="9"/>
      <c r="K5749" s="9"/>
      <c r="L5749" s="9"/>
      <c r="M5749" s="9"/>
      <c r="N5749" s="9"/>
      <c r="O5749" s="12"/>
      <c r="P5749" s="9"/>
      <c r="Q5749" s="9"/>
    </row>
    <row r="5750" spans="1:17" x14ac:dyDescent="0.2">
      <c r="A5750" s="9"/>
      <c r="B5750" s="10"/>
      <c r="C5750" s="9"/>
      <c r="D5750" s="11"/>
      <c r="E5750" s="11"/>
      <c r="F5750" s="9"/>
      <c r="G5750" s="9"/>
      <c r="H5750" s="9"/>
      <c r="I5750" s="9"/>
      <c r="J5750" s="9"/>
      <c r="K5750" s="9"/>
      <c r="L5750" s="9"/>
      <c r="M5750" s="9"/>
      <c r="N5750" s="9"/>
      <c r="O5750" s="12"/>
      <c r="P5750" s="9"/>
      <c r="Q5750" s="9"/>
    </row>
    <row r="5751" spans="1:17" x14ac:dyDescent="0.2">
      <c r="A5751" s="9"/>
      <c r="B5751" s="10"/>
      <c r="C5751" s="9"/>
      <c r="D5751" s="11"/>
      <c r="E5751" s="11"/>
      <c r="F5751" s="9"/>
      <c r="G5751" s="9"/>
      <c r="H5751" s="9"/>
      <c r="I5751" s="9"/>
      <c r="J5751" s="9"/>
      <c r="K5751" s="9"/>
      <c r="L5751" s="9"/>
      <c r="M5751" s="9"/>
      <c r="N5751" s="9"/>
      <c r="O5751" s="12"/>
      <c r="P5751" s="9"/>
      <c r="Q5751" s="9"/>
    </row>
    <row r="5752" spans="1:17" x14ac:dyDescent="0.2">
      <c r="A5752" s="9"/>
      <c r="B5752" s="10"/>
      <c r="C5752" s="9"/>
      <c r="D5752" s="11"/>
      <c r="E5752" s="11"/>
      <c r="F5752" s="9"/>
      <c r="G5752" s="9"/>
      <c r="H5752" s="9"/>
      <c r="I5752" s="9"/>
      <c r="J5752" s="9"/>
      <c r="K5752" s="9"/>
      <c r="L5752" s="9"/>
      <c r="M5752" s="9"/>
      <c r="N5752" s="9"/>
      <c r="O5752" s="12"/>
      <c r="P5752" s="9"/>
      <c r="Q5752" s="9"/>
    </row>
    <row r="5753" spans="1:17" x14ac:dyDescent="0.2">
      <c r="A5753" s="9"/>
      <c r="B5753" s="10"/>
      <c r="C5753" s="9"/>
      <c r="D5753" s="11"/>
      <c r="E5753" s="11"/>
      <c r="F5753" s="9"/>
      <c r="G5753" s="9"/>
      <c r="H5753" s="9"/>
      <c r="I5753" s="9"/>
      <c r="J5753" s="9"/>
      <c r="K5753" s="9"/>
      <c r="L5753" s="9"/>
      <c r="M5753" s="9"/>
      <c r="N5753" s="9"/>
      <c r="O5753" s="12"/>
      <c r="P5753" s="9"/>
      <c r="Q5753" s="9"/>
    </row>
    <row r="5754" spans="1:17" x14ac:dyDescent="0.2">
      <c r="A5754" s="9"/>
      <c r="B5754" s="10"/>
      <c r="C5754" s="9"/>
      <c r="D5754" s="11"/>
      <c r="E5754" s="11"/>
      <c r="F5754" s="9"/>
      <c r="G5754" s="9"/>
      <c r="H5754" s="9"/>
      <c r="I5754" s="9"/>
      <c r="J5754" s="9"/>
      <c r="K5754" s="9"/>
      <c r="L5754" s="9"/>
      <c r="M5754" s="9"/>
      <c r="N5754" s="9"/>
      <c r="O5754" s="12"/>
      <c r="P5754" s="9"/>
      <c r="Q5754" s="9"/>
    </row>
    <row r="5755" spans="1:17" x14ac:dyDescent="0.2">
      <c r="A5755" s="9"/>
      <c r="B5755" s="10"/>
      <c r="C5755" s="9"/>
      <c r="D5755" s="11"/>
      <c r="E5755" s="11"/>
      <c r="F5755" s="9"/>
      <c r="G5755" s="9"/>
      <c r="H5755" s="9"/>
      <c r="I5755" s="9"/>
      <c r="J5755" s="9"/>
      <c r="K5755" s="9"/>
      <c r="L5755" s="9"/>
      <c r="M5755" s="9"/>
      <c r="N5755" s="9"/>
      <c r="O5755" s="12"/>
      <c r="P5755" s="9"/>
      <c r="Q5755" s="9"/>
    </row>
    <row r="5756" spans="1:17" x14ac:dyDescent="0.2">
      <c r="A5756" s="9"/>
      <c r="B5756" s="10"/>
      <c r="C5756" s="9"/>
      <c r="D5756" s="11"/>
      <c r="E5756" s="11"/>
      <c r="F5756" s="9"/>
      <c r="G5756" s="9"/>
      <c r="H5756" s="9"/>
      <c r="I5756" s="9"/>
      <c r="J5756" s="9"/>
      <c r="K5756" s="9"/>
      <c r="L5756" s="9"/>
      <c r="M5756" s="9"/>
      <c r="N5756" s="9"/>
      <c r="O5756" s="12"/>
      <c r="P5756" s="9"/>
      <c r="Q5756" s="9"/>
    </row>
    <row r="5757" spans="1:17" x14ac:dyDescent="0.2">
      <c r="A5757" s="9"/>
      <c r="B5757" s="10"/>
      <c r="C5757" s="9"/>
      <c r="D5757" s="11"/>
      <c r="E5757" s="11"/>
      <c r="F5757" s="9"/>
      <c r="G5757" s="9"/>
      <c r="H5757" s="9"/>
      <c r="I5757" s="9"/>
      <c r="J5757" s="9"/>
      <c r="K5757" s="9"/>
      <c r="L5757" s="9"/>
      <c r="M5757" s="9"/>
      <c r="N5757" s="9"/>
      <c r="O5757" s="12"/>
      <c r="P5757" s="9"/>
      <c r="Q5757" s="9"/>
    </row>
    <row r="5758" spans="1:17" x14ac:dyDescent="0.2">
      <c r="A5758" s="9"/>
      <c r="B5758" s="10"/>
      <c r="C5758" s="9"/>
      <c r="D5758" s="11"/>
      <c r="E5758" s="11"/>
      <c r="F5758" s="9"/>
      <c r="G5758" s="9"/>
      <c r="H5758" s="9"/>
      <c r="I5758" s="9"/>
      <c r="J5758" s="9"/>
      <c r="K5758" s="9"/>
      <c r="L5758" s="9"/>
      <c r="M5758" s="9"/>
      <c r="N5758" s="9"/>
      <c r="O5758" s="12"/>
      <c r="P5758" s="9"/>
      <c r="Q5758" s="9"/>
    </row>
    <row r="5759" spans="1:17" x14ac:dyDescent="0.2">
      <c r="A5759" s="9"/>
      <c r="B5759" s="10"/>
      <c r="C5759" s="9"/>
      <c r="D5759" s="11"/>
      <c r="E5759" s="11"/>
      <c r="F5759" s="9"/>
      <c r="G5759" s="9"/>
      <c r="H5759" s="9"/>
      <c r="I5759" s="9"/>
      <c r="J5759" s="9"/>
      <c r="K5759" s="9"/>
      <c r="L5759" s="9"/>
      <c r="M5759" s="9"/>
      <c r="N5759" s="9"/>
      <c r="O5759" s="12"/>
      <c r="P5759" s="9"/>
      <c r="Q5759" s="9"/>
    </row>
    <row r="5760" spans="1:17" x14ac:dyDescent="0.2">
      <c r="A5760" s="9"/>
      <c r="B5760" s="10"/>
      <c r="C5760" s="9"/>
      <c r="D5760" s="11"/>
      <c r="E5760" s="11"/>
      <c r="F5760" s="9"/>
      <c r="G5760" s="9"/>
      <c r="H5760" s="9"/>
      <c r="I5760" s="9"/>
      <c r="J5760" s="9"/>
      <c r="K5760" s="9"/>
      <c r="L5760" s="9"/>
      <c r="M5760" s="9"/>
      <c r="N5760" s="9"/>
      <c r="O5760" s="12"/>
      <c r="P5760" s="9"/>
      <c r="Q5760" s="9"/>
    </row>
    <row r="5761" spans="1:17" x14ac:dyDescent="0.2">
      <c r="A5761" s="9"/>
      <c r="B5761" s="10"/>
      <c r="C5761" s="9"/>
      <c r="D5761" s="11"/>
      <c r="E5761" s="11"/>
      <c r="F5761" s="9"/>
      <c r="G5761" s="9"/>
      <c r="H5761" s="9"/>
      <c r="I5761" s="9"/>
      <c r="J5761" s="9"/>
      <c r="K5761" s="9"/>
      <c r="L5761" s="9"/>
      <c r="M5761" s="9"/>
      <c r="N5761" s="9"/>
      <c r="O5761" s="12"/>
      <c r="P5761" s="9"/>
      <c r="Q5761" s="9"/>
    </row>
    <row r="5762" spans="1:17" x14ac:dyDescent="0.2">
      <c r="A5762" s="9"/>
      <c r="B5762" s="10"/>
      <c r="C5762" s="9"/>
      <c r="D5762" s="11"/>
      <c r="E5762" s="11"/>
      <c r="F5762" s="9"/>
      <c r="G5762" s="9"/>
      <c r="H5762" s="9"/>
      <c r="I5762" s="9"/>
      <c r="J5762" s="9"/>
      <c r="K5762" s="9"/>
      <c r="L5762" s="9"/>
      <c r="M5762" s="9"/>
      <c r="N5762" s="9"/>
      <c r="O5762" s="12"/>
      <c r="P5762" s="9"/>
      <c r="Q5762" s="9"/>
    </row>
    <row r="5763" spans="1:17" x14ac:dyDescent="0.2">
      <c r="A5763" s="9"/>
      <c r="B5763" s="10"/>
      <c r="C5763" s="9"/>
      <c r="D5763" s="11"/>
      <c r="E5763" s="11"/>
      <c r="F5763" s="9"/>
      <c r="G5763" s="9"/>
      <c r="H5763" s="9"/>
      <c r="I5763" s="9"/>
      <c r="J5763" s="9"/>
      <c r="K5763" s="9"/>
      <c r="L5763" s="9"/>
      <c r="M5763" s="9"/>
      <c r="N5763" s="9"/>
      <c r="O5763" s="12"/>
      <c r="P5763" s="9"/>
      <c r="Q5763" s="9"/>
    </row>
    <row r="5764" spans="1:17" x14ac:dyDescent="0.2">
      <c r="A5764" s="9"/>
      <c r="B5764" s="10"/>
      <c r="C5764" s="9"/>
      <c r="D5764" s="11"/>
      <c r="E5764" s="11"/>
      <c r="F5764" s="9"/>
      <c r="G5764" s="9"/>
      <c r="H5764" s="9"/>
      <c r="I5764" s="9"/>
      <c r="J5764" s="9"/>
      <c r="K5764" s="9"/>
      <c r="L5764" s="9"/>
      <c r="M5764" s="9"/>
      <c r="N5764" s="9"/>
      <c r="O5764" s="12"/>
      <c r="P5764" s="9"/>
      <c r="Q5764" s="9"/>
    </row>
    <row r="5765" spans="1:17" x14ac:dyDescent="0.2">
      <c r="A5765" s="9"/>
      <c r="B5765" s="10"/>
      <c r="C5765" s="9"/>
      <c r="D5765" s="11"/>
      <c r="E5765" s="11"/>
      <c r="F5765" s="9"/>
      <c r="G5765" s="9"/>
      <c r="H5765" s="9"/>
      <c r="I5765" s="9"/>
      <c r="J5765" s="9"/>
      <c r="K5765" s="9"/>
      <c r="L5765" s="9"/>
      <c r="M5765" s="9"/>
      <c r="N5765" s="9"/>
      <c r="O5765" s="12"/>
      <c r="P5765" s="9"/>
      <c r="Q5765" s="9"/>
    </row>
    <row r="5766" spans="1:17" x14ac:dyDescent="0.2">
      <c r="A5766" s="9"/>
      <c r="B5766" s="10"/>
      <c r="C5766" s="9"/>
      <c r="D5766" s="11"/>
      <c r="E5766" s="11"/>
      <c r="F5766" s="9"/>
      <c r="G5766" s="9"/>
      <c r="H5766" s="9"/>
      <c r="I5766" s="9"/>
      <c r="J5766" s="9"/>
      <c r="K5766" s="9"/>
      <c r="L5766" s="9"/>
      <c r="M5766" s="9"/>
      <c r="N5766" s="9"/>
      <c r="O5766" s="12"/>
      <c r="P5766" s="9"/>
      <c r="Q5766" s="9"/>
    </row>
    <row r="5767" spans="1:17" x14ac:dyDescent="0.2">
      <c r="A5767" s="9"/>
      <c r="B5767" s="10"/>
      <c r="C5767" s="9"/>
      <c r="D5767" s="11"/>
      <c r="E5767" s="11"/>
      <c r="F5767" s="9"/>
      <c r="G5767" s="9"/>
      <c r="H5767" s="9"/>
      <c r="I5767" s="9"/>
      <c r="J5767" s="9"/>
      <c r="K5767" s="9"/>
      <c r="L5767" s="9"/>
      <c r="M5767" s="9"/>
      <c r="N5767" s="9"/>
      <c r="O5767" s="12"/>
      <c r="P5767" s="9"/>
      <c r="Q5767" s="9"/>
    </row>
    <row r="5768" spans="1:17" x14ac:dyDescent="0.2">
      <c r="A5768" s="9"/>
      <c r="B5768" s="10"/>
      <c r="C5768" s="9"/>
      <c r="D5768" s="11"/>
      <c r="E5768" s="11"/>
      <c r="F5768" s="9"/>
      <c r="G5768" s="9"/>
      <c r="H5768" s="9"/>
      <c r="I5768" s="9"/>
      <c r="J5768" s="9"/>
      <c r="K5768" s="9"/>
      <c r="L5768" s="9"/>
      <c r="M5768" s="9"/>
      <c r="N5768" s="9"/>
      <c r="O5768" s="12"/>
      <c r="P5768" s="9"/>
      <c r="Q5768" s="9"/>
    </row>
    <row r="5769" spans="1:17" x14ac:dyDescent="0.2">
      <c r="A5769" s="9"/>
      <c r="B5769" s="10"/>
      <c r="C5769" s="9"/>
      <c r="D5769" s="11"/>
      <c r="E5769" s="11"/>
      <c r="F5769" s="9"/>
      <c r="G5769" s="9"/>
      <c r="H5769" s="9"/>
      <c r="I5769" s="9"/>
      <c r="J5769" s="9"/>
      <c r="K5769" s="9"/>
      <c r="L5769" s="9"/>
      <c r="M5769" s="9"/>
      <c r="N5769" s="9"/>
      <c r="O5769" s="12"/>
      <c r="P5769" s="9"/>
      <c r="Q5769" s="9"/>
    </row>
    <row r="5770" spans="1:17" x14ac:dyDescent="0.2">
      <c r="A5770" s="9"/>
      <c r="B5770" s="10"/>
      <c r="C5770" s="9"/>
      <c r="D5770" s="11"/>
      <c r="E5770" s="11"/>
      <c r="F5770" s="9"/>
      <c r="G5770" s="9"/>
      <c r="H5770" s="9"/>
      <c r="I5770" s="9"/>
      <c r="J5770" s="9"/>
      <c r="K5770" s="9"/>
      <c r="L5770" s="9"/>
      <c r="M5770" s="9"/>
      <c r="N5770" s="9"/>
      <c r="O5770" s="12"/>
      <c r="P5770" s="9"/>
      <c r="Q5770" s="9"/>
    </row>
    <row r="5771" spans="1:17" x14ac:dyDescent="0.2">
      <c r="A5771" s="9"/>
      <c r="B5771" s="10"/>
      <c r="C5771" s="9"/>
      <c r="D5771" s="11"/>
      <c r="E5771" s="11"/>
      <c r="F5771" s="9"/>
      <c r="G5771" s="9"/>
      <c r="H5771" s="9"/>
      <c r="I5771" s="9"/>
      <c r="J5771" s="9"/>
      <c r="K5771" s="9"/>
      <c r="L5771" s="9"/>
      <c r="M5771" s="9"/>
      <c r="N5771" s="9"/>
      <c r="O5771" s="12"/>
      <c r="P5771" s="9"/>
      <c r="Q5771" s="9"/>
    </row>
    <row r="5772" spans="1:17" x14ac:dyDescent="0.2">
      <c r="A5772" s="9"/>
      <c r="B5772" s="10"/>
      <c r="C5772" s="9"/>
      <c r="D5772" s="11"/>
      <c r="E5772" s="11"/>
      <c r="F5772" s="9"/>
      <c r="G5772" s="9"/>
      <c r="H5772" s="9"/>
      <c r="I5772" s="9"/>
      <c r="J5772" s="9"/>
      <c r="K5772" s="9"/>
      <c r="L5772" s="9"/>
      <c r="M5772" s="9"/>
      <c r="N5772" s="9"/>
      <c r="O5772" s="12"/>
      <c r="P5772" s="9"/>
      <c r="Q5772" s="9"/>
    </row>
    <row r="5773" spans="1:17" x14ac:dyDescent="0.2">
      <c r="A5773" s="9"/>
      <c r="B5773" s="10"/>
      <c r="C5773" s="9"/>
      <c r="D5773" s="11"/>
      <c r="E5773" s="11"/>
      <c r="F5773" s="9"/>
      <c r="G5773" s="9"/>
      <c r="H5773" s="9"/>
      <c r="I5773" s="9"/>
      <c r="J5773" s="9"/>
      <c r="K5773" s="9"/>
      <c r="L5773" s="9"/>
      <c r="M5773" s="9"/>
      <c r="N5773" s="9"/>
      <c r="O5773" s="12"/>
      <c r="P5773" s="9"/>
      <c r="Q5773" s="9"/>
    </row>
    <row r="5774" spans="1:17" x14ac:dyDescent="0.2">
      <c r="A5774" s="9"/>
      <c r="B5774" s="10"/>
      <c r="C5774" s="9"/>
      <c r="D5774" s="11"/>
      <c r="E5774" s="11"/>
      <c r="F5774" s="9"/>
      <c r="G5774" s="9"/>
      <c r="H5774" s="9"/>
      <c r="I5774" s="9"/>
      <c r="J5774" s="9"/>
      <c r="K5774" s="9"/>
      <c r="L5774" s="9"/>
      <c r="M5774" s="9"/>
      <c r="N5774" s="9"/>
      <c r="O5774" s="12"/>
      <c r="P5774" s="9"/>
      <c r="Q5774" s="9"/>
    </row>
    <row r="5775" spans="1:17" x14ac:dyDescent="0.2">
      <c r="A5775" s="9"/>
      <c r="B5775" s="10"/>
      <c r="C5775" s="9"/>
      <c r="D5775" s="11"/>
      <c r="E5775" s="11"/>
      <c r="F5775" s="9"/>
      <c r="G5775" s="9"/>
      <c r="H5775" s="9"/>
      <c r="I5775" s="9"/>
      <c r="J5775" s="9"/>
      <c r="K5775" s="9"/>
      <c r="L5775" s="9"/>
      <c r="M5775" s="9"/>
      <c r="N5775" s="9"/>
      <c r="O5775" s="12"/>
      <c r="P5775" s="9"/>
      <c r="Q5775" s="9"/>
    </row>
    <row r="5776" spans="1:17" x14ac:dyDescent="0.2">
      <c r="A5776" s="9"/>
      <c r="B5776" s="10"/>
      <c r="C5776" s="9"/>
      <c r="D5776" s="11"/>
      <c r="E5776" s="11"/>
      <c r="F5776" s="9"/>
      <c r="G5776" s="9"/>
      <c r="H5776" s="9"/>
      <c r="I5776" s="9"/>
      <c r="J5776" s="9"/>
      <c r="K5776" s="9"/>
      <c r="L5776" s="9"/>
      <c r="M5776" s="9"/>
      <c r="N5776" s="9"/>
      <c r="O5776" s="12"/>
      <c r="P5776" s="9"/>
      <c r="Q5776" s="9"/>
    </row>
    <row r="5777" spans="1:17" x14ac:dyDescent="0.2">
      <c r="A5777" s="9"/>
      <c r="B5777" s="10"/>
      <c r="C5777" s="9"/>
      <c r="D5777" s="11"/>
      <c r="E5777" s="11"/>
      <c r="F5777" s="9"/>
      <c r="G5777" s="9"/>
      <c r="H5777" s="9"/>
      <c r="I5777" s="9"/>
      <c r="J5777" s="9"/>
      <c r="K5777" s="9"/>
      <c r="L5777" s="9"/>
      <c r="M5777" s="9"/>
      <c r="N5777" s="9"/>
      <c r="O5777" s="12"/>
      <c r="P5777" s="9"/>
      <c r="Q5777" s="9"/>
    </row>
    <row r="5778" spans="1:17" x14ac:dyDescent="0.2">
      <c r="A5778" s="9"/>
      <c r="B5778" s="10"/>
      <c r="C5778" s="9"/>
      <c r="D5778" s="11"/>
      <c r="E5778" s="11"/>
      <c r="F5778" s="9"/>
      <c r="G5778" s="9"/>
      <c r="H5778" s="9"/>
      <c r="I5778" s="9"/>
      <c r="J5778" s="9"/>
      <c r="K5778" s="9"/>
      <c r="L5778" s="9"/>
      <c r="M5778" s="9"/>
      <c r="N5778" s="9"/>
      <c r="O5778" s="12"/>
      <c r="P5778" s="9"/>
      <c r="Q5778" s="9"/>
    </row>
    <row r="5779" spans="1:17" x14ac:dyDescent="0.2">
      <c r="A5779" s="9"/>
      <c r="B5779" s="10"/>
      <c r="C5779" s="9"/>
      <c r="D5779" s="11"/>
      <c r="E5779" s="11"/>
      <c r="F5779" s="9"/>
      <c r="G5779" s="9"/>
      <c r="H5779" s="9"/>
      <c r="I5779" s="9"/>
      <c r="J5779" s="9"/>
      <c r="K5779" s="9"/>
      <c r="L5779" s="9"/>
      <c r="M5779" s="9"/>
      <c r="N5779" s="9"/>
      <c r="O5779" s="12"/>
      <c r="P5779" s="9"/>
      <c r="Q5779" s="9"/>
    </row>
    <row r="5780" spans="1:17" x14ac:dyDescent="0.2">
      <c r="A5780" s="9"/>
      <c r="B5780" s="10"/>
      <c r="C5780" s="9"/>
      <c r="D5780" s="11"/>
      <c r="E5780" s="11"/>
      <c r="F5780" s="9"/>
      <c r="G5780" s="9"/>
      <c r="H5780" s="9"/>
      <c r="I5780" s="9"/>
      <c r="J5780" s="9"/>
      <c r="K5780" s="9"/>
      <c r="L5780" s="9"/>
      <c r="M5780" s="9"/>
      <c r="N5780" s="9"/>
      <c r="O5780" s="12"/>
      <c r="P5780" s="9"/>
      <c r="Q5780" s="9"/>
    </row>
    <row r="5781" spans="1:17" x14ac:dyDescent="0.2">
      <c r="A5781" s="9"/>
      <c r="B5781" s="10"/>
      <c r="C5781" s="9"/>
      <c r="D5781" s="11"/>
      <c r="E5781" s="11"/>
      <c r="F5781" s="9"/>
      <c r="G5781" s="9"/>
      <c r="H5781" s="9"/>
      <c r="I5781" s="9"/>
      <c r="J5781" s="9"/>
      <c r="K5781" s="9"/>
      <c r="L5781" s="9"/>
      <c r="M5781" s="9"/>
      <c r="N5781" s="9"/>
      <c r="O5781" s="12"/>
      <c r="P5781" s="9"/>
      <c r="Q5781" s="9"/>
    </row>
    <row r="5782" spans="1:17" x14ac:dyDescent="0.2">
      <c r="A5782" s="9"/>
      <c r="B5782" s="10"/>
      <c r="C5782" s="9"/>
      <c r="D5782" s="11"/>
      <c r="E5782" s="11"/>
      <c r="F5782" s="9"/>
      <c r="G5782" s="9"/>
      <c r="H5782" s="9"/>
      <c r="I5782" s="9"/>
      <c r="J5782" s="9"/>
      <c r="K5782" s="9"/>
      <c r="L5782" s="9"/>
      <c r="M5782" s="9"/>
      <c r="N5782" s="9"/>
      <c r="O5782" s="12"/>
      <c r="P5782" s="9"/>
      <c r="Q5782" s="9"/>
    </row>
    <row r="5783" spans="1:17" x14ac:dyDescent="0.2">
      <c r="A5783" s="9"/>
      <c r="B5783" s="10"/>
      <c r="C5783" s="9"/>
      <c r="D5783" s="11"/>
      <c r="E5783" s="11"/>
      <c r="F5783" s="9"/>
      <c r="G5783" s="9"/>
      <c r="H5783" s="9"/>
      <c r="I5783" s="9"/>
      <c r="J5783" s="9"/>
      <c r="K5783" s="9"/>
      <c r="L5783" s="9"/>
      <c r="M5783" s="9"/>
      <c r="N5783" s="9"/>
      <c r="O5783" s="12"/>
      <c r="P5783" s="9"/>
      <c r="Q5783" s="9"/>
    </row>
    <row r="5784" spans="1:17" x14ac:dyDescent="0.2">
      <c r="A5784" s="9"/>
      <c r="B5784" s="10"/>
      <c r="C5784" s="9"/>
      <c r="D5784" s="11"/>
      <c r="E5784" s="11"/>
      <c r="F5784" s="9"/>
      <c r="G5784" s="9"/>
      <c r="H5784" s="9"/>
      <c r="I5784" s="9"/>
      <c r="J5784" s="9"/>
      <c r="K5784" s="9"/>
      <c r="L5784" s="9"/>
      <c r="M5784" s="9"/>
      <c r="N5784" s="9"/>
      <c r="O5784" s="12"/>
      <c r="P5784" s="9"/>
      <c r="Q5784" s="9"/>
    </row>
    <row r="5785" spans="1:17" x14ac:dyDescent="0.2">
      <c r="A5785" s="9"/>
      <c r="B5785" s="10"/>
      <c r="C5785" s="9"/>
      <c r="D5785" s="11"/>
      <c r="E5785" s="11"/>
      <c r="F5785" s="9"/>
      <c r="G5785" s="9"/>
      <c r="H5785" s="9"/>
      <c r="I5785" s="9"/>
      <c r="J5785" s="9"/>
      <c r="K5785" s="9"/>
      <c r="L5785" s="9"/>
      <c r="M5785" s="9"/>
      <c r="N5785" s="9"/>
      <c r="O5785" s="12"/>
      <c r="P5785" s="9"/>
      <c r="Q5785" s="9"/>
    </row>
    <row r="5786" spans="1:17" x14ac:dyDescent="0.2">
      <c r="A5786" s="9"/>
      <c r="B5786" s="10"/>
      <c r="C5786" s="9"/>
      <c r="D5786" s="11"/>
      <c r="E5786" s="11"/>
      <c r="F5786" s="9"/>
      <c r="G5786" s="9"/>
      <c r="H5786" s="9"/>
      <c r="I5786" s="9"/>
      <c r="J5786" s="9"/>
      <c r="K5786" s="9"/>
      <c r="L5786" s="9"/>
      <c r="M5786" s="9"/>
      <c r="N5786" s="9"/>
      <c r="O5786" s="12"/>
      <c r="P5786" s="9"/>
      <c r="Q5786" s="9"/>
    </row>
    <row r="5787" spans="1:17" x14ac:dyDescent="0.2">
      <c r="A5787" s="9"/>
      <c r="B5787" s="10"/>
      <c r="C5787" s="9"/>
      <c r="D5787" s="11"/>
      <c r="E5787" s="11"/>
      <c r="F5787" s="9"/>
      <c r="G5787" s="9"/>
      <c r="H5787" s="9"/>
      <c r="I5787" s="9"/>
      <c r="J5787" s="9"/>
      <c r="K5787" s="9"/>
      <c r="L5787" s="9"/>
      <c r="M5787" s="9"/>
      <c r="N5787" s="9"/>
      <c r="O5787" s="12"/>
      <c r="P5787" s="9"/>
      <c r="Q5787" s="9"/>
    </row>
    <row r="5788" spans="1:17" x14ac:dyDescent="0.2">
      <c r="A5788" s="9"/>
      <c r="B5788" s="10"/>
      <c r="C5788" s="9"/>
      <c r="D5788" s="11"/>
      <c r="E5788" s="11"/>
      <c r="F5788" s="9"/>
      <c r="G5788" s="9"/>
      <c r="H5788" s="9"/>
      <c r="I5788" s="9"/>
      <c r="J5788" s="9"/>
      <c r="K5788" s="9"/>
      <c r="L5788" s="9"/>
      <c r="M5788" s="9"/>
      <c r="N5788" s="9"/>
      <c r="O5788" s="12"/>
      <c r="P5788" s="9"/>
      <c r="Q5788" s="9"/>
    </row>
    <row r="5789" spans="1:17" x14ac:dyDescent="0.2">
      <c r="A5789" s="9"/>
      <c r="B5789" s="10"/>
      <c r="C5789" s="9"/>
      <c r="D5789" s="11"/>
      <c r="E5789" s="11"/>
      <c r="F5789" s="9"/>
      <c r="G5789" s="9"/>
      <c r="H5789" s="9"/>
      <c r="I5789" s="9"/>
      <c r="J5789" s="9"/>
      <c r="K5789" s="9"/>
      <c r="L5789" s="9"/>
      <c r="M5789" s="9"/>
      <c r="N5789" s="9"/>
      <c r="O5789" s="12"/>
      <c r="P5789" s="9"/>
      <c r="Q5789" s="9"/>
    </row>
    <row r="5790" spans="1:17" x14ac:dyDescent="0.2">
      <c r="A5790" s="9"/>
      <c r="B5790" s="10"/>
      <c r="C5790" s="9"/>
      <c r="D5790" s="11"/>
      <c r="E5790" s="11"/>
      <c r="F5790" s="9"/>
      <c r="G5790" s="9"/>
      <c r="H5790" s="9"/>
      <c r="I5790" s="9"/>
      <c r="J5790" s="9"/>
      <c r="K5790" s="9"/>
      <c r="L5790" s="9"/>
      <c r="M5790" s="9"/>
      <c r="N5790" s="9"/>
      <c r="O5790" s="12"/>
      <c r="P5790" s="9"/>
      <c r="Q5790" s="9"/>
    </row>
    <row r="5791" spans="1:17" x14ac:dyDescent="0.2">
      <c r="A5791" s="9"/>
      <c r="B5791" s="10"/>
      <c r="C5791" s="9"/>
      <c r="D5791" s="11"/>
      <c r="E5791" s="11"/>
      <c r="F5791" s="9"/>
      <c r="G5791" s="9"/>
      <c r="H5791" s="9"/>
      <c r="I5791" s="9"/>
      <c r="J5791" s="9"/>
      <c r="K5791" s="9"/>
      <c r="L5791" s="9"/>
      <c r="M5791" s="9"/>
      <c r="N5791" s="9"/>
      <c r="O5791" s="12"/>
      <c r="P5791" s="9"/>
      <c r="Q5791" s="9"/>
    </row>
    <row r="5792" spans="1:17" x14ac:dyDescent="0.2">
      <c r="A5792" s="9"/>
      <c r="B5792" s="10"/>
      <c r="C5792" s="9"/>
      <c r="D5792" s="11"/>
      <c r="E5792" s="11"/>
      <c r="F5792" s="9"/>
      <c r="G5792" s="9"/>
      <c r="H5792" s="9"/>
      <c r="I5792" s="9"/>
      <c r="J5792" s="9"/>
      <c r="K5792" s="9"/>
      <c r="L5792" s="9"/>
      <c r="M5792" s="9"/>
      <c r="N5792" s="9"/>
      <c r="O5792" s="12"/>
      <c r="P5792" s="9"/>
      <c r="Q5792" s="9"/>
    </row>
    <row r="5793" spans="1:17" x14ac:dyDescent="0.2">
      <c r="A5793" s="9"/>
      <c r="B5793" s="10"/>
      <c r="C5793" s="9"/>
      <c r="D5793" s="11"/>
      <c r="E5793" s="11"/>
      <c r="F5793" s="9"/>
      <c r="G5793" s="9"/>
      <c r="H5793" s="9"/>
      <c r="I5793" s="9"/>
      <c r="J5793" s="9"/>
      <c r="K5793" s="9"/>
      <c r="L5793" s="9"/>
      <c r="M5793" s="9"/>
      <c r="N5793" s="9"/>
      <c r="O5793" s="12"/>
      <c r="P5793" s="9"/>
      <c r="Q5793" s="9"/>
    </row>
    <row r="5794" spans="1:17" x14ac:dyDescent="0.2">
      <c r="A5794" s="9"/>
      <c r="B5794" s="10"/>
      <c r="C5794" s="9"/>
      <c r="D5794" s="11"/>
      <c r="E5794" s="11"/>
      <c r="F5794" s="9"/>
      <c r="G5794" s="9"/>
      <c r="H5794" s="9"/>
      <c r="I5794" s="9"/>
      <c r="J5794" s="9"/>
      <c r="K5794" s="9"/>
      <c r="L5794" s="9"/>
      <c r="M5794" s="9"/>
      <c r="N5794" s="9"/>
      <c r="O5794" s="12"/>
      <c r="P5794" s="9"/>
      <c r="Q5794" s="9"/>
    </row>
    <row r="5795" spans="1:17" x14ac:dyDescent="0.2">
      <c r="A5795" s="9"/>
      <c r="B5795" s="10"/>
      <c r="C5795" s="9"/>
      <c r="D5795" s="11"/>
      <c r="E5795" s="11"/>
      <c r="F5795" s="9"/>
      <c r="G5795" s="9"/>
      <c r="H5795" s="9"/>
      <c r="I5795" s="9"/>
      <c r="J5795" s="9"/>
      <c r="K5795" s="9"/>
      <c r="L5795" s="9"/>
      <c r="M5795" s="9"/>
      <c r="N5795" s="9"/>
      <c r="O5795" s="12"/>
      <c r="P5795" s="9"/>
      <c r="Q5795" s="9"/>
    </row>
    <row r="5796" spans="1:17" x14ac:dyDescent="0.2">
      <c r="A5796" s="9"/>
      <c r="B5796" s="10"/>
      <c r="C5796" s="9"/>
      <c r="D5796" s="11"/>
      <c r="E5796" s="11"/>
      <c r="F5796" s="9"/>
      <c r="G5796" s="9"/>
      <c r="H5796" s="9"/>
      <c r="I5796" s="9"/>
      <c r="J5796" s="9"/>
      <c r="K5796" s="9"/>
      <c r="L5796" s="9"/>
      <c r="M5796" s="9"/>
      <c r="N5796" s="9"/>
      <c r="O5796" s="12"/>
      <c r="P5796" s="9"/>
      <c r="Q5796" s="9"/>
    </row>
    <row r="5797" spans="1:17" x14ac:dyDescent="0.2">
      <c r="A5797" s="9"/>
      <c r="B5797" s="10"/>
      <c r="C5797" s="9"/>
      <c r="D5797" s="11"/>
      <c r="E5797" s="11"/>
      <c r="F5797" s="9"/>
      <c r="G5797" s="9"/>
      <c r="H5797" s="9"/>
      <c r="I5797" s="9"/>
      <c r="J5797" s="9"/>
      <c r="K5797" s="9"/>
      <c r="L5797" s="9"/>
      <c r="M5797" s="9"/>
      <c r="N5797" s="9"/>
      <c r="O5797" s="12"/>
      <c r="P5797" s="9"/>
      <c r="Q5797" s="9"/>
    </row>
    <row r="5798" spans="1:17" x14ac:dyDescent="0.2">
      <c r="A5798" s="9"/>
      <c r="B5798" s="10"/>
      <c r="C5798" s="9"/>
      <c r="D5798" s="11"/>
      <c r="E5798" s="11"/>
      <c r="F5798" s="9"/>
      <c r="G5798" s="9"/>
      <c r="H5798" s="9"/>
      <c r="I5798" s="9"/>
      <c r="J5798" s="9"/>
      <c r="K5798" s="9"/>
      <c r="L5798" s="9"/>
      <c r="M5798" s="9"/>
      <c r="N5798" s="9"/>
      <c r="O5798" s="12"/>
      <c r="P5798" s="9"/>
      <c r="Q5798" s="9"/>
    </row>
    <row r="5799" spans="1:17" x14ac:dyDescent="0.2">
      <c r="A5799" s="9"/>
      <c r="B5799" s="10"/>
      <c r="C5799" s="9"/>
      <c r="D5799" s="11"/>
      <c r="E5799" s="11"/>
      <c r="F5799" s="9"/>
      <c r="G5799" s="9"/>
      <c r="H5799" s="9"/>
      <c r="I5799" s="9"/>
      <c r="J5799" s="9"/>
      <c r="K5799" s="9"/>
      <c r="L5799" s="9"/>
      <c r="M5799" s="9"/>
      <c r="N5799" s="9"/>
      <c r="O5799" s="12"/>
      <c r="P5799" s="9"/>
      <c r="Q5799" s="9"/>
    </row>
    <row r="5800" spans="1:17" x14ac:dyDescent="0.2">
      <c r="A5800" s="9"/>
      <c r="B5800" s="10"/>
      <c r="C5800" s="9"/>
      <c r="D5800" s="11"/>
      <c r="E5800" s="11"/>
      <c r="F5800" s="9"/>
      <c r="G5800" s="9"/>
      <c r="H5800" s="9"/>
      <c r="I5800" s="9"/>
      <c r="J5800" s="9"/>
      <c r="K5800" s="9"/>
      <c r="L5800" s="9"/>
      <c r="M5800" s="9"/>
      <c r="N5800" s="9"/>
      <c r="O5800" s="12"/>
      <c r="P5800" s="9"/>
      <c r="Q5800" s="9"/>
    </row>
    <row r="5801" spans="1:17" x14ac:dyDescent="0.2">
      <c r="A5801" s="9"/>
      <c r="B5801" s="10"/>
      <c r="C5801" s="9"/>
      <c r="D5801" s="11"/>
      <c r="E5801" s="11"/>
      <c r="F5801" s="9"/>
      <c r="G5801" s="9"/>
      <c r="H5801" s="9"/>
      <c r="I5801" s="9"/>
      <c r="J5801" s="9"/>
      <c r="K5801" s="9"/>
      <c r="L5801" s="9"/>
      <c r="M5801" s="9"/>
      <c r="N5801" s="9"/>
      <c r="O5801" s="12"/>
      <c r="P5801" s="9"/>
      <c r="Q5801" s="9"/>
    </row>
    <row r="5802" spans="1:17" x14ac:dyDescent="0.2">
      <c r="A5802" s="9"/>
      <c r="B5802" s="10"/>
      <c r="C5802" s="9"/>
      <c r="D5802" s="11"/>
      <c r="E5802" s="11"/>
      <c r="F5802" s="9"/>
      <c r="G5802" s="9"/>
      <c r="H5802" s="9"/>
      <c r="I5802" s="9"/>
      <c r="J5802" s="9"/>
      <c r="K5802" s="9"/>
      <c r="L5802" s="9"/>
      <c r="M5802" s="9"/>
      <c r="N5802" s="9"/>
      <c r="O5802" s="12"/>
      <c r="P5802" s="9"/>
      <c r="Q5802" s="9"/>
    </row>
    <row r="5803" spans="1:17" x14ac:dyDescent="0.2">
      <c r="A5803" s="9"/>
      <c r="B5803" s="10"/>
      <c r="C5803" s="9"/>
      <c r="D5803" s="11"/>
      <c r="E5803" s="11"/>
      <c r="F5803" s="9"/>
      <c r="G5803" s="9"/>
      <c r="H5803" s="9"/>
      <c r="I5803" s="9"/>
      <c r="J5803" s="9"/>
      <c r="K5803" s="9"/>
      <c r="L5803" s="9"/>
      <c r="M5803" s="9"/>
      <c r="N5803" s="9"/>
      <c r="O5803" s="12"/>
      <c r="P5803" s="9"/>
      <c r="Q5803" s="9"/>
    </row>
    <row r="5804" spans="1:17" x14ac:dyDescent="0.2">
      <c r="A5804" s="9"/>
      <c r="B5804" s="10"/>
      <c r="C5804" s="9"/>
      <c r="D5804" s="11"/>
      <c r="E5804" s="11"/>
      <c r="F5804" s="9"/>
      <c r="G5804" s="9"/>
      <c r="H5804" s="9"/>
      <c r="I5804" s="9"/>
      <c r="J5804" s="9"/>
      <c r="K5804" s="9"/>
      <c r="L5804" s="9"/>
      <c r="M5804" s="9"/>
      <c r="N5804" s="9"/>
      <c r="O5804" s="12"/>
      <c r="P5804" s="9"/>
      <c r="Q5804" s="9"/>
    </row>
    <row r="5805" spans="1:17" x14ac:dyDescent="0.2">
      <c r="A5805" s="9"/>
      <c r="B5805" s="10"/>
      <c r="C5805" s="9"/>
      <c r="D5805" s="11"/>
      <c r="E5805" s="11"/>
      <c r="F5805" s="9"/>
      <c r="G5805" s="9"/>
      <c r="H5805" s="9"/>
      <c r="I5805" s="9"/>
      <c r="J5805" s="9"/>
      <c r="K5805" s="9"/>
      <c r="L5805" s="9"/>
      <c r="M5805" s="9"/>
      <c r="N5805" s="9"/>
      <c r="O5805" s="12"/>
      <c r="P5805" s="9"/>
      <c r="Q5805" s="9"/>
    </row>
    <row r="5806" spans="1:17" x14ac:dyDescent="0.2">
      <c r="A5806" s="9"/>
      <c r="B5806" s="10"/>
      <c r="C5806" s="9"/>
      <c r="D5806" s="11"/>
      <c r="E5806" s="11"/>
      <c r="F5806" s="9"/>
      <c r="G5806" s="9"/>
      <c r="H5806" s="9"/>
      <c r="I5806" s="9"/>
      <c r="J5806" s="9"/>
      <c r="K5806" s="9"/>
      <c r="L5806" s="9"/>
      <c r="M5806" s="9"/>
      <c r="N5806" s="9"/>
      <c r="O5806" s="12"/>
      <c r="P5806" s="9"/>
      <c r="Q5806" s="9"/>
    </row>
    <row r="5807" spans="1:17" x14ac:dyDescent="0.2">
      <c r="A5807" s="9"/>
      <c r="B5807" s="10"/>
      <c r="C5807" s="9"/>
      <c r="D5807" s="11"/>
      <c r="E5807" s="11"/>
      <c r="F5807" s="9"/>
      <c r="G5807" s="9"/>
      <c r="H5807" s="9"/>
      <c r="I5807" s="9"/>
      <c r="J5807" s="9"/>
      <c r="K5807" s="9"/>
      <c r="L5807" s="9"/>
      <c r="M5807" s="9"/>
      <c r="N5807" s="9"/>
      <c r="O5807" s="12"/>
      <c r="P5807" s="9"/>
      <c r="Q5807" s="9"/>
    </row>
    <row r="5808" spans="1:17" x14ac:dyDescent="0.2">
      <c r="A5808" s="9"/>
      <c r="B5808" s="10"/>
      <c r="C5808" s="9"/>
      <c r="D5808" s="11"/>
      <c r="E5808" s="11"/>
      <c r="F5808" s="9"/>
      <c r="G5808" s="9"/>
      <c r="H5808" s="9"/>
      <c r="I5808" s="9"/>
      <c r="J5808" s="9"/>
      <c r="K5808" s="9"/>
      <c r="L5808" s="9"/>
      <c r="M5808" s="9"/>
      <c r="N5808" s="9"/>
      <c r="O5808" s="12"/>
      <c r="P5808" s="9"/>
      <c r="Q5808" s="9"/>
    </row>
    <row r="5809" spans="1:17" x14ac:dyDescent="0.2">
      <c r="A5809" s="9"/>
      <c r="B5809" s="10"/>
      <c r="C5809" s="9"/>
      <c r="D5809" s="11"/>
      <c r="E5809" s="11"/>
      <c r="F5809" s="9"/>
      <c r="G5809" s="9"/>
      <c r="H5809" s="9"/>
      <c r="I5809" s="9"/>
      <c r="J5809" s="9"/>
      <c r="K5809" s="9"/>
      <c r="L5809" s="9"/>
      <c r="M5809" s="9"/>
      <c r="N5809" s="9"/>
      <c r="O5809" s="12"/>
      <c r="P5809" s="9"/>
      <c r="Q5809" s="9"/>
    </row>
    <row r="5810" spans="1:17" x14ac:dyDescent="0.2">
      <c r="A5810" s="9"/>
      <c r="B5810" s="10"/>
      <c r="C5810" s="9"/>
      <c r="D5810" s="11"/>
      <c r="E5810" s="11"/>
      <c r="F5810" s="9"/>
      <c r="G5810" s="9"/>
      <c r="H5810" s="9"/>
      <c r="I5810" s="9"/>
      <c r="J5810" s="9"/>
      <c r="K5810" s="9"/>
      <c r="L5810" s="9"/>
      <c r="M5810" s="9"/>
      <c r="N5810" s="9"/>
      <c r="O5810" s="12"/>
      <c r="P5810" s="9"/>
      <c r="Q5810" s="9"/>
    </row>
    <row r="5811" spans="1:17" x14ac:dyDescent="0.2">
      <c r="A5811" s="9"/>
      <c r="B5811" s="10"/>
      <c r="C5811" s="9"/>
      <c r="D5811" s="11"/>
      <c r="E5811" s="11"/>
      <c r="F5811" s="9"/>
      <c r="G5811" s="9"/>
      <c r="H5811" s="9"/>
      <c r="I5811" s="9"/>
      <c r="J5811" s="9"/>
      <c r="K5811" s="9"/>
      <c r="L5811" s="9"/>
      <c r="M5811" s="9"/>
      <c r="N5811" s="9"/>
      <c r="O5811" s="12"/>
      <c r="P5811" s="9"/>
      <c r="Q5811" s="9"/>
    </row>
    <row r="5812" spans="1:17" x14ac:dyDescent="0.2">
      <c r="A5812" s="9"/>
      <c r="B5812" s="10"/>
      <c r="C5812" s="9"/>
      <c r="D5812" s="11"/>
      <c r="E5812" s="11"/>
      <c r="F5812" s="9"/>
      <c r="G5812" s="9"/>
      <c r="H5812" s="9"/>
      <c r="I5812" s="9"/>
      <c r="J5812" s="9"/>
      <c r="K5812" s="9"/>
      <c r="L5812" s="9"/>
      <c r="M5812" s="9"/>
      <c r="N5812" s="9"/>
      <c r="O5812" s="12"/>
      <c r="P5812" s="9"/>
      <c r="Q5812" s="9"/>
    </row>
    <row r="5813" spans="1:17" x14ac:dyDescent="0.2">
      <c r="A5813" s="9"/>
      <c r="B5813" s="10"/>
      <c r="C5813" s="9"/>
      <c r="D5813" s="11"/>
      <c r="E5813" s="11"/>
      <c r="F5813" s="9"/>
      <c r="G5813" s="9"/>
      <c r="H5813" s="9"/>
      <c r="I5813" s="9"/>
      <c r="J5813" s="9"/>
      <c r="K5813" s="9"/>
      <c r="L5813" s="9"/>
      <c r="M5813" s="9"/>
      <c r="N5813" s="9"/>
      <c r="O5813" s="12"/>
      <c r="P5813" s="9"/>
      <c r="Q5813" s="9"/>
    </row>
    <row r="5814" spans="1:17" x14ac:dyDescent="0.2">
      <c r="A5814" s="9"/>
      <c r="B5814" s="10"/>
      <c r="C5814" s="9"/>
      <c r="D5814" s="11"/>
      <c r="E5814" s="11"/>
      <c r="F5814" s="9"/>
      <c r="G5814" s="9"/>
      <c r="H5814" s="9"/>
      <c r="I5814" s="9"/>
      <c r="J5814" s="9"/>
      <c r="K5814" s="9"/>
      <c r="L5814" s="9"/>
      <c r="M5814" s="9"/>
      <c r="N5814" s="9"/>
      <c r="O5814" s="12"/>
      <c r="P5814" s="9"/>
      <c r="Q5814" s="9"/>
    </row>
    <row r="5815" spans="1:17" x14ac:dyDescent="0.2">
      <c r="A5815" s="9"/>
      <c r="B5815" s="10"/>
      <c r="C5815" s="9"/>
      <c r="D5815" s="11"/>
      <c r="E5815" s="11"/>
      <c r="F5815" s="9"/>
      <c r="G5815" s="9"/>
      <c r="H5815" s="9"/>
      <c r="I5815" s="9"/>
      <c r="J5815" s="9"/>
      <c r="K5815" s="9"/>
      <c r="L5815" s="9"/>
      <c r="M5815" s="9"/>
      <c r="N5815" s="9"/>
      <c r="O5815" s="12"/>
      <c r="P5815" s="9"/>
      <c r="Q5815" s="9"/>
    </row>
    <row r="5816" spans="1:17" x14ac:dyDescent="0.2">
      <c r="A5816" s="9"/>
      <c r="B5816" s="10"/>
      <c r="C5816" s="9"/>
      <c r="D5816" s="11"/>
      <c r="E5816" s="11"/>
      <c r="F5816" s="9"/>
      <c r="G5816" s="9"/>
      <c r="H5816" s="9"/>
      <c r="I5816" s="9"/>
      <c r="J5816" s="9"/>
      <c r="K5816" s="9"/>
      <c r="L5816" s="9"/>
      <c r="M5816" s="9"/>
      <c r="N5816" s="9"/>
      <c r="O5816" s="12"/>
      <c r="P5816" s="9"/>
      <c r="Q5816" s="9"/>
    </row>
    <row r="5817" spans="1:17" x14ac:dyDescent="0.2">
      <c r="A5817" s="9"/>
      <c r="B5817" s="10"/>
      <c r="C5817" s="9"/>
      <c r="D5817" s="11"/>
      <c r="E5817" s="11"/>
      <c r="F5817" s="9"/>
      <c r="G5817" s="9"/>
      <c r="H5817" s="9"/>
      <c r="I5817" s="9"/>
      <c r="J5817" s="9"/>
      <c r="K5817" s="9"/>
      <c r="L5817" s="9"/>
      <c r="M5817" s="9"/>
      <c r="N5817" s="9"/>
      <c r="O5817" s="12"/>
      <c r="P5817" s="9"/>
      <c r="Q5817" s="9"/>
    </row>
    <row r="5818" spans="1:17" x14ac:dyDescent="0.2">
      <c r="A5818" s="9"/>
      <c r="B5818" s="10"/>
      <c r="C5818" s="9"/>
      <c r="D5818" s="11"/>
      <c r="E5818" s="11"/>
      <c r="F5818" s="9"/>
      <c r="G5818" s="9"/>
      <c r="H5818" s="9"/>
      <c r="I5818" s="9"/>
      <c r="J5818" s="9"/>
      <c r="K5818" s="9"/>
      <c r="L5818" s="9"/>
      <c r="M5818" s="9"/>
      <c r="N5818" s="9"/>
      <c r="O5818" s="12"/>
      <c r="P5818" s="9"/>
      <c r="Q5818" s="9"/>
    </row>
    <row r="5819" spans="1:17" x14ac:dyDescent="0.2">
      <c r="A5819" s="9"/>
      <c r="B5819" s="10"/>
      <c r="C5819" s="9"/>
      <c r="D5819" s="11"/>
      <c r="E5819" s="11"/>
      <c r="F5819" s="9"/>
      <c r="G5819" s="9"/>
      <c r="H5819" s="9"/>
      <c r="I5819" s="9"/>
      <c r="J5819" s="9"/>
      <c r="K5819" s="9"/>
      <c r="L5819" s="9"/>
      <c r="M5819" s="9"/>
      <c r="N5819" s="9"/>
      <c r="O5819" s="12"/>
      <c r="P5819" s="9"/>
      <c r="Q5819" s="9"/>
    </row>
    <row r="5820" spans="1:17" x14ac:dyDescent="0.2">
      <c r="A5820" s="9"/>
      <c r="B5820" s="10"/>
      <c r="C5820" s="9"/>
      <c r="D5820" s="11"/>
      <c r="E5820" s="11"/>
      <c r="F5820" s="9"/>
      <c r="G5820" s="9"/>
      <c r="H5820" s="9"/>
      <c r="I5820" s="9"/>
      <c r="J5820" s="9"/>
      <c r="K5820" s="9"/>
      <c r="L5820" s="9"/>
      <c r="M5820" s="9"/>
      <c r="N5820" s="9"/>
      <c r="O5820" s="12"/>
      <c r="P5820" s="9"/>
      <c r="Q5820" s="9"/>
    </row>
    <row r="5821" spans="1:17" x14ac:dyDescent="0.2">
      <c r="A5821" s="9"/>
      <c r="B5821" s="10"/>
      <c r="C5821" s="9"/>
      <c r="D5821" s="11"/>
      <c r="E5821" s="11"/>
      <c r="F5821" s="9"/>
      <c r="G5821" s="9"/>
      <c r="H5821" s="9"/>
      <c r="I5821" s="9"/>
      <c r="J5821" s="9"/>
      <c r="K5821" s="9"/>
      <c r="L5821" s="9"/>
      <c r="M5821" s="9"/>
      <c r="N5821" s="9"/>
      <c r="O5821" s="12"/>
      <c r="P5821" s="9"/>
      <c r="Q5821" s="9"/>
    </row>
    <row r="5822" spans="1:17" x14ac:dyDescent="0.2">
      <c r="A5822" s="9"/>
      <c r="B5822" s="10"/>
      <c r="C5822" s="9"/>
      <c r="D5822" s="11"/>
      <c r="E5822" s="11"/>
      <c r="F5822" s="9"/>
      <c r="G5822" s="9"/>
      <c r="H5822" s="9"/>
      <c r="I5822" s="9"/>
      <c r="J5822" s="9"/>
      <c r="K5822" s="9"/>
      <c r="L5822" s="9"/>
      <c r="M5822" s="9"/>
      <c r="N5822" s="9"/>
      <c r="O5822" s="12"/>
      <c r="P5822" s="9"/>
      <c r="Q5822" s="9"/>
    </row>
    <row r="5823" spans="1:17" x14ac:dyDescent="0.2">
      <c r="A5823" s="9"/>
      <c r="B5823" s="10"/>
      <c r="C5823" s="9"/>
      <c r="D5823" s="11"/>
      <c r="E5823" s="11"/>
      <c r="F5823" s="9"/>
      <c r="G5823" s="9"/>
      <c r="H5823" s="9"/>
      <c r="I5823" s="9"/>
      <c r="J5823" s="9"/>
      <c r="K5823" s="9"/>
      <c r="L5823" s="9"/>
      <c r="M5823" s="9"/>
      <c r="N5823" s="9"/>
      <c r="O5823" s="12"/>
      <c r="P5823" s="9"/>
      <c r="Q5823" s="9"/>
    </row>
    <row r="5824" spans="1:17" x14ac:dyDescent="0.2">
      <c r="A5824" s="9"/>
      <c r="B5824" s="10"/>
      <c r="C5824" s="9"/>
      <c r="D5824" s="11"/>
      <c r="E5824" s="11"/>
      <c r="F5824" s="9"/>
      <c r="G5824" s="9"/>
      <c r="H5824" s="9"/>
      <c r="I5824" s="9"/>
      <c r="J5824" s="9"/>
      <c r="K5824" s="9"/>
      <c r="L5824" s="9"/>
      <c r="M5824" s="9"/>
      <c r="N5824" s="9"/>
      <c r="O5824" s="12"/>
      <c r="P5824" s="9"/>
      <c r="Q5824" s="9"/>
    </row>
    <row r="5825" spans="1:17" x14ac:dyDescent="0.2">
      <c r="A5825" s="9"/>
      <c r="B5825" s="10"/>
      <c r="C5825" s="9"/>
      <c r="D5825" s="11"/>
      <c r="E5825" s="11"/>
      <c r="F5825" s="9"/>
      <c r="G5825" s="9"/>
      <c r="H5825" s="9"/>
      <c r="I5825" s="9"/>
      <c r="J5825" s="9"/>
      <c r="K5825" s="9"/>
      <c r="L5825" s="9"/>
      <c r="M5825" s="9"/>
      <c r="N5825" s="9"/>
      <c r="O5825" s="12"/>
      <c r="P5825" s="9"/>
      <c r="Q5825" s="9"/>
    </row>
    <row r="5826" spans="1:17" x14ac:dyDescent="0.2">
      <c r="A5826" s="9"/>
      <c r="B5826" s="10"/>
      <c r="C5826" s="9"/>
      <c r="D5826" s="11"/>
      <c r="E5826" s="11"/>
      <c r="F5826" s="9"/>
      <c r="G5826" s="9"/>
      <c r="H5826" s="9"/>
      <c r="I5826" s="9"/>
      <c r="J5826" s="9"/>
      <c r="K5826" s="9"/>
      <c r="L5826" s="9"/>
      <c r="M5826" s="9"/>
      <c r="N5826" s="9"/>
      <c r="O5826" s="12"/>
      <c r="P5826" s="9"/>
      <c r="Q5826" s="9"/>
    </row>
    <row r="5827" spans="1:17" x14ac:dyDescent="0.2">
      <c r="A5827" s="9"/>
      <c r="B5827" s="10"/>
      <c r="C5827" s="9"/>
      <c r="D5827" s="11"/>
      <c r="E5827" s="11"/>
      <c r="F5827" s="9"/>
      <c r="G5827" s="9"/>
      <c r="H5827" s="9"/>
      <c r="I5827" s="9"/>
      <c r="J5827" s="9"/>
      <c r="K5827" s="9"/>
      <c r="L5827" s="9"/>
      <c r="M5827" s="9"/>
      <c r="N5827" s="9"/>
      <c r="O5827" s="12"/>
      <c r="P5827" s="9"/>
      <c r="Q5827" s="9"/>
    </row>
    <row r="5828" spans="1:17" x14ac:dyDescent="0.2">
      <c r="A5828" s="9"/>
      <c r="B5828" s="10"/>
      <c r="C5828" s="9"/>
      <c r="D5828" s="11"/>
      <c r="E5828" s="11"/>
      <c r="F5828" s="9"/>
      <c r="G5828" s="9"/>
      <c r="H5828" s="9"/>
      <c r="I5828" s="9"/>
      <c r="J5828" s="9"/>
      <c r="K5828" s="9"/>
      <c r="L5828" s="9"/>
      <c r="M5828" s="9"/>
      <c r="N5828" s="9"/>
      <c r="O5828" s="12"/>
      <c r="P5828" s="9"/>
      <c r="Q5828" s="9"/>
    </row>
    <row r="5829" spans="1:17" x14ac:dyDescent="0.2">
      <c r="A5829" s="9"/>
      <c r="B5829" s="10"/>
      <c r="C5829" s="9"/>
      <c r="D5829" s="11"/>
      <c r="E5829" s="11"/>
      <c r="F5829" s="9"/>
      <c r="G5829" s="9"/>
      <c r="H5829" s="9"/>
      <c r="I5829" s="9"/>
      <c r="J5829" s="9"/>
      <c r="K5829" s="9"/>
      <c r="L5829" s="9"/>
      <c r="M5829" s="9"/>
      <c r="N5829" s="9"/>
      <c r="O5829" s="12"/>
      <c r="P5829" s="9"/>
      <c r="Q5829" s="9"/>
    </row>
    <row r="5830" spans="1:17" x14ac:dyDescent="0.2">
      <c r="A5830" s="9"/>
      <c r="B5830" s="10"/>
      <c r="C5830" s="9"/>
      <c r="D5830" s="11"/>
      <c r="E5830" s="11"/>
      <c r="F5830" s="9"/>
      <c r="G5830" s="9"/>
      <c r="H5830" s="9"/>
      <c r="I5830" s="9"/>
      <c r="J5830" s="9"/>
      <c r="K5830" s="9"/>
      <c r="L5830" s="9"/>
      <c r="M5830" s="9"/>
      <c r="N5830" s="9"/>
      <c r="O5830" s="12"/>
      <c r="P5830" s="9"/>
      <c r="Q5830" s="9"/>
    </row>
    <row r="5831" spans="1:17" x14ac:dyDescent="0.2">
      <c r="A5831" s="9"/>
      <c r="B5831" s="10"/>
      <c r="C5831" s="9"/>
      <c r="D5831" s="11"/>
      <c r="E5831" s="11"/>
      <c r="F5831" s="9"/>
      <c r="G5831" s="9"/>
      <c r="H5831" s="9"/>
      <c r="I5831" s="9"/>
      <c r="J5831" s="9"/>
      <c r="K5831" s="9"/>
      <c r="L5831" s="9"/>
      <c r="M5831" s="9"/>
      <c r="N5831" s="9"/>
      <c r="O5831" s="12"/>
      <c r="P5831" s="9"/>
      <c r="Q5831" s="9"/>
    </row>
    <row r="5832" spans="1:17" x14ac:dyDescent="0.2">
      <c r="A5832" s="9"/>
      <c r="B5832" s="10"/>
      <c r="C5832" s="9"/>
      <c r="D5832" s="11"/>
      <c r="E5832" s="11"/>
      <c r="F5832" s="9"/>
      <c r="G5832" s="9"/>
      <c r="H5832" s="9"/>
      <c r="I5832" s="9"/>
      <c r="J5832" s="9"/>
      <c r="K5832" s="9"/>
      <c r="L5832" s="9"/>
      <c r="M5832" s="9"/>
      <c r="N5832" s="9"/>
      <c r="O5832" s="12"/>
      <c r="P5832" s="9"/>
      <c r="Q5832" s="9"/>
    </row>
    <row r="5833" spans="1:17" x14ac:dyDescent="0.2">
      <c r="A5833" s="9"/>
      <c r="B5833" s="10"/>
      <c r="C5833" s="9"/>
      <c r="D5833" s="11"/>
      <c r="E5833" s="11"/>
      <c r="F5833" s="9"/>
      <c r="G5833" s="9"/>
      <c r="H5833" s="9"/>
      <c r="I5833" s="9"/>
      <c r="J5833" s="9"/>
      <c r="K5833" s="9"/>
      <c r="L5833" s="9"/>
      <c r="M5833" s="9"/>
      <c r="N5833" s="9"/>
      <c r="O5833" s="12"/>
      <c r="P5833" s="9"/>
      <c r="Q5833" s="9"/>
    </row>
    <row r="5834" spans="1:17" x14ac:dyDescent="0.2">
      <c r="A5834" s="9"/>
      <c r="B5834" s="10"/>
      <c r="C5834" s="9"/>
      <c r="D5834" s="11"/>
      <c r="E5834" s="11"/>
      <c r="F5834" s="9"/>
      <c r="G5834" s="9"/>
      <c r="H5834" s="9"/>
      <c r="I5834" s="9"/>
      <c r="J5834" s="9"/>
      <c r="K5834" s="9"/>
      <c r="L5834" s="9"/>
      <c r="M5834" s="9"/>
      <c r="N5834" s="9"/>
      <c r="O5834" s="12"/>
      <c r="P5834" s="9"/>
      <c r="Q5834" s="9"/>
    </row>
    <row r="5835" spans="1:17" x14ac:dyDescent="0.2">
      <c r="A5835" s="9"/>
      <c r="B5835" s="10"/>
      <c r="C5835" s="9"/>
      <c r="D5835" s="11"/>
      <c r="E5835" s="11"/>
      <c r="F5835" s="9"/>
      <c r="G5835" s="9"/>
      <c r="H5835" s="9"/>
      <c r="I5835" s="9"/>
      <c r="J5835" s="9"/>
      <c r="K5835" s="9"/>
      <c r="L5835" s="9"/>
      <c r="M5835" s="9"/>
      <c r="N5835" s="9"/>
      <c r="O5835" s="12"/>
      <c r="P5835" s="9"/>
      <c r="Q5835" s="9"/>
    </row>
    <row r="5836" spans="1:17" x14ac:dyDescent="0.2">
      <c r="A5836" s="9"/>
      <c r="B5836" s="10"/>
      <c r="C5836" s="9"/>
      <c r="D5836" s="11"/>
      <c r="E5836" s="11"/>
      <c r="F5836" s="9"/>
      <c r="G5836" s="9"/>
      <c r="H5836" s="9"/>
      <c r="I5836" s="9"/>
      <c r="J5836" s="9"/>
      <c r="K5836" s="9"/>
      <c r="L5836" s="9"/>
      <c r="M5836" s="9"/>
      <c r="N5836" s="9"/>
      <c r="O5836" s="12"/>
      <c r="P5836" s="9"/>
      <c r="Q5836" s="9"/>
    </row>
    <row r="5837" spans="1:17" x14ac:dyDescent="0.2">
      <c r="A5837" s="9"/>
      <c r="B5837" s="10"/>
      <c r="C5837" s="9"/>
      <c r="D5837" s="11"/>
      <c r="E5837" s="11"/>
      <c r="F5837" s="9"/>
      <c r="G5837" s="9"/>
      <c r="H5837" s="9"/>
      <c r="I5837" s="9"/>
      <c r="J5837" s="9"/>
      <c r="K5837" s="9"/>
      <c r="L5837" s="9"/>
      <c r="M5837" s="9"/>
      <c r="N5837" s="9"/>
      <c r="O5837" s="12"/>
      <c r="P5837" s="9"/>
      <c r="Q5837" s="9"/>
    </row>
    <row r="5838" spans="1:17" x14ac:dyDescent="0.2">
      <c r="A5838" s="9"/>
      <c r="B5838" s="10"/>
      <c r="C5838" s="9"/>
      <c r="D5838" s="11"/>
      <c r="E5838" s="11"/>
      <c r="F5838" s="9"/>
      <c r="G5838" s="9"/>
      <c r="H5838" s="9"/>
      <c r="I5838" s="9"/>
      <c r="J5838" s="9"/>
      <c r="K5838" s="9"/>
      <c r="L5838" s="9"/>
      <c r="M5838" s="9"/>
      <c r="N5838" s="9"/>
      <c r="O5838" s="12"/>
      <c r="P5838" s="9"/>
      <c r="Q5838" s="9"/>
    </row>
    <row r="5839" spans="1:17" x14ac:dyDescent="0.2">
      <c r="A5839" s="9"/>
      <c r="B5839" s="10"/>
      <c r="C5839" s="9"/>
      <c r="D5839" s="11"/>
      <c r="E5839" s="11"/>
      <c r="F5839" s="9"/>
      <c r="G5839" s="9"/>
      <c r="H5839" s="9"/>
      <c r="I5839" s="9"/>
      <c r="J5839" s="9"/>
      <c r="K5839" s="9"/>
      <c r="L5839" s="9"/>
      <c r="M5839" s="9"/>
      <c r="N5839" s="9"/>
      <c r="O5839" s="12"/>
      <c r="P5839" s="9"/>
      <c r="Q5839" s="9"/>
    </row>
    <row r="5840" spans="1:17" x14ac:dyDescent="0.2">
      <c r="A5840" s="9"/>
      <c r="B5840" s="10"/>
      <c r="C5840" s="9"/>
      <c r="D5840" s="11"/>
      <c r="E5840" s="11"/>
      <c r="F5840" s="9"/>
      <c r="G5840" s="9"/>
      <c r="H5840" s="9"/>
      <c r="I5840" s="9"/>
      <c r="J5840" s="9"/>
      <c r="K5840" s="9"/>
      <c r="L5840" s="9"/>
      <c r="M5840" s="9"/>
      <c r="N5840" s="9"/>
      <c r="O5840" s="12"/>
      <c r="P5840" s="9"/>
      <c r="Q5840" s="9"/>
    </row>
    <row r="5841" spans="1:17" x14ac:dyDescent="0.2">
      <c r="A5841" s="9"/>
      <c r="B5841" s="10"/>
      <c r="C5841" s="9"/>
      <c r="D5841" s="11"/>
      <c r="E5841" s="11"/>
      <c r="F5841" s="9"/>
      <c r="G5841" s="9"/>
      <c r="H5841" s="9"/>
      <c r="I5841" s="9"/>
      <c r="J5841" s="9"/>
      <c r="K5841" s="9"/>
      <c r="L5841" s="9"/>
      <c r="M5841" s="9"/>
      <c r="N5841" s="9"/>
      <c r="O5841" s="12"/>
      <c r="P5841" s="9"/>
      <c r="Q5841" s="9"/>
    </row>
    <row r="5842" spans="1:17" x14ac:dyDescent="0.2">
      <c r="A5842" s="9"/>
      <c r="B5842" s="10"/>
      <c r="C5842" s="9"/>
      <c r="D5842" s="11"/>
      <c r="E5842" s="11"/>
      <c r="F5842" s="9"/>
      <c r="G5842" s="9"/>
      <c r="H5842" s="9"/>
      <c r="I5842" s="9"/>
      <c r="J5842" s="9"/>
      <c r="K5842" s="9"/>
      <c r="L5842" s="9"/>
      <c r="M5842" s="9"/>
      <c r="N5842" s="9"/>
      <c r="O5842" s="12"/>
      <c r="P5842" s="9"/>
      <c r="Q5842" s="9"/>
    </row>
    <row r="5843" spans="1:17" x14ac:dyDescent="0.2">
      <c r="A5843" s="9"/>
      <c r="B5843" s="10"/>
      <c r="C5843" s="9"/>
      <c r="D5843" s="11"/>
      <c r="E5843" s="11"/>
      <c r="F5843" s="9"/>
      <c r="G5843" s="9"/>
      <c r="H5843" s="9"/>
      <c r="I5843" s="9"/>
      <c r="J5843" s="9"/>
      <c r="K5843" s="9"/>
      <c r="L5843" s="9"/>
      <c r="M5843" s="9"/>
      <c r="N5843" s="9"/>
      <c r="O5843" s="12"/>
      <c r="P5843" s="9"/>
      <c r="Q5843" s="9"/>
    </row>
    <row r="5844" spans="1:17" x14ac:dyDescent="0.2">
      <c r="A5844" s="9"/>
      <c r="B5844" s="10"/>
      <c r="C5844" s="9"/>
      <c r="D5844" s="11"/>
      <c r="E5844" s="11"/>
      <c r="F5844" s="9"/>
      <c r="G5844" s="9"/>
      <c r="H5844" s="9"/>
      <c r="I5844" s="9"/>
      <c r="J5844" s="9"/>
      <c r="K5844" s="9"/>
      <c r="L5844" s="9"/>
      <c r="M5844" s="9"/>
      <c r="N5844" s="9"/>
      <c r="O5844" s="12"/>
      <c r="P5844" s="9"/>
      <c r="Q5844" s="9"/>
    </row>
    <row r="5845" spans="1:17" x14ac:dyDescent="0.2">
      <c r="A5845" s="9"/>
      <c r="B5845" s="10"/>
      <c r="C5845" s="9"/>
      <c r="D5845" s="11"/>
      <c r="E5845" s="11"/>
      <c r="F5845" s="9"/>
      <c r="G5845" s="9"/>
      <c r="H5845" s="9"/>
      <c r="I5845" s="9"/>
      <c r="J5845" s="9"/>
      <c r="K5845" s="9"/>
      <c r="L5845" s="9"/>
      <c r="M5845" s="9"/>
      <c r="N5845" s="9"/>
      <c r="O5845" s="12"/>
      <c r="P5845" s="9"/>
      <c r="Q5845" s="9"/>
    </row>
    <row r="5846" spans="1:17" x14ac:dyDescent="0.2">
      <c r="A5846" s="9"/>
      <c r="B5846" s="10"/>
      <c r="C5846" s="9"/>
      <c r="D5846" s="11"/>
      <c r="E5846" s="11"/>
      <c r="F5846" s="9"/>
      <c r="G5846" s="9"/>
      <c r="H5846" s="9"/>
      <c r="I5846" s="9"/>
      <c r="J5846" s="9"/>
      <c r="K5846" s="9"/>
      <c r="L5846" s="9"/>
      <c r="M5846" s="9"/>
      <c r="N5846" s="9"/>
      <c r="O5846" s="12"/>
      <c r="P5846" s="9"/>
      <c r="Q5846" s="9"/>
    </row>
    <row r="5847" spans="1:17" x14ac:dyDescent="0.2">
      <c r="A5847" s="9"/>
      <c r="B5847" s="10"/>
      <c r="C5847" s="9"/>
      <c r="D5847" s="11"/>
      <c r="E5847" s="11"/>
      <c r="F5847" s="9"/>
      <c r="G5847" s="9"/>
      <c r="H5847" s="9"/>
      <c r="I5847" s="9"/>
      <c r="J5847" s="9"/>
      <c r="K5847" s="9"/>
      <c r="L5847" s="9"/>
      <c r="M5847" s="9"/>
      <c r="N5847" s="9"/>
      <c r="O5847" s="12"/>
      <c r="P5847" s="9"/>
      <c r="Q5847" s="9"/>
    </row>
    <row r="5848" spans="1:17" x14ac:dyDescent="0.2">
      <c r="A5848" s="9"/>
      <c r="B5848" s="10"/>
      <c r="C5848" s="9"/>
      <c r="D5848" s="11"/>
      <c r="E5848" s="11"/>
      <c r="F5848" s="9"/>
      <c r="G5848" s="9"/>
      <c r="H5848" s="9"/>
      <c r="I5848" s="9"/>
      <c r="J5848" s="9"/>
      <c r="K5848" s="9"/>
      <c r="L5848" s="9"/>
      <c r="M5848" s="9"/>
      <c r="N5848" s="9"/>
      <c r="O5848" s="12"/>
      <c r="P5848" s="9"/>
      <c r="Q5848" s="9"/>
    </row>
    <row r="5849" spans="1:17" x14ac:dyDescent="0.2">
      <c r="A5849" s="9"/>
      <c r="B5849" s="10"/>
      <c r="C5849" s="9"/>
      <c r="D5849" s="11"/>
      <c r="E5849" s="11"/>
      <c r="F5849" s="9"/>
      <c r="G5849" s="9"/>
      <c r="H5849" s="9"/>
      <c r="I5849" s="9"/>
      <c r="J5849" s="9"/>
      <c r="K5849" s="9"/>
      <c r="L5849" s="9"/>
      <c r="M5849" s="9"/>
      <c r="N5849" s="9"/>
      <c r="O5849" s="12"/>
      <c r="P5849" s="9"/>
      <c r="Q5849" s="9"/>
    </row>
    <row r="5850" spans="1:17" x14ac:dyDescent="0.2">
      <c r="A5850" s="9"/>
      <c r="B5850" s="10"/>
      <c r="C5850" s="9"/>
      <c r="D5850" s="11"/>
      <c r="E5850" s="11"/>
      <c r="F5850" s="9"/>
      <c r="G5850" s="9"/>
      <c r="H5850" s="9"/>
      <c r="I5850" s="9"/>
      <c r="J5850" s="9"/>
      <c r="K5850" s="9"/>
      <c r="L5850" s="9"/>
      <c r="M5850" s="9"/>
      <c r="N5850" s="9"/>
      <c r="O5850" s="12"/>
      <c r="P5850" s="9"/>
      <c r="Q5850" s="9"/>
    </row>
    <row r="5851" spans="1:17" x14ac:dyDescent="0.2">
      <c r="A5851" s="9"/>
      <c r="B5851" s="10"/>
      <c r="C5851" s="9"/>
      <c r="D5851" s="11"/>
      <c r="E5851" s="11"/>
      <c r="F5851" s="9"/>
      <c r="G5851" s="9"/>
      <c r="H5851" s="9"/>
      <c r="I5851" s="9"/>
      <c r="J5851" s="9"/>
      <c r="K5851" s="9"/>
      <c r="L5851" s="9"/>
      <c r="M5851" s="9"/>
      <c r="N5851" s="9"/>
      <c r="O5851" s="12"/>
      <c r="P5851" s="9"/>
      <c r="Q5851" s="9"/>
    </row>
    <row r="5852" spans="1:17" x14ac:dyDescent="0.2">
      <c r="A5852" s="9"/>
      <c r="B5852" s="10"/>
      <c r="C5852" s="9"/>
      <c r="D5852" s="11"/>
      <c r="E5852" s="11"/>
      <c r="F5852" s="9"/>
      <c r="G5852" s="9"/>
      <c r="H5852" s="9"/>
      <c r="I5852" s="9"/>
      <c r="J5852" s="9"/>
      <c r="K5852" s="9"/>
      <c r="L5852" s="9"/>
      <c r="M5852" s="9"/>
      <c r="N5852" s="9"/>
      <c r="O5852" s="12"/>
      <c r="P5852" s="9"/>
      <c r="Q5852" s="9"/>
    </row>
    <row r="5853" spans="1:17" x14ac:dyDescent="0.2">
      <c r="A5853" s="9"/>
      <c r="B5853" s="10"/>
      <c r="C5853" s="9"/>
      <c r="D5853" s="11"/>
      <c r="E5853" s="11"/>
      <c r="F5853" s="9"/>
      <c r="G5853" s="9"/>
      <c r="H5853" s="9"/>
      <c r="I5853" s="9"/>
      <c r="J5853" s="9"/>
      <c r="K5853" s="9"/>
      <c r="L5853" s="9"/>
      <c r="M5853" s="9"/>
      <c r="N5853" s="9"/>
      <c r="O5853" s="12"/>
      <c r="P5853" s="9"/>
      <c r="Q5853" s="9"/>
    </row>
    <row r="5854" spans="1:17" x14ac:dyDescent="0.2">
      <c r="A5854" s="9"/>
      <c r="B5854" s="10"/>
      <c r="C5854" s="9"/>
      <c r="D5854" s="11"/>
      <c r="E5854" s="11"/>
      <c r="F5854" s="9"/>
      <c r="G5854" s="9"/>
      <c r="H5854" s="9"/>
      <c r="I5854" s="9"/>
      <c r="J5854" s="9"/>
      <c r="K5854" s="9"/>
      <c r="L5854" s="9"/>
      <c r="M5854" s="9"/>
      <c r="N5854" s="9"/>
      <c r="O5854" s="12"/>
      <c r="P5854" s="9"/>
      <c r="Q5854" s="9"/>
    </row>
    <row r="5855" spans="1:17" x14ac:dyDescent="0.2">
      <c r="A5855" s="9"/>
      <c r="B5855" s="10"/>
      <c r="C5855" s="9"/>
      <c r="D5855" s="11"/>
      <c r="E5855" s="11"/>
      <c r="F5855" s="9"/>
      <c r="G5855" s="9"/>
      <c r="H5855" s="9"/>
      <c r="I5855" s="9"/>
      <c r="J5855" s="9"/>
      <c r="K5855" s="9"/>
      <c r="L5855" s="9"/>
      <c r="M5855" s="9"/>
      <c r="N5855" s="9"/>
      <c r="O5855" s="12"/>
      <c r="P5855" s="9"/>
      <c r="Q5855" s="9"/>
    </row>
    <row r="5856" spans="1:17" x14ac:dyDescent="0.2">
      <c r="A5856" s="9"/>
      <c r="B5856" s="10"/>
      <c r="C5856" s="9"/>
      <c r="D5856" s="11"/>
      <c r="E5856" s="11"/>
      <c r="F5856" s="9"/>
      <c r="G5856" s="9"/>
      <c r="H5856" s="9"/>
      <c r="I5856" s="9"/>
      <c r="J5856" s="9"/>
      <c r="K5856" s="9"/>
      <c r="L5856" s="9"/>
      <c r="M5856" s="9"/>
      <c r="N5856" s="9"/>
      <c r="O5856" s="12"/>
      <c r="P5856" s="9"/>
      <c r="Q5856" s="9"/>
    </row>
    <row r="5857" spans="1:17" x14ac:dyDescent="0.2">
      <c r="A5857" s="9"/>
      <c r="B5857" s="10"/>
      <c r="C5857" s="9"/>
      <c r="D5857" s="11"/>
      <c r="E5857" s="11"/>
      <c r="F5857" s="9"/>
      <c r="G5857" s="9"/>
      <c r="H5857" s="9"/>
      <c r="I5857" s="9"/>
      <c r="J5857" s="9"/>
      <c r="K5857" s="9"/>
      <c r="L5857" s="9"/>
      <c r="M5857" s="9"/>
      <c r="N5857" s="9"/>
      <c r="O5857" s="12"/>
      <c r="P5857" s="9"/>
      <c r="Q5857" s="9"/>
    </row>
    <row r="5858" spans="1:17" x14ac:dyDescent="0.2">
      <c r="A5858" s="9"/>
      <c r="B5858" s="10"/>
      <c r="C5858" s="9"/>
      <c r="D5858" s="11"/>
      <c r="E5858" s="11"/>
      <c r="F5858" s="9"/>
      <c r="G5858" s="9"/>
      <c r="H5858" s="9"/>
      <c r="I5858" s="9"/>
      <c r="J5858" s="9"/>
      <c r="K5858" s="9"/>
      <c r="L5858" s="9"/>
      <c r="M5858" s="9"/>
      <c r="N5858" s="9"/>
      <c r="O5858" s="12"/>
      <c r="P5858" s="9"/>
      <c r="Q5858" s="9"/>
    </row>
    <row r="5859" spans="1:17" x14ac:dyDescent="0.2">
      <c r="A5859" s="9"/>
      <c r="B5859" s="10"/>
      <c r="C5859" s="9"/>
      <c r="D5859" s="11"/>
      <c r="E5859" s="11"/>
      <c r="F5859" s="9"/>
      <c r="G5859" s="9"/>
      <c r="H5859" s="9"/>
      <c r="I5859" s="9"/>
      <c r="J5859" s="9"/>
      <c r="K5859" s="9"/>
      <c r="L5859" s="9"/>
      <c r="M5859" s="9"/>
      <c r="N5859" s="9"/>
      <c r="O5859" s="12"/>
      <c r="P5859" s="9"/>
      <c r="Q5859" s="9"/>
    </row>
    <row r="5860" spans="1:17" x14ac:dyDescent="0.2">
      <c r="A5860" s="9"/>
      <c r="B5860" s="10"/>
      <c r="C5860" s="9"/>
      <c r="D5860" s="11"/>
      <c r="E5860" s="11"/>
      <c r="F5860" s="9"/>
      <c r="G5860" s="9"/>
      <c r="H5860" s="9"/>
      <c r="I5860" s="9"/>
      <c r="J5860" s="9"/>
      <c r="K5860" s="9"/>
      <c r="L5860" s="9"/>
      <c r="M5860" s="9"/>
      <c r="N5860" s="9"/>
      <c r="O5860" s="12"/>
      <c r="P5860" s="9"/>
      <c r="Q5860" s="9"/>
    </row>
    <row r="5861" spans="1:17" x14ac:dyDescent="0.2">
      <c r="A5861" s="9"/>
      <c r="B5861" s="10"/>
      <c r="C5861" s="9"/>
      <c r="D5861" s="11"/>
      <c r="E5861" s="11"/>
      <c r="F5861" s="9"/>
      <c r="G5861" s="9"/>
      <c r="H5861" s="9"/>
      <c r="I5861" s="9"/>
      <c r="J5861" s="9"/>
      <c r="K5861" s="9"/>
      <c r="L5861" s="9"/>
      <c r="M5861" s="9"/>
      <c r="N5861" s="9"/>
      <c r="O5861" s="12"/>
      <c r="P5861" s="9"/>
      <c r="Q5861" s="9"/>
    </row>
    <row r="5862" spans="1:17" x14ac:dyDescent="0.2">
      <c r="A5862" s="9"/>
      <c r="B5862" s="10"/>
      <c r="C5862" s="9"/>
      <c r="D5862" s="11"/>
      <c r="E5862" s="11"/>
      <c r="F5862" s="9"/>
      <c r="G5862" s="9"/>
      <c r="H5862" s="9"/>
      <c r="I5862" s="9"/>
      <c r="J5862" s="9"/>
      <c r="K5862" s="9"/>
      <c r="L5862" s="9"/>
      <c r="M5862" s="9"/>
      <c r="N5862" s="9"/>
      <c r="O5862" s="12"/>
      <c r="P5862" s="9"/>
      <c r="Q5862" s="9"/>
    </row>
    <row r="5863" spans="1:17" x14ac:dyDescent="0.2">
      <c r="A5863" s="9"/>
      <c r="B5863" s="10"/>
      <c r="C5863" s="9"/>
      <c r="D5863" s="11"/>
      <c r="E5863" s="11"/>
      <c r="F5863" s="9"/>
      <c r="G5863" s="9"/>
      <c r="H5863" s="9"/>
      <c r="I5863" s="9"/>
      <c r="J5863" s="9"/>
      <c r="K5863" s="9"/>
      <c r="L5863" s="9"/>
      <c r="M5863" s="9"/>
      <c r="N5863" s="9"/>
      <c r="O5863" s="12"/>
      <c r="P5863" s="9"/>
      <c r="Q5863" s="9"/>
    </row>
    <row r="5864" spans="1:17" x14ac:dyDescent="0.2">
      <c r="A5864" s="9"/>
      <c r="B5864" s="10"/>
      <c r="C5864" s="9"/>
      <c r="D5864" s="11"/>
      <c r="E5864" s="11"/>
      <c r="F5864" s="9"/>
      <c r="G5864" s="9"/>
      <c r="H5864" s="9"/>
      <c r="I5864" s="9"/>
      <c r="J5864" s="9"/>
      <c r="K5864" s="9"/>
      <c r="L5864" s="9"/>
      <c r="M5864" s="9"/>
      <c r="N5864" s="9"/>
      <c r="O5864" s="12"/>
      <c r="P5864" s="9"/>
      <c r="Q5864" s="9"/>
    </row>
    <row r="5865" spans="1:17" x14ac:dyDescent="0.2">
      <c r="A5865" s="9"/>
      <c r="B5865" s="10"/>
      <c r="C5865" s="9"/>
      <c r="D5865" s="11"/>
      <c r="E5865" s="11"/>
      <c r="F5865" s="9"/>
      <c r="G5865" s="9"/>
      <c r="H5865" s="9"/>
      <c r="I5865" s="9"/>
      <c r="J5865" s="9"/>
      <c r="K5865" s="9"/>
      <c r="L5865" s="9"/>
      <c r="M5865" s="9"/>
      <c r="N5865" s="9"/>
      <c r="O5865" s="12"/>
      <c r="P5865" s="9"/>
      <c r="Q5865" s="9"/>
    </row>
    <row r="5866" spans="1:17" x14ac:dyDescent="0.2">
      <c r="A5866" s="9"/>
      <c r="B5866" s="10"/>
      <c r="C5866" s="9"/>
      <c r="D5866" s="11"/>
      <c r="E5866" s="11"/>
      <c r="F5866" s="9"/>
      <c r="G5866" s="9"/>
      <c r="H5866" s="9"/>
      <c r="I5866" s="9"/>
      <c r="J5866" s="9"/>
      <c r="K5866" s="9"/>
      <c r="L5866" s="9"/>
      <c r="M5866" s="9"/>
      <c r="N5866" s="9"/>
      <c r="O5866" s="12"/>
      <c r="P5866" s="9"/>
      <c r="Q5866" s="9"/>
    </row>
    <row r="5867" spans="1:17" x14ac:dyDescent="0.2">
      <c r="A5867" s="9"/>
      <c r="B5867" s="10"/>
      <c r="C5867" s="9"/>
      <c r="D5867" s="11"/>
      <c r="E5867" s="11"/>
      <c r="F5867" s="9"/>
      <c r="G5867" s="9"/>
      <c r="H5867" s="9"/>
      <c r="I5867" s="9"/>
      <c r="J5867" s="9"/>
      <c r="K5867" s="9"/>
      <c r="L5867" s="9"/>
      <c r="M5867" s="9"/>
      <c r="N5867" s="9"/>
      <c r="O5867" s="12"/>
      <c r="P5867" s="9"/>
      <c r="Q5867" s="9"/>
    </row>
    <row r="5868" spans="1:17" x14ac:dyDescent="0.2">
      <c r="A5868" s="9"/>
      <c r="B5868" s="10"/>
      <c r="C5868" s="9"/>
      <c r="D5868" s="11"/>
      <c r="E5868" s="11"/>
      <c r="F5868" s="9"/>
      <c r="G5868" s="9"/>
      <c r="H5868" s="9"/>
      <c r="I5868" s="9"/>
      <c r="J5868" s="9"/>
      <c r="K5868" s="9"/>
      <c r="L5868" s="9"/>
      <c r="M5868" s="9"/>
      <c r="N5868" s="9"/>
      <c r="O5868" s="12"/>
      <c r="P5868" s="9"/>
      <c r="Q5868" s="9"/>
    </row>
    <row r="5869" spans="1:17" x14ac:dyDescent="0.2">
      <c r="A5869" s="9"/>
      <c r="B5869" s="10"/>
      <c r="C5869" s="9"/>
      <c r="D5869" s="11"/>
      <c r="E5869" s="11"/>
      <c r="F5869" s="9"/>
      <c r="G5869" s="9"/>
      <c r="H5869" s="9"/>
      <c r="I5869" s="9"/>
      <c r="J5869" s="9"/>
      <c r="K5869" s="9"/>
      <c r="L5869" s="9"/>
      <c r="M5869" s="9"/>
      <c r="N5869" s="9"/>
      <c r="O5869" s="12"/>
      <c r="P5869" s="9"/>
      <c r="Q5869" s="9"/>
    </row>
    <row r="5870" spans="1:17" x14ac:dyDescent="0.2">
      <c r="A5870" s="9"/>
      <c r="B5870" s="10"/>
      <c r="C5870" s="9"/>
      <c r="D5870" s="11"/>
      <c r="E5870" s="11"/>
      <c r="F5870" s="9"/>
      <c r="G5870" s="9"/>
      <c r="H5870" s="9"/>
      <c r="I5870" s="9"/>
      <c r="J5870" s="9"/>
      <c r="K5870" s="9"/>
      <c r="L5870" s="9"/>
      <c r="M5870" s="9"/>
      <c r="N5870" s="9"/>
      <c r="O5870" s="12"/>
      <c r="P5870" s="9"/>
      <c r="Q5870" s="9"/>
    </row>
    <row r="5871" spans="1:17" x14ac:dyDescent="0.2">
      <c r="A5871" s="9"/>
      <c r="B5871" s="10"/>
      <c r="C5871" s="9"/>
      <c r="D5871" s="11"/>
      <c r="E5871" s="11"/>
      <c r="F5871" s="9"/>
      <c r="G5871" s="9"/>
      <c r="H5871" s="9"/>
      <c r="I5871" s="9"/>
      <c r="J5871" s="9"/>
      <c r="K5871" s="9"/>
      <c r="L5871" s="9"/>
      <c r="M5871" s="9"/>
      <c r="N5871" s="9"/>
      <c r="O5871" s="12"/>
      <c r="P5871" s="9"/>
      <c r="Q5871" s="9"/>
    </row>
    <row r="5872" spans="1:17" x14ac:dyDescent="0.2">
      <c r="A5872" s="9"/>
      <c r="B5872" s="10"/>
      <c r="C5872" s="9"/>
      <c r="D5872" s="11"/>
      <c r="E5872" s="11"/>
      <c r="F5872" s="9"/>
      <c r="G5872" s="9"/>
      <c r="H5872" s="9"/>
      <c r="I5872" s="9"/>
      <c r="J5872" s="9"/>
      <c r="K5872" s="9"/>
      <c r="L5872" s="9"/>
      <c r="M5872" s="9"/>
      <c r="N5872" s="9"/>
      <c r="O5872" s="12"/>
      <c r="P5872" s="9"/>
      <c r="Q5872" s="9"/>
    </row>
    <row r="5873" spans="1:17" x14ac:dyDescent="0.2">
      <c r="A5873" s="9"/>
      <c r="B5873" s="10"/>
      <c r="C5873" s="9"/>
      <c r="D5873" s="11"/>
      <c r="E5873" s="11"/>
      <c r="F5873" s="9"/>
      <c r="G5873" s="9"/>
      <c r="H5873" s="9"/>
      <c r="I5873" s="9"/>
      <c r="J5873" s="9"/>
      <c r="K5873" s="9"/>
      <c r="L5873" s="9"/>
      <c r="M5873" s="9"/>
      <c r="N5873" s="9"/>
      <c r="O5873" s="12"/>
      <c r="P5873" s="9"/>
      <c r="Q5873" s="9"/>
    </row>
    <row r="5874" spans="1:17" x14ac:dyDescent="0.2">
      <c r="A5874" s="9"/>
      <c r="B5874" s="10"/>
      <c r="C5874" s="9"/>
      <c r="D5874" s="11"/>
      <c r="E5874" s="11"/>
      <c r="F5874" s="9"/>
      <c r="G5874" s="9"/>
      <c r="H5874" s="9"/>
      <c r="I5874" s="9"/>
      <c r="J5874" s="9"/>
      <c r="K5874" s="9"/>
      <c r="L5874" s="9"/>
      <c r="M5874" s="9"/>
      <c r="N5874" s="9"/>
      <c r="O5874" s="12"/>
      <c r="P5874" s="9"/>
      <c r="Q5874" s="9"/>
    </row>
    <row r="5875" spans="1:17" x14ac:dyDescent="0.2">
      <c r="A5875" s="9"/>
      <c r="B5875" s="10"/>
      <c r="C5875" s="9"/>
      <c r="D5875" s="11"/>
      <c r="E5875" s="11"/>
      <c r="F5875" s="9"/>
      <c r="G5875" s="9"/>
      <c r="H5875" s="9"/>
      <c r="I5875" s="9"/>
      <c r="J5875" s="9"/>
      <c r="K5875" s="9"/>
      <c r="L5875" s="9"/>
      <c r="M5875" s="9"/>
      <c r="N5875" s="9"/>
      <c r="O5875" s="12"/>
      <c r="P5875" s="9"/>
      <c r="Q5875" s="9"/>
    </row>
    <row r="5876" spans="1:17" x14ac:dyDescent="0.2">
      <c r="A5876" s="9"/>
      <c r="B5876" s="10"/>
      <c r="C5876" s="9"/>
      <c r="D5876" s="11"/>
      <c r="E5876" s="11"/>
      <c r="F5876" s="9"/>
      <c r="G5876" s="9"/>
      <c r="H5876" s="9"/>
      <c r="I5876" s="9"/>
      <c r="J5876" s="9"/>
      <c r="K5876" s="9"/>
      <c r="L5876" s="9"/>
      <c r="M5876" s="9"/>
      <c r="N5876" s="9"/>
      <c r="O5876" s="12"/>
      <c r="P5876" s="9"/>
      <c r="Q5876" s="9"/>
    </row>
    <row r="5877" spans="1:17" x14ac:dyDescent="0.2">
      <c r="A5877" s="9"/>
      <c r="B5877" s="10"/>
      <c r="C5877" s="9"/>
      <c r="D5877" s="11"/>
      <c r="E5877" s="11"/>
      <c r="F5877" s="9"/>
      <c r="G5877" s="9"/>
      <c r="H5877" s="9"/>
      <c r="I5877" s="9"/>
      <c r="J5877" s="9"/>
      <c r="K5877" s="9"/>
      <c r="L5877" s="9"/>
      <c r="M5877" s="9"/>
      <c r="N5877" s="9"/>
      <c r="O5877" s="12"/>
      <c r="P5877" s="9"/>
      <c r="Q5877" s="9"/>
    </row>
    <row r="5878" spans="1:17" x14ac:dyDescent="0.2">
      <c r="A5878" s="9"/>
      <c r="B5878" s="10"/>
      <c r="C5878" s="9"/>
      <c r="D5878" s="11"/>
      <c r="E5878" s="11"/>
      <c r="F5878" s="9"/>
      <c r="G5878" s="9"/>
      <c r="H5878" s="9"/>
      <c r="I5878" s="9"/>
      <c r="J5878" s="9"/>
      <c r="K5878" s="9"/>
      <c r="L5878" s="9"/>
      <c r="M5878" s="9"/>
      <c r="N5878" s="9"/>
      <c r="O5878" s="12"/>
      <c r="P5878" s="9"/>
      <c r="Q5878" s="9"/>
    </row>
    <row r="5879" spans="1:17" x14ac:dyDescent="0.2">
      <c r="A5879" s="9"/>
      <c r="B5879" s="10"/>
      <c r="C5879" s="9"/>
      <c r="D5879" s="11"/>
      <c r="E5879" s="11"/>
      <c r="F5879" s="9"/>
      <c r="G5879" s="9"/>
      <c r="H5879" s="9"/>
      <c r="I5879" s="9"/>
      <c r="J5879" s="9"/>
      <c r="K5879" s="9"/>
      <c r="L5879" s="9"/>
      <c r="M5879" s="9"/>
      <c r="N5879" s="9"/>
      <c r="O5879" s="12"/>
      <c r="P5879" s="9"/>
      <c r="Q5879" s="9"/>
    </row>
    <row r="5880" spans="1:17" x14ac:dyDescent="0.2">
      <c r="A5880" s="9"/>
      <c r="B5880" s="10"/>
      <c r="C5880" s="9"/>
      <c r="D5880" s="11"/>
      <c r="E5880" s="11"/>
      <c r="F5880" s="9"/>
      <c r="G5880" s="9"/>
      <c r="H5880" s="9"/>
      <c r="I5880" s="9"/>
      <c r="J5880" s="9"/>
      <c r="K5880" s="9"/>
      <c r="L5880" s="9"/>
      <c r="M5880" s="9"/>
      <c r="N5880" s="9"/>
      <c r="O5880" s="12"/>
      <c r="P5880" s="9"/>
      <c r="Q5880" s="9"/>
    </row>
    <row r="5881" spans="1:17" x14ac:dyDescent="0.2">
      <c r="A5881" s="9"/>
      <c r="B5881" s="10"/>
      <c r="C5881" s="9"/>
      <c r="D5881" s="11"/>
      <c r="E5881" s="11"/>
      <c r="F5881" s="9"/>
      <c r="G5881" s="9"/>
      <c r="H5881" s="9"/>
      <c r="I5881" s="9"/>
      <c r="J5881" s="9"/>
      <c r="K5881" s="9"/>
      <c r="L5881" s="9"/>
      <c r="M5881" s="9"/>
      <c r="N5881" s="9"/>
      <c r="O5881" s="12"/>
      <c r="P5881" s="9"/>
      <c r="Q5881" s="9"/>
    </row>
    <row r="5882" spans="1:17" x14ac:dyDescent="0.2">
      <c r="A5882" s="9"/>
      <c r="B5882" s="10"/>
      <c r="C5882" s="9"/>
      <c r="D5882" s="11"/>
      <c r="E5882" s="11"/>
      <c r="F5882" s="9"/>
      <c r="G5882" s="9"/>
      <c r="H5882" s="9"/>
      <c r="I5882" s="9"/>
      <c r="J5882" s="9"/>
      <c r="K5882" s="9"/>
      <c r="L5882" s="9"/>
      <c r="M5882" s="9"/>
      <c r="N5882" s="9"/>
      <c r="O5882" s="12"/>
      <c r="P5882" s="9"/>
      <c r="Q5882" s="9"/>
    </row>
    <row r="5883" spans="1:17" x14ac:dyDescent="0.2">
      <c r="A5883" s="9"/>
      <c r="B5883" s="10"/>
      <c r="C5883" s="9"/>
      <c r="D5883" s="11"/>
      <c r="E5883" s="11"/>
      <c r="F5883" s="9"/>
      <c r="G5883" s="9"/>
      <c r="H5883" s="9"/>
      <c r="I5883" s="9"/>
      <c r="J5883" s="9"/>
      <c r="K5883" s="9"/>
      <c r="L5883" s="9"/>
      <c r="M5883" s="9"/>
      <c r="N5883" s="9"/>
      <c r="O5883" s="12"/>
      <c r="P5883" s="9"/>
      <c r="Q5883" s="9"/>
    </row>
    <row r="5884" spans="1:17" x14ac:dyDescent="0.2">
      <c r="A5884" s="9"/>
      <c r="B5884" s="10"/>
      <c r="C5884" s="9"/>
      <c r="D5884" s="11"/>
      <c r="E5884" s="11"/>
      <c r="F5884" s="9"/>
      <c r="G5884" s="9"/>
      <c r="H5884" s="9"/>
      <c r="I5884" s="9"/>
      <c r="J5884" s="9"/>
      <c r="K5884" s="9"/>
      <c r="L5884" s="9"/>
      <c r="M5884" s="9"/>
      <c r="N5884" s="9"/>
      <c r="O5884" s="12"/>
      <c r="P5884" s="9"/>
      <c r="Q5884" s="9"/>
    </row>
    <row r="5885" spans="1:17" x14ac:dyDescent="0.2">
      <c r="A5885" s="9"/>
      <c r="B5885" s="10"/>
      <c r="C5885" s="9"/>
      <c r="D5885" s="11"/>
      <c r="E5885" s="11"/>
      <c r="F5885" s="9"/>
      <c r="G5885" s="9"/>
      <c r="H5885" s="9"/>
      <c r="I5885" s="9"/>
      <c r="J5885" s="9"/>
      <c r="K5885" s="9"/>
      <c r="L5885" s="9"/>
      <c r="M5885" s="9"/>
      <c r="N5885" s="9"/>
      <c r="O5885" s="12"/>
      <c r="P5885" s="9"/>
      <c r="Q5885" s="9"/>
    </row>
    <row r="5886" spans="1:17" x14ac:dyDescent="0.2">
      <c r="A5886" s="9"/>
      <c r="B5886" s="10"/>
      <c r="C5886" s="9"/>
      <c r="D5886" s="11"/>
      <c r="E5886" s="11"/>
      <c r="F5886" s="9"/>
      <c r="G5886" s="9"/>
      <c r="H5886" s="9"/>
      <c r="I5886" s="9"/>
      <c r="J5886" s="9"/>
      <c r="K5886" s="9"/>
      <c r="L5886" s="9"/>
      <c r="M5886" s="9"/>
      <c r="N5886" s="9"/>
      <c r="O5886" s="12"/>
      <c r="P5886" s="9"/>
      <c r="Q5886" s="9"/>
    </row>
    <row r="5887" spans="1:17" x14ac:dyDescent="0.2">
      <c r="A5887" s="9"/>
      <c r="B5887" s="10"/>
      <c r="C5887" s="9"/>
      <c r="D5887" s="11"/>
      <c r="E5887" s="11"/>
      <c r="F5887" s="9"/>
      <c r="G5887" s="9"/>
      <c r="H5887" s="9"/>
      <c r="I5887" s="9"/>
      <c r="J5887" s="9"/>
      <c r="K5887" s="9"/>
      <c r="L5887" s="9"/>
      <c r="M5887" s="9"/>
      <c r="N5887" s="9"/>
      <c r="O5887" s="12"/>
      <c r="P5887" s="9"/>
      <c r="Q5887" s="9"/>
    </row>
    <row r="5888" spans="1:17" x14ac:dyDescent="0.2">
      <c r="A5888" s="9"/>
      <c r="B5888" s="10"/>
      <c r="C5888" s="9"/>
      <c r="D5888" s="11"/>
      <c r="E5888" s="11"/>
      <c r="F5888" s="9"/>
      <c r="G5888" s="9"/>
      <c r="H5888" s="9"/>
      <c r="I5888" s="9"/>
      <c r="J5888" s="9"/>
      <c r="K5888" s="9"/>
      <c r="L5888" s="9"/>
      <c r="M5888" s="9"/>
      <c r="N5888" s="9"/>
      <c r="O5888" s="12"/>
      <c r="P5888" s="9"/>
      <c r="Q5888" s="9"/>
    </row>
    <row r="5889" spans="1:17" x14ac:dyDescent="0.2">
      <c r="A5889" s="9"/>
      <c r="B5889" s="10"/>
      <c r="C5889" s="9"/>
      <c r="D5889" s="11"/>
      <c r="E5889" s="11"/>
      <c r="F5889" s="9"/>
      <c r="G5889" s="9"/>
      <c r="H5889" s="9"/>
      <c r="I5889" s="9"/>
      <c r="J5889" s="9"/>
      <c r="K5889" s="9"/>
      <c r="L5889" s="9"/>
      <c r="M5889" s="9"/>
      <c r="N5889" s="9"/>
      <c r="O5889" s="12"/>
      <c r="P5889" s="9"/>
      <c r="Q5889" s="9"/>
    </row>
    <row r="5890" spans="1:17" x14ac:dyDescent="0.2">
      <c r="A5890" s="9"/>
      <c r="B5890" s="10"/>
      <c r="C5890" s="9"/>
      <c r="D5890" s="11"/>
      <c r="E5890" s="11"/>
      <c r="F5890" s="9"/>
      <c r="G5890" s="9"/>
      <c r="H5890" s="9"/>
      <c r="I5890" s="9"/>
      <c r="J5890" s="9"/>
      <c r="K5890" s="9"/>
      <c r="L5890" s="9"/>
      <c r="M5890" s="9"/>
      <c r="N5890" s="9"/>
      <c r="O5890" s="12"/>
      <c r="P5890" s="9"/>
      <c r="Q5890" s="9"/>
    </row>
    <row r="5891" spans="1:17" x14ac:dyDescent="0.2">
      <c r="A5891" s="9"/>
      <c r="B5891" s="10"/>
      <c r="C5891" s="9"/>
      <c r="D5891" s="11"/>
      <c r="E5891" s="11"/>
      <c r="F5891" s="9"/>
      <c r="G5891" s="9"/>
      <c r="H5891" s="9"/>
      <c r="I5891" s="9"/>
      <c r="J5891" s="9"/>
      <c r="K5891" s="9"/>
      <c r="L5891" s="9"/>
      <c r="M5891" s="9"/>
      <c r="N5891" s="9"/>
      <c r="O5891" s="12"/>
      <c r="P5891" s="9"/>
      <c r="Q5891" s="9"/>
    </row>
    <row r="5892" spans="1:17" x14ac:dyDescent="0.2">
      <c r="A5892" s="9"/>
      <c r="B5892" s="10"/>
      <c r="C5892" s="9"/>
      <c r="D5892" s="11"/>
      <c r="E5892" s="11"/>
      <c r="F5892" s="9"/>
      <c r="G5892" s="9"/>
      <c r="H5892" s="9"/>
      <c r="I5892" s="9"/>
      <c r="J5892" s="9"/>
      <c r="K5892" s="9"/>
      <c r="L5892" s="9"/>
      <c r="M5892" s="9"/>
      <c r="N5892" s="9"/>
      <c r="O5892" s="12"/>
      <c r="P5892" s="9"/>
      <c r="Q5892" s="9"/>
    </row>
    <row r="5893" spans="1:17" x14ac:dyDescent="0.2">
      <c r="A5893" s="9"/>
      <c r="B5893" s="10"/>
      <c r="C5893" s="9"/>
      <c r="D5893" s="11"/>
      <c r="E5893" s="11"/>
      <c r="F5893" s="9"/>
      <c r="G5893" s="9"/>
      <c r="H5893" s="9"/>
      <c r="I5893" s="9"/>
      <c r="J5893" s="9"/>
      <c r="K5893" s="9"/>
      <c r="L5893" s="9"/>
      <c r="M5893" s="9"/>
      <c r="N5893" s="9"/>
      <c r="O5893" s="12"/>
      <c r="P5893" s="9"/>
      <c r="Q5893" s="9"/>
    </row>
    <row r="5894" spans="1:17" x14ac:dyDescent="0.2">
      <c r="A5894" s="9"/>
      <c r="B5894" s="10"/>
      <c r="C5894" s="9"/>
      <c r="D5894" s="11"/>
      <c r="E5894" s="11"/>
      <c r="F5894" s="9"/>
      <c r="G5894" s="9"/>
      <c r="H5894" s="9"/>
      <c r="I5894" s="9"/>
      <c r="J5894" s="9"/>
      <c r="K5894" s="9"/>
      <c r="L5894" s="9"/>
      <c r="M5894" s="9"/>
      <c r="N5894" s="9"/>
      <c r="O5894" s="12"/>
      <c r="P5894" s="9"/>
      <c r="Q5894" s="9"/>
    </row>
    <row r="5895" spans="1:17" x14ac:dyDescent="0.2">
      <c r="A5895" s="9"/>
      <c r="B5895" s="10"/>
      <c r="C5895" s="9"/>
      <c r="D5895" s="11"/>
      <c r="E5895" s="11"/>
      <c r="F5895" s="9"/>
      <c r="G5895" s="9"/>
      <c r="H5895" s="9"/>
      <c r="I5895" s="9"/>
      <c r="J5895" s="9"/>
      <c r="K5895" s="9"/>
      <c r="L5895" s="9"/>
      <c r="M5895" s="9"/>
      <c r="N5895" s="9"/>
      <c r="O5895" s="12"/>
      <c r="P5895" s="9"/>
      <c r="Q5895" s="9"/>
    </row>
    <row r="5896" spans="1:17" x14ac:dyDescent="0.2">
      <c r="A5896" s="9"/>
      <c r="B5896" s="10"/>
      <c r="C5896" s="9"/>
      <c r="D5896" s="11"/>
      <c r="E5896" s="11"/>
      <c r="F5896" s="9"/>
      <c r="G5896" s="9"/>
      <c r="H5896" s="9"/>
      <c r="I5896" s="9"/>
      <c r="J5896" s="9"/>
      <c r="K5896" s="9"/>
      <c r="L5896" s="9"/>
      <c r="M5896" s="9"/>
      <c r="N5896" s="9"/>
      <c r="O5896" s="12"/>
      <c r="P5896" s="9"/>
      <c r="Q5896" s="9"/>
    </row>
    <row r="5897" spans="1:17" x14ac:dyDescent="0.2">
      <c r="A5897" s="9"/>
      <c r="B5897" s="10"/>
      <c r="C5897" s="9"/>
      <c r="D5897" s="11"/>
      <c r="E5897" s="11"/>
      <c r="F5897" s="9"/>
      <c r="G5897" s="9"/>
      <c r="H5897" s="9"/>
      <c r="I5897" s="9"/>
      <c r="J5897" s="9"/>
      <c r="K5897" s="9"/>
      <c r="L5897" s="9"/>
      <c r="M5897" s="9"/>
      <c r="N5897" s="9"/>
      <c r="O5897" s="12"/>
      <c r="P5897" s="9"/>
      <c r="Q5897" s="9"/>
    </row>
    <row r="5898" spans="1:17" x14ac:dyDescent="0.2">
      <c r="A5898" s="9"/>
      <c r="B5898" s="10"/>
      <c r="C5898" s="9"/>
      <c r="D5898" s="11"/>
      <c r="E5898" s="11"/>
      <c r="F5898" s="9"/>
      <c r="G5898" s="9"/>
      <c r="H5898" s="9"/>
      <c r="I5898" s="9"/>
      <c r="J5898" s="9"/>
      <c r="K5898" s="9"/>
      <c r="L5898" s="9"/>
      <c r="M5898" s="9"/>
      <c r="N5898" s="9"/>
      <c r="O5898" s="12"/>
      <c r="P5898" s="9"/>
      <c r="Q5898" s="9"/>
    </row>
    <row r="5899" spans="1:17" x14ac:dyDescent="0.2">
      <c r="A5899" s="9"/>
      <c r="B5899" s="10"/>
      <c r="C5899" s="9"/>
      <c r="D5899" s="11"/>
      <c r="E5899" s="11"/>
      <c r="F5899" s="9"/>
      <c r="G5899" s="9"/>
      <c r="H5899" s="9"/>
      <c r="I5899" s="9"/>
      <c r="J5899" s="9"/>
      <c r="K5899" s="9"/>
      <c r="L5899" s="9"/>
      <c r="M5899" s="9"/>
      <c r="N5899" s="9"/>
      <c r="O5899" s="12"/>
      <c r="P5899" s="9"/>
      <c r="Q5899" s="9"/>
    </row>
    <row r="5900" spans="1:17" x14ac:dyDescent="0.2">
      <c r="A5900" s="9"/>
      <c r="B5900" s="10"/>
      <c r="C5900" s="9"/>
      <c r="D5900" s="11"/>
      <c r="E5900" s="11"/>
      <c r="F5900" s="9"/>
      <c r="G5900" s="9"/>
      <c r="H5900" s="9"/>
      <c r="I5900" s="9"/>
      <c r="J5900" s="9"/>
      <c r="K5900" s="9"/>
      <c r="L5900" s="9"/>
      <c r="M5900" s="9"/>
      <c r="N5900" s="9"/>
      <c r="O5900" s="12"/>
      <c r="P5900" s="9"/>
      <c r="Q5900" s="9"/>
    </row>
    <row r="5901" spans="1:17" x14ac:dyDescent="0.2">
      <c r="A5901" s="9"/>
      <c r="B5901" s="10"/>
      <c r="C5901" s="9"/>
      <c r="D5901" s="11"/>
      <c r="E5901" s="11"/>
      <c r="F5901" s="9"/>
      <c r="G5901" s="9"/>
      <c r="H5901" s="9"/>
      <c r="I5901" s="9"/>
      <c r="J5901" s="9"/>
      <c r="K5901" s="9"/>
      <c r="L5901" s="9"/>
      <c r="M5901" s="9"/>
      <c r="N5901" s="9"/>
      <c r="O5901" s="12"/>
      <c r="P5901" s="9"/>
      <c r="Q5901" s="9"/>
    </row>
    <row r="5902" spans="1:17" x14ac:dyDescent="0.2">
      <c r="A5902" s="9"/>
      <c r="B5902" s="10"/>
      <c r="C5902" s="9"/>
      <c r="D5902" s="11"/>
      <c r="E5902" s="11"/>
      <c r="F5902" s="9"/>
      <c r="G5902" s="9"/>
      <c r="H5902" s="9"/>
      <c r="I5902" s="9"/>
      <c r="J5902" s="9"/>
      <c r="K5902" s="9"/>
      <c r="L5902" s="9"/>
      <c r="M5902" s="9"/>
      <c r="N5902" s="9"/>
      <c r="O5902" s="12"/>
      <c r="P5902" s="9"/>
      <c r="Q5902" s="9"/>
    </row>
    <row r="5903" spans="1:17" x14ac:dyDescent="0.2">
      <c r="A5903" s="9"/>
      <c r="B5903" s="10"/>
      <c r="C5903" s="9"/>
      <c r="D5903" s="11"/>
      <c r="E5903" s="11"/>
      <c r="F5903" s="9"/>
      <c r="G5903" s="9"/>
      <c r="H5903" s="9"/>
      <c r="I5903" s="9"/>
      <c r="J5903" s="9"/>
      <c r="K5903" s="9"/>
      <c r="L5903" s="9"/>
      <c r="M5903" s="9"/>
      <c r="N5903" s="9"/>
      <c r="O5903" s="12"/>
      <c r="P5903" s="9"/>
      <c r="Q5903" s="9"/>
    </row>
    <row r="5904" spans="1:17" x14ac:dyDescent="0.2">
      <c r="A5904" s="9"/>
      <c r="B5904" s="10"/>
      <c r="C5904" s="9"/>
      <c r="D5904" s="11"/>
      <c r="E5904" s="11"/>
      <c r="F5904" s="9"/>
      <c r="G5904" s="9"/>
      <c r="H5904" s="9"/>
      <c r="I5904" s="9"/>
      <c r="J5904" s="9"/>
      <c r="K5904" s="9"/>
      <c r="L5904" s="9"/>
      <c r="M5904" s="9"/>
      <c r="N5904" s="9"/>
      <c r="O5904" s="12"/>
      <c r="P5904" s="9"/>
      <c r="Q5904" s="9"/>
    </row>
    <row r="5905" spans="1:17" x14ac:dyDescent="0.2">
      <c r="A5905" s="9"/>
      <c r="B5905" s="10"/>
      <c r="C5905" s="9"/>
      <c r="D5905" s="11"/>
      <c r="E5905" s="11"/>
      <c r="F5905" s="9"/>
      <c r="G5905" s="9"/>
      <c r="H5905" s="9"/>
      <c r="I5905" s="9"/>
      <c r="J5905" s="9"/>
      <c r="K5905" s="9"/>
      <c r="L5905" s="9"/>
      <c r="M5905" s="9"/>
      <c r="N5905" s="9"/>
      <c r="O5905" s="12"/>
      <c r="P5905" s="9"/>
      <c r="Q5905" s="9"/>
    </row>
    <row r="5906" spans="1:17" x14ac:dyDescent="0.2">
      <c r="A5906" s="9"/>
      <c r="B5906" s="10"/>
      <c r="C5906" s="9"/>
      <c r="D5906" s="11"/>
      <c r="E5906" s="11"/>
      <c r="F5906" s="9"/>
      <c r="G5906" s="9"/>
      <c r="H5906" s="9"/>
      <c r="I5906" s="9"/>
      <c r="J5906" s="9"/>
      <c r="K5906" s="9"/>
      <c r="L5906" s="9"/>
      <c r="M5906" s="9"/>
      <c r="N5906" s="9"/>
      <c r="O5906" s="12"/>
      <c r="P5906" s="9"/>
      <c r="Q5906" s="9"/>
    </row>
    <row r="5907" spans="1:17" x14ac:dyDescent="0.2">
      <c r="A5907" s="9"/>
      <c r="B5907" s="10"/>
      <c r="C5907" s="9"/>
      <c r="D5907" s="11"/>
      <c r="E5907" s="11"/>
      <c r="F5907" s="9"/>
      <c r="G5907" s="9"/>
      <c r="H5907" s="9"/>
      <c r="I5907" s="9"/>
      <c r="J5907" s="9"/>
      <c r="K5907" s="9"/>
      <c r="L5907" s="9"/>
      <c r="M5907" s="9"/>
      <c r="N5907" s="9"/>
      <c r="O5907" s="12"/>
      <c r="P5907" s="9"/>
      <c r="Q5907" s="9"/>
    </row>
    <row r="5908" spans="1:17" x14ac:dyDescent="0.2">
      <c r="A5908" s="9"/>
      <c r="B5908" s="10"/>
      <c r="C5908" s="9"/>
      <c r="D5908" s="11"/>
      <c r="E5908" s="11"/>
      <c r="F5908" s="9"/>
      <c r="G5908" s="9"/>
      <c r="H5908" s="9"/>
      <c r="I5908" s="9"/>
      <c r="J5908" s="9"/>
      <c r="K5908" s="9"/>
      <c r="L5908" s="9"/>
      <c r="M5908" s="9"/>
      <c r="N5908" s="9"/>
      <c r="O5908" s="12"/>
      <c r="P5908" s="9"/>
      <c r="Q5908" s="9"/>
    </row>
    <row r="5909" spans="1:17" x14ac:dyDescent="0.2">
      <c r="A5909" s="9"/>
      <c r="B5909" s="10"/>
      <c r="C5909" s="9"/>
      <c r="D5909" s="11"/>
      <c r="E5909" s="11"/>
      <c r="F5909" s="9"/>
      <c r="G5909" s="9"/>
      <c r="H5909" s="9"/>
      <c r="I5909" s="9"/>
      <c r="J5909" s="9"/>
      <c r="K5909" s="9"/>
      <c r="L5909" s="9"/>
      <c r="M5909" s="9"/>
      <c r="N5909" s="9"/>
      <c r="O5909" s="12"/>
      <c r="P5909" s="9"/>
      <c r="Q5909" s="9"/>
    </row>
    <row r="5910" spans="1:17" x14ac:dyDescent="0.2">
      <c r="A5910" s="9"/>
      <c r="B5910" s="10"/>
      <c r="C5910" s="9"/>
      <c r="D5910" s="11"/>
      <c r="E5910" s="11"/>
      <c r="F5910" s="9"/>
      <c r="G5910" s="9"/>
      <c r="H5910" s="9"/>
      <c r="I5910" s="9"/>
      <c r="J5910" s="9"/>
      <c r="K5910" s="9"/>
      <c r="L5910" s="9"/>
      <c r="M5910" s="9"/>
      <c r="N5910" s="9"/>
      <c r="O5910" s="12"/>
      <c r="P5910" s="9"/>
      <c r="Q5910" s="9"/>
    </row>
    <row r="5911" spans="1:17" x14ac:dyDescent="0.2">
      <c r="A5911" s="9"/>
      <c r="B5911" s="10"/>
      <c r="C5911" s="9"/>
      <c r="D5911" s="11"/>
      <c r="E5911" s="11"/>
      <c r="F5911" s="9"/>
      <c r="G5911" s="9"/>
      <c r="H5911" s="9"/>
      <c r="I5911" s="9"/>
      <c r="J5911" s="9"/>
      <c r="K5911" s="9"/>
      <c r="L5911" s="9"/>
      <c r="M5911" s="9"/>
      <c r="N5911" s="9"/>
      <c r="O5911" s="12"/>
      <c r="P5911" s="9"/>
      <c r="Q5911" s="9"/>
    </row>
    <row r="5912" spans="1:17" x14ac:dyDescent="0.2">
      <c r="A5912" s="9"/>
      <c r="B5912" s="10"/>
      <c r="C5912" s="9"/>
      <c r="D5912" s="11"/>
      <c r="E5912" s="11"/>
      <c r="F5912" s="9"/>
      <c r="G5912" s="9"/>
      <c r="H5912" s="9"/>
      <c r="I5912" s="9"/>
      <c r="J5912" s="9"/>
      <c r="K5912" s="9"/>
      <c r="L5912" s="9"/>
      <c r="M5912" s="9"/>
      <c r="N5912" s="9"/>
      <c r="O5912" s="12"/>
      <c r="P5912" s="9"/>
      <c r="Q5912" s="9"/>
    </row>
    <row r="5913" spans="1:17" x14ac:dyDescent="0.2">
      <c r="A5913" s="9"/>
      <c r="B5913" s="10"/>
      <c r="C5913" s="9"/>
      <c r="D5913" s="11"/>
      <c r="E5913" s="11"/>
      <c r="F5913" s="9"/>
      <c r="G5913" s="9"/>
      <c r="H5913" s="9"/>
      <c r="I5913" s="9"/>
      <c r="J5913" s="9"/>
      <c r="K5913" s="9"/>
      <c r="L5913" s="9"/>
      <c r="M5913" s="9"/>
      <c r="N5913" s="9"/>
      <c r="O5913" s="12"/>
      <c r="P5913" s="9"/>
      <c r="Q5913" s="9"/>
    </row>
    <row r="5914" spans="1:17" x14ac:dyDescent="0.2">
      <c r="A5914" s="9"/>
      <c r="B5914" s="10"/>
      <c r="C5914" s="9"/>
      <c r="D5914" s="11"/>
      <c r="E5914" s="11"/>
      <c r="F5914" s="9"/>
      <c r="G5914" s="9"/>
      <c r="H5914" s="9"/>
      <c r="I5914" s="9"/>
      <c r="J5914" s="9"/>
      <c r="K5914" s="9"/>
      <c r="L5914" s="9"/>
      <c r="M5914" s="9"/>
      <c r="N5914" s="9"/>
      <c r="O5914" s="12"/>
      <c r="P5914" s="9"/>
      <c r="Q5914" s="9"/>
    </row>
    <row r="5915" spans="1:17" x14ac:dyDescent="0.2">
      <c r="A5915" s="9"/>
      <c r="B5915" s="10"/>
      <c r="C5915" s="9"/>
      <c r="D5915" s="11"/>
      <c r="E5915" s="11"/>
      <c r="F5915" s="9"/>
      <c r="G5915" s="9"/>
      <c r="H5915" s="9"/>
      <c r="I5915" s="9"/>
      <c r="J5915" s="9"/>
      <c r="K5915" s="9"/>
      <c r="L5915" s="9"/>
      <c r="M5915" s="9"/>
      <c r="N5915" s="9"/>
      <c r="O5915" s="12"/>
      <c r="P5915" s="9"/>
      <c r="Q5915" s="9"/>
    </row>
    <row r="5916" spans="1:17" x14ac:dyDescent="0.2">
      <c r="A5916" s="9"/>
      <c r="B5916" s="10"/>
      <c r="C5916" s="9"/>
      <c r="D5916" s="11"/>
      <c r="E5916" s="11"/>
      <c r="F5916" s="9"/>
      <c r="G5916" s="9"/>
      <c r="H5916" s="9"/>
      <c r="I5916" s="9"/>
      <c r="J5916" s="9"/>
      <c r="K5916" s="9"/>
      <c r="L5916" s="9"/>
      <c r="M5916" s="9"/>
      <c r="N5916" s="9"/>
      <c r="O5916" s="12"/>
      <c r="P5916" s="9"/>
      <c r="Q5916" s="9"/>
    </row>
    <row r="5917" spans="1:17" x14ac:dyDescent="0.2">
      <c r="A5917" s="9"/>
      <c r="B5917" s="10"/>
      <c r="C5917" s="9"/>
      <c r="D5917" s="11"/>
      <c r="E5917" s="11"/>
      <c r="F5917" s="9"/>
      <c r="G5917" s="9"/>
      <c r="H5917" s="9"/>
      <c r="I5917" s="9"/>
      <c r="J5917" s="9"/>
      <c r="K5917" s="9"/>
      <c r="L5917" s="9"/>
      <c r="M5917" s="9"/>
      <c r="N5917" s="9"/>
      <c r="O5917" s="12"/>
      <c r="P5917" s="9"/>
      <c r="Q5917" s="9"/>
    </row>
    <row r="5918" spans="1:17" x14ac:dyDescent="0.2">
      <c r="A5918" s="9"/>
      <c r="B5918" s="10"/>
      <c r="C5918" s="9"/>
      <c r="D5918" s="11"/>
      <c r="E5918" s="11"/>
      <c r="F5918" s="9"/>
      <c r="G5918" s="9"/>
      <c r="H5918" s="9"/>
      <c r="I5918" s="9"/>
      <c r="J5918" s="9"/>
      <c r="K5918" s="9"/>
      <c r="L5918" s="9"/>
      <c r="M5918" s="9"/>
      <c r="N5918" s="9"/>
      <c r="O5918" s="12"/>
      <c r="P5918" s="9"/>
      <c r="Q5918" s="9"/>
    </row>
    <row r="5919" spans="1:17" x14ac:dyDescent="0.2">
      <c r="A5919" s="9"/>
      <c r="B5919" s="10"/>
      <c r="C5919" s="9"/>
      <c r="D5919" s="11"/>
      <c r="E5919" s="11"/>
      <c r="F5919" s="9"/>
      <c r="G5919" s="9"/>
      <c r="H5919" s="9"/>
      <c r="I5919" s="9"/>
      <c r="J5919" s="9"/>
      <c r="K5919" s="9"/>
      <c r="L5919" s="9"/>
      <c r="M5919" s="9"/>
      <c r="N5919" s="9"/>
      <c r="O5919" s="12"/>
      <c r="P5919" s="9"/>
      <c r="Q5919" s="9"/>
    </row>
    <row r="5920" spans="1:17" x14ac:dyDescent="0.2">
      <c r="A5920" s="9"/>
      <c r="B5920" s="10"/>
      <c r="C5920" s="9"/>
      <c r="D5920" s="11"/>
      <c r="E5920" s="11"/>
      <c r="F5920" s="9"/>
      <c r="G5920" s="9"/>
      <c r="H5920" s="9"/>
      <c r="I5920" s="9"/>
      <c r="J5920" s="9"/>
      <c r="K5920" s="9"/>
      <c r="L5920" s="9"/>
      <c r="M5920" s="9"/>
      <c r="N5920" s="9"/>
      <c r="O5920" s="12"/>
      <c r="P5920" s="9"/>
      <c r="Q5920" s="9"/>
    </row>
    <row r="5921" spans="1:17" x14ac:dyDescent="0.2">
      <c r="A5921" s="9"/>
      <c r="B5921" s="10"/>
      <c r="C5921" s="9"/>
      <c r="D5921" s="11"/>
      <c r="E5921" s="11"/>
      <c r="F5921" s="9"/>
      <c r="G5921" s="9"/>
      <c r="H5921" s="9"/>
      <c r="I5921" s="9"/>
      <c r="J5921" s="9"/>
      <c r="K5921" s="9"/>
      <c r="L5921" s="9"/>
      <c r="M5921" s="9"/>
      <c r="N5921" s="9"/>
      <c r="O5921" s="12"/>
      <c r="P5921" s="9"/>
      <c r="Q5921" s="9"/>
    </row>
    <row r="5922" spans="1:17" x14ac:dyDescent="0.2">
      <c r="A5922" s="9"/>
      <c r="B5922" s="10"/>
      <c r="C5922" s="9"/>
      <c r="D5922" s="11"/>
      <c r="E5922" s="11"/>
      <c r="F5922" s="9"/>
      <c r="G5922" s="9"/>
      <c r="H5922" s="9"/>
      <c r="I5922" s="9"/>
      <c r="J5922" s="9"/>
      <c r="K5922" s="9"/>
      <c r="L5922" s="9"/>
      <c r="M5922" s="9"/>
      <c r="N5922" s="9"/>
      <c r="O5922" s="12"/>
      <c r="P5922" s="9"/>
      <c r="Q5922" s="9"/>
    </row>
    <row r="5923" spans="1:17" x14ac:dyDescent="0.2">
      <c r="A5923" s="9"/>
      <c r="B5923" s="10"/>
      <c r="C5923" s="9"/>
      <c r="D5923" s="11"/>
      <c r="E5923" s="11"/>
      <c r="F5923" s="9"/>
      <c r="G5923" s="9"/>
      <c r="H5923" s="9"/>
      <c r="I5923" s="9"/>
      <c r="J5923" s="9"/>
      <c r="K5923" s="9"/>
      <c r="L5923" s="9"/>
      <c r="M5923" s="9"/>
      <c r="N5923" s="9"/>
      <c r="O5923" s="12"/>
      <c r="P5923" s="9"/>
      <c r="Q5923" s="9"/>
    </row>
    <row r="5924" spans="1:17" x14ac:dyDescent="0.2">
      <c r="A5924" s="9"/>
      <c r="B5924" s="10"/>
      <c r="C5924" s="9"/>
      <c r="D5924" s="11"/>
      <c r="E5924" s="11"/>
      <c r="F5924" s="9"/>
      <c r="G5924" s="9"/>
      <c r="H5924" s="9"/>
      <c r="I5924" s="9"/>
      <c r="J5924" s="9"/>
      <c r="K5924" s="9"/>
      <c r="L5924" s="9"/>
      <c r="M5924" s="9"/>
      <c r="N5924" s="9"/>
      <c r="O5924" s="12"/>
      <c r="P5924" s="9"/>
      <c r="Q5924" s="9"/>
    </row>
    <row r="5925" spans="1:17" x14ac:dyDescent="0.2">
      <c r="A5925" s="9"/>
      <c r="B5925" s="10"/>
      <c r="C5925" s="9"/>
      <c r="D5925" s="11"/>
      <c r="E5925" s="11"/>
      <c r="F5925" s="9"/>
      <c r="G5925" s="9"/>
      <c r="H5925" s="9"/>
      <c r="I5925" s="9"/>
      <c r="J5925" s="9"/>
      <c r="K5925" s="9"/>
      <c r="L5925" s="9"/>
      <c r="M5925" s="9"/>
      <c r="N5925" s="9"/>
      <c r="O5925" s="12"/>
      <c r="P5925" s="9"/>
      <c r="Q5925" s="9"/>
    </row>
    <row r="5926" spans="1:17" x14ac:dyDescent="0.2">
      <c r="A5926" s="9"/>
      <c r="B5926" s="10"/>
      <c r="C5926" s="9"/>
      <c r="D5926" s="11"/>
      <c r="E5926" s="11"/>
      <c r="F5926" s="9"/>
      <c r="G5926" s="9"/>
      <c r="H5926" s="9"/>
      <c r="I5926" s="9"/>
      <c r="J5926" s="9"/>
      <c r="K5926" s="9"/>
      <c r="L5926" s="9"/>
      <c r="M5926" s="9"/>
      <c r="N5926" s="9"/>
      <c r="O5926" s="12"/>
      <c r="P5926" s="9"/>
      <c r="Q5926" s="9"/>
    </row>
    <row r="5927" spans="1:17" x14ac:dyDescent="0.2">
      <c r="A5927" s="9"/>
      <c r="B5927" s="10"/>
      <c r="C5927" s="9"/>
      <c r="D5927" s="11"/>
      <c r="E5927" s="11"/>
      <c r="F5927" s="9"/>
      <c r="G5927" s="9"/>
      <c r="H5927" s="9"/>
      <c r="I5927" s="9"/>
      <c r="J5927" s="9"/>
      <c r="K5927" s="9"/>
      <c r="L5927" s="9"/>
      <c r="M5927" s="9"/>
      <c r="N5927" s="9"/>
      <c r="O5927" s="12"/>
      <c r="P5927" s="9"/>
      <c r="Q5927" s="9"/>
    </row>
    <row r="5928" spans="1:17" x14ac:dyDescent="0.2">
      <c r="A5928" s="9"/>
      <c r="B5928" s="10"/>
      <c r="C5928" s="9"/>
      <c r="D5928" s="11"/>
      <c r="E5928" s="11"/>
      <c r="F5928" s="9"/>
      <c r="G5928" s="9"/>
      <c r="H5928" s="9"/>
      <c r="I5928" s="9"/>
      <c r="J5928" s="9"/>
      <c r="K5928" s="9"/>
      <c r="L5928" s="9"/>
      <c r="M5928" s="9"/>
      <c r="N5928" s="9"/>
      <c r="O5928" s="12"/>
      <c r="P5928" s="9"/>
      <c r="Q5928" s="9"/>
    </row>
    <row r="5929" spans="1:17" x14ac:dyDescent="0.2">
      <c r="A5929" s="9"/>
      <c r="B5929" s="10"/>
      <c r="C5929" s="9"/>
      <c r="D5929" s="11"/>
      <c r="E5929" s="11"/>
      <c r="F5929" s="9"/>
      <c r="G5929" s="9"/>
      <c r="H5929" s="9"/>
      <c r="I5929" s="9"/>
      <c r="J5929" s="9"/>
      <c r="K5929" s="9"/>
      <c r="L5929" s="9"/>
      <c r="M5929" s="9"/>
      <c r="N5929" s="9"/>
      <c r="O5929" s="12"/>
      <c r="P5929" s="9"/>
      <c r="Q5929" s="9"/>
    </row>
    <row r="5930" spans="1:17" x14ac:dyDescent="0.2">
      <c r="A5930" s="9"/>
      <c r="B5930" s="10"/>
      <c r="C5930" s="9"/>
      <c r="D5930" s="11"/>
      <c r="E5930" s="11"/>
      <c r="F5930" s="9"/>
      <c r="G5930" s="9"/>
      <c r="H5930" s="9"/>
      <c r="I5930" s="9"/>
      <c r="J5930" s="9"/>
      <c r="K5930" s="9"/>
      <c r="L5930" s="9"/>
      <c r="M5930" s="9"/>
      <c r="N5930" s="9"/>
      <c r="O5930" s="12"/>
      <c r="P5930" s="9"/>
      <c r="Q5930" s="9"/>
    </row>
    <row r="5931" spans="1:17" x14ac:dyDescent="0.2">
      <c r="A5931" s="9"/>
      <c r="B5931" s="10"/>
      <c r="C5931" s="9"/>
      <c r="D5931" s="11"/>
      <c r="E5931" s="11"/>
      <c r="F5931" s="9"/>
      <c r="G5931" s="9"/>
      <c r="H5931" s="9"/>
      <c r="I5931" s="9"/>
      <c r="J5931" s="9"/>
      <c r="K5931" s="9"/>
      <c r="L5931" s="9"/>
      <c r="M5931" s="9"/>
      <c r="N5931" s="9"/>
      <c r="O5931" s="12"/>
      <c r="P5931" s="9"/>
      <c r="Q5931" s="9"/>
    </row>
    <row r="5932" spans="1:17" x14ac:dyDescent="0.2">
      <c r="A5932" s="9"/>
      <c r="B5932" s="10"/>
      <c r="C5932" s="9"/>
      <c r="D5932" s="11"/>
      <c r="E5932" s="11"/>
      <c r="F5932" s="9"/>
      <c r="G5932" s="9"/>
      <c r="H5932" s="9"/>
      <c r="I5932" s="9"/>
      <c r="J5932" s="9"/>
      <c r="K5932" s="9"/>
      <c r="L5932" s="9"/>
      <c r="M5932" s="9"/>
      <c r="N5932" s="9"/>
      <c r="O5932" s="12"/>
      <c r="P5932" s="9"/>
      <c r="Q5932" s="9"/>
    </row>
    <row r="5933" spans="1:17" x14ac:dyDescent="0.2">
      <c r="A5933" s="9"/>
      <c r="B5933" s="10"/>
      <c r="C5933" s="9"/>
      <c r="D5933" s="11"/>
      <c r="E5933" s="11"/>
      <c r="F5933" s="9"/>
      <c r="G5933" s="9"/>
      <c r="H5933" s="9"/>
      <c r="I5933" s="9"/>
      <c r="J5933" s="9"/>
      <c r="K5933" s="9"/>
      <c r="L5933" s="9"/>
      <c r="M5933" s="9"/>
      <c r="N5933" s="9"/>
      <c r="O5933" s="12"/>
      <c r="P5933" s="9"/>
      <c r="Q5933" s="9"/>
    </row>
    <row r="5934" spans="1:17" x14ac:dyDescent="0.2">
      <c r="A5934" s="9"/>
      <c r="B5934" s="10"/>
      <c r="C5934" s="9"/>
      <c r="D5934" s="11"/>
      <c r="E5934" s="11"/>
      <c r="F5934" s="9"/>
      <c r="G5934" s="9"/>
      <c r="H5934" s="9"/>
      <c r="I5934" s="9"/>
      <c r="J5934" s="9"/>
      <c r="K5934" s="9"/>
      <c r="L5934" s="9"/>
      <c r="M5934" s="9"/>
      <c r="N5934" s="9"/>
      <c r="O5934" s="12"/>
      <c r="P5934" s="9"/>
      <c r="Q5934" s="9"/>
    </row>
    <row r="5935" spans="1:17" x14ac:dyDescent="0.2">
      <c r="A5935" s="9"/>
      <c r="B5935" s="10"/>
      <c r="C5935" s="9"/>
      <c r="D5935" s="11"/>
      <c r="E5935" s="11"/>
      <c r="F5935" s="9"/>
      <c r="G5935" s="9"/>
      <c r="H5935" s="9"/>
      <c r="I5935" s="9"/>
      <c r="J5935" s="9"/>
      <c r="K5935" s="9"/>
      <c r="L5935" s="9"/>
      <c r="M5935" s="9"/>
      <c r="N5935" s="9"/>
      <c r="O5935" s="12"/>
      <c r="P5935" s="9"/>
      <c r="Q5935" s="9"/>
    </row>
    <row r="5936" spans="1:17" x14ac:dyDescent="0.2">
      <c r="A5936" s="9"/>
      <c r="B5936" s="10"/>
      <c r="C5936" s="9"/>
      <c r="D5936" s="11"/>
      <c r="E5936" s="11"/>
      <c r="F5936" s="9"/>
      <c r="G5936" s="9"/>
      <c r="H5936" s="9"/>
      <c r="I5936" s="9"/>
      <c r="J5936" s="9"/>
      <c r="K5936" s="9"/>
      <c r="L5936" s="9"/>
      <c r="M5936" s="9"/>
      <c r="N5936" s="9"/>
      <c r="O5936" s="12"/>
      <c r="P5936" s="9"/>
      <c r="Q5936" s="9"/>
    </row>
    <row r="5937" spans="1:17" x14ac:dyDescent="0.2">
      <c r="A5937" s="9"/>
      <c r="B5937" s="10"/>
      <c r="C5937" s="9"/>
      <c r="D5937" s="11"/>
      <c r="E5937" s="11"/>
      <c r="F5937" s="9"/>
      <c r="G5937" s="9"/>
      <c r="H5937" s="9"/>
      <c r="I5937" s="9"/>
      <c r="J5937" s="9"/>
      <c r="K5937" s="9"/>
      <c r="L5937" s="9"/>
      <c r="M5937" s="9"/>
      <c r="N5937" s="9"/>
      <c r="O5937" s="12"/>
      <c r="P5937" s="9"/>
      <c r="Q5937" s="9"/>
    </row>
    <row r="5938" spans="1:17" x14ac:dyDescent="0.2">
      <c r="A5938" s="9"/>
      <c r="B5938" s="10"/>
      <c r="C5938" s="9"/>
      <c r="D5938" s="11"/>
      <c r="E5938" s="11"/>
      <c r="F5938" s="9"/>
      <c r="G5938" s="9"/>
      <c r="H5938" s="9"/>
      <c r="I5938" s="9"/>
      <c r="J5938" s="9"/>
      <c r="K5938" s="9"/>
      <c r="L5938" s="9"/>
      <c r="M5938" s="9"/>
      <c r="N5938" s="9"/>
      <c r="O5938" s="12"/>
      <c r="P5938" s="9"/>
      <c r="Q5938" s="9"/>
    </row>
    <row r="5939" spans="1:17" x14ac:dyDescent="0.2">
      <c r="A5939" s="9"/>
      <c r="B5939" s="10"/>
      <c r="C5939" s="9"/>
      <c r="D5939" s="11"/>
      <c r="E5939" s="11"/>
      <c r="F5939" s="9"/>
      <c r="G5939" s="9"/>
      <c r="H5939" s="9"/>
      <c r="I5939" s="9"/>
      <c r="J5939" s="9"/>
      <c r="K5939" s="9"/>
      <c r="L5939" s="9"/>
      <c r="M5939" s="9"/>
      <c r="N5939" s="9"/>
      <c r="O5939" s="12"/>
      <c r="P5939" s="9"/>
      <c r="Q5939" s="9"/>
    </row>
    <row r="5940" spans="1:17" x14ac:dyDescent="0.2">
      <c r="A5940" s="9"/>
      <c r="B5940" s="10"/>
      <c r="C5940" s="9"/>
      <c r="D5940" s="11"/>
      <c r="E5940" s="11"/>
      <c r="F5940" s="9"/>
      <c r="G5940" s="9"/>
      <c r="H5940" s="9"/>
      <c r="I5940" s="9"/>
      <c r="J5940" s="9"/>
      <c r="K5940" s="9"/>
      <c r="L5940" s="9"/>
      <c r="M5940" s="9"/>
      <c r="N5940" s="9"/>
      <c r="O5940" s="12"/>
      <c r="P5940" s="9"/>
      <c r="Q5940" s="9"/>
    </row>
    <row r="5941" spans="1:17" x14ac:dyDescent="0.2">
      <c r="A5941" s="9"/>
      <c r="B5941" s="10"/>
      <c r="C5941" s="9"/>
      <c r="D5941" s="11"/>
      <c r="E5941" s="11"/>
      <c r="F5941" s="9"/>
      <c r="G5941" s="9"/>
      <c r="H5941" s="9"/>
      <c r="I5941" s="9"/>
      <c r="J5941" s="9"/>
      <c r="K5941" s="9"/>
      <c r="L5941" s="9"/>
      <c r="M5941" s="9"/>
      <c r="N5941" s="9"/>
      <c r="O5941" s="12"/>
      <c r="P5941" s="9"/>
      <c r="Q5941" s="9"/>
    </row>
    <row r="5942" spans="1:17" x14ac:dyDescent="0.2">
      <c r="A5942" s="9"/>
      <c r="B5942" s="10"/>
      <c r="C5942" s="9"/>
      <c r="D5942" s="11"/>
      <c r="E5942" s="11"/>
      <c r="F5942" s="9"/>
      <c r="G5942" s="9"/>
      <c r="H5942" s="9"/>
      <c r="I5942" s="9"/>
      <c r="J5942" s="9"/>
      <c r="K5942" s="9"/>
      <c r="L5942" s="9"/>
      <c r="M5942" s="9"/>
      <c r="N5942" s="9"/>
      <c r="O5942" s="12"/>
      <c r="P5942" s="9"/>
      <c r="Q5942" s="9"/>
    </row>
    <row r="5943" spans="1:17" x14ac:dyDescent="0.2">
      <c r="A5943" s="9"/>
      <c r="B5943" s="10"/>
      <c r="C5943" s="9"/>
      <c r="D5943" s="11"/>
      <c r="E5943" s="11"/>
      <c r="F5943" s="9"/>
      <c r="G5943" s="9"/>
      <c r="H5943" s="9"/>
      <c r="I5943" s="9"/>
      <c r="J5943" s="9"/>
      <c r="K5943" s="9"/>
      <c r="L5943" s="9"/>
      <c r="M5943" s="9"/>
      <c r="N5943" s="9"/>
      <c r="O5943" s="12"/>
      <c r="P5943" s="9"/>
      <c r="Q5943" s="9"/>
    </row>
    <row r="5944" spans="1:17" x14ac:dyDescent="0.2">
      <c r="A5944" s="9"/>
      <c r="B5944" s="10"/>
      <c r="C5944" s="9"/>
      <c r="D5944" s="11"/>
      <c r="E5944" s="11"/>
      <c r="F5944" s="9"/>
      <c r="G5944" s="9"/>
      <c r="H5944" s="9"/>
      <c r="I5944" s="9"/>
      <c r="J5944" s="9"/>
      <c r="K5944" s="9"/>
      <c r="L5944" s="9"/>
      <c r="M5944" s="9"/>
      <c r="N5944" s="9"/>
      <c r="O5944" s="12"/>
      <c r="P5944" s="9"/>
      <c r="Q5944" s="9"/>
    </row>
    <row r="5945" spans="1:17" x14ac:dyDescent="0.2">
      <c r="A5945" s="9"/>
      <c r="B5945" s="10"/>
      <c r="C5945" s="9"/>
      <c r="D5945" s="11"/>
      <c r="E5945" s="11"/>
      <c r="F5945" s="9"/>
      <c r="G5945" s="9"/>
      <c r="H5945" s="9"/>
      <c r="I5945" s="9"/>
      <c r="J5945" s="9"/>
      <c r="K5945" s="9"/>
      <c r="L5945" s="9"/>
      <c r="M5945" s="9"/>
      <c r="N5945" s="9"/>
      <c r="O5945" s="12"/>
      <c r="P5945" s="9"/>
      <c r="Q5945" s="9"/>
    </row>
    <row r="5946" spans="1:17" x14ac:dyDescent="0.2">
      <c r="A5946" s="9"/>
      <c r="B5946" s="10"/>
      <c r="C5946" s="9"/>
      <c r="D5946" s="11"/>
      <c r="E5946" s="11"/>
      <c r="F5946" s="9"/>
      <c r="G5946" s="9"/>
      <c r="H5946" s="9"/>
      <c r="I5946" s="9"/>
      <c r="J5946" s="9"/>
      <c r="K5946" s="9"/>
      <c r="L5946" s="9"/>
      <c r="M5946" s="9"/>
      <c r="N5946" s="9"/>
      <c r="O5946" s="12"/>
      <c r="P5946" s="9"/>
      <c r="Q5946" s="9"/>
    </row>
    <row r="5947" spans="1:17" x14ac:dyDescent="0.2">
      <c r="A5947" s="9"/>
      <c r="B5947" s="10"/>
      <c r="C5947" s="9"/>
      <c r="D5947" s="11"/>
      <c r="E5947" s="11"/>
      <c r="F5947" s="9"/>
      <c r="G5947" s="9"/>
      <c r="H5947" s="9"/>
      <c r="I5947" s="9"/>
      <c r="J5947" s="9"/>
      <c r="K5947" s="9"/>
      <c r="L5947" s="9"/>
      <c r="M5947" s="9"/>
      <c r="N5947" s="9"/>
      <c r="O5947" s="12"/>
      <c r="P5947" s="9"/>
      <c r="Q5947" s="9"/>
    </row>
    <row r="5948" spans="1:17" x14ac:dyDescent="0.2">
      <c r="A5948" s="9"/>
      <c r="B5948" s="10"/>
      <c r="C5948" s="9"/>
      <c r="D5948" s="11"/>
      <c r="E5948" s="11"/>
      <c r="F5948" s="9"/>
      <c r="G5948" s="9"/>
      <c r="H5948" s="9"/>
      <c r="I5948" s="9"/>
      <c r="J5948" s="9"/>
      <c r="K5948" s="9"/>
      <c r="L5948" s="9"/>
      <c r="M5948" s="9"/>
      <c r="N5948" s="9"/>
      <c r="O5948" s="12"/>
      <c r="P5948" s="9"/>
      <c r="Q5948" s="9"/>
    </row>
    <row r="5949" spans="1:17" x14ac:dyDescent="0.2">
      <c r="A5949" s="9"/>
      <c r="B5949" s="10"/>
      <c r="C5949" s="9"/>
      <c r="D5949" s="11"/>
      <c r="E5949" s="11"/>
      <c r="F5949" s="9"/>
      <c r="G5949" s="9"/>
      <c r="H5949" s="9"/>
      <c r="I5949" s="9"/>
      <c r="J5949" s="9"/>
      <c r="K5949" s="9"/>
      <c r="L5949" s="9"/>
      <c r="M5949" s="9"/>
      <c r="N5949" s="9"/>
      <c r="O5949" s="12"/>
      <c r="P5949" s="9"/>
      <c r="Q5949" s="9"/>
    </row>
    <row r="5950" spans="1:17" x14ac:dyDescent="0.2">
      <c r="A5950" s="9"/>
      <c r="B5950" s="10"/>
      <c r="C5950" s="9"/>
      <c r="D5950" s="11"/>
      <c r="E5950" s="11"/>
      <c r="F5950" s="9"/>
      <c r="G5950" s="9"/>
      <c r="H5950" s="9"/>
      <c r="I5950" s="9"/>
      <c r="J5950" s="9"/>
      <c r="K5950" s="9"/>
      <c r="L5950" s="9"/>
      <c r="M5950" s="9"/>
      <c r="N5950" s="9"/>
      <c r="O5950" s="12"/>
      <c r="P5950" s="9"/>
      <c r="Q5950" s="9"/>
    </row>
    <row r="5951" spans="1:17" x14ac:dyDescent="0.2">
      <c r="A5951" s="9"/>
      <c r="B5951" s="10"/>
      <c r="C5951" s="9"/>
      <c r="D5951" s="11"/>
      <c r="E5951" s="11"/>
      <c r="F5951" s="9"/>
      <c r="G5951" s="9"/>
      <c r="H5951" s="9"/>
      <c r="I5951" s="9"/>
      <c r="J5951" s="9"/>
      <c r="K5951" s="9"/>
      <c r="L5951" s="9"/>
      <c r="M5951" s="9"/>
      <c r="N5951" s="9"/>
      <c r="O5951" s="12"/>
      <c r="P5951" s="9"/>
      <c r="Q5951" s="9"/>
    </row>
    <row r="5952" spans="1:17" x14ac:dyDescent="0.2">
      <c r="A5952" s="9"/>
      <c r="B5952" s="10"/>
      <c r="C5952" s="9"/>
      <c r="D5952" s="11"/>
      <c r="E5952" s="11"/>
      <c r="F5952" s="9"/>
      <c r="G5952" s="9"/>
      <c r="H5952" s="9"/>
      <c r="I5952" s="9"/>
      <c r="J5952" s="9"/>
      <c r="K5952" s="9"/>
      <c r="L5952" s="9"/>
      <c r="M5952" s="9"/>
      <c r="N5952" s="9"/>
      <c r="O5952" s="12"/>
      <c r="P5952" s="9"/>
      <c r="Q5952" s="9"/>
    </row>
    <row r="5953" spans="1:17" x14ac:dyDescent="0.2">
      <c r="A5953" s="9"/>
      <c r="B5953" s="10"/>
      <c r="C5953" s="9"/>
      <c r="D5953" s="11"/>
      <c r="E5953" s="11"/>
      <c r="F5953" s="9"/>
      <c r="G5953" s="9"/>
      <c r="H5953" s="9"/>
      <c r="I5953" s="9"/>
      <c r="J5953" s="9"/>
      <c r="K5953" s="9"/>
      <c r="L5953" s="9"/>
      <c r="M5953" s="9"/>
      <c r="N5953" s="9"/>
      <c r="O5953" s="12"/>
      <c r="P5953" s="9"/>
      <c r="Q5953" s="9"/>
    </row>
    <row r="5954" spans="1:17" x14ac:dyDescent="0.2">
      <c r="A5954" s="9"/>
      <c r="B5954" s="10"/>
      <c r="C5954" s="9"/>
      <c r="D5954" s="11"/>
      <c r="E5954" s="11"/>
      <c r="F5954" s="9"/>
      <c r="G5954" s="9"/>
      <c r="H5954" s="9"/>
      <c r="I5954" s="9"/>
      <c r="J5954" s="9"/>
      <c r="K5954" s="9"/>
      <c r="L5954" s="9"/>
      <c r="M5954" s="9"/>
      <c r="N5954" s="9"/>
      <c r="O5954" s="12"/>
      <c r="P5954" s="9"/>
      <c r="Q5954" s="9"/>
    </row>
    <row r="5955" spans="1:17" x14ac:dyDescent="0.2">
      <c r="A5955" s="9"/>
      <c r="B5955" s="10"/>
      <c r="C5955" s="9"/>
      <c r="D5955" s="11"/>
      <c r="E5955" s="11"/>
      <c r="F5955" s="9"/>
      <c r="G5955" s="9"/>
      <c r="H5955" s="9"/>
      <c r="I5955" s="9"/>
      <c r="J5955" s="9"/>
      <c r="K5955" s="9"/>
      <c r="L5955" s="9"/>
      <c r="M5955" s="9"/>
      <c r="N5955" s="9"/>
      <c r="O5955" s="12"/>
      <c r="P5955" s="9"/>
      <c r="Q5955" s="9"/>
    </row>
    <row r="5956" spans="1:17" x14ac:dyDescent="0.2">
      <c r="A5956" s="9"/>
      <c r="B5956" s="10"/>
      <c r="C5956" s="9"/>
      <c r="D5956" s="11"/>
      <c r="E5956" s="11"/>
      <c r="F5956" s="9"/>
      <c r="G5956" s="9"/>
      <c r="H5956" s="9"/>
      <c r="I5956" s="9"/>
      <c r="J5956" s="9"/>
      <c r="K5956" s="9"/>
      <c r="L5956" s="9"/>
      <c r="M5956" s="9"/>
      <c r="N5956" s="9"/>
      <c r="O5956" s="12"/>
      <c r="P5956" s="9"/>
      <c r="Q5956" s="9"/>
    </row>
    <row r="5957" spans="1:17" x14ac:dyDescent="0.2">
      <c r="A5957" s="9"/>
      <c r="B5957" s="10"/>
      <c r="C5957" s="9"/>
      <c r="D5957" s="11"/>
      <c r="E5957" s="11"/>
      <c r="F5957" s="9"/>
      <c r="G5957" s="9"/>
      <c r="H5957" s="9"/>
      <c r="I5957" s="9"/>
      <c r="J5957" s="9"/>
      <c r="K5957" s="9"/>
      <c r="L5957" s="9"/>
      <c r="M5957" s="9"/>
      <c r="N5957" s="9"/>
      <c r="O5957" s="12"/>
      <c r="P5957" s="9"/>
      <c r="Q5957" s="9"/>
    </row>
    <row r="5958" spans="1:17" x14ac:dyDescent="0.2">
      <c r="A5958" s="9"/>
      <c r="B5958" s="10"/>
      <c r="C5958" s="9"/>
      <c r="D5958" s="11"/>
      <c r="E5958" s="11"/>
      <c r="F5958" s="9"/>
      <c r="G5958" s="9"/>
      <c r="H5958" s="9"/>
      <c r="I5958" s="9"/>
      <c r="J5958" s="9"/>
      <c r="K5958" s="9"/>
      <c r="L5958" s="9"/>
      <c r="M5958" s="9"/>
      <c r="N5958" s="9"/>
      <c r="O5958" s="12"/>
      <c r="P5958" s="9"/>
      <c r="Q5958" s="9"/>
    </row>
    <row r="5959" spans="1:17" x14ac:dyDescent="0.2">
      <c r="A5959" s="9"/>
      <c r="B5959" s="10"/>
      <c r="C5959" s="9"/>
      <c r="D5959" s="11"/>
      <c r="E5959" s="11"/>
      <c r="F5959" s="9"/>
      <c r="G5959" s="9"/>
      <c r="H5959" s="9"/>
      <c r="I5959" s="9"/>
      <c r="J5959" s="9"/>
      <c r="K5959" s="9"/>
      <c r="L5959" s="9"/>
      <c r="M5959" s="9"/>
      <c r="N5959" s="9"/>
      <c r="O5959" s="12"/>
      <c r="P5959" s="9"/>
      <c r="Q5959" s="9"/>
    </row>
    <row r="5960" spans="1:17" x14ac:dyDescent="0.2">
      <c r="A5960" s="9"/>
      <c r="B5960" s="10"/>
      <c r="C5960" s="9"/>
      <c r="D5960" s="11"/>
      <c r="E5960" s="11"/>
      <c r="F5960" s="9"/>
      <c r="G5960" s="9"/>
      <c r="H5960" s="9"/>
      <c r="I5960" s="9"/>
      <c r="J5960" s="9"/>
      <c r="K5960" s="9"/>
      <c r="L5960" s="9"/>
      <c r="M5960" s="9"/>
      <c r="N5960" s="9"/>
      <c r="O5960" s="12"/>
      <c r="P5960" s="9"/>
      <c r="Q5960" s="9"/>
    </row>
    <row r="5961" spans="1:17" x14ac:dyDescent="0.2">
      <c r="A5961" s="9"/>
      <c r="B5961" s="10"/>
      <c r="C5961" s="9"/>
      <c r="D5961" s="11"/>
      <c r="E5961" s="11"/>
      <c r="F5961" s="9"/>
      <c r="G5961" s="9"/>
      <c r="H5961" s="9"/>
      <c r="I5961" s="9"/>
      <c r="J5961" s="9"/>
      <c r="K5961" s="9"/>
      <c r="L5961" s="9"/>
      <c r="M5961" s="9"/>
      <c r="N5961" s="9"/>
      <c r="O5961" s="12"/>
      <c r="P5961" s="9"/>
      <c r="Q5961" s="9"/>
    </row>
    <row r="5962" spans="1:17" x14ac:dyDescent="0.2">
      <c r="A5962" s="9"/>
      <c r="B5962" s="10"/>
      <c r="C5962" s="9"/>
      <c r="D5962" s="11"/>
      <c r="E5962" s="11"/>
      <c r="F5962" s="9"/>
      <c r="G5962" s="9"/>
      <c r="H5962" s="9"/>
      <c r="I5962" s="9"/>
      <c r="J5962" s="9"/>
      <c r="K5962" s="9"/>
      <c r="L5962" s="9"/>
      <c r="M5962" s="9"/>
      <c r="N5962" s="9"/>
      <c r="O5962" s="12"/>
      <c r="P5962" s="9"/>
      <c r="Q5962" s="9"/>
    </row>
    <row r="5963" spans="1:17" x14ac:dyDescent="0.2">
      <c r="A5963" s="9"/>
      <c r="B5963" s="10"/>
      <c r="C5963" s="9"/>
      <c r="D5963" s="11"/>
      <c r="E5963" s="11"/>
      <c r="F5963" s="9"/>
      <c r="G5963" s="9"/>
      <c r="H5963" s="9"/>
      <c r="I5963" s="9"/>
      <c r="J5963" s="9"/>
      <c r="K5963" s="9"/>
      <c r="L5963" s="9"/>
      <c r="M5963" s="9"/>
      <c r="N5963" s="9"/>
      <c r="O5963" s="12"/>
      <c r="P5963" s="9"/>
      <c r="Q5963" s="9"/>
    </row>
    <row r="5964" spans="1:17" x14ac:dyDescent="0.2">
      <c r="A5964" s="9"/>
      <c r="B5964" s="10"/>
      <c r="C5964" s="9"/>
      <c r="D5964" s="11"/>
      <c r="E5964" s="11"/>
      <c r="F5964" s="9"/>
      <c r="G5964" s="9"/>
      <c r="H5964" s="9"/>
      <c r="I5964" s="9"/>
      <c r="J5964" s="9"/>
      <c r="K5964" s="9"/>
      <c r="L5964" s="9"/>
      <c r="M5964" s="9"/>
      <c r="N5964" s="9"/>
      <c r="O5964" s="12"/>
      <c r="P5964" s="9"/>
      <c r="Q5964" s="9"/>
    </row>
    <row r="5965" spans="1:17" x14ac:dyDescent="0.2">
      <c r="A5965" s="9"/>
      <c r="B5965" s="10"/>
      <c r="C5965" s="9"/>
      <c r="D5965" s="11"/>
      <c r="E5965" s="11"/>
      <c r="F5965" s="9"/>
      <c r="G5965" s="9"/>
      <c r="H5965" s="9"/>
      <c r="I5965" s="9"/>
      <c r="J5965" s="9"/>
      <c r="K5965" s="9"/>
      <c r="L5965" s="9"/>
      <c r="M5965" s="9"/>
      <c r="N5965" s="9"/>
      <c r="O5965" s="12"/>
      <c r="P5965" s="9"/>
      <c r="Q5965" s="9"/>
    </row>
    <row r="5966" spans="1:17" x14ac:dyDescent="0.2">
      <c r="A5966" s="9"/>
      <c r="B5966" s="10"/>
      <c r="C5966" s="9"/>
      <c r="D5966" s="11"/>
      <c r="E5966" s="11"/>
      <c r="F5966" s="9"/>
      <c r="G5966" s="9"/>
      <c r="H5966" s="9"/>
      <c r="I5966" s="9"/>
      <c r="J5966" s="9"/>
      <c r="K5966" s="9"/>
      <c r="L5966" s="9"/>
      <c r="M5966" s="9"/>
      <c r="N5966" s="9"/>
      <c r="O5966" s="12"/>
      <c r="P5966" s="9"/>
      <c r="Q5966" s="9"/>
    </row>
    <row r="5967" spans="1:17" x14ac:dyDescent="0.2">
      <c r="A5967" s="9"/>
      <c r="B5967" s="10"/>
      <c r="C5967" s="9"/>
      <c r="D5967" s="11"/>
      <c r="E5967" s="11"/>
      <c r="F5967" s="9"/>
      <c r="G5967" s="9"/>
      <c r="H5967" s="9"/>
      <c r="I5967" s="9"/>
      <c r="J5967" s="9"/>
      <c r="K5967" s="9"/>
      <c r="L5967" s="9"/>
      <c r="M5967" s="9"/>
      <c r="N5967" s="9"/>
      <c r="O5967" s="12"/>
      <c r="P5967" s="9"/>
      <c r="Q5967" s="9"/>
    </row>
    <row r="5968" spans="1:17" x14ac:dyDescent="0.2">
      <c r="A5968" s="9"/>
      <c r="B5968" s="10"/>
      <c r="C5968" s="9"/>
      <c r="D5968" s="11"/>
      <c r="E5968" s="11"/>
      <c r="F5968" s="9"/>
      <c r="G5968" s="9"/>
      <c r="H5968" s="9"/>
      <c r="I5968" s="9"/>
      <c r="J5968" s="9"/>
      <c r="K5968" s="9"/>
      <c r="L5968" s="9"/>
      <c r="M5968" s="9"/>
      <c r="N5968" s="9"/>
      <c r="O5968" s="12"/>
      <c r="P5968" s="9"/>
      <c r="Q5968" s="9"/>
    </row>
    <row r="5969" spans="1:17" x14ac:dyDescent="0.2">
      <c r="A5969" s="9"/>
      <c r="B5969" s="10"/>
      <c r="C5969" s="9"/>
      <c r="D5969" s="11"/>
      <c r="E5969" s="11"/>
      <c r="F5969" s="9"/>
      <c r="G5969" s="9"/>
      <c r="H5969" s="9"/>
      <c r="I5969" s="9"/>
      <c r="J5969" s="9"/>
      <c r="K5969" s="9"/>
      <c r="L5969" s="9"/>
      <c r="M5969" s="9"/>
      <c r="N5969" s="9"/>
      <c r="O5969" s="12"/>
      <c r="P5969" s="9"/>
      <c r="Q5969" s="9"/>
    </row>
    <row r="5970" spans="1:17" x14ac:dyDescent="0.2">
      <c r="A5970" s="9"/>
      <c r="B5970" s="10"/>
      <c r="C5970" s="9"/>
      <c r="D5970" s="11"/>
      <c r="E5970" s="11"/>
      <c r="F5970" s="9"/>
      <c r="G5970" s="9"/>
      <c r="H5970" s="9"/>
      <c r="I5970" s="9"/>
      <c r="J5970" s="9"/>
      <c r="K5970" s="9"/>
      <c r="L5970" s="9"/>
      <c r="M5970" s="9"/>
      <c r="N5970" s="9"/>
      <c r="O5970" s="12"/>
      <c r="P5970" s="9"/>
      <c r="Q5970" s="9"/>
    </row>
    <row r="5971" spans="1:17" x14ac:dyDescent="0.2">
      <c r="A5971" s="9"/>
      <c r="B5971" s="10"/>
      <c r="C5971" s="9"/>
      <c r="D5971" s="11"/>
      <c r="E5971" s="11"/>
      <c r="F5971" s="9"/>
      <c r="G5971" s="9"/>
      <c r="H5971" s="9"/>
      <c r="I5971" s="9"/>
      <c r="J5971" s="9"/>
      <c r="K5971" s="9"/>
      <c r="L5971" s="9"/>
      <c r="M5971" s="9"/>
      <c r="N5971" s="9"/>
      <c r="O5971" s="12"/>
      <c r="P5971" s="9"/>
      <c r="Q5971" s="9"/>
    </row>
    <row r="5972" spans="1:17" x14ac:dyDescent="0.2">
      <c r="A5972" s="9"/>
      <c r="B5972" s="10"/>
      <c r="C5972" s="9"/>
      <c r="D5972" s="11"/>
      <c r="E5972" s="11"/>
      <c r="F5972" s="9"/>
      <c r="G5972" s="9"/>
      <c r="H5972" s="9"/>
      <c r="I5972" s="9"/>
      <c r="J5972" s="9"/>
      <c r="K5972" s="9"/>
      <c r="L5972" s="9"/>
      <c r="M5972" s="9"/>
      <c r="N5972" s="9"/>
      <c r="O5972" s="12"/>
      <c r="P5972" s="9"/>
      <c r="Q5972" s="9"/>
    </row>
    <row r="5973" spans="1:17" x14ac:dyDescent="0.2">
      <c r="A5973" s="9"/>
      <c r="B5973" s="10"/>
      <c r="C5973" s="9"/>
      <c r="D5973" s="11"/>
      <c r="E5973" s="11"/>
      <c r="F5973" s="9"/>
      <c r="G5973" s="9"/>
      <c r="H5973" s="9"/>
      <c r="I5973" s="9"/>
      <c r="J5973" s="9"/>
      <c r="K5973" s="9"/>
      <c r="L5973" s="9"/>
      <c r="M5973" s="9"/>
      <c r="N5973" s="9"/>
      <c r="O5973" s="12"/>
      <c r="P5973" s="9"/>
      <c r="Q5973" s="9"/>
    </row>
    <row r="5974" spans="1:17" x14ac:dyDescent="0.2">
      <c r="A5974" s="9"/>
      <c r="B5974" s="10"/>
      <c r="C5974" s="9"/>
      <c r="D5974" s="11"/>
      <c r="E5974" s="11"/>
      <c r="F5974" s="9"/>
      <c r="G5974" s="9"/>
      <c r="H5974" s="9"/>
      <c r="I5974" s="9"/>
      <c r="J5974" s="9"/>
      <c r="K5974" s="9"/>
      <c r="L5974" s="9"/>
      <c r="M5974" s="9"/>
      <c r="N5974" s="9"/>
      <c r="O5974" s="12"/>
      <c r="P5974" s="9"/>
      <c r="Q5974" s="9"/>
    </row>
    <row r="5975" spans="1:17" x14ac:dyDescent="0.2">
      <c r="A5975" s="9"/>
      <c r="B5975" s="10"/>
      <c r="C5975" s="9"/>
      <c r="D5975" s="11"/>
      <c r="E5975" s="11"/>
      <c r="F5975" s="9"/>
      <c r="G5975" s="9"/>
      <c r="H5975" s="9"/>
      <c r="I5975" s="9"/>
      <c r="J5975" s="9"/>
      <c r="K5975" s="9"/>
      <c r="L5975" s="9"/>
      <c r="M5975" s="9"/>
      <c r="N5975" s="9"/>
      <c r="O5975" s="12"/>
      <c r="P5975" s="9"/>
      <c r="Q5975" s="9"/>
    </row>
    <row r="5976" spans="1:17" x14ac:dyDescent="0.2">
      <c r="A5976" s="9"/>
      <c r="B5976" s="10"/>
      <c r="C5976" s="9"/>
      <c r="D5976" s="11"/>
      <c r="E5976" s="11"/>
      <c r="F5976" s="9"/>
      <c r="G5976" s="9"/>
      <c r="H5976" s="9"/>
      <c r="I5976" s="9"/>
      <c r="J5976" s="9"/>
      <c r="K5976" s="9"/>
      <c r="L5976" s="9"/>
      <c r="M5976" s="9"/>
      <c r="N5976" s="9"/>
      <c r="O5976" s="12"/>
      <c r="P5976" s="9"/>
      <c r="Q5976" s="9"/>
    </row>
    <row r="5977" spans="1:17" x14ac:dyDescent="0.2">
      <c r="A5977" s="9"/>
      <c r="B5977" s="10"/>
      <c r="C5977" s="9"/>
      <c r="D5977" s="11"/>
      <c r="E5977" s="11"/>
      <c r="F5977" s="9"/>
      <c r="G5977" s="9"/>
      <c r="H5977" s="9"/>
      <c r="I5977" s="9"/>
      <c r="J5977" s="9"/>
      <c r="K5977" s="9"/>
      <c r="L5977" s="9"/>
      <c r="M5977" s="9"/>
      <c r="N5977" s="9"/>
      <c r="O5977" s="12"/>
      <c r="P5977" s="9"/>
      <c r="Q5977" s="9"/>
    </row>
    <row r="5978" spans="1:17" x14ac:dyDescent="0.2">
      <c r="A5978" s="9"/>
      <c r="B5978" s="10"/>
      <c r="C5978" s="9"/>
      <c r="D5978" s="11"/>
      <c r="E5978" s="11"/>
      <c r="F5978" s="9"/>
      <c r="G5978" s="9"/>
      <c r="H5978" s="9"/>
      <c r="I5978" s="9"/>
      <c r="J5978" s="9"/>
      <c r="K5978" s="9"/>
      <c r="L5978" s="9"/>
      <c r="M5978" s="9"/>
      <c r="N5978" s="9"/>
      <c r="O5978" s="12"/>
      <c r="P5978" s="9"/>
      <c r="Q5978" s="9"/>
    </row>
    <row r="5979" spans="1:17" x14ac:dyDescent="0.2">
      <c r="A5979" s="9"/>
      <c r="B5979" s="10"/>
      <c r="C5979" s="9"/>
      <c r="D5979" s="11"/>
      <c r="E5979" s="11"/>
      <c r="F5979" s="9"/>
      <c r="G5979" s="9"/>
      <c r="H5979" s="9"/>
      <c r="I5979" s="9"/>
      <c r="J5979" s="9"/>
      <c r="K5979" s="9"/>
      <c r="L5979" s="9"/>
      <c r="M5979" s="9"/>
      <c r="N5979" s="9"/>
      <c r="O5979" s="12"/>
      <c r="P5979" s="9"/>
      <c r="Q5979" s="9"/>
    </row>
    <row r="5980" spans="1:17" x14ac:dyDescent="0.2">
      <c r="A5980" s="9"/>
      <c r="B5980" s="10"/>
      <c r="C5980" s="9"/>
      <c r="D5980" s="11"/>
      <c r="E5980" s="11"/>
      <c r="F5980" s="9"/>
      <c r="G5980" s="9"/>
      <c r="H5980" s="9"/>
      <c r="I5980" s="9"/>
      <c r="J5980" s="9"/>
      <c r="K5980" s="9"/>
      <c r="L5980" s="9"/>
      <c r="M5980" s="9"/>
      <c r="N5980" s="9"/>
      <c r="O5980" s="12"/>
      <c r="P5980" s="9"/>
      <c r="Q5980" s="9"/>
    </row>
    <row r="5981" spans="1:17" x14ac:dyDescent="0.2">
      <c r="A5981" s="9"/>
      <c r="B5981" s="10"/>
      <c r="C5981" s="9"/>
      <c r="D5981" s="11"/>
      <c r="E5981" s="11"/>
      <c r="F5981" s="9"/>
      <c r="G5981" s="9"/>
      <c r="H5981" s="9"/>
      <c r="I5981" s="9"/>
      <c r="J5981" s="9"/>
      <c r="K5981" s="9"/>
      <c r="L5981" s="9"/>
      <c r="M5981" s="9"/>
      <c r="N5981" s="9"/>
      <c r="O5981" s="12"/>
      <c r="P5981" s="9"/>
      <c r="Q5981" s="9"/>
    </row>
    <row r="5982" spans="1:17" x14ac:dyDescent="0.2">
      <c r="A5982" s="9"/>
      <c r="B5982" s="10"/>
      <c r="C5982" s="9"/>
      <c r="D5982" s="11"/>
      <c r="E5982" s="11"/>
      <c r="F5982" s="9"/>
      <c r="G5982" s="9"/>
      <c r="H5982" s="9"/>
      <c r="I5982" s="9"/>
      <c r="J5982" s="9"/>
      <c r="K5982" s="9"/>
      <c r="L5982" s="9"/>
      <c r="M5982" s="9"/>
      <c r="N5982" s="9"/>
      <c r="O5982" s="12"/>
      <c r="P5982" s="9"/>
      <c r="Q5982" s="9"/>
    </row>
    <row r="5983" spans="1:17" x14ac:dyDescent="0.2">
      <c r="A5983" s="9"/>
      <c r="B5983" s="10"/>
      <c r="C5983" s="9"/>
      <c r="D5983" s="11"/>
      <c r="E5983" s="11"/>
      <c r="F5983" s="9"/>
      <c r="G5983" s="9"/>
      <c r="H5983" s="9"/>
      <c r="I5983" s="9"/>
      <c r="J5983" s="9"/>
      <c r="K5983" s="9"/>
      <c r="L5983" s="9"/>
      <c r="M5983" s="9"/>
      <c r="N5983" s="9"/>
      <c r="O5983" s="12"/>
      <c r="P5983" s="9"/>
      <c r="Q5983" s="9"/>
    </row>
    <row r="5984" spans="1:17" x14ac:dyDescent="0.2">
      <c r="A5984" s="9"/>
      <c r="B5984" s="10"/>
      <c r="C5984" s="9"/>
      <c r="D5984" s="11"/>
      <c r="E5984" s="11"/>
      <c r="F5984" s="9"/>
      <c r="G5984" s="9"/>
      <c r="H5984" s="9"/>
      <c r="I5984" s="9"/>
      <c r="J5984" s="9"/>
      <c r="K5984" s="9"/>
      <c r="L5984" s="9"/>
      <c r="M5984" s="9"/>
      <c r="N5984" s="9"/>
      <c r="O5984" s="12"/>
      <c r="P5984" s="9"/>
      <c r="Q5984" s="9"/>
    </row>
    <row r="5985" spans="1:17" x14ac:dyDescent="0.2">
      <c r="A5985" s="9"/>
      <c r="B5985" s="10"/>
      <c r="C5985" s="9"/>
      <c r="D5985" s="11"/>
      <c r="E5985" s="11"/>
      <c r="F5985" s="9"/>
      <c r="G5985" s="9"/>
      <c r="H5985" s="9"/>
      <c r="I5985" s="9"/>
      <c r="J5985" s="9"/>
      <c r="K5985" s="9"/>
      <c r="L5985" s="9"/>
      <c r="M5985" s="9"/>
      <c r="N5985" s="9"/>
      <c r="O5985" s="12"/>
      <c r="P5985" s="9"/>
      <c r="Q5985" s="9"/>
    </row>
    <row r="5986" spans="1:17" x14ac:dyDescent="0.2">
      <c r="A5986" s="9"/>
      <c r="B5986" s="10"/>
      <c r="C5986" s="9"/>
      <c r="D5986" s="11"/>
      <c r="E5986" s="11"/>
      <c r="F5986" s="9"/>
      <c r="G5986" s="9"/>
      <c r="H5986" s="9"/>
      <c r="I5986" s="9"/>
      <c r="J5986" s="9"/>
      <c r="K5986" s="9"/>
      <c r="L5986" s="9"/>
      <c r="M5986" s="9"/>
      <c r="N5986" s="9"/>
      <c r="O5986" s="12"/>
      <c r="P5986" s="9"/>
      <c r="Q5986" s="9"/>
    </row>
    <row r="5987" spans="1:17" x14ac:dyDescent="0.2">
      <c r="A5987" s="9"/>
      <c r="B5987" s="10"/>
      <c r="C5987" s="9"/>
      <c r="D5987" s="11"/>
      <c r="E5987" s="11"/>
      <c r="F5987" s="9"/>
      <c r="G5987" s="9"/>
      <c r="H5987" s="9"/>
      <c r="I5987" s="9"/>
      <c r="J5987" s="9"/>
      <c r="K5987" s="9"/>
      <c r="L5987" s="9"/>
      <c r="M5987" s="9"/>
      <c r="N5987" s="9"/>
      <c r="O5987" s="12"/>
      <c r="P5987" s="9"/>
      <c r="Q5987" s="9"/>
    </row>
    <row r="5988" spans="1:17" x14ac:dyDescent="0.2">
      <c r="A5988" s="9"/>
      <c r="B5988" s="10"/>
      <c r="C5988" s="9"/>
      <c r="D5988" s="11"/>
      <c r="E5988" s="11"/>
      <c r="F5988" s="9"/>
      <c r="G5988" s="9"/>
      <c r="H5988" s="9"/>
      <c r="I5988" s="9"/>
      <c r="J5988" s="9"/>
      <c r="K5988" s="9"/>
      <c r="L5988" s="9"/>
      <c r="M5988" s="9"/>
      <c r="N5988" s="9"/>
      <c r="O5988" s="12"/>
      <c r="P5988" s="9"/>
      <c r="Q5988" s="9"/>
    </row>
    <row r="5989" spans="1:17" x14ac:dyDescent="0.2">
      <c r="A5989" s="9"/>
      <c r="B5989" s="10"/>
      <c r="C5989" s="9"/>
      <c r="D5989" s="11"/>
      <c r="E5989" s="11"/>
      <c r="F5989" s="9"/>
      <c r="G5989" s="9"/>
      <c r="H5989" s="9"/>
      <c r="I5989" s="9"/>
      <c r="J5989" s="9"/>
      <c r="K5989" s="9"/>
      <c r="L5989" s="9"/>
      <c r="M5989" s="9"/>
      <c r="N5989" s="9"/>
      <c r="O5989" s="12"/>
      <c r="P5989" s="9"/>
      <c r="Q5989" s="9"/>
    </row>
    <row r="5990" spans="1:17" x14ac:dyDescent="0.2">
      <c r="A5990" s="9"/>
      <c r="B5990" s="10"/>
      <c r="C5990" s="9"/>
      <c r="D5990" s="11"/>
      <c r="E5990" s="11"/>
      <c r="F5990" s="9"/>
      <c r="G5990" s="9"/>
      <c r="H5990" s="9"/>
      <c r="I5990" s="9"/>
      <c r="J5990" s="9"/>
      <c r="K5990" s="9"/>
      <c r="L5990" s="9"/>
      <c r="M5990" s="9"/>
      <c r="N5990" s="9"/>
      <c r="O5990" s="12"/>
      <c r="P5990" s="9"/>
      <c r="Q5990" s="9"/>
    </row>
    <row r="5991" spans="1:17" x14ac:dyDescent="0.2">
      <c r="A5991" s="9"/>
      <c r="B5991" s="10"/>
      <c r="C5991" s="9"/>
      <c r="D5991" s="11"/>
      <c r="E5991" s="11"/>
      <c r="F5991" s="9"/>
      <c r="G5991" s="9"/>
      <c r="H5991" s="9"/>
      <c r="I5991" s="9"/>
      <c r="J5991" s="9"/>
      <c r="K5991" s="9"/>
      <c r="L5991" s="9"/>
      <c r="M5991" s="9"/>
      <c r="N5991" s="9"/>
      <c r="O5991" s="12"/>
      <c r="P5991" s="9"/>
      <c r="Q5991" s="9"/>
    </row>
    <row r="5992" spans="1:17" x14ac:dyDescent="0.2">
      <c r="A5992" s="9"/>
      <c r="B5992" s="10"/>
      <c r="C5992" s="9"/>
      <c r="D5992" s="11"/>
      <c r="E5992" s="11"/>
      <c r="F5992" s="9"/>
      <c r="G5992" s="9"/>
      <c r="H5992" s="9"/>
      <c r="I5992" s="9"/>
      <c r="J5992" s="9"/>
      <c r="K5992" s="9"/>
      <c r="L5992" s="9"/>
      <c r="M5992" s="9"/>
      <c r="N5992" s="9"/>
      <c r="O5992" s="12"/>
      <c r="P5992" s="9"/>
      <c r="Q5992" s="9"/>
    </row>
    <row r="5993" spans="1:17" x14ac:dyDescent="0.2">
      <c r="A5993" s="9"/>
      <c r="B5993" s="10"/>
      <c r="C5993" s="9"/>
      <c r="D5993" s="11"/>
      <c r="E5993" s="11"/>
      <c r="F5993" s="9"/>
      <c r="G5993" s="9"/>
      <c r="H5993" s="9"/>
      <c r="I5993" s="9"/>
      <c r="J5993" s="9"/>
      <c r="K5993" s="9"/>
      <c r="L5993" s="9"/>
      <c r="M5993" s="9"/>
      <c r="N5993" s="9"/>
      <c r="O5993" s="12"/>
      <c r="P5993" s="9"/>
      <c r="Q5993" s="9"/>
    </row>
    <row r="5994" spans="1:17" x14ac:dyDescent="0.2">
      <c r="A5994" s="9"/>
      <c r="B5994" s="10"/>
      <c r="C5994" s="9"/>
      <c r="D5994" s="11"/>
      <c r="E5994" s="11"/>
      <c r="F5994" s="9"/>
      <c r="G5994" s="9"/>
      <c r="H5994" s="9"/>
      <c r="I5994" s="9"/>
      <c r="J5994" s="9"/>
      <c r="K5994" s="9"/>
      <c r="L5994" s="9"/>
      <c r="M5994" s="9"/>
      <c r="N5994" s="9"/>
      <c r="O5994" s="12"/>
      <c r="P5994" s="9"/>
      <c r="Q5994" s="9"/>
    </row>
    <row r="5995" spans="1:17" x14ac:dyDescent="0.2">
      <c r="A5995" s="9"/>
      <c r="B5995" s="10"/>
      <c r="C5995" s="9"/>
      <c r="D5995" s="11"/>
      <c r="E5995" s="11"/>
      <c r="F5995" s="9"/>
      <c r="G5995" s="9"/>
      <c r="H5995" s="9"/>
      <c r="I5995" s="9"/>
      <c r="J5995" s="9"/>
      <c r="K5995" s="9"/>
      <c r="L5995" s="9"/>
      <c r="M5995" s="9"/>
      <c r="N5995" s="9"/>
      <c r="O5995" s="12"/>
      <c r="P5995" s="9"/>
      <c r="Q5995" s="9"/>
    </row>
    <row r="5996" spans="1:17" x14ac:dyDescent="0.2">
      <c r="A5996" s="9"/>
      <c r="B5996" s="10"/>
      <c r="C5996" s="9"/>
      <c r="D5996" s="11"/>
      <c r="E5996" s="11"/>
      <c r="F5996" s="9"/>
      <c r="G5996" s="9"/>
      <c r="H5996" s="9"/>
      <c r="I5996" s="9"/>
      <c r="J5996" s="9"/>
      <c r="K5996" s="9"/>
      <c r="L5996" s="9"/>
      <c r="M5996" s="9"/>
      <c r="N5996" s="9"/>
      <c r="O5996" s="12"/>
      <c r="P5996" s="9"/>
      <c r="Q5996" s="9"/>
    </row>
    <row r="5997" spans="1:17" x14ac:dyDescent="0.2">
      <c r="A5997" s="9"/>
      <c r="B5997" s="10"/>
      <c r="C5997" s="9"/>
      <c r="D5997" s="11"/>
      <c r="E5997" s="11"/>
      <c r="F5997" s="9"/>
      <c r="G5997" s="9"/>
      <c r="H5997" s="9"/>
      <c r="I5997" s="9"/>
      <c r="J5997" s="9"/>
      <c r="K5997" s="9"/>
      <c r="L5997" s="9"/>
      <c r="M5997" s="9"/>
      <c r="N5997" s="9"/>
      <c r="O5997" s="12"/>
      <c r="P5997" s="9"/>
      <c r="Q5997" s="9"/>
    </row>
    <row r="5998" spans="1:17" x14ac:dyDescent="0.2">
      <c r="A5998" s="9"/>
      <c r="B5998" s="10"/>
      <c r="C5998" s="9"/>
      <c r="D5998" s="11"/>
      <c r="E5998" s="11"/>
      <c r="F5998" s="9"/>
      <c r="G5998" s="9"/>
      <c r="H5998" s="9"/>
      <c r="I5998" s="9"/>
      <c r="J5998" s="9"/>
      <c r="K5998" s="9"/>
      <c r="L5998" s="9"/>
      <c r="M5998" s="9"/>
      <c r="N5998" s="9"/>
      <c r="O5998" s="12"/>
      <c r="P5998" s="9"/>
      <c r="Q5998" s="9"/>
    </row>
    <row r="5999" spans="1:17" x14ac:dyDescent="0.2">
      <c r="A5999" s="9"/>
      <c r="B5999" s="10"/>
      <c r="C5999" s="9"/>
      <c r="D5999" s="11"/>
      <c r="E5999" s="11"/>
      <c r="F5999" s="9"/>
      <c r="G5999" s="9"/>
      <c r="H5999" s="9"/>
      <c r="I5999" s="9"/>
      <c r="J5999" s="9"/>
      <c r="K5999" s="9"/>
      <c r="L5999" s="9"/>
      <c r="M5999" s="9"/>
      <c r="N5999" s="9"/>
      <c r="O5999" s="12"/>
      <c r="P5999" s="9"/>
      <c r="Q5999" s="9"/>
    </row>
    <row r="6000" spans="1:17" x14ac:dyDescent="0.2">
      <c r="A6000" s="9"/>
      <c r="B6000" s="10"/>
      <c r="C6000" s="9"/>
      <c r="D6000" s="11"/>
      <c r="E6000" s="11"/>
      <c r="F6000" s="9"/>
      <c r="G6000" s="9"/>
      <c r="H6000" s="9"/>
      <c r="I6000" s="9"/>
      <c r="J6000" s="9"/>
      <c r="K6000" s="9"/>
      <c r="L6000" s="9"/>
      <c r="M6000" s="9"/>
      <c r="N6000" s="9"/>
      <c r="O6000" s="12"/>
      <c r="P6000" s="9"/>
      <c r="Q6000" s="9"/>
    </row>
    <row r="6001" spans="1:17" x14ac:dyDescent="0.2">
      <c r="A6001" s="9"/>
      <c r="B6001" s="10"/>
      <c r="C6001" s="9"/>
      <c r="D6001" s="11"/>
      <c r="E6001" s="11"/>
      <c r="F6001" s="9"/>
      <c r="G6001" s="9"/>
      <c r="H6001" s="9"/>
      <c r="I6001" s="9"/>
      <c r="J6001" s="9"/>
      <c r="K6001" s="9"/>
      <c r="L6001" s="9"/>
      <c r="M6001" s="9"/>
      <c r="N6001" s="9"/>
      <c r="O6001" s="12"/>
      <c r="P6001" s="9"/>
      <c r="Q6001" s="9"/>
    </row>
    <row r="6002" spans="1:17" x14ac:dyDescent="0.2">
      <c r="A6002" s="9"/>
      <c r="B6002" s="10"/>
      <c r="C6002" s="9"/>
      <c r="D6002" s="11"/>
      <c r="E6002" s="11"/>
      <c r="F6002" s="9"/>
      <c r="G6002" s="9"/>
      <c r="H6002" s="9"/>
      <c r="I6002" s="9"/>
      <c r="J6002" s="9"/>
      <c r="K6002" s="9"/>
      <c r="L6002" s="9"/>
      <c r="M6002" s="9"/>
      <c r="N6002" s="9"/>
      <c r="O6002" s="12"/>
      <c r="P6002" s="9"/>
      <c r="Q6002" s="9"/>
    </row>
    <row r="6003" spans="1:17" x14ac:dyDescent="0.2">
      <c r="A6003" s="9"/>
      <c r="B6003" s="10"/>
      <c r="C6003" s="9"/>
      <c r="D6003" s="11"/>
      <c r="E6003" s="11"/>
      <c r="F6003" s="9"/>
      <c r="G6003" s="9"/>
      <c r="H6003" s="9"/>
      <c r="I6003" s="9"/>
      <c r="J6003" s="9"/>
      <c r="K6003" s="9"/>
      <c r="L6003" s="9"/>
      <c r="M6003" s="9"/>
      <c r="N6003" s="9"/>
      <c r="O6003" s="12"/>
      <c r="P6003" s="9"/>
      <c r="Q6003" s="9"/>
    </row>
    <row r="6004" spans="1:17" x14ac:dyDescent="0.2">
      <c r="A6004" s="9"/>
      <c r="B6004" s="10"/>
      <c r="C6004" s="9"/>
      <c r="D6004" s="11"/>
      <c r="E6004" s="11"/>
      <c r="F6004" s="9"/>
      <c r="G6004" s="9"/>
      <c r="H6004" s="9"/>
      <c r="I6004" s="9"/>
      <c r="J6004" s="9"/>
      <c r="K6004" s="9"/>
      <c r="L6004" s="9"/>
      <c r="M6004" s="9"/>
      <c r="N6004" s="9"/>
      <c r="O6004" s="12"/>
      <c r="P6004" s="9"/>
      <c r="Q6004" s="9"/>
    </row>
    <row r="6005" spans="1:17" x14ac:dyDescent="0.2">
      <c r="A6005" s="9"/>
      <c r="B6005" s="10"/>
      <c r="C6005" s="9"/>
      <c r="D6005" s="11"/>
      <c r="E6005" s="11"/>
      <c r="F6005" s="9"/>
      <c r="G6005" s="9"/>
      <c r="H6005" s="9"/>
      <c r="I6005" s="9"/>
      <c r="J6005" s="9"/>
      <c r="K6005" s="9"/>
      <c r="L6005" s="9"/>
      <c r="M6005" s="9"/>
      <c r="N6005" s="9"/>
      <c r="O6005" s="12"/>
      <c r="P6005" s="9"/>
      <c r="Q6005" s="9"/>
    </row>
    <row r="6006" spans="1:17" x14ac:dyDescent="0.2">
      <c r="A6006" s="9"/>
      <c r="B6006" s="10"/>
      <c r="C6006" s="9"/>
      <c r="D6006" s="11"/>
      <c r="E6006" s="11"/>
      <c r="F6006" s="9"/>
      <c r="G6006" s="9"/>
      <c r="H6006" s="9"/>
      <c r="I6006" s="9"/>
      <c r="J6006" s="9"/>
      <c r="K6006" s="9"/>
      <c r="L6006" s="9"/>
      <c r="M6006" s="9"/>
      <c r="N6006" s="9"/>
      <c r="O6006" s="12"/>
      <c r="P6006" s="9"/>
      <c r="Q6006" s="9"/>
    </row>
    <row r="6007" spans="1:17" x14ac:dyDescent="0.2">
      <c r="A6007" s="9"/>
      <c r="B6007" s="10"/>
      <c r="C6007" s="9"/>
      <c r="D6007" s="11"/>
      <c r="E6007" s="11"/>
      <c r="F6007" s="9"/>
      <c r="G6007" s="9"/>
      <c r="H6007" s="9"/>
      <c r="I6007" s="9"/>
      <c r="J6007" s="9"/>
      <c r="K6007" s="9"/>
      <c r="L6007" s="9"/>
      <c r="M6007" s="9"/>
      <c r="N6007" s="9"/>
      <c r="O6007" s="12"/>
      <c r="P6007" s="9"/>
      <c r="Q6007" s="9"/>
    </row>
    <row r="6008" spans="1:17" x14ac:dyDescent="0.2">
      <c r="A6008" s="9"/>
      <c r="B6008" s="10"/>
      <c r="C6008" s="9"/>
      <c r="D6008" s="11"/>
      <c r="E6008" s="11"/>
      <c r="F6008" s="9"/>
      <c r="G6008" s="9"/>
      <c r="H6008" s="9"/>
      <c r="I6008" s="9"/>
      <c r="J6008" s="9"/>
      <c r="K6008" s="9"/>
      <c r="L6008" s="9"/>
      <c r="M6008" s="9"/>
      <c r="N6008" s="9"/>
      <c r="O6008" s="12"/>
      <c r="P6008" s="9"/>
      <c r="Q6008" s="9"/>
    </row>
    <row r="6009" spans="1:17" x14ac:dyDescent="0.2">
      <c r="A6009" s="9"/>
      <c r="B6009" s="10"/>
      <c r="C6009" s="9"/>
      <c r="D6009" s="11"/>
      <c r="E6009" s="11"/>
      <c r="F6009" s="9"/>
      <c r="G6009" s="9"/>
      <c r="H6009" s="9"/>
      <c r="I6009" s="9"/>
      <c r="J6009" s="9"/>
      <c r="K6009" s="9"/>
      <c r="L6009" s="9"/>
      <c r="M6009" s="9"/>
      <c r="N6009" s="9"/>
      <c r="O6009" s="12"/>
      <c r="P6009" s="9"/>
      <c r="Q6009" s="9"/>
    </row>
    <row r="6010" spans="1:17" x14ac:dyDescent="0.2">
      <c r="A6010" s="9"/>
      <c r="B6010" s="10"/>
      <c r="C6010" s="9"/>
      <c r="D6010" s="11"/>
      <c r="E6010" s="11"/>
      <c r="F6010" s="9"/>
      <c r="G6010" s="9"/>
      <c r="H6010" s="9"/>
      <c r="I6010" s="9"/>
      <c r="J6010" s="9"/>
      <c r="K6010" s="9"/>
      <c r="L6010" s="9"/>
      <c r="M6010" s="9"/>
      <c r="N6010" s="9"/>
      <c r="O6010" s="12"/>
      <c r="P6010" s="9"/>
      <c r="Q6010" s="9"/>
    </row>
    <row r="6011" spans="1:17" x14ac:dyDescent="0.2">
      <c r="A6011" s="9"/>
      <c r="B6011" s="10"/>
      <c r="C6011" s="9"/>
      <c r="D6011" s="11"/>
      <c r="E6011" s="11"/>
      <c r="F6011" s="9"/>
      <c r="G6011" s="9"/>
      <c r="H6011" s="9"/>
      <c r="I6011" s="9"/>
      <c r="J6011" s="9"/>
      <c r="K6011" s="9"/>
      <c r="L6011" s="9"/>
      <c r="M6011" s="9"/>
      <c r="N6011" s="9"/>
      <c r="O6011" s="12"/>
      <c r="P6011" s="9"/>
      <c r="Q6011" s="9"/>
    </row>
    <row r="6012" spans="1:17" x14ac:dyDescent="0.2">
      <c r="A6012" s="9"/>
      <c r="B6012" s="10"/>
      <c r="C6012" s="9"/>
      <c r="D6012" s="11"/>
      <c r="E6012" s="11"/>
      <c r="F6012" s="9"/>
      <c r="G6012" s="9"/>
      <c r="H6012" s="9"/>
      <c r="I6012" s="9"/>
      <c r="J6012" s="9"/>
      <c r="K6012" s="9"/>
      <c r="L6012" s="9"/>
      <c r="M6012" s="9"/>
      <c r="N6012" s="9"/>
      <c r="O6012" s="12"/>
      <c r="P6012" s="9"/>
      <c r="Q6012" s="9"/>
    </row>
    <row r="6013" spans="1:17" x14ac:dyDescent="0.2">
      <c r="A6013" s="9"/>
      <c r="B6013" s="10"/>
      <c r="C6013" s="9"/>
      <c r="D6013" s="11"/>
      <c r="E6013" s="11"/>
      <c r="F6013" s="9"/>
      <c r="G6013" s="9"/>
      <c r="H6013" s="9"/>
      <c r="I6013" s="9"/>
      <c r="J6013" s="9"/>
      <c r="K6013" s="9"/>
      <c r="L6013" s="9"/>
      <c r="M6013" s="9"/>
      <c r="N6013" s="9"/>
      <c r="O6013" s="12"/>
      <c r="P6013" s="9"/>
      <c r="Q6013" s="9"/>
    </row>
    <row r="6014" spans="1:17" x14ac:dyDescent="0.2">
      <c r="A6014" s="9"/>
      <c r="B6014" s="10"/>
      <c r="C6014" s="9"/>
      <c r="D6014" s="11"/>
      <c r="E6014" s="11"/>
      <c r="F6014" s="9"/>
      <c r="G6014" s="9"/>
      <c r="H6014" s="9"/>
      <c r="I6014" s="9"/>
      <c r="J6014" s="9"/>
      <c r="K6014" s="9"/>
      <c r="L6014" s="9"/>
      <c r="M6014" s="9"/>
      <c r="N6014" s="9"/>
      <c r="O6014" s="12"/>
      <c r="P6014" s="9"/>
      <c r="Q6014" s="9"/>
    </row>
    <row r="6015" spans="1:17" x14ac:dyDescent="0.2">
      <c r="A6015" s="9"/>
      <c r="B6015" s="10"/>
      <c r="C6015" s="9"/>
      <c r="D6015" s="11"/>
      <c r="E6015" s="11"/>
      <c r="F6015" s="9"/>
      <c r="G6015" s="9"/>
      <c r="H6015" s="9"/>
      <c r="I6015" s="9"/>
      <c r="J6015" s="9"/>
      <c r="K6015" s="9"/>
      <c r="L6015" s="9"/>
      <c r="M6015" s="9"/>
      <c r="N6015" s="9"/>
      <c r="O6015" s="12"/>
      <c r="P6015" s="9"/>
      <c r="Q6015" s="9"/>
    </row>
    <row r="6016" spans="1:17" x14ac:dyDescent="0.2">
      <c r="A6016" s="9"/>
      <c r="B6016" s="10"/>
      <c r="C6016" s="9"/>
      <c r="D6016" s="11"/>
      <c r="E6016" s="11"/>
      <c r="F6016" s="9"/>
      <c r="G6016" s="9"/>
      <c r="H6016" s="9"/>
      <c r="I6016" s="9"/>
      <c r="J6016" s="9"/>
      <c r="K6016" s="9"/>
      <c r="L6016" s="9"/>
      <c r="M6016" s="9"/>
      <c r="N6016" s="9"/>
      <c r="O6016" s="12"/>
      <c r="P6016" s="9"/>
      <c r="Q6016" s="9"/>
    </row>
    <row r="6017" spans="1:17" x14ac:dyDescent="0.2">
      <c r="A6017" s="9"/>
      <c r="B6017" s="10"/>
      <c r="C6017" s="9"/>
      <c r="D6017" s="11"/>
      <c r="E6017" s="11"/>
      <c r="F6017" s="9"/>
      <c r="G6017" s="9"/>
      <c r="H6017" s="9"/>
      <c r="I6017" s="9"/>
      <c r="J6017" s="9"/>
      <c r="K6017" s="9"/>
      <c r="L6017" s="9"/>
      <c r="M6017" s="9"/>
      <c r="N6017" s="9"/>
      <c r="O6017" s="12"/>
      <c r="P6017" s="9"/>
      <c r="Q6017" s="9"/>
    </row>
    <row r="6018" spans="1:17" x14ac:dyDescent="0.2">
      <c r="A6018" s="9"/>
      <c r="B6018" s="10"/>
      <c r="C6018" s="9"/>
      <c r="D6018" s="11"/>
      <c r="E6018" s="11"/>
      <c r="F6018" s="9"/>
      <c r="G6018" s="9"/>
      <c r="H6018" s="9"/>
      <c r="I6018" s="9"/>
      <c r="J6018" s="9"/>
      <c r="K6018" s="9"/>
      <c r="L6018" s="9"/>
      <c r="M6018" s="9"/>
      <c r="N6018" s="9"/>
      <c r="O6018" s="12"/>
      <c r="P6018" s="9"/>
      <c r="Q6018" s="9"/>
    </row>
    <row r="6019" spans="1:17" x14ac:dyDescent="0.2">
      <c r="A6019" s="9"/>
      <c r="B6019" s="10"/>
      <c r="C6019" s="9"/>
      <c r="D6019" s="11"/>
      <c r="E6019" s="11"/>
      <c r="F6019" s="9"/>
      <c r="G6019" s="9"/>
      <c r="H6019" s="9"/>
      <c r="I6019" s="9"/>
      <c r="J6019" s="9"/>
      <c r="K6019" s="9"/>
      <c r="L6019" s="9"/>
      <c r="M6019" s="9"/>
      <c r="N6019" s="9"/>
      <c r="O6019" s="12"/>
      <c r="P6019" s="9"/>
      <c r="Q6019" s="9"/>
    </row>
    <row r="6020" spans="1:17" x14ac:dyDescent="0.2">
      <c r="A6020" s="9"/>
      <c r="B6020" s="10"/>
      <c r="C6020" s="9"/>
      <c r="D6020" s="11"/>
      <c r="E6020" s="11"/>
      <c r="F6020" s="9"/>
      <c r="G6020" s="9"/>
      <c r="H6020" s="9"/>
      <c r="I6020" s="9"/>
      <c r="J6020" s="9"/>
      <c r="K6020" s="9"/>
      <c r="L6020" s="9"/>
      <c r="M6020" s="9"/>
      <c r="N6020" s="9"/>
      <c r="O6020" s="12"/>
      <c r="P6020" s="9"/>
      <c r="Q6020" s="9"/>
    </row>
    <row r="6021" spans="1:17" x14ac:dyDescent="0.2">
      <c r="A6021" s="9"/>
      <c r="B6021" s="10"/>
      <c r="C6021" s="9"/>
      <c r="D6021" s="11"/>
      <c r="E6021" s="11"/>
      <c r="F6021" s="9"/>
      <c r="G6021" s="9"/>
      <c r="H6021" s="9"/>
      <c r="I6021" s="9"/>
      <c r="J6021" s="9"/>
      <c r="K6021" s="9"/>
      <c r="L6021" s="9"/>
      <c r="M6021" s="9"/>
      <c r="N6021" s="9"/>
      <c r="O6021" s="12"/>
      <c r="P6021" s="9"/>
      <c r="Q6021" s="9"/>
    </row>
    <row r="6022" spans="1:17" x14ac:dyDescent="0.2">
      <c r="A6022" s="9"/>
      <c r="B6022" s="10"/>
      <c r="C6022" s="9"/>
      <c r="D6022" s="11"/>
      <c r="E6022" s="11"/>
      <c r="F6022" s="9"/>
      <c r="G6022" s="9"/>
      <c r="H6022" s="9"/>
      <c r="I6022" s="9"/>
      <c r="J6022" s="9"/>
      <c r="K6022" s="9"/>
      <c r="L6022" s="9"/>
      <c r="M6022" s="9"/>
      <c r="N6022" s="9"/>
      <c r="O6022" s="12"/>
      <c r="P6022" s="9"/>
      <c r="Q6022" s="9"/>
    </row>
    <row r="6023" spans="1:17" x14ac:dyDescent="0.2">
      <c r="A6023" s="9"/>
      <c r="B6023" s="10"/>
      <c r="C6023" s="9"/>
      <c r="D6023" s="11"/>
      <c r="E6023" s="11"/>
      <c r="F6023" s="9"/>
      <c r="G6023" s="9"/>
      <c r="H6023" s="9"/>
      <c r="I6023" s="9"/>
      <c r="J6023" s="9"/>
      <c r="K6023" s="9"/>
      <c r="L6023" s="9"/>
      <c r="M6023" s="9"/>
      <c r="N6023" s="9"/>
      <c r="O6023" s="12"/>
      <c r="P6023" s="9"/>
      <c r="Q6023" s="9"/>
    </row>
    <row r="6024" spans="1:17" x14ac:dyDescent="0.2">
      <c r="A6024" s="9"/>
      <c r="B6024" s="10"/>
      <c r="C6024" s="9"/>
      <c r="D6024" s="11"/>
      <c r="E6024" s="11"/>
      <c r="F6024" s="9"/>
      <c r="G6024" s="9"/>
      <c r="H6024" s="9"/>
      <c r="I6024" s="9"/>
      <c r="J6024" s="9"/>
      <c r="K6024" s="9"/>
      <c r="L6024" s="9"/>
      <c r="M6024" s="9"/>
      <c r="N6024" s="9"/>
      <c r="O6024" s="12"/>
      <c r="P6024" s="9"/>
      <c r="Q6024" s="9"/>
    </row>
    <row r="6025" spans="1:17" x14ac:dyDescent="0.2">
      <c r="A6025" s="9"/>
      <c r="B6025" s="10"/>
      <c r="C6025" s="9"/>
      <c r="D6025" s="11"/>
      <c r="E6025" s="11"/>
      <c r="F6025" s="9"/>
      <c r="G6025" s="9"/>
      <c r="H6025" s="9"/>
      <c r="I6025" s="9"/>
      <c r="J6025" s="9"/>
      <c r="K6025" s="9"/>
      <c r="L6025" s="9"/>
      <c r="M6025" s="9"/>
      <c r="N6025" s="9"/>
      <c r="O6025" s="12"/>
      <c r="P6025" s="9"/>
      <c r="Q6025" s="9"/>
    </row>
    <row r="6026" spans="1:17" x14ac:dyDescent="0.2">
      <c r="A6026" s="9"/>
      <c r="B6026" s="10"/>
      <c r="C6026" s="9"/>
      <c r="D6026" s="11"/>
      <c r="E6026" s="11"/>
      <c r="F6026" s="9"/>
      <c r="G6026" s="9"/>
      <c r="H6026" s="9"/>
      <c r="I6026" s="9"/>
      <c r="J6026" s="9"/>
      <c r="K6026" s="9"/>
      <c r="L6026" s="9"/>
      <c r="M6026" s="9"/>
      <c r="N6026" s="9"/>
      <c r="O6026" s="12"/>
      <c r="P6026" s="9"/>
      <c r="Q6026" s="9"/>
    </row>
    <row r="6027" spans="1:17" x14ac:dyDescent="0.2">
      <c r="A6027" s="9"/>
      <c r="B6027" s="10"/>
      <c r="C6027" s="9"/>
      <c r="D6027" s="11"/>
      <c r="E6027" s="11"/>
      <c r="F6027" s="9"/>
      <c r="G6027" s="9"/>
      <c r="H6027" s="9"/>
      <c r="I6027" s="9"/>
      <c r="J6027" s="9"/>
      <c r="K6027" s="9"/>
      <c r="L6027" s="9"/>
      <c r="M6027" s="9"/>
      <c r="N6027" s="9"/>
      <c r="O6027" s="12"/>
      <c r="P6027" s="9"/>
      <c r="Q6027" s="9"/>
    </row>
    <row r="6028" spans="1:17" x14ac:dyDescent="0.2">
      <c r="A6028" s="9"/>
      <c r="B6028" s="10"/>
      <c r="C6028" s="9"/>
      <c r="D6028" s="11"/>
      <c r="E6028" s="11"/>
      <c r="F6028" s="9"/>
      <c r="G6028" s="9"/>
      <c r="H6028" s="9"/>
      <c r="I6028" s="9"/>
      <c r="J6028" s="9"/>
      <c r="K6028" s="9"/>
      <c r="L6028" s="9"/>
      <c r="M6028" s="9"/>
      <c r="N6028" s="9"/>
      <c r="O6028" s="12"/>
      <c r="P6028" s="9"/>
      <c r="Q6028" s="9"/>
    </row>
    <row r="6029" spans="1:17" x14ac:dyDescent="0.2">
      <c r="A6029" s="9"/>
      <c r="B6029" s="10"/>
      <c r="C6029" s="9"/>
      <c r="D6029" s="11"/>
      <c r="E6029" s="11"/>
      <c r="F6029" s="9"/>
      <c r="G6029" s="9"/>
      <c r="H6029" s="9"/>
      <c r="I6029" s="9"/>
      <c r="J6029" s="9"/>
      <c r="K6029" s="9"/>
      <c r="L6029" s="9"/>
      <c r="M6029" s="9"/>
      <c r="N6029" s="9"/>
      <c r="O6029" s="12"/>
      <c r="P6029" s="9"/>
      <c r="Q6029" s="9"/>
    </row>
    <row r="6030" spans="1:17" x14ac:dyDescent="0.2">
      <c r="A6030" s="9"/>
      <c r="B6030" s="10"/>
      <c r="C6030" s="9"/>
      <c r="D6030" s="11"/>
      <c r="E6030" s="11"/>
      <c r="F6030" s="9"/>
      <c r="G6030" s="9"/>
      <c r="H6030" s="9"/>
      <c r="I6030" s="9"/>
      <c r="J6030" s="9"/>
      <c r="K6030" s="9"/>
      <c r="L6030" s="9"/>
      <c r="M6030" s="9"/>
      <c r="N6030" s="9"/>
      <c r="O6030" s="12"/>
      <c r="P6030" s="9"/>
      <c r="Q6030" s="9"/>
    </row>
    <row r="6031" spans="1:17" x14ac:dyDescent="0.2">
      <c r="A6031" s="9"/>
      <c r="B6031" s="10"/>
      <c r="C6031" s="9"/>
      <c r="D6031" s="11"/>
      <c r="E6031" s="11"/>
      <c r="F6031" s="9"/>
      <c r="G6031" s="9"/>
      <c r="H6031" s="9"/>
      <c r="I6031" s="9"/>
      <c r="J6031" s="9"/>
      <c r="K6031" s="9"/>
      <c r="L6031" s="9"/>
      <c r="M6031" s="9"/>
      <c r="N6031" s="9"/>
      <c r="O6031" s="12"/>
      <c r="P6031" s="9"/>
      <c r="Q6031" s="9"/>
    </row>
    <row r="6032" spans="1:17" x14ac:dyDescent="0.2">
      <c r="A6032" s="9"/>
      <c r="B6032" s="10"/>
      <c r="C6032" s="9"/>
      <c r="D6032" s="11"/>
      <c r="E6032" s="11"/>
      <c r="F6032" s="9"/>
      <c r="G6032" s="9"/>
      <c r="H6032" s="9"/>
      <c r="I6032" s="9"/>
      <c r="J6032" s="9"/>
      <c r="K6032" s="9"/>
      <c r="L6032" s="9"/>
      <c r="M6032" s="9"/>
      <c r="N6032" s="9"/>
      <c r="O6032" s="12"/>
      <c r="P6032" s="9"/>
      <c r="Q6032" s="9"/>
    </row>
    <row r="6033" spans="1:17" x14ac:dyDescent="0.2">
      <c r="A6033" s="9"/>
      <c r="B6033" s="10"/>
      <c r="C6033" s="9"/>
      <c r="D6033" s="11"/>
      <c r="E6033" s="11"/>
      <c r="F6033" s="9"/>
      <c r="G6033" s="9"/>
      <c r="H6033" s="9"/>
      <c r="I6033" s="9"/>
      <c r="J6033" s="9"/>
      <c r="K6033" s="9"/>
      <c r="L6033" s="9"/>
      <c r="M6033" s="9"/>
      <c r="N6033" s="9"/>
      <c r="O6033" s="12"/>
      <c r="P6033" s="9"/>
      <c r="Q6033" s="9"/>
    </row>
    <row r="6034" spans="1:17" x14ac:dyDescent="0.2">
      <c r="A6034" s="9"/>
      <c r="B6034" s="10"/>
      <c r="C6034" s="9"/>
      <c r="D6034" s="11"/>
      <c r="E6034" s="11"/>
      <c r="F6034" s="9"/>
      <c r="G6034" s="9"/>
      <c r="H6034" s="9"/>
      <c r="I6034" s="9"/>
      <c r="J6034" s="9"/>
      <c r="K6034" s="9"/>
      <c r="L6034" s="9"/>
      <c r="M6034" s="9"/>
      <c r="N6034" s="9"/>
      <c r="O6034" s="12"/>
      <c r="P6034" s="9"/>
      <c r="Q6034" s="9"/>
    </row>
    <row r="6035" spans="1:17" x14ac:dyDescent="0.2">
      <c r="A6035" s="9"/>
      <c r="B6035" s="10"/>
      <c r="C6035" s="9"/>
      <c r="D6035" s="11"/>
      <c r="E6035" s="11"/>
      <c r="F6035" s="9"/>
      <c r="G6035" s="9"/>
      <c r="H6035" s="9"/>
      <c r="I6035" s="9"/>
      <c r="J6035" s="9"/>
      <c r="K6035" s="9"/>
      <c r="L6035" s="9"/>
      <c r="M6035" s="9"/>
      <c r="N6035" s="9"/>
      <c r="O6035" s="12"/>
      <c r="P6035" s="9"/>
      <c r="Q6035" s="9"/>
    </row>
    <row r="6036" spans="1:17" x14ac:dyDescent="0.2">
      <c r="A6036" s="9"/>
      <c r="B6036" s="10"/>
      <c r="C6036" s="9"/>
      <c r="D6036" s="11"/>
      <c r="E6036" s="11"/>
      <c r="F6036" s="9"/>
      <c r="G6036" s="9"/>
      <c r="H6036" s="9"/>
      <c r="I6036" s="9"/>
      <c r="J6036" s="9"/>
      <c r="K6036" s="9"/>
      <c r="L6036" s="9"/>
      <c r="M6036" s="9"/>
      <c r="N6036" s="9"/>
      <c r="O6036" s="12"/>
      <c r="P6036" s="9"/>
      <c r="Q6036" s="9"/>
    </row>
    <row r="6037" spans="1:17" x14ac:dyDescent="0.2">
      <c r="A6037" s="9"/>
      <c r="B6037" s="10"/>
      <c r="C6037" s="9"/>
      <c r="D6037" s="11"/>
      <c r="E6037" s="11"/>
      <c r="F6037" s="9"/>
      <c r="G6037" s="9"/>
      <c r="H6037" s="9"/>
      <c r="I6037" s="9"/>
      <c r="J6037" s="9"/>
      <c r="K6037" s="9"/>
      <c r="L6037" s="9"/>
      <c r="M6037" s="9"/>
      <c r="N6037" s="9"/>
      <c r="O6037" s="12"/>
      <c r="P6037" s="9"/>
      <c r="Q6037" s="9"/>
    </row>
    <row r="6038" spans="1:17" x14ac:dyDescent="0.2">
      <c r="A6038" s="9"/>
      <c r="B6038" s="10"/>
      <c r="C6038" s="9"/>
      <c r="D6038" s="11"/>
      <c r="E6038" s="11"/>
      <c r="F6038" s="9"/>
      <c r="G6038" s="9"/>
      <c r="H6038" s="9"/>
      <c r="I6038" s="9"/>
      <c r="J6038" s="9"/>
      <c r="K6038" s="9"/>
      <c r="L6038" s="9"/>
      <c r="M6038" s="9"/>
      <c r="N6038" s="9"/>
      <c r="O6038" s="12"/>
      <c r="P6038" s="9"/>
      <c r="Q6038" s="9"/>
    </row>
    <row r="6039" spans="1:17" x14ac:dyDescent="0.2">
      <c r="A6039" s="9"/>
      <c r="B6039" s="10"/>
      <c r="C6039" s="9"/>
      <c r="D6039" s="11"/>
      <c r="E6039" s="11"/>
      <c r="F6039" s="9"/>
      <c r="G6039" s="9"/>
      <c r="H6039" s="9"/>
      <c r="I6039" s="9"/>
      <c r="J6039" s="9"/>
      <c r="K6039" s="9"/>
      <c r="L6039" s="9"/>
      <c r="M6039" s="9"/>
      <c r="N6039" s="9"/>
      <c r="O6039" s="12"/>
      <c r="P6039" s="9"/>
      <c r="Q6039" s="9"/>
    </row>
    <row r="6040" spans="1:17" x14ac:dyDescent="0.2">
      <c r="A6040" s="9"/>
      <c r="B6040" s="10"/>
      <c r="C6040" s="9"/>
      <c r="D6040" s="11"/>
      <c r="E6040" s="11"/>
      <c r="F6040" s="9"/>
      <c r="G6040" s="9"/>
      <c r="H6040" s="9"/>
      <c r="I6040" s="9"/>
      <c r="J6040" s="9"/>
      <c r="K6040" s="9"/>
      <c r="L6040" s="9"/>
      <c r="M6040" s="9"/>
      <c r="N6040" s="9"/>
      <c r="O6040" s="12"/>
      <c r="P6040" s="9"/>
      <c r="Q6040" s="9"/>
    </row>
    <row r="6041" spans="1:17" x14ac:dyDescent="0.2">
      <c r="A6041" s="9"/>
      <c r="B6041" s="10"/>
      <c r="C6041" s="9"/>
      <c r="D6041" s="11"/>
      <c r="E6041" s="11"/>
      <c r="F6041" s="9"/>
      <c r="G6041" s="9"/>
      <c r="H6041" s="9"/>
      <c r="I6041" s="9"/>
      <c r="J6041" s="9"/>
      <c r="K6041" s="9"/>
      <c r="L6041" s="9"/>
      <c r="M6041" s="9"/>
      <c r="N6041" s="9"/>
      <c r="O6041" s="12"/>
      <c r="P6041" s="9"/>
      <c r="Q6041" s="9"/>
    </row>
    <row r="6042" spans="1:17" x14ac:dyDescent="0.2">
      <c r="A6042" s="9"/>
      <c r="B6042" s="10"/>
      <c r="C6042" s="9"/>
      <c r="D6042" s="11"/>
      <c r="E6042" s="11"/>
      <c r="F6042" s="9"/>
      <c r="G6042" s="9"/>
      <c r="H6042" s="9"/>
      <c r="I6042" s="9"/>
      <c r="J6042" s="9"/>
      <c r="K6042" s="9"/>
      <c r="L6042" s="9"/>
      <c r="M6042" s="9"/>
      <c r="N6042" s="9"/>
      <c r="O6042" s="12"/>
      <c r="P6042" s="9"/>
      <c r="Q6042" s="9"/>
    </row>
    <row r="6043" spans="1:17" x14ac:dyDescent="0.2">
      <c r="A6043" s="9"/>
      <c r="B6043" s="10"/>
      <c r="C6043" s="9"/>
      <c r="D6043" s="11"/>
      <c r="E6043" s="11"/>
      <c r="F6043" s="9"/>
      <c r="G6043" s="9"/>
      <c r="H6043" s="9"/>
      <c r="I6043" s="9"/>
      <c r="J6043" s="9"/>
      <c r="K6043" s="9"/>
      <c r="L6043" s="9"/>
      <c r="M6043" s="9"/>
      <c r="N6043" s="9"/>
      <c r="O6043" s="12"/>
      <c r="P6043" s="9"/>
      <c r="Q6043" s="9"/>
    </row>
    <row r="6044" spans="1:17" x14ac:dyDescent="0.2">
      <c r="A6044" s="9"/>
      <c r="B6044" s="10"/>
      <c r="C6044" s="9"/>
      <c r="D6044" s="11"/>
      <c r="E6044" s="11"/>
      <c r="F6044" s="9"/>
      <c r="G6044" s="9"/>
      <c r="H6044" s="9"/>
      <c r="I6044" s="9"/>
      <c r="J6044" s="9"/>
      <c r="K6044" s="9"/>
      <c r="L6044" s="9"/>
      <c r="M6044" s="9"/>
      <c r="N6044" s="9"/>
      <c r="O6044" s="12"/>
      <c r="P6044" s="9"/>
      <c r="Q6044" s="9"/>
    </row>
    <row r="6045" spans="1:17" x14ac:dyDescent="0.2">
      <c r="A6045" s="9"/>
      <c r="B6045" s="10"/>
      <c r="C6045" s="9"/>
      <c r="D6045" s="11"/>
      <c r="E6045" s="11"/>
      <c r="F6045" s="9"/>
      <c r="G6045" s="9"/>
      <c r="H6045" s="9"/>
      <c r="I6045" s="9"/>
      <c r="J6045" s="9"/>
      <c r="K6045" s="9"/>
      <c r="L6045" s="9"/>
      <c r="M6045" s="9"/>
      <c r="N6045" s="9"/>
      <c r="O6045" s="12"/>
      <c r="P6045" s="9"/>
      <c r="Q6045" s="9"/>
    </row>
    <row r="6046" spans="1:17" x14ac:dyDescent="0.2">
      <c r="A6046" s="9"/>
      <c r="B6046" s="10"/>
      <c r="C6046" s="9"/>
      <c r="D6046" s="11"/>
      <c r="E6046" s="11"/>
      <c r="F6046" s="9"/>
      <c r="G6046" s="9"/>
      <c r="H6046" s="9"/>
      <c r="I6046" s="9"/>
      <c r="J6046" s="9"/>
      <c r="K6046" s="9"/>
      <c r="L6046" s="9"/>
      <c r="M6046" s="9"/>
      <c r="N6046" s="9"/>
      <c r="O6046" s="12"/>
      <c r="P6046" s="9"/>
      <c r="Q6046" s="9"/>
    </row>
    <row r="6047" spans="1:17" x14ac:dyDescent="0.2">
      <c r="A6047" s="9"/>
      <c r="B6047" s="10"/>
      <c r="C6047" s="9"/>
      <c r="D6047" s="11"/>
      <c r="E6047" s="11"/>
      <c r="F6047" s="9"/>
      <c r="G6047" s="9"/>
      <c r="H6047" s="9"/>
      <c r="I6047" s="9"/>
      <c r="J6047" s="9"/>
      <c r="K6047" s="9"/>
      <c r="L6047" s="9"/>
      <c r="M6047" s="9"/>
      <c r="N6047" s="9"/>
      <c r="O6047" s="12"/>
      <c r="P6047" s="9"/>
      <c r="Q6047" s="9"/>
    </row>
    <row r="6048" spans="1:17" x14ac:dyDescent="0.2">
      <c r="A6048" s="9"/>
      <c r="B6048" s="10"/>
      <c r="C6048" s="9"/>
      <c r="D6048" s="11"/>
      <c r="E6048" s="11"/>
      <c r="F6048" s="9"/>
      <c r="G6048" s="9"/>
      <c r="H6048" s="9"/>
      <c r="I6048" s="9"/>
      <c r="J6048" s="9"/>
      <c r="K6048" s="9"/>
      <c r="L6048" s="9"/>
      <c r="M6048" s="9"/>
      <c r="N6048" s="9"/>
      <c r="O6048" s="12"/>
      <c r="P6048" s="9"/>
      <c r="Q6048" s="9"/>
    </row>
    <row r="6049" spans="1:17" x14ac:dyDescent="0.2">
      <c r="A6049" s="9"/>
      <c r="B6049" s="10"/>
      <c r="C6049" s="9"/>
      <c r="D6049" s="11"/>
      <c r="E6049" s="11"/>
      <c r="F6049" s="9"/>
      <c r="G6049" s="9"/>
      <c r="H6049" s="9"/>
      <c r="I6049" s="9"/>
      <c r="J6049" s="9"/>
      <c r="K6049" s="9"/>
      <c r="L6049" s="9"/>
      <c r="M6049" s="9"/>
      <c r="N6049" s="9"/>
      <c r="O6049" s="12"/>
      <c r="P6049" s="9"/>
      <c r="Q6049" s="9"/>
    </row>
    <row r="6050" spans="1:17" x14ac:dyDescent="0.2">
      <c r="A6050" s="9"/>
      <c r="B6050" s="10"/>
      <c r="C6050" s="9"/>
      <c r="D6050" s="11"/>
      <c r="E6050" s="11"/>
      <c r="F6050" s="9"/>
      <c r="G6050" s="9"/>
      <c r="H6050" s="9"/>
      <c r="I6050" s="9"/>
      <c r="J6050" s="9"/>
      <c r="K6050" s="9"/>
      <c r="L6050" s="9"/>
      <c r="M6050" s="9"/>
      <c r="N6050" s="9"/>
      <c r="O6050" s="12"/>
      <c r="P6050" s="9"/>
      <c r="Q6050" s="9"/>
    </row>
    <row r="6051" spans="1:17" x14ac:dyDescent="0.2">
      <c r="A6051" s="9"/>
      <c r="B6051" s="10"/>
      <c r="C6051" s="9"/>
      <c r="D6051" s="11"/>
      <c r="E6051" s="11"/>
      <c r="F6051" s="9"/>
      <c r="G6051" s="9"/>
      <c r="H6051" s="9"/>
      <c r="I6051" s="9"/>
      <c r="J6051" s="9"/>
      <c r="K6051" s="9"/>
      <c r="L6051" s="9"/>
      <c r="M6051" s="9"/>
      <c r="N6051" s="9"/>
      <c r="O6051" s="12"/>
      <c r="P6051" s="9"/>
      <c r="Q6051" s="9"/>
    </row>
    <row r="6052" spans="1:17" x14ac:dyDescent="0.2">
      <c r="A6052" s="9"/>
      <c r="B6052" s="10"/>
      <c r="C6052" s="9"/>
      <c r="D6052" s="11"/>
      <c r="E6052" s="11"/>
      <c r="F6052" s="9"/>
      <c r="G6052" s="9"/>
      <c r="H6052" s="9"/>
      <c r="I6052" s="9"/>
      <c r="J6052" s="9"/>
      <c r="K6052" s="9"/>
      <c r="L6052" s="9"/>
      <c r="M6052" s="9"/>
      <c r="N6052" s="9"/>
      <c r="O6052" s="12"/>
      <c r="P6052" s="9"/>
      <c r="Q6052" s="9"/>
    </row>
    <row r="6053" spans="1:17" x14ac:dyDescent="0.2">
      <c r="A6053" s="9"/>
      <c r="B6053" s="10"/>
      <c r="C6053" s="9"/>
      <c r="D6053" s="11"/>
      <c r="E6053" s="11"/>
      <c r="F6053" s="9"/>
      <c r="G6053" s="9"/>
      <c r="H6053" s="9"/>
      <c r="I6053" s="9"/>
      <c r="J6053" s="9"/>
      <c r="K6053" s="9"/>
      <c r="L6053" s="9"/>
      <c r="M6053" s="9"/>
      <c r="N6053" s="9"/>
      <c r="O6053" s="12"/>
      <c r="P6053" s="9"/>
      <c r="Q6053" s="9"/>
    </row>
    <row r="6054" spans="1:17" x14ac:dyDescent="0.2">
      <c r="A6054" s="9"/>
      <c r="B6054" s="10"/>
      <c r="C6054" s="9"/>
      <c r="D6054" s="11"/>
      <c r="E6054" s="11"/>
      <c r="F6054" s="9"/>
      <c r="G6054" s="9"/>
      <c r="H6054" s="9"/>
      <c r="I6054" s="9"/>
      <c r="J6054" s="9"/>
      <c r="K6054" s="9"/>
      <c r="L6054" s="9"/>
      <c r="M6054" s="9"/>
      <c r="N6054" s="9"/>
      <c r="O6054" s="12"/>
      <c r="P6054" s="9"/>
      <c r="Q6054" s="9"/>
    </row>
    <row r="6055" spans="1:17" x14ac:dyDescent="0.2">
      <c r="A6055" s="9"/>
      <c r="B6055" s="10"/>
      <c r="C6055" s="9"/>
      <c r="D6055" s="11"/>
      <c r="E6055" s="11"/>
      <c r="F6055" s="9"/>
      <c r="G6055" s="9"/>
      <c r="H6055" s="9"/>
      <c r="I6055" s="9"/>
      <c r="J6055" s="9"/>
      <c r="K6055" s="9"/>
      <c r="L6055" s="9"/>
      <c r="M6055" s="9"/>
      <c r="N6055" s="9"/>
      <c r="O6055" s="12"/>
      <c r="P6055" s="9"/>
      <c r="Q6055" s="9"/>
    </row>
    <row r="6056" spans="1:17" x14ac:dyDescent="0.2">
      <c r="A6056" s="9"/>
      <c r="B6056" s="10"/>
      <c r="C6056" s="9"/>
      <c r="D6056" s="11"/>
      <c r="E6056" s="11"/>
      <c r="F6056" s="9"/>
      <c r="G6056" s="9"/>
      <c r="H6056" s="9"/>
      <c r="I6056" s="9"/>
      <c r="J6056" s="9"/>
      <c r="K6056" s="9"/>
      <c r="L6056" s="9"/>
      <c r="M6056" s="9"/>
      <c r="N6056" s="9"/>
      <c r="O6056" s="12"/>
      <c r="P6056" s="9"/>
      <c r="Q6056" s="9"/>
    </row>
    <row r="6057" spans="1:17" x14ac:dyDescent="0.2">
      <c r="A6057" s="9"/>
      <c r="B6057" s="10"/>
      <c r="C6057" s="9"/>
      <c r="D6057" s="11"/>
      <c r="E6057" s="11"/>
      <c r="F6057" s="9"/>
      <c r="G6057" s="9"/>
      <c r="H6057" s="9"/>
      <c r="I6057" s="9"/>
      <c r="J6057" s="9"/>
      <c r="K6057" s="9"/>
      <c r="L6057" s="9"/>
      <c r="M6057" s="9"/>
      <c r="N6057" s="9"/>
      <c r="O6057" s="12"/>
      <c r="P6057" s="9"/>
      <c r="Q6057" s="9"/>
    </row>
    <row r="6058" spans="1:17" x14ac:dyDescent="0.2">
      <c r="A6058" s="9"/>
      <c r="B6058" s="10"/>
      <c r="C6058" s="9"/>
      <c r="D6058" s="11"/>
      <c r="E6058" s="11"/>
      <c r="F6058" s="9"/>
      <c r="G6058" s="9"/>
      <c r="H6058" s="9"/>
      <c r="I6058" s="9"/>
      <c r="J6058" s="9"/>
      <c r="K6058" s="9"/>
      <c r="L6058" s="9"/>
      <c r="M6058" s="9"/>
      <c r="N6058" s="9"/>
      <c r="O6058" s="12"/>
      <c r="P6058" s="9"/>
      <c r="Q6058" s="9"/>
    </row>
    <row r="6059" spans="1:17" x14ac:dyDescent="0.2">
      <c r="A6059" s="9"/>
      <c r="B6059" s="10"/>
      <c r="C6059" s="9"/>
      <c r="D6059" s="11"/>
      <c r="E6059" s="11"/>
      <c r="F6059" s="9"/>
      <c r="G6059" s="9"/>
      <c r="H6059" s="9"/>
      <c r="I6059" s="9"/>
      <c r="J6059" s="9"/>
      <c r="K6059" s="9"/>
      <c r="L6059" s="9"/>
      <c r="M6059" s="9"/>
      <c r="N6059" s="9"/>
      <c r="O6059" s="12"/>
      <c r="P6059" s="9"/>
      <c r="Q6059" s="9"/>
    </row>
    <row r="6060" spans="1:17" x14ac:dyDescent="0.2">
      <c r="A6060" s="9"/>
      <c r="B6060" s="10"/>
      <c r="C6060" s="9"/>
      <c r="D6060" s="11"/>
      <c r="E6060" s="11"/>
      <c r="F6060" s="9"/>
      <c r="G6060" s="9"/>
      <c r="H6060" s="9"/>
      <c r="I6060" s="9"/>
      <c r="J6060" s="9"/>
      <c r="K6060" s="9"/>
      <c r="L6060" s="9"/>
      <c r="M6060" s="9"/>
      <c r="N6060" s="9"/>
      <c r="O6060" s="12"/>
      <c r="P6060" s="9"/>
      <c r="Q6060" s="9"/>
    </row>
    <row r="6061" spans="1:17" x14ac:dyDescent="0.2">
      <c r="A6061" s="9"/>
      <c r="B6061" s="10"/>
      <c r="C6061" s="9"/>
      <c r="D6061" s="11"/>
      <c r="E6061" s="11"/>
      <c r="F6061" s="9"/>
      <c r="G6061" s="9"/>
      <c r="H6061" s="9"/>
      <c r="I6061" s="9"/>
      <c r="J6061" s="9"/>
      <c r="K6061" s="9"/>
      <c r="L6061" s="9"/>
      <c r="M6061" s="9"/>
      <c r="N6061" s="9"/>
      <c r="O6061" s="12"/>
      <c r="P6061" s="9"/>
      <c r="Q6061" s="9"/>
    </row>
    <row r="6062" spans="1:17" x14ac:dyDescent="0.2">
      <c r="A6062" s="9"/>
      <c r="B6062" s="10"/>
      <c r="C6062" s="9"/>
      <c r="D6062" s="11"/>
      <c r="E6062" s="11"/>
      <c r="F6062" s="9"/>
      <c r="G6062" s="9"/>
      <c r="H6062" s="9"/>
      <c r="I6062" s="9"/>
      <c r="J6062" s="9"/>
      <c r="K6062" s="9"/>
      <c r="L6062" s="9"/>
      <c r="M6062" s="9"/>
      <c r="N6062" s="9"/>
      <c r="O6062" s="12"/>
      <c r="P6062" s="9"/>
      <c r="Q6062" s="9"/>
    </row>
    <row r="6063" spans="1:17" x14ac:dyDescent="0.2">
      <c r="A6063" s="9"/>
      <c r="B6063" s="10"/>
      <c r="C6063" s="9"/>
      <c r="D6063" s="11"/>
      <c r="E6063" s="11"/>
      <c r="F6063" s="9"/>
      <c r="G6063" s="9"/>
      <c r="H6063" s="9"/>
      <c r="I6063" s="9"/>
      <c r="J6063" s="9"/>
      <c r="K6063" s="9"/>
      <c r="L6063" s="9"/>
      <c r="M6063" s="9"/>
      <c r="N6063" s="9"/>
      <c r="O6063" s="12"/>
      <c r="P6063" s="9"/>
      <c r="Q6063" s="9"/>
    </row>
    <row r="6064" spans="1:17" x14ac:dyDescent="0.2">
      <c r="A6064" s="9"/>
      <c r="B6064" s="10"/>
      <c r="C6064" s="9"/>
      <c r="D6064" s="11"/>
      <c r="E6064" s="11"/>
      <c r="F6064" s="9"/>
      <c r="G6064" s="9"/>
      <c r="H6064" s="9"/>
      <c r="I6064" s="9"/>
      <c r="J6064" s="9"/>
      <c r="K6064" s="9"/>
      <c r="L6064" s="9"/>
      <c r="M6064" s="9"/>
      <c r="N6064" s="9"/>
      <c r="O6064" s="12"/>
      <c r="P6064" s="9"/>
      <c r="Q6064" s="9"/>
    </row>
    <row r="6065" spans="1:17" x14ac:dyDescent="0.2">
      <c r="A6065" s="9"/>
      <c r="B6065" s="10"/>
      <c r="C6065" s="9"/>
      <c r="D6065" s="11"/>
      <c r="E6065" s="11"/>
      <c r="F6065" s="9"/>
      <c r="G6065" s="9"/>
      <c r="H6065" s="9"/>
      <c r="I6065" s="9"/>
      <c r="J6065" s="9"/>
      <c r="K6065" s="9"/>
      <c r="L6065" s="9"/>
      <c r="M6065" s="9"/>
      <c r="N6065" s="9"/>
      <c r="O6065" s="12"/>
      <c r="P6065" s="9"/>
      <c r="Q6065" s="9"/>
    </row>
    <row r="6066" spans="1:17" x14ac:dyDescent="0.2">
      <c r="A6066" s="9"/>
      <c r="B6066" s="10"/>
      <c r="C6066" s="9"/>
      <c r="D6066" s="11"/>
      <c r="E6066" s="11"/>
      <c r="F6066" s="9"/>
      <c r="G6066" s="9"/>
      <c r="H6066" s="9"/>
      <c r="I6066" s="9"/>
      <c r="J6066" s="9"/>
      <c r="K6066" s="9"/>
      <c r="L6066" s="9"/>
      <c r="M6066" s="9"/>
      <c r="N6066" s="9"/>
      <c r="O6066" s="12"/>
      <c r="P6066" s="9"/>
      <c r="Q6066" s="9"/>
    </row>
    <row r="6067" spans="1:17" x14ac:dyDescent="0.2">
      <c r="A6067" s="9"/>
      <c r="B6067" s="10"/>
      <c r="C6067" s="9"/>
      <c r="D6067" s="11"/>
      <c r="E6067" s="11"/>
      <c r="F6067" s="9"/>
      <c r="G6067" s="9"/>
      <c r="H6067" s="9"/>
      <c r="I6067" s="9"/>
      <c r="J6067" s="9"/>
      <c r="K6067" s="9"/>
      <c r="L6067" s="9"/>
      <c r="M6067" s="9"/>
      <c r="N6067" s="9"/>
      <c r="O6067" s="12"/>
      <c r="P6067" s="9"/>
      <c r="Q6067" s="9"/>
    </row>
    <row r="6068" spans="1:17" x14ac:dyDescent="0.2">
      <c r="A6068" s="9"/>
      <c r="B6068" s="10"/>
      <c r="C6068" s="9"/>
      <c r="D6068" s="11"/>
      <c r="E6068" s="11"/>
      <c r="F6068" s="9"/>
      <c r="G6068" s="9"/>
      <c r="H6068" s="9"/>
      <c r="I6068" s="9"/>
      <c r="J6068" s="9"/>
      <c r="K6068" s="9"/>
      <c r="L6068" s="9"/>
      <c r="M6068" s="9"/>
      <c r="N6068" s="9"/>
      <c r="O6068" s="12"/>
      <c r="P6068" s="9"/>
      <c r="Q6068" s="9"/>
    </row>
    <row r="6069" spans="1:17" x14ac:dyDescent="0.2">
      <c r="A6069" s="9"/>
      <c r="B6069" s="10"/>
      <c r="C6069" s="9"/>
      <c r="D6069" s="11"/>
      <c r="E6069" s="11"/>
      <c r="F6069" s="9"/>
      <c r="G6069" s="9"/>
      <c r="H6069" s="9"/>
      <c r="I6069" s="9"/>
      <c r="J6069" s="9"/>
      <c r="K6069" s="9"/>
      <c r="L6069" s="9"/>
      <c r="M6069" s="9"/>
      <c r="N6069" s="9"/>
      <c r="O6069" s="12"/>
      <c r="P6069" s="9"/>
      <c r="Q6069" s="9"/>
    </row>
    <row r="6070" spans="1:17" x14ac:dyDescent="0.2">
      <c r="A6070" s="9"/>
      <c r="B6070" s="10"/>
      <c r="C6070" s="9"/>
      <c r="D6070" s="11"/>
      <c r="E6070" s="11"/>
      <c r="F6070" s="9"/>
      <c r="G6070" s="9"/>
      <c r="H6070" s="9"/>
      <c r="I6070" s="9"/>
      <c r="J6070" s="9"/>
      <c r="K6070" s="9"/>
      <c r="L6070" s="9"/>
      <c r="M6070" s="9"/>
      <c r="N6070" s="9"/>
      <c r="O6070" s="12"/>
      <c r="P6070" s="9"/>
      <c r="Q6070" s="9"/>
    </row>
    <row r="6071" spans="1:17" x14ac:dyDescent="0.2">
      <c r="A6071" s="9"/>
      <c r="B6071" s="10"/>
      <c r="C6071" s="9"/>
      <c r="D6071" s="11"/>
      <c r="E6071" s="11"/>
      <c r="F6071" s="9"/>
      <c r="G6071" s="9"/>
      <c r="H6071" s="9"/>
      <c r="I6071" s="9"/>
      <c r="J6071" s="9"/>
      <c r="K6071" s="9"/>
      <c r="L6071" s="9"/>
      <c r="M6071" s="9"/>
      <c r="N6071" s="9"/>
      <c r="O6071" s="12"/>
      <c r="P6071" s="9"/>
      <c r="Q6071" s="9"/>
    </row>
    <row r="6072" spans="1:17" x14ac:dyDescent="0.2">
      <c r="A6072" s="9"/>
      <c r="B6072" s="10"/>
      <c r="C6072" s="9"/>
      <c r="D6072" s="11"/>
      <c r="E6072" s="11"/>
      <c r="F6072" s="9"/>
      <c r="G6072" s="9"/>
      <c r="H6072" s="9"/>
      <c r="I6072" s="9"/>
      <c r="J6072" s="9"/>
      <c r="K6072" s="9"/>
      <c r="L6072" s="9"/>
      <c r="M6072" s="9"/>
      <c r="N6072" s="9"/>
      <c r="O6072" s="12"/>
      <c r="P6072" s="9"/>
      <c r="Q6072" s="9"/>
    </row>
    <row r="6073" spans="1:17" x14ac:dyDescent="0.2">
      <c r="A6073" s="9"/>
      <c r="B6073" s="10"/>
      <c r="C6073" s="9"/>
      <c r="D6073" s="11"/>
      <c r="E6073" s="11"/>
      <c r="F6073" s="9"/>
      <c r="G6073" s="9"/>
      <c r="H6073" s="9"/>
      <c r="I6073" s="9"/>
      <c r="J6073" s="9"/>
      <c r="K6073" s="9"/>
      <c r="L6073" s="9"/>
      <c r="M6073" s="9"/>
      <c r="N6073" s="9"/>
      <c r="O6073" s="12"/>
      <c r="P6073" s="9"/>
      <c r="Q6073" s="9"/>
    </row>
    <row r="6074" spans="1:17" x14ac:dyDescent="0.2">
      <c r="A6074" s="9"/>
      <c r="B6074" s="10"/>
      <c r="C6074" s="9"/>
      <c r="D6074" s="11"/>
      <c r="E6074" s="11"/>
      <c r="F6074" s="9"/>
      <c r="G6074" s="9"/>
      <c r="H6074" s="9"/>
      <c r="I6074" s="9"/>
      <c r="J6074" s="9"/>
      <c r="K6074" s="9"/>
      <c r="L6074" s="9"/>
      <c r="M6074" s="9"/>
      <c r="N6074" s="9"/>
      <c r="O6074" s="12"/>
      <c r="P6074" s="9"/>
      <c r="Q6074" s="9"/>
    </row>
    <row r="6075" spans="1:17" x14ac:dyDescent="0.2">
      <c r="A6075" s="9"/>
      <c r="B6075" s="10"/>
      <c r="C6075" s="9"/>
      <c r="D6075" s="11"/>
      <c r="E6075" s="11"/>
      <c r="F6075" s="9"/>
      <c r="G6075" s="9"/>
      <c r="H6075" s="9"/>
      <c r="I6075" s="9"/>
      <c r="J6075" s="9"/>
      <c r="K6075" s="9"/>
      <c r="L6075" s="9"/>
      <c r="M6075" s="9"/>
      <c r="N6075" s="9"/>
      <c r="O6075" s="12"/>
      <c r="P6075" s="9"/>
      <c r="Q6075" s="9"/>
    </row>
    <row r="6076" spans="1:17" x14ac:dyDescent="0.2">
      <c r="A6076" s="9"/>
      <c r="B6076" s="10"/>
      <c r="C6076" s="9"/>
      <c r="D6076" s="11"/>
      <c r="E6076" s="11"/>
      <c r="F6076" s="9"/>
      <c r="G6076" s="9"/>
      <c r="H6076" s="9"/>
      <c r="I6076" s="9"/>
      <c r="J6076" s="9"/>
      <c r="K6076" s="9"/>
      <c r="L6076" s="9"/>
      <c r="M6076" s="9"/>
      <c r="N6076" s="9"/>
      <c r="O6076" s="12"/>
      <c r="P6076" s="9"/>
      <c r="Q6076" s="9"/>
    </row>
    <row r="6077" spans="1:17" x14ac:dyDescent="0.2">
      <c r="A6077" s="9"/>
      <c r="B6077" s="10"/>
      <c r="C6077" s="9"/>
      <c r="D6077" s="11"/>
      <c r="E6077" s="11"/>
      <c r="F6077" s="9"/>
      <c r="G6077" s="9"/>
      <c r="H6077" s="9"/>
      <c r="I6077" s="9"/>
      <c r="J6077" s="9"/>
      <c r="K6077" s="9"/>
      <c r="L6077" s="9"/>
      <c r="M6077" s="9"/>
      <c r="N6077" s="9"/>
      <c r="O6077" s="12"/>
      <c r="P6077" s="9"/>
      <c r="Q6077" s="9"/>
    </row>
    <row r="6078" spans="1:17" x14ac:dyDescent="0.2">
      <c r="A6078" s="9"/>
      <c r="B6078" s="10"/>
      <c r="C6078" s="9"/>
      <c r="D6078" s="11"/>
      <c r="E6078" s="11"/>
      <c r="F6078" s="9"/>
      <c r="G6078" s="9"/>
      <c r="H6078" s="9"/>
      <c r="I6078" s="9"/>
      <c r="J6078" s="9"/>
      <c r="K6078" s="9"/>
      <c r="L6078" s="9"/>
      <c r="M6078" s="9"/>
      <c r="N6078" s="9"/>
      <c r="O6078" s="12"/>
      <c r="P6078" s="9"/>
      <c r="Q6078" s="9"/>
    </row>
    <row r="6079" spans="1:17" x14ac:dyDescent="0.2">
      <c r="A6079" s="9"/>
      <c r="B6079" s="10"/>
      <c r="C6079" s="9"/>
      <c r="D6079" s="11"/>
      <c r="E6079" s="11"/>
      <c r="F6079" s="9"/>
      <c r="G6079" s="9"/>
      <c r="H6079" s="9"/>
      <c r="I6079" s="9"/>
      <c r="J6079" s="9"/>
      <c r="K6079" s="9"/>
      <c r="L6079" s="9"/>
      <c r="M6079" s="9"/>
      <c r="N6079" s="9"/>
      <c r="O6079" s="12"/>
      <c r="P6079" s="9"/>
      <c r="Q6079" s="9"/>
    </row>
    <row r="6080" spans="1:17" x14ac:dyDescent="0.2">
      <c r="A6080" s="9"/>
      <c r="B6080" s="10"/>
      <c r="C6080" s="9"/>
      <c r="D6080" s="11"/>
      <c r="E6080" s="11"/>
      <c r="F6080" s="9"/>
      <c r="G6080" s="9"/>
      <c r="H6080" s="9"/>
      <c r="I6080" s="9"/>
      <c r="J6080" s="9"/>
      <c r="K6080" s="9"/>
      <c r="L6080" s="9"/>
      <c r="M6080" s="9"/>
      <c r="N6080" s="9"/>
      <c r="O6080" s="12"/>
      <c r="P6080" s="9"/>
      <c r="Q6080" s="9"/>
    </row>
    <row r="6081" spans="1:17" x14ac:dyDescent="0.2">
      <c r="A6081" s="9"/>
      <c r="B6081" s="10"/>
      <c r="C6081" s="9"/>
      <c r="D6081" s="11"/>
      <c r="E6081" s="11"/>
      <c r="F6081" s="9"/>
      <c r="G6081" s="9"/>
      <c r="H6081" s="9"/>
      <c r="I6081" s="9"/>
      <c r="J6081" s="9"/>
      <c r="K6081" s="9"/>
      <c r="L6081" s="9"/>
      <c r="M6081" s="9"/>
      <c r="N6081" s="9"/>
      <c r="O6081" s="12"/>
      <c r="P6081" s="9"/>
      <c r="Q6081" s="9"/>
    </row>
    <row r="6082" spans="1:17" x14ac:dyDescent="0.2">
      <c r="A6082" s="9"/>
      <c r="B6082" s="10"/>
      <c r="C6082" s="9"/>
      <c r="D6082" s="11"/>
      <c r="E6082" s="11"/>
      <c r="F6082" s="9"/>
      <c r="G6082" s="9"/>
      <c r="H6082" s="9"/>
      <c r="I6082" s="9"/>
      <c r="J6082" s="9"/>
      <c r="K6082" s="9"/>
      <c r="L6082" s="9"/>
      <c r="M6082" s="9"/>
      <c r="N6082" s="9"/>
      <c r="O6082" s="12"/>
      <c r="P6082" s="9"/>
      <c r="Q6082" s="9"/>
    </row>
    <row r="6083" spans="1:17" x14ac:dyDescent="0.2">
      <c r="A6083" s="9"/>
      <c r="B6083" s="10"/>
      <c r="C6083" s="9"/>
      <c r="D6083" s="11"/>
      <c r="E6083" s="11"/>
      <c r="F6083" s="9"/>
      <c r="G6083" s="9"/>
      <c r="H6083" s="9"/>
      <c r="I6083" s="9"/>
      <c r="J6083" s="9"/>
      <c r="K6083" s="9"/>
      <c r="L6083" s="9"/>
      <c r="M6083" s="9"/>
      <c r="N6083" s="9"/>
      <c r="O6083" s="12"/>
      <c r="P6083" s="9"/>
      <c r="Q6083" s="9"/>
    </row>
    <row r="6084" spans="1:17" x14ac:dyDescent="0.2">
      <c r="A6084" s="9"/>
      <c r="B6084" s="10"/>
      <c r="C6084" s="9"/>
      <c r="D6084" s="11"/>
      <c r="E6084" s="11"/>
      <c r="F6084" s="9"/>
      <c r="G6084" s="9"/>
      <c r="H6084" s="9"/>
      <c r="I6084" s="9"/>
      <c r="J6084" s="9"/>
      <c r="K6084" s="9"/>
      <c r="L6084" s="9"/>
      <c r="M6084" s="9"/>
      <c r="N6084" s="9"/>
      <c r="O6084" s="12"/>
      <c r="P6084" s="9"/>
      <c r="Q6084" s="9"/>
    </row>
    <row r="6085" spans="1:17" x14ac:dyDescent="0.2">
      <c r="A6085" s="9"/>
      <c r="B6085" s="10"/>
      <c r="C6085" s="9"/>
      <c r="D6085" s="11"/>
      <c r="E6085" s="11"/>
      <c r="F6085" s="9"/>
      <c r="G6085" s="9"/>
      <c r="H6085" s="9"/>
      <c r="I6085" s="9"/>
      <c r="J6085" s="9"/>
      <c r="K6085" s="9"/>
      <c r="L6085" s="9"/>
      <c r="M6085" s="9"/>
      <c r="N6085" s="9"/>
      <c r="O6085" s="12"/>
      <c r="P6085" s="9"/>
      <c r="Q6085" s="9"/>
    </row>
    <row r="6086" spans="1:17" x14ac:dyDescent="0.2">
      <c r="A6086" s="9"/>
      <c r="B6086" s="10"/>
      <c r="C6086" s="9"/>
      <c r="D6086" s="11"/>
      <c r="E6086" s="11"/>
      <c r="F6086" s="9"/>
      <c r="G6086" s="9"/>
      <c r="H6086" s="9"/>
      <c r="I6086" s="9"/>
      <c r="J6086" s="9"/>
      <c r="K6086" s="9"/>
      <c r="L6086" s="9"/>
      <c r="M6086" s="9"/>
      <c r="N6086" s="9"/>
      <c r="O6086" s="12"/>
      <c r="P6086" s="9"/>
      <c r="Q6086" s="9"/>
    </row>
    <row r="6087" spans="1:17" x14ac:dyDescent="0.2">
      <c r="A6087" s="9"/>
      <c r="B6087" s="10"/>
      <c r="C6087" s="9"/>
      <c r="D6087" s="11"/>
      <c r="E6087" s="11"/>
      <c r="F6087" s="9"/>
      <c r="G6087" s="9"/>
      <c r="H6087" s="9"/>
      <c r="I6087" s="9"/>
      <c r="J6087" s="9"/>
      <c r="K6087" s="9"/>
      <c r="L6087" s="9"/>
      <c r="M6087" s="9"/>
      <c r="N6087" s="9"/>
      <c r="O6087" s="12"/>
      <c r="P6087" s="9"/>
      <c r="Q6087" s="9"/>
    </row>
    <row r="6088" spans="1:17" x14ac:dyDescent="0.2">
      <c r="A6088" s="9"/>
      <c r="B6088" s="10"/>
      <c r="C6088" s="9"/>
      <c r="D6088" s="11"/>
      <c r="E6088" s="11"/>
      <c r="F6088" s="9"/>
      <c r="G6088" s="9"/>
      <c r="H6088" s="9"/>
      <c r="I6088" s="9"/>
      <c r="J6088" s="9"/>
      <c r="K6088" s="9"/>
      <c r="L6088" s="9"/>
      <c r="M6088" s="9"/>
      <c r="N6088" s="9"/>
      <c r="O6088" s="12"/>
      <c r="P6088" s="9"/>
      <c r="Q6088" s="9"/>
    </row>
    <row r="6089" spans="1:17" x14ac:dyDescent="0.2">
      <c r="A6089" s="9"/>
      <c r="B6089" s="10"/>
      <c r="C6089" s="9"/>
      <c r="D6089" s="11"/>
      <c r="E6089" s="11"/>
      <c r="F6089" s="9"/>
      <c r="G6089" s="9"/>
      <c r="H6089" s="9"/>
      <c r="I6089" s="9"/>
      <c r="J6089" s="9"/>
      <c r="K6089" s="9"/>
      <c r="L6089" s="9"/>
      <c r="M6089" s="9"/>
      <c r="N6089" s="9"/>
      <c r="O6089" s="12"/>
      <c r="P6089" s="9"/>
      <c r="Q6089" s="9"/>
    </row>
    <row r="6090" spans="1:17" x14ac:dyDescent="0.2">
      <c r="A6090" s="9"/>
      <c r="B6090" s="10"/>
      <c r="C6090" s="9"/>
      <c r="D6090" s="11"/>
      <c r="E6090" s="11"/>
      <c r="F6090" s="9"/>
      <c r="G6090" s="9"/>
      <c r="H6090" s="9"/>
      <c r="I6090" s="9"/>
      <c r="J6090" s="9"/>
      <c r="K6090" s="9"/>
      <c r="L6090" s="9"/>
      <c r="M6090" s="9"/>
      <c r="N6090" s="9"/>
      <c r="O6090" s="12"/>
      <c r="P6090" s="9"/>
      <c r="Q6090" s="9"/>
    </row>
    <row r="6091" spans="1:17" x14ac:dyDescent="0.2">
      <c r="A6091" s="9"/>
      <c r="B6091" s="10"/>
      <c r="C6091" s="9"/>
      <c r="D6091" s="11"/>
      <c r="E6091" s="11"/>
      <c r="F6091" s="9"/>
      <c r="G6091" s="9"/>
      <c r="H6091" s="9"/>
      <c r="I6091" s="9"/>
      <c r="J6091" s="9"/>
      <c r="K6091" s="9"/>
      <c r="L6091" s="9"/>
      <c r="M6091" s="9"/>
      <c r="N6091" s="9"/>
      <c r="O6091" s="12"/>
      <c r="P6091" s="9"/>
      <c r="Q6091" s="9"/>
    </row>
    <row r="6092" spans="1:17" x14ac:dyDescent="0.2">
      <c r="A6092" s="9"/>
      <c r="B6092" s="10"/>
      <c r="C6092" s="9"/>
      <c r="D6092" s="11"/>
      <c r="E6092" s="11"/>
      <c r="F6092" s="9"/>
      <c r="G6092" s="9"/>
      <c r="H6092" s="9"/>
      <c r="I6092" s="9"/>
      <c r="J6092" s="9"/>
      <c r="K6092" s="9"/>
      <c r="L6092" s="9"/>
      <c r="M6092" s="9"/>
      <c r="N6092" s="9"/>
      <c r="O6092" s="12"/>
      <c r="P6092" s="9"/>
      <c r="Q6092" s="9"/>
    </row>
    <row r="6093" spans="1:17" x14ac:dyDescent="0.2">
      <c r="A6093" s="9"/>
      <c r="B6093" s="10"/>
      <c r="C6093" s="9"/>
      <c r="D6093" s="11"/>
      <c r="E6093" s="11"/>
      <c r="F6093" s="9"/>
      <c r="G6093" s="9"/>
      <c r="H6093" s="9"/>
      <c r="I6093" s="9"/>
      <c r="J6093" s="9"/>
      <c r="K6093" s="9"/>
      <c r="L6093" s="9"/>
      <c r="M6093" s="9"/>
      <c r="N6093" s="9"/>
      <c r="O6093" s="12"/>
      <c r="P6093" s="9"/>
      <c r="Q6093" s="9"/>
    </row>
    <row r="6094" spans="1:17" x14ac:dyDescent="0.2">
      <c r="A6094" s="9"/>
      <c r="B6094" s="10"/>
      <c r="C6094" s="9"/>
      <c r="D6094" s="11"/>
      <c r="E6094" s="11"/>
      <c r="F6094" s="9"/>
      <c r="G6094" s="9"/>
      <c r="H6094" s="9"/>
      <c r="I6094" s="9"/>
      <c r="J6094" s="9"/>
      <c r="K6094" s="9"/>
      <c r="L6094" s="9"/>
      <c r="M6094" s="9"/>
      <c r="N6094" s="9"/>
      <c r="O6094" s="12"/>
      <c r="P6094" s="9"/>
      <c r="Q6094" s="9"/>
    </row>
    <row r="6095" spans="1:17" x14ac:dyDescent="0.2">
      <c r="A6095" s="9"/>
      <c r="B6095" s="10"/>
      <c r="C6095" s="9"/>
      <c r="D6095" s="11"/>
      <c r="E6095" s="11"/>
      <c r="F6095" s="9"/>
      <c r="G6095" s="9"/>
      <c r="H6095" s="9"/>
      <c r="I6095" s="9"/>
      <c r="J6095" s="9"/>
      <c r="K6095" s="9"/>
      <c r="L6095" s="9"/>
      <c r="M6095" s="9"/>
      <c r="N6095" s="9"/>
      <c r="O6095" s="12"/>
      <c r="P6095" s="9"/>
      <c r="Q6095" s="9"/>
    </row>
    <row r="6096" spans="1:17" x14ac:dyDescent="0.2">
      <c r="A6096" s="9"/>
      <c r="B6096" s="10"/>
      <c r="C6096" s="9"/>
      <c r="D6096" s="11"/>
      <c r="E6096" s="11"/>
      <c r="F6096" s="9"/>
      <c r="G6096" s="9"/>
      <c r="H6096" s="9"/>
      <c r="I6096" s="9"/>
      <c r="J6096" s="9"/>
      <c r="K6096" s="9"/>
      <c r="L6096" s="9"/>
      <c r="M6096" s="9"/>
      <c r="N6096" s="9"/>
      <c r="O6096" s="12"/>
      <c r="P6096" s="9"/>
      <c r="Q6096" s="9"/>
    </row>
    <row r="6097" spans="1:17" x14ac:dyDescent="0.2">
      <c r="A6097" s="9"/>
      <c r="B6097" s="10"/>
      <c r="C6097" s="9"/>
      <c r="D6097" s="11"/>
      <c r="E6097" s="11"/>
      <c r="F6097" s="9"/>
      <c r="G6097" s="9"/>
      <c r="H6097" s="9"/>
      <c r="I6097" s="9"/>
      <c r="J6097" s="9"/>
      <c r="K6097" s="9"/>
      <c r="L6097" s="9"/>
      <c r="M6097" s="9"/>
      <c r="N6097" s="9"/>
      <c r="O6097" s="12"/>
      <c r="P6097" s="9"/>
      <c r="Q6097" s="9"/>
    </row>
    <row r="6098" spans="1:17" x14ac:dyDescent="0.2">
      <c r="A6098" s="9"/>
      <c r="B6098" s="10"/>
      <c r="C6098" s="9"/>
      <c r="D6098" s="11"/>
      <c r="E6098" s="11"/>
      <c r="F6098" s="9"/>
      <c r="G6098" s="9"/>
      <c r="H6098" s="9"/>
      <c r="I6098" s="9"/>
      <c r="J6098" s="9"/>
      <c r="K6098" s="9"/>
      <c r="L6098" s="9"/>
      <c r="M6098" s="9"/>
      <c r="N6098" s="9"/>
      <c r="O6098" s="12"/>
      <c r="P6098" s="9"/>
      <c r="Q6098" s="9"/>
    </row>
    <row r="6099" spans="1:17" x14ac:dyDescent="0.2">
      <c r="A6099" s="9"/>
      <c r="B6099" s="10"/>
      <c r="C6099" s="9"/>
      <c r="D6099" s="11"/>
      <c r="E6099" s="11"/>
      <c r="F6099" s="9"/>
      <c r="G6099" s="9"/>
      <c r="H6099" s="9"/>
      <c r="I6099" s="9"/>
      <c r="J6099" s="9"/>
      <c r="K6099" s="9"/>
      <c r="L6099" s="9"/>
      <c r="M6099" s="9"/>
      <c r="N6099" s="9"/>
      <c r="O6099" s="12"/>
      <c r="P6099" s="9"/>
      <c r="Q6099" s="9"/>
    </row>
    <row r="6100" spans="1:17" x14ac:dyDescent="0.2">
      <c r="A6100" s="9"/>
      <c r="B6100" s="10"/>
      <c r="C6100" s="9"/>
      <c r="D6100" s="11"/>
      <c r="E6100" s="11"/>
      <c r="F6100" s="9"/>
      <c r="G6100" s="9"/>
      <c r="H6100" s="9"/>
      <c r="I6100" s="9"/>
      <c r="J6100" s="9"/>
      <c r="K6100" s="9"/>
      <c r="L6100" s="9"/>
      <c r="M6100" s="9"/>
      <c r="N6100" s="9"/>
      <c r="O6100" s="12"/>
      <c r="P6100" s="9"/>
      <c r="Q6100" s="9"/>
    </row>
    <row r="6101" spans="1:17" x14ac:dyDescent="0.2">
      <c r="A6101" s="9"/>
      <c r="B6101" s="10"/>
      <c r="C6101" s="9"/>
      <c r="D6101" s="11"/>
      <c r="E6101" s="11"/>
      <c r="F6101" s="9"/>
      <c r="G6101" s="9"/>
      <c r="H6101" s="9"/>
      <c r="I6101" s="9"/>
      <c r="J6101" s="9"/>
      <c r="K6101" s="9"/>
      <c r="L6101" s="9"/>
      <c r="M6101" s="9"/>
      <c r="N6101" s="9"/>
      <c r="O6101" s="12"/>
      <c r="P6101" s="9"/>
      <c r="Q6101" s="9"/>
    </row>
    <row r="6102" spans="1:17" x14ac:dyDescent="0.2">
      <c r="A6102" s="9"/>
      <c r="B6102" s="10"/>
      <c r="C6102" s="9"/>
      <c r="D6102" s="11"/>
      <c r="E6102" s="11"/>
      <c r="F6102" s="9"/>
      <c r="G6102" s="9"/>
      <c r="H6102" s="9"/>
      <c r="I6102" s="9"/>
      <c r="J6102" s="9"/>
      <c r="K6102" s="9"/>
      <c r="L6102" s="9"/>
      <c r="M6102" s="9"/>
      <c r="N6102" s="9"/>
      <c r="O6102" s="12"/>
      <c r="P6102" s="9"/>
      <c r="Q6102" s="9"/>
    </row>
    <row r="6103" spans="1:17" x14ac:dyDescent="0.2">
      <c r="A6103" s="9"/>
      <c r="B6103" s="10"/>
      <c r="C6103" s="9"/>
      <c r="D6103" s="11"/>
      <c r="E6103" s="11"/>
      <c r="F6103" s="9"/>
      <c r="G6103" s="9"/>
      <c r="H6103" s="9"/>
      <c r="I6103" s="9"/>
      <c r="J6103" s="9"/>
      <c r="K6103" s="9"/>
      <c r="L6103" s="9"/>
      <c r="M6103" s="9"/>
      <c r="N6103" s="9"/>
      <c r="O6103" s="12"/>
      <c r="P6103" s="9"/>
      <c r="Q6103" s="9"/>
    </row>
    <row r="6104" spans="1:17" x14ac:dyDescent="0.2">
      <c r="A6104" s="9"/>
      <c r="B6104" s="10"/>
      <c r="C6104" s="9"/>
      <c r="D6104" s="11"/>
      <c r="E6104" s="11"/>
      <c r="F6104" s="9"/>
      <c r="G6104" s="9"/>
      <c r="H6104" s="9"/>
      <c r="I6104" s="9"/>
      <c r="J6104" s="9"/>
      <c r="K6104" s="9"/>
      <c r="L6104" s="9"/>
      <c r="M6104" s="9"/>
      <c r="N6104" s="9"/>
      <c r="O6104" s="12"/>
      <c r="P6104" s="9"/>
      <c r="Q6104" s="9"/>
    </row>
    <row r="6105" spans="1:17" x14ac:dyDescent="0.2">
      <c r="A6105" s="9"/>
      <c r="B6105" s="10"/>
      <c r="C6105" s="9"/>
      <c r="D6105" s="11"/>
      <c r="E6105" s="11"/>
      <c r="F6105" s="9"/>
      <c r="G6105" s="9"/>
      <c r="H6105" s="9"/>
      <c r="I6105" s="9"/>
      <c r="J6105" s="9"/>
      <c r="K6105" s="9"/>
      <c r="L6105" s="9"/>
      <c r="M6105" s="9"/>
      <c r="N6105" s="9"/>
      <c r="O6105" s="12"/>
      <c r="P6105" s="9"/>
      <c r="Q6105" s="9"/>
    </row>
    <row r="6106" spans="1:17" x14ac:dyDescent="0.2">
      <c r="A6106" s="9"/>
      <c r="B6106" s="10"/>
      <c r="C6106" s="9"/>
      <c r="D6106" s="11"/>
      <c r="E6106" s="11"/>
      <c r="F6106" s="9"/>
      <c r="G6106" s="9"/>
      <c r="H6106" s="9"/>
      <c r="I6106" s="9"/>
      <c r="J6106" s="9"/>
      <c r="K6106" s="9"/>
      <c r="L6106" s="9"/>
      <c r="M6106" s="9"/>
      <c r="N6106" s="9"/>
      <c r="O6106" s="12"/>
      <c r="P6106" s="9"/>
      <c r="Q6106" s="9"/>
    </row>
    <row r="6107" spans="1:17" x14ac:dyDescent="0.2">
      <c r="A6107" s="9"/>
      <c r="B6107" s="10"/>
      <c r="C6107" s="9"/>
      <c r="D6107" s="11"/>
      <c r="E6107" s="11"/>
      <c r="F6107" s="9"/>
      <c r="G6107" s="9"/>
      <c r="H6107" s="9"/>
      <c r="I6107" s="9"/>
      <c r="J6107" s="9"/>
      <c r="K6107" s="9"/>
      <c r="L6107" s="9"/>
      <c r="M6107" s="9"/>
      <c r="N6107" s="9"/>
      <c r="O6107" s="12"/>
      <c r="P6107" s="9"/>
      <c r="Q6107" s="9"/>
    </row>
    <row r="6108" spans="1:17" x14ac:dyDescent="0.2">
      <c r="A6108" s="9"/>
      <c r="B6108" s="10"/>
      <c r="C6108" s="9"/>
      <c r="D6108" s="11"/>
      <c r="E6108" s="11"/>
      <c r="F6108" s="9"/>
      <c r="G6108" s="9"/>
      <c r="H6108" s="9"/>
      <c r="I6108" s="9"/>
      <c r="J6108" s="9"/>
      <c r="K6108" s="9"/>
      <c r="L6108" s="9"/>
      <c r="M6108" s="9"/>
      <c r="N6108" s="9"/>
      <c r="O6108" s="12"/>
      <c r="P6108" s="9"/>
      <c r="Q6108" s="9"/>
    </row>
    <row r="6109" spans="1:17" x14ac:dyDescent="0.2">
      <c r="A6109" s="9"/>
      <c r="B6109" s="10"/>
      <c r="C6109" s="9"/>
      <c r="D6109" s="11"/>
      <c r="E6109" s="11"/>
      <c r="F6109" s="9"/>
      <c r="G6109" s="9"/>
      <c r="H6109" s="9"/>
      <c r="I6109" s="9"/>
      <c r="J6109" s="9"/>
      <c r="K6109" s="9"/>
      <c r="L6109" s="9"/>
      <c r="M6109" s="9"/>
      <c r="N6109" s="9"/>
      <c r="O6109" s="12"/>
      <c r="P6109" s="9"/>
      <c r="Q6109" s="9"/>
    </row>
    <row r="6110" spans="1:17" x14ac:dyDescent="0.2">
      <c r="A6110" s="9"/>
      <c r="B6110" s="10"/>
      <c r="C6110" s="9"/>
      <c r="D6110" s="11"/>
      <c r="E6110" s="11"/>
      <c r="F6110" s="9"/>
      <c r="G6110" s="9"/>
      <c r="H6110" s="9"/>
      <c r="I6110" s="9"/>
      <c r="J6110" s="9"/>
      <c r="K6110" s="9"/>
      <c r="L6110" s="9"/>
      <c r="M6110" s="9"/>
      <c r="N6110" s="9"/>
      <c r="O6110" s="12"/>
      <c r="P6110" s="9"/>
      <c r="Q6110" s="9"/>
    </row>
    <row r="6111" spans="1:17" x14ac:dyDescent="0.2">
      <c r="A6111" s="9"/>
      <c r="B6111" s="10"/>
      <c r="C6111" s="9"/>
      <c r="D6111" s="11"/>
      <c r="E6111" s="11"/>
      <c r="F6111" s="9"/>
      <c r="G6111" s="9"/>
      <c r="H6111" s="9"/>
      <c r="I6111" s="9"/>
      <c r="J6111" s="9"/>
      <c r="K6111" s="9"/>
      <c r="L6111" s="9"/>
      <c r="M6111" s="9"/>
      <c r="N6111" s="9"/>
      <c r="O6111" s="12"/>
      <c r="P6111" s="9"/>
      <c r="Q6111" s="9"/>
    </row>
    <row r="6112" spans="1:17" x14ac:dyDescent="0.2">
      <c r="A6112" s="9"/>
      <c r="B6112" s="10"/>
      <c r="C6112" s="9"/>
      <c r="D6112" s="11"/>
      <c r="E6112" s="11"/>
      <c r="F6112" s="9"/>
      <c r="G6112" s="9"/>
      <c r="H6112" s="9"/>
      <c r="I6112" s="9"/>
      <c r="J6112" s="9"/>
      <c r="K6112" s="9"/>
      <c r="L6112" s="9"/>
      <c r="M6112" s="9"/>
      <c r="N6112" s="9"/>
      <c r="O6112" s="12"/>
      <c r="P6112" s="9"/>
      <c r="Q6112" s="9"/>
    </row>
    <row r="6113" spans="1:17" x14ac:dyDescent="0.2">
      <c r="A6113" s="9"/>
      <c r="B6113" s="10"/>
      <c r="C6113" s="9"/>
      <c r="D6113" s="11"/>
      <c r="E6113" s="11"/>
      <c r="F6113" s="9"/>
      <c r="G6113" s="9"/>
      <c r="H6113" s="9"/>
      <c r="I6113" s="9"/>
      <c r="J6113" s="9"/>
      <c r="K6113" s="9"/>
      <c r="L6113" s="9"/>
      <c r="M6113" s="9"/>
      <c r="N6113" s="9"/>
      <c r="O6113" s="12"/>
      <c r="P6113" s="9"/>
      <c r="Q6113" s="9"/>
    </row>
    <row r="6114" spans="1:17" x14ac:dyDescent="0.2">
      <c r="A6114" s="9"/>
      <c r="B6114" s="10"/>
      <c r="C6114" s="9"/>
      <c r="D6114" s="11"/>
      <c r="E6114" s="11"/>
      <c r="F6114" s="9"/>
      <c r="G6114" s="9"/>
      <c r="H6114" s="9"/>
      <c r="I6114" s="9"/>
      <c r="J6114" s="9"/>
      <c r="K6114" s="9"/>
      <c r="L6114" s="9"/>
      <c r="M6114" s="9"/>
      <c r="N6114" s="9"/>
      <c r="O6114" s="12"/>
      <c r="P6114" s="9"/>
      <c r="Q6114" s="9"/>
    </row>
    <row r="6115" spans="1:17" x14ac:dyDescent="0.2">
      <c r="A6115" s="9"/>
      <c r="B6115" s="10"/>
      <c r="C6115" s="9"/>
      <c r="D6115" s="11"/>
      <c r="E6115" s="11"/>
      <c r="F6115" s="9"/>
      <c r="G6115" s="9"/>
      <c r="H6115" s="9"/>
      <c r="I6115" s="9"/>
      <c r="J6115" s="9"/>
      <c r="K6115" s="9"/>
      <c r="L6115" s="9"/>
      <c r="M6115" s="9"/>
      <c r="N6115" s="9"/>
      <c r="O6115" s="12"/>
      <c r="P6115" s="9"/>
      <c r="Q6115" s="9"/>
    </row>
    <row r="6116" spans="1:17" x14ac:dyDescent="0.2">
      <c r="A6116" s="9"/>
      <c r="B6116" s="10"/>
      <c r="C6116" s="9"/>
      <c r="D6116" s="11"/>
      <c r="E6116" s="11"/>
      <c r="F6116" s="9"/>
      <c r="G6116" s="9"/>
      <c r="H6116" s="9"/>
      <c r="I6116" s="9"/>
      <c r="J6116" s="9"/>
      <c r="K6116" s="9"/>
      <c r="L6116" s="9"/>
      <c r="M6116" s="9"/>
      <c r="N6116" s="9"/>
      <c r="O6116" s="12"/>
      <c r="P6116" s="9"/>
      <c r="Q6116" s="9"/>
    </row>
    <row r="6117" spans="1:17" x14ac:dyDescent="0.2">
      <c r="A6117" s="9"/>
      <c r="B6117" s="10"/>
      <c r="C6117" s="9"/>
      <c r="D6117" s="11"/>
      <c r="E6117" s="11"/>
      <c r="F6117" s="9"/>
      <c r="G6117" s="9"/>
      <c r="H6117" s="9"/>
      <c r="I6117" s="9"/>
      <c r="J6117" s="9"/>
      <c r="K6117" s="9"/>
      <c r="L6117" s="9"/>
      <c r="M6117" s="9"/>
      <c r="N6117" s="9"/>
      <c r="O6117" s="12"/>
      <c r="P6117" s="9"/>
      <c r="Q6117" s="9"/>
    </row>
    <row r="6118" spans="1:17" x14ac:dyDescent="0.2">
      <c r="A6118" s="9"/>
      <c r="B6118" s="10"/>
      <c r="C6118" s="9"/>
      <c r="D6118" s="11"/>
      <c r="E6118" s="11"/>
      <c r="F6118" s="9"/>
      <c r="G6118" s="9"/>
      <c r="H6118" s="9"/>
      <c r="I6118" s="9"/>
      <c r="J6118" s="9"/>
      <c r="K6118" s="9"/>
      <c r="L6118" s="9"/>
      <c r="M6118" s="9"/>
      <c r="N6118" s="9"/>
      <c r="O6118" s="12"/>
      <c r="P6118" s="9"/>
      <c r="Q6118" s="9"/>
    </row>
    <row r="6119" spans="1:17" x14ac:dyDescent="0.2">
      <c r="A6119" s="9"/>
      <c r="B6119" s="10"/>
      <c r="C6119" s="9"/>
      <c r="D6119" s="11"/>
      <c r="E6119" s="11"/>
      <c r="F6119" s="9"/>
      <c r="G6119" s="9"/>
      <c r="H6119" s="9"/>
      <c r="I6119" s="9"/>
      <c r="J6119" s="9"/>
      <c r="K6119" s="9"/>
      <c r="L6119" s="9"/>
      <c r="M6119" s="9"/>
      <c r="N6119" s="9"/>
      <c r="O6119" s="12"/>
      <c r="P6119" s="9"/>
      <c r="Q6119" s="9"/>
    </row>
    <row r="6120" spans="1:17" x14ac:dyDescent="0.2">
      <c r="A6120" s="9"/>
      <c r="B6120" s="10"/>
      <c r="C6120" s="9"/>
      <c r="D6120" s="11"/>
      <c r="E6120" s="11"/>
      <c r="F6120" s="9"/>
      <c r="G6120" s="9"/>
      <c r="H6120" s="9"/>
      <c r="I6120" s="9"/>
      <c r="J6120" s="9"/>
      <c r="K6120" s="9"/>
      <c r="L6120" s="9"/>
      <c r="M6120" s="9"/>
      <c r="N6120" s="9"/>
      <c r="O6120" s="12"/>
      <c r="P6120" s="9"/>
      <c r="Q6120" s="9"/>
    </row>
    <row r="6121" spans="1:17" x14ac:dyDescent="0.2">
      <c r="A6121" s="9"/>
      <c r="B6121" s="10"/>
      <c r="C6121" s="9"/>
      <c r="D6121" s="11"/>
      <c r="E6121" s="11"/>
      <c r="F6121" s="9"/>
      <c r="G6121" s="9"/>
      <c r="H6121" s="9"/>
      <c r="I6121" s="9"/>
      <c r="J6121" s="9"/>
      <c r="K6121" s="9"/>
      <c r="L6121" s="9"/>
      <c r="M6121" s="9"/>
      <c r="N6121" s="9"/>
      <c r="O6121" s="12"/>
      <c r="P6121" s="9"/>
      <c r="Q6121" s="9"/>
    </row>
    <row r="6122" spans="1:17" x14ac:dyDescent="0.2">
      <c r="A6122" s="9"/>
      <c r="B6122" s="10"/>
      <c r="C6122" s="9"/>
      <c r="D6122" s="11"/>
      <c r="E6122" s="11"/>
      <c r="F6122" s="9"/>
      <c r="G6122" s="9"/>
      <c r="H6122" s="9"/>
      <c r="I6122" s="9"/>
      <c r="J6122" s="9"/>
      <c r="K6122" s="9"/>
      <c r="L6122" s="9"/>
      <c r="M6122" s="9"/>
      <c r="N6122" s="9"/>
      <c r="O6122" s="12"/>
      <c r="P6122" s="9"/>
      <c r="Q6122" s="9"/>
    </row>
    <row r="6123" spans="1:17" x14ac:dyDescent="0.2">
      <c r="A6123" s="9"/>
      <c r="B6123" s="10"/>
      <c r="C6123" s="9"/>
      <c r="D6123" s="11"/>
      <c r="E6123" s="11"/>
      <c r="F6123" s="9"/>
      <c r="G6123" s="9"/>
      <c r="H6123" s="9"/>
      <c r="I6123" s="9"/>
      <c r="J6123" s="9"/>
      <c r="K6123" s="9"/>
      <c r="L6123" s="9"/>
      <c r="M6123" s="9"/>
      <c r="N6123" s="9"/>
      <c r="O6123" s="12"/>
      <c r="P6123" s="9"/>
      <c r="Q6123" s="9"/>
    </row>
    <row r="6124" spans="1:17" x14ac:dyDescent="0.2">
      <c r="A6124" s="9"/>
      <c r="B6124" s="10"/>
      <c r="C6124" s="9"/>
      <c r="D6124" s="11"/>
      <c r="E6124" s="11"/>
      <c r="F6124" s="9"/>
      <c r="G6124" s="9"/>
      <c r="H6124" s="9"/>
      <c r="I6124" s="9"/>
      <c r="J6124" s="9"/>
      <c r="K6124" s="9"/>
      <c r="L6124" s="9"/>
      <c r="M6124" s="9"/>
      <c r="N6124" s="9"/>
      <c r="O6124" s="12"/>
      <c r="P6124" s="9"/>
      <c r="Q6124" s="9"/>
    </row>
    <row r="6125" spans="1:17" x14ac:dyDescent="0.2">
      <c r="A6125" s="9"/>
      <c r="B6125" s="10"/>
      <c r="C6125" s="9"/>
      <c r="D6125" s="11"/>
      <c r="E6125" s="11"/>
      <c r="F6125" s="9"/>
      <c r="G6125" s="9"/>
      <c r="H6125" s="9"/>
      <c r="I6125" s="9"/>
      <c r="J6125" s="9"/>
      <c r="K6125" s="9"/>
      <c r="L6125" s="9"/>
      <c r="M6125" s="9"/>
      <c r="N6125" s="9"/>
      <c r="O6125" s="12"/>
      <c r="P6125" s="9"/>
      <c r="Q6125" s="9"/>
    </row>
    <row r="6126" spans="1:17" x14ac:dyDescent="0.2">
      <c r="A6126" s="9"/>
      <c r="B6126" s="10"/>
      <c r="C6126" s="9"/>
      <c r="D6126" s="11"/>
      <c r="E6126" s="11"/>
      <c r="F6126" s="9"/>
      <c r="G6126" s="9"/>
      <c r="H6126" s="9"/>
      <c r="I6126" s="9"/>
      <c r="J6126" s="9"/>
      <c r="K6126" s="9"/>
      <c r="L6126" s="9"/>
      <c r="M6126" s="9"/>
      <c r="N6126" s="9"/>
      <c r="O6126" s="12"/>
      <c r="P6126" s="9"/>
      <c r="Q6126" s="9"/>
    </row>
    <row r="6127" spans="1:17" x14ac:dyDescent="0.2">
      <c r="A6127" s="9"/>
      <c r="B6127" s="10"/>
      <c r="C6127" s="9"/>
      <c r="D6127" s="11"/>
      <c r="E6127" s="11"/>
      <c r="F6127" s="9"/>
      <c r="G6127" s="9"/>
      <c r="H6127" s="9"/>
      <c r="I6127" s="9"/>
      <c r="J6127" s="9"/>
      <c r="K6127" s="9"/>
      <c r="L6127" s="9"/>
      <c r="M6127" s="9"/>
      <c r="N6127" s="9"/>
      <c r="O6127" s="12"/>
      <c r="P6127" s="9"/>
      <c r="Q6127" s="9"/>
    </row>
    <row r="6128" spans="1:17" x14ac:dyDescent="0.2">
      <c r="A6128" s="9"/>
      <c r="B6128" s="10"/>
      <c r="C6128" s="9"/>
      <c r="D6128" s="11"/>
      <c r="E6128" s="11"/>
      <c r="F6128" s="9"/>
      <c r="G6128" s="9"/>
      <c r="H6128" s="9"/>
      <c r="I6128" s="9"/>
      <c r="J6128" s="9"/>
      <c r="K6128" s="9"/>
      <c r="L6128" s="9"/>
      <c r="M6128" s="9"/>
      <c r="N6128" s="9"/>
      <c r="O6128" s="12"/>
      <c r="P6128" s="9"/>
      <c r="Q6128" s="9"/>
    </row>
    <row r="6129" spans="1:17" x14ac:dyDescent="0.2">
      <c r="A6129" s="9"/>
      <c r="B6129" s="10"/>
      <c r="C6129" s="9"/>
      <c r="D6129" s="11"/>
      <c r="E6129" s="11"/>
      <c r="F6129" s="9"/>
      <c r="G6129" s="9"/>
      <c r="H6129" s="9"/>
      <c r="I6129" s="9"/>
      <c r="J6129" s="9"/>
      <c r="K6129" s="9"/>
      <c r="L6129" s="9"/>
      <c r="M6129" s="9"/>
      <c r="N6129" s="9"/>
      <c r="O6129" s="12"/>
      <c r="P6129" s="9"/>
      <c r="Q6129" s="9"/>
    </row>
    <row r="6130" spans="1:17" x14ac:dyDescent="0.2">
      <c r="A6130" s="9"/>
      <c r="B6130" s="10"/>
      <c r="C6130" s="9"/>
      <c r="D6130" s="11"/>
      <c r="E6130" s="11"/>
      <c r="F6130" s="9"/>
      <c r="G6130" s="9"/>
      <c r="H6130" s="9"/>
      <c r="I6130" s="9"/>
      <c r="J6130" s="9"/>
      <c r="K6130" s="9"/>
      <c r="L6130" s="9"/>
      <c r="M6130" s="9"/>
      <c r="N6130" s="9"/>
      <c r="O6130" s="12"/>
      <c r="P6130" s="9"/>
      <c r="Q6130" s="9"/>
    </row>
    <row r="6131" spans="1:17" x14ac:dyDescent="0.2">
      <c r="A6131" s="9"/>
      <c r="B6131" s="10"/>
      <c r="C6131" s="9"/>
      <c r="D6131" s="11"/>
      <c r="E6131" s="11"/>
      <c r="F6131" s="9"/>
      <c r="G6131" s="9"/>
      <c r="H6131" s="9"/>
      <c r="I6131" s="9"/>
      <c r="J6131" s="9"/>
      <c r="K6131" s="9"/>
      <c r="L6131" s="9"/>
      <c r="M6131" s="9"/>
      <c r="N6131" s="9"/>
      <c r="O6131" s="12"/>
      <c r="P6131" s="9"/>
      <c r="Q6131" s="9"/>
    </row>
    <row r="6132" spans="1:17" x14ac:dyDescent="0.2">
      <c r="A6132" s="9"/>
      <c r="B6132" s="10"/>
      <c r="C6132" s="9"/>
      <c r="D6132" s="11"/>
      <c r="E6132" s="11"/>
      <c r="F6132" s="9"/>
      <c r="G6132" s="9"/>
      <c r="H6132" s="9"/>
      <c r="I6132" s="9"/>
      <c r="J6132" s="9"/>
      <c r="K6132" s="9"/>
      <c r="L6132" s="9"/>
      <c r="M6132" s="9"/>
      <c r="N6132" s="9"/>
      <c r="O6132" s="12"/>
      <c r="P6132" s="9"/>
      <c r="Q6132" s="9"/>
    </row>
    <row r="6133" spans="1:17" x14ac:dyDescent="0.2">
      <c r="A6133" s="9"/>
      <c r="B6133" s="10"/>
      <c r="C6133" s="9"/>
      <c r="D6133" s="11"/>
      <c r="E6133" s="11"/>
      <c r="F6133" s="9"/>
      <c r="G6133" s="9"/>
      <c r="H6133" s="9"/>
      <c r="I6133" s="9"/>
      <c r="J6133" s="9"/>
      <c r="K6133" s="9"/>
      <c r="L6133" s="9"/>
      <c r="M6133" s="9"/>
      <c r="N6133" s="9"/>
      <c r="O6133" s="12"/>
      <c r="P6133" s="9"/>
      <c r="Q6133" s="9"/>
    </row>
    <row r="6134" spans="1:17" x14ac:dyDescent="0.2">
      <c r="A6134" s="9"/>
      <c r="B6134" s="10"/>
      <c r="C6134" s="9"/>
      <c r="D6134" s="11"/>
      <c r="E6134" s="11"/>
      <c r="F6134" s="9"/>
      <c r="G6134" s="9"/>
      <c r="H6134" s="9"/>
      <c r="I6134" s="9"/>
      <c r="J6134" s="9"/>
      <c r="K6134" s="9"/>
      <c r="L6134" s="9"/>
      <c r="M6134" s="9"/>
      <c r="N6134" s="9"/>
      <c r="O6134" s="12"/>
      <c r="P6134" s="9"/>
      <c r="Q6134" s="9"/>
    </row>
    <row r="6135" spans="1:17" x14ac:dyDescent="0.2">
      <c r="A6135" s="9"/>
      <c r="B6135" s="10"/>
      <c r="C6135" s="9"/>
      <c r="D6135" s="11"/>
      <c r="E6135" s="11"/>
      <c r="F6135" s="9"/>
      <c r="G6135" s="9"/>
      <c r="H6135" s="9"/>
      <c r="I6135" s="9"/>
      <c r="J6135" s="9"/>
      <c r="K6135" s="9"/>
      <c r="L6135" s="9"/>
      <c r="M6135" s="9"/>
      <c r="N6135" s="9"/>
      <c r="O6135" s="12"/>
      <c r="P6135" s="9"/>
      <c r="Q6135" s="9"/>
    </row>
    <row r="6136" spans="1:17" x14ac:dyDescent="0.2">
      <c r="A6136" s="9"/>
      <c r="B6136" s="10"/>
      <c r="C6136" s="9"/>
      <c r="D6136" s="11"/>
      <c r="E6136" s="11"/>
      <c r="F6136" s="9"/>
      <c r="G6136" s="9"/>
      <c r="H6136" s="9"/>
      <c r="I6136" s="9"/>
      <c r="J6136" s="9"/>
      <c r="K6136" s="9"/>
      <c r="L6136" s="9"/>
      <c r="M6136" s="9"/>
      <c r="N6136" s="9"/>
      <c r="O6136" s="12"/>
      <c r="P6136" s="9"/>
      <c r="Q6136" s="9"/>
    </row>
    <row r="6137" spans="1:17" x14ac:dyDescent="0.2">
      <c r="A6137" s="9"/>
      <c r="B6137" s="10"/>
      <c r="C6137" s="9"/>
      <c r="D6137" s="11"/>
      <c r="E6137" s="11"/>
      <c r="F6137" s="9"/>
      <c r="G6137" s="9"/>
      <c r="H6137" s="9"/>
      <c r="I6137" s="9"/>
      <c r="J6137" s="9"/>
      <c r="K6137" s="9"/>
      <c r="L6137" s="9"/>
      <c r="M6137" s="9"/>
      <c r="N6137" s="9"/>
      <c r="O6137" s="12"/>
      <c r="P6137" s="9"/>
      <c r="Q6137" s="9"/>
    </row>
    <row r="6138" spans="1:17" x14ac:dyDescent="0.2">
      <c r="A6138" s="9"/>
      <c r="B6138" s="10"/>
      <c r="C6138" s="9"/>
      <c r="D6138" s="11"/>
      <c r="E6138" s="11"/>
      <c r="F6138" s="9"/>
      <c r="G6138" s="9"/>
      <c r="H6138" s="9"/>
      <c r="I6138" s="9"/>
      <c r="J6138" s="9"/>
      <c r="K6138" s="9"/>
      <c r="L6138" s="9"/>
      <c r="M6138" s="9"/>
      <c r="N6138" s="9"/>
      <c r="O6138" s="12"/>
      <c r="P6138" s="9"/>
      <c r="Q6138" s="9"/>
    </row>
    <row r="6139" spans="1:17" x14ac:dyDescent="0.2">
      <c r="A6139" s="9"/>
      <c r="B6139" s="10"/>
      <c r="C6139" s="9"/>
      <c r="D6139" s="11"/>
      <c r="E6139" s="11"/>
      <c r="F6139" s="9"/>
      <c r="G6139" s="9"/>
      <c r="H6139" s="9"/>
      <c r="I6139" s="9"/>
      <c r="J6139" s="9"/>
      <c r="K6139" s="9"/>
      <c r="L6139" s="9"/>
      <c r="M6139" s="9"/>
      <c r="N6139" s="9"/>
      <c r="O6139" s="12"/>
      <c r="P6139" s="9"/>
      <c r="Q6139" s="9"/>
    </row>
    <row r="6140" spans="1:17" x14ac:dyDescent="0.2">
      <c r="A6140" s="9"/>
      <c r="B6140" s="10"/>
      <c r="C6140" s="9"/>
      <c r="D6140" s="11"/>
      <c r="E6140" s="11"/>
      <c r="F6140" s="9"/>
      <c r="G6140" s="9"/>
      <c r="H6140" s="9"/>
      <c r="I6140" s="9"/>
      <c r="J6140" s="9"/>
      <c r="K6140" s="9"/>
      <c r="L6140" s="9"/>
      <c r="M6140" s="9"/>
      <c r="N6140" s="9"/>
      <c r="O6140" s="12"/>
      <c r="P6140" s="9"/>
      <c r="Q6140" s="9"/>
    </row>
    <row r="6141" spans="1:17" x14ac:dyDescent="0.2">
      <c r="A6141" s="9"/>
      <c r="B6141" s="10"/>
      <c r="C6141" s="9"/>
      <c r="D6141" s="11"/>
      <c r="E6141" s="11"/>
      <c r="F6141" s="9"/>
      <c r="G6141" s="9"/>
      <c r="H6141" s="9"/>
      <c r="I6141" s="9"/>
      <c r="J6141" s="9"/>
      <c r="K6141" s="9"/>
      <c r="L6141" s="9"/>
      <c r="M6141" s="9"/>
      <c r="N6141" s="9"/>
      <c r="O6141" s="12"/>
      <c r="P6141" s="9"/>
      <c r="Q6141" s="9"/>
    </row>
    <row r="6142" spans="1:17" x14ac:dyDescent="0.2">
      <c r="A6142" s="9"/>
      <c r="B6142" s="10"/>
      <c r="C6142" s="9"/>
      <c r="D6142" s="11"/>
      <c r="E6142" s="11"/>
      <c r="F6142" s="9"/>
      <c r="G6142" s="9"/>
      <c r="H6142" s="9"/>
      <c r="I6142" s="9"/>
      <c r="J6142" s="9"/>
      <c r="K6142" s="9"/>
      <c r="L6142" s="9"/>
      <c r="M6142" s="9"/>
      <c r="N6142" s="9"/>
      <c r="O6142" s="12"/>
      <c r="P6142" s="9"/>
      <c r="Q6142" s="9"/>
    </row>
    <row r="6143" spans="1:17" x14ac:dyDescent="0.2">
      <c r="A6143" s="9"/>
      <c r="B6143" s="10"/>
      <c r="C6143" s="9"/>
      <c r="D6143" s="11"/>
      <c r="E6143" s="11"/>
      <c r="F6143" s="9"/>
      <c r="G6143" s="9"/>
      <c r="H6143" s="9"/>
      <c r="I6143" s="9"/>
      <c r="J6143" s="9"/>
      <c r="K6143" s="9"/>
      <c r="L6143" s="9"/>
      <c r="M6143" s="9"/>
      <c r="N6143" s="9"/>
      <c r="O6143" s="12"/>
      <c r="P6143" s="9"/>
      <c r="Q6143" s="9"/>
    </row>
    <row r="6144" spans="1:17" x14ac:dyDescent="0.2">
      <c r="A6144" s="9"/>
      <c r="B6144" s="10"/>
      <c r="C6144" s="9"/>
      <c r="D6144" s="11"/>
      <c r="E6144" s="11"/>
      <c r="F6144" s="9"/>
      <c r="G6144" s="9"/>
      <c r="H6144" s="9"/>
      <c r="I6144" s="9"/>
      <c r="J6144" s="9"/>
      <c r="K6144" s="9"/>
      <c r="L6144" s="9"/>
      <c r="M6144" s="9"/>
      <c r="N6144" s="9"/>
      <c r="O6144" s="12"/>
      <c r="P6144" s="9"/>
      <c r="Q6144" s="9"/>
    </row>
    <row r="6145" spans="1:17" x14ac:dyDescent="0.2">
      <c r="A6145" s="9"/>
      <c r="B6145" s="10"/>
      <c r="C6145" s="9"/>
      <c r="D6145" s="11"/>
      <c r="E6145" s="11"/>
      <c r="F6145" s="9"/>
      <c r="G6145" s="9"/>
      <c r="H6145" s="9"/>
      <c r="I6145" s="9"/>
      <c r="J6145" s="9"/>
      <c r="K6145" s="9"/>
      <c r="L6145" s="9"/>
      <c r="M6145" s="9"/>
      <c r="N6145" s="9"/>
      <c r="O6145" s="12"/>
      <c r="P6145" s="9"/>
      <c r="Q6145" s="9"/>
    </row>
    <row r="6146" spans="1:17" x14ac:dyDescent="0.2">
      <c r="A6146" s="9"/>
      <c r="B6146" s="10"/>
      <c r="C6146" s="9"/>
      <c r="D6146" s="11"/>
      <c r="E6146" s="11"/>
      <c r="F6146" s="9"/>
      <c r="G6146" s="9"/>
      <c r="H6146" s="9"/>
      <c r="I6146" s="9"/>
      <c r="J6146" s="9"/>
      <c r="K6146" s="9"/>
      <c r="L6146" s="9"/>
      <c r="M6146" s="9"/>
      <c r="N6146" s="9"/>
      <c r="O6146" s="12"/>
      <c r="P6146" s="9"/>
      <c r="Q6146" s="9"/>
    </row>
    <row r="6147" spans="1:17" x14ac:dyDescent="0.2">
      <c r="A6147" s="9"/>
      <c r="B6147" s="10"/>
      <c r="C6147" s="9"/>
      <c r="D6147" s="11"/>
      <c r="E6147" s="11"/>
      <c r="F6147" s="9"/>
      <c r="G6147" s="9"/>
      <c r="H6147" s="9"/>
      <c r="I6147" s="9"/>
      <c r="J6147" s="9"/>
      <c r="K6147" s="9"/>
      <c r="L6147" s="9"/>
      <c r="M6147" s="9"/>
      <c r="N6147" s="9"/>
      <c r="O6147" s="12"/>
      <c r="P6147" s="9"/>
      <c r="Q6147" s="9"/>
    </row>
    <row r="6148" spans="1:17" x14ac:dyDescent="0.2">
      <c r="A6148" s="9"/>
      <c r="B6148" s="10"/>
      <c r="C6148" s="9"/>
      <c r="D6148" s="11"/>
      <c r="E6148" s="11"/>
      <c r="F6148" s="9"/>
      <c r="G6148" s="9"/>
      <c r="H6148" s="9"/>
      <c r="I6148" s="9"/>
      <c r="J6148" s="9"/>
      <c r="K6148" s="9"/>
      <c r="L6148" s="9"/>
      <c r="M6148" s="9"/>
      <c r="N6148" s="9"/>
      <c r="O6148" s="12"/>
      <c r="P6148" s="9"/>
      <c r="Q6148" s="9"/>
    </row>
    <row r="6149" spans="1:17" x14ac:dyDescent="0.2">
      <c r="A6149" s="9"/>
      <c r="B6149" s="10"/>
      <c r="C6149" s="9"/>
      <c r="D6149" s="11"/>
      <c r="E6149" s="11"/>
      <c r="F6149" s="9"/>
      <c r="G6149" s="9"/>
      <c r="H6149" s="9"/>
      <c r="I6149" s="9"/>
      <c r="J6149" s="9"/>
      <c r="K6149" s="9"/>
      <c r="L6149" s="9"/>
      <c r="M6149" s="9"/>
      <c r="N6149" s="9"/>
      <c r="O6149" s="12"/>
      <c r="P6149" s="9"/>
      <c r="Q6149" s="9"/>
    </row>
    <row r="6150" spans="1:17" x14ac:dyDescent="0.2">
      <c r="A6150" s="9"/>
      <c r="B6150" s="10"/>
      <c r="C6150" s="9"/>
      <c r="D6150" s="11"/>
      <c r="E6150" s="11"/>
      <c r="F6150" s="9"/>
      <c r="G6150" s="9"/>
      <c r="H6150" s="9"/>
      <c r="I6150" s="9"/>
      <c r="J6150" s="9"/>
      <c r="K6150" s="9"/>
      <c r="L6150" s="9"/>
      <c r="M6150" s="9"/>
      <c r="N6150" s="9"/>
      <c r="O6150" s="12"/>
      <c r="P6150" s="9"/>
      <c r="Q6150" s="9"/>
    </row>
    <row r="6151" spans="1:17" x14ac:dyDescent="0.2">
      <c r="A6151" s="9"/>
      <c r="B6151" s="10"/>
      <c r="C6151" s="9"/>
      <c r="D6151" s="11"/>
      <c r="E6151" s="11"/>
      <c r="F6151" s="9"/>
      <c r="G6151" s="9"/>
      <c r="H6151" s="9"/>
      <c r="I6151" s="9"/>
      <c r="J6151" s="9"/>
      <c r="K6151" s="9"/>
      <c r="L6151" s="9"/>
      <c r="M6151" s="9"/>
      <c r="N6151" s="9"/>
      <c r="O6151" s="12"/>
      <c r="P6151" s="9"/>
      <c r="Q6151" s="9"/>
    </row>
    <row r="6152" spans="1:17" x14ac:dyDescent="0.2">
      <c r="A6152" s="9"/>
      <c r="B6152" s="10"/>
      <c r="C6152" s="9"/>
      <c r="D6152" s="11"/>
      <c r="E6152" s="11"/>
      <c r="F6152" s="9"/>
      <c r="G6152" s="9"/>
      <c r="H6152" s="9"/>
      <c r="I6152" s="9"/>
      <c r="J6152" s="9"/>
      <c r="K6152" s="9"/>
      <c r="L6152" s="9"/>
      <c r="M6152" s="9"/>
      <c r="N6152" s="9"/>
      <c r="O6152" s="12"/>
      <c r="P6152" s="9"/>
      <c r="Q6152" s="9"/>
    </row>
    <row r="6153" spans="1:17" x14ac:dyDescent="0.2">
      <c r="A6153" s="9"/>
      <c r="B6153" s="10"/>
      <c r="C6153" s="9"/>
      <c r="D6153" s="11"/>
      <c r="E6153" s="11"/>
      <c r="F6153" s="9"/>
      <c r="G6153" s="9"/>
      <c r="H6153" s="9"/>
      <c r="I6153" s="9"/>
      <c r="J6153" s="9"/>
      <c r="K6153" s="9"/>
      <c r="L6153" s="9"/>
      <c r="M6153" s="9"/>
      <c r="N6153" s="9"/>
      <c r="O6153" s="12"/>
      <c r="P6153" s="9"/>
      <c r="Q6153" s="9"/>
    </row>
    <row r="6154" spans="1:17" x14ac:dyDescent="0.2">
      <c r="A6154" s="9"/>
      <c r="B6154" s="10"/>
      <c r="C6154" s="9"/>
      <c r="D6154" s="11"/>
      <c r="E6154" s="11"/>
      <c r="F6154" s="9"/>
      <c r="G6154" s="9"/>
      <c r="H6154" s="9"/>
      <c r="I6154" s="9"/>
      <c r="J6154" s="9"/>
      <c r="K6154" s="9"/>
      <c r="L6154" s="9"/>
      <c r="M6154" s="9"/>
      <c r="N6154" s="9"/>
      <c r="O6154" s="12"/>
      <c r="P6154" s="9"/>
      <c r="Q6154" s="9"/>
    </row>
    <row r="6155" spans="1:17" x14ac:dyDescent="0.2">
      <c r="A6155" s="9"/>
      <c r="B6155" s="10"/>
      <c r="C6155" s="9"/>
      <c r="D6155" s="11"/>
      <c r="E6155" s="11"/>
      <c r="F6155" s="9"/>
      <c r="G6155" s="9"/>
      <c r="H6155" s="9"/>
      <c r="I6155" s="9"/>
      <c r="J6155" s="9"/>
      <c r="K6155" s="9"/>
      <c r="L6155" s="9"/>
      <c r="M6155" s="9"/>
      <c r="N6155" s="9"/>
      <c r="O6155" s="12"/>
      <c r="P6155" s="9"/>
      <c r="Q6155" s="9"/>
    </row>
    <row r="6156" spans="1:17" x14ac:dyDescent="0.2">
      <c r="A6156" s="9"/>
      <c r="B6156" s="10"/>
      <c r="C6156" s="9"/>
      <c r="D6156" s="11"/>
      <c r="E6156" s="11"/>
      <c r="F6156" s="9"/>
      <c r="G6156" s="9"/>
      <c r="H6156" s="9"/>
      <c r="I6156" s="9"/>
      <c r="J6156" s="9"/>
      <c r="K6156" s="9"/>
      <c r="L6156" s="9"/>
      <c r="M6156" s="9"/>
      <c r="N6156" s="9"/>
      <c r="O6156" s="12"/>
      <c r="P6156" s="9"/>
      <c r="Q6156" s="9"/>
    </row>
    <row r="6157" spans="1:17" x14ac:dyDescent="0.2">
      <c r="A6157" s="9"/>
      <c r="B6157" s="10"/>
      <c r="C6157" s="9"/>
      <c r="D6157" s="11"/>
      <c r="E6157" s="11"/>
      <c r="F6157" s="9"/>
      <c r="G6157" s="9"/>
      <c r="H6157" s="9"/>
      <c r="I6157" s="9"/>
      <c r="J6157" s="9"/>
      <c r="K6157" s="9"/>
      <c r="L6157" s="9"/>
      <c r="M6157" s="9"/>
      <c r="N6157" s="9"/>
      <c r="O6157" s="12"/>
      <c r="P6157" s="9"/>
      <c r="Q6157" s="9"/>
    </row>
    <row r="6158" spans="1:17" x14ac:dyDescent="0.2">
      <c r="A6158" s="9"/>
      <c r="B6158" s="10"/>
      <c r="C6158" s="9"/>
      <c r="D6158" s="11"/>
      <c r="E6158" s="11"/>
      <c r="F6158" s="9"/>
      <c r="G6158" s="9"/>
      <c r="H6158" s="9"/>
      <c r="I6158" s="9"/>
      <c r="J6158" s="9"/>
      <c r="K6158" s="9"/>
      <c r="L6158" s="9"/>
      <c r="M6158" s="9"/>
      <c r="N6158" s="9"/>
      <c r="O6158" s="12"/>
      <c r="P6158" s="9"/>
      <c r="Q6158" s="9"/>
    </row>
    <row r="6159" spans="1:17" x14ac:dyDescent="0.2">
      <c r="A6159" s="9"/>
      <c r="B6159" s="10"/>
      <c r="C6159" s="9"/>
      <c r="D6159" s="11"/>
      <c r="E6159" s="11"/>
      <c r="F6159" s="9"/>
      <c r="G6159" s="9"/>
      <c r="H6159" s="9"/>
      <c r="I6159" s="9"/>
      <c r="J6159" s="9"/>
      <c r="K6159" s="9"/>
      <c r="L6159" s="9"/>
      <c r="M6159" s="9"/>
      <c r="N6159" s="9"/>
      <c r="O6159" s="12"/>
      <c r="P6159" s="9"/>
      <c r="Q6159" s="9"/>
    </row>
    <row r="6160" spans="1:17" x14ac:dyDescent="0.2">
      <c r="A6160" s="9"/>
      <c r="B6160" s="10"/>
      <c r="C6160" s="9"/>
      <c r="D6160" s="11"/>
      <c r="E6160" s="11"/>
      <c r="F6160" s="9"/>
      <c r="G6160" s="9"/>
      <c r="H6160" s="9"/>
      <c r="I6160" s="9"/>
      <c r="J6160" s="9"/>
      <c r="K6160" s="9"/>
      <c r="L6160" s="9"/>
      <c r="M6160" s="9"/>
      <c r="N6160" s="9"/>
      <c r="O6160" s="12"/>
      <c r="P6160" s="9"/>
      <c r="Q6160" s="9"/>
    </row>
    <row r="6161" spans="1:17" x14ac:dyDescent="0.2">
      <c r="A6161" s="9"/>
      <c r="B6161" s="10"/>
      <c r="C6161" s="9"/>
      <c r="D6161" s="11"/>
      <c r="E6161" s="11"/>
      <c r="F6161" s="9"/>
      <c r="G6161" s="9"/>
      <c r="H6161" s="9"/>
      <c r="I6161" s="9"/>
      <c r="J6161" s="9"/>
      <c r="K6161" s="9"/>
      <c r="L6161" s="9"/>
      <c r="M6161" s="9"/>
      <c r="N6161" s="9"/>
      <c r="O6161" s="12"/>
      <c r="P6161" s="9"/>
      <c r="Q6161" s="9"/>
    </row>
    <row r="6162" spans="1:17" x14ac:dyDescent="0.2">
      <c r="A6162" s="9"/>
      <c r="B6162" s="10"/>
      <c r="C6162" s="9"/>
      <c r="D6162" s="11"/>
      <c r="E6162" s="11"/>
      <c r="F6162" s="9"/>
      <c r="G6162" s="9"/>
      <c r="H6162" s="9"/>
      <c r="I6162" s="9"/>
      <c r="J6162" s="9"/>
      <c r="K6162" s="9"/>
      <c r="L6162" s="9"/>
      <c r="M6162" s="9"/>
      <c r="N6162" s="9"/>
      <c r="O6162" s="12"/>
      <c r="P6162" s="9"/>
      <c r="Q6162" s="9"/>
    </row>
    <row r="6163" spans="1:17" x14ac:dyDescent="0.2">
      <c r="A6163" s="9"/>
      <c r="B6163" s="10"/>
      <c r="C6163" s="9"/>
      <c r="D6163" s="11"/>
      <c r="E6163" s="11"/>
      <c r="F6163" s="9"/>
      <c r="G6163" s="9"/>
      <c r="H6163" s="9"/>
      <c r="I6163" s="9"/>
      <c r="J6163" s="9"/>
      <c r="K6163" s="9"/>
      <c r="L6163" s="9"/>
      <c r="M6163" s="9"/>
      <c r="N6163" s="9"/>
      <c r="O6163" s="12"/>
      <c r="P6163" s="9"/>
      <c r="Q6163" s="9"/>
    </row>
    <row r="6164" spans="1:17" x14ac:dyDescent="0.2">
      <c r="A6164" s="9"/>
      <c r="B6164" s="10"/>
      <c r="C6164" s="9"/>
      <c r="D6164" s="11"/>
      <c r="E6164" s="11"/>
      <c r="F6164" s="9"/>
      <c r="G6164" s="9"/>
      <c r="H6164" s="9"/>
      <c r="I6164" s="9"/>
      <c r="J6164" s="9"/>
      <c r="K6164" s="9"/>
      <c r="L6164" s="9"/>
      <c r="M6164" s="9"/>
      <c r="N6164" s="9"/>
      <c r="O6164" s="12"/>
      <c r="P6164" s="9"/>
      <c r="Q6164" s="9"/>
    </row>
    <row r="6165" spans="1:17" x14ac:dyDescent="0.2">
      <c r="A6165" s="9"/>
      <c r="B6165" s="10"/>
      <c r="C6165" s="9"/>
      <c r="D6165" s="11"/>
      <c r="E6165" s="11"/>
      <c r="F6165" s="9"/>
      <c r="G6165" s="9"/>
      <c r="H6165" s="9"/>
      <c r="I6165" s="9"/>
      <c r="J6165" s="9"/>
      <c r="K6165" s="9"/>
      <c r="L6165" s="9"/>
      <c r="M6165" s="9"/>
      <c r="N6165" s="9"/>
      <c r="O6165" s="12"/>
      <c r="P6165" s="9"/>
      <c r="Q6165" s="9"/>
    </row>
    <row r="6166" spans="1:17" x14ac:dyDescent="0.2">
      <c r="A6166" s="9"/>
      <c r="B6166" s="10"/>
      <c r="C6166" s="9"/>
      <c r="D6166" s="11"/>
      <c r="E6166" s="11"/>
      <c r="F6166" s="9"/>
      <c r="G6166" s="9"/>
      <c r="H6166" s="9"/>
      <c r="I6166" s="9"/>
      <c r="J6166" s="9"/>
      <c r="K6166" s="9"/>
      <c r="L6166" s="9"/>
      <c r="M6166" s="9"/>
      <c r="N6166" s="9"/>
      <c r="O6166" s="12"/>
      <c r="P6166" s="9"/>
      <c r="Q6166" s="9"/>
    </row>
    <row r="6167" spans="1:17" x14ac:dyDescent="0.2">
      <c r="A6167" s="9"/>
      <c r="B6167" s="10"/>
      <c r="C6167" s="9"/>
      <c r="D6167" s="11"/>
      <c r="E6167" s="11"/>
      <c r="F6167" s="9"/>
      <c r="G6167" s="9"/>
      <c r="H6167" s="9"/>
      <c r="I6167" s="9"/>
      <c r="J6167" s="9"/>
      <c r="K6167" s="9"/>
      <c r="L6167" s="9"/>
      <c r="M6167" s="9"/>
      <c r="N6167" s="9"/>
      <c r="O6167" s="12"/>
      <c r="P6167" s="9"/>
      <c r="Q6167" s="9"/>
    </row>
    <row r="6168" spans="1:17" x14ac:dyDescent="0.2">
      <c r="A6168" s="9"/>
      <c r="B6168" s="10"/>
      <c r="C6168" s="9"/>
      <c r="D6168" s="11"/>
      <c r="E6168" s="11"/>
      <c r="F6168" s="9"/>
      <c r="G6168" s="9"/>
      <c r="H6168" s="9"/>
      <c r="I6168" s="9"/>
      <c r="J6168" s="9"/>
      <c r="K6168" s="9"/>
      <c r="L6168" s="9"/>
      <c r="M6168" s="9"/>
      <c r="N6168" s="9"/>
      <c r="O6168" s="12"/>
      <c r="P6168" s="9"/>
      <c r="Q6168" s="9"/>
    </row>
    <row r="6169" spans="1:17" x14ac:dyDescent="0.2">
      <c r="A6169" s="9"/>
      <c r="B6169" s="10"/>
      <c r="C6169" s="9"/>
      <c r="D6169" s="11"/>
      <c r="E6169" s="11"/>
      <c r="F6169" s="9"/>
      <c r="G6169" s="9"/>
      <c r="H6169" s="9"/>
      <c r="I6169" s="9"/>
      <c r="J6169" s="9"/>
      <c r="K6169" s="9"/>
      <c r="L6169" s="9"/>
      <c r="M6169" s="9"/>
      <c r="N6169" s="9"/>
      <c r="O6169" s="12"/>
      <c r="P6169" s="9"/>
      <c r="Q6169" s="9"/>
    </row>
    <row r="6170" spans="1:17" x14ac:dyDescent="0.2">
      <c r="A6170" s="9"/>
      <c r="B6170" s="10"/>
      <c r="C6170" s="9"/>
      <c r="D6170" s="11"/>
      <c r="E6170" s="11"/>
      <c r="F6170" s="9"/>
      <c r="G6170" s="9"/>
      <c r="H6170" s="9"/>
      <c r="I6170" s="9"/>
      <c r="J6170" s="9"/>
      <c r="K6170" s="9"/>
      <c r="L6170" s="9"/>
      <c r="M6170" s="9"/>
      <c r="N6170" s="9"/>
      <c r="O6170" s="12"/>
      <c r="P6170" s="9"/>
      <c r="Q6170" s="9"/>
    </row>
    <row r="6171" spans="1:17" x14ac:dyDescent="0.2">
      <c r="A6171" s="9"/>
      <c r="B6171" s="10"/>
      <c r="C6171" s="9"/>
      <c r="D6171" s="11"/>
      <c r="E6171" s="11"/>
      <c r="F6171" s="9"/>
      <c r="G6171" s="9"/>
      <c r="H6171" s="9"/>
      <c r="I6171" s="9"/>
      <c r="J6171" s="9"/>
      <c r="K6171" s="9"/>
      <c r="L6171" s="9"/>
      <c r="M6171" s="9"/>
      <c r="N6171" s="9"/>
      <c r="O6171" s="12"/>
      <c r="P6171" s="9"/>
      <c r="Q6171" s="9"/>
    </row>
    <row r="6172" spans="1:17" x14ac:dyDescent="0.2">
      <c r="A6172" s="9"/>
      <c r="B6172" s="10"/>
      <c r="C6172" s="9"/>
      <c r="D6172" s="11"/>
      <c r="E6172" s="11"/>
      <c r="F6172" s="9"/>
      <c r="G6172" s="9"/>
      <c r="H6172" s="9"/>
      <c r="I6172" s="9"/>
      <c r="J6172" s="9"/>
      <c r="K6172" s="9"/>
      <c r="L6172" s="9"/>
      <c r="M6172" s="9"/>
      <c r="N6172" s="9"/>
      <c r="O6172" s="12"/>
      <c r="P6172" s="9"/>
      <c r="Q6172" s="9"/>
    </row>
    <row r="6173" spans="1:17" x14ac:dyDescent="0.2">
      <c r="A6173" s="9"/>
      <c r="B6173" s="10"/>
      <c r="C6173" s="9"/>
      <c r="D6173" s="11"/>
      <c r="E6173" s="11"/>
      <c r="F6173" s="9"/>
      <c r="G6173" s="9"/>
      <c r="H6173" s="9"/>
      <c r="I6173" s="9"/>
      <c r="J6173" s="9"/>
      <c r="K6173" s="9"/>
      <c r="L6173" s="9"/>
      <c r="M6173" s="9"/>
      <c r="N6173" s="9"/>
      <c r="O6173" s="12"/>
      <c r="P6173" s="9"/>
      <c r="Q6173" s="9"/>
    </row>
    <row r="6174" spans="1:17" x14ac:dyDescent="0.2">
      <c r="A6174" s="9"/>
      <c r="B6174" s="10"/>
      <c r="C6174" s="9"/>
      <c r="D6174" s="11"/>
      <c r="E6174" s="11"/>
      <c r="F6174" s="9"/>
      <c r="G6174" s="9"/>
      <c r="H6174" s="9"/>
      <c r="I6174" s="9"/>
      <c r="J6174" s="9"/>
      <c r="K6174" s="9"/>
      <c r="L6174" s="9"/>
      <c r="M6174" s="9"/>
      <c r="N6174" s="9"/>
      <c r="O6174" s="12"/>
      <c r="P6174" s="9"/>
      <c r="Q6174" s="9"/>
    </row>
    <row r="6175" spans="1:17" x14ac:dyDescent="0.2">
      <c r="A6175" s="9"/>
      <c r="B6175" s="10"/>
      <c r="C6175" s="9"/>
      <c r="D6175" s="11"/>
      <c r="E6175" s="11"/>
      <c r="F6175" s="9"/>
      <c r="G6175" s="9"/>
      <c r="H6175" s="9"/>
      <c r="I6175" s="9"/>
      <c r="J6175" s="9"/>
      <c r="K6175" s="9"/>
      <c r="L6175" s="9"/>
      <c r="M6175" s="9"/>
      <c r="N6175" s="9"/>
      <c r="O6175" s="12"/>
      <c r="P6175" s="9"/>
      <c r="Q6175" s="9"/>
    </row>
    <row r="6176" spans="1:17" x14ac:dyDescent="0.2">
      <c r="A6176" s="9"/>
      <c r="B6176" s="10"/>
      <c r="C6176" s="9"/>
      <c r="D6176" s="11"/>
      <c r="E6176" s="11"/>
      <c r="F6176" s="9"/>
      <c r="G6176" s="9"/>
      <c r="H6176" s="9"/>
      <c r="I6176" s="9"/>
      <c r="J6176" s="9"/>
      <c r="K6176" s="9"/>
      <c r="L6176" s="9"/>
      <c r="M6176" s="9"/>
      <c r="N6176" s="9"/>
      <c r="O6176" s="12"/>
      <c r="P6176" s="9"/>
      <c r="Q6176" s="9"/>
    </row>
    <row r="6177" spans="1:17" x14ac:dyDescent="0.2">
      <c r="A6177" s="9"/>
      <c r="B6177" s="10"/>
      <c r="C6177" s="9"/>
      <c r="D6177" s="11"/>
      <c r="E6177" s="11"/>
      <c r="F6177" s="9"/>
      <c r="G6177" s="9"/>
      <c r="H6177" s="9"/>
      <c r="I6177" s="9"/>
      <c r="J6177" s="9"/>
      <c r="K6177" s="9"/>
      <c r="L6177" s="9"/>
      <c r="M6177" s="9"/>
      <c r="N6177" s="9"/>
      <c r="O6177" s="12"/>
      <c r="P6177" s="9"/>
      <c r="Q6177" s="9"/>
    </row>
    <row r="6178" spans="1:17" x14ac:dyDescent="0.2">
      <c r="A6178" s="9"/>
      <c r="B6178" s="10"/>
      <c r="C6178" s="9"/>
      <c r="D6178" s="11"/>
      <c r="E6178" s="11"/>
      <c r="F6178" s="9"/>
      <c r="G6178" s="9"/>
      <c r="H6178" s="9"/>
      <c r="I6178" s="9"/>
      <c r="J6178" s="9"/>
      <c r="K6178" s="9"/>
      <c r="L6178" s="9"/>
      <c r="M6178" s="9"/>
      <c r="N6178" s="9"/>
      <c r="O6178" s="12"/>
      <c r="P6178" s="9"/>
      <c r="Q6178" s="9"/>
    </row>
    <row r="6179" spans="1:17" x14ac:dyDescent="0.2">
      <c r="A6179" s="9"/>
      <c r="B6179" s="10"/>
      <c r="C6179" s="9"/>
      <c r="D6179" s="11"/>
      <c r="E6179" s="11"/>
      <c r="F6179" s="9"/>
      <c r="G6179" s="9"/>
      <c r="H6179" s="9"/>
      <c r="I6179" s="9"/>
      <c r="J6179" s="9"/>
      <c r="K6179" s="9"/>
      <c r="L6179" s="9"/>
      <c r="M6179" s="9"/>
      <c r="N6179" s="9"/>
      <c r="O6179" s="12"/>
      <c r="P6179" s="9"/>
      <c r="Q6179" s="9"/>
    </row>
    <row r="6180" spans="1:17" x14ac:dyDescent="0.2">
      <c r="A6180" s="9"/>
      <c r="B6180" s="10"/>
      <c r="C6180" s="9"/>
      <c r="D6180" s="11"/>
      <c r="E6180" s="11"/>
      <c r="F6180" s="9"/>
      <c r="G6180" s="9"/>
      <c r="H6180" s="9"/>
      <c r="I6180" s="9"/>
      <c r="J6180" s="9"/>
      <c r="K6180" s="9"/>
      <c r="L6180" s="9"/>
      <c r="M6180" s="9"/>
      <c r="N6180" s="9"/>
      <c r="O6180" s="12"/>
      <c r="P6180" s="9"/>
      <c r="Q6180" s="9"/>
    </row>
    <row r="6181" spans="1:17" x14ac:dyDescent="0.2">
      <c r="A6181" s="9"/>
      <c r="B6181" s="10"/>
      <c r="C6181" s="9"/>
      <c r="D6181" s="11"/>
      <c r="E6181" s="11"/>
      <c r="F6181" s="9"/>
      <c r="G6181" s="9"/>
      <c r="H6181" s="9"/>
      <c r="I6181" s="9"/>
      <c r="J6181" s="9"/>
      <c r="K6181" s="9"/>
      <c r="L6181" s="9"/>
      <c r="M6181" s="9"/>
      <c r="N6181" s="9"/>
      <c r="O6181" s="12"/>
      <c r="P6181" s="9"/>
      <c r="Q6181" s="9"/>
    </row>
    <row r="6182" spans="1:17" x14ac:dyDescent="0.2">
      <c r="A6182" s="9"/>
      <c r="B6182" s="10"/>
      <c r="C6182" s="9"/>
      <c r="D6182" s="11"/>
      <c r="E6182" s="11"/>
      <c r="F6182" s="9"/>
      <c r="G6182" s="9"/>
      <c r="H6182" s="9"/>
      <c r="I6182" s="9"/>
      <c r="J6182" s="9"/>
      <c r="K6182" s="9"/>
      <c r="L6182" s="9"/>
      <c r="M6182" s="9"/>
      <c r="N6182" s="9"/>
      <c r="O6182" s="12"/>
      <c r="P6182" s="9"/>
      <c r="Q6182" s="9"/>
    </row>
    <row r="6183" spans="1:17" x14ac:dyDescent="0.2">
      <c r="A6183" s="9"/>
      <c r="B6183" s="10"/>
      <c r="C6183" s="9"/>
      <c r="D6183" s="11"/>
      <c r="E6183" s="11"/>
      <c r="F6183" s="9"/>
      <c r="G6183" s="9"/>
      <c r="H6183" s="9"/>
      <c r="I6183" s="9"/>
      <c r="J6183" s="9"/>
      <c r="K6183" s="9"/>
      <c r="L6183" s="9"/>
      <c r="M6183" s="9"/>
      <c r="N6183" s="9"/>
      <c r="O6183" s="12"/>
      <c r="P6183" s="9"/>
      <c r="Q6183" s="9"/>
    </row>
    <row r="6184" spans="1:17" x14ac:dyDescent="0.2">
      <c r="A6184" s="9"/>
      <c r="B6184" s="10"/>
      <c r="C6184" s="9"/>
      <c r="D6184" s="11"/>
      <c r="E6184" s="11"/>
      <c r="F6184" s="9"/>
      <c r="G6184" s="9"/>
      <c r="H6184" s="9"/>
      <c r="I6184" s="9"/>
      <c r="J6184" s="9"/>
      <c r="K6184" s="9"/>
      <c r="L6184" s="9"/>
      <c r="M6184" s="9"/>
      <c r="N6184" s="9"/>
      <c r="O6184" s="12"/>
      <c r="P6184" s="9"/>
      <c r="Q6184" s="9"/>
    </row>
    <row r="6185" spans="1:17" x14ac:dyDescent="0.2">
      <c r="A6185" s="9"/>
      <c r="B6185" s="10"/>
      <c r="C6185" s="9"/>
      <c r="D6185" s="11"/>
      <c r="E6185" s="11"/>
      <c r="F6185" s="9"/>
      <c r="G6185" s="9"/>
      <c r="H6185" s="9"/>
      <c r="I6185" s="9"/>
      <c r="J6185" s="9"/>
      <c r="K6185" s="9"/>
      <c r="L6185" s="9"/>
      <c r="M6185" s="9"/>
      <c r="N6185" s="9"/>
      <c r="O6185" s="12"/>
      <c r="P6185" s="9"/>
      <c r="Q6185" s="9"/>
    </row>
    <row r="6186" spans="1:17" x14ac:dyDescent="0.2">
      <c r="A6186" s="9"/>
      <c r="B6186" s="10"/>
      <c r="C6186" s="9"/>
      <c r="D6186" s="11"/>
      <c r="E6186" s="11"/>
      <c r="F6186" s="9"/>
      <c r="G6186" s="9"/>
      <c r="H6186" s="9"/>
      <c r="I6186" s="9"/>
      <c r="J6186" s="9"/>
      <c r="K6186" s="9"/>
      <c r="L6186" s="9"/>
      <c r="M6186" s="9"/>
      <c r="N6186" s="9"/>
      <c r="O6186" s="12"/>
      <c r="P6186" s="9"/>
      <c r="Q6186" s="9"/>
    </row>
    <row r="6187" spans="1:17" x14ac:dyDescent="0.2">
      <c r="A6187" s="9"/>
      <c r="B6187" s="10"/>
      <c r="C6187" s="9"/>
      <c r="D6187" s="11"/>
      <c r="E6187" s="11"/>
      <c r="F6187" s="9"/>
      <c r="G6187" s="9"/>
      <c r="H6187" s="9"/>
      <c r="I6187" s="9"/>
      <c r="J6187" s="9"/>
      <c r="K6187" s="9"/>
      <c r="L6187" s="9"/>
      <c r="M6187" s="9"/>
      <c r="N6187" s="9"/>
      <c r="O6187" s="12"/>
      <c r="P6187" s="9"/>
      <c r="Q6187" s="9"/>
    </row>
    <row r="6188" spans="1:17" x14ac:dyDescent="0.2">
      <c r="A6188" s="9"/>
      <c r="B6188" s="10"/>
      <c r="C6188" s="9"/>
      <c r="D6188" s="11"/>
      <c r="E6188" s="11"/>
      <c r="F6188" s="9"/>
      <c r="G6188" s="9"/>
      <c r="H6188" s="9"/>
      <c r="I6188" s="9"/>
      <c r="J6188" s="9"/>
      <c r="K6188" s="9"/>
      <c r="L6188" s="9"/>
      <c r="M6188" s="9"/>
      <c r="N6188" s="9"/>
      <c r="O6188" s="12"/>
      <c r="P6188" s="9"/>
      <c r="Q6188" s="9"/>
    </row>
    <row r="6189" spans="1:17" x14ac:dyDescent="0.2">
      <c r="A6189" s="9"/>
      <c r="B6189" s="10"/>
      <c r="C6189" s="9"/>
      <c r="D6189" s="11"/>
      <c r="E6189" s="11"/>
      <c r="F6189" s="9"/>
      <c r="G6189" s="9"/>
      <c r="H6189" s="9"/>
      <c r="I6189" s="9"/>
      <c r="J6189" s="9"/>
      <c r="K6189" s="9"/>
      <c r="L6189" s="9"/>
      <c r="M6189" s="9"/>
      <c r="N6189" s="9"/>
      <c r="O6189" s="12"/>
      <c r="P6189" s="9"/>
      <c r="Q6189" s="9"/>
    </row>
    <row r="6190" spans="1:17" x14ac:dyDescent="0.2">
      <c r="A6190" s="9"/>
      <c r="B6190" s="10"/>
      <c r="C6190" s="9"/>
      <c r="D6190" s="11"/>
      <c r="E6190" s="11"/>
      <c r="F6190" s="9"/>
      <c r="G6190" s="9"/>
      <c r="H6190" s="9"/>
      <c r="I6190" s="9"/>
      <c r="J6190" s="9"/>
      <c r="K6190" s="9"/>
      <c r="L6190" s="9"/>
      <c r="M6190" s="9"/>
      <c r="N6190" s="9"/>
      <c r="O6190" s="12"/>
      <c r="P6190" s="9"/>
      <c r="Q6190" s="9"/>
    </row>
    <row r="6191" spans="1:17" x14ac:dyDescent="0.2">
      <c r="A6191" s="9"/>
      <c r="B6191" s="10"/>
      <c r="C6191" s="9"/>
      <c r="D6191" s="11"/>
      <c r="E6191" s="11"/>
      <c r="F6191" s="9"/>
      <c r="G6191" s="9"/>
      <c r="H6191" s="9"/>
      <c r="I6191" s="9"/>
      <c r="J6191" s="9"/>
      <c r="K6191" s="9"/>
      <c r="L6191" s="9"/>
      <c r="M6191" s="9"/>
      <c r="N6191" s="9"/>
      <c r="O6191" s="12"/>
      <c r="P6191" s="9"/>
      <c r="Q6191" s="9"/>
    </row>
    <row r="6192" spans="1:17" x14ac:dyDescent="0.2">
      <c r="A6192" s="9"/>
      <c r="B6192" s="10"/>
      <c r="C6192" s="9"/>
      <c r="D6192" s="11"/>
      <c r="E6192" s="11"/>
      <c r="F6192" s="9"/>
      <c r="G6192" s="9"/>
      <c r="H6192" s="9"/>
      <c r="I6192" s="9"/>
      <c r="J6192" s="9"/>
      <c r="K6192" s="9"/>
      <c r="L6192" s="9"/>
      <c r="M6192" s="9"/>
      <c r="N6192" s="9"/>
      <c r="O6192" s="12"/>
      <c r="P6192" s="9"/>
      <c r="Q6192" s="9"/>
    </row>
    <row r="6193" spans="1:17" x14ac:dyDescent="0.2">
      <c r="A6193" s="9"/>
      <c r="B6193" s="10"/>
      <c r="C6193" s="9"/>
      <c r="D6193" s="11"/>
      <c r="E6193" s="11"/>
      <c r="F6193" s="9"/>
      <c r="G6193" s="9"/>
      <c r="H6193" s="9"/>
      <c r="I6193" s="9"/>
      <c r="J6193" s="9"/>
      <c r="K6193" s="9"/>
      <c r="L6193" s="9"/>
      <c r="M6193" s="9"/>
      <c r="N6193" s="9"/>
      <c r="O6193" s="12"/>
      <c r="P6193" s="9"/>
      <c r="Q6193" s="9"/>
    </row>
    <row r="6194" spans="1:17" x14ac:dyDescent="0.2">
      <c r="A6194" s="9"/>
      <c r="B6194" s="10"/>
      <c r="C6194" s="9"/>
      <c r="D6194" s="11"/>
      <c r="E6194" s="11"/>
      <c r="F6194" s="9"/>
      <c r="G6194" s="9"/>
      <c r="H6194" s="9"/>
      <c r="I6194" s="9"/>
      <c r="J6194" s="9"/>
      <c r="K6194" s="9"/>
      <c r="L6194" s="9"/>
      <c r="M6194" s="9"/>
      <c r="N6194" s="9"/>
      <c r="O6194" s="12"/>
      <c r="P6194" s="9"/>
      <c r="Q6194" s="9"/>
    </row>
    <row r="6195" spans="1:17" x14ac:dyDescent="0.2">
      <c r="A6195" s="9"/>
      <c r="B6195" s="10"/>
      <c r="C6195" s="9"/>
      <c r="D6195" s="11"/>
      <c r="E6195" s="11"/>
      <c r="F6195" s="9"/>
      <c r="G6195" s="9"/>
      <c r="H6195" s="9"/>
      <c r="I6195" s="9"/>
      <c r="J6195" s="9"/>
      <c r="K6195" s="9"/>
      <c r="L6195" s="9"/>
      <c r="M6195" s="9"/>
      <c r="N6195" s="9"/>
      <c r="O6195" s="12"/>
      <c r="P6195" s="9"/>
      <c r="Q6195" s="9"/>
    </row>
    <row r="6196" spans="1:17" x14ac:dyDescent="0.2">
      <c r="A6196" s="9"/>
      <c r="B6196" s="10"/>
      <c r="C6196" s="9"/>
      <c r="D6196" s="11"/>
      <c r="E6196" s="11"/>
      <c r="F6196" s="9"/>
      <c r="G6196" s="9"/>
      <c r="H6196" s="9"/>
      <c r="I6196" s="9"/>
      <c r="J6196" s="9"/>
      <c r="K6196" s="9"/>
      <c r="L6196" s="9"/>
      <c r="M6196" s="9"/>
      <c r="N6196" s="9"/>
      <c r="O6196" s="12"/>
      <c r="P6196" s="9"/>
      <c r="Q6196" s="9"/>
    </row>
    <row r="6197" spans="1:17" x14ac:dyDescent="0.2">
      <c r="A6197" s="9"/>
      <c r="B6197" s="10"/>
      <c r="C6197" s="9"/>
      <c r="D6197" s="11"/>
      <c r="E6197" s="11"/>
      <c r="F6197" s="9"/>
      <c r="G6197" s="9"/>
      <c r="H6197" s="9"/>
      <c r="I6197" s="9"/>
      <c r="J6197" s="9"/>
      <c r="K6197" s="9"/>
      <c r="L6197" s="9"/>
      <c r="M6197" s="9"/>
      <c r="N6197" s="9"/>
      <c r="O6197" s="12"/>
      <c r="P6197" s="9"/>
      <c r="Q6197" s="9"/>
    </row>
    <row r="6198" spans="1:17" x14ac:dyDescent="0.2">
      <c r="A6198" s="9"/>
      <c r="B6198" s="10"/>
      <c r="C6198" s="9"/>
      <c r="D6198" s="11"/>
      <c r="E6198" s="11"/>
      <c r="F6198" s="9"/>
      <c r="G6198" s="9"/>
      <c r="H6198" s="9"/>
      <c r="I6198" s="9"/>
      <c r="J6198" s="9"/>
      <c r="K6198" s="9"/>
      <c r="L6198" s="9"/>
      <c r="M6198" s="9"/>
      <c r="N6198" s="9"/>
      <c r="O6198" s="12"/>
      <c r="P6198" s="9"/>
      <c r="Q6198" s="9"/>
    </row>
    <row r="6199" spans="1:17" x14ac:dyDescent="0.2">
      <c r="A6199" s="9"/>
      <c r="B6199" s="10"/>
      <c r="C6199" s="9"/>
      <c r="D6199" s="11"/>
      <c r="E6199" s="11"/>
      <c r="F6199" s="9"/>
      <c r="G6199" s="9"/>
      <c r="H6199" s="9"/>
      <c r="I6199" s="9"/>
      <c r="J6199" s="9"/>
      <c r="K6199" s="9"/>
      <c r="L6199" s="9"/>
      <c r="M6199" s="9"/>
      <c r="N6199" s="9"/>
      <c r="O6199" s="12"/>
      <c r="P6199" s="9"/>
      <c r="Q6199" s="9"/>
    </row>
    <row r="6200" spans="1:17" x14ac:dyDescent="0.2">
      <c r="A6200" s="9"/>
      <c r="B6200" s="10"/>
      <c r="C6200" s="9"/>
      <c r="D6200" s="11"/>
      <c r="E6200" s="11"/>
      <c r="F6200" s="9"/>
      <c r="G6200" s="9"/>
      <c r="H6200" s="9"/>
      <c r="I6200" s="9"/>
      <c r="J6200" s="9"/>
      <c r="K6200" s="9"/>
      <c r="L6200" s="9"/>
      <c r="M6200" s="9"/>
      <c r="N6200" s="9"/>
      <c r="O6200" s="12"/>
      <c r="P6200" s="9"/>
      <c r="Q6200" s="9"/>
    </row>
    <row r="6201" spans="1:17" x14ac:dyDescent="0.2">
      <c r="A6201" s="9"/>
      <c r="B6201" s="10"/>
      <c r="C6201" s="9"/>
      <c r="D6201" s="11"/>
      <c r="E6201" s="11"/>
      <c r="F6201" s="9"/>
      <c r="G6201" s="9"/>
      <c r="H6201" s="9"/>
      <c r="I6201" s="9"/>
      <c r="J6201" s="9"/>
      <c r="K6201" s="9"/>
      <c r="L6201" s="9"/>
      <c r="M6201" s="9"/>
      <c r="N6201" s="9"/>
      <c r="O6201" s="12"/>
      <c r="P6201" s="9"/>
      <c r="Q6201" s="9"/>
    </row>
    <row r="6202" spans="1:17" x14ac:dyDescent="0.2">
      <c r="A6202" s="9"/>
      <c r="B6202" s="10"/>
      <c r="C6202" s="9"/>
      <c r="D6202" s="11"/>
      <c r="E6202" s="11"/>
      <c r="F6202" s="9"/>
      <c r="G6202" s="9"/>
      <c r="H6202" s="9"/>
      <c r="I6202" s="9"/>
      <c r="J6202" s="9"/>
      <c r="K6202" s="9"/>
      <c r="L6202" s="9"/>
      <c r="M6202" s="9"/>
      <c r="N6202" s="9"/>
      <c r="O6202" s="12"/>
      <c r="P6202" s="9"/>
      <c r="Q6202" s="9"/>
    </row>
    <row r="6203" spans="1:17" x14ac:dyDescent="0.2">
      <c r="A6203" s="9"/>
      <c r="B6203" s="10"/>
      <c r="C6203" s="9"/>
      <c r="D6203" s="11"/>
      <c r="E6203" s="11"/>
      <c r="F6203" s="9"/>
      <c r="G6203" s="9"/>
      <c r="H6203" s="9"/>
      <c r="I6203" s="9"/>
      <c r="J6203" s="9"/>
      <c r="K6203" s="9"/>
      <c r="L6203" s="9"/>
      <c r="M6203" s="9"/>
      <c r="N6203" s="9"/>
      <c r="O6203" s="12"/>
      <c r="P6203" s="9"/>
      <c r="Q6203" s="9"/>
    </row>
    <row r="6204" spans="1:17" x14ac:dyDescent="0.2">
      <c r="A6204" s="9"/>
      <c r="B6204" s="10"/>
      <c r="C6204" s="9"/>
      <c r="D6204" s="11"/>
      <c r="E6204" s="11"/>
      <c r="F6204" s="9"/>
      <c r="G6204" s="9"/>
      <c r="H6204" s="9"/>
      <c r="I6204" s="9"/>
      <c r="J6204" s="9"/>
      <c r="K6204" s="9"/>
      <c r="L6204" s="9"/>
      <c r="M6204" s="9"/>
      <c r="N6204" s="9"/>
      <c r="O6204" s="12"/>
      <c r="P6204" s="9"/>
      <c r="Q6204" s="9"/>
    </row>
    <row r="6205" spans="1:17" x14ac:dyDescent="0.2">
      <c r="A6205" s="9"/>
      <c r="B6205" s="10"/>
      <c r="C6205" s="9"/>
      <c r="D6205" s="11"/>
      <c r="E6205" s="11"/>
      <c r="F6205" s="9"/>
      <c r="G6205" s="9"/>
      <c r="H6205" s="9"/>
      <c r="I6205" s="9"/>
      <c r="J6205" s="9"/>
      <c r="K6205" s="9"/>
      <c r="L6205" s="9"/>
      <c r="M6205" s="9"/>
      <c r="N6205" s="9"/>
      <c r="O6205" s="12"/>
      <c r="P6205" s="9"/>
      <c r="Q6205" s="9"/>
    </row>
    <row r="6206" spans="1:17" x14ac:dyDescent="0.2">
      <c r="A6206" s="9"/>
      <c r="B6206" s="10"/>
      <c r="C6206" s="9"/>
      <c r="D6206" s="11"/>
      <c r="E6206" s="11"/>
      <c r="F6206" s="9"/>
      <c r="G6206" s="9"/>
      <c r="H6206" s="9"/>
      <c r="I6206" s="9"/>
      <c r="J6206" s="9"/>
      <c r="K6206" s="9"/>
      <c r="L6206" s="9"/>
      <c r="M6206" s="9"/>
      <c r="N6206" s="9"/>
      <c r="O6206" s="12"/>
      <c r="P6206" s="9"/>
      <c r="Q6206" s="9"/>
    </row>
    <row r="6207" spans="1:17" x14ac:dyDescent="0.2">
      <c r="A6207" s="9"/>
      <c r="B6207" s="10"/>
      <c r="C6207" s="9"/>
      <c r="D6207" s="11"/>
      <c r="E6207" s="11"/>
      <c r="F6207" s="9"/>
      <c r="G6207" s="9"/>
      <c r="H6207" s="9"/>
      <c r="I6207" s="9"/>
      <c r="J6207" s="9"/>
      <c r="K6207" s="9"/>
      <c r="L6207" s="9"/>
      <c r="M6207" s="9"/>
      <c r="N6207" s="9"/>
      <c r="O6207" s="12"/>
      <c r="P6207" s="9"/>
      <c r="Q6207" s="9"/>
    </row>
    <row r="6208" spans="1:17" x14ac:dyDescent="0.2">
      <c r="A6208" s="9"/>
      <c r="B6208" s="10"/>
      <c r="C6208" s="9"/>
      <c r="D6208" s="11"/>
      <c r="E6208" s="11"/>
      <c r="F6208" s="9"/>
      <c r="G6208" s="9"/>
      <c r="H6208" s="9"/>
      <c r="I6208" s="9"/>
      <c r="J6208" s="9"/>
      <c r="K6208" s="9"/>
      <c r="L6208" s="9"/>
      <c r="M6208" s="9"/>
      <c r="N6208" s="9"/>
      <c r="O6208" s="12"/>
      <c r="P6208" s="9"/>
      <c r="Q6208" s="9"/>
    </row>
    <row r="6209" spans="1:17" x14ac:dyDescent="0.2">
      <c r="A6209" s="9"/>
      <c r="B6209" s="10"/>
      <c r="C6209" s="9"/>
      <c r="D6209" s="11"/>
      <c r="E6209" s="11"/>
      <c r="F6209" s="9"/>
      <c r="G6209" s="9"/>
      <c r="H6209" s="9"/>
      <c r="I6209" s="9"/>
      <c r="J6209" s="9"/>
      <c r="K6209" s="9"/>
      <c r="L6209" s="9"/>
      <c r="M6209" s="9"/>
      <c r="N6209" s="9"/>
      <c r="O6209" s="12"/>
      <c r="P6209" s="9"/>
      <c r="Q6209" s="9"/>
    </row>
    <row r="6210" spans="1:17" x14ac:dyDescent="0.2">
      <c r="A6210" s="9"/>
      <c r="B6210" s="10"/>
      <c r="C6210" s="9"/>
      <c r="D6210" s="11"/>
      <c r="E6210" s="11"/>
      <c r="F6210" s="9"/>
      <c r="G6210" s="9"/>
      <c r="H6210" s="9"/>
      <c r="I6210" s="9"/>
      <c r="J6210" s="9"/>
      <c r="K6210" s="9"/>
      <c r="L6210" s="9"/>
      <c r="M6210" s="9"/>
      <c r="N6210" s="9"/>
      <c r="O6210" s="12"/>
      <c r="P6210" s="9"/>
      <c r="Q6210" s="9"/>
    </row>
    <row r="6211" spans="1:17" x14ac:dyDescent="0.2">
      <c r="A6211" s="9"/>
      <c r="B6211" s="10"/>
      <c r="C6211" s="9"/>
      <c r="D6211" s="11"/>
      <c r="E6211" s="11"/>
      <c r="F6211" s="9"/>
      <c r="G6211" s="9"/>
      <c r="H6211" s="9"/>
      <c r="I6211" s="9"/>
      <c r="J6211" s="9"/>
      <c r="K6211" s="9"/>
      <c r="L6211" s="9"/>
      <c r="M6211" s="9"/>
      <c r="N6211" s="9"/>
      <c r="O6211" s="12"/>
      <c r="P6211" s="9"/>
      <c r="Q6211" s="9"/>
    </row>
    <row r="6212" spans="1:17" x14ac:dyDescent="0.2">
      <c r="A6212" s="9"/>
      <c r="B6212" s="10"/>
      <c r="C6212" s="9"/>
      <c r="D6212" s="11"/>
      <c r="E6212" s="11"/>
      <c r="F6212" s="9"/>
      <c r="G6212" s="9"/>
      <c r="H6212" s="9"/>
      <c r="I6212" s="9"/>
      <c r="J6212" s="9"/>
      <c r="K6212" s="9"/>
      <c r="L6212" s="9"/>
      <c r="M6212" s="9"/>
      <c r="N6212" s="9"/>
      <c r="O6212" s="12"/>
      <c r="P6212" s="9"/>
      <c r="Q6212" s="9"/>
    </row>
    <row r="6213" spans="1:17" x14ac:dyDescent="0.2">
      <c r="A6213" s="9"/>
      <c r="B6213" s="10"/>
      <c r="C6213" s="9"/>
      <c r="D6213" s="11"/>
      <c r="E6213" s="11"/>
      <c r="F6213" s="9"/>
      <c r="G6213" s="9"/>
      <c r="H6213" s="9"/>
      <c r="I6213" s="9"/>
      <c r="J6213" s="9"/>
      <c r="K6213" s="9"/>
      <c r="L6213" s="9"/>
      <c r="M6213" s="9"/>
      <c r="N6213" s="9"/>
      <c r="O6213" s="12"/>
      <c r="P6213" s="9"/>
      <c r="Q6213" s="9"/>
    </row>
    <row r="6214" spans="1:17" x14ac:dyDescent="0.2">
      <c r="A6214" s="9"/>
      <c r="B6214" s="10"/>
      <c r="C6214" s="9"/>
      <c r="D6214" s="11"/>
      <c r="E6214" s="11"/>
      <c r="F6214" s="9"/>
      <c r="G6214" s="9"/>
      <c r="H6214" s="9"/>
      <c r="I6214" s="9"/>
      <c r="J6214" s="9"/>
      <c r="K6214" s="9"/>
      <c r="L6214" s="9"/>
      <c r="M6214" s="9"/>
      <c r="N6214" s="9"/>
      <c r="O6214" s="12"/>
      <c r="P6214" s="9"/>
      <c r="Q6214" s="9"/>
    </row>
    <row r="6215" spans="1:17" x14ac:dyDescent="0.2">
      <c r="A6215" s="9"/>
      <c r="B6215" s="10"/>
      <c r="C6215" s="9"/>
      <c r="D6215" s="11"/>
      <c r="E6215" s="11"/>
      <c r="F6215" s="9"/>
      <c r="G6215" s="9"/>
      <c r="H6215" s="9"/>
      <c r="I6215" s="9"/>
      <c r="J6215" s="9"/>
      <c r="K6215" s="9"/>
      <c r="L6215" s="9"/>
      <c r="M6215" s="9"/>
      <c r="N6215" s="9"/>
      <c r="O6215" s="12"/>
      <c r="P6215" s="9"/>
      <c r="Q6215" s="9"/>
    </row>
    <row r="6216" spans="1:17" x14ac:dyDescent="0.2">
      <c r="A6216" s="9"/>
      <c r="B6216" s="10"/>
      <c r="C6216" s="9"/>
      <c r="D6216" s="11"/>
      <c r="E6216" s="11"/>
      <c r="F6216" s="9"/>
      <c r="G6216" s="9"/>
      <c r="H6216" s="9"/>
      <c r="I6216" s="9"/>
      <c r="J6216" s="9"/>
      <c r="K6216" s="9"/>
      <c r="L6216" s="9"/>
      <c r="M6216" s="9"/>
      <c r="N6216" s="9"/>
      <c r="O6216" s="12"/>
      <c r="P6216" s="9"/>
      <c r="Q6216" s="9"/>
    </row>
    <row r="6217" spans="1:17" x14ac:dyDescent="0.2">
      <c r="A6217" s="9"/>
      <c r="B6217" s="10"/>
      <c r="C6217" s="9"/>
      <c r="D6217" s="11"/>
      <c r="E6217" s="11"/>
      <c r="F6217" s="9"/>
      <c r="G6217" s="9"/>
      <c r="H6217" s="9"/>
      <c r="I6217" s="9"/>
      <c r="J6217" s="9"/>
      <c r="K6217" s="9"/>
      <c r="L6217" s="9"/>
      <c r="M6217" s="9"/>
      <c r="N6217" s="9"/>
      <c r="O6217" s="12"/>
      <c r="P6217" s="9"/>
      <c r="Q6217" s="9"/>
    </row>
    <row r="6218" spans="1:17" x14ac:dyDescent="0.2">
      <c r="A6218" s="9"/>
      <c r="B6218" s="10"/>
      <c r="C6218" s="9"/>
      <c r="D6218" s="11"/>
      <c r="E6218" s="11"/>
      <c r="F6218" s="9"/>
      <c r="G6218" s="9"/>
      <c r="H6218" s="9"/>
      <c r="I6218" s="9"/>
      <c r="J6218" s="9"/>
      <c r="K6218" s="9"/>
      <c r="L6218" s="9"/>
      <c r="M6218" s="9"/>
      <c r="N6218" s="9"/>
      <c r="O6218" s="12"/>
      <c r="P6218" s="9"/>
      <c r="Q6218" s="9"/>
    </row>
    <row r="6219" spans="1:17" x14ac:dyDescent="0.2">
      <c r="A6219" s="9"/>
      <c r="B6219" s="10"/>
      <c r="C6219" s="9"/>
      <c r="D6219" s="11"/>
      <c r="E6219" s="11"/>
      <c r="F6219" s="9"/>
      <c r="G6219" s="9"/>
      <c r="H6219" s="9"/>
      <c r="I6219" s="9"/>
      <c r="J6219" s="9"/>
      <c r="K6219" s="9"/>
      <c r="L6219" s="9"/>
      <c r="M6219" s="9"/>
      <c r="N6219" s="9"/>
      <c r="O6219" s="12"/>
      <c r="P6219" s="9"/>
      <c r="Q6219" s="9"/>
    </row>
    <row r="6220" spans="1:17" x14ac:dyDescent="0.2">
      <c r="A6220" s="9"/>
      <c r="B6220" s="10"/>
      <c r="C6220" s="9"/>
      <c r="D6220" s="11"/>
      <c r="E6220" s="11"/>
      <c r="F6220" s="9"/>
      <c r="G6220" s="9"/>
      <c r="H6220" s="9"/>
      <c r="I6220" s="9"/>
      <c r="J6220" s="9"/>
      <c r="K6220" s="9"/>
      <c r="L6220" s="9"/>
      <c r="M6220" s="9"/>
      <c r="N6220" s="9"/>
      <c r="O6220" s="12"/>
      <c r="P6220" s="9"/>
      <c r="Q6220" s="9"/>
    </row>
    <row r="6221" spans="1:17" x14ac:dyDescent="0.2">
      <c r="A6221" s="9"/>
      <c r="B6221" s="10"/>
      <c r="C6221" s="9"/>
      <c r="D6221" s="11"/>
      <c r="E6221" s="11"/>
      <c r="F6221" s="9"/>
      <c r="G6221" s="9"/>
      <c r="H6221" s="9"/>
      <c r="I6221" s="9"/>
      <c r="J6221" s="9"/>
      <c r="K6221" s="9"/>
      <c r="L6221" s="9"/>
      <c r="M6221" s="9"/>
      <c r="N6221" s="9"/>
      <c r="O6221" s="12"/>
      <c r="P6221" s="9"/>
      <c r="Q6221" s="9"/>
    </row>
    <row r="6222" spans="1:17" x14ac:dyDescent="0.2">
      <c r="A6222" s="9"/>
      <c r="B6222" s="10"/>
      <c r="C6222" s="9"/>
      <c r="D6222" s="11"/>
      <c r="E6222" s="11"/>
      <c r="F6222" s="9"/>
      <c r="G6222" s="9"/>
      <c r="H6222" s="9"/>
      <c r="I6222" s="9"/>
      <c r="J6222" s="9"/>
      <c r="K6222" s="9"/>
      <c r="L6222" s="9"/>
      <c r="M6222" s="9"/>
      <c r="N6222" s="9"/>
      <c r="O6222" s="12"/>
      <c r="P6222" s="9"/>
      <c r="Q6222" s="9"/>
    </row>
    <row r="6223" spans="1:17" x14ac:dyDescent="0.2">
      <c r="A6223" s="9"/>
      <c r="B6223" s="10"/>
      <c r="C6223" s="9"/>
      <c r="D6223" s="11"/>
      <c r="E6223" s="11"/>
      <c r="F6223" s="9"/>
      <c r="G6223" s="9"/>
      <c r="H6223" s="9"/>
      <c r="I6223" s="9"/>
      <c r="J6223" s="9"/>
      <c r="K6223" s="9"/>
      <c r="L6223" s="9"/>
      <c r="M6223" s="9"/>
      <c r="N6223" s="9"/>
      <c r="O6223" s="12"/>
      <c r="P6223" s="9"/>
      <c r="Q6223" s="9"/>
    </row>
    <row r="6224" spans="1:17" x14ac:dyDescent="0.2">
      <c r="A6224" s="9"/>
      <c r="B6224" s="10"/>
      <c r="C6224" s="9"/>
      <c r="D6224" s="11"/>
      <c r="E6224" s="11"/>
      <c r="F6224" s="9"/>
      <c r="G6224" s="9"/>
      <c r="H6224" s="9"/>
      <c r="I6224" s="9"/>
      <c r="J6224" s="9"/>
      <c r="K6224" s="9"/>
      <c r="L6224" s="9"/>
      <c r="M6224" s="9"/>
      <c r="N6224" s="9"/>
      <c r="O6224" s="12"/>
      <c r="P6224" s="9"/>
      <c r="Q6224" s="9"/>
    </row>
    <row r="6225" spans="1:17" x14ac:dyDescent="0.2">
      <c r="A6225" s="9"/>
      <c r="B6225" s="10"/>
      <c r="C6225" s="9"/>
      <c r="D6225" s="11"/>
      <c r="E6225" s="11"/>
      <c r="F6225" s="9"/>
      <c r="G6225" s="9"/>
      <c r="H6225" s="9"/>
      <c r="I6225" s="9"/>
      <c r="J6225" s="9"/>
      <c r="K6225" s="9"/>
      <c r="L6225" s="9"/>
      <c r="M6225" s="9"/>
      <c r="N6225" s="9"/>
      <c r="O6225" s="12"/>
      <c r="P6225" s="9"/>
      <c r="Q6225" s="9"/>
    </row>
    <row r="6226" spans="1:17" x14ac:dyDescent="0.2">
      <c r="A6226" s="9"/>
      <c r="B6226" s="10"/>
      <c r="C6226" s="9"/>
      <c r="D6226" s="11"/>
      <c r="E6226" s="11"/>
      <c r="F6226" s="9"/>
      <c r="G6226" s="9"/>
      <c r="H6226" s="9"/>
      <c r="I6226" s="9"/>
      <c r="J6226" s="9"/>
      <c r="K6226" s="9"/>
      <c r="L6226" s="9"/>
      <c r="M6226" s="9"/>
      <c r="N6226" s="9"/>
      <c r="O6226" s="12"/>
      <c r="P6226" s="9"/>
      <c r="Q6226" s="9"/>
    </row>
    <row r="6227" spans="1:17" x14ac:dyDescent="0.2">
      <c r="A6227" s="9"/>
      <c r="B6227" s="10"/>
      <c r="C6227" s="9"/>
      <c r="D6227" s="11"/>
      <c r="E6227" s="11"/>
      <c r="F6227" s="9"/>
      <c r="G6227" s="9"/>
      <c r="H6227" s="9"/>
      <c r="I6227" s="9"/>
      <c r="J6227" s="9"/>
      <c r="K6227" s="9"/>
      <c r="L6227" s="9"/>
      <c r="M6227" s="9"/>
      <c r="N6227" s="9"/>
      <c r="O6227" s="12"/>
      <c r="P6227" s="9"/>
      <c r="Q6227" s="9"/>
    </row>
    <row r="6228" spans="1:17" x14ac:dyDescent="0.2">
      <c r="A6228" s="9"/>
      <c r="B6228" s="10"/>
      <c r="C6228" s="9"/>
      <c r="D6228" s="11"/>
      <c r="E6228" s="11"/>
      <c r="F6228" s="9"/>
      <c r="G6228" s="9"/>
      <c r="H6228" s="9"/>
      <c r="I6228" s="9"/>
      <c r="J6228" s="9"/>
      <c r="K6228" s="9"/>
      <c r="L6228" s="9"/>
      <c r="M6228" s="9"/>
      <c r="N6228" s="9"/>
      <c r="O6228" s="12"/>
      <c r="P6228" s="9"/>
      <c r="Q6228" s="9"/>
    </row>
    <row r="6229" spans="1:17" x14ac:dyDescent="0.2">
      <c r="A6229" s="9"/>
      <c r="B6229" s="10"/>
      <c r="C6229" s="9"/>
      <c r="D6229" s="11"/>
      <c r="E6229" s="11"/>
      <c r="F6229" s="9"/>
      <c r="G6229" s="9"/>
      <c r="H6229" s="9"/>
      <c r="I6229" s="9"/>
      <c r="J6229" s="9"/>
      <c r="K6229" s="9"/>
      <c r="L6229" s="9"/>
      <c r="M6229" s="9"/>
      <c r="N6229" s="9"/>
      <c r="O6229" s="12"/>
      <c r="P6229" s="9"/>
      <c r="Q6229" s="9"/>
    </row>
    <row r="6230" spans="1:17" x14ac:dyDescent="0.2">
      <c r="A6230" s="9"/>
      <c r="B6230" s="10"/>
      <c r="C6230" s="9"/>
      <c r="D6230" s="11"/>
      <c r="E6230" s="11"/>
      <c r="F6230" s="9"/>
      <c r="G6230" s="9"/>
      <c r="H6230" s="9"/>
      <c r="I6230" s="9"/>
      <c r="J6230" s="9"/>
      <c r="K6230" s="9"/>
      <c r="L6230" s="9"/>
      <c r="M6230" s="9"/>
      <c r="N6230" s="9"/>
      <c r="O6230" s="12"/>
      <c r="P6230" s="9"/>
      <c r="Q6230" s="9"/>
    </row>
    <row r="6231" spans="1:17" x14ac:dyDescent="0.2">
      <c r="A6231" s="9"/>
      <c r="B6231" s="10"/>
      <c r="C6231" s="9"/>
      <c r="D6231" s="11"/>
      <c r="E6231" s="11"/>
      <c r="F6231" s="9"/>
      <c r="G6231" s="9"/>
      <c r="H6231" s="9"/>
      <c r="I6231" s="9"/>
      <c r="J6231" s="9"/>
      <c r="K6231" s="9"/>
      <c r="L6231" s="9"/>
      <c r="M6231" s="9"/>
      <c r="N6231" s="9"/>
      <c r="O6231" s="12"/>
      <c r="P6231" s="9"/>
      <c r="Q6231" s="9"/>
    </row>
    <row r="6232" spans="1:17" x14ac:dyDescent="0.2">
      <c r="A6232" s="9"/>
      <c r="B6232" s="10"/>
      <c r="C6232" s="9"/>
      <c r="D6232" s="11"/>
      <c r="E6232" s="11"/>
      <c r="F6232" s="9"/>
      <c r="G6232" s="9"/>
      <c r="H6232" s="9"/>
      <c r="I6232" s="9"/>
      <c r="J6232" s="9"/>
      <c r="K6232" s="9"/>
      <c r="L6232" s="9"/>
      <c r="M6232" s="9"/>
      <c r="N6232" s="9"/>
      <c r="O6232" s="12"/>
      <c r="P6232" s="9"/>
      <c r="Q6232" s="9"/>
    </row>
    <row r="6233" spans="1:17" x14ac:dyDescent="0.2">
      <c r="A6233" s="9"/>
      <c r="B6233" s="10"/>
      <c r="C6233" s="9"/>
      <c r="D6233" s="11"/>
      <c r="E6233" s="11"/>
      <c r="F6233" s="9"/>
      <c r="G6233" s="9"/>
      <c r="H6233" s="9"/>
      <c r="I6233" s="9"/>
      <c r="J6233" s="9"/>
      <c r="K6233" s="9"/>
      <c r="L6233" s="9"/>
      <c r="M6233" s="9"/>
      <c r="N6233" s="9"/>
      <c r="O6233" s="12"/>
      <c r="P6233" s="9"/>
      <c r="Q6233" s="9"/>
    </row>
    <row r="6234" spans="1:17" x14ac:dyDescent="0.2">
      <c r="A6234" s="9"/>
      <c r="B6234" s="10"/>
      <c r="C6234" s="9"/>
      <c r="D6234" s="11"/>
      <c r="E6234" s="11"/>
      <c r="F6234" s="9"/>
      <c r="G6234" s="9"/>
      <c r="H6234" s="9"/>
      <c r="I6234" s="9"/>
      <c r="J6234" s="9"/>
      <c r="K6234" s="9"/>
      <c r="L6234" s="9"/>
      <c r="M6234" s="9"/>
      <c r="N6234" s="9"/>
      <c r="O6234" s="12"/>
      <c r="P6234" s="9"/>
      <c r="Q6234" s="9"/>
    </row>
    <row r="6235" spans="1:17" x14ac:dyDescent="0.2">
      <c r="A6235" s="9"/>
      <c r="B6235" s="10"/>
      <c r="C6235" s="9"/>
      <c r="D6235" s="11"/>
      <c r="E6235" s="11"/>
      <c r="F6235" s="9"/>
      <c r="G6235" s="9"/>
      <c r="H6235" s="9"/>
      <c r="I6235" s="9"/>
      <c r="J6235" s="9"/>
      <c r="K6235" s="9"/>
      <c r="L6235" s="9"/>
      <c r="M6235" s="9"/>
      <c r="N6235" s="9"/>
      <c r="O6235" s="12"/>
      <c r="P6235" s="9"/>
      <c r="Q6235" s="9"/>
    </row>
    <row r="6236" spans="1:17" x14ac:dyDescent="0.2">
      <c r="A6236" s="9"/>
      <c r="B6236" s="10"/>
      <c r="C6236" s="9"/>
      <c r="D6236" s="11"/>
      <c r="E6236" s="11"/>
      <c r="F6236" s="9"/>
      <c r="G6236" s="9"/>
      <c r="H6236" s="9"/>
      <c r="I6236" s="9"/>
      <c r="J6236" s="9"/>
      <c r="K6236" s="9"/>
      <c r="L6236" s="9"/>
      <c r="M6236" s="9"/>
      <c r="N6236" s="9"/>
      <c r="O6236" s="12"/>
      <c r="P6236" s="9"/>
      <c r="Q6236" s="9"/>
    </row>
    <row r="6237" spans="1:17" x14ac:dyDescent="0.2">
      <c r="A6237" s="9"/>
      <c r="B6237" s="10"/>
      <c r="C6237" s="9"/>
      <c r="D6237" s="11"/>
      <c r="E6237" s="11"/>
      <c r="F6237" s="9"/>
      <c r="G6237" s="9"/>
      <c r="H6237" s="9"/>
      <c r="I6237" s="9"/>
      <c r="J6237" s="9"/>
      <c r="K6237" s="9"/>
      <c r="L6237" s="9"/>
      <c r="M6237" s="9"/>
      <c r="N6237" s="9"/>
      <c r="O6237" s="12"/>
      <c r="P6237" s="9"/>
      <c r="Q6237" s="9"/>
    </row>
    <row r="6238" spans="1:17" x14ac:dyDescent="0.2">
      <c r="A6238" s="9"/>
      <c r="B6238" s="10"/>
      <c r="C6238" s="9"/>
      <c r="D6238" s="11"/>
      <c r="E6238" s="11"/>
      <c r="F6238" s="9"/>
      <c r="G6238" s="9"/>
      <c r="H6238" s="9"/>
      <c r="I6238" s="9"/>
      <c r="J6238" s="9"/>
      <c r="K6238" s="9"/>
      <c r="L6238" s="9"/>
      <c r="M6238" s="9"/>
      <c r="N6238" s="9"/>
      <c r="O6238" s="12"/>
      <c r="P6238" s="9"/>
      <c r="Q6238" s="9"/>
    </row>
    <row r="6239" spans="1:17" x14ac:dyDescent="0.2">
      <c r="A6239" s="9"/>
      <c r="B6239" s="10"/>
      <c r="C6239" s="9"/>
      <c r="D6239" s="11"/>
      <c r="E6239" s="11"/>
      <c r="F6239" s="9"/>
      <c r="G6239" s="9"/>
      <c r="H6239" s="9"/>
      <c r="I6239" s="9"/>
      <c r="J6239" s="9"/>
      <c r="K6239" s="9"/>
      <c r="L6239" s="9"/>
      <c r="M6239" s="9"/>
      <c r="N6239" s="9"/>
      <c r="O6239" s="12"/>
      <c r="P6239" s="9"/>
      <c r="Q6239" s="9"/>
    </row>
    <row r="6240" spans="1:17" x14ac:dyDescent="0.2">
      <c r="A6240" s="9"/>
      <c r="B6240" s="10"/>
      <c r="C6240" s="9"/>
      <c r="D6240" s="11"/>
      <c r="E6240" s="11"/>
      <c r="F6240" s="9"/>
      <c r="G6240" s="9"/>
      <c r="H6240" s="9"/>
      <c r="I6240" s="9"/>
      <c r="J6240" s="9"/>
      <c r="K6240" s="9"/>
      <c r="L6240" s="9"/>
      <c r="M6240" s="9"/>
      <c r="N6240" s="9"/>
      <c r="O6240" s="12"/>
      <c r="P6240" s="9"/>
      <c r="Q6240" s="9"/>
    </row>
    <row r="6241" spans="1:17" x14ac:dyDescent="0.2">
      <c r="A6241" s="9"/>
      <c r="B6241" s="10"/>
      <c r="C6241" s="9"/>
      <c r="D6241" s="11"/>
      <c r="E6241" s="11"/>
      <c r="F6241" s="9"/>
      <c r="G6241" s="9"/>
      <c r="H6241" s="9"/>
      <c r="I6241" s="9"/>
      <c r="J6241" s="9"/>
      <c r="K6241" s="9"/>
      <c r="L6241" s="9"/>
      <c r="M6241" s="9"/>
      <c r="N6241" s="9"/>
      <c r="O6241" s="12"/>
      <c r="P6241" s="9"/>
      <c r="Q6241" s="9"/>
    </row>
    <row r="6242" spans="1:17" x14ac:dyDescent="0.2">
      <c r="A6242" s="9"/>
      <c r="B6242" s="10"/>
      <c r="C6242" s="9"/>
      <c r="D6242" s="11"/>
      <c r="E6242" s="11"/>
      <c r="F6242" s="9"/>
      <c r="G6242" s="9"/>
      <c r="H6242" s="9"/>
      <c r="I6242" s="9"/>
      <c r="J6242" s="9"/>
      <c r="K6242" s="9"/>
      <c r="L6242" s="9"/>
      <c r="M6242" s="9"/>
      <c r="N6242" s="9"/>
      <c r="O6242" s="12"/>
      <c r="P6242" s="9"/>
      <c r="Q6242" s="9"/>
    </row>
    <row r="6243" spans="1:17" x14ac:dyDescent="0.2">
      <c r="A6243" s="9"/>
      <c r="B6243" s="10"/>
      <c r="C6243" s="9"/>
      <c r="D6243" s="11"/>
      <c r="E6243" s="11"/>
      <c r="F6243" s="9"/>
      <c r="G6243" s="9"/>
      <c r="H6243" s="9"/>
      <c r="I6243" s="9"/>
      <c r="J6243" s="9"/>
      <c r="K6243" s="9"/>
      <c r="L6243" s="9"/>
      <c r="M6243" s="9"/>
      <c r="N6243" s="9"/>
      <c r="O6243" s="12"/>
      <c r="P6243" s="9"/>
      <c r="Q6243" s="9"/>
    </row>
    <row r="6244" spans="1:17" x14ac:dyDescent="0.2">
      <c r="A6244" s="9"/>
      <c r="B6244" s="10"/>
      <c r="C6244" s="9"/>
      <c r="D6244" s="11"/>
      <c r="E6244" s="11"/>
      <c r="F6244" s="9"/>
      <c r="G6244" s="9"/>
      <c r="H6244" s="9"/>
      <c r="I6244" s="9"/>
      <c r="J6244" s="9"/>
      <c r="K6244" s="9"/>
      <c r="L6244" s="9"/>
      <c r="M6244" s="9"/>
      <c r="N6244" s="9"/>
      <c r="O6244" s="12"/>
      <c r="P6244" s="9"/>
      <c r="Q6244" s="9"/>
    </row>
    <row r="6245" spans="1:17" x14ac:dyDescent="0.2">
      <c r="A6245" s="9"/>
      <c r="B6245" s="10"/>
      <c r="C6245" s="9"/>
      <c r="D6245" s="11"/>
      <c r="E6245" s="11"/>
      <c r="F6245" s="9"/>
      <c r="G6245" s="9"/>
      <c r="H6245" s="9"/>
      <c r="I6245" s="9"/>
      <c r="J6245" s="9"/>
      <c r="K6245" s="9"/>
      <c r="L6245" s="9"/>
      <c r="M6245" s="9"/>
      <c r="N6245" s="9"/>
      <c r="O6245" s="12"/>
      <c r="P6245" s="9"/>
      <c r="Q6245" s="9"/>
    </row>
    <row r="6246" spans="1:17" x14ac:dyDescent="0.2">
      <c r="A6246" s="9"/>
      <c r="B6246" s="10"/>
      <c r="C6246" s="9"/>
      <c r="D6246" s="11"/>
      <c r="E6246" s="11"/>
      <c r="F6246" s="9"/>
      <c r="G6246" s="9"/>
      <c r="H6246" s="9"/>
      <c r="I6246" s="9"/>
      <c r="J6246" s="9"/>
      <c r="K6246" s="9"/>
      <c r="L6246" s="9"/>
      <c r="M6246" s="9"/>
      <c r="N6246" s="9"/>
      <c r="O6246" s="12"/>
      <c r="P6246" s="9"/>
      <c r="Q6246" s="9"/>
    </row>
    <row r="6247" spans="1:17" x14ac:dyDescent="0.2">
      <c r="A6247" s="9"/>
      <c r="B6247" s="10"/>
      <c r="C6247" s="9"/>
      <c r="D6247" s="11"/>
      <c r="E6247" s="11"/>
      <c r="F6247" s="9"/>
      <c r="G6247" s="9"/>
      <c r="H6247" s="9"/>
      <c r="I6247" s="9"/>
      <c r="J6247" s="9"/>
      <c r="K6247" s="9"/>
      <c r="L6247" s="9"/>
      <c r="M6247" s="9"/>
      <c r="N6247" s="9"/>
      <c r="O6247" s="12"/>
      <c r="P6247" s="9"/>
      <c r="Q6247" s="9"/>
    </row>
    <row r="6248" spans="1:17" x14ac:dyDescent="0.2">
      <c r="A6248" s="9"/>
      <c r="B6248" s="10"/>
      <c r="C6248" s="9"/>
      <c r="D6248" s="11"/>
      <c r="E6248" s="11"/>
      <c r="F6248" s="9"/>
      <c r="G6248" s="9"/>
      <c r="H6248" s="9"/>
      <c r="I6248" s="9"/>
      <c r="J6248" s="9"/>
      <c r="K6248" s="9"/>
      <c r="L6248" s="9"/>
      <c r="M6248" s="9"/>
      <c r="N6248" s="9"/>
      <c r="O6248" s="12"/>
      <c r="P6248" s="9"/>
      <c r="Q6248" s="9"/>
    </row>
    <row r="6249" spans="1:17" x14ac:dyDescent="0.2">
      <c r="A6249" s="9"/>
      <c r="B6249" s="10"/>
      <c r="C6249" s="9"/>
      <c r="D6249" s="11"/>
      <c r="E6249" s="11"/>
      <c r="F6249" s="9"/>
      <c r="G6249" s="9"/>
      <c r="H6249" s="9"/>
      <c r="I6249" s="9"/>
      <c r="J6249" s="9"/>
      <c r="K6249" s="9"/>
      <c r="L6249" s="9"/>
      <c r="M6249" s="9"/>
      <c r="N6249" s="9"/>
      <c r="O6249" s="12"/>
      <c r="P6249" s="9"/>
      <c r="Q6249" s="9"/>
    </row>
    <row r="6250" spans="1:17" x14ac:dyDescent="0.2">
      <c r="A6250" s="9"/>
      <c r="B6250" s="10"/>
      <c r="C6250" s="9"/>
      <c r="D6250" s="11"/>
      <c r="E6250" s="11"/>
      <c r="F6250" s="9"/>
      <c r="G6250" s="9"/>
      <c r="H6250" s="9"/>
      <c r="I6250" s="9"/>
      <c r="J6250" s="9"/>
      <c r="K6250" s="9"/>
      <c r="L6250" s="9"/>
      <c r="M6250" s="9"/>
      <c r="N6250" s="9"/>
      <c r="O6250" s="12"/>
      <c r="P6250" s="9"/>
      <c r="Q6250" s="9"/>
    </row>
    <row r="6251" spans="1:17" x14ac:dyDescent="0.2">
      <c r="A6251" s="9"/>
      <c r="B6251" s="10"/>
      <c r="C6251" s="9"/>
      <c r="D6251" s="11"/>
      <c r="E6251" s="11"/>
      <c r="F6251" s="9"/>
      <c r="G6251" s="9"/>
      <c r="H6251" s="9"/>
      <c r="I6251" s="9"/>
      <c r="J6251" s="9"/>
      <c r="K6251" s="9"/>
      <c r="L6251" s="9"/>
      <c r="M6251" s="9"/>
      <c r="N6251" s="9"/>
      <c r="O6251" s="12"/>
      <c r="P6251" s="9"/>
      <c r="Q6251" s="9"/>
    </row>
    <row r="6252" spans="1:17" x14ac:dyDescent="0.2">
      <c r="A6252" s="9"/>
      <c r="B6252" s="10"/>
      <c r="C6252" s="9"/>
      <c r="D6252" s="11"/>
      <c r="E6252" s="11"/>
      <c r="F6252" s="9"/>
      <c r="G6252" s="9"/>
      <c r="H6252" s="9"/>
      <c r="I6252" s="9"/>
      <c r="J6252" s="9"/>
      <c r="K6252" s="9"/>
      <c r="L6252" s="9"/>
      <c r="M6252" s="9"/>
      <c r="N6252" s="9"/>
      <c r="O6252" s="12"/>
      <c r="P6252" s="9"/>
      <c r="Q6252" s="9"/>
    </row>
    <row r="6253" spans="1:17" x14ac:dyDescent="0.2">
      <c r="A6253" s="9"/>
      <c r="B6253" s="10"/>
      <c r="C6253" s="9"/>
      <c r="D6253" s="11"/>
      <c r="E6253" s="11"/>
      <c r="F6253" s="9"/>
      <c r="G6253" s="9"/>
      <c r="H6253" s="9"/>
      <c r="I6253" s="9"/>
      <c r="J6253" s="9"/>
      <c r="K6253" s="9"/>
      <c r="L6253" s="9"/>
      <c r="M6253" s="9"/>
      <c r="N6253" s="9"/>
      <c r="O6253" s="12"/>
      <c r="P6253" s="9"/>
      <c r="Q6253" s="9"/>
    </row>
    <row r="6254" spans="1:17" x14ac:dyDescent="0.2">
      <c r="A6254" s="9"/>
      <c r="B6254" s="10"/>
      <c r="C6254" s="9"/>
      <c r="D6254" s="11"/>
      <c r="E6254" s="11"/>
      <c r="F6254" s="9"/>
      <c r="G6254" s="9"/>
      <c r="H6254" s="9"/>
      <c r="I6254" s="9"/>
      <c r="J6254" s="9"/>
      <c r="K6254" s="9"/>
      <c r="L6254" s="9"/>
      <c r="M6254" s="9"/>
      <c r="N6254" s="9"/>
      <c r="O6254" s="12"/>
      <c r="P6254" s="9"/>
      <c r="Q6254" s="9"/>
    </row>
    <row r="6255" spans="1:17" x14ac:dyDescent="0.2">
      <c r="A6255" s="9"/>
      <c r="B6255" s="10"/>
      <c r="C6255" s="9"/>
      <c r="D6255" s="11"/>
      <c r="E6255" s="11"/>
      <c r="F6255" s="9"/>
      <c r="G6255" s="9"/>
      <c r="H6255" s="9"/>
      <c r="I6255" s="9"/>
      <c r="J6255" s="9"/>
      <c r="K6255" s="9"/>
      <c r="L6255" s="9"/>
      <c r="M6255" s="9"/>
      <c r="N6255" s="9"/>
      <c r="O6255" s="12"/>
      <c r="P6255" s="9"/>
      <c r="Q6255" s="9"/>
    </row>
    <row r="6256" spans="1:17" x14ac:dyDescent="0.2">
      <c r="A6256" s="9"/>
      <c r="B6256" s="10"/>
      <c r="C6256" s="9"/>
      <c r="D6256" s="11"/>
      <c r="E6256" s="11"/>
      <c r="F6256" s="9"/>
      <c r="G6256" s="9"/>
      <c r="H6256" s="9"/>
      <c r="I6256" s="9"/>
      <c r="J6256" s="9"/>
      <c r="K6256" s="9"/>
      <c r="L6256" s="9"/>
      <c r="M6256" s="9"/>
      <c r="N6256" s="9"/>
      <c r="O6256" s="12"/>
      <c r="P6256" s="9"/>
      <c r="Q6256" s="9"/>
    </row>
    <row r="6257" spans="1:17" x14ac:dyDescent="0.2">
      <c r="A6257" s="9"/>
      <c r="B6257" s="10"/>
      <c r="C6257" s="9"/>
      <c r="D6257" s="11"/>
      <c r="E6257" s="11"/>
      <c r="F6257" s="9"/>
      <c r="G6257" s="9"/>
      <c r="H6257" s="9"/>
      <c r="I6257" s="9"/>
      <c r="J6257" s="9"/>
      <c r="K6257" s="9"/>
      <c r="L6257" s="9"/>
      <c r="M6257" s="9"/>
      <c r="N6257" s="9"/>
      <c r="O6257" s="12"/>
      <c r="P6257" s="9"/>
      <c r="Q6257" s="9"/>
    </row>
    <row r="6258" spans="1:17" x14ac:dyDescent="0.2">
      <c r="A6258" s="9"/>
      <c r="B6258" s="10"/>
      <c r="C6258" s="9"/>
      <c r="D6258" s="11"/>
      <c r="E6258" s="11"/>
      <c r="F6258" s="9"/>
      <c r="G6258" s="9"/>
      <c r="H6258" s="9"/>
      <c r="I6258" s="9"/>
      <c r="J6258" s="9"/>
      <c r="K6258" s="9"/>
      <c r="L6258" s="9"/>
      <c r="M6258" s="9"/>
      <c r="N6258" s="9"/>
      <c r="O6258" s="12"/>
      <c r="P6258" s="9"/>
      <c r="Q6258" s="9"/>
    </row>
    <row r="6259" spans="1:17" x14ac:dyDescent="0.2">
      <c r="A6259" s="9"/>
      <c r="B6259" s="10"/>
      <c r="C6259" s="9"/>
      <c r="D6259" s="11"/>
      <c r="E6259" s="11"/>
      <c r="F6259" s="9"/>
      <c r="G6259" s="9"/>
      <c r="H6259" s="9"/>
      <c r="I6259" s="9"/>
      <c r="J6259" s="9"/>
      <c r="K6259" s="9"/>
      <c r="L6259" s="9"/>
      <c r="M6259" s="9"/>
      <c r="N6259" s="9"/>
      <c r="O6259" s="12"/>
      <c r="P6259" s="9"/>
      <c r="Q6259" s="9"/>
    </row>
    <row r="6260" spans="1:17" x14ac:dyDescent="0.2">
      <c r="A6260" s="9"/>
      <c r="B6260" s="10"/>
      <c r="C6260" s="9"/>
      <c r="D6260" s="11"/>
      <c r="E6260" s="11"/>
      <c r="F6260" s="9"/>
      <c r="G6260" s="9"/>
      <c r="H6260" s="9"/>
      <c r="I6260" s="9"/>
      <c r="J6260" s="9"/>
      <c r="K6260" s="9"/>
      <c r="L6260" s="9"/>
      <c r="M6260" s="9"/>
      <c r="N6260" s="9"/>
      <c r="O6260" s="12"/>
      <c r="P6260" s="9"/>
      <c r="Q6260" s="9"/>
    </row>
    <row r="6261" spans="1:17" x14ac:dyDescent="0.2">
      <c r="A6261" s="9"/>
      <c r="B6261" s="10"/>
      <c r="C6261" s="9"/>
      <c r="D6261" s="11"/>
      <c r="E6261" s="11"/>
      <c r="F6261" s="9"/>
      <c r="G6261" s="9"/>
      <c r="H6261" s="9"/>
      <c r="I6261" s="9"/>
      <c r="J6261" s="9"/>
      <c r="K6261" s="9"/>
      <c r="L6261" s="9"/>
      <c r="M6261" s="9"/>
      <c r="N6261" s="9"/>
      <c r="O6261" s="12"/>
      <c r="P6261" s="9"/>
      <c r="Q6261" s="9"/>
    </row>
    <row r="6262" spans="1:17" x14ac:dyDescent="0.2">
      <c r="A6262" s="9"/>
      <c r="B6262" s="10"/>
      <c r="C6262" s="9"/>
      <c r="D6262" s="11"/>
      <c r="E6262" s="11"/>
      <c r="F6262" s="9"/>
      <c r="G6262" s="9"/>
      <c r="H6262" s="9"/>
      <c r="I6262" s="9"/>
      <c r="J6262" s="9"/>
      <c r="K6262" s="9"/>
      <c r="L6262" s="9"/>
      <c r="M6262" s="9"/>
      <c r="N6262" s="9"/>
      <c r="O6262" s="12"/>
      <c r="P6262" s="9"/>
      <c r="Q6262" s="9"/>
    </row>
    <row r="6263" spans="1:17" x14ac:dyDescent="0.2">
      <c r="A6263" s="9"/>
      <c r="B6263" s="10"/>
      <c r="C6263" s="9"/>
      <c r="D6263" s="11"/>
      <c r="E6263" s="11"/>
      <c r="F6263" s="9"/>
      <c r="G6263" s="9"/>
      <c r="H6263" s="9"/>
      <c r="I6263" s="9"/>
      <c r="J6263" s="9"/>
      <c r="K6263" s="9"/>
      <c r="L6263" s="9"/>
      <c r="M6263" s="9"/>
      <c r="N6263" s="9"/>
      <c r="O6263" s="12"/>
      <c r="P6263" s="9"/>
      <c r="Q6263" s="9"/>
    </row>
    <row r="6264" spans="1:17" x14ac:dyDescent="0.2">
      <c r="A6264" s="9"/>
      <c r="B6264" s="10"/>
      <c r="C6264" s="9"/>
      <c r="D6264" s="11"/>
      <c r="E6264" s="11"/>
      <c r="F6264" s="9"/>
      <c r="G6264" s="9"/>
      <c r="H6264" s="9"/>
      <c r="I6264" s="9"/>
      <c r="J6264" s="9"/>
      <c r="K6264" s="9"/>
      <c r="L6264" s="9"/>
      <c r="M6264" s="9"/>
      <c r="N6264" s="9"/>
      <c r="O6264" s="12"/>
      <c r="P6264" s="9"/>
      <c r="Q6264" s="9"/>
    </row>
    <row r="6265" spans="1:17" x14ac:dyDescent="0.2">
      <c r="A6265" s="9"/>
      <c r="B6265" s="10"/>
      <c r="C6265" s="9"/>
      <c r="D6265" s="11"/>
      <c r="E6265" s="11"/>
      <c r="F6265" s="9"/>
      <c r="G6265" s="9"/>
      <c r="H6265" s="9"/>
      <c r="I6265" s="9"/>
      <c r="J6265" s="9"/>
      <c r="K6265" s="9"/>
      <c r="L6265" s="9"/>
      <c r="M6265" s="9"/>
      <c r="N6265" s="9"/>
      <c r="O6265" s="12"/>
      <c r="P6265" s="9"/>
      <c r="Q6265" s="9"/>
    </row>
    <row r="6266" spans="1:17" x14ac:dyDescent="0.2">
      <c r="A6266" s="9"/>
      <c r="B6266" s="10"/>
      <c r="C6266" s="9"/>
      <c r="D6266" s="11"/>
      <c r="E6266" s="11"/>
      <c r="F6266" s="9"/>
      <c r="G6266" s="9"/>
      <c r="H6266" s="9"/>
      <c r="I6266" s="9"/>
      <c r="J6266" s="9"/>
      <c r="K6266" s="9"/>
      <c r="L6266" s="9"/>
      <c r="M6266" s="9"/>
      <c r="N6266" s="9"/>
      <c r="O6266" s="12"/>
      <c r="P6266" s="9"/>
      <c r="Q6266" s="9"/>
    </row>
    <row r="6267" spans="1:17" x14ac:dyDescent="0.2">
      <c r="A6267" s="9"/>
      <c r="B6267" s="10"/>
      <c r="C6267" s="9"/>
      <c r="D6267" s="11"/>
      <c r="E6267" s="11"/>
      <c r="F6267" s="9"/>
      <c r="G6267" s="9"/>
      <c r="H6267" s="9"/>
      <c r="I6267" s="9"/>
      <c r="J6267" s="9"/>
      <c r="K6267" s="9"/>
      <c r="L6267" s="9"/>
      <c r="M6267" s="9"/>
      <c r="N6267" s="9"/>
      <c r="O6267" s="12"/>
      <c r="P6267" s="9"/>
      <c r="Q6267" s="9"/>
    </row>
    <row r="6268" spans="1:17" x14ac:dyDescent="0.2">
      <c r="A6268" s="9"/>
      <c r="B6268" s="10"/>
      <c r="C6268" s="9"/>
      <c r="D6268" s="11"/>
      <c r="E6268" s="11"/>
      <c r="F6268" s="9"/>
      <c r="G6268" s="9"/>
      <c r="H6268" s="9"/>
      <c r="I6268" s="9"/>
      <c r="J6268" s="9"/>
      <c r="K6268" s="9"/>
      <c r="L6268" s="9"/>
      <c r="M6268" s="9"/>
      <c r="N6268" s="9"/>
      <c r="O6268" s="12"/>
      <c r="P6268" s="9"/>
      <c r="Q6268" s="9"/>
    </row>
    <row r="6269" spans="1:17" x14ac:dyDescent="0.2">
      <c r="A6269" s="9"/>
      <c r="B6269" s="10"/>
      <c r="C6269" s="9"/>
      <c r="D6269" s="11"/>
      <c r="E6269" s="11"/>
      <c r="F6269" s="9"/>
      <c r="G6269" s="9"/>
      <c r="H6269" s="9"/>
      <c r="I6269" s="9"/>
      <c r="J6269" s="9"/>
      <c r="K6269" s="9"/>
      <c r="L6269" s="9"/>
      <c r="M6269" s="9"/>
      <c r="N6269" s="9"/>
      <c r="O6269" s="12"/>
      <c r="P6269" s="9"/>
      <c r="Q6269" s="9"/>
    </row>
    <row r="6270" spans="1:17" x14ac:dyDescent="0.2">
      <c r="A6270" s="9"/>
      <c r="B6270" s="10"/>
      <c r="C6270" s="9"/>
      <c r="D6270" s="11"/>
      <c r="E6270" s="11"/>
      <c r="F6270" s="9"/>
      <c r="G6270" s="9"/>
      <c r="H6270" s="9"/>
      <c r="I6270" s="9"/>
      <c r="J6270" s="9"/>
      <c r="K6270" s="9"/>
      <c r="L6270" s="9"/>
      <c r="M6270" s="9"/>
      <c r="N6270" s="9"/>
      <c r="O6270" s="12"/>
      <c r="P6270" s="9"/>
      <c r="Q6270" s="9"/>
    </row>
    <row r="6271" spans="1:17" x14ac:dyDescent="0.2">
      <c r="A6271" s="9"/>
      <c r="B6271" s="10"/>
      <c r="C6271" s="9"/>
      <c r="D6271" s="11"/>
      <c r="E6271" s="11"/>
      <c r="F6271" s="9"/>
      <c r="G6271" s="9"/>
      <c r="H6271" s="9"/>
      <c r="I6271" s="9"/>
      <c r="J6271" s="9"/>
      <c r="K6271" s="9"/>
      <c r="L6271" s="9"/>
      <c r="M6271" s="9"/>
      <c r="N6271" s="9"/>
      <c r="O6271" s="12"/>
      <c r="P6271" s="9"/>
      <c r="Q6271" s="9"/>
    </row>
    <row r="6272" spans="1:17" x14ac:dyDescent="0.2">
      <c r="A6272" s="9"/>
      <c r="B6272" s="10"/>
      <c r="C6272" s="9"/>
      <c r="D6272" s="11"/>
      <c r="E6272" s="11"/>
      <c r="F6272" s="9"/>
      <c r="G6272" s="9"/>
      <c r="H6272" s="9"/>
      <c r="I6272" s="9"/>
      <c r="J6272" s="9"/>
      <c r="K6272" s="9"/>
      <c r="L6272" s="9"/>
      <c r="M6272" s="9"/>
      <c r="N6272" s="9"/>
      <c r="O6272" s="12"/>
      <c r="P6272" s="9"/>
      <c r="Q6272" s="9"/>
    </row>
    <row r="6273" spans="1:17" x14ac:dyDescent="0.2">
      <c r="A6273" s="9"/>
      <c r="B6273" s="10"/>
      <c r="C6273" s="9"/>
      <c r="D6273" s="11"/>
      <c r="E6273" s="11"/>
      <c r="F6273" s="9"/>
      <c r="G6273" s="9"/>
      <c r="H6273" s="9"/>
      <c r="I6273" s="9"/>
      <c r="J6273" s="9"/>
      <c r="K6273" s="9"/>
      <c r="L6273" s="9"/>
      <c r="M6273" s="9"/>
      <c r="N6273" s="9"/>
      <c r="O6273" s="12"/>
      <c r="P6273" s="9"/>
      <c r="Q6273" s="9"/>
    </row>
    <row r="6274" spans="1:17" x14ac:dyDescent="0.2">
      <c r="A6274" s="9"/>
      <c r="B6274" s="10"/>
      <c r="C6274" s="9"/>
      <c r="D6274" s="11"/>
      <c r="E6274" s="11"/>
      <c r="F6274" s="9"/>
      <c r="G6274" s="9"/>
      <c r="H6274" s="9"/>
      <c r="I6274" s="9"/>
      <c r="J6274" s="9"/>
      <c r="K6274" s="9"/>
      <c r="L6274" s="9"/>
      <c r="M6274" s="9"/>
      <c r="N6274" s="9"/>
      <c r="O6274" s="12"/>
      <c r="P6274" s="9"/>
      <c r="Q6274" s="9"/>
    </row>
    <row r="6275" spans="1:17" x14ac:dyDescent="0.2">
      <c r="A6275" s="9"/>
      <c r="B6275" s="10"/>
      <c r="C6275" s="9"/>
      <c r="D6275" s="11"/>
      <c r="E6275" s="11"/>
      <c r="F6275" s="9"/>
      <c r="G6275" s="9"/>
      <c r="H6275" s="9"/>
      <c r="I6275" s="9"/>
      <c r="J6275" s="9"/>
      <c r="K6275" s="9"/>
      <c r="L6275" s="9"/>
      <c r="M6275" s="9"/>
      <c r="N6275" s="9"/>
      <c r="O6275" s="12"/>
      <c r="P6275" s="9"/>
      <c r="Q6275" s="9"/>
    </row>
    <row r="6276" spans="1:17" x14ac:dyDescent="0.2">
      <c r="A6276" s="9"/>
      <c r="B6276" s="10"/>
      <c r="C6276" s="9"/>
      <c r="D6276" s="11"/>
      <c r="E6276" s="11"/>
      <c r="F6276" s="9"/>
      <c r="G6276" s="9"/>
      <c r="H6276" s="9"/>
      <c r="I6276" s="9"/>
      <c r="J6276" s="9"/>
      <c r="K6276" s="9"/>
      <c r="L6276" s="9"/>
      <c r="M6276" s="9"/>
      <c r="N6276" s="9"/>
      <c r="O6276" s="12"/>
      <c r="P6276" s="9"/>
      <c r="Q6276" s="9"/>
    </row>
    <row r="6277" spans="1:17" x14ac:dyDescent="0.2">
      <c r="A6277" s="9"/>
      <c r="B6277" s="10"/>
      <c r="C6277" s="9"/>
      <c r="D6277" s="11"/>
      <c r="E6277" s="11"/>
      <c r="F6277" s="9"/>
      <c r="G6277" s="9"/>
      <c r="H6277" s="9"/>
      <c r="I6277" s="9"/>
      <c r="J6277" s="9"/>
      <c r="K6277" s="9"/>
      <c r="L6277" s="9"/>
      <c r="M6277" s="9"/>
      <c r="N6277" s="9"/>
      <c r="O6277" s="12"/>
      <c r="P6277" s="9"/>
      <c r="Q6277" s="9"/>
    </row>
    <row r="6278" spans="1:17" x14ac:dyDescent="0.2">
      <c r="A6278" s="9"/>
      <c r="B6278" s="10"/>
      <c r="C6278" s="9"/>
      <c r="D6278" s="11"/>
      <c r="E6278" s="11"/>
      <c r="F6278" s="9"/>
      <c r="G6278" s="9"/>
      <c r="H6278" s="9"/>
      <c r="I6278" s="9"/>
      <c r="J6278" s="9"/>
      <c r="K6278" s="9"/>
      <c r="L6278" s="9"/>
      <c r="M6278" s="9"/>
      <c r="N6278" s="9"/>
      <c r="O6278" s="12"/>
      <c r="P6278" s="9"/>
      <c r="Q6278" s="9"/>
    </row>
    <row r="6279" spans="1:17" x14ac:dyDescent="0.2">
      <c r="A6279" s="9"/>
      <c r="B6279" s="10"/>
      <c r="C6279" s="9"/>
      <c r="D6279" s="11"/>
      <c r="E6279" s="11"/>
      <c r="F6279" s="9"/>
      <c r="G6279" s="9"/>
      <c r="H6279" s="9"/>
      <c r="I6279" s="9"/>
      <c r="J6279" s="9"/>
      <c r="K6279" s="9"/>
      <c r="L6279" s="9"/>
      <c r="M6279" s="9"/>
      <c r="N6279" s="9"/>
      <c r="O6279" s="12"/>
      <c r="P6279" s="9"/>
      <c r="Q6279" s="9"/>
    </row>
    <row r="6280" spans="1:17" x14ac:dyDescent="0.2">
      <c r="A6280" s="9"/>
      <c r="B6280" s="10"/>
      <c r="C6280" s="9"/>
      <c r="D6280" s="11"/>
      <c r="E6280" s="11"/>
      <c r="F6280" s="9"/>
      <c r="G6280" s="9"/>
      <c r="H6280" s="9"/>
      <c r="I6280" s="9"/>
      <c r="J6280" s="9"/>
      <c r="K6280" s="9"/>
      <c r="L6280" s="9"/>
      <c r="M6280" s="9"/>
      <c r="N6280" s="9"/>
      <c r="O6280" s="12"/>
      <c r="P6280" s="9"/>
      <c r="Q6280" s="9"/>
    </row>
    <row r="6281" spans="1:17" x14ac:dyDescent="0.2">
      <c r="A6281" s="9"/>
      <c r="B6281" s="10"/>
      <c r="C6281" s="9"/>
      <c r="D6281" s="11"/>
      <c r="E6281" s="11"/>
      <c r="F6281" s="9"/>
      <c r="G6281" s="9"/>
      <c r="H6281" s="9"/>
      <c r="I6281" s="9"/>
      <c r="J6281" s="9"/>
      <c r="K6281" s="9"/>
      <c r="L6281" s="9"/>
      <c r="M6281" s="9"/>
      <c r="N6281" s="9"/>
      <c r="O6281" s="12"/>
      <c r="P6281" s="9"/>
      <c r="Q6281" s="9"/>
    </row>
    <row r="6282" spans="1:17" x14ac:dyDescent="0.2">
      <c r="A6282" s="9"/>
      <c r="B6282" s="10"/>
      <c r="C6282" s="9"/>
      <c r="D6282" s="11"/>
      <c r="E6282" s="11"/>
      <c r="F6282" s="9"/>
      <c r="G6282" s="9"/>
      <c r="H6282" s="9"/>
      <c r="I6282" s="9"/>
      <c r="J6282" s="9"/>
      <c r="K6282" s="9"/>
      <c r="L6282" s="9"/>
      <c r="M6282" s="9"/>
      <c r="N6282" s="9"/>
      <c r="O6282" s="12"/>
      <c r="P6282" s="9"/>
      <c r="Q6282" s="9"/>
    </row>
    <row r="6283" spans="1:17" x14ac:dyDescent="0.2">
      <c r="A6283" s="9"/>
      <c r="B6283" s="10"/>
      <c r="C6283" s="9"/>
      <c r="D6283" s="11"/>
      <c r="E6283" s="11"/>
      <c r="F6283" s="9"/>
      <c r="G6283" s="9"/>
      <c r="H6283" s="9"/>
      <c r="I6283" s="9"/>
      <c r="J6283" s="9"/>
      <c r="K6283" s="9"/>
      <c r="L6283" s="9"/>
      <c r="M6283" s="9"/>
      <c r="N6283" s="9"/>
      <c r="O6283" s="12"/>
      <c r="P6283" s="9"/>
      <c r="Q6283" s="9"/>
    </row>
    <row r="6284" spans="1:17" x14ac:dyDescent="0.2">
      <c r="A6284" s="9"/>
      <c r="B6284" s="10"/>
      <c r="C6284" s="9"/>
      <c r="D6284" s="11"/>
      <c r="E6284" s="11"/>
      <c r="F6284" s="9"/>
      <c r="G6284" s="9"/>
      <c r="H6284" s="9"/>
      <c r="I6284" s="9"/>
      <c r="J6284" s="9"/>
      <c r="K6284" s="9"/>
      <c r="L6284" s="9"/>
      <c r="M6284" s="9"/>
      <c r="N6284" s="9"/>
      <c r="O6284" s="12"/>
      <c r="P6284" s="9"/>
      <c r="Q6284" s="9"/>
    </row>
    <row r="6285" spans="1:17" x14ac:dyDescent="0.2">
      <c r="A6285" s="9"/>
      <c r="B6285" s="10"/>
      <c r="C6285" s="9"/>
      <c r="D6285" s="11"/>
      <c r="E6285" s="11"/>
      <c r="F6285" s="9"/>
      <c r="G6285" s="9"/>
      <c r="H6285" s="9"/>
      <c r="I6285" s="9"/>
      <c r="J6285" s="9"/>
      <c r="K6285" s="9"/>
      <c r="L6285" s="9"/>
      <c r="M6285" s="9"/>
      <c r="N6285" s="9"/>
      <c r="O6285" s="12"/>
      <c r="P6285" s="9"/>
      <c r="Q6285" s="9"/>
    </row>
    <row r="6286" spans="1:17" x14ac:dyDescent="0.2">
      <c r="A6286" s="9"/>
      <c r="B6286" s="10"/>
      <c r="C6286" s="9"/>
      <c r="D6286" s="11"/>
      <c r="E6286" s="11"/>
      <c r="F6286" s="9"/>
      <c r="G6286" s="9"/>
      <c r="H6286" s="9"/>
      <c r="I6286" s="9"/>
      <c r="J6286" s="9"/>
      <c r="K6286" s="9"/>
      <c r="L6286" s="9"/>
      <c r="M6286" s="9"/>
      <c r="N6286" s="9"/>
      <c r="O6286" s="12"/>
      <c r="P6286" s="9"/>
      <c r="Q6286" s="9"/>
    </row>
    <row r="6287" spans="1:17" x14ac:dyDescent="0.2">
      <c r="A6287" s="9"/>
      <c r="B6287" s="10"/>
      <c r="C6287" s="9"/>
      <c r="D6287" s="11"/>
      <c r="E6287" s="11"/>
      <c r="F6287" s="9"/>
      <c r="G6287" s="9"/>
      <c r="H6287" s="9"/>
      <c r="I6287" s="9"/>
      <c r="J6287" s="9"/>
      <c r="K6287" s="9"/>
      <c r="L6287" s="9"/>
      <c r="M6287" s="9"/>
      <c r="N6287" s="9"/>
      <c r="O6287" s="12"/>
      <c r="P6287" s="9"/>
      <c r="Q6287" s="9"/>
    </row>
    <row r="6288" spans="1:17" x14ac:dyDescent="0.2">
      <c r="A6288" s="9"/>
      <c r="B6288" s="10"/>
      <c r="C6288" s="9"/>
      <c r="D6288" s="11"/>
      <c r="E6288" s="11"/>
      <c r="F6288" s="9"/>
      <c r="G6288" s="9"/>
      <c r="H6288" s="9"/>
      <c r="I6288" s="9"/>
      <c r="J6288" s="9"/>
      <c r="K6288" s="9"/>
      <c r="L6288" s="9"/>
      <c r="M6288" s="9"/>
      <c r="N6288" s="9"/>
      <c r="O6288" s="12"/>
      <c r="P6288" s="9"/>
      <c r="Q6288" s="9"/>
    </row>
    <row r="6289" spans="1:17" x14ac:dyDescent="0.2">
      <c r="A6289" s="9"/>
      <c r="B6289" s="10"/>
      <c r="C6289" s="9"/>
      <c r="D6289" s="11"/>
      <c r="E6289" s="11"/>
      <c r="F6289" s="9"/>
      <c r="G6289" s="9"/>
      <c r="H6289" s="9"/>
      <c r="I6289" s="9"/>
      <c r="J6289" s="9"/>
      <c r="K6289" s="9"/>
      <c r="L6289" s="9"/>
      <c r="M6289" s="9"/>
      <c r="N6289" s="9"/>
      <c r="O6289" s="12"/>
      <c r="P6289" s="9"/>
      <c r="Q6289" s="9"/>
    </row>
    <row r="6290" spans="1:17" x14ac:dyDescent="0.2">
      <c r="A6290" s="9"/>
      <c r="B6290" s="10"/>
      <c r="C6290" s="9"/>
      <c r="D6290" s="11"/>
      <c r="E6290" s="11"/>
      <c r="F6290" s="9"/>
      <c r="G6290" s="9"/>
      <c r="H6290" s="9"/>
      <c r="I6290" s="9"/>
      <c r="J6290" s="9"/>
      <c r="K6290" s="9"/>
      <c r="L6290" s="9"/>
      <c r="M6290" s="9"/>
      <c r="N6290" s="9"/>
      <c r="O6290" s="12"/>
      <c r="P6290" s="9"/>
      <c r="Q6290" s="9"/>
    </row>
    <row r="6291" spans="1:17" x14ac:dyDescent="0.2">
      <c r="A6291" s="9"/>
      <c r="B6291" s="10"/>
      <c r="C6291" s="9"/>
      <c r="D6291" s="11"/>
      <c r="E6291" s="11"/>
      <c r="F6291" s="9"/>
      <c r="G6291" s="9"/>
      <c r="H6291" s="9"/>
      <c r="I6291" s="9"/>
      <c r="J6291" s="9"/>
      <c r="K6291" s="9"/>
      <c r="L6291" s="9"/>
      <c r="M6291" s="9"/>
      <c r="N6291" s="9"/>
      <c r="O6291" s="12"/>
      <c r="P6291" s="9"/>
      <c r="Q6291" s="9"/>
    </row>
    <row r="6292" spans="1:17" x14ac:dyDescent="0.2">
      <c r="A6292" s="9"/>
      <c r="B6292" s="10"/>
      <c r="C6292" s="9"/>
      <c r="D6292" s="11"/>
      <c r="E6292" s="11"/>
      <c r="F6292" s="9"/>
      <c r="G6292" s="9"/>
      <c r="H6292" s="9"/>
      <c r="I6292" s="9"/>
      <c r="J6292" s="9"/>
      <c r="K6292" s="9"/>
      <c r="L6292" s="9"/>
      <c r="M6292" s="9"/>
      <c r="N6292" s="9"/>
      <c r="O6292" s="12"/>
      <c r="P6292" s="9"/>
      <c r="Q6292" s="9"/>
    </row>
    <row r="6293" spans="1:17" x14ac:dyDescent="0.2">
      <c r="A6293" s="9"/>
      <c r="B6293" s="10"/>
      <c r="C6293" s="9"/>
      <c r="D6293" s="11"/>
      <c r="E6293" s="11"/>
      <c r="F6293" s="9"/>
      <c r="G6293" s="9"/>
      <c r="H6293" s="9"/>
      <c r="I6293" s="9"/>
      <c r="J6293" s="9"/>
      <c r="K6293" s="9"/>
      <c r="L6293" s="9"/>
      <c r="M6293" s="9"/>
      <c r="N6293" s="9"/>
      <c r="O6293" s="12"/>
      <c r="P6293" s="9"/>
      <c r="Q6293" s="9"/>
    </row>
    <row r="6294" spans="1:17" x14ac:dyDescent="0.2">
      <c r="A6294" s="9"/>
      <c r="B6294" s="10"/>
      <c r="C6294" s="9"/>
      <c r="D6294" s="11"/>
      <c r="E6294" s="11"/>
      <c r="F6294" s="9"/>
      <c r="G6294" s="9"/>
      <c r="H6294" s="9"/>
      <c r="I6294" s="9"/>
      <c r="J6294" s="9"/>
      <c r="K6294" s="9"/>
      <c r="L6294" s="9"/>
      <c r="M6294" s="9"/>
      <c r="N6294" s="9"/>
      <c r="O6294" s="12"/>
      <c r="P6294" s="9"/>
      <c r="Q6294" s="9"/>
    </row>
    <row r="6295" spans="1:17" x14ac:dyDescent="0.2">
      <c r="A6295" s="9"/>
      <c r="B6295" s="10"/>
      <c r="C6295" s="9"/>
      <c r="D6295" s="11"/>
      <c r="E6295" s="11"/>
      <c r="F6295" s="9"/>
      <c r="G6295" s="9"/>
      <c r="H6295" s="9"/>
      <c r="I6295" s="9"/>
      <c r="J6295" s="9"/>
      <c r="K6295" s="9"/>
      <c r="L6295" s="9"/>
      <c r="M6295" s="9"/>
      <c r="N6295" s="9"/>
      <c r="O6295" s="12"/>
      <c r="P6295" s="9"/>
      <c r="Q6295" s="9"/>
    </row>
    <row r="6296" spans="1:17" x14ac:dyDescent="0.2">
      <c r="A6296" s="9"/>
      <c r="B6296" s="10"/>
      <c r="C6296" s="9"/>
      <c r="D6296" s="11"/>
      <c r="E6296" s="11"/>
      <c r="F6296" s="9"/>
      <c r="G6296" s="9"/>
      <c r="H6296" s="9"/>
      <c r="I6296" s="9"/>
      <c r="J6296" s="9"/>
      <c r="K6296" s="9"/>
      <c r="L6296" s="9"/>
      <c r="M6296" s="9"/>
      <c r="N6296" s="9"/>
      <c r="O6296" s="12"/>
      <c r="P6296" s="9"/>
      <c r="Q6296" s="9"/>
    </row>
    <row r="6297" spans="1:17" x14ac:dyDescent="0.2">
      <c r="A6297" s="9"/>
      <c r="B6297" s="10"/>
      <c r="C6297" s="9"/>
      <c r="D6297" s="11"/>
      <c r="E6297" s="11"/>
      <c r="F6297" s="9"/>
      <c r="G6297" s="9"/>
      <c r="H6297" s="9"/>
      <c r="I6297" s="9"/>
      <c r="J6297" s="9"/>
      <c r="K6297" s="9"/>
      <c r="L6297" s="9"/>
      <c r="M6297" s="9"/>
      <c r="N6297" s="9"/>
      <c r="O6297" s="12"/>
      <c r="P6297" s="9"/>
      <c r="Q6297" s="9"/>
    </row>
    <row r="6298" spans="1:17" x14ac:dyDescent="0.2">
      <c r="A6298" s="9"/>
      <c r="B6298" s="10"/>
      <c r="C6298" s="9"/>
      <c r="D6298" s="11"/>
      <c r="E6298" s="11"/>
      <c r="F6298" s="9"/>
      <c r="G6298" s="9"/>
      <c r="H6298" s="9"/>
      <c r="I6298" s="9"/>
      <c r="J6298" s="9"/>
      <c r="K6298" s="9"/>
      <c r="L6298" s="9"/>
      <c r="M6298" s="9"/>
      <c r="N6298" s="9"/>
      <c r="O6298" s="12"/>
      <c r="P6298" s="9"/>
      <c r="Q6298" s="9"/>
    </row>
    <row r="6299" spans="1:17" x14ac:dyDescent="0.2">
      <c r="A6299" s="9"/>
      <c r="B6299" s="10"/>
      <c r="C6299" s="9"/>
      <c r="D6299" s="11"/>
      <c r="E6299" s="11"/>
      <c r="F6299" s="9"/>
      <c r="G6299" s="9"/>
      <c r="H6299" s="9"/>
      <c r="I6299" s="9"/>
      <c r="J6299" s="9"/>
      <c r="K6299" s="9"/>
      <c r="L6299" s="9"/>
      <c r="M6299" s="9"/>
      <c r="N6299" s="9"/>
      <c r="O6299" s="12"/>
      <c r="P6299" s="9"/>
      <c r="Q6299" s="9"/>
    </row>
    <row r="6300" spans="1:17" x14ac:dyDescent="0.2">
      <c r="A6300" s="9"/>
      <c r="B6300" s="10"/>
      <c r="C6300" s="9"/>
      <c r="D6300" s="11"/>
      <c r="E6300" s="11"/>
      <c r="F6300" s="9"/>
      <c r="G6300" s="9"/>
      <c r="H6300" s="9"/>
      <c r="I6300" s="9"/>
      <c r="J6300" s="9"/>
      <c r="K6300" s="9"/>
      <c r="L6300" s="9"/>
      <c r="M6300" s="9"/>
      <c r="N6300" s="9"/>
      <c r="O6300" s="12"/>
      <c r="P6300" s="9"/>
      <c r="Q6300" s="9"/>
    </row>
    <row r="6301" spans="1:17" x14ac:dyDescent="0.2">
      <c r="A6301" s="9"/>
      <c r="B6301" s="10"/>
      <c r="C6301" s="9"/>
      <c r="D6301" s="11"/>
      <c r="E6301" s="11"/>
      <c r="F6301" s="9"/>
      <c r="G6301" s="9"/>
      <c r="H6301" s="9"/>
      <c r="I6301" s="9"/>
      <c r="J6301" s="9"/>
      <c r="K6301" s="9"/>
      <c r="L6301" s="9"/>
      <c r="M6301" s="9"/>
      <c r="N6301" s="9"/>
      <c r="O6301" s="12"/>
      <c r="P6301" s="9"/>
      <c r="Q6301" s="9"/>
    </row>
    <row r="6302" spans="1:17" x14ac:dyDescent="0.2">
      <c r="A6302" s="9"/>
      <c r="B6302" s="10"/>
      <c r="C6302" s="9"/>
      <c r="D6302" s="11"/>
      <c r="E6302" s="11"/>
      <c r="F6302" s="9"/>
      <c r="G6302" s="9"/>
      <c r="H6302" s="9"/>
      <c r="I6302" s="9"/>
      <c r="J6302" s="9"/>
      <c r="K6302" s="9"/>
      <c r="L6302" s="9"/>
      <c r="M6302" s="9"/>
      <c r="N6302" s="9"/>
      <c r="O6302" s="12"/>
      <c r="P6302" s="9"/>
      <c r="Q6302" s="9"/>
    </row>
    <row r="6303" spans="1:17" x14ac:dyDescent="0.2">
      <c r="A6303" s="9"/>
      <c r="B6303" s="10"/>
      <c r="C6303" s="9"/>
      <c r="D6303" s="11"/>
      <c r="E6303" s="11"/>
      <c r="F6303" s="9"/>
      <c r="G6303" s="9"/>
      <c r="H6303" s="9"/>
      <c r="I6303" s="9"/>
      <c r="J6303" s="9"/>
      <c r="K6303" s="9"/>
      <c r="L6303" s="9"/>
      <c r="M6303" s="9"/>
      <c r="N6303" s="9"/>
      <c r="O6303" s="12"/>
      <c r="P6303" s="9"/>
      <c r="Q6303" s="9"/>
    </row>
    <row r="6304" spans="1:17" x14ac:dyDescent="0.2">
      <c r="A6304" s="9"/>
      <c r="B6304" s="10"/>
      <c r="C6304" s="9"/>
      <c r="D6304" s="11"/>
      <c r="E6304" s="11"/>
      <c r="F6304" s="9"/>
      <c r="G6304" s="9"/>
      <c r="H6304" s="9"/>
      <c r="I6304" s="9"/>
      <c r="J6304" s="9"/>
      <c r="K6304" s="9"/>
      <c r="L6304" s="9"/>
      <c r="M6304" s="9"/>
      <c r="N6304" s="9"/>
      <c r="O6304" s="12"/>
      <c r="P6304" s="9"/>
      <c r="Q6304" s="9"/>
    </row>
    <row r="6305" spans="1:17" x14ac:dyDescent="0.2">
      <c r="A6305" s="9"/>
      <c r="B6305" s="10"/>
      <c r="C6305" s="9"/>
      <c r="D6305" s="11"/>
      <c r="E6305" s="11"/>
      <c r="F6305" s="9"/>
      <c r="G6305" s="9"/>
      <c r="H6305" s="9"/>
      <c r="I6305" s="9"/>
      <c r="J6305" s="9"/>
      <c r="K6305" s="9"/>
      <c r="L6305" s="9"/>
      <c r="M6305" s="9"/>
      <c r="N6305" s="9"/>
      <c r="O6305" s="12"/>
      <c r="P6305" s="9"/>
      <c r="Q6305" s="9"/>
    </row>
    <row r="6306" spans="1:17" x14ac:dyDescent="0.2">
      <c r="A6306" s="9"/>
      <c r="B6306" s="10"/>
      <c r="C6306" s="9"/>
      <c r="D6306" s="11"/>
      <c r="E6306" s="11"/>
      <c r="F6306" s="9"/>
      <c r="G6306" s="9"/>
      <c r="H6306" s="9"/>
      <c r="I6306" s="9"/>
      <c r="J6306" s="9"/>
      <c r="K6306" s="9"/>
      <c r="L6306" s="9"/>
      <c r="M6306" s="9"/>
      <c r="N6306" s="9"/>
      <c r="O6306" s="12"/>
      <c r="P6306" s="9"/>
      <c r="Q6306" s="9"/>
    </row>
    <row r="6307" spans="1:17" x14ac:dyDescent="0.2">
      <c r="A6307" s="9"/>
      <c r="B6307" s="10"/>
      <c r="C6307" s="9"/>
      <c r="D6307" s="11"/>
      <c r="E6307" s="11"/>
      <c r="F6307" s="9"/>
      <c r="G6307" s="9"/>
      <c r="H6307" s="9"/>
      <c r="I6307" s="9"/>
      <c r="J6307" s="9"/>
      <c r="K6307" s="9"/>
      <c r="L6307" s="9"/>
      <c r="M6307" s="9"/>
      <c r="N6307" s="9"/>
      <c r="O6307" s="12"/>
      <c r="P6307" s="9"/>
      <c r="Q6307" s="9"/>
    </row>
    <row r="6308" spans="1:17" x14ac:dyDescent="0.2">
      <c r="A6308" s="9"/>
      <c r="B6308" s="10"/>
      <c r="C6308" s="9"/>
      <c r="D6308" s="11"/>
      <c r="E6308" s="11"/>
      <c r="F6308" s="9"/>
      <c r="G6308" s="9"/>
      <c r="H6308" s="9"/>
      <c r="I6308" s="9"/>
      <c r="J6308" s="9"/>
      <c r="K6308" s="9"/>
      <c r="L6308" s="9"/>
      <c r="M6308" s="9"/>
      <c r="N6308" s="9"/>
      <c r="O6308" s="12"/>
      <c r="P6308" s="9"/>
      <c r="Q6308" s="9"/>
    </row>
    <row r="6309" spans="1:17" x14ac:dyDescent="0.2">
      <c r="A6309" s="9"/>
      <c r="B6309" s="10"/>
      <c r="C6309" s="9"/>
      <c r="D6309" s="11"/>
      <c r="E6309" s="11"/>
      <c r="F6309" s="9"/>
      <c r="G6309" s="9"/>
      <c r="H6309" s="9"/>
      <c r="I6309" s="9"/>
      <c r="J6309" s="9"/>
      <c r="K6309" s="9"/>
      <c r="L6309" s="9"/>
      <c r="M6309" s="9"/>
      <c r="N6309" s="9"/>
      <c r="O6309" s="12"/>
      <c r="P6309" s="9"/>
      <c r="Q6309" s="9"/>
    </row>
    <row r="6310" spans="1:17" x14ac:dyDescent="0.2">
      <c r="A6310" s="9"/>
      <c r="B6310" s="10"/>
      <c r="C6310" s="9"/>
      <c r="D6310" s="11"/>
      <c r="E6310" s="11"/>
      <c r="F6310" s="9"/>
      <c r="G6310" s="9"/>
      <c r="H6310" s="9"/>
      <c r="I6310" s="9"/>
      <c r="J6310" s="9"/>
      <c r="K6310" s="9"/>
      <c r="L6310" s="9"/>
      <c r="M6310" s="9"/>
      <c r="N6310" s="9"/>
      <c r="O6310" s="12"/>
      <c r="P6310" s="9"/>
      <c r="Q6310" s="9"/>
    </row>
    <row r="6311" spans="1:17" x14ac:dyDescent="0.2">
      <c r="A6311" s="9"/>
      <c r="B6311" s="10"/>
      <c r="C6311" s="9"/>
      <c r="D6311" s="11"/>
      <c r="E6311" s="11"/>
      <c r="F6311" s="9"/>
      <c r="G6311" s="9"/>
      <c r="H6311" s="9"/>
      <c r="I6311" s="9"/>
      <c r="J6311" s="9"/>
      <c r="K6311" s="9"/>
      <c r="L6311" s="9"/>
      <c r="M6311" s="9"/>
      <c r="N6311" s="9"/>
      <c r="O6311" s="12"/>
      <c r="P6311" s="9"/>
      <c r="Q6311" s="9"/>
    </row>
    <row r="6312" spans="1:17" x14ac:dyDescent="0.2">
      <c r="A6312" s="9"/>
      <c r="B6312" s="10"/>
      <c r="C6312" s="9"/>
      <c r="D6312" s="11"/>
      <c r="E6312" s="11"/>
      <c r="F6312" s="9"/>
      <c r="G6312" s="9"/>
      <c r="H6312" s="9"/>
      <c r="I6312" s="9"/>
      <c r="J6312" s="9"/>
      <c r="K6312" s="9"/>
      <c r="L6312" s="9"/>
      <c r="M6312" s="9"/>
      <c r="N6312" s="9"/>
      <c r="O6312" s="12"/>
      <c r="P6312" s="9"/>
      <c r="Q6312" s="9"/>
    </row>
    <row r="6313" spans="1:17" x14ac:dyDescent="0.2">
      <c r="A6313" s="9"/>
      <c r="B6313" s="10"/>
      <c r="C6313" s="9"/>
      <c r="D6313" s="11"/>
      <c r="E6313" s="11"/>
      <c r="F6313" s="9"/>
      <c r="G6313" s="9"/>
      <c r="H6313" s="9"/>
      <c r="I6313" s="9"/>
      <c r="J6313" s="9"/>
      <c r="K6313" s="9"/>
      <c r="L6313" s="9"/>
      <c r="M6313" s="9"/>
      <c r="N6313" s="9"/>
      <c r="O6313" s="12"/>
      <c r="P6313" s="9"/>
      <c r="Q6313" s="9"/>
    </row>
    <row r="6314" spans="1:17" x14ac:dyDescent="0.2">
      <c r="A6314" s="9"/>
      <c r="B6314" s="10"/>
      <c r="C6314" s="9"/>
      <c r="D6314" s="11"/>
      <c r="E6314" s="11"/>
      <c r="F6314" s="9"/>
      <c r="G6314" s="9"/>
      <c r="H6314" s="9"/>
      <c r="I6314" s="9"/>
      <c r="J6314" s="9"/>
      <c r="K6314" s="9"/>
      <c r="L6314" s="9"/>
      <c r="M6314" s="9"/>
      <c r="N6314" s="9"/>
      <c r="O6314" s="12"/>
      <c r="P6314" s="9"/>
      <c r="Q6314" s="9"/>
    </row>
    <row r="6315" spans="1:17" x14ac:dyDescent="0.2">
      <c r="A6315" s="9"/>
      <c r="B6315" s="10"/>
      <c r="C6315" s="9"/>
      <c r="D6315" s="11"/>
      <c r="E6315" s="11"/>
      <c r="F6315" s="9"/>
      <c r="G6315" s="9"/>
      <c r="H6315" s="9"/>
      <c r="I6315" s="9"/>
      <c r="J6315" s="9"/>
      <c r="K6315" s="9"/>
      <c r="L6315" s="9"/>
      <c r="M6315" s="9"/>
      <c r="N6315" s="9"/>
      <c r="O6315" s="12"/>
      <c r="P6315" s="9"/>
      <c r="Q6315" s="9"/>
    </row>
    <row r="6316" spans="1:17" x14ac:dyDescent="0.2">
      <c r="A6316" s="9"/>
      <c r="B6316" s="10"/>
      <c r="C6316" s="9"/>
      <c r="D6316" s="11"/>
      <c r="E6316" s="11"/>
      <c r="F6316" s="9"/>
      <c r="G6316" s="9"/>
      <c r="H6316" s="9"/>
      <c r="I6316" s="9"/>
      <c r="J6316" s="9"/>
      <c r="K6316" s="9"/>
      <c r="L6316" s="9"/>
      <c r="M6316" s="9"/>
      <c r="N6316" s="9"/>
      <c r="O6316" s="12"/>
      <c r="P6316" s="9"/>
      <c r="Q6316" s="9"/>
    </row>
    <row r="6317" spans="1:17" x14ac:dyDescent="0.2">
      <c r="A6317" s="9"/>
      <c r="B6317" s="10"/>
      <c r="C6317" s="9"/>
      <c r="D6317" s="11"/>
      <c r="E6317" s="11"/>
      <c r="F6317" s="9"/>
      <c r="G6317" s="9"/>
      <c r="H6317" s="9"/>
      <c r="I6317" s="9"/>
      <c r="J6317" s="9"/>
      <c r="K6317" s="9"/>
      <c r="L6317" s="9"/>
      <c r="M6317" s="9"/>
      <c r="N6317" s="9"/>
      <c r="O6317" s="12"/>
      <c r="P6317" s="9"/>
      <c r="Q6317" s="9"/>
    </row>
    <row r="6318" spans="1:17" x14ac:dyDescent="0.2">
      <c r="A6318" s="9"/>
      <c r="B6318" s="10"/>
      <c r="C6318" s="9"/>
      <c r="D6318" s="11"/>
      <c r="E6318" s="11"/>
      <c r="F6318" s="9"/>
      <c r="G6318" s="9"/>
      <c r="H6318" s="9"/>
      <c r="I6318" s="9"/>
      <c r="J6318" s="9"/>
      <c r="K6318" s="9"/>
      <c r="L6318" s="9"/>
      <c r="M6318" s="9"/>
      <c r="N6318" s="9"/>
      <c r="O6318" s="12"/>
      <c r="P6318" s="9"/>
      <c r="Q6318" s="9"/>
    </row>
    <row r="6319" spans="1:17" x14ac:dyDescent="0.2">
      <c r="A6319" s="9"/>
      <c r="B6319" s="10"/>
      <c r="C6319" s="9"/>
      <c r="D6319" s="11"/>
      <c r="E6319" s="11"/>
      <c r="F6319" s="9"/>
      <c r="G6319" s="9"/>
      <c r="H6319" s="9"/>
      <c r="I6319" s="9"/>
      <c r="J6319" s="9"/>
      <c r="K6319" s="9"/>
      <c r="L6319" s="9"/>
      <c r="M6319" s="9"/>
      <c r="N6319" s="9"/>
      <c r="O6319" s="12"/>
      <c r="P6319" s="9"/>
      <c r="Q6319" s="9"/>
    </row>
    <row r="6320" spans="1:17" x14ac:dyDescent="0.2">
      <c r="A6320" s="9"/>
      <c r="B6320" s="10"/>
      <c r="C6320" s="9"/>
      <c r="D6320" s="11"/>
      <c r="E6320" s="11"/>
      <c r="F6320" s="9"/>
      <c r="G6320" s="9"/>
      <c r="H6320" s="9"/>
      <c r="I6320" s="9"/>
      <c r="J6320" s="9"/>
      <c r="K6320" s="9"/>
      <c r="L6320" s="9"/>
      <c r="M6320" s="9"/>
      <c r="N6320" s="9"/>
      <c r="O6320" s="12"/>
      <c r="P6320" s="9"/>
      <c r="Q6320" s="9"/>
    </row>
    <row r="6321" spans="1:17" x14ac:dyDescent="0.2">
      <c r="A6321" s="9"/>
      <c r="B6321" s="10"/>
      <c r="C6321" s="9"/>
      <c r="D6321" s="11"/>
      <c r="E6321" s="11"/>
      <c r="F6321" s="9"/>
      <c r="G6321" s="9"/>
      <c r="H6321" s="9"/>
      <c r="I6321" s="9"/>
      <c r="J6321" s="9"/>
      <c r="K6321" s="9"/>
      <c r="L6321" s="9"/>
      <c r="M6321" s="9"/>
      <c r="N6321" s="9"/>
      <c r="O6321" s="12"/>
      <c r="P6321" s="9"/>
      <c r="Q6321" s="9"/>
    </row>
    <row r="6322" spans="1:17" x14ac:dyDescent="0.2">
      <c r="A6322" s="9"/>
      <c r="B6322" s="10"/>
      <c r="C6322" s="9"/>
      <c r="D6322" s="11"/>
      <c r="E6322" s="11"/>
      <c r="F6322" s="9"/>
      <c r="G6322" s="9"/>
      <c r="H6322" s="9"/>
      <c r="I6322" s="9"/>
      <c r="J6322" s="9"/>
      <c r="K6322" s="9"/>
      <c r="L6322" s="9"/>
      <c r="M6322" s="9"/>
      <c r="N6322" s="9"/>
      <c r="O6322" s="12"/>
      <c r="P6322" s="9"/>
      <c r="Q6322" s="9"/>
    </row>
    <row r="6323" spans="1:17" x14ac:dyDescent="0.2">
      <c r="A6323" s="9"/>
      <c r="B6323" s="10"/>
      <c r="C6323" s="9"/>
      <c r="D6323" s="11"/>
      <c r="E6323" s="11"/>
      <c r="F6323" s="9"/>
      <c r="G6323" s="9"/>
      <c r="H6323" s="9"/>
      <c r="I6323" s="9"/>
      <c r="J6323" s="9"/>
      <c r="K6323" s="9"/>
      <c r="L6323" s="9"/>
      <c r="M6323" s="9"/>
      <c r="N6323" s="9"/>
      <c r="O6323" s="12"/>
      <c r="P6323" s="9"/>
      <c r="Q6323" s="9"/>
    </row>
    <row r="6324" spans="1:17" x14ac:dyDescent="0.2">
      <c r="A6324" s="9"/>
      <c r="B6324" s="10"/>
      <c r="C6324" s="9"/>
      <c r="D6324" s="11"/>
      <c r="E6324" s="11"/>
      <c r="F6324" s="9"/>
      <c r="G6324" s="9"/>
      <c r="H6324" s="9"/>
      <c r="I6324" s="9"/>
      <c r="J6324" s="9"/>
      <c r="K6324" s="9"/>
      <c r="L6324" s="9"/>
      <c r="M6324" s="9"/>
      <c r="N6324" s="9"/>
      <c r="O6324" s="12"/>
      <c r="P6324" s="9"/>
      <c r="Q6324" s="9"/>
    </row>
    <row r="6325" spans="1:17" x14ac:dyDescent="0.2">
      <c r="A6325" s="9"/>
      <c r="B6325" s="10"/>
      <c r="C6325" s="9"/>
      <c r="D6325" s="11"/>
      <c r="E6325" s="11"/>
      <c r="F6325" s="9"/>
      <c r="G6325" s="9"/>
      <c r="H6325" s="9"/>
      <c r="I6325" s="9"/>
      <c r="J6325" s="9"/>
      <c r="K6325" s="9"/>
      <c r="L6325" s="9"/>
      <c r="M6325" s="9"/>
      <c r="N6325" s="9"/>
      <c r="O6325" s="12"/>
      <c r="P6325" s="9"/>
      <c r="Q6325" s="9"/>
    </row>
    <row r="6326" spans="1:17" x14ac:dyDescent="0.2">
      <c r="A6326" s="9"/>
      <c r="B6326" s="10"/>
      <c r="C6326" s="9"/>
      <c r="D6326" s="11"/>
      <c r="E6326" s="11"/>
      <c r="F6326" s="9"/>
      <c r="G6326" s="9"/>
      <c r="H6326" s="9"/>
      <c r="I6326" s="9"/>
      <c r="J6326" s="9"/>
      <c r="K6326" s="9"/>
      <c r="L6326" s="9"/>
      <c r="M6326" s="9"/>
      <c r="N6326" s="9"/>
      <c r="O6326" s="12"/>
      <c r="P6326" s="9"/>
      <c r="Q6326" s="9"/>
    </row>
    <row r="6327" spans="1:17" x14ac:dyDescent="0.2">
      <c r="A6327" s="9"/>
      <c r="B6327" s="10"/>
      <c r="C6327" s="9"/>
      <c r="D6327" s="11"/>
      <c r="E6327" s="11"/>
      <c r="F6327" s="9"/>
      <c r="G6327" s="9"/>
      <c r="H6327" s="9"/>
      <c r="I6327" s="9"/>
      <c r="J6327" s="9"/>
      <c r="K6327" s="9"/>
      <c r="L6327" s="9"/>
      <c r="M6327" s="9"/>
      <c r="N6327" s="9"/>
      <c r="O6327" s="12"/>
      <c r="P6327" s="9"/>
      <c r="Q6327" s="9"/>
    </row>
    <row r="6328" spans="1:17" x14ac:dyDescent="0.2">
      <c r="A6328" s="9"/>
      <c r="B6328" s="10"/>
      <c r="C6328" s="9"/>
      <c r="D6328" s="11"/>
      <c r="E6328" s="11"/>
      <c r="F6328" s="9"/>
      <c r="G6328" s="9"/>
      <c r="H6328" s="9"/>
      <c r="I6328" s="9"/>
      <c r="J6328" s="9"/>
      <c r="K6328" s="9"/>
      <c r="L6328" s="9"/>
      <c r="M6328" s="9"/>
      <c r="N6328" s="9"/>
      <c r="O6328" s="12"/>
      <c r="P6328" s="9"/>
      <c r="Q6328" s="9"/>
    </row>
    <row r="6329" spans="1:17" x14ac:dyDescent="0.2">
      <c r="A6329" s="9"/>
      <c r="B6329" s="10"/>
      <c r="C6329" s="9"/>
      <c r="D6329" s="11"/>
      <c r="E6329" s="11"/>
      <c r="F6329" s="9"/>
      <c r="G6329" s="9"/>
      <c r="H6329" s="9"/>
      <c r="I6329" s="9"/>
      <c r="J6329" s="9"/>
      <c r="K6329" s="9"/>
      <c r="L6329" s="9"/>
      <c r="M6329" s="9"/>
      <c r="N6329" s="9"/>
      <c r="O6329" s="12"/>
      <c r="P6329" s="9"/>
      <c r="Q6329" s="9"/>
    </row>
    <row r="6330" spans="1:17" x14ac:dyDescent="0.2">
      <c r="A6330" s="9"/>
      <c r="B6330" s="10"/>
      <c r="C6330" s="9"/>
      <c r="D6330" s="11"/>
      <c r="E6330" s="11"/>
      <c r="F6330" s="9"/>
      <c r="G6330" s="9"/>
      <c r="H6330" s="9"/>
      <c r="I6330" s="9"/>
      <c r="J6330" s="9"/>
      <c r="K6330" s="9"/>
      <c r="L6330" s="9"/>
      <c r="M6330" s="9"/>
      <c r="N6330" s="9"/>
      <c r="O6330" s="12"/>
      <c r="P6330" s="9"/>
      <c r="Q6330" s="9"/>
    </row>
    <row r="6331" spans="1:17" x14ac:dyDescent="0.2">
      <c r="A6331" s="9"/>
      <c r="B6331" s="10"/>
      <c r="C6331" s="9"/>
      <c r="D6331" s="11"/>
      <c r="E6331" s="11"/>
      <c r="F6331" s="9"/>
      <c r="G6331" s="9"/>
      <c r="H6331" s="9"/>
      <c r="I6331" s="9"/>
      <c r="J6331" s="9"/>
      <c r="K6331" s="9"/>
      <c r="L6331" s="9"/>
      <c r="M6331" s="9"/>
      <c r="N6331" s="9"/>
      <c r="O6331" s="12"/>
      <c r="P6331" s="9"/>
      <c r="Q6331" s="9"/>
    </row>
    <row r="6332" spans="1:17" x14ac:dyDescent="0.2">
      <c r="A6332" s="9"/>
      <c r="B6332" s="10"/>
      <c r="C6332" s="9"/>
      <c r="D6332" s="11"/>
      <c r="E6332" s="11"/>
      <c r="F6332" s="9"/>
      <c r="G6332" s="9"/>
      <c r="H6332" s="9"/>
      <c r="I6332" s="9"/>
      <c r="J6332" s="9"/>
      <c r="K6332" s="9"/>
      <c r="L6332" s="9"/>
      <c r="M6332" s="9"/>
      <c r="N6332" s="9"/>
      <c r="O6332" s="12"/>
      <c r="P6332" s="9"/>
      <c r="Q6332" s="9"/>
    </row>
    <row r="6333" spans="1:17" x14ac:dyDescent="0.2">
      <c r="A6333" s="9"/>
      <c r="B6333" s="10"/>
      <c r="C6333" s="9"/>
      <c r="D6333" s="11"/>
      <c r="E6333" s="11"/>
      <c r="F6333" s="9"/>
      <c r="G6333" s="9"/>
      <c r="H6333" s="9"/>
      <c r="I6333" s="9"/>
      <c r="J6333" s="9"/>
      <c r="K6333" s="9"/>
      <c r="L6333" s="9"/>
      <c r="M6333" s="9"/>
      <c r="N6333" s="9"/>
      <c r="O6333" s="12"/>
      <c r="P6333" s="9"/>
      <c r="Q6333" s="9"/>
    </row>
    <row r="6334" spans="1:17" x14ac:dyDescent="0.2">
      <c r="A6334" s="9"/>
      <c r="B6334" s="10"/>
      <c r="C6334" s="9"/>
      <c r="D6334" s="11"/>
      <c r="E6334" s="11"/>
      <c r="F6334" s="9"/>
      <c r="G6334" s="9"/>
      <c r="H6334" s="9"/>
      <c r="I6334" s="9"/>
      <c r="J6334" s="9"/>
      <c r="K6334" s="9"/>
      <c r="L6334" s="9"/>
      <c r="M6334" s="9"/>
      <c r="N6334" s="9"/>
      <c r="O6334" s="12"/>
      <c r="P6334" s="9"/>
      <c r="Q6334" s="9"/>
    </row>
    <row r="6335" spans="1:17" x14ac:dyDescent="0.2">
      <c r="A6335" s="9"/>
      <c r="B6335" s="10"/>
      <c r="C6335" s="9"/>
      <c r="D6335" s="11"/>
      <c r="E6335" s="11"/>
      <c r="F6335" s="9"/>
      <c r="G6335" s="9"/>
      <c r="H6335" s="9"/>
      <c r="I6335" s="9"/>
      <c r="J6335" s="9"/>
      <c r="K6335" s="9"/>
      <c r="L6335" s="9"/>
      <c r="M6335" s="9"/>
      <c r="N6335" s="9"/>
      <c r="O6335" s="12"/>
      <c r="P6335" s="9"/>
      <c r="Q6335" s="9"/>
    </row>
    <row r="6336" spans="1:17" x14ac:dyDescent="0.2">
      <c r="A6336" s="9"/>
      <c r="B6336" s="10"/>
      <c r="C6336" s="9"/>
      <c r="D6336" s="11"/>
      <c r="E6336" s="11"/>
      <c r="F6336" s="9"/>
      <c r="G6336" s="9"/>
      <c r="H6336" s="9"/>
      <c r="I6336" s="9"/>
      <c r="J6336" s="9"/>
      <c r="K6336" s="9"/>
      <c r="L6336" s="9"/>
      <c r="M6336" s="9"/>
      <c r="N6336" s="9"/>
      <c r="O6336" s="12"/>
      <c r="P6336" s="9"/>
      <c r="Q6336" s="9"/>
    </row>
    <row r="6337" spans="1:17" x14ac:dyDescent="0.2">
      <c r="A6337" s="9"/>
      <c r="B6337" s="10"/>
      <c r="C6337" s="9"/>
      <c r="D6337" s="11"/>
      <c r="E6337" s="11"/>
      <c r="F6337" s="9"/>
      <c r="G6337" s="9"/>
      <c r="H6337" s="9"/>
      <c r="I6337" s="9"/>
      <c r="J6337" s="9"/>
      <c r="K6337" s="9"/>
      <c r="L6337" s="9"/>
      <c r="M6337" s="9"/>
      <c r="N6337" s="9"/>
      <c r="O6337" s="12"/>
      <c r="P6337" s="9"/>
      <c r="Q6337" s="9"/>
    </row>
    <row r="6338" spans="1:17" x14ac:dyDescent="0.2">
      <c r="A6338" s="9"/>
      <c r="B6338" s="10"/>
      <c r="C6338" s="9"/>
      <c r="D6338" s="11"/>
      <c r="E6338" s="11"/>
      <c r="F6338" s="9"/>
      <c r="G6338" s="9"/>
      <c r="H6338" s="9"/>
      <c r="I6338" s="9"/>
      <c r="J6338" s="9"/>
      <c r="K6338" s="9"/>
      <c r="L6338" s="9"/>
      <c r="M6338" s="9"/>
      <c r="N6338" s="9"/>
      <c r="O6338" s="12"/>
      <c r="P6338" s="9"/>
      <c r="Q6338" s="9"/>
    </row>
    <row r="6339" spans="1:17" x14ac:dyDescent="0.2">
      <c r="A6339" s="9"/>
      <c r="B6339" s="10"/>
      <c r="C6339" s="9"/>
      <c r="D6339" s="11"/>
      <c r="E6339" s="11"/>
      <c r="F6339" s="9"/>
      <c r="G6339" s="9"/>
      <c r="H6339" s="9"/>
      <c r="I6339" s="9"/>
      <c r="J6339" s="9"/>
      <c r="K6339" s="9"/>
      <c r="L6339" s="9"/>
      <c r="M6339" s="9"/>
      <c r="N6339" s="9"/>
      <c r="O6339" s="12"/>
      <c r="P6339" s="9"/>
      <c r="Q6339" s="9"/>
    </row>
    <row r="6340" spans="1:17" x14ac:dyDescent="0.2">
      <c r="A6340" s="9"/>
      <c r="B6340" s="10"/>
      <c r="C6340" s="9"/>
      <c r="D6340" s="11"/>
      <c r="E6340" s="11"/>
      <c r="F6340" s="9"/>
      <c r="G6340" s="9"/>
      <c r="H6340" s="9"/>
      <c r="I6340" s="9"/>
      <c r="J6340" s="9"/>
      <c r="K6340" s="9"/>
      <c r="L6340" s="9"/>
      <c r="M6340" s="9"/>
      <c r="N6340" s="9"/>
      <c r="O6340" s="12"/>
      <c r="P6340" s="9"/>
      <c r="Q6340" s="9"/>
    </row>
    <row r="6341" spans="1:17" x14ac:dyDescent="0.2">
      <c r="A6341" s="9"/>
      <c r="B6341" s="10"/>
      <c r="C6341" s="9"/>
      <c r="D6341" s="11"/>
      <c r="E6341" s="11"/>
      <c r="F6341" s="9"/>
      <c r="G6341" s="9"/>
      <c r="H6341" s="9"/>
      <c r="I6341" s="9"/>
      <c r="J6341" s="9"/>
      <c r="K6341" s="9"/>
      <c r="L6341" s="9"/>
      <c r="M6341" s="9"/>
      <c r="N6341" s="9"/>
      <c r="O6341" s="12"/>
      <c r="P6341" s="9"/>
      <c r="Q6341" s="9"/>
    </row>
    <row r="6342" spans="1:17" x14ac:dyDescent="0.2">
      <c r="A6342" s="9"/>
      <c r="B6342" s="10"/>
      <c r="C6342" s="9"/>
      <c r="D6342" s="11"/>
      <c r="E6342" s="11"/>
      <c r="F6342" s="9"/>
      <c r="G6342" s="9"/>
      <c r="H6342" s="9"/>
      <c r="I6342" s="9"/>
      <c r="J6342" s="9"/>
      <c r="K6342" s="9"/>
      <c r="L6342" s="9"/>
      <c r="M6342" s="9"/>
      <c r="N6342" s="9"/>
      <c r="O6342" s="12"/>
      <c r="P6342" s="9"/>
      <c r="Q6342" s="9"/>
    </row>
    <row r="6343" spans="1:17" x14ac:dyDescent="0.2">
      <c r="A6343" s="9"/>
      <c r="B6343" s="10"/>
      <c r="C6343" s="9"/>
      <c r="D6343" s="11"/>
      <c r="E6343" s="11"/>
      <c r="F6343" s="9"/>
      <c r="G6343" s="9"/>
      <c r="H6343" s="9"/>
      <c r="I6343" s="9"/>
      <c r="J6343" s="9"/>
      <c r="K6343" s="9"/>
      <c r="L6343" s="9"/>
      <c r="M6343" s="9"/>
      <c r="N6343" s="9"/>
      <c r="O6343" s="12"/>
      <c r="P6343" s="9"/>
      <c r="Q6343" s="9"/>
    </row>
    <row r="6344" spans="1:17" x14ac:dyDescent="0.2">
      <c r="A6344" s="9"/>
      <c r="B6344" s="10"/>
      <c r="C6344" s="9"/>
      <c r="D6344" s="11"/>
      <c r="E6344" s="11"/>
      <c r="F6344" s="9"/>
      <c r="G6344" s="9"/>
      <c r="H6344" s="9"/>
      <c r="I6344" s="9"/>
      <c r="J6344" s="9"/>
      <c r="K6344" s="9"/>
      <c r="L6344" s="9"/>
      <c r="M6344" s="9"/>
      <c r="N6344" s="9"/>
      <c r="O6344" s="12"/>
      <c r="P6344" s="9"/>
      <c r="Q6344" s="9"/>
    </row>
    <row r="6345" spans="1:17" x14ac:dyDescent="0.2">
      <c r="A6345" s="9"/>
      <c r="B6345" s="10"/>
      <c r="C6345" s="9"/>
      <c r="D6345" s="11"/>
      <c r="E6345" s="11"/>
      <c r="F6345" s="9"/>
      <c r="G6345" s="9"/>
      <c r="H6345" s="9"/>
      <c r="I6345" s="9"/>
      <c r="J6345" s="9"/>
      <c r="K6345" s="9"/>
      <c r="L6345" s="9"/>
      <c r="M6345" s="9"/>
      <c r="N6345" s="9"/>
      <c r="O6345" s="12"/>
      <c r="P6345" s="9"/>
      <c r="Q6345" s="9"/>
    </row>
    <row r="6346" spans="1:17" x14ac:dyDescent="0.2">
      <c r="A6346" s="9"/>
      <c r="B6346" s="10"/>
      <c r="C6346" s="9"/>
      <c r="D6346" s="11"/>
      <c r="E6346" s="11"/>
      <c r="F6346" s="9"/>
      <c r="G6346" s="9"/>
      <c r="H6346" s="9"/>
      <c r="I6346" s="9"/>
      <c r="J6346" s="9"/>
      <c r="K6346" s="9"/>
      <c r="L6346" s="9"/>
      <c r="M6346" s="9"/>
      <c r="N6346" s="9"/>
      <c r="O6346" s="12"/>
      <c r="P6346" s="9"/>
      <c r="Q6346" s="9"/>
    </row>
    <row r="6347" spans="1:17" x14ac:dyDescent="0.2">
      <c r="A6347" s="9"/>
      <c r="B6347" s="10"/>
      <c r="C6347" s="9"/>
      <c r="D6347" s="11"/>
      <c r="E6347" s="11"/>
      <c r="F6347" s="9"/>
      <c r="G6347" s="9"/>
      <c r="H6347" s="9"/>
      <c r="I6347" s="9"/>
      <c r="J6347" s="9"/>
      <c r="K6347" s="9"/>
      <c r="L6347" s="9"/>
      <c r="M6347" s="9"/>
      <c r="N6347" s="9"/>
      <c r="O6347" s="12"/>
      <c r="P6347" s="9"/>
      <c r="Q6347" s="9"/>
    </row>
    <row r="6348" spans="1:17" x14ac:dyDescent="0.2">
      <c r="A6348" s="9"/>
      <c r="B6348" s="10"/>
      <c r="C6348" s="9"/>
      <c r="D6348" s="11"/>
      <c r="E6348" s="11"/>
      <c r="F6348" s="9"/>
      <c r="G6348" s="9"/>
      <c r="H6348" s="9"/>
      <c r="I6348" s="9"/>
      <c r="J6348" s="9"/>
      <c r="K6348" s="9"/>
      <c r="L6348" s="9"/>
      <c r="M6348" s="9"/>
      <c r="N6348" s="9"/>
      <c r="O6348" s="12"/>
      <c r="P6348" s="9"/>
      <c r="Q6348" s="9"/>
    </row>
    <row r="6349" spans="1:17" x14ac:dyDescent="0.2">
      <c r="A6349" s="9"/>
      <c r="B6349" s="10"/>
      <c r="C6349" s="9"/>
      <c r="D6349" s="11"/>
      <c r="E6349" s="11"/>
      <c r="F6349" s="9"/>
      <c r="G6349" s="9"/>
      <c r="H6349" s="9"/>
      <c r="I6349" s="9"/>
      <c r="J6349" s="9"/>
      <c r="K6349" s="9"/>
      <c r="L6349" s="9"/>
      <c r="M6349" s="9"/>
      <c r="N6349" s="9"/>
      <c r="O6349" s="12"/>
      <c r="P6349" s="9"/>
      <c r="Q6349" s="9"/>
    </row>
    <row r="6350" spans="1:17" x14ac:dyDescent="0.2">
      <c r="A6350" s="9"/>
      <c r="B6350" s="10"/>
      <c r="C6350" s="9"/>
      <c r="D6350" s="11"/>
      <c r="E6350" s="11"/>
      <c r="F6350" s="9"/>
      <c r="G6350" s="9"/>
      <c r="H6350" s="9"/>
      <c r="I6350" s="9"/>
      <c r="J6350" s="9"/>
      <c r="K6350" s="9"/>
      <c r="L6350" s="9"/>
      <c r="M6350" s="9"/>
      <c r="N6350" s="9"/>
      <c r="O6350" s="12"/>
      <c r="P6350" s="9"/>
      <c r="Q6350" s="9"/>
    </row>
    <row r="6351" spans="1:17" x14ac:dyDescent="0.2">
      <c r="A6351" s="9"/>
      <c r="B6351" s="10"/>
      <c r="C6351" s="9"/>
      <c r="D6351" s="11"/>
      <c r="E6351" s="11"/>
      <c r="F6351" s="9"/>
      <c r="G6351" s="9"/>
      <c r="H6351" s="9"/>
      <c r="I6351" s="9"/>
      <c r="J6351" s="9"/>
      <c r="K6351" s="9"/>
      <c r="L6351" s="9"/>
      <c r="M6351" s="9"/>
      <c r="N6351" s="9"/>
      <c r="O6351" s="12"/>
      <c r="P6351" s="9"/>
      <c r="Q6351" s="9"/>
    </row>
    <row r="6352" spans="1:17" x14ac:dyDescent="0.2">
      <c r="A6352" s="9"/>
      <c r="B6352" s="10"/>
      <c r="C6352" s="9"/>
      <c r="D6352" s="11"/>
      <c r="E6352" s="11"/>
      <c r="F6352" s="9"/>
      <c r="G6352" s="9"/>
      <c r="H6352" s="9"/>
      <c r="I6352" s="9"/>
      <c r="J6352" s="9"/>
      <c r="K6352" s="9"/>
      <c r="L6352" s="9"/>
      <c r="M6352" s="9"/>
      <c r="N6352" s="9"/>
      <c r="O6352" s="12"/>
      <c r="P6352" s="9"/>
      <c r="Q6352" s="9"/>
    </row>
    <row r="6353" spans="1:17" x14ac:dyDescent="0.2">
      <c r="A6353" s="9"/>
      <c r="B6353" s="10"/>
      <c r="C6353" s="9"/>
      <c r="D6353" s="11"/>
      <c r="E6353" s="11"/>
      <c r="F6353" s="9"/>
      <c r="G6353" s="9"/>
      <c r="H6353" s="9"/>
      <c r="I6353" s="9"/>
      <c r="J6353" s="9"/>
      <c r="K6353" s="9"/>
      <c r="L6353" s="9"/>
      <c r="M6353" s="9"/>
      <c r="N6353" s="9"/>
      <c r="O6353" s="12"/>
      <c r="P6353" s="9"/>
      <c r="Q6353" s="9"/>
    </row>
    <row r="6354" spans="1:17" x14ac:dyDescent="0.2">
      <c r="A6354" s="9"/>
      <c r="B6354" s="10"/>
      <c r="C6354" s="9"/>
      <c r="D6354" s="11"/>
      <c r="E6354" s="11"/>
      <c r="F6354" s="9"/>
      <c r="G6354" s="9"/>
      <c r="H6354" s="9"/>
      <c r="I6354" s="9"/>
      <c r="J6354" s="9"/>
      <c r="K6354" s="9"/>
      <c r="L6354" s="9"/>
      <c r="M6354" s="9"/>
      <c r="N6354" s="9"/>
      <c r="O6354" s="12"/>
      <c r="P6354" s="9"/>
      <c r="Q6354" s="9"/>
    </row>
    <row r="6355" spans="1:17" x14ac:dyDescent="0.2">
      <c r="A6355" s="9"/>
      <c r="B6355" s="10"/>
      <c r="C6355" s="9"/>
      <c r="D6355" s="11"/>
      <c r="E6355" s="11"/>
      <c r="F6355" s="9"/>
      <c r="G6355" s="9"/>
      <c r="H6355" s="9"/>
      <c r="I6355" s="9"/>
      <c r="J6355" s="9"/>
      <c r="K6355" s="9"/>
      <c r="L6355" s="9"/>
      <c r="M6355" s="9"/>
      <c r="N6355" s="9"/>
      <c r="O6355" s="12"/>
      <c r="P6355" s="9"/>
      <c r="Q6355" s="9"/>
    </row>
    <row r="6356" spans="1:17" x14ac:dyDescent="0.2">
      <c r="A6356" s="9"/>
      <c r="B6356" s="10"/>
      <c r="C6356" s="9"/>
      <c r="D6356" s="11"/>
      <c r="E6356" s="11"/>
      <c r="F6356" s="9"/>
      <c r="G6356" s="9"/>
      <c r="H6356" s="9"/>
      <c r="I6356" s="9"/>
      <c r="J6356" s="9"/>
      <c r="K6356" s="9"/>
      <c r="L6356" s="9"/>
      <c r="M6356" s="9"/>
      <c r="N6356" s="9"/>
      <c r="O6356" s="12"/>
      <c r="P6356" s="9"/>
      <c r="Q6356" s="9"/>
    </row>
    <row r="6357" spans="1:17" x14ac:dyDescent="0.2">
      <c r="A6357" s="9"/>
      <c r="B6357" s="10"/>
      <c r="C6357" s="9"/>
      <c r="D6357" s="11"/>
      <c r="E6357" s="11"/>
      <c r="F6357" s="9"/>
      <c r="G6357" s="9"/>
      <c r="H6357" s="9"/>
      <c r="I6357" s="9"/>
      <c r="J6357" s="9"/>
      <c r="K6357" s="9"/>
      <c r="L6357" s="9"/>
      <c r="M6357" s="9"/>
      <c r="N6357" s="9"/>
      <c r="O6357" s="12"/>
      <c r="P6357" s="9"/>
      <c r="Q6357" s="9"/>
    </row>
    <row r="6358" spans="1:17" x14ac:dyDescent="0.2">
      <c r="A6358" s="9"/>
      <c r="B6358" s="10"/>
      <c r="C6358" s="9"/>
      <c r="D6358" s="11"/>
      <c r="E6358" s="11"/>
      <c r="F6358" s="9"/>
      <c r="G6358" s="9"/>
      <c r="H6358" s="9"/>
      <c r="I6358" s="9"/>
      <c r="J6358" s="9"/>
      <c r="K6358" s="9"/>
      <c r="L6358" s="9"/>
      <c r="M6358" s="9"/>
      <c r="N6358" s="9"/>
      <c r="O6358" s="12"/>
      <c r="P6358" s="9"/>
      <c r="Q6358" s="9"/>
    </row>
    <row r="6359" spans="1:17" x14ac:dyDescent="0.2">
      <c r="A6359" s="9"/>
      <c r="B6359" s="10"/>
      <c r="C6359" s="9"/>
      <c r="D6359" s="11"/>
      <c r="E6359" s="11"/>
      <c r="F6359" s="9"/>
      <c r="G6359" s="9"/>
      <c r="H6359" s="9"/>
      <c r="I6359" s="9"/>
      <c r="J6359" s="9"/>
      <c r="K6359" s="9"/>
      <c r="L6359" s="9"/>
      <c r="M6359" s="9"/>
      <c r="N6359" s="9"/>
      <c r="O6359" s="12"/>
      <c r="P6359" s="9"/>
      <c r="Q6359" s="9"/>
    </row>
    <row r="6360" spans="1:17" x14ac:dyDescent="0.2">
      <c r="A6360" s="9"/>
      <c r="B6360" s="10"/>
      <c r="C6360" s="9"/>
      <c r="D6360" s="11"/>
      <c r="E6360" s="11"/>
      <c r="F6360" s="9"/>
      <c r="G6360" s="9"/>
      <c r="H6360" s="9"/>
      <c r="I6360" s="9"/>
      <c r="J6360" s="9"/>
      <c r="K6360" s="9"/>
      <c r="L6360" s="9"/>
      <c r="M6360" s="9"/>
      <c r="N6360" s="9"/>
      <c r="O6360" s="12"/>
      <c r="P6360" s="9"/>
      <c r="Q6360" s="9"/>
    </row>
    <row r="6361" spans="1:17" x14ac:dyDescent="0.2">
      <c r="A6361" s="9"/>
      <c r="B6361" s="10"/>
      <c r="C6361" s="9"/>
      <c r="D6361" s="11"/>
      <c r="E6361" s="11"/>
      <c r="F6361" s="9"/>
      <c r="G6361" s="9"/>
      <c r="H6361" s="9"/>
      <c r="I6361" s="9"/>
      <c r="J6361" s="9"/>
      <c r="K6361" s="9"/>
      <c r="L6361" s="9"/>
      <c r="M6361" s="9"/>
      <c r="N6361" s="9"/>
      <c r="O6361" s="12"/>
      <c r="P6361" s="9"/>
      <c r="Q6361" s="9"/>
    </row>
    <row r="6362" spans="1:17" x14ac:dyDescent="0.2">
      <c r="A6362" s="9"/>
      <c r="B6362" s="10"/>
      <c r="C6362" s="9"/>
      <c r="D6362" s="11"/>
      <c r="E6362" s="11"/>
      <c r="F6362" s="9"/>
      <c r="G6362" s="9"/>
      <c r="H6362" s="9"/>
      <c r="I6362" s="9"/>
      <c r="J6362" s="9"/>
      <c r="K6362" s="9"/>
      <c r="L6362" s="9"/>
      <c r="M6362" s="9"/>
      <c r="N6362" s="9"/>
      <c r="O6362" s="12"/>
      <c r="P6362" s="9"/>
      <c r="Q6362" s="9"/>
    </row>
    <row r="6363" spans="1:17" x14ac:dyDescent="0.2">
      <c r="A6363" s="9"/>
      <c r="B6363" s="10"/>
      <c r="C6363" s="9"/>
      <c r="D6363" s="11"/>
      <c r="E6363" s="11"/>
      <c r="F6363" s="9"/>
      <c r="G6363" s="9"/>
      <c r="H6363" s="9"/>
      <c r="I6363" s="9"/>
      <c r="J6363" s="9"/>
      <c r="K6363" s="9"/>
      <c r="L6363" s="9"/>
      <c r="M6363" s="9"/>
      <c r="N6363" s="9"/>
      <c r="O6363" s="12"/>
      <c r="P6363" s="9"/>
      <c r="Q6363" s="9"/>
    </row>
    <row r="6364" spans="1:17" x14ac:dyDescent="0.2">
      <c r="A6364" s="9"/>
      <c r="B6364" s="10"/>
      <c r="C6364" s="9"/>
      <c r="D6364" s="11"/>
      <c r="E6364" s="11"/>
      <c r="F6364" s="9"/>
      <c r="G6364" s="9"/>
      <c r="H6364" s="9"/>
      <c r="I6364" s="9"/>
      <c r="J6364" s="9"/>
      <c r="K6364" s="9"/>
      <c r="L6364" s="9"/>
      <c r="M6364" s="9"/>
      <c r="N6364" s="9"/>
      <c r="O6364" s="12"/>
      <c r="P6364" s="9"/>
      <c r="Q6364" s="9"/>
    </row>
    <row r="6365" spans="1:17" x14ac:dyDescent="0.2">
      <c r="A6365" s="9"/>
      <c r="B6365" s="10"/>
      <c r="C6365" s="9"/>
      <c r="D6365" s="11"/>
      <c r="E6365" s="11"/>
      <c r="F6365" s="9"/>
      <c r="G6365" s="9"/>
      <c r="H6365" s="9"/>
      <c r="I6365" s="9"/>
      <c r="J6365" s="9"/>
      <c r="K6365" s="9"/>
      <c r="L6365" s="9"/>
      <c r="M6365" s="9"/>
      <c r="N6365" s="9"/>
      <c r="O6365" s="12"/>
      <c r="P6365" s="9"/>
      <c r="Q6365" s="9"/>
    </row>
    <row r="6366" spans="1:17" x14ac:dyDescent="0.2">
      <c r="A6366" s="9"/>
      <c r="B6366" s="10"/>
      <c r="C6366" s="9"/>
      <c r="D6366" s="11"/>
      <c r="E6366" s="11"/>
      <c r="F6366" s="9"/>
      <c r="G6366" s="9"/>
      <c r="H6366" s="9"/>
      <c r="I6366" s="9"/>
      <c r="J6366" s="9"/>
      <c r="K6366" s="9"/>
      <c r="L6366" s="9"/>
      <c r="M6366" s="9"/>
      <c r="N6366" s="9"/>
      <c r="O6366" s="12"/>
      <c r="P6366" s="9"/>
      <c r="Q6366" s="9"/>
    </row>
    <row r="6367" spans="1:17" x14ac:dyDescent="0.2">
      <c r="A6367" s="9"/>
      <c r="B6367" s="10"/>
      <c r="C6367" s="9"/>
      <c r="D6367" s="11"/>
      <c r="E6367" s="11"/>
      <c r="F6367" s="9"/>
      <c r="G6367" s="9"/>
      <c r="H6367" s="9"/>
      <c r="I6367" s="9"/>
      <c r="J6367" s="9"/>
      <c r="K6367" s="9"/>
      <c r="L6367" s="9"/>
      <c r="M6367" s="9"/>
      <c r="N6367" s="9"/>
      <c r="O6367" s="12"/>
      <c r="P6367" s="9"/>
      <c r="Q6367" s="9"/>
    </row>
    <row r="6368" spans="1:17" x14ac:dyDescent="0.2">
      <c r="A6368" s="9"/>
      <c r="B6368" s="10"/>
      <c r="C6368" s="9"/>
      <c r="D6368" s="11"/>
      <c r="E6368" s="11"/>
      <c r="F6368" s="9"/>
      <c r="G6368" s="9"/>
      <c r="H6368" s="9"/>
      <c r="I6368" s="9"/>
      <c r="J6368" s="9"/>
      <c r="K6368" s="9"/>
      <c r="L6368" s="9"/>
      <c r="M6368" s="9"/>
      <c r="N6368" s="9"/>
      <c r="O6368" s="12"/>
      <c r="P6368" s="9"/>
      <c r="Q6368" s="9"/>
    </row>
    <row r="6369" spans="1:17" x14ac:dyDescent="0.2">
      <c r="A6369" s="9"/>
      <c r="B6369" s="10"/>
      <c r="C6369" s="9"/>
      <c r="D6369" s="11"/>
      <c r="E6369" s="11"/>
      <c r="F6369" s="9"/>
      <c r="G6369" s="9"/>
      <c r="H6369" s="9"/>
      <c r="I6369" s="9"/>
      <c r="J6369" s="9"/>
      <c r="K6369" s="9"/>
      <c r="L6369" s="9"/>
      <c r="M6369" s="9"/>
      <c r="N6369" s="9"/>
      <c r="O6369" s="12"/>
      <c r="P6369" s="9"/>
      <c r="Q6369" s="9"/>
    </row>
    <row r="6370" spans="1:17" x14ac:dyDescent="0.2">
      <c r="A6370" s="9"/>
      <c r="B6370" s="10"/>
      <c r="C6370" s="9"/>
      <c r="D6370" s="11"/>
      <c r="E6370" s="11"/>
      <c r="F6370" s="9"/>
      <c r="G6370" s="9"/>
      <c r="H6370" s="9"/>
      <c r="I6370" s="9"/>
      <c r="J6370" s="9"/>
      <c r="K6370" s="9"/>
      <c r="L6370" s="9"/>
      <c r="M6370" s="9"/>
      <c r="N6370" s="9"/>
      <c r="O6370" s="12"/>
      <c r="P6370" s="9"/>
      <c r="Q6370" s="9"/>
    </row>
    <row r="6371" spans="1:17" x14ac:dyDescent="0.2">
      <c r="A6371" s="9"/>
      <c r="B6371" s="10"/>
      <c r="C6371" s="9"/>
      <c r="D6371" s="11"/>
      <c r="E6371" s="11"/>
      <c r="F6371" s="9"/>
      <c r="G6371" s="9"/>
      <c r="H6371" s="9"/>
      <c r="I6371" s="9"/>
      <c r="J6371" s="9"/>
      <c r="K6371" s="9"/>
      <c r="L6371" s="9"/>
      <c r="M6371" s="9"/>
      <c r="N6371" s="9"/>
      <c r="O6371" s="12"/>
      <c r="P6371" s="9"/>
      <c r="Q6371" s="9"/>
    </row>
    <row r="6372" spans="1:17" x14ac:dyDescent="0.2">
      <c r="A6372" s="9"/>
      <c r="B6372" s="10"/>
      <c r="C6372" s="9"/>
      <c r="D6372" s="11"/>
      <c r="E6372" s="11"/>
      <c r="F6372" s="9"/>
      <c r="G6372" s="9"/>
      <c r="H6372" s="9"/>
      <c r="I6372" s="9"/>
      <c r="J6372" s="9"/>
      <c r="K6372" s="9"/>
      <c r="L6372" s="9"/>
      <c r="M6372" s="9"/>
      <c r="N6372" s="9"/>
      <c r="O6372" s="12"/>
      <c r="P6372" s="9"/>
      <c r="Q6372" s="9"/>
    </row>
    <row r="6373" spans="1:17" x14ac:dyDescent="0.2">
      <c r="A6373" s="9"/>
      <c r="B6373" s="10"/>
      <c r="C6373" s="9"/>
      <c r="D6373" s="11"/>
      <c r="E6373" s="11"/>
      <c r="F6373" s="9"/>
      <c r="G6373" s="9"/>
      <c r="H6373" s="9"/>
      <c r="I6373" s="9"/>
      <c r="J6373" s="9"/>
      <c r="K6373" s="9"/>
      <c r="L6373" s="9"/>
      <c r="M6373" s="9"/>
      <c r="N6373" s="9"/>
      <c r="O6373" s="12"/>
      <c r="P6373" s="9"/>
      <c r="Q6373" s="9"/>
    </row>
    <row r="6374" spans="1:17" x14ac:dyDescent="0.2">
      <c r="A6374" s="9"/>
      <c r="B6374" s="10"/>
      <c r="C6374" s="9"/>
      <c r="D6374" s="11"/>
      <c r="E6374" s="11"/>
      <c r="F6374" s="9"/>
      <c r="G6374" s="9"/>
      <c r="H6374" s="9"/>
      <c r="I6374" s="9"/>
      <c r="J6374" s="9"/>
      <c r="K6374" s="9"/>
      <c r="L6374" s="9"/>
      <c r="M6374" s="9"/>
      <c r="N6374" s="9"/>
      <c r="O6374" s="12"/>
      <c r="P6374" s="9"/>
      <c r="Q6374" s="9"/>
    </row>
    <row r="6375" spans="1:17" x14ac:dyDescent="0.2">
      <c r="A6375" s="9"/>
      <c r="B6375" s="10"/>
      <c r="C6375" s="9"/>
      <c r="D6375" s="11"/>
      <c r="E6375" s="11"/>
      <c r="F6375" s="9"/>
      <c r="G6375" s="9"/>
      <c r="H6375" s="9"/>
      <c r="I6375" s="9"/>
      <c r="J6375" s="9"/>
      <c r="K6375" s="9"/>
      <c r="L6375" s="9"/>
      <c r="M6375" s="9"/>
      <c r="N6375" s="9"/>
      <c r="O6375" s="12"/>
      <c r="P6375" s="9"/>
      <c r="Q6375" s="9"/>
    </row>
    <row r="6376" spans="1:17" x14ac:dyDescent="0.2">
      <c r="A6376" s="9"/>
      <c r="B6376" s="10"/>
      <c r="C6376" s="9"/>
      <c r="D6376" s="11"/>
      <c r="E6376" s="11"/>
      <c r="F6376" s="9"/>
      <c r="G6376" s="9"/>
      <c r="H6376" s="9"/>
      <c r="I6376" s="9"/>
      <c r="J6376" s="9"/>
      <c r="K6376" s="9"/>
      <c r="L6376" s="9"/>
      <c r="M6376" s="9"/>
      <c r="N6376" s="9"/>
      <c r="O6376" s="12"/>
      <c r="P6376" s="9"/>
      <c r="Q6376" s="9"/>
    </row>
    <row r="6377" spans="1:17" x14ac:dyDescent="0.2">
      <c r="A6377" s="9"/>
      <c r="B6377" s="10"/>
      <c r="C6377" s="9"/>
      <c r="D6377" s="11"/>
      <c r="E6377" s="11"/>
      <c r="F6377" s="9"/>
      <c r="G6377" s="9"/>
      <c r="H6377" s="9"/>
      <c r="I6377" s="9"/>
      <c r="J6377" s="9"/>
      <c r="K6377" s="9"/>
      <c r="L6377" s="9"/>
      <c r="M6377" s="9"/>
      <c r="N6377" s="9"/>
      <c r="O6377" s="12"/>
      <c r="P6377" s="9"/>
      <c r="Q6377" s="9"/>
    </row>
    <row r="6378" spans="1:17" x14ac:dyDescent="0.2">
      <c r="A6378" s="9"/>
      <c r="B6378" s="10"/>
      <c r="C6378" s="9"/>
      <c r="D6378" s="11"/>
      <c r="E6378" s="11"/>
      <c r="F6378" s="9"/>
      <c r="G6378" s="9"/>
      <c r="H6378" s="9"/>
      <c r="I6378" s="9"/>
      <c r="J6378" s="9"/>
      <c r="K6378" s="9"/>
      <c r="L6378" s="9"/>
      <c r="M6378" s="9"/>
      <c r="N6378" s="9"/>
      <c r="O6378" s="12"/>
      <c r="P6378" s="9"/>
      <c r="Q6378" s="9"/>
    </row>
    <row r="6379" spans="1:17" x14ac:dyDescent="0.2">
      <c r="A6379" s="9"/>
      <c r="B6379" s="10"/>
      <c r="C6379" s="9"/>
      <c r="D6379" s="11"/>
      <c r="E6379" s="11"/>
      <c r="F6379" s="9"/>
      <c r="G6379" s="9"/>
      <c r="H6379" s="9"/>
      <c r="I6379" s="9"/>
      <c r="J6379" s="9"/>
      <c r="K6379" s="9"/>
      <c r="L6379" s="9"/>
      <c r="M6379" s="9"/>
      <c r="N6379" s="9"/>
      <c r="O6379" s="12"/>
      <c r="P6379" s="9"/>
      <c r="Q6379" s="9"/>
    </row>
    <row r="6380" spans="1:17" x14ac:dyDescent="0.2">
      <c r="A6380" s="9"/>
      <c r="B6380" s="10"/>
      <c r="C6380" s="9"/>
      <c r="D6380" s="11"/>
      <c r="E6380" s="11"/>
      <c r="F6380" s="9"/>
      <c r="G6380" s="9"/>
      <c r="H6380" s="9"/>
      <c r="I6380" s="9"/>
      <c r="J6380" s="9"/>
      <c r="K6380" s="9"/>
      <c r="L6380" s="9"/>
      <c r="M6380" s="9"/>
      <c r="N6380" s="9"/>
      <c r="O6380" s="12"/>
      <c r="P6380" s="9"/>
      <c r="Q6380" s="9"/>
    </row>
    <row r="6381" spans="1:17" x14ac:dyDescent="0.2">
      <c r="A6381" s="9"/>
      <c r="B6381" s="10"/>
      <c r="C6381" s="9"/>
      <c r="D6381" s="11"/>
      <c r="E6381" s="11"/>
      <c r="F6381" s="9"/>
      <c r="G6381" s="9"/>
      <c r="H6381" s="9"/>
      <c r="I6381" s="9"/>
      <c r="J6381" s="9"/>
      <c r="K6381" s="9"/>
      <c r="L6381" s="9"/>
      <c r="M6381" s="9"/>
      <c r="N6381" s="9"/>
      <c r="O6381" s="12"/>
      <c r="P6381" s="9"/>
      <c r="Q6381" s="9"/>
    </row>
    <row r="6382" spans="1:17" x14ac:dyDescent="0.2">
      <c r="A6382" s="9"/>
      <c r="B6382" s="10"/>
      <c r="C6382" s="9"/>
      <c r="D6382" s="11"/>
      <c r="E6382" s="11"/>
      <c r="F6382" s="9"/>
      <c r="G6382" s="9"/>
      <c r="H6382" s="9"/>
      <c r="I6382" s="9"/>
      <c r="J6382" s="9"/>
      <c r="K6382" s="9"/>
      <c r="L6382" s="9"/>
      <c r="M6382" s="9"/>
      <c r="N6382" s="9"/>
      <c r="O6382" s="12"/>
      <c r="P6382" s="9"/>
      <c r="Q6382" s="9"/>
    </row>
    <row r="6383" spans="1:17" x14ac:dyDescent="0.2">
      <c r="A6383" s="9"/>
      <c r="B6383" s="10"/>
      <c r="C6383" s="9"/>
      <c r="D6383" s="11"/>
      <c r="E6383" s="11"/>
      <c r="F6383" s="9"/>
      <c r="G6383" s="9"/>
      <c r="H6383" s="9"/>
      <c r="I6383" s="9"/>
      <c r="J6383" s="9"/>
      <c r="K6383" s="9"/>
      <c r="L6383" s="9"/>
      <c r="M6383" s="9"/>
      <c r="N6383" s="9"/>
      <c r="O6383" s="12"/>
      <c r="P6383" s="9"/>
      <c r="Q6383" s="9"/>
    </row>
    <row r="6384" spans="1:17" x14ac:dyDescent="0.2">
      <c r="A6384" s="9"/>
      <c r="B6384" s="10"/>
      <c r="C6384" s="9"/>
      <c r="D6384" s="11"/>
      <c r="E6384" s="11"/>
      <c r="F6384" s="9"/>
      <c r="G6384" s="9"/>
      <c r="H6384" s="9"/>
      <c r="I6384" s="9"/>
      <c r="J6384" s="9"/>
      <c r="K6384" s="9"/>
      <c r="L6384" s="9"/>
      <c r="M6384" s="9"/>
      <c r="N6384" s="9"/>
      <c r="O6384" s="12"/>
      <c r="P6384" s="9"/>
      <c r="Q6384" s="9"/>
    </row>
    <row r="6385" spans="1:17" x14ac:dyDescent="0.2">
      <c r="A6385" s="9"/>
      <c r="B6385" s="10"/>
      <c r="C6385" s="9"/>
      <c r="D6385" s="11"/>
      <c r="E6385" s="11"/>
      <c r="F6385" s="9"/>
      <c r="G6385" s="9"/>
      <c r="H6385" s="9"/>
      <c r="I6385" s="9"/>
      <c r="J6385" s="9"/>
      <c r="K6385" s="9"/>
      <c r="L6385" s="9"/>
      <c r="M6385" s="9"/>
      <c r="N6385" s="9"/>
      <c r="O6385" s="12"/>
      <c r="P6385" s="9"/>
      <c r="Q6385" s="9"/>
    </row>
    <row r="6386" spans="1:17" x14ac:dyDescent="0.2">
      <c r="A6386" s="9"/>
      <c r="B6386" s="10"/>
      <c r="C6386" s="9"/>
      <c r="D6386" s="11"/>
      <c r="E6386" s="11"/>
      <c r="F6386" s="9"/>
      <c r="G6386" s="9"/>
      <c r="H6386" s="9"/>
      <c r="I6386" s="9"/>
      <c r="J6386" s="9"/>
      <c r="K6386" s="9"/>
      <c r="L6386" s="9"/>
      <c r="M6386" s="9"/>
      <c r="N6386" s="9"/>
      <c r="O6386" s="12"/>
      <c r="P6386" s="9"/>
      <c r="Q6386" s="9"/>
    </row>
    <row r="6387" spans="1:17" x14ac:dyDescent="0.2">
      <c r="A6387" s="9"/>
      <c r="B6387" s="10"/>
      <c r="C6387" s="9"/>
      <c r="D6387" s="11"/>
      <c r="E6387" s="11"/>
      <c r="F6387" s="9"/>
      <c r="G6387" s="9"/>
      <c r="H6387" s="9"/>
      <c r="I6387" s="9"/>
      <c r="J6387" s="9"/>
      <c r="K6387" s="9"/>
      <c r="L6387" s="9"/>
      <c r="M6387" s="9"/>
      <c r="N6387" s="9"/>
      <c r="O6387" s="12"/>
      <c r="P6387" s="9"/>
      <c r="Q6387" s="9"/>
    </row>
    <row r="6388" spans="1:17" x14ac:dyDescent="0.2">
      <c r="A6388" s="9"/>
      <c r="B6388" s="10"/>
      <c r="C6388" s="9"/>
      <c r="D6388" s="11"/>
      <c r="E6388" s="11"/>
      <c r="F6388" s="9"/>
      <c r="G6388" s="9"/>
      <c r="H6388" s="9"/>
      <c r="I6388" s="9"/>
      <c r="J6388" s="9"/>
      <c r="K6388" s="9"/>
      <c r="L6388" s="9"/>
      <c r="M6388" s="9"/>
      <c r="N6388" s="9"/>
      <c r="O6388" s="12"/>
      <c r="P6388" s="9"/>
      <c r="Q6388" s="9"/>
    </row>
    <row r="6389" spans="1:17" x14ac:dyDescent="0.2">
      <c r="A6389" s="9"/>
      <c r="B6389" s="10"/>
      <c r="C6389" s="9"/>
      <c r="D6389" s="11"/>
      <c r="E6389" s="11"/>
      <c r="F6389" s="9"/>
      <c r="G6389" s="9"/>
      <c r="H6389" s="9"/>
      <c r="I6389" s="9"/>
      <c r="J6389" s="9"/>
      <c r="K6389" s="9"/>
      <c r="L6389" s="9"/>
      <c r="M6389" s="9"/>
      <c r="N6389" s="9"/>
      <c r="O6389" s="12"/>
      <c r="P6389" s="9"/>
      <c r="Q6389" s="9"/>
    </row>
    <row r="6390" spans="1:17" x14ac:dyDescent="0.2">
      <c r="A6390" s="9"/>
      <c r="B6390" s="10"/>
      <c r="C6390" s="9"/>
      <c r="D6390" s="11"/>
      <c r="E6390" s="11"/>
      <c r="F6390" s="9"/>
      <c r="G6390" s="9"/>
      <c r="H6390" s="9"/>
      <c r="I6390" s="9"/>
      <c r="J6390" s="9"/>
      <c r="K6390" s="9"/>
      <c r="L6390" s="9"/>
      <c r="M6390" s="9"/>
      <c r="N6390" s="9"/>
      <c r="O6390" s="12"/>
      <c r="P6390" s="9"/>
      <c r="Q6390" s="9"/>
    </row>
    <row r="6391" spans="1:17" x14ac:dyDescent="0.2">
      <c r="A6391" s="9"/>
      <c r="B6391" s="10"/>
      <c r="C6391" s="9"/>
      <c r="D6391" s="11"/>
      <c r="E6391" s="11"/>
      <c r="F6391" s="9"/>
      <c r="G6391" s="9"/>
      <c r="H6391" s="9"/>
      <c r="I6391" s="9"/>
      <c r="J6391" s="9"/>
      <c r="K6391" s="9"/>
      <c r="L6391" s="9"/>
      <c r="M6391" s="9"/>
      <c r="N6391" s="9"/>
      <c r="O6391" s="12"/>
      <c r="P6391" s="9"/>
      <c r="Q6391" s="9"/>
    </row>
    <row r="6392" spans="1:17" x14ac:dyDescent="0.2">
      <c r="A6392" s="9"/>
      <c r="B6392" s="10"/>
      <c r="C6392" s="9"/>
      <c r="D6392" s="11"/>
      <c r="E6392" s="11"/>
      <c r="F6392" s="9"/>
      <c r="G6392" s="9"/>
      <c r="H6392" s="9"/>
      <c r="I6392" s="9"/>
      <c r="J6392" s="9"/>
      <c r="K6392" s="9"/>
      <c r="L6392" s="9"/>
      <c r="M6392" s="9"/>
      <c r="N6392" s="9"/>
      <c r="O6392" s="12"/>
      <c r="P6392" s="9"/>
      <c r="Q6392" s="9"/>
    </row>
    <row r="6393" spans="1:17" x14ac:dyDescent="0.2">
      <c r="A6393" s="9"/>
      <c r="B6393" s="10"/>
      <c r="C6393" s="9"/>
      <c r="D6393" s="11"/>
      <c r="E6393" s="11"/>
      <c r="F6393" s="9"/>
      <c r="G6393" s="9"/>
      <c r="H6393" s="9"/>
      <c r="I6393" s="9"/>
      <c r="J6393" s="9"/>
      <c r="K6393" s="9"/>
      <c r="L6393" s="9"/>
      <c r="M6393" s="9"/>
      <c r="N6393" s="9"/>
      <c r="O6393" s="12"/>
      <c r="P6393" s="9"/>
      <c r="Q6393" s="9"/>
    </row>
    <row r="6394" spans="1:17" x14ac:dyDescent="0.2">
      <c r="A6394" s="9"/>
      <c r="B6394" s="10"/>
      <c r="C6394" s="9"/>
      <c r="D6394" s="11"/>
      <c r="E6394" s="11"/>
      <c r="F6394" s="9"/>
      <c r="G6394" s="9"/>
      <c r="H6394" s="9"/>
      <c r="I6394" s="9"/>
      <c r="J6394" s="9"/>
      <c r="K6394" s="9"/>
      <c r="L6394" s="9"/>
      <c r="M6394" s="9"/>
      <c r="N6394" s="9"/>
      <c r="O6394" s="12"/>
      <c r="P6394" s="9"/>
      <c r="Q6394" s="9"/>
    </row>
    <row r="6395" spans="1:17" x14ac:dyDescent="0.2">
      <c r="A6395" s="9"/>
      <c r="B6395" s="10"/>
      <c r="C6395" s="9"/>
      <c r="D6395" s="11"/>
      <c r="E6395" s="11"/>
      <c r="F6395" s="9"/>
      <c r="G6395" s="9"/>
      <c r="H6395" s="9"/>
      <c r="I6395" s="9"/>
      <c r="J6395" s="9"/>
      <c r="K6395" s="9"/>
      <c r="L6395" s="9"/>
      <c r="M6395" s="9"/>
      <c r="N6395" s="9"/>
      <c r="O6395" s="12"/>
      <c r="P6395" s="9"/>
      <c r="Q6395" s="9"/>
    </row>
    <row r="6396" spans="1:17" x14ac:dyDescent="0.2">
      <c r="A6396" s="9"/>
      <c r="B6396" s="10"/>
      <c r="C6396" s="9"/>
      <c r="D6396" s="11"/>
      <c r="E6396" s="11"/>
      <c r="F6396" s="9"/>
      <c r="G6396" s="9"/>
      <c r="H6396" s="9"/>
      <c r="I6396" s="9"/>
      <c r="J6396" s="9"/>
      <c r="K6396" s="9"/>
      <c r="L6396" s="9"/>
      <c r="M6396" s="9"/>
      <c r="N6396" s="9"/>
      <c r="O6396" s="12"/>
      <c r="P6396" s="9"/>
      <c r="Q6396" s="9"/>
    </row>
    <row r="6397" spans="1:17" x14ac:dyDescent="0.2">
      <c r="A6397" s="9"/>
      <c r="B6397" s="10"/>
      <c r="C6397" s="9"/>
      <c r="D6397" s="11"/>
      <c r="E6397" s="11"/>
      <c r="F6397" s="9"/>
      <c r="G6397" s="9"/>
      <c r="H6397" s="9"/>
      <c r="I6397" s="9"/>
      <c r="J6397" s="9"/>
      <c r="K6397" s="9"/>
      <c r="L6397" s="9"/>
      <c r="M6397" s="9"/>
      <c r="N6397" s="9"/>
      <c r="O6397" s="12"/>
      <c r="P6397" s="9"/>
      <c r="Q6397" s="9"/>
    </row>
    <row r="6398" spans="1:17" x14ac:dyDescent="0.2">
      <c r="A6398" s="9"/>
      <c r="B6398" s="10"/>
      <c r="C6398" s="9"/>
      <c r="D6398" s="11"/>
      <c r="E6398" s="11"/>
      <c r="F6398" s="9"/>
      <c r="G6398" s="9"/>
      <c r="H6398" s="9"/>
      <c r="I6398" s="9"/>
      <c r="J6398" s="9"/>
      <c r="K6398" s="9"/>
      <c r="L6398" s="9"/>
      <c r="M6398" s="9"/>
      <c r="N6398" s="9"/>
      <c r="O6398" s="12"/>
      <c r="P6398" s="9"/>
      <c r="Q6398" s="9"/>
    </row>
    <row r="6399" spans="1:17" x14ac:dyDescent="0.2">
      <c r="A6399" s="9"/>
      <c r="B6399" s="10"/>
      <c r="C6399" s="9"/>
      <c r="D6399" s="11"/>
      <c r="E6399" s="11"/>
      <c r="F6399" s="9"/>
      <c r="G6399" s="9"/>
      <c r="H6399" s="9"/>
      <c r="I6399" s="9"/>
      <c r="J6399" s="9"/>
      <c r="K6399" s="9"/>
      <c r="L6399" s="9"/>
      <c r="M6399" s="9"/>
      <c r="N6399" s="9"/>
      <c r="O6399" s="12"/>
      <c r="P6399" s="9"/>
      <c r="Q6399" s="9"/>
    </row>
    <row r="6400" spans="1:17" x14ac:dyDescent="0.2">
      <c r="A6400" s="9"/>
      <c r="B6400" s="10"/>
      <c r="C6400" s="9"/>
      <c r="D6400" s="11"/>
      <c r="E6400" s="11"/>
      <c r="F6400" s="9"/>
      <c r="G6400" s="9"/>
      <c r="H6400" s="9"/>
      <c r="I6400" s="9"/>
      <c r="J6400" s="9"/>
      <c r="K6400" s="9"/>
      <c r="L6400" s="9"/>
      <c r="M6400" s="9"/>
      <c r="N6400" s="9"/>
      <c r="O6400" s="12"/>
      <c r="P6400" s="9"/>
      <c r="Q6400" s="9"/>
    </row>
    <row r="6401" spans="1:17" x14ac:dyDescent="0.2">
      <c r="A6401" s="9"/>
      <c r="B6401" s="10"/>
      <c r="C6401" s="9"/>
      <c r="D6401" s="11"/>
      <c r="E6401" s="11"/>
      <c r="F6401" s="9"/>
      <c r="G6401" s="9"/>
      <c r="H6401" s="9"/>
      <c r="I6401" s="9"/>
      <c r="J6401" s="9"/>
      <c r="K6401" s="9"/>
      <c r="L6401" s="9"/>
      <c r="M6401" s="9"/>
      <c r="N6401" s="9"/>
      <c r="O6401" s="12"/>
      <c r="P6401" s="9"/>
      <c r="Q6401" s="9"/>
    </row>
    <row r="6402" spans="1:17" x14ac:dyDescent="0.2">
      <c r="A6402" s="9"/>
      <c r="B6402" s="10"/>
      <c r="C6402" s="9"/>
      <c r="D6402" s="11"/>
      <c r="E6402" s="11"/>
      <c r="F6402" s="9"/>
      <c r="G6402" s="9"/>
      <c r="H6402" s="9"/>
      <c r="I6402" s="9"/>
      <c r="J6402" s="9"/>
      <c r="K6402" s="9"/>
      <c r="L6402" s="9"/>
      <c r="M6402" s="9"/>
      <c r="N6402" s="9"/>
      <c r="O6402" s="12"/>
      <c r="P6402" s="9"/>
      <c r="Q6402" s="9"/>
    </row>
    <row r="6403" spans="1:17" x14ac:dyDescent="0.2">
      <c r="A6403" s="9"/>
      <c r="B6403" s="10"/>
      <c r="C6403" s="9"/>
      <c r="D6403" s="11"/>
      <c r="E6403" s="11"/>
      <c r="F6403" s="9"/>
      <c r="G6403" s="9"/>
      <c r="H6403" s="9"/>
      <c r="I6403" s="9"/>
      <c r="J6403" s="9"/>
      <c r="K6403" s="9"/>
      <c r="L6403" s="9"/>
      <c r="M6403" s="9"/>
      <c r="N6403" s="9"/>
      <c r="O6403" s="12"/>
      <c r="P6403" s="9"/>
      <c r="Q6403" s="9"/>
    </row>
    <row r="6404" spans="1:17" x14ac:dyDescent="0.2">
      <c r="A6404" s="9"/>
      <c r="B6404" s="10"/>
      <c r="C6404" s="9"/>
      <c r="D6404" s="11"/>
      <c r="E6404" s="11"/>
      <c r="F6404" s="9"/>
      <c r="G6404" s="9"/>
      <c r="H6404" s="9"/>
      <c r="I6404" s="9"/>
      <c r="J6404" s="9"/>
      <c r="K6404" s="9"/>
      <c r="L6404" s="9"/>
      <c r="M6404" s="9"/>
      <c r="N6404" s="9"/>
      <c r="O6404" s="12"/>
      <c r="P6404" s="9"/>
      <c r="Q6404" s="9"/>
    </row>
    <row r="6405" spans="1:17" x14ac:dyDescent="0.2">
      <c r="A6405" s="9"/>
      <c r="B6405" s="10"/>
      <c r="C6405" s="9"/>
      <c r="D6405" s="11"/>
      <c r="E6405" s="11"/>
      <c r="F6405" s="9"/>
      <c r="G6405" s="9"/>
      <c r="H6405" s="9"/>
      <c r="I6405" s="9"/>
      <c r="J6405" s="9"/>
      <c r="K6405" s="9"/>
      <c r="L6405" s="9"/>
      <c r="M6405" s="9"/>
      <c r="N6405" s="9"/>
      <c r="O6405" s="12"/>
      <c r="P6405" s="9"/>
      <c r="Q6405" s="9"/>
    </row>
    <row r="6406" spans="1:17" x14ac:dyDescent="0.2">
      <c r="A6406" s="9"/>
      <c r="B6406" s="10"/>
      <c r="C6406" s="9"/>
      <c r="D6406" s="11"/>
      <c r="E6406" s="11"/>
      <c r="F6406" s="9"/>
      <c r="G6406" s="9"/>
      <c r="H6406" s="9"/>
      <c r="I6406" s="9"/>
      <c r="J6406" s="9"/>
      <c r="K6406" s="9"/>
      <c r="L6406" s="9"/>
      <c r="M6406" s="9"/>
      <c r="N6406" s="9"/>
      <c r="O6406" s="12"/>
      <c r="P6406" s="9"/>
      <c r="Q6406" s="9"/>
    </row>
    <row r="6407" spans="1:17" x14ac:dyDescent="0.2">
      <c r="A6407" s="9"/>
      <c r="B6407" s="10"/>
      <c r="C6407" s="9"/>
      <c r="D6407" s="11"/>
      <c r="E6407" s="11"/>
      <c r="F6407" s="9"/>
      <c r="G6407" s="9"/>
      <c r="H6407" s="9"/>
      <c r="I6407" s="9"/>
      <c r="J6407" s="9"/>
      <c r="K6407" s="9"/>
      <c r="L6407" s="9"/>
      <c r="M6407" s="9"/>
      <c r="N6407" s="9"/>
      <c r="O6407" s="12"/>
      <c r="P6407" s="9"/>
      <c r="Q6407" s="9"/>
    </row>
    <row r="6408" spans="1:17" x14ac:dyDescent="0.2">
      <c r="A6408" s="9"/>
      <c r="B6408" s="10"/>
      <c r="C6408" s="9"/>
      <c r="D6408" s="11"/>
      <c r="E6408" s="11"/>
      <c r="F6408" s="9"/>
      <c r="G6408" s="9"/>
      <c r="H6408" s="9"/>
      <c r="I6408" s="9"/>
      <c r="J6408" s="9"/>
      <c r="K6408" s="9"/>
      <c r="L6408" s="9"/>
      <c r="M6408" s="9"/>
      <c r="N6408" s="9"/>
      <c r="O6408" s="12"/>
      <c r="P6408" s="9"/>
      <c r="Q6408" s="9"/>
    </row>
    <row r="6409" spans="1:17" x14ac:dyDescent="0.2">
      <c r="A6409" s="9"/>
      <c r="B6409" s="10"/>
      <c r="C6409" s="9"/>
      <c r="D6409" s="11"/>
      <c r="E6409" s="11"/>
      <c r="F6409" s="9"/>
      <c r="G6409" s="9"/>
      <c r="H6409" s="9"/>
      <c r="I6409" s="9"/>
      <c r="J6409" s="9"/>
      <c r="K6409" s="9"/>
      <c r="L6409" s="9"/>
      <c r="M6409" s="9"/>
      <c r="N6409" s="9"/>
      <c r="O6409" s="12"/>
      <c r="P6409" s="9"/>
      <c r="Q6409" s="9"/>
    </row>
    <row r="6410" spans="1:17" x14ac:dyDescent="0.2">
      <c r="A6410" s="9"/>
      <c r="B6410" s="10"/>
      <c r="C6410" s="9"/>
      <c r="D6410" s="11"/>
      <c r="E6410" s="11"/>
      <c r="F6410" s="9"/>
      <c r="G6410" s="9"/>
      <c r="H6410" s="9"/>
      <c r="I6410" s="9"/>
      <c r="J6410" s="9"/>
      <c r="K6410" s="9"/>
      <c r="L6410" s="9"/>
      <c r="M6410" s="9"/>
      <c r="N6410" s="9"/>
      <c r="O6410" s="12"/>
      <c r="P6410" s="9"/>
      <c r="Q6410" s="9"/>
    </row>
    <row r="6411" spans="1:17" x14ac:dyDescent="0.2">
      <c r="A6411" s="9"/>
      <c r="B6411" s="10"/>
      <c r="C6411" s="9"/>
      <c r="D6411" s="11"/>
      <c r="E6411" s="11"/>
      <c r="F6411" s="9"/>
      <c r="G6411" s="9"/>
      <c r="H6411" s="9"/>
      <c r="I6411" s="9"/>
      <c r="J6411" s="9"/>
      <c r="K6411" s="9"/>
      <c r="L6411" s="9"/>
      <c r="M6411" s="9"/>
      <c r="N6411" s="9"/>
      <c r="O6411" s="12"/>
      <c r="P6411" s="9"/>
      <c r="Q6411" s="9"/>
    </row>
    <row r="6412" spans="1:17" x14ac:dyDescent="0.2">
      <c r="A6412" s="9"/>
      <c r="B6412" s="10"/>
      <c r="C6412" s="9"/>
      <c r="D6412" s="11"/>
      <c r="E6412" s="11"/>
      <c r="F6412" s="9"/>
      <c r="G6412" s="9"/>
      <c r="H6412" s="9"/>
      <c r="I6412" s="9"/>
      <c r="J6412" s="9"/>
      <c r="K6412" s="9"/>
      <c r="L6412" s="9"/>
      <c r="M6412" s="9"/>
      <c r="N6412" s="9"/>
      <c r="O6412" s="12"/>
      <c r="P6412" s="9"/>
      <c r="Q6412" s="9"/>
    </row>
    <row r="6413" spans="1:17" x14ac:dyDescent="0.2">
      <c r="A6413" s="9"/>
      <c r="B6413" s="10"/>
      <c r="C6413" s="9"/>
      <c r="D6413" s="11"/>
      <c r="E6413" s="11"/>
      <c r="F6413" s="9"/>
      <c r="G6413" s="9"/>
      <c r="H6413" s="9"/>
      <c r="I6413" s="9"/>
      <c r="J6413" s="9"/>
      <c r="K6413" s="9"/>
      <c r="L6413" s="9"/>
      <c r="M6413" s="9"/>
      <c r="N6413" s="9"/>
      <c r="O6413" s="12"/>
      <c r="P6413" s="9"/>
      <c r="Q6413" s="9"/>
    </row>
    <row r="6414" spans="1:17" x14ac:dyDescent="0.2">
      <c r="A6414" s="9"/>
      <c r="B6414" s="10"/>
      <c r="C6414" s="9"/>
      <c r="D6414" s="11"/>
      <c r="E6414" s="11"/>
      <c r="F6414" s="9"/>
      <c r="G6414" s="9"/>
      <c r="H6414" s="9"/>
      <c r="I6414" s="9"/>
      <c r="J6414" s="9"/>
      <c r="K6414" s="9"/>
      <c r="L6414" s="9"/>
      <c r="M6414" s="9"/>
      <c r="N6414" s="9"/>
      <c r="O6414" s="12"/>
      <c r="P6414" s="9"/>
      <c r="Q6414" s="9"/>
    </row>
    <row r="6415" spans="1:17" x14ac:dyDescent="0.2">
      <c r="A6415" s="9"/>
      <c r="B6415" s="10"/>
      <c r="C6415" s="9"/>
      <c r="D6415" s="11"/>
      <c r="E6415" s="11"/>
      <c r="F6415" s="9"/>
      <c r="G6415" s="9"/>
      <c r="H6415" s="9"/>
      <c r="I6415" s="9"/>
      <c r="J6415" s="9"/>
      <c r="K6415" s="9"/>
      <c r="L6415" s="9"/>
      <c r="M6415" s="9"/>
      <c r="N6415" s="9"/>
      <c r="O6415" s="12"/>
      <c r="P6415" s="9"/>
      <c r="Q6415" s="9"/>
    </row>
    <row r="6416" spans="1:17" x14ac:dyDescent="0.2">
      <c r="A6416" s="9"/>
      <c r="B6416" s="10"/>
      <c r="C6416" s="9"/>
      <c r="D6416" s="11"/>
      <c r="E6416" s="11"/>
      <c r="F6416" s="9"/>
      <c r="G6416" s="9"/>
      <c r="H6416" s="9"/>
      <c r="I6416" s="9"/>
      <c r="J6416" s="9"/>
      <c r="K6416" s="9"/>
      <c r="L6416" s="9"/>
      <c r="M6416" s="9"/>
      <c r="N6416" s="9"/>
      <c r="O6416" s="12"/>
      <c r="P6416" s="9"/>
      <c r="Q6416" s="9"/>
    </row>
    <row r="6417" spans="1:17" x14ac:dyDescent="0.2">
      <c r="A6417" s="9"/>
      <c r="B6417" s="10"/>
      <c r="C6417" s="9"/>
      <c r="D6417" s="11"/>
      <c r="E6417" s="11"/>
      <c r="F6417" s="9"/>
      <c r="G6417" s="9"/>
      <c r="H6417" s="9"/>
      <c r="I6417" s="9"/>
      <c r="J6417" s="9"/>
      <c r="K6417" s="9"/>
      <c r="L6417" s="9"/>
      <c r="M6417" s="9"/>
      <c r="N6417" s="9"/>
      <c r="O6417" s="12"/>
      <c r="P6417" s="9"/>
      <c r="Q6417" s="9"/>
    </row>
    <row r="6418" spans="1:17" x14ac:dyDescent="0.2">
      <c r="A6418" s="9"/>
      <c r="B6418" s="10"/>
      <c r="C6418" s="9"/>
      <c r="D6418" s="11"/>
      <c r="E6418" s="11"/>
      <c r="F6418" s="9"/>
      <c r="G6418" s="9"/>
      <c r="H6418" s="9"/>
      <c r="I6418" s="9"/>
      <c r="J6418" s="9"/>
      <c r="K6418" s="9"/>
      <c r="L6418" s="9"/>
      <c r="M6418" s="9"/>
      <c r="N6418" s="9"/>
      <c r="O6418" s="12"/>
      <c r="P6418" s="9"/>
      <c r="Q6418" s="9"/>
    </row>
    <row r="6419" spans="1:17" x14ac:dyDescent="0.2">
      <c r="A6419" s="9"/>
      <c r="B6419" s="10"/>
      <c r="C6419" s="9"/>
      <c r="D6419" s="11"/>
      <c r="E6419" s="11"/>
      <c r="F6419" s="9"/>
      <c r="G6419" s="9"/>
      <c r="H6419" s="9"/>
      <c r="I6419" s="9"/>
      <c r="J6419" s="9"/>
      <c r="K6419" s="9"/>
      <c r="L6419" s="9"/>
      <c r="M6419" s="9"/>
      <c r="N6419" s="9"/>
      <c r="O6419" s="12"/>
      <c r="P6419" s="9"/>
      <c r="Q6419" s="9"/>
    </row>
    <row r="6420" spans="1:17" x14ac:dyDescent="0.2">
      <c r="A6420" s="9"/>
      <c r="B6420" s="10"/>
      <c r="C6420" s="9"/>
      <c r="D6420" s="11"/>
      <c r="E6420" s="11"/>
      <c r="F6420" s="9"/>
      <c r="G6420" s="9"/>
      <c r="H6420" s="9"/>
      <c r="I6420" s="9"/>
      <c r="J6420" s="9"/>
      <c r="K6420" s="9"/>
      <c r="L6420" s="9"/>
      <c r="M6420" s="9"/>
      <c r="N6420" s="9"/>
      <c r="O6420" s="12"/>
      <c r="P6420" s="9"/>
      <c r="Q6420" s="9"/>
    </row>
    <row r="6421" spans="1:17" x14ac:dyDescent="0.2">
      <c r="A6421" s="9"/>
      <c r="B6421" s="10"/>
      <c r="C6421" s="9"/>
      <c r="D6421" s="11"/>
      <c r="E6421" s="11"/>
      <c r="F6421" s="9"/>
      <c r="G6421" s="9"/>
      <c r="H6421" s="9"/>
      <c r="I6421" s="9"/>
      <c r="J6421" s="9"/>
      <c r="K6421" s="9"/>
      <c r="L6421" s="9"/>
      <c r="M6421" s="9"/>
      <c r="N6421" s="9"/>
      <c r="O6421" s="12"/>
      <c r="P6421" s="9"/>
      <c r="Q6421" s="9"/>
    </row>
    <row r="6422" spans="1:17" x14ac:dyDescent="0.2">
      <c r="A6422" s="9"/>
      <c r="B6422" s="10"/>
      <c r="C6422" s="9"/>
      <c r="D6422" s="11"/>
      <c r="E6422" s="11"/>
      <c r="F6422" s="9"/>
      <c r="G6422" s="9"/>
      <c r="H6422" s="9"/>
      <c r="I6422" s="9"/>
      <c r="J6422" s="9"/>
      <c r="K6422" s="9"/>
      <c r="L6422" s="9"/>
      <c r="M6422" s="9"/>
      <c r="N6422" s="9"/>
      <c r="O6422" s="12"/>
      <c r="P6422" s="9"/>
      <c r="Q6422" s="9"/>
    </row>
    <row r="6423" spans="1:17" x14ac:dyDescent="0.2">
      <c r="A6423" s="9"/>
      <c r="B6423" s="10"/>
      <c r="C6423" s="9"/>
      <c r="D6423" s="11"/>
      <c r="E6423" s="11"/>
      <c r="F6423" s="9"/>
      <c r="G6423" s="9"/>
      <c r="H6423" s="9"/>
      <c r="I6423" s="9"/>
      <c r="J6423" s="9"/>
      <c r="K6423" s="9"/>
      <c r="L6423" s="9"/>
      <c r="M6423" s="9"/>
      <c r="N6423" s="9"/>
      <c r="O6423" s="12"/>
      <c r="P6423" s="9"/>
      <c r="Q6423" s="9"/>
    </row>
    <row r="6424" spans="1:17" x14ac:dyDescent="0.2">
      <c r="A6424" s="9"/>
      <c r="B6424" s="10"/>
      <c r="C6424" s="9"/>
      <c r="D6424" s="11"/>
      <c r="E6424" s="11"/>
      <c r="F6424" s="9"/>
      <c r="G6424" s="9"/>
      <c r="H6424" s="9"/>
      <c r="I6424" s="9"/>
      <c r="J6424" s="9"/>
      <c r="K6424" s="9"/>
      <c r="L6424" s="9"/>
      <c r="M6424" s="9"/>
      <c r="N6424" s="9"/>
      <c r="O6424" s="12"/>
      <c r="P6424" s="9"/>
      <c r="Q6424" s="9"/>
    </row>
    <row r="6425" spans="1:17" x14ac:dyDescent="0.2">
      <c r="A6425" s="9"/>
      <c r="B6425" s="10"/>
      <c r="C6425" s="9"/>
      <c r="D6425" s="11"/>
      <c r="E6425" s="11"/>
      <c r="F6425" s="9"/>
      <c r="G6425" s="9"/>
      <c r="H6425" s="9"/>
      <c r="I6425" s="9"/>
      <c r="J6425" s="9"/>
      <c r="K6425" s="9"/>
      <c r="L6425" s="9"/>
      <c r="M6425" s="9"/>
      <c r="N6425" s="9"/>
      <c r="O6425" s="12"/>
      <c r="P6425" s="9"/>
      <c r="Q6425" s="9"/>
    </row>
    <row r="6426" spans="1:17" x14ac:dyDescent="0.2">
      <c r="A6426" s="9"/>
      <c r="B6426" s="10"/>
      <c r="C6426" s="9"/>
      <c r="D6426" s="11"/>
      <c r="E6426" s="11"/>
      <c r="F6426" s="9"/>
      <c r="G6426" s="9"/>
      <c r="H6426" s="9"/>
      <c r="I6426" s="9"/>
      <c r="J6426" s="9"/>
      <c r="K6426" s="9"/>
      <c r="L6426" s="9"/>
      <c r="M6426" s="9"/>
      <c r="N6426" s="9"/>
      <c r="O6426" s="12"/>
      <c r="P6426" s="9"/>
      <c r="Q6426" s="9"/>
    </row>
    <row r="6427" spans="1:17" x14ac:dyDescent="0.2">
      <c r="A6427" s="9"/>
      <c r="B6427" s="10"/>
      <c r="C6427" s="9"/>
      <c r="D6427" s="11"/>
      <c r="E6427" s="11"/>
      <c r="F6427" s="9"/>
      <c r="G6427" s="9"/>
      <c r="H6427" s="9"/>
      <c r="I6427" s="9"/>
      <c r="J6427" s="9"/>
      <c r="K6427" s="9"/>
      <c r="L6427" s="9"/>
      <c r="M6427" s="9"/>
      <c r="N6427" s="9"/>
      <c r="O6427" s="12"/>
      <c r="P6427" s="9"/>
      <c r="Q6427" s="9"/>
    </row>
    <row r="6428" spans="1:17" x14ac:dyDescent="0.2">
      <c r="A6428" s="9"/>
      <c r="B6428" s="10"/>
      <c r="C6428" s="9"/>
      <c r="D6428" s="11"/>
      <c r="E6428" s="11"/>
      <c r="F6428" s="9"/>
      <c r="G6428" s="9"/>
      <c r="H6428" s="9"/>
      <c r="I6428" s="9"/>
      <c r="J6428" s="9"/>
      <c r="K6428" s="9"/>
      <c r="L6428" s="9"/>
      <c r="M6428" s="9"/>
      <c r="N6428" s="9"/>
      <c r="O6428" s="12"/>
      <c r="P6428" s="9"/>
      <c r="Q6428" s="9"/>
    </row>
    <row r="6429" spans="1:17" x14ac:dyDescent="0.2">
      <c r="A6429" s="9"/>
      <c r="B6429" s="10"/>
      <c r="C6429" s="9"/>
      <c r="D6429" s="11"/>
      <c r="E6429" s="11"/>
      <c r="F6429" s="9"/>
      <c r="G6429" s="9"/>
      <c r="H6429" s="9"/>
      <c r="I6429" s="9"/>
      <c r="J6429" s="9"/>
      <c r="K6429" s="9"/>
      <c r="L6429" s="9"/>
      <c r="M6429" s="9"/>
      <c r="N6429" s="9"/>
      <c r="O6429" s="12"/>
      <c r="P6429" s="9"/>
      <c r="Q6429" s="9"/>
    </row>
    <row r="6430" spans="1:17" x14ac:dyDescent="0.2">
      <c r="A6430" s="9"/>
      <c r="B6430" s="10"/>
      <c r="C6430" s="9"/>
      <c r="D6430" s="11"/>
      <c r="E6430" s="11"/>
      <c r="F6430" s="9"/>
      <c r="G6430" s="9"/>
      <c r="H6430" s="9"/>
      <c r="I6430" s="9"/>
      <c r="J6430" s="9"/>
      <c r="K6430" s="9"/>
      <c r="L6430" s="9"/>
      <c r="M6430" s="9"/>
      <c r="N6430" s="9"/>
      <c r="O6430" s="12"/>
      <c r="P6430" s="9"/>
      <c r="Q6430" s="9"/>
    </row>
    <row r="6431" spans="1:17" x14ac:dyDescent="0.2">
      <c r="A6431" s="9"/>
      <c r="B6431" s="10"/>
      <c r="C6431" s="9"/>
      <c r="D6431" s="11"/>
      <c r="E6431" s="11"/>
      <c r="F6431" s="9"/>
      <c r="G6431" s="9"/>
      <c r="H6431" s="9"/>
      <c r="I6431" s="9"/>
      <c r="J6431" s="9"/>
      <c r="K6431" s="9"/>
      <c r="L6431" s="9"/>
      <c r="M6431" s="9"/>
      <c r="N6431" s="9"/>
      <c r="O6431" s="12"/>
      <c r="P6431" s="9"/>
      <c r="Q6431" s="9"/>
    </row>
    <row r="6432" spans="1:17" x14ac:dyDescent="0.2">
      <c r="A6432" s="9"/>
      <c r="B6432" s="10"/>
      <c r="C6432" s="9"/>
      <c r="D6432" s="11"/>
      <c r="E6432" s="11"/>
      <c r="F6432" s="9"/>
      <c r="G6432" s="9"/>
      <c r="H6432" s="9"/>
      <c r="I6432" s="9"/>
      <c r="J6432" s="9"/>
      <c r="K6432" s="9"/>
      <c r="L6432" s="9"/>
      <c r="M6432" s="9"/>
      <c r="N6432" s="9"/>
      <c r="O6432" s="12"/>
      <c r="P6432" s="9"/>
      <c r="Q6432" s="9"/>
    </row>
    <row r="6433" spans="1:17" x14ac:dyDescent="0.2">
      <c r="A6433" s="9"/>
      <c r="B6433" s="10"/>
      <c r="C6433" s="9"/>
      <c r="D6433" s="11"/>
      <c r="E6433" s="11"/>
      <c r="F6433" s="9"/>
      <c r="G6433" s="9"/>
      <c r="H6433" s="9"/>
      <c r="I6433" s="9"/>
      <c r="J6433" s="9"/>
      <c r="K6433" s="9"/>
      <c r="L6433" s="9"/>
      <c r="M6433" s="9"/>
      <c r="N6433" s="9"/>
      <c r="O6433" s="12"/>
      <c r="P6433" s="9"/>
      <c r="Q6433" s="9"/>
    </row>
    <row r="6434" spans="1:17" x14ac:dyDescent="0.2">
      <c r="A6434" s="9"/>
      <c r="B6434" s="10"/>
      <c r="C6434" s="9"/>
      <c r="D6434" s="11"/>
      <c r="E6434" s="11"/>
      <c r="F6434" s="9"/>
      <c r="G6434" s="9"/>
      <c r="H6434" s="9"/>
      <c r="I6434" s="9"/>
      <c r="J6434" s="9"/>
      <c r="K6434" s="9"/>
      <c r="L6434" s="9"/>
      <c r="M6434" s="9"/>
      <c r="N6434" s="9"/>
      <c r="O6434" s="12"/>
      <c r="P6434" s="9"/>
      <c r="Q6434" s="9"/>
    </row>
    <row r="6435" spans="1:17" x14ac:dyDescent="0.2">
      <c r="A6435" s="9"/>
      <c r="B6435" s="10"/>
      <c r="C6435" s="9"/>
      <c r="D6435" s="11"/>
      <c r="E6435" s="11"/>
      <c r="F6435" s="9"/>
      <c r="G6435" s="9"/>
      <c r="H6435" s="9"/>
      <c r="I6435" s="9"/>
      <c r="J6435" s="9"/>
      <c r="K6435" s="9"/>
      <c r="L6435" s="9"/>
      <c r="M6435" s="9"/>
      <c r="N6435" s="9"/>
      <c r="O6435" s="12"/>
      <c r="P6435" s="9"/>
      <c r="Q6435" s="9"/>
    </row>
    <row r="6436" spans="1:17" x14ac:dyDescent="0.2">
      <c r="A6436" s="9"/>
      <c r="B6436" s="10"/>
      <c r="C6436" s="9"/>
      <c r="D6436" s="11"/>
      <c r="E6436" s="11"/>
      <c r="F6436" s="9"/>
      <c r="G6436" s="9"/>
      <c r="H6436" s="9"/>
      <c r="I6436" s="9"/>
      <c r="J6436" s="9"/>
      <c r="K6436" s="9"/>
      <c r="L6436" s="9"/>
      <c r="M6436" s="9"/>
      <c r="N6436" s="9"/>
      <c r="O6436" s="12"/>
      <c r="P6436" s="9"/>
      <c r="Q6436" s="9"/>
    </row>
    <row r="6437" spans="1:17" x14ac:dyDescent="0.2">
      <c r="A6437" s="9"/>
      <c r="B6437" s="10"/>
      <c r="C6437" s="9"/>
      <c r="D6437" s="11"/>
      <c r="E6437" s="11"/>
      <c r="F6437" s="9"/>
      <c r="G6437" s="9"/>
      <c r="H6437" s="9"/>
      <c r="I6437" s="9"/>
      <c r="J6437" s="9"/>
      <c r="K6437" s="9"/>
      <c r="L6437" s="9"/>
      <c r="M6437" s="9"/>
      <c r="N6437" s="9"/>
      <c r="O6437" s="12"/>
      <c r="P6437" s="9"/>
      <c r="Q6437" s="9"/>
    </row>
    <row r="6438" spans="1:17" x14ac:dyDescent="0.2">
      <c r="A6438" s="9"/>
      <c r="B6438" s="10"/>
      <c r="C6438" s="9"/>
      <c r="D6438" s="11"/>
      <c r="E6438" s="11"/>
      <c r="F6438" s="9"/>
      <c r="G6438" s="9"/>
      <c r="H6438" s="9"/>
      <c r="I6438" s="9"/>
      <c r="J6438" s="9"/>
      <c r="K6438" s="9"/>
      <c r="L6438" s="9"/>
      <c r="M6438" s="9"/>
      <c r="N6438" s="9"/>
      <c r="O6438" s="12"/>
      <c r="P6438" s="9"/>
      <c r="Q6438" s="9"/>
    </row>
    <row r="6439" spans="1:17" x14ac:dyDescent="0.2">
      <c r="A6439" s="9"/>
      <c r="B6439" s="10"/>
      <c r="C6439" s="9"/>
      <c r="D6439" s="11"/>
      <c r="E6439" s="11"/>
      <c r="F6439" s="9"/>
      <c r="G6439" s="9"/>
      <c r="H6439" s="9"/>
      <c r="I6439" s="9"/>
      <c r="J6439" s="9"/>
      <c r="K6439" s="9"/>
      <c r="L6439" s="9"/>
      <c r="M6439" s="9"/>
      <c r="N6439" s="9"/>
      <c r="O6439" s="12"/>
      <c r="P6439" s="9"/>
      <c r="Q6439" s="9"/>
    </row>
    <row r="6440" spans="1:17" x14ac:dyDescent="0.2">
      <c r="A6440" s="9"/>
      <c r="B6440" s="10"/>
      <c r="C6440" s="9"/>
      <c r="D6440" s="11"/>
      <c r="E6440" s="11"/>
      <c r="F6440" s="9"/>
      <c r="G6440" s="9"/>
      <c r="H6440" s="9"/>
      <c r="I6440" s="9"/>
      <c r="J6440" s="9"/>
      <c r="K6440" s="9"/>
      <c r="L6440" s="9"/>
      <c r="M6440" s="9"/>
      <c r="N6440" s="9"/>
      <c r="O6440" s="12"/>
      <c r="P6440" s="9"/>
      <c r="Q6440" s="9"/>
    </row>
    <row r="6441" spans="1:17" x14ac:dyDescent="0.2">
      <c r="A6441" s="9"/>
      <c r="B6441" s="10"/>
      <c r="C6441" s="9"/>
      <c r="D6441" s="11"/>
      <c r="E6441" s="11"/>
      <c r="F6441" s="9"/>
      <c r="G6441" s="9"/>
      <c r="H6441" s="9"/>
      <c r="I6441" s="9"/>
      <c r="J6441" s="9"/>
      <c r="K6441" s="9"/>
      <c r="L6441" s="9"/>
      <c r="M6441" s="9"/>
      <c r="N6441" s="9"/>
      <c r="O6441" s="12"/>
      <c r="P6441" s="9"/>
      <c r="Q6441" s="9"/>
    </row>
    <row r="6442" spans="1:17" x14ac:dyDescent="0.2">
      <c r="A6442" s="9"/>
      <c r="B6442" s="10"/>
      <c r="C6442" s="9"/>
      <c r="D6442" s="11"/>
      <c r="E6442" s="11"/>
      <c r="F6442" s="9"/>
      <c r="G6442" s="9"/>
      <c r="H6442" s="9"/>
      <c r="I6442" s="9"/>
      <c r="J6442" s="9"/>
      <c r="K6442" s="9"/>
      <c r="L6442" s="9"/>
      <c r="M6442" s="9"/>
      <c r="N6442" s="9"/>
      <c r="O6442" s="12"/>
      <c r="P6442" s="9"/>
      <c r="Q6442" s="9"/>
    </row>
    <row r="6443" spans="1:17" x14ac:dyDescent="0.2">
      <c r="A6443" s="9"/>
      <c r="B6443" s="10"/>
      <c r="C6443" s="9"/>
      <c r="D6443" s="11"/>
      <c r="E6443" s="11"/>
      <c r="F6443" s="9"/>
      <c r="G6443" s="9"/>
      <c r="H6443" s="9"/>
      <c r="I6443" s="9"/>
      <c r="J6443" s="9"/>
      <c r="K6443" s="9"/>
      <c r="L6443" s="9"/>
      <c r="M6443" s="9"/>
      <c r="N6443" s="9"/>
      <c r="O6443" s="12"/>
      <c r="P6443" s="9"/>
      <c r="Q6443" s="9"/>
    </row>
    <row r="6444" spans="1:17" x14ac:dyDescent="0.2">
      <c r="A6444" s="9"/>
      <c r="B6444" s="10"/>
      <c r="C6444" s="9"/>
      <c r="D6444" s="11"/>
      <c r="E6444" s="11"/>
      <c r="F6444" s="9"/>
      <c r="G6444" s="9"/>
      <c r="H6444" s="9"/>
      <c r="I6444" s="9"/>
      <c r="J6444" s="9"/>
      <c r="K6444" s="9"/>
      <c r="L6444" s="9"/>
      <c r="M6444" s="9"/>
      <c r="N6444" s="9"/>
      <c r="O6444" s="12"/>
      <c r="P6444" s="9"/>
      <c r="Q6444" s="9"/>
    </row>
    <row r="6445" spans="1:17" x14ac:dyDescent="0.2">
      <c r="A6445" s="9"/>
      <c r="B6445" s="10"/>
      <c r="C6445" s="9"/>
      <c r="D6445" s="11"/>
      <c r="E6445" s="11"/>
      <c r="F6445" s="9"/>
      <c r="G6445" s="9"/>
      <c r="H6445" s="9"/>
      <c r="I6445" s="9"/>
      <c r="J6445" s="9"/>
      <c r="K6445" s="9"/>
      <c r="L6445" s="9"/>
      <c r="M6445" s="9"/>
      <c r="N6445" s="9"/>
      <c r="O6445" s="12"/>
      <c r="P6445" s="9"/>
      <c r="Q6445" s="9"/>
    </row>
    <row r="6446" spans="1:17" x14ac:dyDescent="0.2">
      <c r="A6446" s="9"/>
      <c r="B6446" s="10"/>
      <c r="C6446" s="9"/>
      <c r="D6446" s="11"/>
      <c r="E6446" s="11"/>
      <c r="F6446" s="9"/>
      <c r="G6446" s="9"/>
      <c r="H6446" s="9"/>
      <c r="I6446" s="9"/>
      <c r="J6446" s="9"/>
      <c r="K6446" s="9"/>
      <c r="L6446" s="9"/>
      <c r="M6446" s="9"/>
      <c r="N6446" s="9"/>
      <c r="O6446" s="12"/>
      <c r="P6446" s="9"/>
      <c r="Q6446" s="9"/>
    </row>
    <row r="6447" spans="1:17" x14ac:dyDescent="0.2">
      <c r="A6447" s="9"/>
      <c r="B6447" s="10"/>
      <c r="C6447" s="9"/>
      <c r="D6447" s="11"/>
      <c r="E6447" s="11"/>
      <c r="F6447" s="9"/>
      <c r="G6447" s="9"/>
      <c r="H6447" s="9"/>
      <c r="I6447" s="9"/>
      <c r="J6447" s="9"/>
      <c r="K6447" s="9"/>
      <c r="L6447" s="9"/>
      <c r="M6447" s="9"/>
      <c r="N6447" s="9"/>
      <c r="O6447" s="12"/>
      <c r="P6447" s="9"/>
      <c r="Q6447" s="9"/>
    </row>
    <row r="6448" spans="1:17" x14ac:dyDescent="0.2">
      <c r="A6448" s="9"/>
      <c r="B6448" s="10"/>
      <c r="C6448" s="9"/>
      <c r="D6448" s="11"/>
      <c r="E6448" s="11"/>
      <c r="F6448" s="9"/>
      <c r="G6448" s="9"/>
      <c r="H6448" s="9"/>
      <c r="I6448" s="9"/>
      <c r="J6448" s="9"/>
      <c r="K6448" s="9"/>
      <c r="L6448" s="9"/>
      <c r="M6448" s="9"/>
      <c r="N6448" s="9"/>
      <c r="O6448" s="12"/>
      <c r="P6448" s="9"/>
      <c r="Q6448" s="9"/>
    </row>
    <row r="6449" spans="1:17" x14ac:dyDescent="0.2">
      <c r="A6449" s="9"/>
      <c r="B6449" s="10"/>
      <c r="C6449" s="9"/>
      <c r="D6449" s="11"/>
      <c r="E6449" s="11"/>
      <c r="F6449" s="9"/>
      <c r="G6449" s="9"/>
      <c r="H6449" s="9"/>
      <c r="I6449" s="9"/>
      <c r="J6449" s="9"/>
      <c r="K6449" s="9"/>
      <c r="L6449" s="9"/>
      <c r="M6449" s="9"/>
      <c r="N6449" s="9"/>
      <c r="O6449" s="12"/>
      <c r="P6449" s="9"/>
      <c r="Q6449" s="9"/>
    </row>
    <row r="6450" spans="1:17" x14ac:dyDescent="0.2">
      <c r="A6450" s="9"/>
      <c r="B6450" s="10"/>
      <c r="C6450" s="9"/>
      <c r="D6450" s="11"/>
      <c r="E6450" s="11"/>
      <c r="F6450" s="9"/>
      <c r="G6450" s="9"/>
      <c r="H6450" s="9"/>
      <c r="I6450" s="9"/>
      <c r="J6450" s="9"/>
      <c r="K6450" s="9"/>
      <c r="L6450" s="9"/>
      <c r="M6450" s="9"/>
      <c r="N6450" s="9"/>
      <c r="O6450" s="12"/>
      <c r="P6450" s="9"/>
      <c r="Q6450" s="9"/>
    </row>
    <row r="6451" spans="1:17" x14ac:dyDescent="0.2">
      <c r="A6451" s="9"/>
      <c r="B6451" s="10"/>
      <c r="C6451" s="9"/>
      <c r="D6451" s="11"/>
      <c r="E6451" s="11"/>
      <c r="F6451" s="9"/>
      <c r="G6451" s="9"/>
      <c r="H6451" s="9"/>
      <c r="I6451" s="9"/>
      <c r="J6451" s="9"/>
      <c r="K6451" s="9"/>
      <c r="L6451" s="9"/>
      <c r="M6451" s="9"/>
      <c r="N6451" s="9"/>
      <c r="O6451" s="12"/>
      <c r="P6451" s="9"/>
      <c r="Q6451" s="9"/>
    </row>
    <row r="6452" spans="1:17" x14ac:dyDescent="0.2">
      <c r="A6452" s="9"/>
      <c r="B6452" s="10"/>
      <c r="C6452" s="9"/>
      <c r="D6452" s="11"/>
      <c r="E6452" s="11"/>
      <c r="F6452" s="9"/>
      <c r="G6452" s="9"/>
      <c r="H6452" s="9"/>
      <c r="I6452" s="9"/>
      <c r="J6452" s="9"/>
      <c r="K6452" s="9"/>
      <c r="L6452" s="9"/>
      <c r="M6452" s="9"/>
      <c r="N6452" s="9"/>
      <c r="O6452" s="12"/>
      <c r="P6452" s="9"/>
      <c r="Q6452" s="9"/>
    </row>
    <row r="6453" spans="1:17" x14ac:dyDescent="0.2">
      <c r="A6453" s="9"/>
      <c r="B6453" s="10"/>
      <c r="C6453" s="9"/>
      <c r="D6453" s="11"/>
      <c r="E6453" s="11"/>
      <c r="F6453" s="9"/>
      <c r="G6453" s="9"/>
      <c r="H6453" s="9"/>
      <c r="I6453" s="9"/>
      <c r="J6453" s="9"/>
      <c r="K6453" s="9"/>
      <c r="L6453" s="9"/>
      <c r="M6453" s="9"/>
      <c r="N6453" s="9"/>
      <c r="O6453" s="12"/>
      <c r="P6453" s="9"/>
      <c r="Q6453" s="9"/>
    </row>
    <row r="6454" spans="1:17" x14ac:dyDescent="0.2">
      <c r="A6454" s="9"/>
      <c r="B6454" s="10"/>
      <c r="C6454" s="9"/>
      <c r="D6454" s="11"/>
      <c r="E6454" s="11"/>
      <c r="F6454" s="9"/>
      <c r="G6454" s="9"/>
      <c r="H6454" s="9"/>
      <c r="I6454" s="9"/>
      <c r="J6454" s="9"/>
      <c r="K6454" s="9"/>
      <c r="L6454" s="9"/>
      <c r="M6454" s="9"/>
      <c r="N6454" s="9"/>
      <c r="O6454" s="12"/>
      <c r="P6454" s="9"/>
      <c r="Q6454" s="9"/>
    </row>
    <row r="6455" spans="1:17" x14ac:dyDescent="0.2">
      <c r="A6455" s="9"/>
      <c r="B6455" s="10"/>
      <c r="C6455" s="9"/>
      <c r="D6455" s="11"/>
      <c r="E6455" s="11"/>
      <c r="F6455" s="9"/>
      <c r="G6455" s="9"/>
      <c r="H6455" s="9"/>
      <c r="I6455" s="9"/>
      <c r="J6455" s="9"/>
      <c r="K6455" s="9"/>
      <c r="L6455" s="9"/>
      <c r="M6455" s="9"/>
      <c r="N6455" s="9"/>
      <c r="O6455" s="12"/>
      <c r="P6455" s="9"/>
      <c r="Q6455" s="9"/>
    </row>
    <row r="6456" spans="1:17" x14ac:dyDescent="0.2">
      <c r="A6456" s="9"/>
      <c r="B6456" s="10"/>
      <c r="C6456" s="9"/>
      <c r="D6456" s="11"/>
      <c r="E6456" s="11"/>
      <c r="F6456" s="9"/>
      <c r="G6456" s="9"/>
      <c r="H6456" s="9"/>
      <c r="I6456" s="9"/>
      <c r="J6456" s="9"/>
      <c r="K6456" s="9"/>
      <c r="L6456" s="9"/>
      <c r="M6456" s="9"/>
      <c r="N6456" s="9"/>
      <c r="O6456" s="12"/>
      <c r="P6456" s="9"/>
      <c r="Q6456" s="9"/>
    </row>
    <row r="6457" spans="1:17" x14ac:dyDescent="0.2">
      <c r="A6457" s="9"/>
      <c r="B6457" s="10"/>
      <c r="C6457" s="9"/>
      <c r="D6457" s="11"/>
      <c r="E6457" s="11"/>
      <c r="F6457" s="9"/>
      <c r="G6457" s="9"/>
      <c r="H6457" s="9"/>
      <c r="I6457" s="9"/>
      <c r="J6457" s="9"/>
      <c r="K6457" s="9"/>
      <c r="L6457" s="9"/>
      <c r="M6457" s="9"/>
      <c r="N6457" s="9"/>
      <c r="O6457" s="12"/>
      <c r="P6457" s="9"/>
      <c r="Q6457" s="9"/>
    </row>
    <row r="6458" spans="1:17" x14ac:dyDescent="0.2">
      <c r="A6458" s="9"/>
      <c r="B6458" s="10"/>
      <c r="C6458" s="9"/>
      <c r="D6458" s="11"/>
      <c r="E6458" s="11"/>
      <c r="F6458" s="9"/>
      <c r="G6458" s="9"/>
      <c r="H6458" s="9"/>
      <c r="I6458" s="9"/>
      <c r="J6458" s="9"/>
      <c r="K6458" s="9"/>
      <c r="L6458" s="9"/>
      <c r="M6458" s="9"/>
      <c r="N6458" s="9"/>
      <c r="O6458" s="12"/>
      <c r="P6458" s="9"/>
      <c r="Q6458" s="9"/>
    </row>
    <row r="6459" spans="1:17" x14ac:dyDescent="0.2">
      <c r="A6459" s="9"/>
      <c r="B6459" s="10"/>
      <c r="C6459" s="9"/>
      <c r="D6459" s="11"/>
      <c r="E6459" s="11"/>
      <c r="F6459" s="9"/>
      <c r="G6459" s="9"/>
      <c r="H6459" s="9"/>
      <c r="I6459" s="9"/>
      <c r="J6459" s="9"/>
      <c r="K6459" s="9"/>
      <c r="L6459" s="9"/>
      <c r="M6459" s="9"/>
      <c r="N6459" s="9"/>
      <c r="O6459" s="12"/>
      <c r="P6459" s="9"/>
      <c r="Q6459" s="9"/>
    </row>
    <row r="6460" spans="1:17" x14ac:dyDescent="0.2">
      <c r="A6460" s="9"/>
      <c r="B6460" s="10"/>
      <c r="C6460" s="9"/>
      <c r="D6460" s="11"/>
      <c r="E6460" s="11"/>
      <c r="F6460" s="9"/>
      <c r="G6460" s="9"/>
      <c r="H6460" s="9"/>
      <c r="I6460" s="9"/>
      <c r="J6460" s="9"/>
      <c r="K6460" s="9"/>
      <c r="L6460" s="9"/>
      <c r="M6460" s="9"/>
      <c r="N6460" s="9"/>
      <c r="O6460" s="12"/>
      <c r="P6460" s="9"/>
      <c r="Q6460" s="9"/>
    </row>
    <row r="6461" spans="1:17" x14ac:dyDescent="0.2">
      <c r="A6461" s="9"/>
      <c r="B6461" s="10"/>
      <c r="C6461" s="9"/>
      <c r="D6461" s="11"/>
      <c r="E6461" s="11"/>
      <c r="F6461" s="9"/>
      <c r="G6461" s="9"/>
      <c r="H6461" s="9"/>
      <c r="I6461" s="9"/>
      <c r="J6461" s="9"/>
      <c r="K6461" s="9"/>
      <c r="L6461" s="9"/>
      <c r="M6461" s="9"/>
      <c r="N6461" s="9"/>
      <c r="O6461" s="12"/>
      <c r="P6461" s="9"/>
      <c r="Q6461" s="9"/>
    </row>
    <row r="6462" spans="1:17" x14ac:dyDescent="0.2">
      <c r="A6462" s="9"/>
      <c r="B6462" s="10"/>
      <c r="C6462" s="9"/>
      <c r="D6462" s="11"/>
      <c r="E6462" s="11"/>
      <c r="F6462" s="9"/>
      <c r="G6462" s="9"/>
      <c r="H6462" s="9"/>
      <c r="I6462" s="9"/>
      <c r="J6462" s="9"/>
      <c r="K6462" s="9"/>
      <c r="L6462" s="9"/>
      <c r="M6462" s="9"/>
      <c r="N6462" s="9"/>
      <c r="O6462" s="12"/>
      <c r="P6462" s="9"/>
      <c r="Q6462" s="9"/>
    </row>
    <row r="6463" spans="1:17" x14ac:dyDescent="0.2">
      <c r="A6463" s="9"/>
      <c r="B6463" s="10"/>
      <c r="C6463" s="9"/>
      <c r="D6463" s="11"/>
      <c r="E6463" s="11"/>
      <c r="F6463" s="9"/>
      <c r="G6463" s="9"/>
      <c r="H6463" s="9"/>
      <c r="I6463" s="9"/>
      <c r="J6463" s="9"/>
      <c r="K6463" s="9"/>
      <c r="L6463" s="9"/>
      <c r="M6463" s="9"/>
      <c r="N6463" s="9"/>
      <c r="O6463" s="12"/>
      <c r="P6463" s="9"/>
      <c r="Q6463" s="9"/>
    </row>
    <row r="6464" spans="1:17" x14ac:dyDescent="0.2">
      <c r="A6464" s="9"/>
      <c r="B6464" s="10"/>
      <c r="C6464" s="9"/>
      <c r="D6464" s="11"/>
      <c r="E6464" s="11"/>
      <c r="F6464" s="9"/>
      <c r="G6464" s="9"/>
      <c r="H6464" s="9"/>
      <c r="I6464" s="9"/>
      <c r="J6464" s="9"/>
      <c r="K6464" s="9"/>
      <c r="L6464" s="9"/>
      <c r="M6464" s="9"/>
      <c r="N6464" s="9"/>
      <c r="O6464" s="12"/>
      <c r="P6464" s="9"/>
      <c r="Q6464" s="9"/>
    </row>
    <row r="6465" spans="1:17" x14ac:dyDescent="0.2">
      <c r="A6465" s="9"/>
      <c r="B6465" s="10"/>
      <c r="C6465" s="9"/>
      <c r="D6465" s="11"/>
      <c r="E6465" s="11"/>
      <c r="F6465" s="9"/>
      <c r="G6465" s="9"/>
      <c r="H6465" s="9"/>
      <c r="I6465" s="9"/>
      <c r="J6465" s="9"/>
      <c r="K6465" s="9"/>
      <c r="L6465" s="9"/>
      <c r="M6465" s="9"/>
      <c r="N6465" s="9"/>
      <c r="O6465" s="12"/>
      <c r="P6465" s="9"/>
      <c r="Q6465" s="9"/>
    </row>
    <row r="6466" spans="1:17" x14ac:dyDescent="0.2">
      <c r="A6466" s="9"/>
      <c r="B6466" s="10"/>
      <c r="C6466" s="9"/>
      <c r="D6466" s="11"/>
      <c r="E6466" s="11"/>
      <c r="F6466" s="9"/>
      <c r="G6466" s="9"/>
      <c r="H6466" s="9"/>
      <c r="I6466" s="9"/>
      <c r="J6466" s="9"/>
      <c r="K6466" s="9"/>
      <c r="L6466" s="9"/>
      <c r="M6466" s="9"/>
      <c r="N6466" s="9"/>
      <c r="O6466" s="12"/>
      <c r="P6466" s="9"/>
      <c r="Q6466" s="9"/>
    </row>
    <row r="6467" spans="1:17" x14ac:dyDescent="0.2">
      <c r="A6467" s="9"/>
      <c r="B6467" s="10"/>
      <c r="C6467" s="9"/>
      <c r="D6467" s="11"/>
      <c r="E6467" s="11"/>
      <c r="F6467" s="9"/>
      <c r="G6467" s="9"/>
      <c r="H6467" s="9"/>
      <c r="I6467" s="9"/>
      <c r="J6467" s="9"/>
      <c r="K6467" s="9"/>
      <c r="L6467" s="9"/>
      <c r="M6467" s="9"/>
      <c r="N6467" s="9"/>
      <c r="O6467" s="12"/>
      <c r="P6467" s="9"/>
      <c r="Q6467" s="9"/>
    </row>
    <row r="6468" spans="1:17" x14ac:dyDescent="0.2">
      <c r="A6468" s="9"/>
      <c r="B6468" s="10"/>
      <c r="C6468" s="9"/>
      <c r="D6468" s="11"/>
      <c r="E6468" s="11"/>
      <c r="F6468" s="9"/>
      <c r="G6468" s="9"/>
      <c r="H6468" s="9"/>
      <c r="I6468" s="9"/>
      <c r="J6468" s="9"/>
      <c r="K6468" s="9"/>
      <c r="L6468" s="9"/>
      <c r="M6468" s="9"/>
      <c r="N6468" s="9"/>
      <c r="O6468" s="12"/>
      <c r="P6468" s="9"/>
      <c r="Q6468" s="9"/>
    </row>
    <row r="6469" spans="1:17" x14ac:dyDescent="0.2">
      <c r="A6469" s="9"/>
      <c r="B6469" s="10"/>
      <c r="C6469" s="9"/>
      <c r="D6469" s="11"/>
      <c r="E6469" s="11"/>
      <c r="F6469" s="9"/>
      <c r="G6469" s="9"/>
      <c r="H6469" s="9"/>
      <c r="I6469" s="9"/>
      <c r="J6469" s="9"/>
      <c r="K6469" s="9"/>
      <c r="L6469" s="9"/>
      <c r="M6469" s="9"/>
      <c r="N6469" s="9"/>
      <c r="O6469" s="12"/>
      <c r="P6469" s="9"/>
      <c r="Q6469" s="9"/>
    </row>
    <row r="6470" spans="1:17" x14ac:dyDescent="0.2">
      <c r="A6470" s="9"/>
      <c r="B6470" s="10"/>
      <c r="C6470" s="9"/>
      <c r="D6470" s="11"/>
      <c r="E6470" s="11"/>
      <c r="F6470" s="9"/>
      <c r="G6470" s="9"/>
      <c r="H6470" s="9"/>
      <c r="I6470" s="9"/>
      <c r="J6470" s="9"/>
      <c r="K6470" s="9"/>
      <c r="L6470" s="9"/>
      <c r="M6470" s="9"/>
      <c r="N6470" s="9"/>
      <c r="O6470" s="12"/>
      <c r="P6470" s="9"/>
      <c r="Q6470" s="9"/>
    </row>
    <row r="6471" spans="1:17" x14ac:dyDescent="0.2">
      <c r="A6471" s="9"/>
      <c r="B6471" s="10"/>
      <c r="C6471" s="9"/>
      <c r="D6471" s="11"/>
      <c r="E6471" s="11"/>
      <c r="F6471" s="9"/>
      <c r="G6471" s="9"/>
      <c r="H6471" s="9"/>
      <c r="I6471" s="9"/>
      <c r="J6471" s="9"/>
      <c r="K6471" s="9"/>
      <c r="L6471" s="9"/>
      <c r="M6471" s="9"/>
      <c r="N6471" s="9"/>
      <c r="O6471" s="12"/>
      <c r="P6471" s="9"/>
      <c r="Q6471" s="9"/>
    </row>
    <row r="6472" spans="1:17" x14ac:dyDescent="0.2">
      <c r="A6472" s="9"/>
      <c r="B6472" s="10"/>
      <c r="C6472" s="9"/>
      <c r="D6472" s="11"/>
      <c r="E6472" s="11"/>
      <c r="F6472" s="9"/>
      <c r="G6472" s="9"/>
      <c r="H6472" s="9"/>
      <c r="I6472" s="9"/>
      <c r="J6472" s="9"/>
      <c r="K6472" s="9"/>
      <c r="L6472" s="9"/>
      <c r="M6472" s="9"/>
      <c r="N6472" s="9"/>
      <c r="O6472" s="12"/>
      <c r="P6472" s="9"/>
      <c r="Q6472" s="9"/>
    </row>
    <row r="6473" spans="1:17" x14ac:dyDescent="0.2">
      <c r="A6473" s="9"/>
      <c r="B6473" s="10"/>
      <c r="C6473" s="9"/>
      <c r="D6473" s="11"/>
      <c r="E6473" s="11"/>
      <c r="F6473" s="9"/>
      <c r="G6473" s="9"/>
      <c r="H6473" s="9"/>
      <c r="I6473" s="9"/>
      <c r="J6473" s="9"/>
      <c r="K6473" s="9"/>
      <c r="L6473" s="9"/>
      <c r="M6473" s="9"/>
      <c r="N6473" s="9"/>
      <c r="O6473" s="12"/>
      <c r="P6473" s="9"/>
      <c r="Q6473" s="9"/>
    </row>
    <row r="6474" spans="1:17" x14ac:dyDescent="0.2">
      <c r="A6474" s="9"/>
      <c r="B6474" s="10"/>
      <c r="C6474" s="9"/>
      <c r="D6474" s="11"/>
      <c r="E6474" s="11"/>
      <c r="F6474" s="9"/>
      <c r="G6474" s="9"/>
      <c r="H6474" s="9"/>
      <c r="I6474" s="9"/>
      <c r="J6474" s="9"/>
      <c r="K6474" s="9"/>
      <c r="L6474" s="9"/>
      <c r="M6474" s="9"/>
      <c r="N6474" s="9"/>
      <c r="O6474" s="12"/>
      <c r="P6474" s="9"/>
      <c r="Q6474" s="9"/>
    </row>
    <row r="6475" spans="1:17" x14ac:dyDescent="0.2">
      <c r="A6475" s="9"/>
      <c r="B6475" s="10"/>
      <c r="C6475" s="9"/>
      <c r="D6475" s="11"/>
      <c r="E6475" s="11"/>
      <c r="F6475" s="9"/>
      <c r="G6475" s="9"/>
      <c r="H6475" s="9"/>
      <c r="I6475" s="9"/>
      <c r="J6475" s="9"/>
      <c r="K6475" s="9"/>
      <c r="L6475" s="9"/>
      <c r="M6475" s="9"/>
      <c r="N6475" s="9"/>
      <c r="O6475" s="12"/>
      <c r="P6475" s="9"/>
      <c r="Q6475" s="9"/>
    </row>
    <row r="6476" spans="1:17" x14ac:dyDescent="0.2">
      <c r="A6476" s="9"/>
      <c r="B6476" s="10"/>
      <c r="C6476" s="9"/>
      <c r="D6476" s="11"/>
      <c r="E6476" s="11"/>
      <c r="F6476" s="9"/>
      <c r="G6476" s="9"/>
      <c r="H6476" s="9"/>
      <c r="I6476" s="9"/>
      <c r="J6476" s="9"/>
      <c r="K6476" s="9"/>
      <c r="L6476" s="9"/>
      <c r="M6476" s="9"/>
      <c r="N6476" s="9"/>
      <c r="O6476" s="12"/>
      <c r="P6476" s="9"/>
      <c r="Q6476" s="9"/>
    </row>
    <row r="6477" spans="1:17" x14ac:dyDescent="0.2">
      <c r="A6477" s="9"/>
      <c r="B6477" s="10"/>
      <c r="C6477" s="9"/>
      <c r="D6477" s="11"/>
      <c r="E6477" s="11"/>
      <c r="F6477" s="9"/>
      <c r="G6477" s="9"/>
      <c r="H6477" s="9"/>
      <c r="I6477" s="9"/>
      <c r="J6477" s="9"/>
      <c r="K6477" s="9"/>
      <c r="L6477" s="9"/>
      <c r="M6477" s="9"/>
      <c r="N6477" s="9"/>
      <c r="O6477" s="12"/>
      <c r="P6477" s="9"/>
      <c r="Q6477" s="9"/>
    </row>
    <row r="6478" spans="1:17" x14ac:dyDescent="0.2">
      <c r="A6478" s="9"/>
      <c r="B6478" s="10"/>
      <c r="C6478" s="9"/>
      <c r="D6478" s="11"/>
      <c r="E6478" s="11"/>
      <c r="F6478" s="9"/>
      <c r="G6478" s="9"/>
      <c r="H6478" s="9"/>
      <c r="I6478" s="9"/>
      <c r="J6478" s="9"/>
      <c r="K6478" s="9"/>
      <c r="L6478" s="9"/>
      <c r="M6478" s="9"/>
      <c r="N6478" s="9"/>
      <c r="O6478" s="12"/>
      <c r="P6478" s="9"/>
      <c r="Q6478" s="9"/>
    </row>
    <row r="6479" spans="1:17" x14ac:dyDescent="0.2">
      <c r="A6479" s="9"/>
      <c r="B6479" s="10"/>
      <c r="C6479" s="9"/>
      <c r="D6479" s="11"/>
      <c r="E6479" s="11"/>
      <c r="F6479" s="9"/>
      <c r="G6479" s="9"/>
      <c r="H6479" s="9"/>
      <c r="I6479" s="9"/>
      <c r="J6479" s="9"/>
      <c r="K6479" s="9"/>
      <c r="L6479" s="9"/>
      <c r="M6479" s="9"/>
      <c r="N6479" s="9"/>
      <c r="O6479" s="12"/>
      <c r="P6479" s="9"/>
      <c r="Q6479" s="9"/>
    </row>
    <row r="6480" spans="1:17" x14ac:dyDescent="0.2">
      <c r="A6480" s="9"/>
      <c r="B6480" s="10"/>
      <c r="C6480" s="9"/>
      <c r="D6480" s="11"/>
      <c r="E6480" s="11"/>
      <c r="F6480" s="9"/>
      <c r="G6480" s="9"/>
      <c r="H6480" s="9"/>
      <c r="I6480" s="9"/>
      <c r="J6480" s="9"/>
      <c r="K6480" s="9"/>
      <c r="L6480" s="9"/>
      <c r="M6480" s="9"/>
      <c r="N6480" s="9"/>
      <c r="O6480" s="12"/>
      <c r="P6480" s="9"/>
      <c r="Q6480" s="9"/>
    </row>
    <row r="6481" spans="1:17" x14ac:dyDescent="0.2">
      <c r="A6481" s="9"/>
      <c r="B6481" s="10"/>
      <c r="C6481" s="9"/>
      <c r="D6481" s="11"/>
      <c r="E6481" s="11"/>
      <c r="F6481" s="9"/>
      <c r="G6481" s="9"/>
      <c r="H6481" s="9"/>
      <c r="I6481" s="9"/>
      <c r="J6481" s="9"/>
      <c r="K6481" s="9"/>
      <c r="L6481" s="9"/>
      <c r="M6481" s="9"/>
      <c r="N6481" s="9"/>
      <c r="O6481" s="12"/>
      <c r="P6481" s="9"/>
      <c r="Q6481" s="9"/>
    </row>
    <row r="6482" spans="1:17" x14ac:dyDescent="0.2">
      <c r="A6482" s="9"/>
      <c r="B6482" s="10"/>
      <c r="C6482" s="9"/>
      <c r="D6482" s="11"/>
      <c r="E6482" s="11"/>
      <c r="F6482" s="9"/>
      <c r="G6482" s="9"/>
      <c r="H6482" s="9"/>
      <c r="I6482" s="9"/>
      <c r="J6482" s="9"/>
      <c r="K6482" s="9"/>
      <c r="L6482" s="9"/>
      <c r="M6482" s="9"/>
      <c r="N6482" s="9"/>
      <c r="O6482" s="12"/>
      <c r="P6482" s="9"/>
      <c r="Q6482" s="9"/>
    </row>
    <row r="6483" spans="1:17" x14ac:dyDescent="0.2">
      <c r="A6483" s="9"/>
      <c r="B6483" s="10"/>
      <c r="C6483" s="9"/>
      <c r="D6483" s="11"/>
      <c r="E6483" s="11"/>
      <c r="F6483" s="9"/>
      <c r="G6483" s="9"/>
      <c r="H6483" s="9"/>
      <c r="I6483" s="9"/>
      <c r="J6483" s="9"/>
      <c r="K6483" s="9"/>
      <c r="L6483" s="9"/>
      <c r="M6483" s="9"/>
      <c r="N6483" s="9"/>
      <c r="O6483" s="12"/>
      <c r="P6483" s="9"/>
      <c r="Q6483" s="9"/>
    </row>
    <row r="6484" spans="1:17" x14ac:dyDescent="0.2">
      <c r="A6484" s="9"/>
      <c r="B6484" s="10"/>
      <c r="C6484" s="9"/>
      <c r="D6484" s="11"/>
      <c r="E6484" s="11"/>
      <c r="F6484" s="9"/>
      <c r="G6484" s="9"/>
      <c r="H6484" s="9"/>
      <c r="I6484" s="9"/>
      <c r="J6484" s="9"/>
      <c r="K6484" s="9"/>
      <c r="L6484" s="9"/>
      <c r="M6484" s="9"/>
      <c r="N6484" s="9"/>
      <c r="O6484" s="12"/>
      <c r="P6484" s="9"/>
      <c r="Q6484" s="9"/>
    </row>
    <row r="6485" spans="1:17" x14ac:dyDescent="0.2">
      <c r="A6485" s="9"/>
      <c r="B6485" s="10"/>
      <c r="C6485" s="9"/>
      <c r="D6485" s="11"/>
      <c r="E6485" s="11"/>
      <c r="F6485" s="9"/>
      <c r="G6485" s="9"/>
      <c r="H6485" s="9"/>
      <c r="I6485" s="9"/>
      <c r="J6485" s="9"/>
      <c r="K6485" s="9"/>
      <c r="L6485" s="9"/>
      <c r="M6485" s="9"/>
      <c r="N6485" s="9"/>
      <c r="O6485" s="12"/>
      <c r="P6485" s="9"/>
      <c r="Q6485" s="9"/>
    </row>
    <row r="6486" spans="1:17" x14ac:dyDescent="0.2">
      <c r="A6486" s="9"/>
      <c r="B6486" s="10"/>
      <c r="C6486" s="9"/>
      <c r="D6486" s="11"/>
      <c r="E6486" s="11"/>
      <c r="F6486" s="9"/>
      <c r="G6486" s="9"/>
      <c r="H6486" s="9"/>
      <c r="I6486" s="9"/>
      <c r="J6486" s="9"/>
      <c r="K6486" s="9"/>
      <c r="L6486" s="9"/>
      <c r="M6486" s="9"/>
      <c r="N6486" s="9"/>
      <c r="O6486" s="12"/>
      <c r="P6486" s="9"/>
      <c r="Q6486" s="9"/>
    </row>
    <row r="6487" spans="1:17" x14ac:dyDescent="0.2">
      <c r="A6487" s="9"/>
      <c r="B6487" s="10"/>
      <c r="C6487" s="9"/>
      <c r="D6487" s="11"/>
      <c r="E6487" s="11"/>
      <c r="F6487" s="9"/>
      <c r="G6487" s="9"/>
      <c r="H6487" s="9"/>
      <c r="I6487" s="9"/>
      <c r="J6487" s="9"/>
      <c r="K6487" s="9"/>
      <c r="L6487" s="9"/>
      <c r="M6487" s="9"/>
      <c r="N6487" s="9"/>
      <c r="O6487" s="12"/>
      <c r="P6487" s="9"/>
      <c r="Q6487" s="9"/>
    </row>
    <row r="6488" spans="1:17" x14ac:dyDescent="0.2">
      <c r="A6488" s="9"/>
      <c r="B6488" s="10"/>
      <c r="C6488" s="9"/>
      <c r="D6488" s="11"/>
      <c r="E6488" s="11"/>
      <c r="F6488" s="9"/>
      <c r="G6488" s="9"/>
      <c r="H6488" s="9"/>
      <c r="I6488" s="9"/>
      <c r="J6488" s="9"/>
      <c r="K6488" s="9"/>
      <c r="L6488" s="9"/>
      <c r="M6488" s="9"/>
      <c r="N6488" s="9"/>
      <c r="O6488" s="12"/>
      <c r="P6488" s="9"/>
      <c r="Q6488" s="9"/>
    </row>
    <row r="6489" spans="1:17" x14ac:dyDescent="0.2">
      <c r="A6489" s="9"/>
      <c r="B6489" s="10"/>
      <c r="C6489" s="9"/>
      <c r="D6489" s="11"/>
      <c r="E6489" s="11"/>
      <c r="F6489" s="9"/>
      <c r="G6489" s="9"/>
      <c r="H6489" s="9"/>
      <c r="I6489" s="9"/>
      <c r="J6489" s="9"/>
      <c r="K6489" s="9"/>
      <c r="L6489" s="9"/>
      <c r="M6489" s="9"/>
      <c r="N6489" s="9"/>
      <c r="O6489" s="12"/>
      <c r="P6489" s="9"/>
      <c r="Q6489" s="9"/>
    </row>
    <row r="6490" spans="1:17" x14ac:dyDescent="0.2">
      <c r="A6490" s="9"/>
      <c r="B6490" s="10"/>
      <c r="C6490" s="9"/>
      <c r="D6490" s="11"/>
      <c r="E6490" s="11"/>
      <c r="F6490" s="9"/>
      <c r="G6490" s="9"/>
      <c r="H6490" s="9"/>
      <c r="I6490" s="9"/>
      <c r="J6490" s="9"/>
      <c r="K6490" s="9"/>
      <c r="L6490" s="9"/>
      <c r="M6490" s="9"/>
      <c r="N6490" s="9"/>
      <c r="O6490" s="12"/>
      <c r="P6490" s="9"/>
      <c r="Q6490" s="9"/>
    </row>
    <row r="6491" spans="1:17" x14ac:dyDescent="0.2">
      <c r="A6491" s="9"/>
      <c r="B6491" s="10"/>
      <c r="C6491" s="9"/>
      <c r="D6491" s="11"/>
      <c r="E6491" s="11"/>
      <c r="F6491" s="9"/>
      <c r="G6491" s="9"/>
      <c r="H6491" s="9"/>
      <c r="I6491" s="9"/>
      <c r="J6491" s="9"/>
      <c r="K6491" s="9"/>
      <c r="L6491" s="9"/>
      <c r="M6491" s="9"/>
      <c r="N6491" s="9"/>
      <c r="O6491" s="12"/>
      <c r="P6491" s="9"/>
      <c r="Q6491" s="9"/>
    </row>
    <row r="6492" spans="1:17" x14ac:dyDescent="0.2">
      <c r="A6492" s="9"/>
      <c r="B6492" s="10"/>
      <c r="C6492" s="9"/>
      <c r="D6492" s="11"/>
      <c r="E6492" s="11"/>
      <c r="F6492" s="9"/>
      <c r="G6492" s="9"/>
      <c r="H6492" s="9"/>
      <c r="I6492" s="9"/>
      <c r="J6492" s="9"/>
      <c r="K6492" s="9"/>
      <c r="L6492" s="9"/>
      <c r="M6492" s="9"/>
      <c r="N6492" s="9"/>
      <c r="O6492" s="12"/>
      <c r="P6492" s="9"/>
      <c r="Q6492" s="9"/>
    </row>
    <row r="6493" spans="1:17" x14ac:dyDescent="0.2">
      <c r="A6493" s="9"/>
      <c r="B6493" s="10"/>
      <c r="C6493" s="9"/>
      <c r="D6493" s="11"/>
      <c r="E6493" s="11"/>
      <c r="F6493" s="9"/>
      <c r="G6493" s="9"/>
      <c r="H6493" s="9"/>
      <c r="I6493" s="9"/>
      <c r="J6493" s="9"/>
      <c r="K6493" s="9"/>
      <c r="L6493" s="9"/>
      <c r="M6493" s="9"/>
      <c r="N6493" s="9"/>
      <c r="O6493" s="12"/>
      <c r="P6493" s="9"/>
      <c r="Q6493" s="9"/>
    </row>
    <row r="6494" spans="1:17" x14ac:dyDescent="0.2">
      <c r="A6494" s="9"/>
      <c r="B6494" s="10"/>
      <c r="C6494" s="9"/>
      <c r="D6494" s="11"/>
      <c r="E6494" s="11"/>
      <c r="F6494" s="9"/>
      <c r="G6494" s="9"/>
      <c r="H6494" s="9"/>
      <c r="I6494" s="9"/>
      <c r="J6494" s="9"/>
      <c r="K6494" s="9"/>
      <c r="L6494" s="9"/>
      <c r="M6494" s="9"/>
      <c r="N6494" s="9"/>
      <c r="O6494" s="12"/>
      <c r="P6494" s="9"/>
      <c r="Q6494" s="9"/>
    </row>
    <row r="6495" spans="1:17" x14ac:dyDescent="0.2">
      <c r="A6495" s="9"/>
      <c r="B6495" s="10"/>
      <c r="C6495" s="9"/>
      <c r="D6495" s="11"/>
      <c r="E6495" s="11"/>
      <c r="F6495" s="9"/>
      <c r="G6495" s="9"/>
      <c r="H6495" s="9"/>
      <c r="I6495" s="9"/>
      <c r="J6495" s="9"/>
      <c r="K6495" s="9"/>
      <c r="L6495" s="9"/>
      <c r="M6495" s="9"/>
      <c r="N6495" s="9"/>
      <c r="O6495" s="12"/>
      <c r="P6495" s="9"/>
      <c r="Q6495" s="9"/>
    </row>
    <row r="6496" spans="1:17" x14ac:dyDescent="0.2">
      <c r="A6496" s="9"/>
      <c r="B6496" s="10"/>
      <c r="C6496" s="9"/>
      <c r="D6496" s="11"/>
      <c r="E6496" s="11"/>
      <c r="F6496" s="9"/>
      <c r="G6496" s="9"/>
      <c r="H6496" s="9"/>
      <c r="I6496" s="9"/>
      <c r="J6496" s="9"/>
      <c r="K6496" s="9"/>
      <c r="L6496" s="9"/>
      <c r="M6496" s="9"/>
      <c r="N6496" s="9"/>
      <c r="O6496" s="12"/>
      <c r="P6496" s="9"/>
      <c r="Q6496" s="9"/>
    </row>
    <row r="6497" spans="1:17" x14ac:dyDescent="0.2">
      <c r="A6497" s="9"/>
      <c r="B6497" s="10"/>
      <c r="C6497" s="9"/>
      <c r="D6497" s="11"/>
      <c r="E6497" s="11"/>
      <c r="F6497" s="9"/>
      <c r="G6497" s="9"/>
      <c r="H6497" s="9"/>
      <c r="I6497" s="9"/>
      <c r="J6497" s="9"/>
      <c r="K6497" s="9"/>
      <c r="L6497" s="9"/>
      <c r="M6497" s="9"/>
      <c r="N6497" s="9"/>
      <c r="O6497" s="12"/>
      <c r="P6497" s="9"/>
      <c r="Q6497" s="9"/>
    </row>
    <row r="6498" spans="1:17" x14ac:dyDescent="0.2">
      <c r="A6498" s="9"/>
      <c r="B6498" s="10"/>
      <c r="C6498" s="9"/>
      <c r="D6498" s="11"/>
      <c r="E6498" s="11"/>
      <c r="F6498" s="9"/>
      <c r="G6498" s="9"/>
      <c r="H6498" s="9"/>
      <c r="I6498" s="9"/>
      <c r="J6498" s="9"/>
      <c r="K6498" s="9"/>
      <c r="L6498" s="9"/>
      <c r="M6498" s="9"/>
      <c r="N6498" s="9"/>
      <c r="O6498" s="12"/>
      <c r="P6498" s="9"/>
      <c r="Q6498" s="9"/>
    </row>
    <row r="6499" spans="1:17" x14ac:dyDescent="0.2">
      <c r="A6499" s="9"/>
      <c r="B6499" s="10"/>
      <c r="C6499" s="9"/>
      <c r="D6499" s="11"/>
      <c r="E6499" s="11"/>
      <c r="F6499" s="9"/>
      <c r="G6499" s="9"/>
      <c r="H6499" s="9"/>
      <c r="I6499" s="9"/>
      <c r="J6499" s="9"/>
      <c r="K6499" s="9"/>
      <c r="L6499" s="9"/>
      <c r="M6499" s="9"/>
      <c r="N6499" s="9"/>
      <c r="O6499" s="12"/>
      <c r="P6499" s="9"/>
      <c r="Q6499" s="9"/>
    </row>
    <row r="6500" spans="1:17" x14ac:dyDescent="0.2">
      <c r="A6500" s="9"/>
      <c r="B6500" s="10"/>
      <c r="C6500" s="9"/>
      <c r="D6500" s="11"/>
      <c r="E6500" s="11"/>
      <c r="F6500" s="9"/>
      <c r="G6500" s="9"/>
      <c r="H6500" s="9"/>
      <c r="I6500" s="9"/>
      <c r="J6500" s="9"/>
      <c r="K6500" s="9"/>
      <c r="L6500" s="9"/>
      <c r="M6500" s="9"/>
      <c r="N6500" s="9"/>
      <c r="O6500" s="12"/>
      <c r="P6500" s="9"/>
      <c r="Q6500" s="9"/>
    </row>
    <row r="6501" spans="1:17" x14ac:dyDescent="0.2">
      <c r="A6501" s="9"/>
      <c r="B6501" s="10"/>
      <c r="C6501" s="9"/>
      <c r="D6501" s="11"/>
      <c r="E6501" s="11"/>
      <c r="F6501" s="9"/>
      <c r="G6501" s="9"/>
      <c r="H6501" s="9"/>
      <c r="I6501" s="9"/>
      <c r="J6501" s="9"/>
      <c r="K6501" s="9"/>
      <c r="L6501" s="9"/>
      <c r="M6501" s="9"/>
      <c r="N6501" s="9"/>
      <c r="O6501" s="12"/>
      <c r="P6501" s="9"/>
      <c r="Q6501" s="9"/>
    </row>
    <row r="6502" spans="1:17" x14ac:dyDescent="0.2">
      <c r="A6502" s="9"/>
      <c r="B6502" s="10"/>
      <c r="C6502" s="9"/>
      <c r="D6502" s="11"/>
      <c r="E6502" s="11"/>
      <c r="F6502" s="9"/>
      <c r="G6502" s="9"/>
      <c r="H6502" s="9"/>
      <c r="I6502" s="9"/>
      <c r="J6502" s="9"/>
      <c r="K6502" s="9"/>
      <c r="L6502" s="9"/>
      <c r="M6502" s="9"/>
      <c r="N6502" s="9"/>
      <c r="O6502" s="12"/>
      <c r="P6502" s="9"/>
      <c r="Q6502" s="9"/>
    </row>
    <row r="6503" spans="1:17" x14ac:dyDescent="0.2">
      <c r="A6503" s="9"/>
      <c r="B6503" s="10"/>
      <c r="C6503" s="9"/>
      <c r="D6503" s="11"/>
      <c r="E6503" s="11"/>
      <c r="F6503" s="9"/>
      <c r="G6503" s="9"/>
      <c r="H6503" s="9"/>
      <c r="I6503" s="9"/>
      <c r="J6503" s="9"/>
      <c r="K6503" s="9"/>
      <c r="L6503" s="9"/>
      <c r="M6503" s="9"/>
      <c r="N6503" s="9"/>
      <c r="O6503" s="12"/>
      <c r="P6503" s="9"/>
      <c r="Q6503" s="9"/>
    </row>
    <row r="6504" spans="1:17" x14ac:dyDescent="0.2">
      <c r="A6504" s="9"/>
      <c r="B6504" s="10"/>
      <c r="C6504" s="9"/>
      <c r="D6504" s="11"/>
      <c r="E6504" s="11"/>
      <c r="F6504" s="9"/>
      <c r="G6504" s="9"/>
      <c r="H6504" s="9"/>
      <c r="I6504" s="9"/>
      <c r="J6504" s="9"/>
      <c r="K6504" s="9"/>
      <c r="L6504" s="9"/>
      <c r="M6504" s="9"/>
      <c r="N6504" s="9"/>
      <c r="O6504" s="12"/>
      <c r="P6504" s="9"/>
      <c r="Q6504" s="9"/>
    </row>
    <row r="6505" spans="1:17" x14ac:dyDescent="0.2">
      <c r="A6505" s="9"/>
      <c r="B6505" s="10"/>
      <c r="C6505" s="9"/>
      <c r="D6505" s="11"/>
      <c r="E6505" s="11"/>
      <c r="F6505" s="9"/>
      <c r="G6505" s="9"/>
      <c r="H6505" s="9"/>
      <c r="I6505" s="9"/>
      <c r="J6505" s="9"/>
      <c r="K6505" s="9"/>
      <c r="L6505" s="9"/>
      <c r="M6505" s="9"/>
      <c r="N6505" s="9"/>
      <c r="O6505" s="12"/>
      <c r="P6505" s="9"/>
      <c r="Q6505" s="9"/>
    </row>
    <row r="6506" spans="1:17" x14ac:dyDescent="0.2">
      <c r="A6506" s="9"/>
      <c r="B6506" s="10"/>
      <c r="C6506" s="9"/>
      <c r="D6506" s="11"/>
      <c r="E6506" s="11"/>
      <c r="F6506" s="9"/>
      <c r="G6506" s="9"/>
      <c r="H6506" s="9"/>
      <c r="I6506" s="9"/>
      <c r="J6506" s="9"/>
      <c r="K6506" s="9"/>
      <c r="L6506" s="9"/>
      <c r="M6506" s="9"/>
      <c r="N6506" s="9"/>
      <c r="O6506" s="12"/>
      <c r="P6506" s="9"/>
      <c r="Q6506" s="9"/>
    </row>
    <row r="6507" spans="1:17" x14ac:dyDescent="0.2">
      <c r="A6507" s="9"/>
      <c r="B6507" s="10"/>
      <c r="C6507" s="9"/>
      <c r="D6507" s="11"/>
      <c r="E6507" s="11"/>
      <c r="F6507" s="9"/>
      <c r="G6507" s="9"/>
      <c r="H6507" s="9"/>
      <c r="I6507" s="9"/>
      <c r="J6507" s="9"/>
      <c r="K6507" s="9"/>
      <c r="L6507" s="9"/>
      <c r="M6507" s="9"/>
      <c r="N6507" s="9"/>
      <c r="O6507" s="12"/>
      <c r="P6507" s="9"/>
      <c r="Q6507" s="9"/>
    </row>
    <row r="6508" spans="1:17" x14ac:dyDescent="0.2">
      <c r="A6508" s="9"/>
      <c r="B6508" s="10"/>
      <c r="C6508" s="9"/>
      <c r="D6508" s="11"/>
      <c r="E6508" s="11"/>
      <c r="F6508" s="9"/>
      <c r="G6508" s="9"/>
      <c r="H6508" s="9"/>
      <c r="I6508" s="9"/>
      <c r="J6508" s="9"/>
      <c r="K6508" s="9"/>
      <c r="L6508" s="9"/>
      <c r="M6508" s="9"/>
      <c r="N6508" s="9"/>
      <c r="O6508" s="12"/>
      <c r="P6508" s="9"/>
      <c r="Q6508" s="9"/>
    </row>
    <row r="6509" spans="1:17" x14ac:dyDescent="0.2">
      <c r="A6509" s="9"/>
      <c r="B6509" s="10"/>
      <c r="C6509" s="9"/>
      <c r="D6509" s="11"/>
      <c r="E6509" s="11"/>
      <c r="F6509" s="9"/>
      <c r="G6509" s="9"/>
      <c r="H6509" s="9"/>
      <c r="I6509" s="9"/>
      <c r="J6509" s="9"/>
      <c r="K6509" s="9"/>
      <c r="L6509" s="9"/>
      <c r="M6509" s="9"/>
      <c r="N6509" s="9"/>
      <c r="O6509" s="12"/>
      <c r="P6509" s="9"/>
      <c r="Q6509" s="9"/>
    </row>
    <row r="6510" spans="1:17" x14ac:dyDescent="0.2">
      <c r="A6510" s="9"/>
      <c r="B6510" s="10"/>
      <c r="C6510" s="9"/>
      <c r="D6510" s="11"/>
      <c r="E6510" s="11"/>
      <c r="F6510" s="9"/>
      <c r="G6510" s="9"/>
      <c r="H6510" s="9"/>
      <c r="I6510" s="9"/>
      <c r="J6510" s="9"/>
      <c r="K6510" s="9"/>
      <c r="L6510" s="9"/>
      <c r="M6510" s="9"/>
      <c r="N6510" s="9"/>
      <c r="O6510" s="12"/>
      <c r="P6510" s="9"/>
      <c r="Q6510" s="9"/>
    </row>
    <row r="6511" spans="1:17" x14ac:dyDescent="0.2">
      <c r="A6511" s="9"/>
      <c r="B6511" s="10"/>
      <c r="C6511" s="9"/>
      <c r="D6511" s="11"/>
      <c r="E6511" s="11"/>
      <c r="F6511" s="9"/>
      <c r="G6511" s="9"/>
      <c r="H6511" s="9"/>
      <c r="I6511" s="9"/>
      <c r="J6511" s="9"/>
      <c r="K6511" s="9"/>
      <c r="L6511" s="9"/>
      <c r="M6511" s="9"/>
      <c r="N6511" s="9"/>
      <c r="O6511" s="12"/>
      <c r="P6511" s="9"/>
      <c r="Q6511" s="9"/>
    </row>
    <row r="6512" spans="1:17" x14ac:dyDescent="0.2">
      <c r="A6512" s="9"/>
      <c r="B6512" s="10"/>
      <c r="C6512" s="9"/>
      <c r="D6512" s="11"/>
      <c r="E6512" s="11"/>
      <c r="F6512" s="9"/>
      <c r="G6512" s="9"/>
      <c r="H6512" s="9"/>
      <c r="I6512" s="9"/>
      <c r="J6512" s="9"/>
      <c r="K6512" s="9"/>
      <c r="L6512" s="9"/>
      <c r="M6512" s="9"/>
      <c r="N6512" s="9"/>
      <c r="O6512" s="12"/>
      <c r="P6512" s="9"/>
      <c r="Q6512" s="9"/>
    </row>
    <row r="6513" spans="1:17" x14ac:dyDescent="0.2">
      <c r="A6513" s="9"/>
      <c r="B6513" s="10"/>
      <c r="C6513" s="9"/>
      <c r="D6513" s="11"/>
      <c r="E6513" s="11"/>
      <c r="F6513" s="9"/>
      <c r="G6513" s="9"/>
      <c r="H6513" s="9"/>
      <c r="I6513" s="9"/>
      <c r="J6513" s="9"/>
      <c r="K6513" s="9"/>
      <c r="L6513" s="9"/>
      <c r="M6513" s="9"/>
      <c r="N6513" s="9"/>
      <c r="O6513" s="12"/>
      <c r="P6513" s="9"/>
      <c r="Q6513" s="9"/>
    </row>
    <row r="6514" spans="1:17" x14ac:dyDescent="0.2">
      <c r="A6514" s="9"/>
      <c r="B6514" s="10"/>
      <c r="C6514" s="9"/>
      <c r="D6514" s="11"/>
      <c r="E6514" s="11"/>
      <c r="F6514" s="9"/>
      <c r="G6514" s="9"/>
      <c r="H6514" s="9"/>
      <c r="I6514" s="9"/>
      <c r="J6514" s="9"/>
      <c r="K6514" s="9"/>
      <c r="L6514" s="9"/>
      <c r="M6514" s="9"/>
      <c r="N6514" s="9"/>
      <c r="O6514" s="12"/>
      <c r="P6514" s="9"/>
      <c r="Q6514" s="9"/>
    </row>
    <row r="6515" spans="1:17" x14ac:dyDescent="0.2">
      <c r="A6515" s="9"/>
      <c r="B6515" s="10"/>
      <c r="C6515" s="9"/>
      <c r="D6515" s="11"/>
      <c r="E6515" s="11"/>
      <c r="F6515" s="9"/>
      <c r="G6515" s="9"/>
      <c r="H6515" s="9"/>
      <c r="I6515" s="9"/>
      <c r="J6515" s="9"/>
      <c r="K6515" s="9"/>
      <c r="L6515" s="9"/>
      <c r="M6515" s="9"/>
      <c r="N6515" s="9"/>
      <c r="O6515" s="12"/>
      <c r="P6515" s="9"/>
      <c r="Q6515" s="9"/>
    </row>
    <row r="6516" spans="1:17" x14ac:dyDescent="0.2">
      <c r="A6516" s="9"/>
      <c r="B6516" s="10"/>
      <c r="C6516" s="9"/>
      <c r="D6516" s="11"/>
      <c r="E6516" s="11"/>
      <c r="F6516" s="9"/>
      <c r="G6516" s="9"/>
      <c r="H6516" s="9"/>
      <c r="I6516" s="9"/>
      <c r="J6516" s="9"/>
      <c r="K6516" s="9"/>
      <c r="L6516" s="9"/>
      <c r="M6516" s="9"/>
      <c r="N6516" s="9"/>
      <c r="O6516" s="12"/>
      <c r="P6516" s="9"/>
      <c r="Q6516" s="9"/>
    </row>
    <row r="6517" spans="1:17" x14ac:dyDescent="0.2">
      <c r="A6517" s="9"/>
      <c r="B6517" s="10"/>
      <c r="C6517" s="9"/>
      <c r="D6517" s="11"/>
      <c r="E6517" s="11"/>
      <c r="F6517" s="9"/>
      <c r="G6517" s="9"/>
      <c r="H6517" s="9"/>
      <c r="I6517" s="9"/>
      <c r="J6517" s="9"/>
      <c r="K6517" s="9"/>
      <c r="L6517" s="9"/>
      <c r="M6517" s="9"/>
      <c r="N6517" s="9"/>
      <c r="O6517" s="12"/>
      <c r="P6517" s="9"/>
      <c r="Q6517" s="9"/>
    </row>
    <row r="6518" spans="1:17" x14ac:dyDescent="0.2">
      <c r="A6518" s="9"/>
      <c r="B6518" s="10"/>
      <c r="C6518" s="9"/>
      <c r="D6518" s="11"/>
      <c r="E6518" s="11"/>
      <c r="F6518" s="9"/>
      <c r="G6518" s="9"/>
      <c r="H6518" s="9"/>
      <c r="I6518" s="9"/>
      <c r="J6518" s="9"/>
      <c r="K6518" s="9"/>
      <c r="L6518" s="9"/>
      <c r="M6518" s="9"/>
      <c r="N6518" s="9"/>
      <c r="O6518" s="12"/>
      <c r="P6518" s="9"/>
      <c r="Q6518" s="9"/>
    </row>
    <row r="6519" spans="1:17" x14ac:dyDescent="0.2">
      <c r="A6519" s="9"/>
      <c r="B6519" s="10"/>
      <c r="C6519" s="9"/>
      <c r="D6519" s="11"/>
      <c r="E6519" s="11"/>
      <c r="F6519" s="9"/>
      <c r="G6519" s="9"/>
      <c r="H6519" s="9"/>
      <c r="I6519" s="9"/>
      <c r="J6519" s="9"/>
      <c r="K6519" s="9"/>
      <c r="L6519" s="9"/>
      <c r="M6519" s="9"/>
      <c r="N6519" s="9"/>
      <c r="O6519" s="12"/>
      <c r="P6519" s="9"/>
      <c r="Q6519" s="9"/>
    </row>
    <row r="6520" spans="1:17" x14ac:dyDescent="0.2">
      <c r="A6520" s="9"/>
      <c r="B6520" s="10"/>
      <c r="C6520" s="9"/>
      <c r="D6520" s="11"/>
      <c r="E6520" s="11"/>
      <c r="F6520" s="9"/>
      <c r="G6520" s="9"/>
      <c r="H6520" s="9"/>
      <c r="I6520" s="9"/>
      <c r="J6520" s="9"/>
      <c r="K6520" s="9"/>
      <c r="L6520" s="9"/>
      <c r="M6520" s="9"/>
      <c r="N6520" s="9"/>
      <c r="O6520" s="12"/>
      <c r="P6520" s="9"/>
      <c r="Q6520" s="9"/>
    </row>
    <row r="6521" spans="1:17" x14ac:dyDescent="0.2">
      <c r="A6521" s="9"/>
      <c r="B6521" s="10"/>
      <c r="C6521" s="9"/>
      <c r="D6521" s="11"/>
      <c r="E6521" s="11"/>
      <c r="F6521" s="9"/>
      <c r="G6521" s="9"/>
      <c r="H6521" s="9"/>
      <c r="I6521" s="9"/>
      <c r="J6521" s="9"/>
      <c r="K6521" s="9"/>
      <c r="L6521" s="9"/>
      <c r="M6521" s="9"/>
      <c r="N6521" s="9"/>
      <c r="O6521" s="12"/>
      <c r="P6521" s="9"/>
      <c r="Q6521" s="9"/>
    </row>
    <row r="6522" spans="1:17" x14ac:dyDescent="0.2">
      <c r="A6522" s="9"/>
      <c r="B6522" s="10"/>
      <c r="C6522" s="9"/>
      <c r="D6522" s="11"/>
      <c r="E6522" s="11"/>
      <c r="F6522" s="9"/>
      <c r="G6522" s="9"/>
      <c r="H6522" s="9"/>
      <c r="I6522" s="9"/>
      <c r="J6522" s="9"/>
      <c r="K6522" s="9"/>
      <c r="L6522" s="9"/>
      <c r="M6522" s="9"/>
      <c r="N6522" s="9"/>
      <c r="O6522" s="12"/>
      <c r="P6522" s="9"/>
      <c r="Q6522" s="9"/>
    </row>
    <row r="6523" spans="1:17" x14ac:dyDescent="0.2">
      <c r="A6523" s="9"/>
      <c r="B6523" s="10"/>
      <c r="C6523" s="9"/>
      <c r="D6523" s="11"/>
      <c r="E6523" s="11"/>
      <c r="F6523" s="9"/>
      <c r="G6523" s="9"/>
      <c r="H6523" s="9"/>
      <c r="I6523" s="9"/>
      <c r="J6523" s="9"/>
      <c r="K6523" s="9"/>
      <c r="L6523" s="9"/>
      <c r="M6523" s="9"/>
      <c r="N6523" s="9"/>
      <c r="O6523" s="12"/>
      <c r="P6523" s="9"/>
      <c r="Q6523" s="9"/>
    </row>
    <row r="6524" spans="1:17" x14ac:dyDescent="0.2">
      <c r="A6524" s="9"/>
      <c r="B6524" s="10"/>
      <c r="C6524" s="9"/>
      <c r="D6524" s="11"/>
      <c r="E6524" s="11"/>
      <c r="F6524" s="9"/>
      <c r="G6524" s="9"/>
      <c r="H6524" s="9"/>
      <c r="I6524" s="9"/>
      <c r="J6524" s="9"/>
      <c r="K6524" s="9"/>
      <c r="L6524" s="9"/>
      <c r="M6524" s="9"/>
      <c r="N6524" s="9"/>
      <c r="O6524" s="12"/>
      <c r="P6524" s="9"/>
      <c r="Q6524" s="9"/>
    </row>
    <row r="6525" spans="1:17" x14ac:dyDescent="0.2">
      <c r="A6525" s="9"/>
      <c r="B6525" s="10"/>
      <c r="C6525" s="9"/>
      <c r="D6525" s="11"/>
      <c r="E6525" s="11"/>
      <c r="F6525" s="9"/>
      <c r="G6525" s="9"/>
      <c r="H6525" s="9"/>
      <c r="I6525" s="9"/>
      <c r="J6525" s="9"/>
      <c r="K6525" s="9"/>
      <c r="L6525" s="9"/>
      <c r="M6525" s="9"/>
      <c r="N6525" s="9"/>
      <c r="O6525" s="12"/>
      <c r="P6525" s="9"/>
      <c r="Q6525" s="9"/>
    </row>
    <row r="6526" spans="1:17" x14ac:dyDescent="0.2">
      <c r="A6526" s="9"/>
      <c r="B6526" s="10"/>
      <c r="C6526" s="9"/>
      <c r="D6526" s="11"/>
      <c r="E6526" s="11"/>
      <c r="F6526" s="9"/>
      <c r="G6526" s="9"/>
      <c r="H6526" s="9"/>
      <c r="I6526" s="9"/>
      <c r="J6526" s="9"/>
      <c r="K6526" s="9"/>
      <c r="L6526" s="9"/>
      <c r="M6526" s="9"/>
      <c r="N6526" s="9"/>
      <c r="O6526" s="12"/>
      <c r="P6526" s="9"/>
      <c r="Q6526" s="9"/>
    </row>
    <row r="6527" spans="1:17" x14ac:dyDescent="0.2">
      <c r="A6527" s="9"/>
      <c r="B6527" s="10"/>
      <c r="C6527" s="9"/>
      <c r="D6527" s="11"/>
      <c r="E6527" s="11"/>
      <c r="F6527" s="9"/>
      <c r="G6527" s="9"/>
      <c r="H6527" s="9"/>
      <c r="I6527" s="9"/>
      <c r="J6527" s="9"/>
      <c r="K6527" s="9"/>
      <c r="L6527" s="9"/>
      <c r="M6527" s="9"/>
      <c r="N6527" s="9"/>
      <c r="O6527" s="12"/>
      <c r="P6527" s="9"/>
      <c r="Q6527" s="9"/>
    </row>
    <row r="6528" spans="1:17" x14ac:dyDescent="0.2">
      <c r="A6528" s="9"/>
      <c r="B6528" s="10"/>
      <c r="C6528" s="9"/>
      <c r="D6528" s="11"/>
      <c r="E6528" s="11"/>
      <c r="F6528" s="9"/>
      <c r="G6528" s="9"/>
      <c r="H6528" s="9"/>
      <c r="I6528" s="9"/>
      <c r="J6528" s="9"/>
      <c r="K6528" s="9"/>
      <c r="L6528" s="9"/>
      <c r="M6528" s="9"/>
      <c r="N6528" s="9"/>
      <c r="O6528" s="12"/>
      <c r="P6528" s="9"/>
      <c r="Q6528" s="9"/>
    </row>
    <row r="6529" spans="1:17" x14ac:dyDescent="0.2">
      <c r="A6529" s="9"/>
      <c r="B6529" s="10"/>
      <c r="C6529" s="9"/>
      <c r="D6529" s="11"/>
      <c r="E6529" s="11"/>
      <c r="F6529" s="9"/>
      <c r="G6529" s="9"/>
      <c r="H6529" s="9"/>
      <c r="I6529" s="9"/>
      <c r="J6529" s="9"/>
      <c r="K6529" s="9"/>
      <c r="L6529" s="9"/>
      <c r="M6529" s="9"/>
      <c r="N6529" s="9"/>
      <c r="O6529" s="12"/>
      <c r="P6529" s="9"/>
      <c r="Q6529" s="9"/>
    </row>
    <row r="6530" spans="1:17" x14ac:dyDescent="0.2">
      <c r="A6530" s="9"/>
      <c r="B6530" s="10"/>
      <c r="C6530" s="9"/>
      <c r="D6530" s="11"/>
      <c r="E6530" s="11"/>
      <c r="F6530" s="9"/>
      <c r="G6530" s="9"/>
      <c r="H6530" s="9"/>
      <c r="I6530" s="9"/>
      <c r="J6530" s="9"/>
      <c r="K6530" s="9"/>
      <c r="L6530" s="9"/>
      <c r="M6530" s="9"/>
      <c r="N6530" s="9"/>
      <c r="O6530" s="12"/>
      <c r="P6530" s="9"/>
      <c r="Q6530" s="9"/>
    </row>
    <row r="6531" spans="1:17" x14ac:dyDescent="0.2">
      <c r="A6531" s="9"/>
      <c r="B6531" s="10"/>
      <c r="C6531" s="9"/>
      <c r="D6531" s="11"/>
      <c r="E6531" s="11"/>
      <c r="F6531" s="9"/>
      <c r="G6531" s="9"/>
      <c r="H6531" s="9"/>
      <c r="I6531" s="9"/>
      <c r="J6531" s="9"/>
      <c r="K6531" s="9"/>
      <c r="L6531" s="9"/>
      <c r="M6531" s="9"/>
      <c r="N6531" s="9"/>
      <c r="O6531" s="12"/>
      <c r="P6531" s="9"/>
      <c r="Q6531" s="9"/>
    </row>
    <row r="6532" spans="1:17" x14ac:dyDescent="0.2">
      <c r="A6532" s="9"/>
      <c r="B6532" s="10"/>
      <c r="C6532" s="9"/>
      <c r="D6532" s="11"/>
      <c r="E6532" s="11"/>
      <c r="F6532" s="9"/>
      <c r="G6532" s="9"/>
      <c r="H6532" s="9"/>
      <c r="I6532" s="9"/>
      <c r="J6532" s="9"/>
      <c r="K6532" s="9"/>
      <c r="L6532" s="9"/>
      <c r="M6532" s="9"/>
      <c r="N6532" s="9"/>
      <c r="O6532" s="12"/>
      <c r="P6532" s="9"/>
      <c r="Q6532" s="9"/>
    </row>
    <row r="6533" spans="1:17" x14ac:dyDescent="0.2">
      <c r="A6533" s="9"/>
      <c r="B6533" s="10"/>
      <c r="C6533" s="9"/>
      <c r="D6533" s="11"/>
      <c r="E6533" s="11"/>
      <c r="F6533" s="9"/>
      <c r="G6533" s="9"/>
      <c r="H6533" s="9"/>
      <c r="I6533" s="9"/>
      <c r="J6533" s="9"/>
      <c r="K6533" s="9"/>
      <c r="L6533" s="9"/>
      <c r="M6533" s="9"/>
      <c r="N6533" s="9"/>
      <c r="O6533" s="12"/>
      <c r="P6533" s="9"/>
      <c r="Q6533" s="9"/>
    </row>
    <row r="6534" spans="1:17" x14ac:dyDescent="0.2">
      <c r="A6534" s="9"/>
      <c r="B6534" s="10"/>
      <c r="C6534" s="9"/>
      <c r="D6534" s="11"/>
      <c r="E6534" s="11"/>
      <c r="F6534" s="9"/>
      <c r="G6534" s="9"/>
      <c r="H6534" s="9"/>
      <c r="I6534" s="9"/>
      <c r="J6534" s="9"/>
      <c r="K6534" s="9"/>
      <c r="L6534" s="9"/>
      <c r="M6534" s="9"/>
      <c r="N6534" s="9"/>
      <c r="O6534" s="12"/>
      <c r="P6534" s="9"/>
      <c r="Q6534" s="9"/>
    </row>
    <row r="6535" spans="1:17" x14ac:dyDescent="0.2">
      <c r="A6535" s="9"/>
      <c r="B6535" s="10"/>
      <c r="C6535" s="9"/>
      <c r="D6535" s="11"/>
      <c r="E6535" s="11"/>
      <c r="F6535" s="9"/>
      <c r="G6535" s="9"/>
      <c r="H6535" s="9"/>
      <c r="I6535" s="9"/>
      <c r="J6535" s="9"/>
      <c r="K6535" s="9"/>
      <c r="L6535" s="9"/>
      <c r="M6535" s="9"/>
      <c r="N6535" s="9"/>
      <c r="O6535" s="12"/>
      <c r="P6535" s="9"/>
      <c r="Q6535" s="9"/>
    </row>
    <row r="6536" spans="1:17" x14ac:dyDescent="0.2">
      <c r="A6536" s="9"/>
      <c r="B6536" s="10"/>
      <c r="C6536" s="9"/>
      <c r="D6536" s="11"/>
      <c r="E6536" s="11"/>
      <c r="F6536" s="9"/>
      <c r="G6536" s="9"/>
      <c r="H6536" s="9"/>
      <c r="I6536" s="9"/>
      <c r="J6536" s="9"/>
      <c r="K6536" s="9"/>
      <c r="L6536" s="9"/>
      <c r="M6536" s="9"/>
      <c r="N6536" s="9"/>
      <c r="O6536" s="12"/>
      <c r="P6536" s="9"/>
      <c r="Q6536" s="9"/>
    </row>
    <row r="6537" spans="1:17" x14ac:dyDescent="0.2">
      <c r="A6537" s="9"/>
      <c r="B6537" s="10"/>
      <c r="C6537" s="9"/>
      <c r="D6537" s="11"/>
      <c r="E6537" s="11"/>
      <c r="F6537" s="9"/>
      <c r="G6537" s="9"/>
      <c r="H6537" s="9"/>
      <c r="I6537" s="9"/>
      <c r="J6537" s="9"/>
      <c r="K6537" s="9"/>
      <c r="L6537" s="9"/>
      <c r="M6537" s="9"/>
      <c r="N6537" s="9"/>
      <c r="O6537" s="12"/>
      <c r="P6537" s="9"/>
      <c r="Q6537" s="9"/>
    </row>
    <row r="6538" spans="1:17" x14ac:dyDescent="0.2">
      <c r="A6538" s="9"/>
      <c r="B6538" s="10"/>
      <c r="C6538" s="9"/>
      <c r="D6538" s="11"/>
      <c r="E6538" s="11"/>
      <c r="F6538" s="9"/>
      <c r="G6538" s="9"/>
      <c r="H6538" s="9"/>
      <c r="I6538" s="9"/>
      <c r="J6538" s="9"/>
      <c r="K6538" s="9"/>
      <c r="L6538" s="9"/>
      <c r="M6538" s="9"/>
      <c r="N6538" s="9"/>
      <c r="O6538" s="12"/>
      <c r="P6538" s="9"/>
      <c r="Q6538" s="9"/>
    </row>
    <row r="6539" spans="1:17" x14ac:dyDescent="0.2">
      <c r="A6539" s="9"/>
      <c r="B6539" s="10"/>
      <c r="C6539" s="9"/>
      <c r="D6539" s="11"/>
      <c r="E6539" s="11"/>
      <c r="F6539" s="9"/>
      <c r="G6539" s="9"/>
      <c r="H6539" s="9"/>
      <c r="I6539" s="9"/>
      <c r="J6539" s="9"/>
      <c r="K6539" s="9"/>
      <c r="L6539" s="9"/>
      <c r="M6539" s="9"/>
      <c r="N6539" s="9"/>
      <c r="O6539" s="12"/>
      <c r="P6539" s="9"/>
      <c r="Q6539" s="9"/>
    </row>
    <row r="6540" spans="1:17" x14ac:dyDescent="0.2">
      <c r="A6540" s="9"/>
      <c r="B6540" s="10"/>
      <c r="C6540" s="9"/>
      <c r="D6540" s="11"/>
      <c r="E6540" s="11"/>
      <c r="F6540" s="9"/>
      <c r="G6540" s="9"/>
      <c r="H6540" s="9"/>
      <c r="I6540" s="9"/>
      <c r="J6540" s="9"/>
      <c r="K6540" s="9"/>
      <c r="L6540" s="9"/>
      <c r="M6540" s="9"/>
      <c r="N6540" s="9"/>
      <c r="O6540" s="12"/>
      <c r="P6540" s="9"/>
      <c r="Q6540" s="9"/>
    </row>
    <row r="6541" spans="1:17" x14ac:dyDescent="0.2">
      <c r="A6541" s="9"/>
      <c r="B6541" s="10"/>
      <c r="C6541" s="9"/>
      <c r="D6541" s="11"/>
      <c r="E6541" s="11"/>
      <c r="F6541" s="9"/>
      <c r="G6541" s="9"/>
      <c r="H6541" s="9"/>
      <c r="I6541" s="9"/>
      <c r="J6541" s="9"/>
      <c r="K6541" s="9"/>
      <c r="L6541" s="9"/>
      <c r="M6541" s="9"/>
      <c r="N6541" s="9"/>
      <c r="O6541" s="12"/>
      <c r="P6541" s="9"/>
      <c r="Q6541" s="9"/>
    </row>
    <row r="6542" spans="1:17" x14ac:dyDescent="0.2">
      <c r="A6542" s="9"/>
      <c r="B6542" s="10"/>
      <c r="C6542" s="9"/>
      <c r="D6542" s="11"/>
      <c r="E6542" s="11"/>
      <c r="F6542" s="9"/>
      <c r="G6542" s="9"/>
      <c r="H6542" s="9"/>
      <c r="I6542" s="9"/>
      <c r="J6542" s="9"/>
      <c r="K6542" s="9"/>
      <c r="L6542" s="9"/>
      <c r="M6542" s="9"/>
      <c r="N6542" s="9"/>
      <c r="O6542" s="12"/>
      <c r="P6542" s="9"/>
      <c r="Q6542" s="9"/>
    </row>
    <row r="6543" spans="1:17" x14ac:dyDescent="0.2">
      <c r="A6543" s="9"/>
      <c r="B6543" s="10"/>
      <c r="C6543" s="9"/>
      <c r="D6543" s="11"/>
      <c r="E6543" s="11"/>
      <c r="F6543" s="9"/>
      <c r="G6543" s="9"/>
      <c r="H6543" s="9"/>
      <c r="I6543" s="9"/>
      <c r="J6543" s="9"/>
      <c r="K6543" s="9"/>
      <c r="L6543" s="9"/>
      <c r="M6543" s="9"/>
      <c r="N6543" s="9"/>
      <c r="O6543" s="12"/>
      <c r="P6543" s="9"/>
      <c r="Q6543" s="9"/>
    </row>
    <row r="6544" spans="1:17" x14ac:dyDescent="0.2">
      <c r="A6544" s="9"/>
      <c r="B6544" s="10"/>
      <c r="C6544" s="9"/>
      <c r="D6544" s="11"/>
      <c r="E6544" s="11"/>
      <c r="F6544" s="9"/>
      <c r="G6544" s="9"/>
      <c r="H6544" s="9"/>
      <c r="I6544" s="9"/>
      <c r="J6544" s="9"/>
      <c r="K6544" s="9"/>
      <c r="L6544" s="9"/>
      <c r="M6544" s="9"/>
      <c r="N6544" s="9"/>
      <c r="O6544" s="12"/>
      <c r="P6544" s="9"/>
      <c r="Q6544" s="9"/>
    </row>
    <row r="6545" spans="1:17" x14ac:dyDescent="0.2">
      <c r="A6545" s="9"/>
      <c r="B6545" s="10"/>
      <c r="C6545" s="9"/>
      <c r="D6545" s="11"/>
      <c r="E6545" s="11"/>
      <c r="F6545" s="9"/>
      <c r="G6545" s="9"/>
      <c r="H6545" s="9"/>
      <c r="I6545" s="9"/>
      <c r="J6545" s="9"/>
      <c r="K6545" s="9"/>
      <c r="L6545" s="9"/>
      <c r="M6545" s="9"/>
      <c r="N6545" s="9"/>
      <c r="O6545" s="12"/>
      <c r="P6545" s="9"/>
      <c r="Q6545" s="9"/>
    </row>
    <row r="6546" spans="1:17" x14ac:dyDescent="0.2">
      <c r="A6546" s="9"/>
      <c r="B6546" s="10"/>
      <c r="C6546" s="9"/>
      <c r="D6546" s="11"/>
      <c r="E6546" s="11"/>
      <c r="F6546" s="9"/>
      <c r="G6546" s="9"/>
      <c r="H6546" s="9"/>
      <c r="I6546" s="9"/>
      <c r="J6546" s="9"/>
      <c r="K6546" s="9"/>
      <c r="L6546" s="9"/>
      <c r="M6546" s="9"/>
      <c r="N6546" s="9"/>
      <c r="O6546" s="12"/>
      <c r="P6546" s="9"/>
      <c r="Q6546" s="9"/>
    </row>
    <row r="6547" spans="1:17" x14ac:dyDescent="0.2">
      <c r="A6547" s="9"/>
      <c r="B6547" s="10"/>
      <c r="C6547" s="9"/>
      <c r="D6547" s="11"/>
      <c r="E6547" s="11"/>
      <c r="F6547" s="9"/>
      <c r="G6547" s="9"/>
      <c r="H6547" s="9"/>
      <c r="I6547" s="9"/>
      <c r="J6547" s="9"/>
      <c r="K6547" s="9"/>
      <c r="L6547" s="9"/>
      <c r="M6547" s="9"/>
      <c r="N6547" s="9"/>
      <c r="O6547" s="12"/>
      <c r="P6547" s="9"/>
      <c r="Q6547" s="9"/>
    </row>
    <row r="6548" spans="1:17" x14ac:dyDescent="0.2">
      <c r="A6548" s="9"/>
      <c r="B6548" s="10"/>
      <c r="C6548" s="9"/>
      <c r="D6548" s="11"/>
      <c r="E6548" s="11"/>
      <c r="F6548" s="9"/>
      <c r="G6548" s="9"/>
      <c r="H6548" s="9"/>
      <c r="I6548" s="9"/>
      <c r="J6548" s="9"/>
      <c r="K6548" s="9"/>
      <c r="L6548" s="9"/>
      <c r="M6548" s="9"/>
      <c r="N6548" s="9"/>
      <c r="O6548" s="12"/>
      <c r="P6548" s="9"/>
      <c r="Q6548" s="9"/>
    </row>
    <row r="6549" spans="1:17" x14ac:dyDescent="0.2">
      <c r="A6549" s="9"/>
      <c r="B6549" s="10"/>
      <c r="C6549" s="9"/>
      <c r="D6549" s="11"/>
      <c r="E6549" s="11"/>
      <c r="F6549" s="9"/>
      <c r="G6549" s="9"/>
      <c r="H6549" s="9"/>
      <c r="I6549" s="9"/>
      <c r="J6549" s="9"/>
      <c r="K6549" s="9"/>
      <c r="L6549" s="9"/>
      <c r="M6549" s="9"/>
      <c r="N6549" s="9"/>
      <c r="O6549" s="12"/>
      <c r="P6549" s="9"/>
      <c r="Q6549" s="9"/>
    </row>
    <row r="6550" spans="1:17" x14ac:dyDescent="0.2">
      <c r="A6550" s="9"/>
      <c r="B6550" s="10"/>
      <c r="C6550" s="9"/>
      <c r="D6550" s="11"/>
      <c r="E6550" s="11"/>
      <c r="F6550" s="9"/>
      <c r="G6550" s="9"/>
      <c r="H6550" s="9"/>
      <c r="I6550" s="9"/>
      <c r="J6550" s="9"/>
      <c r="K6550" s="9"/>
      <c r="L6550" s="9"/>
      <c r="M6550" s="9"/>
      <c r="N6550" s="9"/>
      <c r="O6550" s="12"/>
      <c r="P6550" s="9"/>
      <c r="Q6550" s="9"/>
    </row>
    <row r="6551" spans="1:17" x14ac:dyDescent="0.2">
      <c r="A6551" s="9"/>
      <c r="B6551" s="10"/>
      <c r="C6551" s="9"/>
      <c r="D6551" s="11"/>
      <c r="E6551" s="11"/>
      <c r="F6551" s="9"/>
      <c r="G6551" s="9"/>
      <c r="H6551" s="9"/>
      <c r="I6551" s="9"/>
      <c r="J6551" s="9"/>
      <c r="K6551" s="9"/>
      <c r="L6551" s="9"/>
      <c r="M6551" s="9"/>
      <c r="N6551" s="9"/>
      <c r="O6551" s="12"/>
      <c r="P6551" s="9"/>
      <c r="Q6551" s="9"/>
    </row>
    <row r="6552" spans="1:17" x14ac:dyDescent="0.2">
      <c r="A6552" s="9"/>
      <c r="B6552" s="10"/>
      <c r="C6552" s="9"/>
      <c r="D6552" s="11"/>
      <c r="E6552" s="11"/>
      <c r="F6552" s="9"/>
      <c r="G6552" s="9"/>
      <c r="H6552" s="9"/>
      <c r="I6552" s="9"/>
      <c r="J6552" s="9"/>
      <c r="K6552" s="9"/>
      <c r="L6552" s="9"/>
      <c r="M6552" s="9"/>
      <c r="N6552" s="9"/>
      <c r="O6552" s="12"/>
      <c r="P6552" s="9"/>
      <c r="Q6552" s="9"/>
    </row>
    <row r="6553" spans="1:17" x14ac:dyDescent="0.2">
      <c r="A6553" s="9"/>
      <c r="B6553" s="10"/>
      <c r="C6553" s="9"/>
      <c r="D6553" s="11"/>
      <c r="E6553" s="11"/>
      <c r="F6553" s="9"/>
      <c r="G6553" s="9"/>
      <c r="H6553" s="9"/>
      <c r="I6553" s="9"/>
      <c r="J6553" s="9"/>
      <c r="K6553" s="9"/>
      <c r="L6553" s="9"/>
      <c r="M6553" s="9"/>
      <c r="N6553" s="9"/>
      <c r="O6553" s="12"/>
      <c r="P6553" s="9"/>
      <c r="Q6553" s="9"/>
    </row>
    <row r="6554" spans="1:17" x14ac:dyDescent="0.2">
      <c r="A6554" s="9"/>
      <c r="B6554" s="10"/>
      <c r="C6554" s="9"/>
      <c r="D6554" s="11"/>
      <c r="E6554" s="11"/>
      <c r="F6554" s="9"/>
      <c r="G6554" s="9"/>
      <c r="H6554" s="9"/>
      <c r="I6554" s="9"/>
      <c r="J6554" s="9"/>
      <c r="K6554" s="9"/>
      <c r="L6554" s="9"/>
      <c r="M6554" s="9"/>
      <c r="N6554" s="9"/>
      <c r="O6554" s="12"/>
      <c r="P6554" s="9"/>
      <c r="Q6554" s="9"/>
    </row>
    <row r="6555" spans="1:17" x14ac:dyDescent="0.2">
      <c r="A6555" s="9"/>
      <c r="B6555" s="10"/>
      <c r="C6555" s="9"/>
      <c r="D6555" s="11"/>
      <c r="E6555" s="11"/>
      <c r="F6555" s="9"/>
      <c r="G6555" s="9"/>
      <c r="H6555" s="9"/>
      <c r="I6555" s="9"/>
      <c r="J6555" s="9"/>
      <c r="K6555" s="9"/>
      <c r="L6555" s="9"/>
      <c r="M6555" s="9"/>
      <c r="N6555" s="9"/>
      <c r="O6555" s="12"/>
      <c r="P6555" s="9"/>
      <c r="Q6555" s="9"/>
    </row>
    <row r="6556" spans="1:17" x14ac:dyDescent="0.2">
      <c r="A6556" s="9"/>
      <c r="B6556" s="10"/>
      <c r="C6556" s="9"/>
      <c r="D6556" s="11"/>
      <c r="E6556" s="11"/>
      <c r="F6556" s="9"/>
      <c r="G6556" s="9"/>
      <c r="H6556" s="9"/>
      <c r="I6556" s="9"/>
      <c r="J6556" s="9"/>
      <c r="K6556" s="9"/>
      <c r="L6556" s="9"/>
      <c r="M6556" s="9"/>
      <c r="N6556" s="9"/>
      <c r="O6556" s="12"/>
      <c r="P6556" s="9"/>
      <c r="Q6556" s="9"/>
    </row>
    <row r="6557" spans="1:17" x14ac:dyDescent="0.2">
      <c r="A6557" s="9"/>
      <c r="B6557" s="10"/>
      <c r="C6557" s="9"/>
      <c r="D6557" s="11"/>
      <c r="E6557" s="11"/>
      <c r="F6557" s="9"/>
      <c r="G6557" s="9"/>
      <c r="H6557" s="9"/>
      <c r="I6557" s="9"/>
      <c r="J6557" s="9"/>
      <c r="K6557" s="9"/>
      <c r="L6557" s="9"/>
      <c r="M6557" s="9"/>
      <c r="N6557" s="9"/>
      <c r="O6557" s="12"/>
      <c r="P6557" s="9"/>
      <c r="Q6557" s="9"/>
    </row>
    <row r="6558" spans="1:17" x14ac:dyDescent="0.2">
      <c r="A6558" s="9"/>
      <c r="B6558" s="10"/>
      <c r="C6558" s="9"/>
      <c r="D6558" s="11"/>
      <c r="E6558" s="11"/>
      <c r="F6558" s="9"/>
      <c r="G6558" s="9"/>
      <c r="H6558" s="9"/>
      <c r="I6558" s="9"/>
      <c r="J6558" s="9"/>
      <c r="K6558" s="9"/>
      <c r="L6558" s="9"/>
      <c r="M6558" s="9"/>
      <c r="N6558" s="9"/>
      <c r="O6558" s="12"/>
      <c r="P6558" s="9"/>
      <c r="Q6558" s="9"/>
    </row>
    <row r="6559" spans="1:17" x14ac:dyDescent="0.2">
      <c r="A6559" s="9"/>
      <c r="B6559" s="10"/>
      <c r="C6559" s="9"/>
      <c r="D6559" s="11"/>
      <c r="E6559" s="11"/>
      <c r="F6559" s="9"/>
      <c r="G6559" s="9"/>
      <c r="H6559" s="9"/>
      <c r="I6559" s="9"/>
      <c r="J6559" s="9"/>
      <c r="K6559" s="9"/>
      <c r="L6559" s="9"/>
      <c r="M6559" s="9"/>
      <c r="N6559" s="9"/>
      <c r="O6559" s="12"/>
      <c r="P6559" s="9"/>
      <c r="Q6559" s="9"/>
    </row>
    <row r="6560" spans="1:17" x14ac:dyDescent="0.2">
      <c r="A6560" s="9"/>
      <c r="B6560" s="10"/>
      <c r="C6560" s="9"/>
      <c r="D6560" s="11"/>
      <c r="E6560" s="11"/>
      <c r="F6560" s="9"/>
      <c r="G6560" s="9"/>
      <c r="H6560" s="9"/>
      <c r="I6560" s="9"/>
      <c r="J6560" s="9"/>
      <c r="K6560" s="9"/>
      <c r="L6560" s="9"/>
      <c r="M6560" s="9"/>
      <c r="N6560" s="9"/>
      <c r="O6560" s="12"/>
      <c r="P6560" s="9"/>
      <c r="Q6560" s="9"/>
    </row>
    <row r="6561" spans="1:17" x14ac:dyDescent="0.2">
      <c r="A6561" s="9"/>
      <c r="B6561" s="10"/>
      <c r="C6561" s="9"/>
      <c r="D6561" s="11"/>
      <c r="E6561" s="11"/>
      <c r="F6561" s="9"/>
      <c r="G6561" s="9"/>
      <c r="H6561" s="9"/>
      <c r="I6561" s="9"/>
      <c r="J6561" s="9"/>
      <c r="K6561" s="9"/>
      <c r="L6561" s="9"/>
      <c r="M6561" s="9"/>
      <c r="N6561" s="9"/>
      <c r="O6561" s="12"/>
      <c r="P6561" s="9"/>
      <c r="Q6561" s="9"/>
    </row>
    <row r="6562" spans="1:17" x14ac:dyDescent="0.2">
      <c r="A6562" s="9"/>
      <c r="B6562" s="10"/>
      <c r="C6562" s="9"/>
      <c r="D6562" s="11"/>
      <c r="E6562" s="11"/>
      <c r="F6562" s="9"/>
      <c r="G6562" s="9"/>
      <c r="H6562" s="9"/>
      <c r="I6562" s="9"/>
      <c r="J6562" s="9"/>
      <c r="K6562" s="9"/>
      <c r="L6562" s="9"/>
      <c r="M6562" s="9"/>
      <c r="N6562" s="9"/>
      <c r="O6562" s="12"/>
      <c r="P6562" s="9"/>
      <c r="Q6562" s="9"/>
    </row>
    <row r="6563" spans="1:17" x14ac:dyDescent="0.2">
      <c r="A6563" s="9"/>
      <c r="B6563" s="10"/>
      <c r="C6563" s="9"/>
      <c r="D6563" s="11"/>
      <c r="E6563" s="11"/>
      <c r="F6563" s="9"/>
      <c r="G6563" s="9"/>
      <c r="H6563" s="9"/>
      <c r="I6563" s="9"/>
      <c r="J6563" s="9"/>
      <c r="K6563" s="9"/>
      <c r="L6563" s="9"/>
      <c r="M6563" s="9"/>
      <c r="N6563" s="9"/>
      <c r="O6563" s="12"/>
      <c r="P6563" s="9"/>
      <c r="Q6563" s="9"/>
    </row>
    <row r="6564" spans="1:17" x14ac:dyDescent="0.2">
      <c r="A6564" s="9"/>
      <c r="B6564" s="10"/>
      <c r="C6564" s="9"/>
      <c r="D6564" s="11"/>
      <c r="E6564" s="11"/>
      <c r="F6564" s="9"/>
      <c r="G6564" s="9"/>
      <c r="H6564" s="9"/>
      <c r="I6564" s="9"/>
      <c r="J6564" s="9"/>
      <c r="K6564" s="9"/>
      <c r="L6564" s="9"/>
      <c r="M6564" s="9"/>
      <c r="N6564" s="9"/>
      <c r="O6564" s="12"/>
      <c r="P6564" s="9"/>
      <c r="Q6564" s="9"/>
    </row>
    <row r="6565" spans="1:17" x14ac:dyDescent="0.2">
      <c r="A6565" s="9"/>
      <c r="B6565" s="10"/>
      <c r="C6565" s="9"/>
      <c r="D6565" s="11"/>
      <c r="E6565" s="11"/>
      <c r="F6565" s="9"/>
      <c r="G6565" s="9"/>
      <c r="H6565" s="9"/>
      <c r="I6565" s="9"/>
      <c r="J6565" s="9"/>
      <c r="K6565" s="9"/>
      <c r="L6565" s="9"/>
      <c r="M6565" s="9"/>
      <c r="N6565" s="9"/>
      <c r="O6565" s="12"/>
      <c r="P6565" s="9"/>
      <c r="Q6565" s="9"/>
    </row>
    <row r="6566" spans="1:17" x14ac:dyDescent="0.2">
      <c r="A6566" s="9"/>
      <c r="B6566" s="10"/>
      <c r="C6566" s="9"/>
      <c r="D6566" s="11"/>
      <c r="E6566" s="11"/>
      <c r="F6566" s="9"/>
      <c r="G6566" s="9"/>
      <c r="H6566" s="9"/>
      <c r="I6566" s="9"/>
      <c r="J6566" s="9"/>
      <c r="K6566" s="9"/>
      <c r="L6566" s="9"/>
      <c r="M6566" s="9"/>
      <c r="N6566" s="9"/>
      <c r="O6566" s="12"/>
      <c r="P6566" s="9"/>
      <c r="Q6566" s="9"/>
    </row>
    <row r="6567" spans="1:17" x14ac:dyDescent="0.2">
      <c r="A6567" s="9"/>
      <c r="B6567" s="10"/>
      <c r="C6567" s="9"/>
      <c r="D6567" s="11"/>
      <c r="E6567" s="11"/>
      <c r="F6567" s="9"/>
      <c r="G6567" s="9"/>
      <c r="H6567" s="9"/>
      <c r="I6567" s="9"/>
      <c r="J6567" s="9"/>
      <c r="K6567" s="9"/>
      <c r="L6567" s="9"/>
      <c r="M6567" s="9"/>
      <c r="N6567" s="9"/>
      <c r="O6567" s="12"/>
      <c r="P6567" s="9"/>
      <c r="Q6567" s="9"/>
    </row>
    <row r="6568" spans="1:17" x14ac:dyDescent="0.2">
      <c r="A6568" s="9"/>
      <c r="B6568" s="10"/>
      <c r="C6568" s="9"/>
      <c r="D6568" s="11"/>
      <c r="E6568" s="11"/>
      <c r="F6568" s="9"/>
      <c r="G6568" s="9"/>
      <c r="H6568" s="9"/>
      <c r="I6568" s="9"/>
      <c r="J6568" s="9"/>
      <c r="K6568" s="9"/>
      <c r="L6568" s="9"/>
      <c r="M6568" s="9"/>
      <c r="N6568" s="9"/>
      <c r="O6568" s="12"/>
      <c r="P6568" s="9"/>
      <c r="Q6568" s="9"/>
    </row>
    <row r="6569" spans="1:17" x14ac:dyDescent="0.2">
      <c r="A6569" s="9"/>
      <c r="B6569" s="10"/>
      <c r="C6569" s="9"/>
      <c r="D6569" s="11"/>
      <c r="E6569" s="11"/>
      <c r="F6569" s="9"/>
      <c r="G6569" s="9"/>
      <c r="H6569" s="9"/>
      <c r="I6569" s="9"/>
      <c r="J6569" s="9"/>
      <c r="K6569" s="9"/>
      <c r="L6569" s="9"/>
      <c r="M6569" s="9"/>
      <c r="N6569" s="9"/>
      <c r="O6569" s="12"/>
      <c r="P6569" s="9"/>
      <c r="Q6569" s="9"/>
    </row>
    <row r="6570" spans="1:17" x14ac:dyDescent="0.2">
      <c r="A6570" s="9"/>
      <c r="B6570" s="10"/>
      <c r="C6570" s="9"/>
      <c r="D6570" s="11"/>
      <c r="E6570" s="11"/>
      <c r="F6570" s="9"/>
      <c r="G6570" s="9"/>
      <c r="H6570" s="9"/>
      <c r="I6570" s="9"/>
      <c r="J6570" s="9"/>
      <c r="K6570" s="9"/>
      <c r="L6570" s="9"/>
      <c r="M6570" s="9"/>
      <c r="N6570" s="9"/>
      <c r="O6570" s="12"/>
      <c r="P6570" s="9"/>
      <c r="Q6570" s="9"/>
    </row>
    <row r="6571" spans="1:17" x14ac:dyDescent="0.2">
      <c r="A6571" s="9"/>
      <c r="B6571" s="10"/>
      <c r="C6571" s="9"/>
      <c r="D6571" s="11"/>
      <c r="E6571" s="11"/>
      <c r="F6571" s="9"/>
      <c r="G6571" s="9"/>
      <c r="H6571" s="9"/>
      <c r="I6571" s="9"/>
      <c r="J6571" s="9"/>
      <c r="K6571" s="9"/>
      <c r="L6571" s="9"/>
      <c r="M6571" s="9"/>
      <c r="N6571" s="9"/>
      <c r="O6571" s="12"/>
      <c r="P6571" s="9"/>
      <c r="Q6571" s="9"/>
    </row>
    <row r="6572" spans="1:17" x14ac:dyDescent="0.2">
      <c r="A6572" s="9"/>
      <c r="B6572" s="10"/>
      <c r="C6572" s="9"/>
      <c r="D6572" s="11"/>
      <c r="E6572" s="11"/>
      <c r="F6572" s="9"/>
      <c r="G6572" s="9"/>
      <c r="H6572" s="9"/>
      <c r="I6572" s="9"/>
      <c r="J6572" s="9"/>
      <c r="K6572" s="9"/>
      <c r="L6572" s="9"/>
      <c r="M6572" s="9"/>
      <c r="N6572" s="9"/>
      <c r="O6572" s="12"/>
      <c r="P6572" s="9"/>
      <c r="Q6572" s="9"/>
    </row>
    <row r="6573" spans="1:17" x14ac:dyDescent="0.2">
      <c r="A6573" s="9"/>
      <c r="B6573" s="10"/>
      <c r="C6573" s="9"/>
      <c r="D6573" s="11"/>
      <c r="E6573" s="11"/>
      <c r="F6573" s="9"/>
      <c r="G6573" s="9"/>
      <c r="H6573" s="9"/>
      <c r="I6573" s="9"/>
      <c r="J6573" s="9"/>
      <c r="K6573" s="9"/>
      <c r="L6573" s="9"/>
      <c r="M6573" s="9"/>
      <c r="N6573" s="9"/>
      <c r="O6573" s="12"/>
      <c r="P6573" s="9"/>
      <c r="Q6573" s="9"/>
    </row>
    <row r="6574" spans="1:17" x14ac:dyDescent="0.2">
      <c r="A6574" s="9"/>
      <c r="B6574" s="10"/>
      <c r="C6574" s="9"/>
      <c r="D6574" s="11"/>
      <c r="E6574" s="11"/>
      <c r="F6574" s="9"/>
      <c r="G6574" s="9"/>
      <c r="H6574" s="9"/>
      <c r="I6574" s="9"/>
      <c r="J6574" s="9"/>
      <c r="K6574" s="9"/>
      <c r="L6574" s="9"/>
      <c r="M6574" s="9"/>
      <c r="N6574" s="9"/>
      <c r="O6574" s="12"/>
      <c r="P6574" s="9"/>
      <c r="Q6574" s="9"/>
    </row>
    <row r="6575" spans="1:17" x14ac:dyDescent="0.2">
      <c r="A6575" s="9"/>
      <c r="B6575" s="10"/>
      <c r="C6575" s="9"/>
      <c r="D6575" s="11"/>
      <c r="E6575" s="11"/>
      <c r="F6575" s="9"/>
      <c r="G6575" s="9"/>
      <c r="H6575" s="9"/>
      <c r="I6575" s="9"/>
      <c r="J6575" s="9"/>
      <c r="K6575" s="9"/>
      <c r="L6575" s="9"/>
      <c r="M6575" s="9"/>
      <c r="N6575" s="9"/>
      <c r="O6575" s="12"/>
      <c r="P6575" s="9"/>
      <c r="Q6575" s="9"/>
    </row>
    <row r="6576" spans="1:17" x14ac:dyDescent="0.2">
      <c r="A6576" s="9"/>
      <c r="B6576" s="10"/>
      <c r="C6576" s="9"/>
      <c r="D6576" s="11"/>
      <c r="E6576" s="11"/>
      <c r="F6576" s="9"/>
      <c r="G6576" s="9"/>
      <c r="H6576" s="9"/>
      <c r="I6576" s="9"/>
      <c r="J6576" s="9"/>
      <c r="K6576" s="9"/>
      <c r="L6576" s="9"/>
      <c r="M6576" s="9"/>
      <c r="N6576" s="9"/>
      <c r="O6576" s="12"/>
      <c r="P6576" s="9"/>
      <c r="Q6576" s="9"/>
    </row>
    <row r="6577" spans="1:17" x14ac:dyDescent="0.2">
      <c r="A6577" s="9"/>
      <c r="B6577" s="10"/>
      <c r="C6577" s="9"/>
      <c r="D6577" s="11"/>
      <c r="E6577" s="11"/>
      <c r="F6577" s="9"/>
      <c r="G6577" s="9"/>
      <c r="H6577" s="9"/>
      <c r="I6577" s="9"/>
      <c r="J6577" s="9"/>
      <c r="K6577" s="9"/>
      <c r="L6577" s="9"/>
      <c r="M6577" s="9"/>
      <c r="N6577" s="9"/>
      <c r="O6577" s="12"/>
      <c r="P6577" s="9"/>
      <c r="Q6577" s="9"/>
    </row>
    <row r="6578" spans="1:17" x14ac:dyDescent="0.2">
      <c r="A6578" s="9"/>
      <c r="B6578" s="10"/>
      <c r="C6578" s="9"/>
      <c r="D6578" s="11"/>
      <c r="E6578" s="11"/>
      <c r="F6578" s="9"/>
      <c r="G6578" s="9"/>
      <c r="H6578" s="9"/>
      <c r="I6578" s="9"/>
      <c r="J6578" s="9"/>
      <c r="K6578" s="9"/>
      <c r="L6578" s="9"/>
      <c r="M6578" s="9"/>
      <c r="N6578" s="9"/>
      <c r="O6578" s="12"/>
      <c r="P6578" s="9"/>
      <c r="Q6578" s="9"/>
    </row>
    <row r="6579" spans="1:17" x14ac:dyDescent="0.2">
      <c r="A6579" s="9"/>
      <c r="B6579" s="10"/>
      <c r="C6579" s="9"/>
      <c r="D6579" s="11"/>
      <c r="E6579" s="11"/>
      <c r="F6579" s="9"/>
      <c r="G6579" s="9"/>
      <c r="H6579" s="9"/>
      <c r="I6579" s="9"/>
      <c r="J6579" s="9"/>
      <c r="K6579" s="9"/>
      <c r="L6579" s="9"/>
      <c r="M6579" s="9"/>
      <c r="N6579" s="9"/>
      <c r="O6579" s="12"/>
      <c r="P6579" s="9"/>
      <c r="Q6579" s="9"/>
    </row>
    <row r="6580" spans="1:17" x14ac:dyDescent="0.2">
      <c r="A6580" s="9"/>
      <c r="B6580" s="10"/>
      <c r="C6580" s="9"/>
      <c r="D6580" s="11"/>
      <c r="E6580" s="11"/>
      <c r="F6580" s="9"/>
      <c r="G6580" s="9"/>
      <c r="H6580" s="9"/>
      <c r="I6580" s="9"/>
      <c r="J6580" s="9"/>
      <c r="K6580" s="9"/>
      <c r="L6580" s="9"/>
      <c r="M6580" s="9"/>
      <c r="N6580" s="9"/>
      <c r="O6580" s="12"/>
      <c r="P6580" s="9"/>
      <c r="Q6580" s="9"/>
    </row>
    <row r="6581" spans="1:17" x14ac:dyDescent="0.2">
      <c r="A6581" s="9"/>
      <c r="B6581" s="10"/>
      <c r="C6581" s="9"/>
      <c r="D6581" s="11"/>
      <c r="E6581" s="11"/>
      <c r="F6581" s="9"/>
      <c r="G6581" s="9"/>
      <c r="H6581" s="9"/>
      <c r="I6581" s="9"/>
      <c r="J6581" s="9"/>
      <c r="K6581" s="9"/>
      <c r="L6581" s="9"/>
      <c r="M6581" s="9"/>
      <c r="N6581" s="9"/>
      <c r="O6581" s="12"/>
      <c r="P6581" s="9"/>
      <c r="Q6581" s="9"/>
    </row>
    <row r="6582" spans="1:17" x14ac:dyDescent="0.2">
      <c r="A6582" s="9"/>
      <c r="B6582" s="10"/>
      <c r="C6582" s="9"/>
      <c r="D6582" s="11"/>
      <c r="E6582" s="11"/>
      <c r="F6582" s="9"/>
      <c r="G6582" s="9"/>
      <c r="H6582" s="9"/>
      <c r="I6582" s="9"/>
      <c r="J6582" s="9"/>
      <c r="K6582" s="9"/>
      <c r="L6582" s="9"/>
      <c r="M6582" s="9"/>
      <c r="N6582" s="9"/>
      <c r="O6582" s="12"/>
      <c r="P6582" s="9"/>
      <c r="Q6582" s="9"/>
    </row>
    <row r="6583" spans="1:17" x14ac:dyDescent="0.2">
      <c r="A6583" s="9"/>
      <c r="B6583" s="10"/>
      <c r="C6583" s="9"/>
      <c r="D6583" s="11"/>
      <c r="E6583" s="11"/>
      <c r="F6583" s="9"/>
      <c r="G6583" s="9"/>
      <c r="H6583" s="9"/>
      <c r="I6583" s="9"/>
      <c r="J6583" s="9"/>
      <c r="K6583" s="9"/>
      <c r="L6583" s="9"/>
      <c r="M6583" s="9"/>
      <c r="N6583" s="9"/>
      <c r="O6583" s="12"/>
      <c r="P6583" s="9"/>
      <c r="Q6583" s="9"/>
    </row>
    <row r="6584" spans="1:17" x14ac:dyDescent="0.2">
      <c r="A6584" s="9"/>
      <c r="B6584" s="10"/>
      <c r="C6584" s="9"/>
      <c r="D6584" s="11"/>
      <c r="E6584" s="11"/>
      <c r="F6584" s="9"/>
      <c r="G6584" s="9"/>
      <c r="H6584" s="9"/>
      <c r="I6584" s="9"/>
      <c r="J6584" s="9"/>
      <c r="K6584" s="9"/>
      <c r="L6584" s="9"/>
      <c r="M6584" s="9"/>
      <c r="N6584" s="9"/>
      <c r="O6584" s="12"/>
      <c r="P6584" s="9"/>
      <c r="Q6584" s="9"/>
    </row>
    <row r="6585" spans="1:17" x14ac:dyDescent="0.2">
      <c r="A6585" s="9"/>
      <c r="B6585" s="10"/>
      <c r="C6585" s="9"/>
      <c r="D6585" s="11"/>
      <c r="E6585" s="11"/>
      <c r="F6585" s="9"/>
      <c r="G6585" s="9"/>
      <c r="H6585" s="9"/>
      <c r="I6585" s="9"/>
      <c r="J6585" s="9"/>
      <c r="K6585" s="9"/>
      <c r="L6585" s="9"/>
      <c r="M6585" s="9"/>
      <c r="N6585" s="9"/>
      <c r="O6585" s="12"/>
      <c r="P6585" s="9"/>
      <c r="Q6585" s="9"/>
    </row>
    <row r="6586" spans="1:17" x14ac:dyDescent="0.2">
      <c r="A6586" s="9"/>
      <c r="B6586" s="10"/>
      <c r="C6586" s="9"/>
      <c r="D6586" s="11"/>
      <c r="E6586" s="11"/>
      <c r="F6586" s="9"/>
      <c r="G6586" s="9"/>
      <c r="H6586" s="9"/>
      <c r="I6586" s="9"/>
      <c r="J6586" s="9"/>
      <c r="K6586" s="9"/>
      <c r="L6586" s="9"/>
      <c r="M6586" s="9"/>
      <c r="N6586" s="9"/>
      <c r="O6586" s="12"/>
      <c r="P6586" s="9"/>
      <c r="Q6586" s="9"/>
    </row>
    <row r="6587" spans="1:17" x14ac:dyDescent="0.2">
      <c r="A6587" s="9"/>
      <c r="B6587" s="10"/>
      <c r="C6587" s="9"/>
      <c r="D6587" s="11"/>
      <c r="E6587" s="11"/>
      <c r="F6587" s="9"/>
      <c r="G6587" s="9"/>
      <c r="H6587" s="9"/>
      <c r="I6587" s="9"/>
      <c r="J6587" s="9"/>
      <c r="K6587" s="9"/>
      <c r="L6587" s="9"/>
      <c r="M6587" s="9"/>
      <c r="N6587" s="9"/>
      <c r="O6587" s="12"/>
      <c r="P6587" s="9"/>
      <c r="Q6587" s="9"/>
    </row>
    <row r="6588" spans="1:17" x14ac:dyDescent="0.2">
      <c r="A6588" s="9"/>
      <c r="B6588" s="10"/>
      <c r="C6588" s="9"/>
      <c r="D6588" s="11"/>
      <c r="E6588" s="11"/>
      <c r="F6588" s="9"/>
      <c r="G6588" s="9"/>
      <c r="H6588" s="9"/>
      <c r="I6588" s="9"/>
      <c r="J6588" s="9"/>
      <c r="K6588" s="9"/>
      <c r="L6588" s="9"/>
      <c r="M6588" s="9"/>
      <c r="N6588" s="9"/>
      <c r="O6588" s="12"/>
      <c r="P6588" s="9"/>
      <c r="Q6588" s="9"/>
    </row>
    <row r="6589" spans="1:17" x14ac:dyDescent="0.2">
      <c r="A6589" s="9"/>
      <c r="B6589" s="10"/>
      <c r="C6589" s="9"/>
      <c r="D6589" s="11"/>
      <c r="E6589" s="11"/>
      <c r="F6589" s="9"/>
      <c r="G6589" s="9"/>
      <c r="H6589" s="9"/>
      <c r="I6589" s="9"/>
      <c r="J6589" s="9"/>
      <c r="K6589" s="9"/>
      <c r="L6589" s="9"/>
      <c r="M6589" s="9"/>
      <c r="N6589" s="9"/>
      <c r="O6589" s="12"/>
      <c r="P6589" s="9"/>
      <c r="Q6589" s="9"/>
    </row>
    <row r="6590" spans="1:17" x14ac:dyDescent="0.2">
      <c r="A6590" s="9"/>
      <c r="B6590" s="10"/>
      <c r="C6590" s="9"/>
      <c r="D6590" s="11"/>
      <c r="E6590" s="11"/>
      <c r="F6590" s="9"/>
      <c r="G6590" s="9"/>
      <c r="H6590" s="9"/>
      <c r="I6590" s="9"/>
      <c r="J6590" s="9"/>
      <c r="K6590" s="9"/>
      <c r="L6590" s="9"/>
      <c r="M6590" s="9"/>
      <c r="N6590" s="9"/>
      <c r="O6590" s="12"/>
      <c r="P6590" s="9"/>
      <c r="Q6590" s="9"/>
    </row>
    <row r="6591" spans="1:17" x14ac:dyDescent="0.2">
      <c r="A6591" s="9"/>
      <c r="B6591" s="10"/>
      <c r="C6591" s="9"/>
      <c r="D6591" s="11"/>
      <c r="E6591" s="11"/>
      <c r="F6591" s="9"/>
      <c r="G6591" s="9"/>
      <c r="H6591" s="9"/>
      <c r="I6591" s="9"/>
      <c r="J6591" s="9"/>
      <c r="K6591" s="9"/>
      <c r="L6591" s="9"/>
      <c r="M6591" s="9"/>
      <c r="N6591" s="9"/>
      <c r="O6591" s="12"/>
      <c r="P6591" s="9"/>
      <c r="Q6591" s="9"/>
    </row>
    <row r="6592" spans="1:17" x14ac:dyDescent="0.2">
      <c r="A6592" s="9"/>
      <c r="B6592" s="10"/>
      <c r="C6592" s="9"/>
      <c r="D6592" s="11"/>
      <c r="E6592" s="11"/>
      <c r="F6592" s="9"/>
      <c r="G6592" s="9"/>
      <c r="H6592" s="9"/>
      <c r="I6592" s="9"/>
      <c r="J6592" s="9"/>
      <c r="K6592" s="9"/>
      <c r="L6592" s="9"/>
      <c r="M6592" s="9"/>
      <c r="N6592" s="9"/>
      <c r="O6592" s="12"/>
      <c r="P6592" s="9"/>
      <c r="Q6592" s="9"/>
    </row>
    <row r="6593" spans="1:17" x14ac:dyDescent="0.2">
      <c r="A6593" s="9"/>
      <c r="B6593" s="10"/>
      <c r="C6593" s="9"/>
      <c r="D6593" s="11"/>
      <c r="E6593" s="11"/>
      <c r="F6593" s="9"/>
      <c r="G6593" s="9"/>
      <c r="H6593" s="9"/>
      <c r="I6593" s="9"/>
      <c r="J6593" s="9"/>
      <c r="K6593" s="9"/>
      <c r="L6593" s="9"/>
      <c r="M6593" s="9"/>
      <c r="N6593" s="9"/>
      <c r="O6593" s="12"/>
      <c r="P6593" s="9"/>
      <c r="Q6593" s="9"/>
    </row>
    <row r="6594" spans="1:17" x14ac:dyDescent="0.2">
      <c r="A6594" s="9"/>
      <c r="B6594" s="10"/>
      <c r="C6594" s="9"/>
      <c r="D6594" s="11"/>
      <c r="E6594" s="11"/>
      <c r="F6594" s="9"/>
      <c r="G6594" s="9"/>
      <c r="H6594" s="9"/>
      <c r="I6594" s="9"/>
      <c r="J6594" s="9"/>
      <c r="K6594" s="9"/>
      <c r="L6594" s="9"/>
      <c r="M6594" s="9"/>
      <c r="N6594" s="9"/>
      <c r="O6594" s="12"/>
      <c r="P6594" s="9"/>
      <c r="Q6594" s="9"/>
    </row>
    <row r="6595" spans="1:17" x14ac:dyDescent="0.2">
      <c r="A6595" s="9"/>
      <c r="B6595" s="10"/>
      <c r="C6595" s="9"/>
      <c r="D6595" s="11"/>
      <c r="E6595" s="11"/>
      <c r="F6595" s="9"/>
      <c r="G6595" s="9"/>
      <c r="H6595" s="9"/>
      <c r="I6595" s="9"/>
      <c r="J6595" s="9"/>
      <c r="K6595" s="9"/>
      <c r="L6595" s="9"/>
      <c r="M6595" s="9"/>
      <c r="N6595" s="9"/>
      <c r="O6595" s="12"/>
      <c r="P6595" s="9"/>
      <c r="Q6595" s="9"/>
    </row>
    <row r="6596" spans="1:17" x14ac:dyDescent="0.2">
      <c r="A6596" s="9"/>
      <c r="B6596" s="10"/>
      <c r="C6596" s="9"/>
      <c r="D6596" s="11"/>
      <c r="E6596" s="11"/>
      <c r="F6596" s="9"/>
      <c r="G6596" s="9"/>
      <c r="H6596" s="9"/>
      <c r="I6596" s="9"/>
      <c r="J6596" s="9"/>
      <c r="K6596" s="9"/>
      <c r="L6596" s="9"/>
      <c r="M6596" s="9"/>
      <c r="N6596" s="9"/>
      <c r="O6596" s="12"/>
      <c r="P6596" s="9"/>
      <c r="Q6596" s="9"/>
    </row>
    <row r="6597" spans="1:17" x14ac:dyDescent="0.2">
      <c r="A6597" s="9"/>
      <c r="B6597" s="10"/>
      <c r="C6597" s="9"/>
      <c r="D6597" s="11"/>
      <c r="E6597" s="11"/>
      <c r="F6597" s="9"/>
      <c r="G6597" s="9"/>
      <c r="H6597" s="9"/>
      <c r="I6597" s="9"/>
      <c r="J6597" s="9"/>
      <c r="K6597" s="9"/>
      <c r="L6597" s="9"/>
      <c r="M6597" s="9"/>
      <c r="N6597" s="9"/>
      <c r="O6597" s="12"/>
      <c r="P6597" s="9"/>
      <c r="Q6597" s="9"/>
    </row>
    <row r="6598" spans="1:17" x14ac:dyDescent="0.2">
      <c r="A6598" s="9"/>
      <c r="B6598" s="10"/>
      <c r="C6598" s="9"/>
      <c r="D6598" s="11"/>
      <c r="E6598" s="11"/>
      <c r="F6598" s="9"/>
      <c r="G6598" s="9"/>
      <c r="H6598" s="9"/>
      <c r="I6598" s="9"/>
      <c r="J6598" s="9"/>
      <c r="K6598" s="9"/>
      <c r="L6598" s="9"/>
      <c r="M6598" s="9"/>
      <c r="N6598" s="9"/>
      <c r="O6598" s="12"/>
      <c r="P6598" s="9"/>
      <c r="Q6598" s="9"/>
    </row>
    <row r="6599" spans="1:17" x14ac:dyDescent="0.2">
      <c r="A6599" s="9"/>
      <c r="B6599" s="10"/>
      <c r="C6599" s="9"/>
      <c r="D6599" s="11"/>
      <c r="E6599" s="11"/>
      <c r="F6599" s="9"/>
      <c r="G6599" s="9"/>
      <c r="H6599" s="9"/>
      <c r="I6599" s="9"/>
      <c r="J6599" s="9"/>
      <c r="K6599" s="9"/>
      <c r="L6599" s="9"/>
      <c r="M6599" s="9"/>
      <c r="N6599" s="9"/>
      <c r="O6599" s="12"/>
      <c r="P6599" s="9"/>
      <c r="Q6599" s="9"/>
    </row>
    <row r="6600" spans="1:17" x14ac:dyDescent="0.2">
      <c r="A6600" s="9"/>
      <c r="B6600" s="10"/>
      <c r="C6600" s="9"/>
      <c r="D6600" s="11"/>
      <c r="E6600" s="11"/>
      <c r="F6600" s="9"/>
      <c r="G6600" s="9"/>
      <c r="H6600" s="9"/>
      <c r="I6600" s="9"/>
      <c r="J6600" s="9"/>
      <c r="K6600" s="9"/>
      <c r="L6600" s="9"/>
      <c r="M6600" s="9"/>
      <c r="N6600" s="9"/>
      <c r="O6600" s="12"/>
      <c r="P6600" s="9"/>
      <c r="Q6600" s="9"/>
    </row>
    <row r="6601" spans="1:17" x14ac:dyDescent="0.2">
      <c r="A6601" s="9"/>
      <c r="B6601" s="10"/>
      <c r="C6601" s="9"/>
      <c r="D6601" s="11"/>
      <c r="E6601" s="11"/>
      <c r="F6601" s="9"/>
      <c r="G6601" s="9"/>
      <c r="H6601" s="9"/>
      <c r="I6601" s="9"/>
      <c r="J6601" s="9"/>
      <c r="K6601" s="9"/>
      <c r="L6601" s="9"/>
      <c r="M6601" s="9"/>
      <c r="N6601" s="9"/>
      <c r="O6601" s="12"/>
      <c r="P6601" s="9"/>
      <c r="Q6601" s="9"/>
    </row>
    <row r="6602" spans="1:17" x14ac:dyDescent="0.2">
      <c r="A6602" s="9"/>
      <c r="B6602" s="10"/>
      <c r="C6602" s="9"/>
      <c r="D6602" s="11"/>
      <c r="E6602" s="11"/>
      <c r="F6602" s="9"/>
      <c r="G6602" s="9"/>
      <c r="H6602" s="9"/>
      <c r="I6602" s="9"/>
      <c r="J6602" s="9"/>
      <c r="K6602" s="9"/>
      <c r="L6602" s="9"/>
      <c r="M6602" s="9"/>
      <c r="N6602" s="9"/>
      <c r="O6602" s="12"/>
      <c r="P6602" s="9"/>
      <c r="Q6602" s="9"/>
    </row>
    <row r="6603" spans="1:17" x14ac:dyDescent="0.2">
      <c r="A6603" s="9"/>
      <c r="B6603" s="10"/>
      <c r="C6603" s="9"/>
      <c r="D6603" s="11"/>
      <c r="E6603" s="11"/>
      <c r="F6603" s="9"/>
      <c r="G6603" s="9"/>
      <c r="H6603" s="9"/>
      <c r="I6603" s="9"/>
      <c r="J6603" s="9"/>
      <c r="K6603" s="9"/>
      <c r="L6603" s="9"/>
      <c r="M6603" s="9"/>
      <c r="N6603" s="9"/>
      <c r="O6603" s="12"/>
      <c r="P6603" s="9"/>
      <c r="Q6603" s="9"/>
    </row>
    <row r="6604" spans="1:17" x14ac:dyDescent="0.2">
      <c r="A6604" s="9"/>
      <c r="B6604" s="10"/>
      <c r="C6604" s="9"/>
      <c r="D6604" s="11"/>
      <c r="E6604" s="11"/>
      <c r="F6604" s="9"/>
      <c r="G6604" s="9"/>
      <c r="H6604" s="9"/>
      <c r="I6604" s="9"/>
      <c r="J6604" s="9"/>
      <c r="K6604" s="9"/>
      <c r="L6604" s="9"/>
      <c r="M6604" s="9"/>
      <c r="N6604" s="9"/>
      <c r="O6604" s="12"/>
      <c r="P6604" s="9"/>
      <c r="Q6604" s="9"/>
    </row>
    <row r="6605" spans="1:17" x14ac:dyDescent="0.2">
      <c r="A6605" s="9"/>
      <c r="B6605" s="10"/>
      <c r="C6605" s="9"/>
      <c r="D6605" s="11"/>
      <c r="E6605" s="11"/>
      <c r="F6605" s="9"/>
      <c r="G6605" s="9"/>
      <c r="H6605" s="9"/>
      <c r="I6605" s="9"/>
      <c r="J6605" s="9"/>
      <c r="K6605" s="9"/>
      <c r="L6605" s="9"/>
      <c r="M6605" s="9"/>
      <c r="N6605" s="9"/>
      <c r="O6605" s="12"/>
      <c r="P6605" s="9"/>
      <c r="Q6605" s="9"/>
    </row>
    <row r="6606" spans="1:17" x14ac:dyDescent="0.2">
      <c r="A6606" s="9"/>
      <c r="B6606" s="10"/>
      <c r="C6606" s="9"/>
      <c r="D6606" s="11"/>
      <c r="E6606" s="11"/>
      <c r="F6606" s="9"/>
      <c r="G6606" s="9"/>
      <c r="H6606" s="9"/>
      <c r="I6606" s="9"/>
      <c r="J6606" s="9"/>
      <c r="K6606" s="9"/>
      <c r="L6606" s="9"/>
      <c r="M6606" s="9"/>
      <c r="N6606" s="9"/>
      <c r="O6606" s="12"/>
      <c r="P6606" s="9"/>
      <c r="Q6606" s="9"/>
    </row>
    <row r="6607" spans="1:17" x14ac:dyDescent="0.2">
      <c r="A6607" s="9"/>
      <c r="B6607" s="10"/>
      <c r="C6607" s="9"/>
      <c r="D6607" s="11"/>
      <c r="E6607" s="11"/>
      <c r="F6607" s="9"/>
      <c r="G6607" s="9"/>
      <c r="H6607" s="9"/>
      <c r="I6607" s="9"/>
      <c r="J6607" s="9"/>
      <c r="K6607" s="9"/>
      <c r="L6607" s="9"/>
      <c r="M6607" s="9"/>
      <c r="N6607" s="9"/>
      <c r="O6607" s="12"/>
      <c r="P6607" s="9"/>
      <c r="Q6607" s="9"/>
    </row>
    <row r="6608" spans="1:17" x14ac:dyDescent="0.2">
      <c r="A6608" s="9"/>
      <c r="B6608" s="10"/>
      <c r="C6608" s="9"/>
      <c r="D6608" s="11"/>
      <c r="E6608" s="11"/>
      <c r="F6608" s="9"/>
      <c r="G6608" s="9"/>
      <c r="H6608" s="9"/>
      <c r="I6608" s="9"/>
      <c r="J6608" s="9"/>
      <c r="K6608" s="9"/>
      <c r="L6608" s="9"/>
      <c r="M6608" s="9"/>
      <c r="N6608" s="9"/>
      <c r="O6608" s="12"/>
      <c r="P6608" s="9"/>
      <c r="Q6608" s="9"/>
    </row>
    <row r="6609" spans="1:17" x14ac:dyDescent="0.2">
      <c r="A6609" s="9"/>
      <c r="B6609" s="10"/>
      <c r="C6609" s="9"/>
      <c r="D6609" s="11"/>
      <c r="E6609" s="11"/>
      <c r="F6609" s="9"/>
      <c r="G6609" s="9"/>
      <c r="H6609" s="9"/>
      <c r="I6609" s="9"/>
      <c r="J6609" s="9"/>
      <c r="K6609" s="9"/>
      <c r="L6609" s="9"/>
      <c r="M6609" s="9"/>
      <c r="N6609" s="9"/>
      <c r="O6609" s="12"/>
      <c r="P6609" s="9"/>
      <c r="Q6609" s="9"/>
    </row>
    <row r="6610" spans="1:17" x14ac:dyDescent="0.2">
      <c r="A6610" s="9"/>
      <c r="B6610" s="10"/>
      <c r="C6610" s="9"/>
      <c r="D6610" s="11"/>
      <c r="E6610" s="11"/>
      <c r="F6610" s="9"/>
      <c r="G6610" s="9"/>
      <c r="H6610" s="9"/>
      <c r="I6610" s="9"/>
      <c r="J6610" s="9"/>
      <c r="K6610" s="9"/>
      <c r="L6610" s="9"/>
      <c r="M6610" s="9"/>
      <c r="N6610" s="9"/>
      <c r="O6610" s="12"/>
      <c r="P6610" s="9"/>
      <c r="Q6610" s="9"/>
    </row>
    <row r="6611" spans="1:17" x14ac:dyDescent="0.2">
      <c r="A6611" s="9"/>
      <c r="B6611" s="10"/>
      <c r="C6611" s="9"/>
      <c r="D6611" s="11"/>
      <c r="E6611" s="11"/>
      <c r="F6611" s="9"/>
      <c r="G6611" s="9"/>
      <c r="H6611" s="9"/>
      <c r="I6611" s="9"/>
      <c r="J6611" s="9"/>
      <c r="K6611" s="9"/>
      <c r="L6611" s="9"/>
      <c r="M6611" s="9"/>
      <c r="N6611" s="9"/>
      <c r="O6611" s="12"/>
      <c r="P6611" s="9"/>
      <c r="Q6611" s="9"/>
    </row>
    <row r="6612" spans="1:17" x14ac:dyDescent="0.2">
      <c r="A6612" s="9"/>
      <c r="B6612" s="10"/>
      <c r="C6612" s="9"/>
      <c r="D6612" s="11"/>
      <c r="E6612" s="11"/>
      <c r="F6612" s="9"/>
      <c r="G6612" s="9"/>
      <c r="H6612" s="9"/>
      <c r="I6612" s="9"/>
      <c r="J6612" s="9"/>
      <c r="K6612" s="9"/>
      <c r="L6612" s="9"/>
      <c r="M6612" s="9"/>
      <c r="N6612" s="9"/>
      <c r="O6612" s="12"/>
      <c r="P6612" s="9"/>
      <c r="Q6612" s="9"/>
    </row>
    <row r="6613" spans="1:17" x14ac:dyDescent="0.2">
      <c r="A6613" s="9"/>
      <c r="B6613" s="10"/>
      <c r="C6613" s="9"/>
      <c r="D6613" s="11"/>
      <c r="E6613" s="11"/>
      <c r="F6613" s="9"/>
      <c r="G6613" s="9"/>
      <c r="H6613" s="9"/>
      <c r="I6613" s="9"/>
      <c r="J6613" s="9"/>
      <c r="K6613" s="9"/>
      <c r="L6613" s="9"/>
      <c r="M6613" s="9"/>
      <c r="N6613" s="9"/>
      <c r="O6613" s="12"/>
      <c r="P6613" s="9"/>
      <c r="Q6613" s="9"/>
    </row>
    <row r="6614" spans="1:17" x14ac:dyDescent="0.2">
      <c r="A6614" s="9"/>
      <c r="B6614" s="10"/>
      <c r="C6614" s="9"/>
      <c r="D6614" s="11"/>
      <c r="E6614" s="11"/>
      <c r="F6614" s="9"/>
      <c r="G6614" s="9"/>
      <c r="H6614" s="9"/>
      <c r="I6614" s="9"/>
      <c r="J6614" s="9"/>
      <c r="K6614" s="9"/>
      <c r="L6614" s="9"/>
      <c r="M6614" s="9"/>
      <c r="N6614" s="9"/>
      <c r="O6614" s="12"/>
      <c r="P6614" s="9"/>
      <c r="Q6614" s="9"/>
    </row>
    <row r="6615" spans="1:17" x14ac:dyDescent="0.2">
      <c r="A6615" s="9"/>
      <c r="B6615" s="10"/>
      <c r="C6615" s="9"/>
      <c r="D6615" s="11"/>
      <c r="E6615" s="11"/>
      <c r="F6615" s="9"/>
      <c r="G6615" s="9"/>
      <c r="H6615" s="9"/>
      <c r="I6615" s="9"/>
      <c r="J6615" s="9"/>
      <c r="K6615" s="9"/>
      <c r="L6615" s="9"/>
      <c r="M6615" s="9"/>
      <c r="N6615" s="9"/>
      <c r="O6615" s="12"/>
      <c r="P6615" s="9"/>
      <c r="Q6615" s="9"/>
    </row>
    <row r="6616" spans="1:17" x14ac:dyDescent="0.2">
      <c r="A6616" s="9"/>
      <c r="B6616" s="10"/>
      <c r="C6616" s="9"/>
      <c r="D6616" s="11"/>
      <c r="E6616" s="11"/>
      <c r="F6616" s="9"/>
      <c r="G6616" s="9"/>
      <c r="H6616" s="9"/>
      <c r="I6616" s="9"/>
      <c r="J6616" s="9"/>
      <c r="K6616" s="9"/>
      <c r="L6616" s="9"/>
      <c r="M6616" s="9"/>
      <c r="N6616" s="9"/>
      <c r="O6616" s="12"/>
      <c r="P6616" s="9"/>
      <c r="Q6616" s="9"/>
    </row>
    <row r="6617" spans="1:17" x14ac:dyDescent="0.2">
      <c r="A6617" s="9"/>
      <c r="B6617" s="10"/>
      <c r="C6617" s="9"/>
      <c r="D6617" s="11"/>
      <c r="E6617" s="11"/>
      <c r="F6617" s="9"/>
      <c r="G6617" s="9"/>
      <c r="H6617" s="9"/>
      <c r="I6617" s="9"/>
      <c r="J6617" s="9"/>
      <c r="K6617" s="9"/>
      <c r="L6617" s="9"/>
      <c r="M6617" s="9"/>
      <c r="N6617" s="9"/>
      <c r="O6617" s="12"/>
      <c r="P6617" s="9"/>
      <c r="Q6617" s="9"/>
    </row>
    <row r="6618" spans="1:17" x14ac:dyDescent="0.2">
      <c r="A6618" s="9"/>
      <c r="B6618" s="10"/>
      <c r="C6618" s="9"/>
      <c r="D6618" s="11"/>
      <c r="E6618" s="11"/>
      <c r="F6618" s="9"/>
      <c r="G6618" s="9"/>
      <c r="H6618" s="9"/>
      <c r="I6618" s="9"/>
      <c r="J6618" s="9"/>
      <c r="K6618" s="9"/>
      <c r="L6618" s="9"/>
      <c r="M6618" s="9"/>
      <c r="N6618" s="9"/>
      <c r="O6618" s="12"/>
      <c r="P6618" s="9"/>
      <c r="Q6618" s="9"/>
    </row>
    <row r="6619" spans="1:17" x14ac:dyDescent="0.2">
      <c r="A6619" s="9"/>
      <c r="B6619" s="10"/>
      <c r="C6619" s="9"/>
      <c r="D6619" s="11"/>
      <c r="E6619" s="11"/>
      <c r="F6619" s="9"/>
      <c r="G6619" s="9"/>
      <c r="H6619" s="9"/>
      <c r="I6619" s="9"/>
      <c r="J6619" s="9"/>
      <c r="K6619" s="9"/>
      <c r="L6619" s="9"/>
      <c r="M6619" s="9"/>
      <c r="N6619" s="9"/>
      <c r="O6619" s="12"/>
      <c r="P6619" s="9"/>
      <c r="Q6619" s="9"/>
    </row>
    <row r="6620" spans="1:17" x14ac:dyDescent="0.2">
      <c r="A6620" s="9"/>
      <c r="B6620" s="10"/>
      <c r="C6620" s="9"/>
      <c r="D6620" s="11"/>
      <c r="E6620" s="11"/>
      <c r="F6620" s="9"/>
      <c r="G6620" s="9"/>
      <c r="H6620" s="9"/>
      <c r="I6620" s="9"/>
      <c r="J6620" s="9"/>
      <c r="K6620" s="9"/>
      <c r="L6620" s="9"/>
      <c r="M6620" s="9"/>
      <c r="N6620" s="9"/>
      <c r="O6620" s="12"/>
      <c r="P6620" s="9"/>
      <c r="Q6620" s="9"/>
    </row>
    <row r="6621" spans="1:17" x14ac:dyDescent="0.2">
      <c r="A6621" s="9"/>
      <c r="B6621" s="10"/>
      <c r="C6621" s="9"/>
      <c r="D6621" s="11"/>
      <c r="E6621" s="11"/>
      <c r="F6621" s="9"/>
      <c r="G6621" s="9"/>
      <c r="H6621" s="9"/>
      <c r="I6621" s="9"/>
      <c r="J6621" s="9"/>
      <c r="K6621" s="9"/>
      <c r="L6621" s="9"/>
      <c r="M6621" s="9"/>
      <c r="N6621" s="9"/>
      <c r="O6621" s="12"/>
      <c r="P6621" s="9"/>
      <c r="Q6621" s="9"/>
    </row>
    <row r="6622" spans="1:17" x14ac:dyDescent="0.2">
      <c r="A6622" s="9"/>
      <c r="B6622" s="10"/>
      <c r="C6622" s="9"/>
      <c r="D6622" s="11"/>
      <c r="E6622" s="11"/>
      <c r="F6622" s="9"/>
      <c r="G6622" s="9"/>
      <c r="H6622" s="9"/>
      <c r="I6622" s="9"/>
      <c r="J6622" s="9"/>
      <c r="K6622" s="9"/>
      <c r="L6622" s="9"/>
      <c r="M6622" s="9"/>
      <c r="N6622" s="9"/>
      <c r="O6622" s="12"/>
      <c r="P6622" s="9"/>
      <c r="Q6622" s="9"/>
    </row>
    <row r="6623" spans="1:17" x14ac:dyDescent="0.2">
      <c r="A6623" s="9"/>
      <c r="B6623" s="10"/>
      <c r="C6623" s="9"/>
      <c r="D6623" s="11"/>
      <c r="E6623" s="11"/>
      <c r="F6623" s="9"/>
      <c r="G6623" s="9"/>
      <c r="H6623" s="9"/>
      <c r="I6623" s="9"/>
      <c r="J6623" s="9"/>
      <c r="K6623" s="9"/>
      <c r="L6623" s="9"/>
      <c r="M6623" s="9"/>
      <c r="N6623" s="9"/>
      <c r="O6623" s="12"/>
      <c r="P6623" s="9"/>
      <c r="Q6623" s="9"/>
    </row>
    <row r="6624" spans="1:17" x14ac:dyDescent="0.2">
      <c r="A6624" s="9"/>
      <c r="B6624" s="10"/>
      <c r="C6624" s="9"/>
      <c r="D6624" s="11"/>
      <c r="E6624" s="11"/>
      <c r="F6624" s="9"/>
      <c r="G6624" s="9"/>
      <c r="H6624" s="9"/>
      <c r="I6624" s="9"/>
      <c r="J6624" s="9"/>
      <c r="K6624" s="9"/>
      <c r="L6624" s="9"/>
      <c r="M6624" s="9"/>
      <c r="N6624" s="9"/>
      <c r="O6624" s="12"/>
      <c r="P6624" s="9"/>
      <c r="Q6624" s="9"/>
    </row>
    <row r="6625" spans="1:17" x14ac:dyDescent="0.2">
      <c r="A6625" s="9"/>
      <c r="B6625" s="10"/>
      <c r="C6625" s="9"/>
      <c r="D6625" s="11"/>
      <c r="E6625" s="11"/>
      <c r="F6625" s="9"/>
      <c r="G6625" s="9"/>
      <c r="H6625" s="9"/>
      <c r="I6625" s="9"/>
      <c r="J6625" s="9"/>
      <c r="K6625" s="9"/>
      <c r="L6625" s="9"/>
      <c r="M6625" s="9"/>
      <c r="N6625" s="9"/>
      <c r="O6625" s="12"/>
      <c r="P6625" s="9"/>
      <c r="Q6625" s="9"/>
    </row>
    <row r="6626" spans="1:17" x14ac:dyDescent="0.2">
      <c r="A6626" s="9"/>
      <c r="B6626" s="10"/>
      <c r="C6626" s="9"/>
      <c r="D6626" s="11"/>
      <c r="E6626" s="11"/>
      <c r="F6626" s="9"/>
      <c r="G6626" s="9"/>
      <c r="H6626" s="9"/>
      <c r="I6626" s="9"/>
      <c r="J6626" s="9"/>
      <c r="K6626" s="9"/>
      <c r="L6626" s="9"/>
      <c r="M6626" s="9"/>
      <c r="N6626" s="9"/>
      <c r="O6626" s="12"/>
      <c r="P6626" s="9"/>
      <c r="Q6626" s="9"/>
    </row>
    <row r="6627" spans="1:17" x14ac:dyDescent="0.2">
      <c r="A6627" s="9"/>
      <c r="B6627" s="10"/>
      <c r="C6627" s="9"/>
      <c r="D6627" s="11"/>
      <c r="E6627" s="11"/>
      <c r="F6627" s="9"/>
      <c r="G6627" s="9"/>
      <c r="H6627" s="9"/>
      <c r="I6627" s="9"/>
      <c r="J6627" s="9"/>
      <c r="K6627" s="9"/>
      <c r="L6627" s="9"/>
      <c r="M6627" s="9"/>
      <c r="N6627" s="9"/>
      <c r="O6627" s="12"/>
      <c r="P6627" s="9"/>
      <c r="Q6627" s="9"/>
    </row>
    <row r="6628" spans="1:17" x14ac:dyDescent="0.2">
      <c r="A6628" s="9"/>
      <c r="B6628" s="10"/>
      <c r="C6628" s="9"/>
      <c r="D6628" s="11"/>
      <c r="E6628" s="11"/>
      <c r="F6628" s="9"/>
      <c r="G6628" s="9"/>
      <c r="H6628" s="9"/>
      <c r="I6628" s="9"/>
      <c r="J6628" s="9"/>
      <c r="K6628" s="9"/>
      <c r="L6628" s="9"/>
      <c r="M6628" s="9"/>
      <c r="N6628" s="9"/>
      <c r="O6628" s="12"/>
      <c r="P6628" s="9"/>
      <c r="Q6628" s="9"/>
    </row>
    <row r="6629" spans="1:17" x14ac:dyDescent="0.2">
      <c r="A6629" s="9"/>
      <c r="B6629" s="10"/>
      <c r="C6629" s="9"/>
      <c r="D6629" s="11"/>
      <c r="E6629" s="11"/>
      <c r="F6629" s="9"/>
      <c r="G6629" s="9"/>
      <c r="H6629" s="9"/>
      <c r="I6629" s="9"/>
      <c r="J6629" s="9"/>
      <c r="K6629" s="9"/>
      <c r="L6629" s="9"/>
      <c r="M6629" s="9"/>
      <c r="N6629" s="9"/>
      <c r="O6629" s="12"/>
      <c r="P6629" s="9"/>
      <c r="Q6629" s="9"/>
    </row>
    <row r="6630" spans="1:17" x14ac:dyDescent="0.2">
      <c r="A6630" s="9"/>
      <c r="B6630" s="10"/>
      <c r="C6630" s="9"/>
      <c r="D6630" s="11"/>
      <c r="E6630" s="11"/>
      <c r="F6630" s="9"/>
      <c r="G6630" s="9"/>
      <c r="H6630" s="9"/>
      <c r="I6630" s="9"/>
      <c r="J6630" s="9"/>
      <c r="K6630" s="9"/>
      <c r="L6630" s="9"/>
      <c r="M6630" s="9"/>
      <c r="N6630" s="9"/>
      <c r="O6630" s="12"/>
      <c r="P6630" s="9"/>
      <c r="Q6630" s="9"/>
    </row>
    <row r="6631" spans="1:17" x14ac:dyDescent="0.2">
      <c r="A6631" s="9"/>
      <c r="B6631" s="10"/>
      <c r="C6631" s="9"/>
      <c r="D6631" s="11"/>
      <c r="E6631" s="11"/>
      <c r="F6631" s="9"/>
      <c r="G6631" s="9"/>
      <c r="H6631" s="9"/>
      <c r="I6631" s="9"/>
      <c r="J6631" s="9"/>
      <c r="K6631" s="9"/>
      <c r="L6631" s="9"/>
      <c r="M6631" s="9"/>
      <c r="N6631" s="9"/>
      <c r="O6631" s="12"/>
      <c r="P6631" s="9"/>
      <c r="Q6631" s="9"/>
    </row>
    <row r="6632" spans="1:17" x14ac:dyDescent="0.2">
      <c r="A6632" s="9"/>
      <c r="B6632" s="10"/>
      <c r="C6632" s="9"/>
      <c r="D6632" s="11"/>
      <c r="E6632" s="11"/>
      <c r="F6632" s="9"/>
      <c r="G6632" s="9"/>
      <c r="H6632" s="9"/>
      <c r="I6632" s="9"/>
      <c r="J6632" s="9"/>
      <c r="K6632" s="9"/>
      <c r="L6632" s="9"/>
      <c r="M6632" s="9"/>
      <c r="N6632" s="9"/>
      <c r="O6632" s="12"/>
      <c r="P6632" s="9"/>
      <c r="Q6632" s="9"/>
    </row>
    <row r="6633" spans="1:17" x14ac:dyDescent="0.2">
      <c r="A6633" s="9"/>
      <c r="B6633" s="10"/>
      <c r="C6633" s="9"/>
      <c r="D6633" s="11"/>
      <c r="E6633" s="11"/>
      <c r="F6633" s="9"/>
      <c r="G6633" s="9"/>
      <c r="H6633" s="9"/>
      <c r="I6633" s="9"/>
      <c r="J6633" s="9"/>
      <c r="K6633" s="9"/>
      <c r="L6633" s="9"/>
      <c r="M6633" s="9"/>
      <c r="N6633" s="9"/>
      <c r="O6633" s="12"/>
      <c r="P6633" s="9"/>
      <c r="Q6633" s="9"/>
    </row>
    <row r="6634" spans="1:17" x14ac:dyDescent="0.2">
      <c r="A6634" s="9"/>
      <c r="B6634" s="10"/>
      <c r="C6634" s="9"/>
      <c r="D6634" s="11"/>
      <c r="E6634" s="11"/>
      <c r="F6634" s="9"/>
      <c r="G6634" s="9"/>
      <c r="H6634" s="9"/>
      <c r="I6634" s="9"/>
      <c r="J6634" s="9"/>
      <c r="K6634" s="9"/>
      <c r="L6634" s="9"/>
      <c r="M6634" s="9"/>
      <c r="N6634" s="9"/>
      <c r="O6634" s="12"/>
      <c r="P6634" s="9"/>
      <c r="Q6634" s="9"/>
    </row>
    <row r="6635" spans="1:17" x14ac:dyDescent="0.2">
      <c r="A6635" s="9"/>
      <c r="B6635" s="10"/>
      <c r="C6635" s="9"/>
      <c r="D6635" s="11"/>
      <c r="E6635" s="11"/>
      <c r="F6635" s="9"/>
      <c r="G6635" s="9"/>
      <c r="H6635" s="9"/>
      <c r="I6635" s="9"/>
      <c r="J6635" s="9"/>
      <c r="K6635" s="9"/>
      <c r="L6635" s="9"/>
      <c r="M6635" s="9"/>
      <c r="N6635" s="9"/>
      <c r="O6635" s="12"/>
      <c r="P6635" s="9"/>
      <c r="Q6635" s="9"/>
    </row>
    <row r="6636" spans="1:17" x14ac:dyDescent="0.2">
      <c r="A6636" s="9"/>
      <c r="B6636" s="10"/>
      <c r="C6636" s="9"/>
      <c r="D6636" s="11"/>
      <c r="E6636" s="11"/>
      <c r="F6636" s="9"/>
      <c r="G6636" s="9"/>
      <c r="H6636" s="9"/>
      <c r="I6636" s="9"/>
      <c r="J6636" s="9"/>
      <c r="K6636" s="9"/>
      <c r="L6636" s="9"/>
      <c r="M6636" s="9"/>
      <c r="N6636" s="9"/>
      <c r="O6636" s="12"/>
      <c r="P6636" s="9"/>
      <c r="Q6636" s="9"/>
    </row>
    <row r="6637" spans="1:17" x14ac:dyDescent="0.2">
      <c r="A6637" s="9"/>
      <c r="B6637" s="10"/>
      <c r="C6637" s="9"/>
      <c r="D6637" s="11"/>
      <c r="E6637" s="11"/>
      <c r="F6637" s="9"/>
      <c r="G6637" s="9"/>
      <c r="H6637" s="9"/>
      <c r="I6637" s="9"/>
      <c r="J6637" s="9"/>
      <c r="K6637" s="9"/>
      <c r="L6637" s="9"/>
      <c r="M6637" s="9"/>
      <c r="N6637" s="9"/>
      <c r="O6637" s="12"/>
      <c r="P6637" s="9"/>
      <c r="Q6637" s="9"/>
    </row>
    <row r="6638" spans="1:17" x14ac:dyDescent="0.2">
      <c r="A6638" s="9"/>
      <c r="B6638" s="10"/>
      <c r="C6638" s="9"/>
      <c r="D6638" s="11"/>
      <c r="E6638" s="11"/>
      <c r="F6638" s="9"/>
      <c r="G6638" s="9"/>
      <c r="H6638" s="9"/>
      <c r="I6638" s="9"/>
      <c r="J6638" s="9"/>
      <c r="K6638" s="9"/>
      <c r="L6638" s="9"/>
      <c r="M6638" s="9"/>
      <c r="N6638" s="9"/>
      <c r="O6638" s="12"/>
      <c r="P6638" s="9"/>
      <c r="Q6638" s="9"/>
    </row>
    <row r="6639" spans="1:17" x14ac:dyDescent="0.2">
      <c r="A6639" s="9"/>
      <c r="B6639" s="10"/>
      <c r="C6639" s="9"/>
      <c r="D6639" s="11"/>
      <c r="E6639" s="11"/>
      <c r="F6639" s="9"/>
      <c r="G6639" s="9"/>
      <c r="H6639" s="9"/>
      <c r="I6639" s="9"/>
      <c r="J6639" s="9"/>
      <c r="K6639" s="9"/>
      <c r="L6639" s="9"/>
      <c r="M6639" s="9"/>
      <c r="N6639" s="9"/>
      <c r="O6639" s="12"/>
      <c r="P6639" s="9"/>
      <c r="Q6639" s="9"/>
    </row>
    <row r="6640" spans="1:17" x14ac:dyDescent="0.2">
      <c r="A6640" s="9"/>
      <c r="B6640" s="10"/>
      <c r="C6640" s="9"/>
      <c r="D6640" s="11"/>
      <c r="E6640" s="11"/>
      <c r="F6640" s="9"/>
      <c r="G6640" s="9"/>
      <c r="H6640" s="9"/>
      <c r="I6640" s="9"/>
      <c r="J6640" s="9"/>
      <c r="K6640" s="9"/>
      <c r="L6640" s="9"/>
      <c r="M6640" s="9"/>
      <c r="N6640" s="9"/>
      <c r="O6640" s="12"/>
      <c r="P6640" s="9"/>
      <c r="Q6640" s="9"/>
    </row>
    <row r="6641" spans="1:17" x14ac:dyDescent="0.2">
      <c r="A6641" s="9"/>
      <c r="B6641" s="10"/>
      <c r="C6641" s="9"/>
      <c r="D6641" s="11"/>
      <c r="E6641" s="11"/>
      <c r="F6641" s="9"/>
      <c r="G6641" s="9"/>
      <c r="H6641" s="9"/>
      <c r="I6641" s="9"/>
      <c r="J6641" s="9"/>
      <c r="K6641" s="9"/>
      <c r="L6641" s="9"/>
      <c r="M6641" s="9"/>
      <c r="N6641" s="9"/>
      <c r="O6641" s="12"/>
      <c r="P6641" s="9"/>
      <c r="Q6641" s="9"/>
    </row>
    <row r="6642" spans="1:17" x14ac:dyDescent="0.2">
      <c r="A6642" s="9"/>
      <c r="B6642" s="10"/>
      <c r="C6642" s="9"/>
      <c r="D6642" s="11"/>
      <c r="E6642" s="11"/>
      <c r="F6642" s="9"/>
      <c r="G6642" s="9"/>
      <c r="H6642" s="9"/>
      <c r="I6642" s="9"/>
      <c r="J6642" s="9"/>
      <c r="K6642" s="9"/>
      <c r="L6642" s="9"/>
      <c r="M6642" s="9"/>
      <c r="N6642" s="9"/>
      <c r="O6642" s="12"/>
      <c r="P6642" s="9"/>
      <c r="Q6642" s="9"/>
    </row>
    <row r="6643" spans="1:17" x14ac:dyDescent="0.2">
      <c r="A6643" s="9"/>
      <c r="B6643" s="10"/>
      <c r="C6643" s="9"/>
      <c r="D6643" s="11"/>
      <c r="E6643" s="11"/>
      <c r="F6643" s="9"/>
      <c r="G6643" s="9"/>
      <c r="H6643" s="9"/>
      <c r="I6643" s="9"/>
      <c r="J6643" s="9"/>
      <c r="K6643" s="9"/>
      <c r="L6643" s="9"/>
      <c r="M6643" s="9"/>
      <c r="N6643" s="9"/>
      <c r="O6643" s="12"/>
      <c r="P6643" s="9"/>
      <c r="Q6643" s="9"/>
    </row>
    <row r="6644" spans="1:17" x14ac:dyDescent="0.2">
      <c r="A6644" s="9"/>
      <c r="B6644" s="10"/>
      <c r="C6644" s="9"/>
      <c r="D6644" s="11"/>
      <c r="E6644" s="11"/>
      <c r="F6644" s="9"/>
      <c r="G6644" s="9"/>
      <c r="H6644" s="9"/>
      <c r="I6644" s="9"/>
      <c r="J6644" s="9"/>
      <c r="K6644" s="9"/>
      <c r="L6644" s="9"/>
      <c r="M6644" s="9"/>
      <c r="N6644" s="9"/>
      <c r="O6644" s="12"/>
      <c r="P6644" s="9"/>
      <c r="Q6644" s="9"/>
    </row>
    <row r="6645" spans="1:17" x14ac:dyDescent="0.2">
      <c r="A6645" s="9"/>
      <c r="B6645" s="10"/>
      <c r="C6645" s="9"/>
      <c r="D6645" s="11"/>
      <c r="E6645" s="11"/>
      <c r="F6645" s="9"/>
      <c r="G6645" s="9"/>
      <c r="H6645" s="9"/>
      <c r="I6645" s="9"/>
      <c r="J6645" s="9"/>
      <c r="K6645" s="9"/>
      <c r="L6645" s="9"/>
      <c r="M6645" s="9"/>
      <c r="N6645" s="9"/>
      <c r="O6645" s="12"/>
      <c r="P6645" s="9"/>
      <c r="Q6645" s="9"/>
    </row>
    <row r="6646" spans="1:17" x14ac:dyDescent="0.2">
      <c r="A6646" s="9"/>
      <c r="B6646" s="10"/>
      <c r="C6646" s="9"/>
      <c r="D6646" s="11"/>
      <c r="E6646" s="11"/>
      <c r="F6646" s="9"/>
      <c r="G6646" s="9"/>
      <c r="H6646" s="9"/>
      <c r="I6646" s="9"/>
      <c r="J6646" s="9"/>
      <c r="K6646" s="9"/>
      <c r="L6646" s="9"/>
      <c r="M6646" s="9"/>
      <c r="N6646" s="9"/>
      <c r="O6646" s="12"/>
      <c r="P6646" s="9"/>
      <c r="Q6646" s="9"/>
    </row>
    <row r="6647" spans="1:17" x14ac:dyDescent="0.2">
      <c r="A6647" s="9"/>
      <c r="B6647" s="10"/>
      <c r="C6647" s="9"/>
      <c r="D6647" s="11"/>
      <c r="E6647" s="11"/>
      <c r="F6647" s="9"/>
      <c r="G6647" s="9"/>
      <c r="H6647" s="9"/>
      <c r="I6647" s="9"/>
      <c r="J6647" s="9"/>
      <c r="K6647" s="9"/>
      <c r="L6647" s="9"/>
      <c r="M6647" s="9"/>
      <c r="N6647" s="9"/>
      <c r="O6647" s="12"/>
      <c r="P6647" s="9"/>
      <c r="Q6647" s="9"/>
    </row>
    <row r="6648" spans="1:17" x14ac:dyDescent="0.2">
      <c r="A6648" s="9"/>
      <c r="B6648" s="10"/>
      <c r="C6648" s="9"/>
      <c r="D6648" s="11"/>
      <c r="E6648" s="11"/>
      <c r="F6648" s="9"/>
      <c r="G6648" s="9"/>
      <c r="H6648" s="9"/>
      <c r="I6648" s="9"/>
      <c r="J6648" s="9"/>
      <c r="K6648" s="9"/>
      <c r="L6648" s="9"/>
      <c r="M6648" s="9"/>
      <c r="N6648" s="9"/>
      <c r="O6648" s="12"/>
      <c r="P6648" s="9"/>
      <c r="Q6648" s="9"/>
    </row>
    <row r="6649" spans="1:17" x14ac:dyDescent="0.2">
      <c r="A6649" s="9"/>
      <c r="B6649" s="10"/>
      <c r="C6649" s="9"/>
      <c r="D6649" s="11"/>
      <c r="E6649" s="11"/>
      <c r="F6649" s="9"/>
      <c r="G6649" s="9"/>
      <c r="H6649" s="9"/>
      <c r="I6649" s="9"/>
      <c r="J6649" s="9"/>
      <c r="K6649" s="9"/>
      <c r="L6649" s="9"/>
      <c r="M6649" s="9"/>
      <c r="N6649" s="9"/>
      <c r="O6649" s="12"/>
      <c r="P6649" s="9"/>
      <c r="Q6649" s="9"/>
    </row>
    <row r="6650" spans="1:17" x14ac:dyDescent="0.2">
      <c r="A6650" s="9"/>
      <c r="B6650" s="10"/>
      <c r="C6650" s="9"/>
      <c r="D6650" s="11"/>
      <c r="E6650" s="11"/>
      <c r="F6650" s="9"/>
      <c r="G6650" s="9"/>
      <c r="H6650" s="9"/>
      <c r="I6650" s="9"/>
      <c r="J6650" s="9"/>
      <c r="K6650" s="9"/>
      <c r="L6650" s="9"/>
      <c r="M6650" s="9"/>
      <c r="N6650" s="9"/>
      <c r="O6650" s="12"/>
      <c r="P6650" s="9"/>
      <c r="Q6650" s="9"/>
    </row>
    <row r="6651" spans="1:17" x14ac:dyDescent="0.2">
      <c r="A6651" s="9"/>
      <c r="B6651" s="10"/>
      <c r="C6651" s="9"/>
      <c r="D6651" s="11"/>
      <c r="E6651" s="11"/>
      <c r="F6651" s="9"/>
      <c r="G6651" s="9"/>
      <c r="H6651" s="9"/>
      <c r="I6651" s="9"/>
      <c r="J6651" s="9"/>
      <c r="K6651" s="9"/>
      <c r="L6651" s="9"/>
      <c r="M6651" s="9"/>
      <c r="N6651" s="9"/>
      <c r="O6651" s="12"/>
      <c r="P6651" s="9"/>
      <c r="Q6651" s="9"/>
    </row>
    <row r="6652" spans="1:17" x14ac:dyDescent="0.2">
      <c r="A6652" s="9"/>
      <c r="B6652" s="10"/>
      <c r="C6652" s="9"/>
      <c r="D6652" s="11"/>
      <c r="E6652" s="11"/>
      <c r="F6652" s="9"/>
      <c r="G6652" s="9"/>
      <c r="H6652" s="9"/>
      <c r="I6652" s="9"/>
      <c r="J6652" s="9"/>
      <c r="K6652" s="9"/>
      <c r="L6652" s="9"/>
      <c r="M6652" s="9"/>
      <c r="N6652" s="9"/>
      <c r="O6652" s="12"/>
      <c r="P6652" s="9"/>
      <c r="Q6652" s="9"/>
    </row>
    <row r="6653" spans="1:17" x14ac:dyDescent="0.2">
      <c r="A6653" s="9"/>
      <c r="B6653" s="10"/>
      <c r="C6653" s="9"/>
      <c r="D6653" s="11"/>
      <c r="E6653" s="11"/>
      <c r="F6653" s="9"/>
      <c r="G6653" s="9"/>
      <c r="H6653" s="9"/>
      <c r="I6653" s="9"/>
      <c r="J6653" s="9"/>
      <c r="K6653" s="9"/>
      <c r="L6653" s="9"/>
      <c r="M6653" s="9"/>
      <c r="N6653" s="9"/>
      <c r="O6653" s="12"/>
      <c r="P6653" s="9"/>
      <c r="Q6653" s="9"/>
    </row>
    <row r="6654" spans="1:17" x14ac:dyDescent="0.2">
      <c r="A6654" s="9"/>
      <c r="B6654" s="10"/>
      <c r="C6654" s="9"/>
      <c r="D6654" s="11"/>
      <c r="E6654" s="11"/>
      <c r="F6654" s="9"/>
      <c r="G6654" s="9"/>
      <c r="H6654" s="9"/>
      <c r="I6654" s="9"/>
      <c r="J6654" s="9"/>
      <c r="K6654" s="9"/>
      <c r="L6654" s="9"/>
      <c r="M6654" s="9"/>
      <c r="N6654" s="9"/>
      <c r="O6654" s="12"/>
      <c r="P6654" s="9"/>
      <c r="Q6654" s="9"/>
    </row>
    <row r="6655" spans="1:17" x14ac:dyDescent="0.2">
      <c r="A6655" s="9"/>
      <c r="B6655" s="10"/>
      <c r="C6655" s="9"/>
      <c r="D6655" s="11"/>
      <c r="E6655" s="11"/>
      <c r="F6655" s="9"/>
      <c r="G6655" s="9"/>
      <c r="H6655" s="9"/>
      <c r="I6655" s="9"/>
      <c r="J6655" s="9"/>
      <c r="K6655" s="9"/>
      <c r="L6655" s="9"/>
      <c r="M6655" s="9"/>
      <c r="N6655" s="9"/>
      <c r="O6655" s="12"/>
      <c r="P6655" s="9"/>
      <c r="Q6655" s="9"/>
    </row>
    <row r="6656" spans="1:17" x14ac:dyDescent="0.2">
      <c r="A6656" s="9"/>
      <c r="B6656" s="10"/>
      <c r="C6656" s="9"/>
      <c r="D6656" s="11"/>
      <c r="E6656" s="11"/>
      <c r="F6656" s="9"/>
      <c r="G6656" s="9"/>
      <c r="H6656" s="9"/>
      <c r="I6656" s="9"/>
      <c r="J6656" s="9"/>
      <c r="K6656" s="9"/>
      <c r="L6656" s="9"/>
      <c r="M6656" s="9"/>
      <c r="N6656" s="9"/>
      <c r="O6656" s="12"/>
      <c r="P6656" s="9"/>
      <c r="Q6656" s="9"/>
    </row>
    <row r="6657" spans="1:17" x14ac:dyDescent="0.2">
      <c r="A6657" s="9"/>
      <c r="B6657" s="10"/>
      <c r="C6657" s="9"/>
      <c r="D6657" s="11"/>
      <c r="E6657" s="11"/>
      <c r="F6657" s="9"/>
      <c r="G6657" s="9"/>
      <c r="H6657" s="9"/>
      <c r="I6657" s="9"/>
      <c r="J6657" s="9"/>
      <c r="K6657" s="9"/>
      <c r="L6657" s="9"/>
      <c r="M6657" s="9"/>
      <c r="N6657" s="9"/>
      <c r="O6657" s="12"/>
      <c r="P6657" s="9"/>
      <c r="Q6657" s="9"/>
    </row>
    <row r="6658" spans="1:17" x14ac:dyDescent="0.2">
      <c r="A6658" s="9"/>
      <c r="B6658" s="10"/>
      <c r="C6658" s="9"/>
      <c r="D6658" s="11"/>
      <c r="E6658" s="11"/>
      <c r="F6658" s="9"/>
      <c r="G6658" s="9"/>
      <c r="H6658" s="9"/>
      <c r="I6658" s="9"/>
      <c r="J6658" s="9"/>
      <c r="K6658" s="9"/>
      <c r="L6658" s="9"/>
      <c r="M6658" s="9"/>
      <c r="N6658" s="9"/>
      <c r="O6658" s="12"/>
      <c r="P6658" s="9"/>
      <c r="Q6658" s="9"/>
    </row>
    <row r="6659" spans="1:17" x14ac:dyDescent="0.2">
      <c r="A6659" s="9"/>
      <c r="B6659" s="10"/>
      <c r="C6659" s="9"/>
      <c r="D6659" s="11"/>
      <c r="E6659" s="11"/>
      <c r="F6659" s="9"/>
      <c r="G6659" s="9"/>
      <c r="H6659" s="9"/>
      <c r="I6659" s="9"/>
      <c r="J6659" s="9"/>
      <c r="K6659" s="9"/>
      <c r="L6659" s="9"/>
      <c r="M6659" s="9"/>
      <c r="N6659" s="9"/>
      <c r="O6659" s="12"/>
      <c r="P6659" s="9"/>
      <c r="Q6659" s="9"/>
    </row>
    <row r="6660" spans="1:17" x14ac:dyDescent="0.2">
      <c r="A6660" s="9"/>
      <c r="B6660" s="10"/>
      <c r="C6660" s="9"/>
      <c r="D6660" s="11"/>
      <c r="E6660" s="11"/>
      <c r="F6660" s="9"/>
      <c r="G6660" s="9"/>
      <c r="H6660" s="9"/>
      <c r="I6660" s="9"/>
      <c r="J6660" s="9"/>
      <c r="K6660" s="9"/>
      <c r="L6660" s="9"/>
      <c r="M6660" s="9"/>
      <c r="N6660" s="9"/>
      <c r="O6660" s="12"/>
      <c r="P6660" s="9"/>
      <c r="Q6660" s="9"/>
    </row>
    <row r="6661" spans="1:17" x14ac:dyDescent="0.2">
      <c r="A6661" s="9"/>
      <c r="B6661" s="10"/>
      <c r="C6661" s="9"/>
      <c r="D6661" s="11"/>
      <c r="E6661" s="11"/>
      <c r="F6661" s="9"/>
      <c r="G6661" s="9"/>
      <c r="H6661" s="9"/>
      <c r="I6661" s="9"/>
      <c r="J6661" s="9"/>
      <c r="K6661" s="9"/>
      <c r="L6661" s="9"/>
      <c r="M6661" s="9"/>
      <c r="N6661" s="9"/>
      <c r="O6661" s="12"/>
      <c r="P6661" s="9"/>
      <c r="Q6661" s="9"/>
    </row>
    <row r="6662" spans="1:17" x14ac:dyDescent="0.2">
      <c r="A6662" s="9"/>
      <c r="B6662" s="10"/>
      <c r="C6662" s="9"/>
      <c r="D6662" s="11"/>
      <c r="E6662" s="11"/>
      <c r="F6662" s="9"/>
      <c r="G6662" s="9"/>
      <c r="H6662" s="9"/>
      <c r="I6662" s="9"/>
      <c r="J6662" s="9"/>
      <c r="K6662" s="9"/>
      <c r="L6662" s="9"/>
      <c r="M6662" s="9"/>
      <c r="N6662" s="9"/>
      <c r="O6662" s="12"/>
      <c r="P6662" s="9"/>
      <c r="Q6662" s="9"/>
    </row>
    <row r="6663" spans="1:17" x14ac:dyDescent="0.2">
      <c r="A6663" s="9"/>
      <c r="B6663" s="10"/>
      <c r="C6663" s="9"/>
      <c r="D6663" s="11"/>
      <c r="E6663" s="11"/>
      <c r="F6663" s="9"/>
      <c r="G6663" s="9"/>
      <c r="H6663" s="9"/>
      <c r="I6663" s="9"/>
      <c r="J6663" s="9"/>
      <c r="K6663" s="9"/>
      <c r="L6663" s="9"/>
      <c r="M6663" s="9"/>
      <c r="N6663" s="9"/>
      <c r="O6663" s="12"/>
      <c r="P6663" s="9"/>
      <c r="Q6663" s="9"/>
    </row>
    <row r="6664" spans="1:17" x14ac:dyDescent="0.2">
      <c r="A6664" s="9"/>
      <c r="B6664" s="10"/>
      <c r="C6664" s="9"/>
      <c r="D6664" s="11"/>
      <c r="E6664" s="11"/>
      <c r="F6664" s="9"/>
      <c r="G6664" s="9"/>
      <c r="H6664" s="9"/>
      <c r="I6664" s="9"/>
      <c r="J6664" s="9"/>
      <c r="K6664" s="9"/>
      <c r="L6664" s="9"/>
      <c r="M6664" s="9"/>
      <c r="N6664" s="9"/>
      <c r="O6664" s="12"/>
      <c r="P6664" s="9"/>
      <c r="Q6664" s="9"/>
    </row>
    <row r="6665" spans="1:17" x14ac:dyDescent="0.2">
      <c r="A6665" s="9"/>
      <c r="B6665" s="10"/>
      <c r="C6665" s="9"/>
      <c r="D6665" s="11"/>
      <c r="E6665" s="11"/>
      <c r="F6665" s="9"/>
      <c r="G6665" s="9"/>
      <c r="H6665" s="9"/>
      <c r="I6665" s="9"/>
      <c r="J6665" s="9"/>
      <c r="K6665" s="9"/>
      <c r="L6665" s="9"/>
      <c r="M6665" s="9"/>
      <c r="N6665" s="9"/>
      <c r="O6665" s="12"/>
      <c r="P6665" s="9"/>
      <c r="Q6665" s="9"/>
    </row>
    <row r="6666" spans="1:17" x14ac:dyDescent="0.2">
      <c r="A6666" s="9"/>
      <c r="B6666" s="10"/>
      <c r="C6666" s="9"/>
      <c r="D6666" s="11"/>
      <c r="E6666" s="11"/>
      <c r="F6666" s="9"/>
      <c r="G6666" s="9"/>
      <c r="H6666" s="9"/>
      <c r="I6666" s="9"/>
      <c r="J6666" s="9"/>
      <c r="K6666" s="9"/>
      <c r="L6666" s="9"/>
      <c r="M6666" s="9"/>
      <c r="N6666" s="9"/>
      <c r="O6666" s="12"/>
      <c r="P6666" s="9"/>
      <c r="Q6666" s="9"/>
    </row>
    <row r="6667" spans="1:17" x14ac:dyDescent="0.2">
      <c r="A6667" s="9"/>
      <c r="B6667" s="10"/>
      <c r="C6667" s="9"/>
      <c r="D6667" s="11"/>
      <c r="E6667" s="11"/>
      <c r="F6667" s="9"/>
      <c r="G6667" s="9"/>
      <c r="H6667" s="9"/>
      <c r="I6667" s="9"/>
      <c r="J6667" s="9"/>
      <c r="K6667" s="9"/>
      <c r="L6667" s="9"/>
      <c r="M6667" s="9"/>
      <c r="N6667" s="9"/>
      <c r="O6667" s="12"/>
      <c r="P6667" s="9"/>
      <c r="Q6667" s="9"/>
    </row>
    <row r="6668" spans="1:17" x14ac:dyDescent="0.2">
      <c r="A6668" s="9"/>
      <c r="B6668" s="10"/>
      <c r="C6668" s="9"/>
      <c r="D6668" s="11"/>
      <c r="E6668" s="11"/>
      <c r="F6668" s="9"/>
      <c r="G6668" s="9"/>
      <c r="H6668" s="9"/>
      <c r="I6668" s="9"/>
      <c r="J6668" s="9"/>
      <c r="K6668" s="9"/>
      <c r="L6668" s="9"/>
      <c r="M6668" s="9"/>
      <c r="N6668" s="9"/>
      <c r="O6668" s="12"/>
      <c r="P6668" s="9"/>
      <c r="Q6668" s="9"/>
    </row>
    <row r="6669" spans="1:17" x14ac:dyDescent="0.2">
      <c r="A6669" s="9"/>
      <c r="B6669" s="10"/>
      <c r="C6669" s="9"/>
      <c r="D6669" s="11"/>
      <c r="E6669" s="11"/>
      <c r="F6669" s="9"/>
      <c r="G6669" s="9"/>
      <c r="H6669" s="9"/>
      <c r="I6669" s="9"/>
      <c r="J6669" s="9"/>
      <c r="K6669" s="9"/>
      <c r="L6669" s="9"/>
      <c r="M6669" s="9"/>
      <c r="N6669" s="9"/>
      <c r="O6669" s="12"/>
      <c r="P6669" s="9"/>
      <c r="Q6669" s="9"/>
    </row>
    <row r="6670" spans="1:17" x14ac:dyDescent="0.2">
      <c r="A6670" s="9"/>
      <c r="B6670" s="10"/>
      <c r="C6670" s="9"/>
      <c r="D6670" s="11"/>
      <c r="E6670" s="11"/>
      <c r="F6670" s="9"/>
      <c r="G6670" s="9"/>
      <c r="H6670" s="9"/>
      <c r="I6670" s="9"/>
      <c r="J6670" s="9"/>
      <c r="K6670" s="9"/>
      <c r="L6670" s="9"/>
      <c r="M6670" s="9"/>
      <c r="N6670" s="9"/>
      <c r="O6670" s="12"/>
      <c r="P6670" s="9"/>
      <c r="Q6670" s="9"/>
    </row>
    <row r="6671" spans="1:17" x14ac:dyDescent="0.2">
      <c r="A6671" s="9"/>
      <c r="B6671" s="10"/>
      <c r="C6671" s="9"/>
      <c r="D6671" s="11"/>
      <c r="E6671" s="11"/>
      <c r="F6671" s="9"/>
      <c r="G6671" s="9"/>
      <c r="H6671" s="9"/>
      <c r="I6671" s="9"/>
      <c r="J6671" s="9"/>
      <c r="K6671" s="9"/>
      <c r="L6671" s="9"/>
      <c r="M6671" s="9"/>
      <c r="N6671" s="9"/>
      <c r="O6671" s="12"/>
      <c r="P6671" s="9"/>
      <c r="Q6671" s="9"/>
    </row>
    <row r="6672" spans="1:17" x14ac:dyDescent="0.2">
      <c r="A6672" s="9"/>
      <c r="B6672" s="10"/>
      <c r="C6672" s="9"/>
      <c r="D6672" s="11"/>
      <c r="E6672" s="11"/>
      <c r="F6672" s="9"/>
      <c r="G6672" s="9"/>
      <c r="H6672" s="9"/>
      <c r="I6672" s="9"/>
      <c r="J6672" s="9"/>
      <c r="K6672" s="9"/>
      <c r="L6672" s="9"/>
      <c r="M6672" s="9"/>
      <c r="N6672" s="9"/>
      <c r="O6672" s="12"/>
      <c r="P6672" s="9"/>
      <c r="Q6672" s="9"/>
    </row>
    <row r="6673" spans="1:17" x14ac:dyDescent="0.2">
      <c r="A6673" s="9"/>
      <c r="B6673" s="10"/>
      <c r="C6673" s="9"/>
      <c r="D6673" s="11"/>
      <c r="E6673" s="11"/>
      <c r="F6673" s="9"/>
      <c r="G6673" s="9"/>
      <c r="H6673" s="9"/>
      <c r="I6673" s="9"/>
      <c r="J6673" s="9"/>
      <c r="K6673" s="9"/>
      <c r="L6673" s="9"/>
      <c r="M6673" s="9"/>
      <c r="N6673" s="9"/>
      <c r="O6673" s="12"/>
      <c r="P6673" s="9"/>
      <c r="Q6673" s="9"/>
    </row>
    <row r="6674" spans="1:17" x14ac:dyDescent="0.2">
      <c r="A6674" s="9"/>
      <c r="B6674" s="10"/>
      <c r="C6674" s="9"/>
      <c r="D6674" s="11"/>
      <c r="E6674" s="11"/>
      <c r="F6674" s="9"/>
      <c r="G6674" s="9"/>
      <c r="H6674" s="9"/>
      <c r="I6674" s="9"/>
      <c r="J6674" s="9"/>
      <c r="K6674" s="9"/>
      <c r="L6674" s="9"/>
      <c r="M6674" s="9"/>
      <c r="N6674" s="9"/>
      <c r="O6674" s="12"/>
      <c r="P6674" s="9"/>
      <c r="Q6674" s="9"/>
    </row>
    <row r="6675" spans="1:17" x14ac:dyDescent="0.2">
      <c r="A6675" s="9"/>
      <c r="B6675" s="10"/>
      <c r="C6675" s="9"/>
      <c r="D6675" s="11"/>
      <c r="E6675" s="11"/>
      <c r="F6675" s="9"/>
      <c r="G6675" s="9"/>
      <c r="H6675" s="9"/>
      <c r="I6675" s="9"/>
      <c r="J6675" s="9"/>
      <c r="K6675" s="9"/>
      <c r="L6675" s="9"/>
      <c r="M6675" s="9"/>
      <c r="N6675" s="9"/>
      <c r="O6675" s="12"/>
      <c r="P6675" s="9"/>
      <c r="Q6675" s="9"/>
    </row>
    <row r="6676" spans="1:17" x14ac:dyDescent="0.2">
      <c r="A6676" s="9"/>
      <c r="B6676" s="10"/>
      <c r="C6676" s="9"/>
      <c r="D6676" s="11"/>
      <c r="E6676" s="11"/>
      <c r="F6676" s="9"/>
      <c r="G6676" s="9"/>
      <c r="H6676" s="9"/>
      <c r="I6676" s="9"/>
      <c r="J6676" s="9"/>
      <c r="K6676" s="9"/>
      <c r="L6676" s="9"/>
      <c r="M6676" s="9"/>
      <c r="N6676" s="9"/>
      <c r="O6676" s="12"/>
      <c r="P6676" s="9"/>
      <c r="Q6676" s="9"/>
    </row>
    <row r="6677" spans="1:17" x14ac:dyDescent="0.2">
      <c r="A6677" s="9"/>
      <c r="B6677" s="10"/>
      <c r="C6677" s="9"/>
      <c r="D6677" s="11"/>
      <c r="E6677" s="11"/>
      <c r="F6677" s="9"/>
      <c r="G6677" s="9"/>
      <c r="H6677" s="9"/>
      <c r="I6677" s="9"/>
      <c r="J6677" s="9"/>
      <c r="K6677" s="9"/>
      <c r="L6677" s="9"/>
      <c r="M6677" s="9"/>
      <c r="N6677" s="9"/>
      <c r="O6677" s="12"/>
      <c r="P6677" s="9"/>
      <c r="Q6677" s="9"/>
    </row>
    <row r="6678" spans="1:17" x14ac:dyDescent="0.2">
      <c r="A6678" s="9"/>
      <c r="B6678" s="10"/>
      <c r="C6678" s="9"/>
      <c r="D6678" s="11"/>
      <c r="E6678" s="11"/>
      <c r="F6678" s="9"/>
      <c r="G6678" s="9"/>
      <c r="H6678" s="9"/>
      <c r="I6678" s="9"/>
      <c r="J6678" s="9"/>
      <c r="K6678" s="9"/>
      <c r="L6678" s="9"/>
      <c r="M6678" s="9"/>
      <c r="N6678" s="9"/>
      <c r="O6678" s="12"/>
      <c r="P6678" s="9"/>
      <c r="Q6678" s="9"/>
    </row>
    <row r="6679" spans="1:17" x14ac:dyDescent="0.2">
      <c r="A6679" s="9"/>
      <c r="B6679" s="10"/>
      <c r="C6679" s="9"/>
      <c r="D6679" s="11"/>
      <c r="E6679" s="11"/>
      <c r="F6679" s="9"/>
      <c r="G6679" s="9"/>
      <c r="H6679" s="9"/>
      <c r="I6679" s="9"/>
      <c r="J6679" s="9"/>
      <c r="K6679" s="9"/>
      <c r="L6679" s="9"/>
      <c r="M6679" s="9"/>
      <c r="N6679" s="9"/>
      <c r="O6679" s="12"/>
      <c r="P6679" s="9"/>
      <c r="Q6679" s="9"/>
    </row>
    <row r="6680" spans="1:17" x14ac:dyDescent="0.2">
      <c r="A6680" s="9"/>
      <c r="B6680" s="10"/>
      <c r="C6680" s="9"/>
      <c r="D6680" s="11"/>
      <c r="E6680" s="11"/>
      <c r="F6680" s="9"/>
      <c r="G6680" s="9"/>
      <c r="H6680" s="9"/>
      <c r="I6680" s="9"/>
      <c r="J6680" s="9"/>
      <c r="K6680" s="9"/>
      <c r="L6680" s="9"/>
      <c r="M6680" s="9"/>
      <c r="N6680" s="9"/>
      <c r="O6680" s="12"/>
      <c r="P6680" s="9"/>
      <c r="Q6680" s="9"/>
    </row>
    <row r="6681" spans="1:17" x14ac:dyDescent="0.2">
      <c r="A6681" s="9"/>
      <c r="B6681" s="10"/>
      <c r="C6681" s="9"/>
      <c r="D6681" s="11"/>
      <c r="E6681" s="11"/>
      <c r="F6681" s="9"/>
      <c r="G6681" s="9"/>
      <c r="H6681" s="9"/>
      <c r="I6681" s="9"/>
      <c r="J6681" s="9"/>
      <c r="K6681" s="9"/>
      <c r="L6681" s="9"/>
      <c r="M6681" s="9"/>
      <c r="N6681" s="9"/>
      <c r="O6681" s="12"/>
      <c r="P6681" s="9"/>
      <c r="Q6681" s="9"/>
    </row>
    <row r="6682" spans="1:17" x14ac:dyDescent="0.2">
      <c r="A6682" s="9"/>
      <c r="B6682" s="10"/>
      <c r="C6682" s="9"/>
      <c r="D6682" s="11"/>
      <c r="E6682" s="11"/>
      <c r="F6682" s="9"/>
      <c r="G6682" s="9"/>
      <c r="H6682" s="9"/>
      <c r="I6682" s="9"/>
      <c r="J6682" s="9"/>
      <c r="K6682" s="9"/>
      <c r="L6682" s="9"/>
      <c r="M6682" s="9"/>
      <c r="N6682" s="9"/>
      <c r="O6682" s="12"/>
      <c r="P6682" s="9"/>
      <c r="Q6682" s="9"/>
    </row>
    <row r="6683" spans="1:17" x14ac:dyDescent="0.2">
      <c r="A6683" s="9"/>
      <c r="B6683" s="10"/>
      <c r="C6683" s="9"/>
      <c r="D6683" s="11"/>
      <c r="E6683" s="11"/>
      <c r="F6683" s="9"/>
      <c r="G6683" s="9"/>
      <c r="H6683" s="9"/>
      <c r="I6683" s="9"/>
      <c r="J6683" s="9"/>
      <c r="K6683" s="9"/>
      <c r="L6683" s="9"/>
      <c r="M6683" s="9"/>
      <c r="N6683" s="9"/>
      <c r="O6683" s="12"/>
      <c r="P6683" s="9"/>
      <c r="Q6683" s="9"/>
    </row>
    <row r="6684" spans="1:17" x14ac:dyDescent="0.2">
      <c r="A6684" s="9"/>
      <c r="B6684" s="10"/>
      <c r="C6684" s="9"/>
      <c r="D6684" s="11"/>
      <c r="E6684" s="11"/>
      <c r="F6684" s="9"/>
      <c r="G6684" s="9"/>
      <c r="H6684" s="9"/>
      <c r="I6684" s="9"/>
      <c r="J6684" s="9"/>
      <c r="K6684" s="9"/>
      <c r="L6684" s="9"/>
      <c r="M6684" s="9"/>
      <c r="N6684" s="9"/>
      <c r="O6684" s="12"/>
      <c r="P6684" s="9"/>
      <c r="Q6684" s="9"/>
    </row>
    <row r="6685" spans="1:17" x14ac:dyDescent="0.2">
      <c r="A6685" s="9"/>
      <c r="B6685" s="10"/>
      <c r="C6685" s="9"/>
      <c r="D6685" s="11"/>
      <c r="E6685" s="11"/>
      <c r="F6685" s="9"/>
      <c r="G6685" s="9"/>
      <c r="H6685" s="9"/>
      <c r="I6685" s="9"/>
      <c r="J6685" s="9"/>
      <c r="K6685" s="9"/>
      <c r="L6685" s="9"/>
      <c r="M6685" s="9"/>
      <c r="N6685" s="9"/>
      <c r="O6685" s="12"/>
      <c r="P6685" s="9"/>
      <c r="Q6685" s="9"/>
    </row>
    <row r="6686" spans="1:17" x14ac:dyDescent="0.2">
      <c r="A6686" s="9"/>
      <c r="B6686" s="10"/>
      <c r="C6686" s="9"/>
      <c r="D6686" s="11"/>
      <c r="E6686" s="11"/>
      <c r="F6686" s="9"/>
      <c r="G6686" s="9"/>
      <c r="H6686" s="9"/>
      <c r="I6686" s="9"/>
      <c r="J6686" s="9"/>
      <c r="K6686" s="9"/>
      <c r="L6686" s="9"/>
      <c r="M6686" s="9"/>
      <c r="N6686" s="9"/>
      <c r="O6686" s="12"/>
      <c r="P6686" s="9"/>
      <c r="Q6686" s="9"/>
    </row>
    <row r="6687" spans="1:17" x14ac:dyDescent="0.2">
      <c r="A6687" s="9"/>
      <c r="B6687" s="10"/>
      <c r="C6687" s="9"/>
      <c r="D6687" s="11"/>
      <c r="E6687" s="11"/>
      <c r="F6687" s="9"/>
      <c r="G6687" s="9"/>
      <c r="H6687" s="9"/>
      <c r="I6687" s="9"/>
      <c r="J6687" s="9"/>
      <c r="K6687" s="9"/>
      <c r="L6687" s="9"/>
      <c r="M6687" s="9"/>
      <c r="N6687" s="9"/>
      <c r="O6687" s="12"/>
      <c r="P6687" s="9"/>
      <c r="Q6687" s="9"/>
    </row>
    <row r="6688" spans="1:17" x14ac:dyDescent="0.2">
      <c r="A6688" s="9"/>
      <c r="B6688" s="10"/>
      <c r="C6688" s="9"/>
      <c r="D6688" s="11"/>
      <c r="E6688" s="11"/>
      <c r="F6688" s="9"/>
      <c r="G6688" s="9"/>
      <c r="H6688" s="9"/>
      <c r="I6688" s="9"/>
      <c r="J6688" s="9"/>
      <c r="K6688" s="9"/>
      <c r="L6688" s="9"/>
      <c r="M6688" s="9"/>
      <c r="N6688" s="9"/>
      <c r="O6688" s="12"/>
      <c r="P6688" s="9"/>
      <c r="Q6688" s="9"/>
    </row>
    <row r="6689" spans="1:17" x14ac:dyDescent="0.2">
      <c r="A6689" s="9"/>
      <c r="B6689" s="10"/>
      <c r="C6689" s="9"/>
      <c r="D6689" s="11"/>
      <c r="E6689" s="11"/>
      <c r="F6689" s="9"/>
      <c r="G6689" s="9"/>
      <c r="H6689" s="9"/>
      <c r="I6689" s="9"/>
      <c r="J6689" s="9"/>
      <c r="K6689" s="9"/>
      <c r="L6689" s="9"/>
      <c r="M6689" s="9"/>
      <c r="N6689" s="9"/>
      <c r="O6689" s="12"/>
      <c r="P6689" s="9"/>
      <c r="Q6689" s="9"/>
    </row>
    <row r="6690" spans="1:17" x14ac:dyDescent="0.2">
      <c r="A6690" s="9"/>
      <c r="B6690" s="10"/>
      <c r="C6690" s="9"/>
      <c r="D6690" s="11"/>
      <c r="E6690" s="11"/>
      <c r="F6690" s="9"/>
      <c r="G6690" s="9"/>
      <c r="H6690" s="9"/>
      <c r="I6690" s="9"/>
      <c r="J6690" s="9"/>
      <c r="K6690" s="9"/>
      <c r="L6690" s="9"/>
      <c r="M6690" s="9"/>
      <c r="N6690" s="9"/>
      <c r="O6690" s="12"/>
      <c r="P6690" s="9"/>
      <c r="Q6690" s="9"/>
    </row>
    <row r="6691" spans="1:17" x14ac:dyDescent="0.2">
      <c r="A6691" s="9"/>
      <c r="B6691" s="10"/>
      <c r="C6691" s="9"/>
      <c r="D6691" s="11"/>
      <c r="E6691" s="11"/>
      <c r="F6691" s="9"/>
      <c r="G6691" s="9"/>
      <c r="H6691" s="9"/>
      <c r="I6691" s="9"/>
      <c r="J6691" s="9"/>
      <c r="K6691" s="9"/>
      <c r="L6691" s="9"/>
      <c r="M6691" s="9"/>
      <c r="N6691" s="9"/>
      <c r="O6691" s="12"/>
      <c r="P6691" s="9"/>
      <c r="Q6691" s="9"/>
    </row>
    <row r="6692" spans="1:17" x14ac:dyDescent="0.2">
      <c r="A6692" s="9"/>
      <c r="B6692" s="10"/>
      <c r="C6692" s="9"/>
      <c r="D6692" s="11"/>
      <c r="E6692" s="11"/>
      <c r="F6692" s="9"/>
      <c r="G6692" s="9"/>
      <c r="H6692" s="9"/>
      <c r="I6692" s="9"/>
      <c r="J6692" s="9"/>
      <c r="K6692" s="9"/>
      <c r="L6692" s="9"/>
      <c r="M6692" s="9"/>
      <c r="N6692" s="9"/>
      <c r="O6692" s="12"/>
      <c r="P6692" s="9"/>
      <c r="Q6692" s="9"/>
    </row>
    <row r="6693" spans="1:17" x14ac:dyDescent="0.2">
      <c r="A6693" s="9"/>
      <c r="B6693" s="10"/>
      <c r="C6693" s="9"/>
      <c r="D6693" s="11"/>
      <c r="E6693" s="11"/>
      <c r="F6693" s="9"/>
      <c r="G6693" s="9"/>
      <c r="H6693" s="9"/>
      <c r="I6693" s="9"/>
      <c r="J6693" s="9"/>
      <c r="K6693" s="9"/>
      <c r="L6693" s="9"/>
      <c r="M6693" s="9"/>
      <c r="N6693" s="9"/>
      <c r="O6693" s="12"/>
      <c r="P6693" s="9"/>
      <c r="Q6693" s="9"/>
    </row>
    <row r="6694" spans="1:17" x14ac:dyDescent="0.2">
      <c r="A6694" s="9"/>
      <c r="B6694" s="10"/>
      <c r="C6694" s="9"/>
      <c r="D6694" s="11"/>
      <c r="E6694" s="11"/>
      <c r="F6694" s="9"/>
      <c r="G6694" s="9"/>
      <c r="H6694" s="9"/>
      <c r="I6694" s="9"/>
      <c r="J6694" s="9"/>
      <c r="K6694" s="9"/>
      <c r="L6694" s="9"/>
      <c r="M6694" s="9"/>
      <c r="N6694" s="9"/>
      <c r="O6694" s="12"/>
      <c r="P6694" s="9"/>
      <c r="Q6694" s="9"/>
    </row>
    <row r="6695" spans="1:17" x14ac:dyDescent="0.2">
      <c r="A6695" s="9"/>
      <c r="B6695" s="10"/>
      <c r="C6695" s="9"/>
      <c r="D6695" s="11"/>
      <c r="E6695" s="11"/>
      <c r="F6695" s="9"/>
      <c r="G6695" s="9"/>
      <c r="H6695" s="9"/>
      <c r="I6695" s="9"/>
      <c r="J6695" s="9"/>
      <c r="K6695" s="9"/>
      <c r="L6695" s="9"/>
      <c r="M6695" s="9"/>
      <c r="N6695" s="9"/>
      <c r="O6695" s="12"/>
      <c r="P6695" s="9"/>
      <c r="Q6695" s="9"/>
    </row>
    <row r="6696" spans="1:17" x14ac:dyDescent="0.2">
      <c r="A6696" s="9"/>
      <c r="B6696" s="10"/>
      <c r="C6696" s="9"/>
      <c r="D6696" s="11"/>
      <c r="E6696" s="11"/>
      <c r="F6696" s="9"/>
      <c r="G6696" s="9"/>
      <c r="H6696" s="9"/>
      <c r="I6696" s="9"/>
      <c r="J6696" s="9"/>
      <c r="K6696" s="9"/>
      <c r="L6696" s="9"/>
      <c r="M6696" s="9"/>
      <c r="N6696" s="9"/>
      <c r="O6696" s="12"/>
      <c r="P6696" s="9"/>
      <c r="Q6696" s="9"/>
    </row>
    <row r="6697" spans="1:17" x14ac:dyDescent="0.2">
      <c r="A6697" s="9"/>
      <c r="B6697" s="10"/>
      <c r="C6697" s="9"/>
      <c r="D6697" s="11"/>
      <c r="E6697" s="11"/>
      <c r="F6697" s="9"/>
      <c r="G6697" s="9"/>
      <c r="H6697" s="9"/>
      <c r="I6697" s="9"/>
      <c r="J6697" s="9"/>
      <c r="K6697" s="9"/>
      <c r="L6697" s="9"/>
      <c r="M6697" s="9"/>
      <c r="N6697" s="9"/>
      <c r="O6697" s="12"/>
      <c r="P6697" s="9"/>
      <c r="Q6697" s="9"/>
    </row>
    <row r="6698" spans="1:17" x14ac:dyDescent="0.2">
      <c r="A6698" s="9"/>
      <c r="B6698" s="10"/>
      <c r="C6698" s="9"/>
      <c r="D6698" s="11"/>
      <c r="E6698" s="11"/>
      <c r="F6698" s="9"/>
      <c r="G6698" s="9"/>
      <c r="H6698" s="9"/>
      <c r="I6698" s="9"/>
      <c r="J6698" s="9"/>
      <c r="K6698" s="9"/>
      <c r="L6698" s="9"/>
      <c r="M6698" s="9"/>
      <c r="N6698" s="9"/>
      <c r="O6698" s="12"/>
      <c r="P6698" s="9"/>
      <c r="Q6698" s="9"/>
    </row>
    <row r="6699" spans="1:17" x14ac:dyDescent="0.2">
      <c r="A6699" s="9"/>
      <c r="B6699" s="10"/>
      <c r="C6699" s="9"/>
      <c r="D6699" s="11"/>
      <c r="E6699" s="11"/>
      <c r="F6699" s="9"/>
      <c r="G6699" s="9"/>
      <c r="H6699" s="9"/>
      <c r="I6699" s="9"/>
      <c r="J6699" s="9"/>
      <c r="K6699" s="9"/>
      <c r="L6699" s="9"/>
      <c r="M6699" s="9"/>
      <c r="N6699" s="9"/>
      <c r="O6699" s="12"/>
      <c r="P6699" s="9"/>
      <c r="Q6699" s="9"/>
    </row>
    <row r="6700" spans="1:17" x14ac:dyDescent="0.2">
      <c r="A6700" s="9"/>
      <c r="B6700" s="10"/>
      <c r="C6700" s="9"/>
      <c r="D6700" s="11"/>
      <c r="E6700" s="11"/>
      <c r="F6700" s="9"/>
      <c r="G6700" s="9"/>
      <c r="H6700" s="9"/>
      <c r="I6700" s="9"/>
      <c r="J6700" s="9"/>
      <c r="K6700" s="9"/>
      <c r="L6700" s="9"/>
      <c r="M6700" s="9"/>
      <c r="N6700" s="9"/>
      <c r="O6700" s="12"/>
      <c r="P6700" s="9"/>
      <c r="Q6700" s="9"/>
    </row>
    <row r="6701" spans="1:17" x14ac:dyDescent="0.2">
      <c r="A6701" s="9"/>
      <c r="B6701" s="10"/>
      <c r="C6701" s="9"/>
      <c r="D6701" s="11"/>
      <c r="E6701" s="11"/>
      <c r="F6701" s="9"/>
      <c r="G6701" s="9"/>
      <c r="H6701" s="9"/>
      <c r="I6701" s="9"/>
      <c r="J6701" s="9"/>
      <c r="K6701" s="9"/>
      <c r="L6701" s="9"/>
      <c r="M6701" s="9"/>
      <c r="N6701" s="9"/>
      <c r="O6701" s="12"/>
      <c r="P6701" s="9"/>
      <c r="Q6701" s="9"/>
    </row>
    <row r="6702" spans="1:17" x14ac:dyDescent="0.2">
      <c r="A6702" s="9"/>
      <c r="B6702" s="10"/>
      <c r="C6702" s="9"/>
      <c r="D6702" s="11"/>
      <c r="E6702" s="11"/>
      <c r="F6702" s="9"/>
      <c r="G6702" s="9"/>
      <c r="H6702" s="9"/>
      <c r="I6702" s="9"/>
      <c r="J6702" s="9"/>
      <c r="K6702" s="9"/>
      <c r="L6702" s="9"/>
      <c r="M6702" s="9"/>
      <c r="N6702" s="9"/>
      <c r="O6702" s="12"/>
      <c r="P6702" s="9"/>
      <c r="Q6702" s="9"/>
    </row>
    <row r="6703" spans="1:17" x14ac:dyDescent="0.2">
      <c r="A6703" s="9"/>
      <c r="B6703" s="10"/>
      <c r="C6703" s="9"/>
      <c r="D6703" s="11"/>
      <c r="E6703" s="11"/>
      <c r="F6703" s="9"/>
      <c r="G6703" s="9"/>
      <c r="H6703" s="9"/>
      <c r="I6703" s="9"/>
      <c r="J6703" s="9"/>
      <c r="K6703" s="9"/>
      <c r="L6703" s="9"/>
      <c r="M6703" s="9"/>
      <c r="N6703" s="9"/>
      <c r="O6703" s="12"/>
      <c r="P6703" s="9"/>
      <c r="Q6703" s="9"/>
    </row>
    <row r="6704" spans="1:17" x14ac:dyDescent="0.2">
      <c r="A6704" s="9"/>
      <c r="B6704" s="10"/>
      <c r="C6704" s="9"/>
      <c r="D6704" s="11"/>
      <c r="E6704" s="11"/>
      <c r="F6704" s="9"/>
      <c r="G6704" s="9"/>
      <c r="H6704" s="9"/>
      <c r="I6704" s="9"/>
      <c r="J6704" s="9"/>
      <c r="K6704" s="9"/>
      <c r="L6704" s="9"/>
      <c r="M6704" s="9"/>
      <c r="N6704" s="9"/>
      <c r="O6704" s="12"/>
      <c r="P6704" s="9"/>
      <c r="Q6704" s="9"/>
    </row>
    <row r="6705" spans="1:17" x14ac:dyDescent="0.2">
      <c r="A6705" s="9"/>
      <c r="B6705" s="10"/>
      <c r="C6705" s="9"/>
      <c r="D6705" s="11"/>
      <c r="E6705" s="11"/>
      <c r="F6705" s="9"/>
      <c r="G6705" s="9"/>
      <c r="H6705" s="9"/>
      <c r="I6705" s="9"/>
      <c r="J6705" s="9"/>
      <c r="K6705" s="9"/>
      <c r="L6705" s="9"/>
      <c r="M6705" s="9"/>
      <c r="N6705" s="9"/>
      <c r="O6705" s="12"/>
      <c r="P6705" s="9"/>
      <c r="Q6705" s="9"/>
    </row>
    <row r="6706" spans="1:17" x14ac:dyDescent="0.2">
      <c r="A6706" s="9"/>
      <c r="B6706" s="10"/>
      <c r="C6706" s="9"/>
      <c r="D6706" s="11"/>
      <c r="E6706" s="11"/>
      <c r="F6706" s="9"/>
      <c r="G6706" s="9"/>
      <c r="H6706" s="9"/>
      <c r="I6706" s="9"/>
      <c r="J6706" s="9"/>
      <c r="K6706" s="9"/>
      <c r="L6706" s="9"/>
      <c r="M6706" s="9"/>
      <c r="N6706" s="9"/>
      <c r="O6706" s="12"/>
      <c r="P6706" s="9"/>
      <c r="Q6706" s="9"/>
    </row>
    <row r="6707" spans="1:17" x14ac:dyDescent="0.2">
      <c r="A6707" s="9"/>
      <c r="B6707" s="10"/>
      <c r="C6707" s="9"/>
      <c r="D6707" s="11"/>
      <c r="E6707" s="11"/>
      <c r="F6707" s="9"/>
      <c r="G6707" s="9"/>
      <c r="H6707" s="9"/>
      <c r="I6707" s="9"/>
      <c r="J6707" s="9"/>
      <c r="K6707" s="9"/>
      <c r="L6707" s="9"/>
      <c r="M6707" s="9"/>
      <c r="N6707" s="9"/>
      <c r="O6707" s="12"/>
      <c r="P6707" s="9"/>
      <c r="Q6707" s="9"/>
    </row>
    <row r="6708" spans="1:17" x14ac:dyDescent="0.2">
      <c r="A6708" s="9"/>
      <c r="B6708" s="10"/>
      <c r="C6708" s="9"/>
      <c r="D6708" s="11"/>
      <c r="E6708" s="11"/>
      <c r="F6708" s="9"/>
      <c r="G6708" s="9"/>
      <c r="H6708" s="9"/>
      <c r="I6708" s="9"/>
      <c r="J6708" s="9"/>
      <c r="K6708" s="9"/>
      <c r="L6708" s="9"/>
      <c r="M6708" s="9"/>
      <c r="N6708" s="9"/>
      <c r="O6708" s="12"/>
      <c r="P6708" s="9"/>
      <c r="Q6708" s="9"/>
    </row>
    <row r="6709" spans="1:17" x14ac:dyDescent="0.2">
      <c r="A6709" s="9"/>
      <c r="B6709" s="10"/>
      <c r="C6709" s="9"/>
      <c r="D6709" s="11"/>
      <c r="E6709" s="11"/>
      <c r="F6709" s="9"/>
      <c r="G6709" s="9"/>
      <c r="H6709" s="9"/>
      <c r="I6709" s="9"/>
      <c r="J6709" s="9"/>
      <c r="K6709" s="9"/>
      <c r="L6709" s="9"/>
      <c r="M6709" s="9"/>
      <c r="N6709" s="9"/>
      <c r="O6709" s="12"/>
      <c r="P6709" s="9"/>
      <c r="Q6709" s="9"/>
    </row>
    <row r="6710" spans="1:17" x14ac:dyDescent="0.2">
      <c r="A6710" s="9"/>
      <c r="B6710" s="10"/>
      <c r="C6710" s="9"/>
      <c r="D6710" s="11"/>
      <c r="E6710" s="11"/>
      <c r="F6710" s="9"/>
      <c r="G6710" s="9"/>
      <c r="H6710" s="9"/>
      <c r="I6710" s="9"/>
      <c r="J6710" s="9"/>
      <c r="K6710" s="9"/>
      <c r="L6710" s="9"/>
      <c r="M6710" s="9"/>
      <c r="N6710" s="9"/>
      <c r="O6710" s="12"/>
      <c r="P6710" s="9"/>
      <c r="Q6710" s="9"/>
    </row>
    <row r="6711" spans="1:17" x14ac:dyDescent="0.2">
      <c r="A6711" s="9"/>
      <c r="B6711" s="10"/>
      <c r="C6711" s="9"/>
      <c r="D6711" s="11"/>
      <c r="E6711" s="11"/>
      <c r="F6711" s="9"/>
      <c r="G6711" s="9"/>
      <c r="H6711" s="9"/>
      <c r="I6711" s="9"/>
      <c r="J6711" s="9"/>
      <c r="K6711" s="9"/>
      <c r="L6711" s="9"/>
      <c r="M6711" s="9"/>
      <c r="N6711" s="9"/>
      <c r="O6711" s="12"/>
      <c r="P6711" s="9"/>
      <c r="Q6711" s="9"/>
    </row>
    <row r="6712" spans="1:17" x14ac:dyDescent="0.2">
      <c r="A6712" s="9"/>
      <c r="B6712" s="10"/>
      <c r="C6712" s="9"/>
      <c r="D6712" s="11"/>
      <c r="E6712" s="11"/>
      <c r="F6712" s="9"/>
      <c r="G6712" s="9"/>
      <c r="H6712" s="9"/>
      <c r="I6712" s="9"/>
      <c r="J6712" s="9"/>
      <c r="K6712" s="9"/>
      <c r="L6712" s="9"/>
      <c r="M6712" s="9"/>
      <c r="N6712" s="9"/>
      <c r="O6712" s="12"/>
      <c r="P6712" s="9"/>
      <c r="Q6712" s="9"/>
    </row>
    <row r="6713" spans="1:17" x14ac:dyDescent="0.2">
      <c r="A6713" s="9"/>
      <c r="B6713" s="10"/>
      <c r="C6713" s="9"/>
      <c r="D6713" s="11"/>
      <c r="E6713" s="11"/>
      <c r="F6713" s="9"/>
      <c r="G6713" s="9"/>
      <c r="H6713" s="9"/>
      <c r="I6713" s="9"/>
      <c r="J6713" s="9"/>
      <c r="K6713" s="9"/>
      <c r="L6713" s="9"/>
      <c r="M6713" s="9"/>
      <c r="N6713" s="9"/>
      <c r="O6713" s="12"/>
      <c r="P6713" s="9"/>
      <c r="Q6713" s="9"/>
    </row>
    <row r="6714" spans="1:17" x14ac:dyDescent="0.2">
      <c r="A6714" s="9"/>
      <c r="B6714" s="10"/>
      <c r="C6714" s="9"/>
      <c r="D6714" s="11"/>
      <c r="E6714" s="11"/>
      <c r="F6714" s="9"/>
      <c r="G6714" s="9"/>
      <c r="H6714" s="9"/>
      <c r="I6714" s="9"/>
      <c r="J6714" s="9"/>
      <c r="K6714" s="9"/>
      <c r="L6714" s="9"/>
      <c r="M6714" s="9"/>
      <c r="N6714" s="9"/>
      <c r="O6714" s="12"/>
      <c r="P6714" s="9"/>
      <c r="Q6714" s="9"/>
    </row>
    <row r="6715" spans="1:17" x14ac:dyDescent="0.2">
      <c r="A6715" s="9"/>
      <c r="B6715" s="10"/>
      <c r="C6715" s="9"/>
      <c r="D6715" s="11"/>
      <c r="E6715" s="11"/>
      <c r="F6715" s="9"/>
      <c r="G6715" s="9"/>
      <c r="H6715" s="9"/>
      <c r="I6715" s="9"/>
      <c r="J6715" s="9"/>
      <c r="K6715" s="9"/>
      <c r="L6715" s="9"/>
      <c r="M6715" s="9"/>
      <c r="N6715" s="9"/>
      <c r="O6715" s="12"/>
      <c r="P6715" s="9"/>
      <c r="Q6715" s="9"/>
    </row>
    <row r="6716" spans="1:17" x14ac:dyDescent="0.2">
      <c r="A6716" s="9"/>
      <c r="B6716" s="10"/>
      <c r="C6716" s="9"/>
      <c r="D6716" s="11"/>
      <c r="E6716" s="11"/>
      <c r="F6716" s="9"/>
      <c r="G6716" s="9"/>
      <c r="H6716" s="9"/>
      <c r="I6716" s="9"/>
      <c r="J6716" s="9"/>
      <c r="K6716" s="9"/>
      <c r="L6716" s="9"/>
      <c r="M6716" s="9"/>
      <c r="N6716" s="9"/>
      <c r="O6716" s="12"/>
      <c r="P6716" s="9"/>
      <c r="Q6716" s="9"/>
    </row>
    <row r="6717" spans="1:17" x14ac:dyDescent="0.2">
      <c r="A6717" s="9"/>
      <c r="B6717" s="10"/>
      <c r="C6717" s="9"/>
      <c r="D6717" s="11"/>
      <c r="E6717" s="11"/>
      <c r="F6717" s="9"/>
      <c r="G6717" s="9"/>
      <c r="H6717" s="9"/>
      <c r="I6717" s="9"/>
      <c r="J6717" s="9"/>
      <c r="K6717" s="9"/>
      <c r="L6717" s="9"/>
      <c r="M6717" s="9"/>
      <c r="N6717" s="9"/>
      <c r="O6717" s="12"/>
      <c r="P6717" s="9"/>
      <c r="Q6717" s="9"/>
    </row>
    <row r="6718" spans="1:17" x14ac:dyDescent="0.2">
      <c r="A6718" s="9"/>
      <c r="B6718" s="10"/>
      <c r="C6718" s="9"/>
      <c r="D6718" s="11"/>
      <c r="E6718" s="11"/>
      <c r="F6718" s="9"/>
      <c r="G6718" s="9"/>
      <c r="H6718" s="9"/>
      <c r="I6718" s="9"/>
      <c r="J6718" s="9"/>
      <c r="K6718" s="9"/>
      <c r="L6718" s="9"/>
      <c r="M6718" s="9"/>
      <c r="N6718" s="9"/>
      <c r="O6718" s="12"/>
      <c r="P6718" s="9"/>
      <c r="Q6718" s="9"/>
    </row>
    <row r="6719" spans="1:17" x14ac:dyDescent="0.2">
      <c r="A6719" s="9"/>
      <c r="B6719" s="10"/>
      <c r="C6719" s="9"/>
      <c r="D6719" s="11"/>
      <c r="E6719" s="11"/>
      <c r="F6719" s="9"/>
      <c r="G6719" s="9"/>
      <c r="H6719" s="9"/>
      <c r="I6719" s="9"/>
      <c r="J6719" s="9"/>
      <c r="K6719" s="9"/>
      <c r="L6719" s="9"/>
      <c r="M6719" s="9"/>
      <c r="N6719" s="9"/>
      <c r="O6719" s="12"/>
      <c r="P6719" s="9"/>
      <c r="Q6719" s="9"/>
    </row>
    <row r="6720" spans="1:17" x14ac:dyDescent="0.2">
      <c r="A6720" s="9"/>
      <c r="B6720" s="10"/>
      <c r="C6720" s="9"/>
      <c r="D6720" s="11"/>
      <c r="E6720" s="11"/>
      <c r="F6720" s="9"/>
      <c r="G6720" s="9"/>
      <c r="H6720" s="9"/>
      <c r="I6720" s="9"/>
      <c r="J6720" s="9"/>
      <c r="K6720" s="9"/>
      <c r="L6720" s="9"/>
      <c r="M6720" s="9"/>
      <c r="N6720" s="9"/>
      <c r="O6720" s="12"/>
      <c r="P6720" s="9"/>
      <c r="Q6720" s="9"/>
    </row>
    <row r="6721" spans="1:17" x14ac:dyDescent="0.2">
      <c r="A6721" s="9"/>
      <c r="B6721" s="10"/>
      <c r="C6721" s="9"/>
      <c r="D6721" s="11"/>
      <c r="E6721" s="11"/>
      <c r="F6721" s="9"/>
      <c r="G6721" s="9"/>
      <c r="H6721" s="9"/>
      <c r="I6721" s="9"/>
      <c r="J6721" s="9"/>
      <c r="K6721" s="9"/>
      <c r="L6721" s="9"/>
      <c r="M6721" s="9"/>
      <c r="N6721" s="9"/>
      <c r="O6721" s="12"/>
      <c r="P6721" s="9"/>
      <c r="Q6721" s="9"/>
    </row>
    <row r="6722" spans="1:17" x14ac:dyDescent="0.2">
      <c r="A6722" s="9"/>
      <c r="B6722" s="10"/>
      <c r="C6722" s="9"/>
      <c r="D6722" s="11"/>
      <c r="E6722" s="11"/>
      <c r="F6722" s="9"/>
      <c r="G6722" s="9"/>
      <c r="H6722" s="9"/>
      <c r="I6722" s="9"/>
      <c r="J6722" s="9"/>
      <c r="K6722" s="9"/>
      <c r="L6722" s="9"/>
      <c r="M6722" s="9"/>
      <c r="N6722" s="9"/>
      <c r="O6722" s="12"/>
      <c r="P6722" s="9"/>
      <c r="Q6722" s="9"/>
    </row>
    <row r="6723" spans="1:17" x14ac:dyDescent="0.2">
      <c r="A6723" s="9"/>
      <c r="B6723" s="10"/>
      <c r="C6723" s="9"/>
      <c r="D6723" s="11"/>
      <c r="E6723" s="11"/>
      <c r="F6723" s="9"/>
      <c r="G6723" s="9"/>
      <c r="H6723" s="9"/>
      <c r="I6723" s="9"/>
      <c r="J6723" s="9"/>
      <c r="K6723" s="9"/>
      <c r="L6723" s="9"/>
      <c r="M6723" s="9"/>
      <c r="N6723" s="9"/>
      <c r="O6723" s="12"/>
      <c r="P6723" s="9"/>
      <c r="Q6723" s="9"/>
    </row>
    <row r="6724" spans="1:17" x14ac:dyDescent="0.2">
      <c r="A6724" s="9"/>
      <c r="B6724" s="10"/>
      <c r="C6724" s="9"/>
      <c r="D6724" s="11"/>
      <c r="E6724" s="11"/>
      <c r="F6724" s="9"/>
      <c r="G6724" s="9"/>
      <c r="H6724" s="9"/>
      <c r="I6724" s="9"/>
      <c r="J6724" s="9"/>
      <c r="K6724" s="9"/>
      <c r="L6724" s="9"/>
      <c r="M6724" s="9"/>
      <c r="N6724" s="9"/>
      <c r="O6724" s="12"/>
      <c r="P6724" s="9"/>
      <c r="Q6724" s="9"/>
    </row>
    <row r="6725" spans="1:17" x14ac:dyDescent="0.2">
      <c r="A6725" s="9"/>
      <c r="B6725" s="10"/>
      <c r="C6725" s="9"/>
      <c r="D6725" s="11"/>
      <c r="E6725" s="11"/>
      <c r="F6725" s="9"/>
      <c r="G6725" s="9"/>
      <c r="H6725" s="9"/>
      <c r="I6725" s="9"/>
      <c r="J6725" s="9"/>
      <c r="K6725" s="9"/>
      <c r="L6725" s="9"/>
      <c r="M6725" s="9"/>
      <c r="N6725" s="9"/>
      <c r="O6725" s="12"/>
      <c r="P6725" s="9"/>
      <c r="Q6725" s="9"/>
    </row>
    <row r="6726" spans="1:17" x14ac:dyDescent="0.2">
      <c r="A6726" s="9"/>
      <c r="B6726" s="10"/>
      <c r="C6726" s="9"/>
      <c r="D6726" s="11"/>
      <c r="E6726" s="11"/>
      <c r="F6726" s="9"/>
      <c r="G6726" s="9"/>
      <c r="H6726" s="9"/>
      <c r="I6726" s="9"/>
      <c r="J6726" s="9"/>
      <c r="K6726" s="9"/>
      <c r="L6726" s="9"/>
      <c r="M6726" s="9"/>
      <c r="N6726" s="9"/>
      <c r="O6726" s="12"/>
      <c r="P6726" s="9"/>
      <c r="Q6726" s="9"/>
    </row>
    <row r="6727" spans="1:17" x14ac:dyDescent="0.2">
      <c r="A6727" s="9"/>
      <c r="B6727" s="10"/>
      <c r="C6727" s="9"/>
      <c r="D6727" s="11"/>
      <c r="E6727" s="11"/>
      <c r="F6727" s="9"/>
      <c r="G6727" s="9"/>
      <c r="H6727" s="9"/>
      <c r="I6727" s="9"/>
      <c r="J6727" s="9"/>
      <c r="K6727" s="9"/>
      <c r="L6727" s="9"/>
      <c r="M6727" s="9"/>
      <c r="N6727" s="9"/>
      <c r="O6727" s="12"/>
      <c r="P6727" s="9"/>
      <c r="Q6727" s="9"/>
    </row>
    <row r="6728" spans="1:17" x14ac:dyDescent="0.2">
      <c r="A6728" s="9"/>
      <c r="B6728" s="10"/>
      <c r="C6728" s="9"/>
      <c r="D6728" s="11"/>
      <c r="E6728" s="11"/>
      <c r="F6728" s="9"/>
      <c r="G6728" s="9"/>
      <c r="H6728" s="9"/>
      <c r="I6728" s="9"/>
      <c r="J6728" s="9"/>
      <c r="K6728" s="9"/>
      <c r="L6728" s="9"/>
      <c r="M6728" s="9"/>
      <c r="N6728" s="9"/>
      <c r="O6728" s="12"/>
      <c r="P6728" s="9"/>
      <c r="Q6728" s="9"/>
    </row>
    <row r="6729" spans="1:17" x14ac:dyDescent="0.2">
      <c r="A6729" s="9"/>
      <c r="B6729" s="10"/>
      <c r="C6729" s="9"/>
      <c r="D6729" s="11"/>
      <c r="E6729" s="11"/>
      <c r="F6729" s="9"/>
      <c r="G6729" s="9"/>
      <c r="H6729" s="9"/>
      <c r="I6729" s="9"/>
      <c r="J6729" s="9"/>
      <c r="K6729" s="9"/>
      <c r="L6729" s="9"/>
      <c r="M6729" s="9"/>
      <c r="N6729" s="9"/>
      <c r="O6729" s="12"/>
      <c r="P6729" s="9"/>
      <c r="Q6729" s="9"/>
    </row>
    <row r="6730" spans="1:17" x14ac:dyDescent="0.2">
      <c r="A6730" s="9"/>
      <c r="B6730" s="10"/>
      <c r="C6730" s="9"/>
      <c r="D6730" s="11"/>
      <c r="E6730" s="11"/>
      <c r="F6730" s="9"/>
      <c r="G6730" s="9"/>
      <c r="H6730" s="9"/>
      <c r="I6730" s="9"/>
      <c r="J6730" s="9"/>
      <c r="K6730" s="9"/>
      <c r="L6730" s="9"/>
      <c r="M6730" s="9"/>
      <c r="N6730" s="9"/>
      <c r="O6730" s="12"/>
      <c r="P6730" s="9"/>
      <c r="Q6730" s="9"/>
    </row>
    <row r="6731" spans="1:17" x14ac:dyDescent="0.2">
      <c r="A6731" s="9"/>
      <c r="B6731" s="10"/>
      <c r="C6731" s="9"/>
      <c r="D6731" s="11"/>
      <c r="E6731" s="11"/>
      <c r="F6731" s="9"/>
      <c r="G6731" s="9"/>
      <c r="H6731" s="9"/>
      <c r="I6731" s="9"/>
      <c r="J6731" s="9"/>
      <c r="K6731" s="9"/>
      <c r="L6731" s="9"/>
      <c r="M6731" s="9"/>
      <c r="N6731" s="9"/>
      <c r="O6731" s="12"/>
      <c r="P6731" s="9"/>
      <c r="Q6731" s="9"/>
    </row>
    <row r="6732" spans="1:17" x14ac:dyDescent="0.2">
      <c r="A6732" s="9"/>
      <c r="B6732" s="10"/>
      <c r="C6732" s="9"/>
      <c r="D6732" s="11"/>
      <c r="E6732" s="11"/>
      <c r="F6732" s="9"/>
      <c r="G6732" s="9"/>
      <c r="H6732" s="9"/>
      <c r="I6732" s="9"/>
      <c r="J6732" s="9"/>
      <c r="K6732" s="9"/>
      <c r="L6732" s="9"/>
      <c r="M6732" s="9"/>
      <c r="N6732" s="9"/>
      <c r="O6732" s="12"/>
      <c r="P6732" s="9"/>
      <c r="Q6732" s="9"/>
    </row>
    <row r="6733" spans="1:17" x14ac:dyDescent="0.2">
      <c r="A6733" s="9"/>
      <c r="B6733" s="10"/>
      <c r="C6733" s="9"/>
      <c r="D6733" s="11"/>
      <c r="E6733" s="11"/>
      <c r="F6733" s="9"/>
      <c r="G6733" s="9"/>
      <c r="H6733" s="9"/>
      <c r="I6733" s="9"/>
      <c r="J6733" s="9"/>
      <c r="K6733" s="9"/>
      <c r="L6733" s="9"/>
      <c r="M6733" s="9"/>
      <c r="N6733" s="9"/>
      <c r="O6733" s="12"/>
      <c r="P6733" s="9"/>
      <c r="Q6733" s="9"/>
    </row>
    <row r="6734" spans="1:17" x14ac:dyDescent="0.2">
      <c r="A6734" s="9"/>
      <c r="B6734" s="10"/>
      <c r="C6734" s="9"/>
      <c r="D6734" s="11"/>
      <c r="E6734" s="11"/>
      <c r="F6734" s="9"/>
      <c r="G6734" s="9"/>
      <c r="H6734" s="9"/>
      <c r="I6734" s="9"/>
      <c r="J6734" s="9"/>
      <c r="K6734" s="9"/>
      <c r="L6734" s="9"/>
      <c r="M6734" s="9"/>
      <c r="N6734" s="9"/>
      <c r="O6734" s="12"/>
      <c r="P6734" s="9"/>
      <c r="Q6734" s="9"/>
    </row>
    <row r="6735" spans="1:17" x14ac:dyDescent="0.2">
      <c r="A6735" s="9"/>
      <c r="B6735" s="10"/>
      <c r="C6735" s="9"/>
      <c r="D6735" s="11"/>
      <c r="E6735" s="11"/>
      <c r="F6735" s="9"/>
      <c r="G6735" s="9"/>
      <c r="H6735" s="9"/>
      <c r="I6735" s="9"/>
      <c r="J6735" s="9"/>
      <c r="K6735" s="9"/>
      <c r="L6735" s="9"/>
      <c r="M6735" s="9"/>
      <c r="N6735" s="9"/>
      <c r="O6735" s="12"/>
      <c r="P6735" s="9"/>
      <c r="Q6735" s="9"/>
    </row>
    <row r="6736" spans="1:17" x14ac:dyDescent="0.2">
      <c r="A6736" s="9"/>
      <c r="B6736" s="10"/>
      <c r="C6736" s="9"/>
      <c r="D6736" s="11"/>
      <c r="E6736" s="11"/>
      <c r="F6736" s="9"/>
      <c r="G6736" s="9"/>
      <c r="H6736" s="9"/>
      <c r="I6736" s="9"/>
      <c r="J6736" s="9"/>
      <c r="K6736" s="9"/>
      <c r="L6736" s="9"/>
      <c r="M6736" s="9"/>
      <c r="N6736" s="9"/>
      <c r="O6736" s="12"/>
      <c r="P6736" s="9"/>
      <c r="Q6736" s="9"/>
    </row>
    <row r="6737" spans="1:17" x14ac:dyDescent="0.2">
      <c r="A6737" s="9"/>
      <c r="B6737" s="10"/>
      <c r="C6737" s="9"/>
      <c r="D6737" s="11"/>
      <c r="E6737" s="11"/>
      <c r="F6737" s="9"/>
      <c r="G6737" s="9"/>
      <c r="H6737" s="9"/>
      <c r="I6737" s="9"/>
      <c r="J6737" s="9"/>
      <c r="K6737" s="9"/>
      <c r="L6737" s="9"/>
      <c r="M6737" s="9"/>
      <c r="N6737" s="9"/>
      <c r="O6737" s="12"/>
      <c r="P6737" s="9"/>
      <c r="Q6737" s="9"/>
    </row>
    <row r="6738" spans="1:17" x14ac:dyDescent="0.2">
      <c r="A6738" s="9"/>
      <c r="B6738" s="10"/>
      <c r="C6738" s="9"/>
      <c r="D6738" s="11"/>
      <c r="E6738" s="11"/>
      <c r="F6738" s="9"/>
      <c r="G6738" s="9"/>
      <c r="H6738" s="9"/>
      <c r="I6738" s="9"/>
      <c r="J6738" s="9"/>
      <c r="K6738" s="9"/>
      <c r="L6738" s="9"/>
      <c r="M6738" s="9"/>
      <c r="N6738" s="9"/>
      <c r="O6738" s="12"/>
      <c r="P6738" s="9"/>
      <c r="Q6738" s="9"/>
    </row>
    <row r="6739" spans="1:17" x14ac:dyDescent="0.2">
      <c r="A6739" s="9"/>
      <c r="B6739" s="10"/>
      <c r="C6739" s="9"/>
      <c r="D6739" s="11"/>
      <c r="E6739" s="11"/>
      <c r="F6739" s="9"/>
      <c r="G6739" s="9"/>
      <c r="H6739" s="9"/>
      <c r="I6739" s="9"/>
      <c r="J6739" s="9"/>
      <c r="K6739" s="9"/>
      <c r="L6739" s="9"/>
      <c r="M6739" s="9"/>
      <c r="N6739" s="9"/>
      <c r="O6739" s="12"/>
      <c r="P6739" s="9"/>
      <c r="Q6739" s="9"/>
    </row>
    <row r="6740" spans="1:17" x14ac:dyDescent="0.2">
      <c r="A6740" s="9"/>
      <c r="B6740" s="10"/>
      <c r="C6740" s="9"/>
      <c r="D6740" s="11"/>
      <c r="E6740" s="11"/>
      <c r="F6740" s="9"/>
      <c r="G6740" s="9"/>
      <c r="H6740" s="9"/>
      <c r="I6740" s="9"/>
      <c r="J6740" s="9"/>
      <c r="K6740" s="9"/>
      <c r="L6740" s="9"/>
      <c r="M6740" s="9"/>
      <c r="N6740" s="9"/>
      <c r="O6740" s="12"/>
      <c r="P6740" s="9"/>
      <c r="Q6740" s="9"/>
    </row>
    <row r="6741" spans="1:17" x14ac:dyDescent="0.2">
      <c r="A6741" s="9"/>
      <c r="B6741" s="10"/>
      <c r="C6741" s="9"/>
      <c r="D6741" s="11"/>
      <c r="E6741" s="11"/>
      <c r="F6741" s="9"/>
      <c r="G6741" s="9"/>
      <c r="H6741" s="9"/>
      <c r="I6741" s="9"/>
      <c r="J6741" s="9"/>
      <c r="K6741" s="9"/>
      <c r="L6741" s="9"/>
      <c r="M6741" s="9"/>
      <c r="N6741" s="9"/>
      <c r="O6741" s="12"/>
      <c r="P6741" s="9"/>
      <c r="Q6741" s="9"/>
    </row>
    <row r="6742" spans="1:17" x14ac:dyDescent="0.2">
      <c r="A6742" s="9"/>
      <c r="B6742" s="10"/>
      <c r="C6742" s="9"/>
      <c r="D6742" s="11"/>
      <c r="E6742" s="11"/>
      <c r="F6742" s="9"/>
      <c r="G6742" s="9"/>
      <c r="H6742" s="9"/>
      <c r="I6742" s="9"/>
      <c r="J6742" s="9"/>
      <c r="K6742" s="9"/>
      <c r="L6742" s="9"/>
      <c r="M6742" s="9"/>
      <c r="N6742" s="9"/>
      <c r="O6742" s="12"/>
      <c r="P6742" s="9"/>
      <c r="Q6742" s="9"/>
    </row>
    <row r="6743" spans="1:17" x14ac:dyDescent="0.2">
      <c r="A6743" s="9"/>
      <c r="B6743" s="10"/>
      <c r="C6743" s="9"/>
      <c r="D6743" s="11"/>
      <c r="E6743" s="11"/>
      <c r="F6743" s="9"/>
      <c r="G6743" s="9"/>
      <c r="H6743" s="9"/>
      <c r="I6743" s="9"/>
      <c r="J6743" s="9"/>
      <c r="K6743" s="9"/>
      <c r="L6743" s="9"/>
      <c r="M6743" s="9"/>
      <c r="N6743" s="9"/>
      <c r="O6743" s="12"/>
      <c r="P6743" s="9"/>
      <c r="Q6743" s="9"/>
    </row>
    <row r="6744" spans="1:17" x14ac:dyDescent="0.2">
      <c r="A6744" s="9"/>
      <c r="B6744" s="10"/>
      <c r="C6744" s="9"/>
      <c r="D6744" s="11"/>
      <c r="E6744" s="11"/>
      <c r="F6744" s="9"/>
      <c r="G6744" s="9"/>
      <c r="H6744" s="9"/>
      <c r="I6744" s="9"/>
      <c r="J6744" s="9"/>
      <c r="K6744" s="9"/>
      <c r="L6744" s="9"/>
      <c r="M6744" s="9"/>
      <c r="N6744" s="9"/>
      <c r="O6744" s="12"/>
      <c r="P6744" s="9"/>
      <c r="Q6744" s="9"/>
    </row>
    <row r="6745" spans="1:17" x14ac:dyDescent="0.2">
      <c r="A6745" s="9"/>
      <c r="B6745" s="10"/>
      <c r="C6745" s="9"/>
      <c r="D6745" s="11"/>
      <c r="E6745" s="11"/>
      <c r="F6745" s="9"/>
      <c r="G6745" s="9"/>
      <c r="H6745" s="9"/>
      <c r="I6745" s="9"/>
      <c r="J6745" s="9"/>
      <c r="K6745" s="9"/>
      <c r="L6745" s="9"/>
      <c r="M6745" s="9"/>
      <c r="N6745" s="9"/>
      <c r="O6745" s="12"/>
      <c r="P6745" s="9"/>
      <c r="Q6745" s="9"/>
    </row>
    <row r="6746" spans="1:17" x14ac:dyDescent="0.2">
      <c r="A6746" s="9"/>
      <c r="B6746" s="10"/>
      <c r="C6746" s="9"/>
      <c r="D6746" s="11"/>
      <c r="E6746" s="11"/>
      <c r="F6746" s="9"/>
      <c r="G6746" s="9"/>
      <c r="H6746" s="9"/>
      <c r="I6746" s="9"/>
      <c r="J6746" s="9"/>
      <c r="K6746" s="9"/>
      <c r="L6746" s="9"/>
      <c r="M6746" s="9"/>
      <c r="N6746" s="9"/>
      <c r="O6746" s="12"/>
      <c r="P6746" s="9"/>
      <c r="Q6746" s="9"/>
    </row>
    <row r="6747" spans="1:17" x14ac:dyDescent="0.2">
      <c r="A6747" s="9"/>
      <c r="B6747" s="10"/>
      <c r="C6747" s="9"/>
      <c r="D6747" s="11"/>
      <c r="E6747" s="11"/>
      <c r="F6747" s="9"/>
      <c r="G6747" s="9"/>
      <c r="H6747" s="9"/>
      <c r="I6747" s="9"/>
      <c r="J6747" s="9"/>
      <c r="K6747" s="9"/>
      <c r="L6747" s="9"/>
      <c r="M6747" s="9"/>
      <c r="N6747" s="9"/>
      <c r="O6747" s="12"/>
      <c r="P6747" s="9"/>
      <c r="Q6747" s="9"/>
    </row>
    <row r="6748" spans="1:17" x14ac:dyDescent="0.2">
      <c r="A6748" s="9"/>
      <c r="B6748" s="10"/>
      <c r="C6748" s="9"/>
      <c r="D6748" s="11"/>
      <c r="E6748" s="11"/>
      <c r="F6748" s="9"/>
      <c r="G6748" s="9"/>
      <c r="H6748" s="9"/>
      <c r="I6748" s="9"/>
      <c r="J6748" s="9"/>
      <c r="K6748" s="9"/>
      <c r="L6748" s="9"/>
      <c r="M6748" s="9"/>
      <c r="N6748" s="9"/>
      <c r="O6748" s="12"/>
      <c r="P6748" s="9"/>
      <c r="Q6748" s="9"/>
    </row>
    <row r="6749" spans="1:17" x14ac:dyDescent="0.2">
      <c r="A6749" s="9"/>
      <c r="B6749" s="10"/>
      <c r="C6749" s="9"/>
      <c r="D6749" s="11"/>
      <c r="E6749" s="11"/>
      <c r="F6749" s="9"/>
      <c r="G6749" s="9"/>
      <c r="H6749" s="9"/>
      <c r="I6749" s="9"/>
      <c r="J6749" s="9"/>
      <c r="K6749" s="9"/>
      <c r="L6749" s="9"/>
      <c r="M6749" s="9"/>
      <c r="N6749" s="9"/>
      <c r="O6749" s="12"/>
      <c r="P6749" s="9"/>
      <c r="Q6749" s="9"/>
    </row>
    <row r="6750" spans="1:17" x14ac:dyDescent="0.2">
      <c r="A6750" s="9"/>
      <c r="B6750" s="10"/>
      <c r="C6750" s="9"/>
      <c r="D6750" s="11"/>
      <c r="E6750" s="11"/>
      <c r="F6750" s="9"/>
      <c r="G6750" s="9"/>
      <c r="H6750" s="9"/>
      <c r="I6750" s="9"/>
      <c r="J6750" s="9"/>
      <c r="K6750" s="9"/>
      <c r="L6750" s="9"/>
      <c r="M6750" s="9"/>
      <c r="N6750" s="9"/>
      <c r="O6750" s="12"/>
      <c r="P6750" s="9"/>
      <c r="Q6750" s="9"/>
    </row>
    <row r="6751" spans="1:17" x14ac:dyDescent="0.2">
      <c r="A6751" s="9"/>
      <c r="B6751" s="10"/>
      <c r="C6751" s="9"/>
      <c r="D6751" s="11"/>
      <c r="E6751" s="11"/>
      <c r="F6751" s="9"/>
      <c r="G6751" s="9"/>
      <c r="H6751" s="9"/>
      <c r="I6751" s="9"/>
      <c r="J6751" s="9"/>
      <c r="K6751" s="9"/>
      <c r="L6751" s="9"/>
      <c r="M6751" s="9"/>
      <c r="N6751" s="9"/>
      <c r="O6751" s="12"/>
      <c r="P6751" s="9"/>
      <c r="Q6751" s="9"/>
    </row>
    <row r="6752" spans="1:17" x14ac:dyDescent="0.2">
      <c r="A6752" s="9"/>
      <c r="B6752" s="10"/>
      <c r="C6752" s="9"/>
      <c r="D6752" s="11"/>
      <c r="E6752" s="11"/>
      <c r="F6752" s="9"/>
      <c r="G6752" s="9"/>
      <c r="H6752" s="9"/>
      <c r="I6752" s="9"/>
      <c r="J6752" s="9"/>
      <c r="K6752" s="9"/>
      <c r="L6752" s="9"/>
      <c r="M6752" s="9"/>
      <c r="N6752" s="9"/>
      <c r="O6752" s="12"/>
      <c r="P6752" s="9"/>
      <c r="Q6752" s="9"/>
    </row>
    <row r="6753" spans="1:17" x14ac:dyDescent="0.2">
      <c r="A6753" s="9"/>
      <c r="B6753" s="10"/>
      <c r="C6753" s="9"/>
      <c r="D6753" s="11"/>
      <c r="E6753" s="11"/>
      <c r="F6753" s="9"/>
      <c r="G6753" s="9"/>
      <c r="H6753" s="9"/>
      <c r="I6753" s="9"/>
      <c r="J6753" s="9"/>
      <c r="K6753" s="9"/>
      <c r="L6753" s="9"/>
      <c r="M6753" s="9"/>
      <c r="N6753" s="9"/>
      <c r="O6753" s="12"/>
      <c r="P6753" s="9"/>
      <c r="Q6753" s="9"/>
    </row>
    <row r="6754" spans="1:17" x14ac:dyDescent="0.2">
      <c r="A6754" s="9"/>
      <c r="B6754" s="10"/>
      <c r="C6754" s="9"/>
      <c r="D6754" s="11"/>
      <c r="E6754" s="11"/>
      <c r="F6754" s="9"/>
      <c r="G6754" s="9"/>
      <c r="H6754" s="9"/>
      <c r="I6754" s="9"/>
      <c r="J6754" s="9"/>
      <c r="K6754" s="9"/>
      <c r="L6754" s="9"/>
      <c r="M6754" s="9"/>
      <c r="N6754" s="9"/>
      <c r="O6754" s="12"/>
      <c r="P6754" s="9"/>
      <c r="Q6754" s="9"/>
    </row>
    <row r="6755" spans="1:17" x14ac:dyDescent="0.2">
      <c r="A6755" s="9"/>
      <c r="B6755" s="10"/>
      <c r="C6755" s="9"/>
      <c r="D6755" s="11"/>
      <c r="E6755" s="11"/>
      <c r="F6755" s="9"/>
      <c r="G6755" s="9"/>
      <c r="H6755" s="9"/>
      <c r="I6755" s="9"/>
      <c r="J6755" s="9"/>
      <c r="K6755" s="9"/>
      <c r="L6755" s="9"/>
      <c r="M6755" s="9"/>
      <c r="N6755" s="9"/>
      <c r="O6755" s="12"/>
      <c r="P6755" s="9"/>
      <c r="Q6755" s="9"/>
    </row>
    <row r="6756" spans="1:17" x14ac:dyDescent="0.2">
      <c r="A6756" s="9"/>
      <c r="B6756" s="10"/>
      <c r="C6756" s="9"/>
      <c r="D6756" s="11"/>
      <c r="E6756" s="11"/>
      <c r="F6756" s="9"/>
      <c r="G6756" s="9"/>
      <c r="H6756" s="9"/>
      <c r="I6756" s="9"/>
      <c r="J6756" s="9"/>
      <c r="K6756" s="9"/>
      <c r="L6756" s="9"/>
      <c r="M6756" s="9"/>
      <c r="N6756" s="9"/>
      <c r="O6756" s="12"/>
      <c r="P6756" s="9"/>
      <c r="Q6756" s="9"/>
    </row>
    <row r="6757" spans="1:17" x14ac:dyDescent="0.2">
      <c r="A6757" s="9"/>
      <c r="B6757" s="10"/>
      <c r="C6757" s="9"/>
      <c r="D6757" s="11"/>
      <c r="E6757" s="11"/>
      <c r="F6757" s="9"/>
      <c r="G6757" s="9"/>
      <c r="H6757" s="9"/>
      <c r="I6757" s="9"/>
      <c r="J6757" s="9"/>
      <c r="K6757" s="9"/>
      <c r="L6757" s="9"/>
      <c r="M6757" s="9"/>
      <c r="N6757" s="9"/>
      <c r="O6757" s="12"/>
      <c r="P6757" s="9"/>
      <c r="Q6757" s="9"/>
    </row>
    <row r="6758" spans="1:17" x14ac:dyDescent="0.2">
      <c r="A6758" s="9"/>
      <c r="B6758" s="10"/>
      <c r="C6758" s="9"/>
      <c r="D6758" s="11"/>
      <c r="E6758" s="11"/>
      <c r="F6758" s="9"/>
      <c r="G6758" s="9"/>
      <c r="H6758" s="9"/>
      <c r="I6758" s="9"/>
      <c r="J6758" s="9"/>
      <c r="K6758" s="9"/>
      <c r="L6758" s="9"/>
      <c r="M6758" s="9"/>
      <c r="N6758" s="9"/>
      <c r="O6758" s="12"/>
      <c r="P6758" s="9"/>
      <c r="Q6758" s="9"/>
    </row>
    <row r="6759" spans="1:17" x14ac:dyDescent="0.2">
      <c r="A6759" s="9"/>
      <c r="B6759" s="10"/>
      <c r="C6759" s="9"/>
      <c r="D6759" s="11"/>
      <c r="E6759" s="11"/>
      <c r="F6759" s="9"/>
      <c r="G6759" s="9"/>
      <c r="H6759" s="9"/>
      <c r="I6759" s="9"/>
      <c r="J6759" s="9"/>
      <c r="K6759" s="9"/>
      <c r="L6759" s="9"/>
      <c r="M6759" s="9"/>
      <c r="N6759" s="9"/>
      <c r="O6759" s="12"/>
      <c r="P6759" s="9"/>
      <c r="Q6759" s="9"/>
    </row>
    <row r="6760" spans="1:17" x14ac:dyDescent="0.2">
      <c r="A6760" s="9"/>
      <c r="B6760" s="10"/>
      <c r="C6760" s="9"/>
      <c r="D6760" s="11"/>
      <c r="E6760" s="11"/>
      <c r="F6760" s="9"/>
      <c r="G6760" s="9"/>
      <c r="H6760" s="9"/>
      <c r="I6760" s="9"/>
      <c r="J6760" s="9"/>
      <c r="K6760" s="9"/>
      <c r="L6760" s="9"/>
      <c r="M6760" s="9"/>
      <c r="N6760" s="9"/>
      <c r="O6760" s="12"/>
      <c r="P6760" s="9"/>
      <c r="Q6760" s="9"/>
    </row>
    <row r="6761" spans="1:17" x14ac:dyDescent="0.2">
      <c r="A6761" s="9"/>
      <c r="B6761" s="10"/>
      <c r="C6761" s="9"/>
      <c r="D6761" s="11"/>
      <c r="E6761" s="11"/>
      <c r="F6761" s="9"/>
      <c r="G6761" s="9"/>
      <c r="H6761" s="9"/>
      <c r="I6761" s="9"/>
      <c r="J6761" s="9"/>
      <c r="K6761" s="9"/>
      <c r="L6761" s="9"/>
      <c r="M6761" s="9"/>
      <c r="N6761" s="9"/>
      <c r="O6761" s="12"/>
      <c r="P6761" s="9"/>
      <c r="Q6761" s="9"/>
    </row>
    <row r="6762" spans="1:17" x14ac:dyDescent="0.2">
      <c r="A6762" s="9"/>
      <c r="B6762" s="10"/>
      <c r="C6762" s="9"/>
      <c r="D6762" s="11"/>
      <c r="E6762" s="11"/>
      <c r="F6762" s="9"/>
      <c r="G6762" s="9"/>
      <c r="H6762" s="9"/>
      <c r="I6762" s="9"/>
      <c r="J6762" s="9"/>
      <c r="K6762" s="9"/>
      <c r="L6762" s="9"/>
      <c r="M6762" s="9"/>
      <c r="N6762" s="9"/>
      <c r="O6762" s="12"/>
      <c r="P6762" s="9"/>
      <c r="Q6762" s="9"/>
    </row>
    <row r="6763" spans="1:17" x14ac:dyDescent="0.2">
      <c r="A6763" s="9"/>
      <c r="B6763" s="10"/>
      <c r="C6763" s="9"/>
      <c r="D6763" s="11"/>
      <c r="E6763" s="11"/>
      <c r="F6763" s="9"/>
      <c r="G6763" s="9"/>
      <c r="H6763" s="9"/>
      <c r="I6763" s="9"/>
      <c r="J6763" s="9"/>
      <c r="K6763" s="9"/>
      <c r="L6763" s="9"/>
      <c r="M6763" s="9"/>
      <c r="N6763" s="9"/>
      <c r="O6763" s="12"/>
      <c r="P6763" s="9"/>
      <c r="Q6763" s="9"/>
    </row>
    <row r="6764" spans="1:17" x14ac:dyDescent="0.2">
      <c r="A6764" s="9"/>
      <c r="B6764" s="10"/>
      <c r="C6764" s="9"/>
      <c r="D6764" s="11"/>
      <c r="E6764" s="11"/>
      <c r="F6764" s="9"/>
      <c r="G6764" s="9"/>
      <c r="H6764" s="9"/>
      <c r="I6764" s="9"/>
      <c r="J6764" s="9"/>
      <c r="K6764" s="9"/>
      <c r="L6764" s="9"/>
      <c r="M6764" s="9"/>
      <c r="N6764" s="9"/>
      <c r="O6764" s="12"/>
      <c r="P6764" s="9"/>
      <c r="Q6764" s="9"/>
    </row>
    <row r="6765" spans="1:17" x14ac:dyDescent="0.2">
      <c r="A6765" s="9"/>
      <c r="B6765" s="10"/>
      <c r="C6765" s="9"/>
      <c r="D6765" s="11"/>
      <c r="E6765" s="11"/>
      <c r="F6765" s="9"/>
      <c r="G6765" s="9"/>
      <c r="H6765" s="9"/>
      <c r="I6765" s="9"/>
      <c r="J6765" s="9"/>
      <c r="K6765" s="9"/>
      <c r="L6765" s="9"/>
      <c r="M6765" s="9"/>
      <c r="N6765" s="9"/>
      <c r="O6765" s="12"/>
      <c r="P6765" s="9"/>
      <c r="Q6765" s="9"/>
    </row>
    <row r="6766" spans="1:17" x14ac:dyDescent="0.2">
      <c r="A6766" s="9"/>
      <c r="B6766" s="10"/>
      <c r="C6766" s="9"/>
      <c r="D6766" s="11"/>
      <c r="E6766" s="11"/>
      <c r="F6766" s="9"/>
      <c r="G6766" s="9"/>
      <c r="H6766" s="9"/>
      <c r="I6766" s="9"/>
      <c r="J6766" s="9"/>
      <c r="K6766" s="9"/>
      <c r="L6766" s="9"/>
      <c r="M6766" s="9"/>
      <c r="N6766" s="9"/>
      <c r="O6766" s="12"/>
      <c r="P6766" s="9"/>
      <c r="Q6766" s="9"/>
    </row>
    <row r="6767" spans="1:17" x14ac:dyDescent="0.2">
      <c r="A6767" s="9"/>
      <c r="B6767" s="10"/>
      <c r="C6767" s="9"/>
      <c r="D6767" s="11"/>
      <c r="E6767" s="11"/>
      <c r="F6767" s="9"/>
      <c r="G6767" s="9"/>
      <c r="H6767" s="9"/>
      <c r="I6767" s="9"/>
      <c r="J6767" s="9"/>
      <c r="K6767" s="9"/>
      <c r="L6767" s="9"/>
      <c r="M6767" s="9"/>
      <c r="N6767" s="9"/>
      <c r="O6767" s="12"/>
      <c r="P6767" s="9"/>
      <c r="Q6767" s="9"/>
    </row>
    <row r="6768" spans="1:17" x14ac:dyDescent="0.2">
      <c r="A6768" s="9"/>
      <c r="B6768" s="10"/>
      <c r="C6768" s="9"/>
      <c r="D6768" s="11"/>
      <c r="E6768" s="11"/>
      <c r="F6768" s="9"/>
      <c r="G6768" s="9"/>
      <c r="H6768" s="9"/>
      <c r="I6768" s="9"/>
      <c r="J6768" s="9"/>
      <c r="K6768" s="9"/>
      <c r="L6768" s="9"/>
      <c r="M6768" s="9"/>
      <c r="N6768" s="9"/>
      <c r="O6768" s="12"/>
      <c r="P6768" s="9"/>
      <c r="Q6768" s="9"/>
    </row>
    <row r="6769" spans="1:17" x14ac:dyDescent="0.2">
      <c r="A6769" s="9"/>
      <c r="B6769" s="10"/>
      <c r="C6769" s="9"/>
      <c r="D6769" s="11"/>
      <c r="E6769" s="11"/>
      <c r="F6769" s="9"/>
      <c r="G6769" s="9"/>
      <c r="H6769" s="9"/>
      <c r="I6769" s="9"/>
      <c r="J6769" s="9"/>
      <c r="K6769" s="9"/>
      <c r="L6769" s="9"/>
      <c r="M6769" s="9"/>
      <c r="N6769" s="9"/>
      <c r="O6769" s="12"/>
      <c r="P6769" s="9"/>
      <c r="Q6769" s="9"/>
    </row>
    <row r="6770" spans="1:17" x14ac:dyDescent="0.2">
      <c r="A6770" s="9"/>
      <c r="B6770" s="10"/>
      <c r="C6770" s="9"/>
      <c r="D6770" s="11"/>
      <c r="E6770" s="11"/>
      <c r="F6770" s="9"/>
      <c r="G6770" s="9"/>
      <c r="H6770" s="9"/>
      <c r="I6770" s="9"/>
      <c r="J6770" s="9"/>
      <c r="K6770" s="9"/>
      <c r="L6770" s="9"/>
      <c r="M6770" s="9"/>
      <c r="N6770" s="9"/>
      <c r="O6770" s="12"/>
      <c r="P6770" s="9"/>
      <c r="Q6770" s="9"/>
    </row>
    <row r="6771" spans="1:17" x14ac:dyDescent="0.2">
      <c r="A6771" s="9"/>
      <c r="B6771" s="10"/>
      <c r="C6771" s="9"/>
      <c r="D6771" s="11"/>
      <c r="E6771" s="11"/>
      <c r="F6771" s="9"/>
      <c r="G6771" s="9"/>
      <c r="H6771" s="9"/>
      <c r="I6771" s="9"/>
      <c r="J6771" s="9"/>
      <c r="K6771" s="9"/>
      <c r="L6771" s="9"/>
      <c r="M6771" s="9"/>
      <c r="N6771" s="9"/>
      <c r="O6771" s="12"/>
      <c r="P6771" s="9"/>
      <c r="Q6771" s="9"/>
    </row>
    <row r="6772" spans="1:17" x14ac:dyDescent="0.2">
      <c r="A6772" s="9"/>
      <c r="B6772" s="10"/>
      <c r="C6772" s="9"/>
      <c r="D6772" s="11"/>
      <c r="E6772" s="11"/>
      <c r="F6772" s="9"/>
      <c r="G6772" s="9"/>
      <c r="H6772" s="9"/>
      <c r="I6772" s="9"/>
      <c r="J6772" s="9"/>
      <c r="K6772" s="9"/>
      <c r="L6772" s="9"/>
      <c r="M6772" s="9"/>
      <c r="N6772" s="9"/>
      <c r="O6772" s="12"/>
      <c r="P6772" s="9"/>
      <c r="Q6772" s="9"/>
    </row>
    <row r="6773" spans="1:17" x14ac:dyDescent="0.2">
      <c r="A6773" s="9"/>
      <c r="B6773" s="10"/>
      <c r="C6773" s="9"/>
      <c r="D6773" s="11"/>
      <c r="E6773" s="11"/>
      <c r="F6773" s="9"/>
      <c r="G6773" s="9"/>
      <c r="H6773" s="9"/>
      <c r="I6773" s="9"/>
      <c r="J6773" s="9"/>
      <c r="K6773" s="9"/>
      <c r="L6773" s="9"/>
      <c r="M6773" s="9"/>
      <c r="N6773" s="9"/>
      <c r="O6773" s="12"/>
      <c r="P6773" s="9"/>
      <c r="Q6773" s="9"/>
    </row>
    <row r="6774" spans="1:17" x14ac:dyDescent="0.2">
      <c r="A6774" s="9"/>
      <c r="B6774" s="10"/>
      <c r="C6774" s="9"/>
      <c r="D6774" s="11"/>
      <c r="E6774" s="11"/>
      <c r="F6774" s="9"/>
      <c r="G6774" s="9"/>
      <c r="H6774" s="9"/>
      <c r="I6774" s="9"/>
      <c r="J6774" s="9"/>
      <c r="K6774" s="9"/>
      <c r="L6774" s="9"/>
      <c r="M6774" s="9"/>
      <c r="N6774" s="9"/>
      <c r="O6774" s="12"/>
      <c r="P6774" s="9"/>
      <c r="Q6774" s="9"/>
    </row>
    <row r="6775" spans="1:17" x14ac:dyDescent="0.2">
      <c r="A6775" s="9"/>
      <c r="B6775" s="10"/>
      <c r="C6775" s="9"/>
      <c r="D6775" s="11"/>
      <c r="E6775" s="11"/>
      <c r="F6775" s="9"/>
      <c r="G6775" s="9"/>
      <c r="H6775" s="9"/>
      <c r="I6775" s="9"/>
      <c r="J6775" s="9"/>
      <c r="K6775" s="9"/>
      <c r="L6775" s="9"/>
      <c r="M6775" s="9"/>
      <c r="N6775" s="9"/>
      <c r="O6775" s="12"/>
      <c r="P6775" s="9"/>
      <c r="Q6775" s="9"/>
    </row>
    <row r="6776" spans="1:17" x14ac:dyDescent="0.2">
      <c r="A6776" s="9"/>
      <c r="B6776" s="10"/>
      <c r="C6776" s="9"/>
      <c r="D6776" s="11"/>
      <c r="E6776" s="11"/>
      <c r="F6776" s="9"/>
      <c r="G6776" s="9"/>
      <c r="H6776" s="9"/>
      <c r="I6776" s="9"/>
      <c r="J6776" s="9"/>
      <c r="K6776" s="9"/>
      <c r="L6776" s="9"/>
      <c r="M6776" s="9"/>
      <c r="N6776" s="9"/>
      <c r="O6776" s="12"/>
      <c r="P6776" s="9"/>
      <c r="Q6776" s="9"/>
    </row>
    <row r="6777" spans="1:17" x14ac:dyDescent="0.2">
      <c r="A6777" s="9"/>
      <c r="B6777" s="10"/>
      <c r="C6777" s="9"/>
      <c r="D6777" s="11"/>
      <c r="E6777" s="11"/>
      <c r="F6777" s="9"/>
      <c r="G6777" s="9"/>
      <c r="H6777" s="9"/>
      <c r="I6777" s="9"/>
      <c r="J6777" s="9"/>
      <c r="K6777" s="9"/>
      <c r="L6777" s="9"/>
      <c r="M6777" s="9"/>
      <c r="N6777" s="9"/>
      <c r="O6777" s="12"/>
      <c r="P6777" s="9"/>
      <c r="Q6777" s="9"/>
    </row>
    <row r="6778" spans="1:17" x14ac:dyDescent="0.2">
      <c r="A6778" s="9"/>
      <c r="B6778" s="10"/>
      <c r="C6778" s="9"/>
      <c r="D6778" s="11"/>
      <c r="E6778" s="11"/>
      <c r="F6778" s="9"/>
      <c r="G6778" s="9"/>
      <c r="H6778" s="9"/>
      <c r="I6778" s="9"/>
      <c r="J6778" s="9"/>
      <c r="K6778" s="9"/>
      <c r="L6778" s="9"/>
      <c r="M6778" s="9"/>
      <c r="N6778" s="9"/>
      <c r="O6778" s="12"/>
      <c r="P6778" s="9"/>
      <c r="Q6778" s="9"/>
    </row>
    <row r="6779" spans="1:17" x14ac:dyDescent="0.2">
      <c r="A6779" s="9"/>
      <c r="B6779" s="10"/>
      <c r="C6779" s="9"/>
      <c r="D6779" s="11"/>
      <c r="E6779" s="11"/>
      <c r="F6779" s="9"/>
      <c r="G6779" s="9"/>
      <c r="H6779" s="9"/>
      <c r="I6779" s="9"/>
      <c r="J6779" s="9"/>
      <c r="K6779" s="9"/>
      <c r="L6779" s="9"/>
      <c r="M6779" s="9"/>
      <c r="N6779" s="9"/>
      <c r="O6779" s="12"/>
      <c r="P6779" s="9"/>
      <c r="Q6779" s="9"/>
    </row>
    <row r="6780" spans="1:17" x14ac:dyDescent="0.2">
      <c r="A6780" s="9"/>
      <c r="B6780" s="10"/>
      <c r="C6780" s="9"/>
      <c r="D6780" s="11"/>
      <c r="E6780" s="11"/>
      <c r="F6780" s="9"/>
      <c r="G6780" s="9"/>
      <c r="H6780" s="9"/>
      <c r="I6780" s="9"/>
      <c r="J6780" s="9"/>
      <c r="K6780" s="9"/>
      <c r="L6780" s="9"/>
      <c r="M6780" s="9"/>
      <c r="N6780" s="9"/>
      <c r="O6780" s="12"/>
      <c r="P6780" s="9"/>
      <c r="Q6780" s="9"/>
    </row>
    <row r="6781" spans="1:17" x14ac:dyDescent="0.2">
      <c r="A6781" s="9"/>
      <c r="B6781" s="10"/>
      <c r="C6781" s="9"/>
      <c r="D6781" s="11"/>
      <c r="E6781" s="11"/>
      <c r="F6781" s="9"/>
      <c r="G6781" s="9"/>
      <c r="H6781" s="9"/>
      <c r="I6781" s="9"/>
      <c r="J6781" s="9"/>
      <c r="K6781" s="9"/>
      <c r="L6781" s="9"/>
      <c r="M6781" s="9"/>
      <c r="N6781" s="9"/>
      <c r="O6781" s="12"/>
      <c r="P6781" s="9"/>
      <c r="Q6781" s="9"/>
    </row>
    <row r="6782" spans="1:17" x14ac:dyDescent="0.2">
      <c r="A6782" s="9"/>
      <c r="B6782" s="10"/>
      <c r="C6782" s="9"/>
      <c r="D6782" s="11"/>
      <c r="E6782" s="11"/>
      <c r="F6782" s="9"/>
      <c r="G6782" s="9"/>
      <c r="H6782" s="9"/>
      <c r="I6782" s="9"/>
      <c r="J6782" s="9"/>
      <c r="K6782" s="9"/>
      <c r="L6782" s="9"/>
      <c r="M6782" s="9"/>
      <c r="N6782" s="9"/>
      <c r="O6782" s="12"/>
      <c r="P6782" s="9"/>
      <c r="Q6782" s="9"/>
    </row>
    <row r="6783" spans="1:17" x14ac:dyDescent="0.2">
      <c r="A6783" s="9"/>
      <c r="B6783" s="10"/>
      <c r="C6783" s="9"/>
      <c r="D6783" s="11"/>
      <c r="E6783" s="11"/>
      <c r="F6783" s="9"/>
      <c r="G6783" s="9"/>
      <c r="H6783" s="9"/>
      <c r="I6783" s="9"/>
      <c r="J6783" s="9"/>
      <c r="K6783" s="9"/>
      <c r="L6783" s="9"/>
      <c r="M6783" s="9"/>
      <c r="N6783" s="9"/>
      <c r="O6783" s="12"/>
      <c r="P6783" s="9"/>
      <c r="Q6783" s="9"/>
    </row>
    <row r="6784" spans="1:17" x14ac:dyDescent="0.2">
      <c r="A6784" s="9"/>
      <c r="B6784" s="10"/>
      <c r="C6784" s="9"/>
      <c r="D6784" s="11"/>
      <c r="E6784" s="11"/>
      <c r="F6784" s="9"/>
      <c r="G6784" s="9"/>
      <c r="H6784" s="9"/>
      <c r="I6784" s="9"/>
      <c r="J6784" s="9"/>
      <c r="K6784" s="9"/>
      <c r="L6784" s="9"/>
      <c r="M6784" s="9"/>
      <c r="N6784" s="9"/>
      <c r="O6784" s="12"/>
      <c r="P6784" s="9"/>
      <c r="Q6784" s="9"/>
    </row>
    <row r="6785" spans="1:17" x14ac:dyDescent="0.2">
      <c r="A6785" s="9"/>
      <c r="B6785" s="10"/>
      <c r="C6785" s="9"/>
      <c r="D6785" s="11"/>
      <c r="E6785" s="11"/>
      <c r="F6785" s="9"/>
      <c r="G6785" s="9"/>
      <c r="H6785" s="9"/>
      <c r="I6785" s="9"/>
      <c r="J6785" s="9"/>
      <c r="K6785" s="9"/>
      <c r="L6785" s="9"/>
      <c r="M6785" s="9"/>
      <c r="N6785" s="9"/>
      <c r="O6785" s="12"/>
      <c r="P6785" s="9"/>
      <c r="Q6785" s="9"/>
    </row>
    <row r="6786" spans="1:17" x14ac:dyDescent="0.2">
      <c r="A6786" s="9"/>
      <c r="B6786" s="10"/>
      <c r="C6786" s="9"/>
      <c r="D6786" s="11"/>
      <c r="E6786" s="11"/>
      <c r="F6786" s="9"/>
      <c r="G6786" s="9"/>
      <c r="H6786" s="9"/>
      <c r="I6786" s="9"/>
      <c r="J6786" s="9"/>
      <c r="K6786" s="9"/>
      <c r="L6786" s="9"/>
      <c r="M6786" s="9"/>
      <c r="N6786" s="9"/>
      <c r="O6786" s="12"/>
      <c r="P6786" s="9"/>
      <c r="Q6786" s="9"/>
    </row>
    <row r="6787" spans="1:17" x14ac:dyDescent="0.2">
      <c r="A6787" s="9"/>
      <c r="B6787" s="10"/>
      <c r="C6787" s="9"/>
      <c r="D6787" s="11"/>
      <c r="E6787" s="11"/>
      <c r="F6787" s="9"/>
      <c r="G6787" s="9"/>
      <c r="H6787" s="9"/>
      <c r="I6787" s="9"/>
      <c r="J6787" s="9"/>
      <c r="K6787" s="9"/>
      <c r="L6787" s="9"/>
      <c r="M6787" s="9"/>
      <c r="N6787" s="9"/>
      <c r="O6787" s="12"/>
      <c r="P6787" s="9"/>
      <c r="Q6787" s="9"/>
    </row>
    <row r="6788" spans="1:17" x14ac:dyDescent="0.2">
      <c r="A6788" s="9"/>
      <c r="B6788" s="10"/>
      <c r="C6788" s="9"/>
      <c r="D6788" s="11"/>
      <c r="E6788" s="11"/>
      <c r="F6788" s="9"/>
      <c r="G6788" s="9"/>
      <c r="H6788" s="9"/>
      <c r="I6788" s="9"/>
      <c r="J6788" s="9"/>
      <c r="K6788" s="9"/>
      <c r="L6788" s="9"/>
      <c r="M6788" s="9"/>
      <c r="N6788" s="9"/>
      <c r="O6788" s="12"/>
      <c r="P6788" s="9"/>
      <c r="Q6788" s="9"/>
    </row>
    <row r="6789" spans="1:17" x14ac:dyDescent="0.2">
      <c r="A6789" s="9"/>
      <c r="B6789" s="10"/>
      <c r="C6789" s="9"/>
      <c r="D6789" s="11"/>
      <c r="E6789" s="11"/>
      <c r="F6789" s="9"/>
      <c r="G6789" s="9"/>
      <c r="H6789" s="9"/>
      <c r="I6789" s="9"/>
      <c r="J6789" s="9"/>
      <c r="K6789" s="9"/>
      <c r="L6789" s="9"/>
      <c r="M6789" s="9"/>
      <c r="N6789" s="9"/>
      <c r="O6789" s="12"/>
      <c r="P6789" s="9"/>
      <c r="Q6789" s="9"/>
    </row>
    <row r="6790" spans="1:17" x14ac:dyDescent="0.2">
      <c r="A6790" s="9"/>
      <c r="B6790" s="10"/>
      <c r="C6790" s="9"/>
      <c r="D6790" s="11"/>
      <c r="E6790" s="11"/>
      <c r="F6790" s="9"/>
      <c r="G6790" s="9"/>
      <c r="H6790" s="9"/>
      <c r="I6790" s="9"/>
      <c r="J6790" s="9"/>
      <c r="K6790" s="9"/>
      <c r="L6790" s="9"/>
      <c r="M6790" s="9"/>
      <c r="N6790" s="9"/>
      <c r="O6790" s="12"/>
      <c r="P6790" s="9"/>
      <c r="Q6790" s="9"/>
    </row>
    <row r="6791" spans="1:17" x14ac:dyDescent="0.2">
      <c r="A6791" s="9"/>
      <c r="B6791" s="10"/>
      <c r="C6791" s="9"/>
      <c r="D6791" s="11"/>
      <c r="E6791" s="11"/>
      <c r="F6791" s="9"/>
      <c r="G6791" s="9"/>
      <c r="H6791" s="9"/>
      <c r="I6791" s="9"/>
      <c r="J6791" s="9"/>
      <c r="K6791" s="9"/>
      <c r="L6791" s="9"/>
      <c r="M6791" s="9"/>
      <c r="N6791" s="9"/>
      <c r="O6791" s="12"/>
      <c r="P6791" s="9"/>
      <c r="Q6791" s="9"/>
    </row>
    <row r="6792" spans="1:17" x14ac:dyDescent="0.2">
      <c r="A6792" s="9"/>
      <c r="B6792" s="10"/>
      <c r="C6792" s="9"/>
      <c r="D6792" s="11"/>
      <c r="E6792" s="11"/>
      <c r="F6792" s="9"/>
      <c r="G6792" s="9"/>
      <c r="H6792" s="9"/>
      <c r="I6792" s="9"/>
      <c r="J6792" s="9"/>
      <c r="K6792" s="9"/>
      <c r="L6792" s="9"/>
      <c r="M6792" s="9"/>
      <c r="N6792" s="9"/>
      <c r="O6792" s="12"/>
      <c r="P6792" s="9"/>
      <c r="Q6792" s="9"/>
    </row>
    <row r="6793" spans="1:17" x14ac:dyDescent="0.2">
      <c r="A6793" s="9"/>
      <c r="B6793" s="10"/>
      <c r="C6793" s="9"/>
      <c r="D6793" s="11"/>
      <c r="E6793" s="11"/>
      <c r="F6793" s="9"/>
      <c r="G6793" s="9"/>
      <c r="H6793" s="9"/>
      <c r="I6793" s="9"/>
      <c r="J6793" s="9"/>
      <c r="K6793" s="9"/>
      <c r="L6793" s="9"/>
      <c r="M6793" s="9"/>
      <c r="N6793" s="9"/>
      <c r="O6793" s="12"/>
      <c r="P6793" s="9"/>
      <c r="Q6793" s="9"/>
    </row>
    <row r="6794" spans="1:17" x14ac:dyDescent="0.2">
      <c r="A6794" s="9"/>
      <c r="B6794" s="10"/>
      <c r="C6794" s="9"/>
      <c r="D6794" s="11"/>
      <c r="E6794" s="11"/>
      <c r="F6794" s="9"/>
      <c r="G6794" s="9"/>
      <c r="H6794" s="9"/>
      <c r="I6794" s="9"/>
      <c r="J6794" s="9"/>
      <c r="K6794" s="9"/>
      <c r="L6794" s="9"/>
      <c r="M6794" s="9"/>
      <c r="N6794" s="9"/>
      <c r="O6794" s="12"/>
      <c r="P6794" s="9"/>
      <c r="Q6794" s="9"/>
    </row>
    <row r="6795" spans="1:17" x14ac:dyDescent="0.2">
      <c r="A6795" s="9"/>
      <c r="B6795" s="10"/>
      <c r="C6795" s="9"/>
      <c r="D6795" s="11"/>
      <c r="E6795" s="11"/>
      <c r="F6795" s="9"/>
      <c r="G6795" s="9"/>
      <c r="H6795" s="9"/>
      <c r="I6795" s="9"/>
      <c r="J6795" s="9"/>
      <c r="K6795" s="9"/>
      <c r="L6795" s="9"/>
      <c r="M6795" s="9"/>
      <c r="N6795" s="9"/>
      <c r="O6795" s="12"/>
      <c r="P6795" s="9"/>
      <c r="Q6795" s="9"/>
    </row>
    <row r="6796" spans="1:17" x14ac:dyDescent="0.2">
      <c r="A6796" s="9"/>
      <c r="B6796" s="10"/>
      <c r="C6796" s="9"/>
      <c r="D6796" s="11"/>
      <c r="E6796" s="11"/>
      <c r="F6796" s="9"/>
      <c r="G6796" s="9"/>
      <c r="H6796" s="9"/>
      <c r="I6796" s="9"/>
      <c r="J6796" s="9"/>
      <c r="K6796" s="9"/>
      <c r="L6796" s="9"/>
      <c r="M6796" s="9"/>
      <c r="N6796" s="9"/>
      <c r="O6796" s="12"/>
      <c r="P6796" s="9"/>
      <c r="Q6796" s="9"/>
    </row>
    <row r="6797" spans="1:17" x14ac:dyDescent="0.2">
      <c r="A6797" s="9"/>
      <c r="B6797" s="10"/>
      <c r="C6797" s="9"/>
      <c r="D6797" s="11"/>
      <c r="E6797" s="11"/>
      <c r="F6797" s="9"/>
      <c r="G6797" s="9"/>
      <c r="H6797" s="9"/>
      <c r="I6797" s="9"/>
      <c r="J6797" s="9"/>
      <c r="K6797" s="9"/>
      <c r="L6797" s="9"/>
      <c r="M6797" s="9"/>
      <c r="N6797" s="9"/>
      <c r="O6797" s="12"/>
      <c r="P6797" s="9"/>
      <c r="Q6797" s="9"/>
    </row>
    <row r="6798" spans="1:17" x14ac:dyDescent="0.2">
      <c r="A6798" s="9"/>
      <c r="B6798" s="10"/>
      <c r="C6798" s="9"/>
      <c r="D6798" s="11"/>
      <c r="E6798" s="11"/>
      <c r="F6798" s="9"/>
      <c r="G6798" s="9"/>
      <c r="H6798" s="9"/>
      <c r="I6798" s="9"/>
      <c r="J6798" s="9"/>
      <c r="K6798" s="9"/>
      <c r="L6798" s="9"/>
      <c r="M6798" s="9"/>
      <c r="N6798" s="9"/>
      <c r="O6798" s="12"/>
      <c r="P6798" s="9"/>
      <c r="Q6798" s="9"/>
    </row>
    <row r="6799" spans="1:17" x14ac:dyDescent="0.2">
      <c r="A6799" s="9"/>
      <c r="B6799" s="10"/>
      <c r="C6799" s="9"/>
      <c r="D6799" s="11"/>
      <c r="E6799" s="11"/>
      <c r="F6799" s="9"/>
      <c r="G6799" s="9"/>
      <c r="H6799" s="9"/>
      <c r="I6799" s="9"/>
      <c r="J6799" s="9"/>
      <c r="K6799" s="9"/>
      <c r="L6799" s="9"/>
      <c r="M6799" s="9"/>
      <c r="N6799" s="9"/>
      <c r="O6799" s="12"/>
      <c r="P6799" s="9"/>
      <c r="Q6799" s="9"/>
    </row>
    <row r="6800" spans="1:17" x14ac:dyDescent="0.2">
      <c r="A6800" s="9"/>
      <c r="B6800" s="10"/>
      <c r="C6800" s="9"/>
      <c r="D6800" s="11"/>
      <c r="E6800" s="11"/>
      <c r="F6800" s="9"/>
      <c r="G6800" s="9"/>
      <c r="H6800" s="9"/>
      <c r="I6800" s="9"/>
      <c r="J6800" s="9"/>
      <c r="K6800" s="9"/>
      <c r="L6800" s="9"/>
      <c r="M6800" s="9"/>
      <c r="N6800" s="9"/>
      <c r="O6800" s="12"/>
      <c r="P6800" s="9"/>
      <c r="Q6800" s="9"/>
    </row>
    <row r="6801" spans="1:17" x14ac:dyDescent="0.2">
      <c r="A6801" s="9"/>
      <c r="B6801" s="10"/>
      <c r="C6801" s="9"/>
      <c r="D6801" s="11"/>
      <c r="E6801" s="11"/>
      <c r="F6801" s="9"/>
      <c r="G6801" s="9"/>
      <c r="H6801" s="9"/>
      <c r="I6801" s="9"/>
      <c r="J6801" s="9"/>
      <c r="K6801" s="9"/>
      <c r="L6801" s="9"/>
      <c r="M6801" s="9"/>
      <c r="N6801" s="9"/>
      <c r="O6801" s="12"/>
      <c r="P6801" s="9"/>
      <c r="Q6801" s="9"/>
    </row>
    <row r="6802" spans="1:17" x14ac:dyDescent="0.2">
      <c r="A6802" s="9"/>
      <c r="B6802" s="10"/>
      <c r="C6802" s="9"/>
      <c r="D6802" s="11"/>
      <c r="E6802" s="11"/>
      <c r="F6802" s="9"/>
      <c r="G6802" s="9"/>
      <c r="H6802" s="9"/>
      <c r="I6802" s="9"/>
      <c r="J6802" s="9"/>
      <c r="K6802" s="9"/>
      <c r="L6802" s="9"/>
      <c r="M6802" s="9"/>
      <c r="N6802" s="9"/>
      <c r="O6802" s="12"/>
      <c r="P6802" s="9"/>
      <c r="Q6802" s="9"/>
    </row>
    <row r="6803" spans="1:17" x14ac:dyDescent="0.2">
      <c r="A6803" s="9"/>
      <c r="B6803" s="10"/>
      <c r="C6803" s="9"/>
      <c r="D6803" s="11"/>
      <c r="E6803" s="11"/>
      <c r="F6803" s="9"/>
      <c r="G6803" s="9"/>
      <c r="H6803" s="9"/>
      <c r="I6803" s="9"/>
      <c r="J6803" s="9"/>
      <c r="K6803" s="9"/>
      <c r="L6803" s="9"/>
      <c r="M6803" s="9"/>
      <c r="N6803" s="9"/>
      <c r="O6803" s="12"/>
      <c r="P6803" s="9"/>
      <c r="Q6803" s="9"/>
    </row>
    <row r="6804" spans="1:17" x14ac:dyDescent="0.2">
      <c r="A6804" s="9"/>
      <c r="B6804" s="10"/>
      <c r="C6804" s="9"/>
      <c r="D6804" s="11"/>
      <c r="E6804" s="11"/>
      <c r="F6804" s="9"/>
      <c r="G6804" s="9"/>
      <c r="H6804" s="9"/>
      <c r="I6804" s="9"/>
      <c r="J6804" s="9"/>
      <c r="K6804" s="9"/>
      <c r="L6804" s="9"/>
      <c r="M6804" s="9"/>
      <c r="N6804" s="9"/>
      <c r="O6804" s="12"/>
      <c r="P6804" s="9"/>
      <c r="Q6804" s="9"/>
    </row>
    <row r="6805" spans="1:17" x14ac:dyDescent="0.2">
      <c r="A6805" s="9"/>
      <c r="B6805" s="10"/>
      <c r="C6805" s="9"/>
      <c r="D6805" s="11"/>
      <c r="E6805" s="11"/>
      <c r="F6805" s="9"/>
      <c r="G6805" s="9"/>
      <c r="H6805" s="9"/>
      <c r="I6805" s="9"/>
      <c r="J6805" s="9"/>
      <c r="K6805" s="9"/>
      <c r="L6805" s="9"/>
      <c r="M6805" s="9"/>
      <c r="N6805" s="9"/>
      <c r="O6805" s="12"/>
      <c r="P6805" s="9"/>
      <c r="Q6805" s="9"/>
    </row>
    <row r="6806" spans="1:17" x14ac:dyDescent="0.2">
      <c r="A6806" s="9"/>
      <c r="B6806" s="10"/>
      <c r="C6806" s="9"/>
      <c r="D6806" s="11"/>
      <c r="E6806" s="11"/>
      <c r="F6806" s="9"/>
      <c r="G6806" s="9"/>
      <c r="H6806" s="9"/>
      <c r="I6806" s="9"/>
      <c r="J6806" s="9"/>
      <c r="K6806" s="9"/>
      <c r="L6806" s="9"/>
      <c r="M6806" s="9"/>
      <c r="N6806" s="9"/>
      <c r="O6806" s="12"/>
      <c r="P6806" s="9"/>
      <c r="Q6806" s="9"/>
    </row>
    <row r="6807" spans="1:17" x14ac:dyDescent="0.2">
      <c r="A6807" s="9"/>
      <c r="B6807" s="10"/>
      <c r="C6807" s="9"/>
      <c r="D6807" s="11"/>
      <c r="E6807" s="11"/>
      <c r="F6807" s="9"/>
      <c r="G6807" s="9"/>
      <c r="H6807" s="9"/>
      <c r="I6807" s="9"/>
      <c r="J6807" s="9"/>
      <c r="K6807" s="9"/>
      <c r="L6807" s="9"/>
      <c r="M6807" s="9"/>
      <c r="N6807" s="9"/>
      <c r="O6807" s="12"/>
      <c r="P6807" s="9"/>
      <c r="Q6807" s="9"/>
    </row>
    <row r="6808" spans="1:17" x14ac:dyDescent="0.2">
      <c r="A6808" s="9"/>
      <c r="B6808" s="10"/>
      <c r="C6808" s="9"/>
      <c r="D6808" s="11"/>
      <c r="E6808" s="11"/>
      <c r="F6808" s="9"/>
      <c r="G6808" s="9"/>
      <c r="H6808" s="9"/>
      <c r="I6808" s="9"/>
      <c r="J6808" s="9"/>
      <c r="K6808" s="9"/>
      <c r="L6808" s="9"/>
      <c r="M6808" s="9"/>
      <c r="N6808" s="9"/>
      <c r="O6808" s="12"/>
      <c r="P6808" s="9"/>
      <c r="Q6808" s="9"/>
    </row>
    <row r="6809" spans="1:17" x14ac:dyDescent="0.2">
      <c r="A6809" s="9"/>
      <c r="B6809" s="10"/>
      <c r="C6809" s="9"/>
      <c r="D6809" s="11"/>
      <c r="E6809" s="11"/>
      <c r="F6809" s="9"/>
      <c r="G6809" s="9"/>
      <c r="H6809" s="9"/>
      <c r="I6809" s="9"/>
      <c r="J6809" s="9"/>
      <c r="K6809" s="9"/>
      <c r="L6809" s="9"/>
      <c r="M6809" s="9"/>
      <c r="N6809" s="9"/>
      <c r="O6809" s="12"/>
      <c r="P6809" s="9"/>
      <c r="Q6809" s="9"/>
    </row>
    <row r="6810" spans="1:17" x14ac:dyDescent="0.2">
      <c r="A6810" s="9"/>
      <c r="B6810" s="10"/>
      <c r="C6810" s="9"/>
      <c r="D6810" s="11"/>
      <c r="E6810" s="11"/>
      <c r="F6810" s="9"/>
      <c r="G6810" s="9"/>
      <c r="H6810" s="9"/>
      <c r="I6810" s="9"/>
      <c r="J6810" s="9"/>
      <c r="K6810" s="9"/>
      <c r="L6810" s="9"/>
      <c r="M6810" s="9"/>
      <c r="N6810" s="9"/>
      <c r="O6810" s="12"/>
      <c r="P6810" s="9"/>
      <c r="Q6810" s="9"/>
    </row>
    <row r="6811" spans="1:17" x14ac:dyDescent="0.2">
      <c r="A6811" s="9"/>
      <c r="B6811" s="10"/>
      <c r="C6811" s="9"/>
      <c r="D6811" s="11"/>
      <c r="E6811" s="11"/>
      <c r="F6811" s="9"/>
      <c r="G6811" s="9"/>
      <c r="H6811" s="9"/>
      <c r="I6811" s="9"/>
      <c r="J6811" s="9"/>
      <c r="K6811" s="9"/>
      <c r="L6811" s="9"/>
      <c r="M6811" s="9"/>
      <c r="N6811" s="9"/>
      <c r="O6811" s="12"/>
      <c r="P6811" s="9"/>
      <c r="Q6811" s="9"/>
    </row>
    <row r="6812" spans="1:17" x14ac:dyDescent="0.2">
      <c r="A6812" s="9"/>
      <c r="B6812" s="10"/>
      <c r="C6812" s="9"/>
      <c r="D6812" s="11"/>
      <c r="E6812" s="11"/>
      <c r="F6812" s="9"/>
      <c r="G6812" s="9"/>
      <c r="H6812" s="9"/>
      <c r="I6812" s="9"/>
      <c r="J6812" s="9"/>
      <c r="K6812" s="9"/>
      <c r="L6812" s="9"/>
      <c r="M6812" s="9"/>
      <c r="N6812" s="9"/>
      <c r="O6812" s="12"/>
      <c r="P6812" s="9"/>
      <c r="Q6812" s="9"/>
    </row>
    <row r="6813" spans="1:17" x14ac:dyDescent="0.2">
      <c r="A6813" s="9"/>
      <c r="B6813" s="10"/>
      <c r="C6813" s="9"/>
      <c r="D6813" s="11"/>
      <c r="E6813" s="11"/>
      <c r="F6813" s="9"/>
      <c r="G6813" s="9"/>
      <c r="H6813" s="9"/>
      <c r="I6813" s="9"/>
      <c r="J6813" s="9"/>
      <c r="K6813" s="9"/>
      <c r="L6813" s="9"/>
      <c r="M6813" s="9"/>
      <c r="N6813" s="9"/>
      <c r="O6813" s="12"/>
      <c r="P6813" s="9"/>
      <c r="Q6813" s="9"/>
    </row>
    <row r="6814" spans="1:17" x14ac:dyDescent="0.2">
      <c r="A6814" s="9"/>
      <c r="B6814" s="10"/>
      <c r="C6814" s="9"/>
      <c r="D6814" s="11"/>
      <c r="E6814" s="11"/>
      <c r="F6814" s="9"/>
      <c r="G6814" s="9"/>
      <c r="H6814" s="9"/>
      <c r="I6814" s="9"/>
      <c r="J6814" s="9"/>
      <c r="K6814" s="9"/>
      <c r="L6814" s="9"/>
      <c r="M6814" s="9"/>
      <c r="N6814" s="9"/>
      <c r="O6814" s="12"/>
      <c r="P6814" s="9"/>
      <c r="Q6814" s="9"/>
    </row>
    <row r="6815" spans="1:17" x14ac:dyDescent="0.2">
      <c r="A6815" s="9"/>
      <c r="B6815" s="10"/>
      <c r="C6815" s="9"/>
      <c r="D6815" s="11"/>
      <c r="E6815" s="11"/>
      <c r="F6815" s="9"/>
      <c r="G6815" s="9"/>
      <c r="H6815" s="9"/>
      <c r="I6815" s="9"/>
      <c r="J6815" s="9"/>
      <c r="K6815" s="9"/>
      <c r="L6815" s="9"/>
      <c r="M6815" s="9"/>
      <c r="N6815" s="9"/>
      <c r="O6815" s="12"/>
      <c r="P6815" s="9"/>
      <c r="Q6815" s="9"/>
    </row>
    <row r="6816" spans="1:17" x14ac:dyDescent="0.2">
      <c r="A6816" s="9"/>
      <c r="B6816" s="10"/>
      <c r="C6816" s="9"/>
      <c r="D6816" s="11"/>
      <c r="E6816" s="11"/>
      <c r="F6816" s="9"/>
      <c r="G6816" s="9"/>
      <c r="H6816" s="9"/>
      <c r="I6816" s="9"/>
      <c r="J6816" s="9"/>
      <c r="K6816" s="9"/>
      <c r="L6816" s="9"/>
      <c r="M6816" s="9"/>
      <c r="N6816" s="9"/>
      <c r="O6816" s="12"/>
      <c r="P6816" s="9"/>
      <c r="Q6816" s="9"/>
    </row>
    <row r="6817" spans="1:17" x14ac:dyDescent="0.2">
      <c r="A6817" s="9"/>
      <c r="B6817" s="10"/>
      <c r="C6817" s="9"/>
      <c r="D6817" s="11"/>
      <c r="E6817" s="11"/>
      <c r="F6817" s="9"/>
      <c r="G6817" s="9"/>
      <c r="H6817" s="9"/>
      <c r="I6817" s="9"/>
      <c r="J6817" s="9"/>
      <c r="K6817" s="9"/>
      <c r="L6817" s="9"/>
      <c r="M6817" s="9"/>
      <c r="N6817" s="9"/>
      <c r="O6817" s="12"/>
      <c r="P6817" s="9"/>
      <c r="Q6817" s="9"/>
    </row>
    <row r="6818" spans="1:17" x14ac:dyDescent="0.2">
      <c r="A6818" s="9"/>
      <c r="B6818" s="10"/>
      <c r="C6818" s="9"/>
      <c r="D6818" s="11"/>
      <c r="E6818" s="11"/>
      <c r="F6818" s="9"/>
      <c r="G6818" s="9"/>
      <c r="H6818" s="9"/>
      <c r="I6818" s="9"/>
      <c r="J6818" s="9"/>
      <c r="K6818" s="9"/>
      <c r="L6818" s="9"/>
      <c r="M6818" s="9"/>
      <c r="N6818" s="9"/>
      <c r="O6818" s="12"/>
      <c r="P6818" s="9"/>
      <c r="Q6818" s="9"/>
    </row>
    <row r="6819" spans="1:17" x14ac:dyDescent="0.2">
      <c r="A6819" s="9"/>
      <c r="B6819" s="10"/>
      <c r="C6819" s="9"/>
      <c r="D6819" s="11"/>
      <c r="E6819" s="11"/>
      <c r="F6819" s="9"/>
      <c r="G6819" s="9"/>
      <c r="H6819" s="9"/>
      <c r="I6819" s="9"/>
      <c r="J6819" s="9"/>
      <c r="K6819" s="9"/>
      <c r="L6819" s="9"/>
      <c r="M6819" s="9"/>
      <c r="N6819" s="9"/>
      <c r="O6819" s="12"/>
      <c r="P6819" s="9"/>
      <c r="Q6819" s="9"/>
    </row>
    <row r="6820" spans="1:17" x14ac:dyDescent="0.2">
      <c r="A6820" s="9"/>
      <c r="B6820" s="10"/>
      <c r="C6820" s="9"/>
      <c r="D6820" s="11"/>
      <c r="E6820" s="11"/>
      <c r="F6820" s="9"/>
      <c r="G6820" s="9"/>
      <c r="H6820" s="9"/>
      <c r="I6820" s="9"/>
      <c r="J6820" s="9"/>
      <c r="K6820" s="9"/>
      <c r="L6820" s="9"/>
      <c r="M6820" s="9"/>
      <c r="N6820" s="9"/>
      <c r="O6820" s="12"/>
      <c r="P6820" s="9"/>
      <c r="Q6820" s="9"/>
    </row>
    <row r="6821" spans="1:17" x14ac:dyDescent="0.2">
      <c r="A6821" s="9"/>
      <c r="B6821" s="10"/>
      <c r="C6821" s="9"/>
      <c r="D6821" s="11"/>
      <c r="E6821" s="11"/>
      <c r="F6821" s="9"/>
      <c r="G6821" s="9"/>
      <c r="H6821" s="9"/>
      <c r="I6821" s="9"/>
      <c r="J6821" s="9"/>
      <c r="K6821" s="9"/>
      <c r="L6821" s="9"/>
      <c r="M6821" s="9"/>
      <c r="N6821" s="9"/>
      <c r="O6821" s="12"/>
      <c r="P6821" s="9"/>
      <c r="Q6821" s="9"/>
    </row>
    <row r="6822" spans="1:17" x14ac:dyDescent="0.2">
      <c r="A6822" s="9"/>
      <c r="B6822" s="10"/>
      <c r="C6822" s="9"/>
      <c r="D6822" s="11"/>
      <c r="E6822" s="11"/>
      <c r="F6822" s="9"/>
      <c r="G6822" s="9"/>
      <c r="H6822" s="9"/>
      <c r="I6822" s="9"/>
      <c r="J6822" s="9"/>
      <c r="K6822" s="9"/>
      <c r="L6822" s="9"/>
      <c r="M6822" s="9"/>
      <c r="N6822" s="9"/>
      <c r="O6822" s="12"/>
      <c r="P6822" s="9"/>
      <c r="Q6822" s="9"/>
    </row>
    <row r="6823" spans="1:17" x14ac:dyDescent="0.2">
      <c r="A6823" s="9"/>
      <c r="B6823" s="10"/>
      <c r="C6823" s="9"/>
      <c r="D6823" s="11"/>
      <c r="E6823" s="11"/>
      <c r="F6823" s="9"/>
      <c r="G6823" s="9"/>
      <c r="H6823" s="9"/>
      <c r="I6823" s="9"/>
      <c r="J6823" s="9"/>
      <c r="K6823" s="9"/>
      <c r="L6823" s="9"/>
      <c r="M6823" s="9"/>
      <c r="N6823" s="9"/>
      <c r="O6823" s="12"/>
      <c r="P6823" s="9"/>
      <c r="Q6823" s="9"/>
    </row>
    <row r="6824" spans="1:17" x14ac:dyDescent="0.2">
      <c r="A6824" s="9"/>
      <c r="B6824" s="10"/>
      <c r="C6824" s="9"/>
      <c r="D6824" s="11"/>
      <c r="E6824" s="11"/>
      <c r="F6824" s="9"/>
      <c r="G6824" s="9"/>
      <c r="H6824" s="9"/>
      <c r="I6824" s="9"/>
      <c r="J6824" s="9"/>
      <c r="K6824" s="9"/>
      <c r="L6824" s="9"/>
      <c r="M6824" s="9"/>
      <c r="N6824" s="9"/>
      <c r="O6824" s="12"/>
      <c r="P6824" s="9"/>
      <c r="Q6824" s="9"/>
    </row>
    <row r="6825" spans="1:17" x14ac:dyDescent="0.2">
      <c r="A6825" s="9"/>
      <c r="B6825" s="10"/>
      <c r="C6825" s="9"/>
      <c r="D6825" s="11"/>
      <c r="E6825" s="11"/>
      <c r="F6825" s="9"/>
      <c r="G6825" s="9"/>
      <c r="H6825" s="9"/>
      <c r="I6825" s="9"/>
      <c r="J6825" s="9"/>
      <c r="K6825" s="9"/>
      <c r="L6825" s="9"/>
      <c r="M6825" s="9"/>
      <c r="N6825" s="9"/>
      <c r="O6825" s="12"/>
      <c r="P6825" s="9"/>
      <c r="Q6825" s="9"/>
    </row>
    <row r="6826" spans="1:17" x14ac:dyDescent="0.2">
      <c r="A6826" s="9"/>
      <c r="B6826" s="10"/>
      <c r="C6826" s="9"/>
      <c r="D6826" s="11"/>
      <c r="E6826" s="11"/>
      <c r="F6826" s="9"/>
      <c r="G6826" s="9"/>
      <c r="H6826" s="9"/>
      <c r="I6826" s="9"/>
      <c r="J6826" s="9"/>
      <c r="K6826" s="9"/>
      <c r="L6826" s="9"/>
      <c r="M6826" s="9"/>
      <c r="N6826" s="9"/>
      <c r="O6826" s="12"/>
      <c r="P6826" s="9"/>
      <c r="Q6826" s="9"/>
    </row>
    <row r="6827" spans="1:17" x14ac:dyDescent="0.2">
      <c r="A6827" s="9"/>
      <c r="B6827" s="10"/>
      <c r="C6827" s="9"/>
      <c r="D6827" s="11"/>
      <c r="E6827" s="11"/>
      <c r="F6827" s="9"/>
      <c r="G6827" s="9"/>
      <c r="H6827" s="9"/>
      <c r="I6827" s="9"/>
      <c r="J6827" s="9"/>
      <c r="K6827" s="9"/>
      <c r="L6827" s="9"/>
      <c r="M6827" s="9"/>
      <c r="N6827" s="9"/>
      <c r="O6827" s="12"/>
      <c r="P6827" s="9"/>
      <c r="Q6827" s="9"/>
    </row>
    <row r="6828" spans="1:17" x14ac:dyDescent="0.2">
      <c r="A6828" s="9"/>
      <c r="B6828" s="10"/>
      <c r="C6828" s="9"/>
      <c r="D6828" s="11"/>
      <c r="E6828" s="11"/>
      <c r="F6828" s="9"/>
      <c r="G6828" s="9"/>
      <c r="H6828" s="9"/>
      <c r="I6828" s="9"/>
      <c r="J6828" s="9"/>
      <c r="K6828" s="9"/>
      <c r="L6828" s="9"/>
      <c r="M6828" s="9"/>
      <c r="N6828" s="9"/>
      <c r="O6828" s="12"/>
      <c r="P6828" s="9"/>
      <c r="Q6828" s="9"/>
    </row>
    <row r="6829" spans="1:17" x14ac:dyDescent="0.2">
      <c r="A6829" s="9"/>
      <c r="B6829" s="10"/>
      <c r="C6829" s="9"/>
      <c r="D6829" s="11"/>
      <c r="E6829" s="11"/>
      <c r="F6829" s="9"/>
      <c r="G6829" s="9"/>
      <c r="H6829" s="9"/>
      <c r="I6829" s="9"/>
      <c r="J6829" s="9"/>
      <c r="K6829" s="9"/>
      <c r="L6829" s="9"/>
      <c r="M6829" s="9"/>
      <c r="N6829" s="9"/>
      <c r="O6829" s="12"/>
      <c r="P6829" s="9"/>
      <c r="Q6829" s="9"/>
    </row>
    <row r="6830" spans="1:17" x14ac:dyDescent="0.2">
      <c r="A6830" s="9"/>
      <c r="B6830" s="10"/>
      <c r="C6830" s="9"/>
      <c r="D6830" s="11"/>
      <c r="E6830" s="11"/>
      <c r="F6830" s="9"/>
      <c r="G6830" s="9"/>
      <c r="H6830" s="9"/>
      <c r="I6830" s="9"/>
      <c r="J6830" s="9"/>
      <c r="K6830" s="9"/>
      <c r="L6830" s="9"/>
      <c r="M6830" s="9"/>
      <c r="N6830" s="9"/>
      <c r="O6830" s="12"/>
      <c r="P6830" s="9"/>
      <c r="Q6830" s="9"/>
    </row>
    <row r="6831" spans="1:17" x14ac:dyDescent="0.2">
      <c r="A6831" s="9"/>
      <c r="B6831" s="10"/>
      <c r="C6831" s="9"/>
      <c r="D6831" s="11"/>
      <c r="E6831" s="11"/>
      <c r="F6831" s="9"/>
      <c r="G6831" s="9"/>
      <c r="H6831" s="9"/>
      <c r="I6831" s="9"/>
      <c r="J6831" s="9"/>
      <c r="K6831" s="9"/>
      <c r="L6831" s="9"/>
      <c r="M6831" s="9"/>
      <c r="N6831" s="9"/>
      <c r="O6831" s="12"/>
      <c r="P6831" s="9"/>
      <c r="Q6831" s="9"/>
    </row>
    <row r="6832" spans="1:17" x14ac:dyDescent="0.2">
      <c r="A6832" s="9"/>
      <c r="B6832" s="10"/>
      <c r="C6832" s="9"/>
      <c r="D6832" s="11"/>
      <c r="E6832" s="11"/>
      <c r="F6832" s="9"/>
      <c r="G6832" s="9"/>
      <c r="H6832" s="9"/>
      <c r="I6832" s="9"/>
      <c r="J6832" s="9"/>
      <c r="K6832" s="9"/>
      <c r="L6832" s="9"/>
      <c r="M6832" s="9"/>
      <c r="N6832" s="9"/>
      <c r="O6832" s="12"/>
      <c r="P6832" s="9"/>
      <c r="Q6832" s="9"/>
    </row>
    <row r="6833" spans="1:17" x14ac:dyDescent="0.2">
      <c r="A6833" s="9"/>
      <c r="B6833" s="10"/>
      <c r="C6833" s="9"/>
      <c r="D6833" s="11"/>
      <c r="E6833" s="11"/>
      <c r="F6833" s="9"/>
      <c r="G6833" s="9"/>
      <c r="H6833" s="9"/>
      <c r="I6833" s="9"/>
      <c r="J6833" s="9"/>
      <c r="K6833" s="9"/>
      <c r="L6833" s="9"/>
      <c r="M6833" s="9"/>
      <c r="N6833" s="9"/>
      <c r="O6833" s="12"/>
      <c r="P6833" s="9"/>
      <c r="Q6833" s="9"/>
    </row>
    <row r="6834" spans="1:17" x14ac:dyDescent="0.2">
      <c r="A6834" s="9"/>
      <c r="B6834" s="10"/>
      <c r="C6834" s="9"/>
      <c r="D6834" s="11"/>
      <c r="E6834" s="11"/>
      <c r="F6834" s="9"/>
      <c r="G6834" s="9"/>
      <c r="H6834" s="9"/>
      <c r="I6834" s="9"/>
      <c r="J6834" s="9"/>
      <c r="K6834" s="9"/>
      <c r="L6834" s="9"/>
      <c r="M6834" s="9"/>
      <c r="N6834" s="9"/>
      <c r="O6834" s="12"/>
      <c r="P6834" s="9"/>
      <c r="Q6834" s="9"/>
    </row>
    <row r="6835" spans="1:17" x14ac:dyDescent="0.2">
      <c r="A6835" s="9"/>
      <c r="B6835" s="10"/>
      <c r="C6835" s="9"/>
      <c r="D6835" s="11"/>
      <c r="E6835" s="11"/>
      <c r="F6835" s="9"/>
      <c r="G6835" s="9"/>
      <c r="H6835" s="9"/>
      <c r="I6835" s="9"/>
      <c r="J6835" s="9"/>
      <c r="K6835" s="9"/>
      <c r="L6835" s="9"/>
      <c r="M6835" s="9"/>
      <c r="N6835" s="9"/>
      <c r="O6835" s="12"/>
      <c r="P6835" s="9"/>
      <c r="Q6835" s="9"/>
    </row>
    <row r="6836" spans="1:17" x14ac:dyDescent="0.2">
      <c r="A6836" s="9"/>
      <c r="B6836" s="10"/>
      <c r="C6836" s="9"/>
      <c r="D6836" s="11"/>
      <c r="E6836" s="11"/>
      <c r="F6836" s="9"/>
      <c r="G6836" s="9"/>
      <c r="H6836" s="9"/>
      <c r="I6836" s="9"/>
      <c r="J6836" s="9"/>
      <c r="K6836" s="9"/>
      <c r="L6836" s="9"/>
      <c r="M6836" s="9"/>
      <c r="N6836" s="9"/>
      <c r="O6836" s="12"/>
      <c r="P6836" s="9"/>
      <c r="Q6836" s="9"/>
    </row>
    <row r="6837" spans="1:17" x14ac:dyDescent="0.2">
      <c r="A6837" s="9"/>
      <c r="B6837" s="10"/>
      <c r="C6837" s="9"/>
      <c r="D6837" s="11"/>
      <c r="E6837" s="11"/>
      <c r="F6837" s="9"/>
      <c r="G6837" s="9"/>
      <c r="H6837" s="9"/>
      <c r="I6837" s="9"/>
      <c r="J6837" s="9"/>
      <c r="K6837" s="9"/>
      <c r="L6837" s="9"/>
      <c r="M6837" s="9"/>
      <c r="N6837" s="9"/>
      <c r="O6837" s="12"/>
      <c r="P6837" s="9"/>
      <c r="Q6837" s="9"/>
    </row>
    <row r="6838" spans="1:17" x14ac:dyDescent="0.2">
      <c r="A6838" s="9"/>
      <c r="B6838" s="10"/>
      <c r="C6838" s="9"/>
      <c r="D6838" s="11"/>
      <c r="E6838" s="11"/>
      <c r="F6838" s="9"/>
      <c r="G6838" s="9"/>
      <c r="H6838" s="9"/>
      <c r="I6838" s="9"/>
      <c r="J6838" s="9"/>
      <c r="K6838" s="9"/>
      <c r="L6838" s="9"/>
      <c r="M6838" s="9"/>
      <c r="N6838" s="9"/>
      <c r="O6838" s="12"/>
      <c r="P6838" s="9"/>
      <c r="Q6838" s="9"/>
    </row>
    <row r="6839" spans="1:17" x14ac:dyDescent="0.2">
      <c r="A6839" s="9"/>
      <c r="B6839" s="10"/>
      <c r="C6839" s="9"/>
      <c r="D6839" s="11"/>
      <c r="E6839" s="11"/>
      <c r="F6839" s="9"/>
      <c r="G6839" s="9"/>
      <c r="H6839" s="9"/>
      <c r="I6839" s="9"/>
      <c r="J6839" s="9"/>
      <c r="K6839" s="9"/>
      <c r="L6839" s="9"/>
      <c r="M6839" s="9"/>
      <c r="N6839" s="9"/>
      <c r="O6839" s="12"/>
      <c r="P6839" s="9"/>
      <c r="Q6839" s="9"/>
    </row>
    <row r="6840" spans="1:17" x14ac:dyDescent="0.2">
      <c r="A6840" s="9"/>
      <c r="B6840" s="10"/>
      <c r="C6840" s="9"/>
      <c r="D6840" s="11"/>
      <c r="E6840" s="11"/>
      <c r="F6840" s="9"/>
      <c r="G6840" s="9"/>
      <c r="H6840" s="9"/>
      <c r="I6840" s="9"/>
      <c r="J6840" s="9"/>
      <c r="K6840" s="9"/>
      <c r="L6840" s="9"/>
      <c r="M6840" s="9"/>
      <c r="N6840" s="9"/>
      <c r="O6840" s="12"/>
      <c r="P6840" s="9"/>
      <c r="Q6840" s="9"/>
    </row>
    <row r="6841" spans="1:17" x14ac:dyDescent="0.2">
      <c r="A6841" s="9"/>
      <c r="B6841" s="10"/>
      <c r="C6841" s="9"/>
      <c r="D6841" s="11"/>
      <c r="E6841" s="11"/>
      <c r="F6841" s="9"/>
      <c r="G6841" s="9"/>
      <c r="H6841" s="9"/>
      <c r="I6841" s="9"/>
      <c r="J6841" s="9"/>
      <c r="K6841" s="9"/>
      <c r="L6841" s="9"/>
      <c r="M6841" s="9"/>
      <c r="N6841" s="9"/>
      <c r="O6841" s="12"/>
      <c r="P6841" s="9"/>
      <c r="Q6841" s="9"/>
    </row>
    <row r="6842" spans="1:17" x14ac:dyDescent="0.2">
      <c r="A6842" s="9"/>
      <c r="B6842" s="10"/>
      <c r="C6842" s="9"/>
      <c r="D6842" s="11"/>
      <c r="E6842" s="11"/>
      <c r="F6842" s="9"/>
      <c r="G6842" s="9"/>
      <c r="H6842" s="9"/>
      <c r="I6842" s="9"/>
      <c r="J6842" s="9"/>
      <c r="K6842" s="9"/>
      <c r="L6842" s="9"/>
      <c r="M6842" s="9"/>
      <c r="N6842" s="9"/>
      <c r="O6842" s="12"/>
      <c r="P6842" s="9"/>
      <c r="Q6842" s="9"/>
    </row>
    <row r="6843" spans="1:17" x14ac:dyDescent="0.2">
      <c r="A6843" s="9"/>
      <c r="B6843" s="10"/>
      <c r="C6843" s="9"/>
      <c r="D6843" s="11"/>
      <c r="E6843" s="11"/>
      <c r="F6843" s="9"/>
      <c r="G6843" s="9"/>
      <c r="H6843" s="9"/>
      <c r="I6843" s="9"/>
      <c r="J6843" s="9"/>
      <c r="K6843" s="9"/>
      <c r="L6843" s="9"/>
      <c r="M6843" s="9"/>
      <c r="N6843" s="9"/>
      <c r="O6843" s="12"/>
      <c r="P6843" s="9"/>
      <c r="Q6843" s="9"/>
    </row>
    <row r="6844" spans="1:17" x14ac:dyDescent="0.2">
      <c r="A6844" s="9"/>
      <c r="B6844" s="10"/>
      <c r="C6844" s="9"/>
      <c r="D6844" s="11"/>
      <c r="E6844" s="11"/>
      <c r="F6844" s="9"/>
      <c r="G6844" s="9"/>
      <c r="H6844" s="9"/>
      <c r="I6844" s="9"/>
      <c r="J6844" s="9"/>
      <c r="K6844" s="9"/>
      <c r="L6844" s="9"/>
      <c r="M6844" s="9"/>
      <c r="N6844" s="9"/>
      <c r="O6844" s="12"/>
      <c r="P6844" s="9"/>
      <c r="Q6844" s="9"/>
    </row>
    <row r="6845" spans="1:17" x14ac:dyDescent="0.2">
      <c r="A6845" s="9"/>
      <c r="B6845" s="10"/>
      <c r="C6845" s="9"/>
      <c r="D6845" s="11"/>
      <c r="E6845" s="11"/>
      <c r="F6845" s="9"/>
      <c r="G6845" s="9"/>
      <c r="H6845" s="9"/>
      <c r="I6845" s="9"/>
      <c r="J6845" s="9"/>
      <c r="K6845" s="9"/>
      <c r="L6845" s="9"/>
      <c r="M6845" s="9"/>
      <c r="N6845" s="9"/>
      <c r="O6845" s="12"/>
      <c r="P6845" s="9"/>
      <c r="Q6845" s="9"/>
    </row>
    <row r="6846" spans="1:17" x14ac:dyDescent="0.2">
      <c r="A6846" s="9"/>
      <c r="B6846" s="10"/>
      <c r="C6846" s="9"/>
      <c r="D6846" s="11"/>
      <c r="E6846" s="11"/>
      <c r="F6846" s="9"/>
      <c r="G6846" s="9"/>
      <c r="H6846" s="9"/>
      <c r="I6846" s="9"/>
      <c r="J6846" s="9"/>
      <c r="K6846" s="9"/>
      <c r="L6846" s="9"/>
      <c r="M6846" s="9"/>
      <c r="N6846" s="9"/>
      <c r="O6846" s="12"/>
      <c r="P6846" s="9"/>
      <c r="Q6846" s="9"/>
    </row>
    <row r="6847" spans="1:17" x14ac:dyDescent="0.2">
      <c r="A6847" s="9"/>
      <c r="B6847" s="10"/>
      <c r="C6847" s="9"/>
      <c r="D6847" s="11"/>
      <c r="E6847" s="11"/>
      <c r="F6847" s="9"/>
      <c r="G6847" s="9"/>
      <c r="H6847" s="9"/>
      <c r="I6847" s="9"/>
      <c r="J6847" s="9"/>
      <c r="K6847" s="9"/>
      <c r="L6847" s="9"/>
      <c r="M6847" s="9"/>
      <c r="N6847" s="9"/>
      <c r="O6847" s="12"/>
      <c r="P6847" s="9"/>
      <c r="Q6847" s="9"/>
    </row>
    <row r="6848" spans="1:17" x14ac:dyDescent="0.2">
      <c r="A6848" s="9"/>
      <c r="B6848" s="10"/>
      <c r="C6848" s="9"/>
      <c r="D6848" s="11"/>
      <c r="E6848" s="11"/>
      <c r="F6848" s="9"/>
      <c r="G6848" s="9"/>
      <c r="H6848" s="9"/>
      <c r="I6848" s="9"/>
      <c r="J6848" s="9"/>
      <c r="K6848" s="9"/>
      <c r="L6848" s="9"/>
      <c r="M6848" s="9"/>
      <c r="N6848" s="9"/>
      <c r="O6848" s="12"/>
      <c r="P6848" s="9"/>
      <c r="Q6848" s="9"/>
    </row>
    <row r="6849" spans="1:17" x14ac:dyDescent="0.2">
      <c r="A6849" s="9"/>
      <c r="B6849" s="10"/>
      <c r="C6849" s="9"/>
      <c r="D6849" s="11"/>
      <c r="E6849" s="11"/>
      <c r="F6849" s="9"/>
      <c r="G6849" s="9"/>
      <c r="H6849" s="9"/>
      <c r="I6849" s="9"/>
      <c r="J6849" s="9"/>
      <c r="K6849" s="9"/>
      <c r="L6849" s="9"/>
      <c r="M6849" s="9"/>
      <c r="N6849" s="9"/>
      <c r="O6849" s="12"/>
      <c r="P6849" s="9"/>
      <c r="Q6849" s="9"/>
    </row>
    <row r="6850" spans="1:17" x14ac:dyDescent="0.2">
      <c r="A6850" s="9"/>
      <c r="B6850" s="10"/>
      <c r="C6850" s="9"/>
      <c r="D6850" s="11"/>
      <c r="E6850" s="11"/>
      <c r="F6850" s="9"/>
      <c r="G6850" s="9"/>
      <c r="H6850" s="9"/>
      <c r="I6850" s="9"/>
      <c r="J6850" s="9"/>
      <c r="K6850" s="9"/>
      <c r="L6850" s="9"/>
      <c r="M6850" s="9"/>
      <c r="N6850" s="9"/>
      <c r="O6850" s="12"/>
      <c r="P6850" s="9"/>
      <c r="Q6850" s="9"/>
    </row>
    <row r="6851" spans="1:17" x14ac:dyDescent="0.2">
      <c r="A6851" s="9"/>
      <c r="B6851" s="10"/>
      <c r="C6851" s="9"/>
      <c r="D6851" s="11"/>
      <c r="E6851" s="11"/>
      <c r="F6851" s="9"/>
      <c r="G6851" s="9"/>
      <c r="H6851" s="9"/>
      <c r="I6851" s="9"/>
      <c r="J6851" s="9"/>
      <c r="K6851" s="9"/>
      <c r="L6851" s="9"/>
      <c r="M6851" s="9"/>
      <c r="N6851" s="9"/>
      <c r="O6851" s="12"/>
      <c r="P6851" s="9"/>
      <c r="Q6851" s="9"/>
    </row>
    <row r="6852" spans="1:17" x14ac:dyDescent="0.2">
      <c r="A6852" s="9"/>
      <c r="B6852" s="10"/>
      <c r="C6852" s="9"/>
      <c r="D6852" s="11"/>
      <c r="E6852" s="11"/>
      <c r="F6852" s="9"/>
      <c r="G6852" s="9"/>
      <c r="H6852" s="9"/>
      <c r="I6852" s="9"/>
      <c r="J6852" s="9"/>
      <c r="K6852" s="9"/>
      <c r="L6852" s="9"/>
      <c r="M6852" s="9"/>
      <c r="N6852" s="9"/>
      <c r="O6852" s="12"/>
      <c r="P6852" s="9"/>
      <c r="Q6852" s="9"/>
    </row>
    <row r="6853" spans="1:17" x14ac:dyDescent="0.2">
      <c r="A6853" s="9"/>
      <c r="B6853" s="10"/>
      <c r="C6853" s="9"/>
      <c r="D6853" s="11"/>
      <c r="E6853" s="11"/>
      <c r="F6853" s="9"/>
      <c r="G6853" s="9"/>
      <c r="H6853" s="9"/>
      <c r="I6853" s="9"/>
      <c r="J6853" s="9"/>
      <c r="K6853" s="9"/>
      <c r="L6853" s="9"/>
      <c r="M6853" s="9"/>
      <c r="N6853" s="9"/>
      <c r="O6853" s="12"/>
      <c r="P6853" s="9"/>
      <c r="Q6853" s="9"/>
    </row>
    <row r="6854" spans="1:17" x14ac:dyDescent="0.2">
      <c r="A6854" s="9"/>
      <c r="B6854" s="10"/>
      <c r="C6854" s="9"/>
      <c r="D6854" s="11"/>
      <c r="E6854" s="11"/>
      <c r="F6854" s="9"/>
      <c r="G6854" s="9"/>
      <c r="H6854" s="9"/>
      <c r="I6854" s="9"/>
      <c r="J6854" s="9"/>
      <c r="K6854" s="9"/>
      <c r="L6854" s="9"/>
      <c r="M6854" s="9"/>
      <c r="N6854" s="9"/>
      <c r="O6854" s="12"/>
      <c r="P6854" s="9"/>
      <c r="Q6854" s="9"/>
    </row>
    <row r="6855" spans="1:17" x14ac:dyDescent="0.2">
      <c r="A6855" s="9"/>
      <c r="B6855" s="10"/>
      <c r="C6855" s="9"/>
      <c r="D6855" s="11"/>
      <c r="E6855" s="11"/>
      <c r="F6855" s="9"/>
      <c r="G6855" s="9"/>
      <c r="H6855" s="9"/>
      <c r="I6855" s="9"/>
      <c r="J6855" s="9"/>
      <c r="K6855" s="9"/>
      <c r="L6855" s="9"/>
      <c r="M6855" s="9"/>
      <c r="N6855" s="9"/>
      <c r="O6855" s="12"/>
      <c r="P6855" s="9"/>
      <c r="Q6855" s="9"/>
    </row>
    <row r="6856" spans="1:17" x14ac:dyDescent="0.2">
      <c r="A6856" s="9"/>
      <c r="B6856" s="10"/>
      <c r="C6856" s="9"/>
      <c r="D6856" s="11"/>
      <c r="E6856" s="11"/>
      <c r="F6856" s="9"/>
      <c r="G6856" s="9"/>
      <c r="H6856" s="9"/>
      <c r="I6856" s="9"/>
      <c r="J6856" s="9"/>
      <c r="K6856" s="9"/>
      <c r="L6856" s="9"/>
      <c r="M6856" s="9"/>
      <c r="N6856" s="9"/>
      <c r="O6856" s="12"/>
      <c r="P6856" s="9"/>
      <c r="Q6856" s="9"/>
    </row>
    <row r="6857" spans="1:17" x14ac:dyDescent="0.2">
      <c r="A6857" s="9"/>
      <c r="B6857" s="10"/>
      <c r="C6857" s="9"/>
      <c r="D6857" s="11"/>
      <c r="E6857" s="11"/>
      <c r="F6857" s="9"/>
      <c r="G6857" s="9"/>
      <c r="H6857" s="9"/>
      <c r="I6857" s="9"/>
      <c r="J6857" s="9"/>
      <c r="K6857" s="9"/>
      <c r="L6857" s="9"/>
      <c r="M6857" s="9"/>
      <c r="N6857" s="9"/>
      <c r="O6857" s="12"/>
      <c r="P6857" s="9"/>
      <c r="Q6857" s="9"/>
    </row>
    <row r="6858" spans="1:17" x14ac:dyDescent="0.2">
      <c r="A6858" s="9"/>
      <c r="B6858" s="10"/>
      <c r="C6858" s="9"/>
      <c r="D6858" s="11"/>
      <c r="E6858" s="11"/>
      <c r="F6858" s="9"/>
      <c r="G6858" s="9"/>
      <c r="H6858" s="9"/>
      <c r="I6858" s="9"/>
      <c r="J6858" s="9"/>
      <c r="K6858" s="9"/>
      <c r="L6858" s="9"/>
      <c r="M6858" s="9"/>
      <c r="N6858" s="9"/>
      <c r="O6858" s="12"/>
      <c r="P6858" s="9"/>
      <c r="Q6858" s="9"/>
    </row>
    <row r="6859" spans="1:17" x14ac:dyDescent="0.2">
      <c r="A6859" s="9"/>
      <c r="B6859" s="10"/>
      <c r="C6859" s="9"/>
      <c r="D6859" s="11"/>
      <c r="E6859" s="11"/>
      <c r="F6859" s="9"/>
      <c r="G6859" s="9"/>
      <c r="H6859" s="9"/>
      <c r="I6859" s="9"/>
      <c r="J6859" s="9"/>
      <c r="K6859" s="9"/>
      <c r="L6859" s="9"/>
      <c r="M6859" s="9"/>
      <c r="N6859" s="9"/>
      <c r="O6859" s="12"/>
      <c r="P6859" s="9"/>
      <c r="Q6859" s="9"/>
    </row>
    <row r="6860" spans="1:17" x14ac:dyDescent="0.2">
      <c r="A6860" s="9"/>
      <c r="B6860" s="10"/>
      <c r="C6860" s="9"/>
      <c r="D6860" s="11"/>
      <c r="E6860" s="11"/>
      <c r="F6860" s="9"/>
      <c r="G6860" s="9"/>
      <c r="H6860" s="9"/>
      <c r="I6860" s="9"/>
      <c r="J6860" s="9"/>
      <c r="K6860" s="9"/>
      <c r="L6860" s="9"/>
      <c r="M6860" s="9"/>
      <c r="N6860" s="9"/>
      <c r="O6860" s="12"/>
      <c r="P6860" s="9"/>
      <c r="Q6860" s="9"/>
    </row>
    <row r="6861" spans="1:17" x14ac:dyDescent="0.2">
      <c r="A6861" s="9"/>
      <c r="B6861" s="10"/>
      <c r="C6861" s="9"/>
      <c r="D6861" s="11"/>
      <c r="E6861" s="11"/>
      <c r="F6861" s="9"/>
      <c r="G6861" s="9"/>
      <c r="H6861" s="9"/>
      <c r="I6861" s="9"/>
      <c r="J6861" s="9"/>
      <c r="K6861" s="9"/>
      <c r="L6861" s="9"/>
      <c r="M6861" s="9"/>
      <c r="N6861" s="9"/>
      <c r="O6861" s="12"/>
      <c r="P6861" s="9"/>
      <c r="Q6861" s="9"/>
    </row>
    <row r="6862" spans="1:17" x14ac:dyDescent="0.2">
      <c r="A6862" s="9"/>
      <c r="B6862" s="10"/>
      <c r="C6862" s="9"/>
      <c r="D6862" s="11"/>
      <c r="E6862" s="11"/>
      <c r="F6862" s="9"/>
      <c r="G6862" s="9"/>
      <c r="H6862" s="9"/>
      <c r="I6862" s="9"/>
      <c r="J6862" s="9"/>
      <c r="K6862" s="9"/>
      <c r="L6862" s="9"/>
      <c r="M6862" s="9"/>
      <c r="N6862" s="9"/>
      <c r="O6862" s="12"/>
      <c r="P6862" s="9"/>
      <c r="Q6862" s="9"/>
    </row>
    <row r="6863" spans="1:17" x14ac:dyDescent="0.2">
      <c r="A6863" s="9"/>
      <c r="B6863" s="10"/>
      <c r="C6863" s="9"/>
      <c r="D6863" s="11"/>
      <c r="E6863" s="11"/>
      <c r="F6863" s="9"/>
      <c r="G6863" s="9"/>
      <c r="H6863" s="9"/>
      <c r="I6863" s="9"/>
      <c r="J6863" s="9"/>
      <c r="K6863" s="9"/>
      <c r="L6863" s="9"/>
      <c r="M6863" s="9"/>
      <c r="N6863" s="9"/>
      <c r="O6863" s="12"/>
      <c r="P6863" s="9"/>
      <c r="Q6863" s="9"/>
    </row>
    <row r="6864" spans="1:17" x14ac:dyDescent="0.2">
      <c r="A6864" s="9"/>
      <c r="B6864" s="10"/>
      <c r="C6864" s="9"/>
      <c r="D6864" s="11"/>
      <c r="E6864" s="11"/>
      <c r="F6864" s="9"/>
      <c r="G6864" s="9"/>
      <c r="H6864" s="9"/>
      <c r="I6864" s="9"/>
      <c r="J6864" s="9"/>
      <c r="K6864" s="9"/>
      <c r="L6864" s="9"/>
      <c r="M6864" s="9"/>
      <c r="N6864" s="9"/>
      <c r="O6864" s="12"/>
      <c r="P6864" s="9"/>
      <c r="Q6864" s="9"/>
    </row>
    <row r="6865" spans="1:17" x14ac:dyDescent="0.2">
      <c r="A6865" s="9"/>
      <c r="B6865" s="10"/>
      <c r="C6865" s="9"/>
      <c r="D6865" s="11"/>
      <c r="E6865" s="11"/>
      <c r="F6865" s="9"/>
      <c r="G6865" s="9"/>
      <c r="H6865" s="9"/>
      <c r="I6865" s="9"/>
      <c r="J6865" s="9"/>
      <c r="K6865" s="9"/>
      <c r="L6865" s="9"/>
      <c r="M6865" s="9"/>
      <c r="N6865" s="9"/>
      <c r="O6865" s="12"/>
      <c r="P6865" s="9"/>
      <c r="Q6865" s="9"/>
    </row>
    <row r="6866" spans="1:17" x14ac:dyDescent="0.2">
      <c r="A6866" s="9"/>
      <c r="B6866" s="10"/>
      <c r="C6866" s="9"/>
      <c r="D6866" s="11"/>
      <c r="E6866" s="11"/>
      <c r="F6866" s="9"/>
      <c r="G6866" s="9"/>
      <c r="H6866" s="9"/>
      <c r="I6866" s="9"/>
      <c r="J6866" s="9"/>
      <c r="K6866" s="9"/>
      <c r="L6866" s="9"/>
      <c r="M6866" s="9"/>
      <c r="N6866" s="9"/>
      <c r="O6866" s="12"/>
      <c r="P6866" s="9"/>
      <c r="Q6866" s="9"/>
    </row>
    <row r="6867" spans="1:17" x14ac:dyDescent="0.2">
      <c r="A6867" s="9"/>
      <c r="B6867" s="10"/>
      <c r="C6867" s="9"/>
      <c r="D6867" s="11"/>
      <c r="E6867" s="11"/>
      <c r="F6867" s="9"/>
      <c r="G6867" s="9"/>
      <c r="H6867" s="9"/>
      <c r="I6867" s="9"/>
      <c r="J6867" s="9"/>
      <c r="K6867" s="9"/>
      <c r="L6867" s="9"/>
      <c r="M6867" s="9"/>
      <c r="N6867" s="9"/>
      <c r="O6867" s="12"/>
      <c r="P6867" s="9"/>
      <c r="Q6867" s="9"/>
    </row>
    <row r="6868" spans="1:17" x14ac:dyDescent="0.2">
      <c r="A6868" s="9"/>
      <c r="B6868" s="10"/>
      <c r="C6868" s="9"/>
      <c r="D6868" s="11"/>
      <c r="E6868" s="11"/>
      <c r="F6868" s="9"/>
      <c r="G6868" s="9"/>
      <c r="H6868" s="9"/>
      <c r="I6868" s="9"/>
      <c r="J6868" s="9"/>
      <c r="K6868" s="9"/>
      <c r="L6868" s="9"/>
      <c r="M6868" s="9"/>
      <c r="N6868" s="9"/>
      <c r="O6868" s="12"/>
      <c r="P6868" s="9"/>
      <c r="Q6868" s="9"/>
    </row>
    <row r="6869" spans="1:17" x14ac:dyDescent="0.2">
      <c r="A6869" s="9"/>
      <c r="B6869" s="10"/>
      <c r="C6869" s="9"/>
      <c r="D6869" s="11"/>
      <c r="E6869" s="11"/>
      <c r="F6869" s="9"/>
      <c r="G6869" s="9"/>
      <c r="H6869" s="9"/>
      <c r="I6869" s="9"/>
      <c r="J6869" s="9"/>
      <c r="K6869" s="9"/>
      <c r="L6869" s="9"/>
      <c r="M6869" s="9"/>
      <c r="N6869" s="9"/>
      <c r="O6869" s="12"/>
      <c r="P6869" s="9"/>
      <c r="Q6869" s="9"/>
    </row>
    <row r="6870" spans="1:17" x14ac:dyDescent="0.2">
      <c r="A6870" s="9"/>
      <c r="B6870" s="10"/>
      <c r="C6870" s="9"/>
      <c r="D6870" s="11"/>
      <c r="E6870" s="11"/>
      <c r="F6870" s="9"/>
      <c r="G6870" s="9"/>
      <c r="H6870" s="9"/>
      <c r="I6870" s="9"/>
      <c r="J6870" s="9"/>
      <c r="K6870" s="9"/>
      <c r="L6870" s="9"/>
      <c r="M6870" s="9"/>
      <c r="N6870" s="9"/>
      <c r="O6870" s="12"/>
      <c r="P6870" s="9"/>
      <c r="Q6870" s="9"/>
    </row>
    <row r="6871" spans="1:17" x14ac:dyDescent="0.2">
      <c r="A6871" s="9"/>
      <c r="B6871" s="10"/>
      <c r="C6871" s="9"/>
      <c r="D6871" s="11"/>
      <c r="E6871" s="11"/>
      <c r="F6871" s="9"/>
      <c r="G6871" s="9"/>
      <c r="H6871" s="9"/>
      <c r="I6871" s="9"/>
      <c r="J6871" s="9"/>
      <c r="K6871" s="9"/>
      <c r="L6871" s="9"/>
      <c r="M6871" s="9"/>
      <c r="N6871" s="9"/>
      <c r="O6871" s="12"/>
      <c r="P6871" s="9"/>
      <c r="Q6871" s="9"/>
    </row>
    <row r="6872" spans="1:17" x14ac:dyDescent="0.2">
      <c r="A6872" s="9"/>
      <c r="B6872" s="10"/>
      <c r="C6872" s="9"/>
      <c r="D6872" s="11"/>
      <c r="E6872" s="11"/>
      <c r="F6872" s="9"/>
      <c r="G6872" s="9"/>
      <c r="H6872" s="9"/>
      <c r="I6872" s="9"/>
      <c r="J6872" s="9"/>
      <c r="K6872" s="9"/>
      <c r="L6872" s="9"/>
      <c r="M6872" s="9"/>
      <c r="N6872" s="9"/>
      <c r="O6872" s="12"/>
      <c r="P6872" s="9"/>
      <c r="Q6872" s="9"/>
    </row>
    <row r="6873" spans="1:17" x14ac:dyDescent="0.2">
      <c r="A6873" s="9"/>
      <c r="B6873" s="10"/>
      <c r="C6873" s="9"/>
      <c r="D6873" s="11"/>
      <c r="E6873" s="11"/>
      <c r="F6873" s="9"/>
      <c r="G6873" s="9"/>
      <c r="H6873" s="9"/>
      <c r="I6873" s="9"/>
      <c r="J6873" s="9"/>
      <c r="K6873" s="9"/>
      <c r="L6873" s="9"/>
      <c r="M6873" s="9"/>
      <c r="N6873" s="9"/>
      <c r="O6873" s="12"/>
      <c r="P6873" s="9"/>
      <c r="Q6873" s="9"/>
    </row>
    <row r="6874" spans="1:17" x14ac:dyDescent="0.2">
      <c r="A6874" s="9"/>
      <c r="B6874" s="10"/>
      <c r="C6874" s="9"/>
      <c r="D6874" s="11"/>
      <c r="E6874" s="11"/>
      <c r="F6874" s="9"/>
      <c r="G6874" s="9"/>
      <c r="H6874" s="9"/>
      <c r="I6874" s="9"/>
      <c r="J6874" s="9"/>
      <c r="K6874" s="9"/>
      <c r="L6874" s="9"/>
      <c r="M6874" s="9"/>
      <c r="N6874" s="9"/>
      <c r="O6874" s="12"/>
      <c r="P6874" s="9"/>
      <c r="Q6874" s="9"/>
    </row>
    <row r="6875" spans="1:17" x14ac:dyDescent="0.2">
      <c r="A6875" s="9"/>
      <c r="B6875" s="10"/>
      <c r="C6875" s="9"/>
      <c r="D6875" s="11"/>
      <c r="E6875" s="11"/>
      <c r="F6875" s="9"/>
      <c r="G6875" s="9"/>
      <c r="H6875" s="9"/>
      <c r="I6875" s="9"/>
      <c r="J6875" s="9"/>
      <c r="K6875" s="9"/>
      <c r="L6875" s="9"/>
      <c r="M6875" s="9"/>
      <c r="N6875" s="9"/>
      <c r="O6875" s="12"/>
      <c r="P6875" s="9"/>
      <c r="Q6875" s="9"/>
    </row>
    <row r="6876" spans="1:17" x14ac:dyDescent="0.2">
      <c r="A6876" s="9"/>
      <c r="B6876" s="10"/>
      <c r="C6876" s="9"/>
      <c r="D6876" s="11"/>
      <c r="E6876" s="11"/>
      <c r="F6876" s="9"/>
      <c r="G6876" s="9"/>
      <c r="H6876" s="9"/>
      <c r="I6876" s="9"/>
      <c r="J6876" s="9"/>
      <c r="K6876" s="9"/>
      <c r="L6876" s="9"/>
      <c r="M6876" s="9"/>
      <c r="N6876" s="9"/>
      <c r="O6876" s="12"/>
      <c r="P6876" s="9"/>
      <c r="Q6876" s="9"/>
    </row>
    <row r="6877" spans="1:17" x14ac:dyDescent="0.2">
      <c r="A6877" s="9"/>
      <c r="B6877" s="10"/>
      <c r="C6877" s="9"/>
      <c r="D6877" s="11"/>
      <c r="E6877" s="11"/>
      <c r="F6877" s="9"/>
      <c r="G6877" s="9"/>
      <c r="H6877" s="9"/>
      <c r="I6877" s="9"/>
      <c r="J6877" s="9"/>
      <c r="K6877" s="9"/>
      <c r="L6877" s="9"/>
      <c r="M6877" s="9"/>
      <c r="N6877" s="9"/>
      <c r="O6877" s="12"/>
      <c r="P6877" s="9"/>
      <c r="Q6877" s="9"/>
    </row>
    <row r="6878" spans="1:17" x14ac:dyDescent="0.2">
      <c r="A6878" s="9"/>
      <c r="B6878" s="10"/>
      <c r="C6878" s="9"/>
      <c r="D6878" s="11"/>
      <c r="E6878" s="11"/>
      <c r="F6878" s="9"/>
      <c r="G6878" s="9"/>
      <c r="H6878" s="9"/>
      <c r="I6878" s="9"/>
      <c r="J6878" s="9"/>
      <c r="K6878" s="9"/>
      <c r="L6878" s="9"/>
      <c r="M6878" s="9"/>
      <c r="N6878" s="9"/>
      <c r="O6878" s="12"/>
      <c r="P6878" s="9"/>
      <c r="Q6878" s="9"/>
    </row>
    <row r="6879" spans="1:17" x14ac:dyDescent="0.2">
      <c r="A6879" s="9"/>
      <c r="B6879" s="10"/>
      <c r="C6879" s="9"/>
      <c r="D6879" s="11"/>
      <c r="E6879" s="11"/>
      <c r="F6879" s="9"/>
      <c r="G6879" s="9"/>
      <c r="H6879" s="9"/>
      <c r="I6879" s="9"/>
      <c r="J6879" s="9"/>
      <c r="K6879" s="9"/>
      <c r="L6879" s="9"/>
      <c r="M6879" s="9"/>
      <c r="N6879" s="9"/>
      <c r="O6879" s="12"/>
      <c r="P6879" s="9"/>
      <c r="Q6879" s="9"/>
    </row>
    <row r="6880" spans="1:17" x14ac:dyDescent="0.2">
      <c r="A6880" s="9"/>
      <c r="B6880" s="10"/>
      <c r="C6880" s="9"/>
      <c r="D6880" s="11"/>
      <c r="E6880" s="11"/>
      <c r="F6880" s="9"/>
      <c r="G6880" s="9"/>
      <c r="H6880" s="9"/>
      <c r="I6880" s="9"/>
      <c r="J6880" s="9"/>
      <c r="K6880" s="9"/>
      <c r="L6880" s="9"/>
      <c r="M6880" s="9"/>
      <c r="N6880" s="9"/>
      <c r="O6880" s="12"/>
      <c r="P6880" s="9"/>
      <c r="Q6880" s="9"/>
    </row>
    <row r="6881" spans="1:17" x14ac:dyDescent="0.2">
      <c r="A6881" s="9"/>
      <c r="B6881" s="10"/>
      <c r="C6881" s="9"/>
      <c r="D6881" s="11"/>
      <c r="E6881" s="11"/>
      <c r="F6881" s="9"/>
      <c r="G6881" s="9"/>
      <c r="H6881" s="9"/>
      <c r="I6881" s="9"/>
      <c r="J6881" s="9"/>
      <c r="K6881" s="9"/>
      <c r="L6881" s="9"/>
      <c r="M6881" s="9"/>
      <c r="N6881" s="9"/>
      <c r="O6881" s="12"/>
      <c r="P6881" s="9"/>
      <c r="Q6881" s="9"/>
    </row>
    <row r="6882" spans="1:17" x14ac:dyDescent="0.2">
      <c r="A6882" s="9"/>
      <c r="B6882" s="10"/>
      <c r="C6882" s="9"/>
      <c r="D6882" s="11"/>
      <c r="E6882" s="11"/>
      <c r="F6882" s="9"/>
      <c r="G6882" s="9"/>
      <c r="H6882" s="9"/>
      <c r="I6882" s="9"/>
      <c r="J6882" s="9"/>
      <c r="K6882" s="9"/>
      <c r="L6882" s="9"/>
      <c r="M6882" s="9"/>
      <c r="N6882" s="9"/>
      <c r="O6882" s="12"/>
      <c r="P6882" s="9"/>
      <c r="Q6882" s="9"/>
    </row>
    <row r="6883" spans="1:17" x14ac:dyDescent="0.2">
      <c r="A6883" s="9"/>
      <c r="B6883" s="10"/>
      <c r="C6883" s="9"/>
      <c r="D6883" s="11"/>
      <c r="E6883" s="11"/>
      <c r="F6883" s="9"/>
      <c r="G6883" s="9"/>
      <c r="H6883" s="9"/>
      <c r="I6883" s="9"/>
      <c r="J6883" s="9"/>
      <c r="K6883" s="9"/>
      <c r="L6883" s="9"/>
      <c r="M6883" s="9"/>
      <c r="N6883" s="9"/>
      <c r="O6883" s="12"/>
      <c r="P6883" s="9"/>
      <c r="Q6883" s="9"/>
    </row>
    <row r="6884" spans="1:17" x14ac:dyDescent="0.2">
      <c r="A6884" s="9"/>
      <c r="B6884" s="10"/>
      <c r="C6884" s="9"/>
      <c r="D6884" s="11"/>
      <c r="E6884" s="11"/>
      <c r="F6884" s="9"/>
      <c r="G6884" s="9"/>
      <c r="H6884" s="9"/>
      <c r="I6884" s="9"/>
      <c r="J6884" s="9"/>
      <c r="K6884" s="9"/>
      <c r="L6884" s="9"/>
      <c r="M6884" s="9"/>
      <c r="N6884" s="9"/>
      <c r="O6884" s="12"/>
      <c r="P6884" s="9"/>
      <c r="Q6884" s="9"/>
    </row>
    <row r="6885" spans="1:17" x14ac:dyDescent="0.2">
      <c r="A6885" s="9"/>
      <c r="B6885" s="10"/>
      <c r="C6885" s="9"/>
      <c r="D6885" s="11"/>
      <c r="E6885" s="11"/>
      <c r="F6885" s="9"/>
      <c r="G6885" s="9"/>
      <c r="H6885" s="9"/>
      <c r="I6885" s="9"/>
      <c r="J6885" s="9"/>
      <c r="K6885" s="9"/>
      <c r="L6885" s="9"/>
      <c r="M6885" s="9"/>
      <c r="N6885" s="9"/>
      <c r="O6885" s="12"/>
      <c r="P6885" s="9"/>
      <c r="Q6885" s="9"/>
    </row>
    <row r="6886" spans="1:17" x14ac:dyDescent="0.2">
      <c r="A6886" s="9"/>
      <c r="B6886" s="10"/>
      <c r="C6886" s="9"/>
      <c r="D6886" s="11"/>
      <c r="E6886" s="11"/>
      <c r="F6886" s="9"/>
      <c r="G6886" s="9"/>
      <c r="H6886" s="9"/>
      <c r="I6886" s="9"/>
      <c r="J6886" s="9"/>
      <c r="K6886" s="9"/>
      <c r="L6886" s="9"/>
      <c r="M6886" s="9"/>
      <c r="N6886" s="9"/>
      <c r="O6886" s="12"/>
      <c r="P6886" s="9"/>
      <c r="Q6886" s="9"/>
    </row>
    <row r="6887" spans="1:17" x14ac:dyDescent="0.2">
      <c r="A6887" s="9"/>
      <c r="B6887" s="10"/>
      <c r="C6887" s="9"/>
      <c r="D6887" s="11"/>
      <c r="E6887" s="11"/>
      <c r="F6887" s="9"/>
      <c r="G6887" s="9"/>
      <c r="H6887" s="9"/>
      <c r="I6887" s="9"/>
      <c r="J6887" s="9"/>
      <c r="K6887" s="9"/>
      <c r="L6887" s="9"/>
      <c r="M6887" s="9"/>
      <c r="N6887" s="9"/>
      <c r="O6887" s="12"/>
      <c r="P6887" s="9"/>
      <c r="Q6887" s="9"/>
    </row>
    <row r="6888" spans="1:17" x14ac:dyDescent="0.2">
      <c r="A6888" s="9"/>
      <c r="B6888" s="10"/>
      <c r="C6888" s="9"/>
      <c r="D6888" s="11"/>
      <c r="E6888" s="11"/>
      <c r="F6888" s="9"/>
      <c r="G6888" s="9"/>
      <c r="H6888" s="9"/>
      <c r="I6888" s="9"/>
      <c r="J6888" s="9"/>
      <c r="K6888" s="9"/>
      <c r="L6888" s="9"/>
      <c r="M6888" s="9"/>
      <c r="N6888" s="9"/>
      <c r="O6888" s="12"/>
      <c r="P6888" s="9"/>
      <c r="Q6888" s="9"/>
    </row>
    <row r="6889" spans="1:17" x14ac:dyDescent="0.2">
      <c r="A6889" s="9"/>
      <c r="B6889" s="10"/>
      <c r="C6889" s="9"/>
      <c r="D6889" s="11"/>
      <c r="E6889" s="11"/>
      <c r="F6889" s="9"/>
      <c r="G6889" s="9"/>
      <c r="H6889" s="9"/>
      <c r="I6889" s="9"/>
      <c r="J6889" s="9"/>
      <c r="K6889" s="9"/>
      <c r="L6889" s="9"/>
      <c r="M6889" s="9"/>
      <c r="N6889" s="9"/>
      <c r="O6889" s="12"/>
      <c r="P6889" s="9"/>
      <c r="Q6889" s="9"/>
    </row>
    <row r="6890" spans="1:17" x14ac:dyDescent="0.2">
      <c r="A6890" s="9"/>
      <c r="B6890" s="10"/>
      <c r="C6890" s="9"/>
      <c r="D6890" s="11"/>
      <c r="E6890" s="11"/>
      <c r="F6890" s="9"/>
      <c r="G6890" s="9"/>
      <c r="H6890" s="9"/>
      <c r="I6890" s="9"/>
      <c r="J6890" s="9"/>
      <c r="K6890" s="9"/>
      <c r="L6890" s="9"/>
      <c r="M6890" s="9"/>
      <c r="N6890" s="9"/>
      <c r="O6890" s="12"/>
      <c r="P6890" s="9"/>
      <c r="Q6890" s="9"/>
    </row>
    <row r="6891" spans="1:17" x14ac:dyDescent="0.2">
      <c r="A6891" s="9"/>
      <c r="B6891" s="10"/>
      <c r="C6891" s="9"/>
      <c r="D6891" s="11"/>
      <c r="E6891" s="11"/>
      <c r="F6891" s="9"/>
      <c r="G6891" s="9"/>
      <c r="H6891" s="9"/>
      <c r="I6891" s="9"/>
      <c r="J6891" s="9"/>
      <c r="K6891" s="9"/>
      <c r="L6891" s="9"/>
      <c r="M6891" s="9"/>
      <c r="N6891" s="9"/>
      <c r="O6891" s="12"/>
      <c r="P6891" s="9"/>
      <c r="Q6891" s="9"/>
    </row>
    <row r="6892" spans="1:17" x14ac:dyDescent="0.2">
      <c r="A6892" s="9"/>
      <c r="B6892" s="10"/>
      <c r="C6892" s="9"/>
      <c r="D6892" s="11"/>
      <c r="E6892" s="11"/>
      <c r="F6892" s="9"/>
      <c r="G6892" s="9"/>
      <c r="H6892" s="9"/>
      <c r="I6892" s="9"/>
      <c r="J6892" s="9"/>
      <c r="K6892" s="9"/>
      <c r="L6892" s="9"/>
      <c r="M6892" s="9"/>
      <c r="N6892" s="9"/>
      <c r="O6892" s="12"/>
      <c r="P6892" s="9"/>
      <c r="Q6892" s="9"/>
    </row>
    <row r="6893" spans="1:17" x14ac:dyDescent="0.2">
      <c r="A6893" s="9"/>
      <c r="B6893" s="10"/>
      <c r="C6893" s="9"/>
      <c r="D6893" s="11"/>
      <c r="E6893" s="11"/>
      <c r="F6893" s="9"/>
      <c r="G6893" s="9"/>
      <c r="H6893" s="9"/>
      <c r="I6893" s="9"/>
      <c r="J6893" s="9"/>
      <c r="K6893" s="9"/>
      <c r="L6893" s="9"/>
      <c r="M6893" s="9"/>
      <c r="N6893" s="9"/>
      <c r="O6893" s="12"/>
      <c r="P6893" s="9"/>
      <c r="Q6893" s="9"/>
    </row>
    <row r="6894" spans="1:17" x14ac:dyDescent="0.2">
      <c r="A6894" s="9"/>
      <c r="B6894" s="10"/>
      <c r="C6894" s="9"/>
      <c r="D6894" s="11"/>
      <c r="E6894" s="11"/>
      <c r="F6894" s="9"/>
      <c r="G6894" s="9"/>
      <c r="H6894" s="9"/>
      <c r="I6894" s="9"/>
      <c r="J6894" s="9"/>
      <c r="K6894" s="9"/>
      <c r="L6894" s="9"/>
      <c r="M6894" s="9"/>
      <c r="N6894" s="9"/>
      <c r="O6894" s="12"/>
      <c r="P6894" s="9"/>
      <c r="Q6894" s="9"/>
    </row>
    <row r="6895" spans="1:17" x14ac:dyDescent="0.2">
      <c r="A6895" s="9"/>
      <c r="B6895" s="10"/>
      <c r="C6895" s="9"/>
      <c r="D6895" s="11"/>
      <c r="E6895" s="11"/>
      <c r="F6895" s="9"/>
      <c r="G6895" s="9"/>
      <c r="H6895" s="9"/>
      <c r="I6895" s="9"/>
      <c r="J6895" s="9"/>
      <c r="K6895" s="9"/>
      <c r="L6895" s="9"/>
      <c r="M6895" s="9"/>
      <c r="N6895" s="9"/>
      <c r="O6895" s="12"/>
      <c r="P6895" s="9"/>
      <c r="Q6895" s="9"/>
    </row>
    <row r="6896" spans="1:17" x14ac:dyDescent="0.2">
      <c r="A6896" s="9"/>
      <c r="B6896" s="10"/>
      <c r="C6896" s="9"/>
      <c r="D6896" s="11"/>
      <c r="E6896" s="11"/>
      <c r="F6896" s="9"/>
      <c r="G6896" s="9"/>
      <c r="H6896" s="9"/>
      <c r="I6896" s="9"/>
      <c r="J6896" s="9"/>
      <c r="K6896" s="9"/>
      <c r="L6896" s="9"/>
      <c r="M6896" s="9"/>
      <c r="N6896" s="9"/>
      <c r="O6896" s="12"/>
      <c r="P6896" s="9"/>
      <c r="Q6896" s="9"/>
    </row>
    <row r="6897" spans="1:17" x14ac:dyDescent="0.2">
      <c r="A6897" s="9"/>
      <c r="B6897" s="10"/>
      <c r="C6897" s="9"/>
      <c r="D6897" s="11"/>
      <c r="E6897" s="11"/>
      <c r="F6897" s="9"/>
      <c r="G6897" s="9"/>
      <c r="H6897" s="9"/>
      <c r="I6897" s="9"/>
      <c r="J6897" s="9"/>
      <c r="K6897" s="9"/>
      <c r="L6897" s="9"/>
      <c r="M6897" s="9"/>
      <c r="N6897" s="9"/>
      <c r="O6897" s="12"/>
      <c r="P6897" s="9"/>
      <c r="Q6897" s="9"/>
    </row>
    <row r="6898" spans="1:17" x14ac:dyDescent="0.2">
      <c r="A6898" s="9"/>
      <c r="B6898" s="10"/>
      <c r="C6898" s="9"/>
      <c r="D6898" s="11"/>
      <c r="E6898" s="11"/>
      <c r="F6898" s="9"/>
      <c r="G6898" s="9"/>
      <c r="H6898" s="9"/>
      <c r="I6898" s="9"/>
      <c r="J6898" s="9"/>
      <c r="K6898" s="9"/>
      <c r="L6898" s="9"/>
      <c r="M6898" s="9"/>
      <c r="N6898" s="9"/>
      <c r="O6898" s="12"/>
      <c r="P6898" s="9"/>
      <c r="Q6898" s="9"/>
    </row>
    <row r="6899" spans="1:17" x14ac:dyDescent="0.2">
      <c r="A6899" s="9"/>
      <c r="B6899" s="10"/>
      <c r="C6899" s="9"/>
      <c r="D6899" s="11"/>
      <c r="E6899" s="11"/>
      <c r="F6899" s="9"/>
      <c r="G6899" s="9"/>
      <c r="H6899" s="9"/>
      <c r="I6899" s="9"/>
      <c r="J6899" s="9"/>
      <c r="K6899" s="9"/>
      <c r="L6899" s="9"/>
      <c r="M6899" s="9"/>
      <c r="N6899" s="9"/>
      <c r="O6899" s="12"/>
      <c r="P6899" s="9"/>
      <c r="Q6899" s="9"/>
    </row>
    <row r="6900" spans="1:17" x14ac:dyDescent="0.2">
      <c r="A6900" s="9"/>
      <c r="B6900" s="10"/>
      <c r="C6900" s="9"/>
      <c r="D6900" s="11"/>
      <c r="E6900" s="11"/>
      <c r="F6900" s="9"/>
      <c r="G6900" s="9"/>
      <c r="H6900" s="9"/>
      <c r="I6900" s="9"/>
      <c r="J6900" s="9"/>
      <c r="K6900" s="9"/>
      <c r="L6900" s="9"/>
      <c r="M6900" s="9"/>
      <c r="N6900" s="9"/>
      <c r="O6900" s="12"/>
      <c r="P6900" s="9"/>
      <c r="Q6900" s="9"/>
    </row>
    <row r="6901" spans="1:17" x14ac:dyDescent="0.2">
      <c r="A6901" s="9"/>
      <c r="B6901" s="10"/>
      <c r="C6901" s="9"/>
      <c r="D6901" s="11"/>
      <c r="E6901" s="11"/>
      <c r="F6901" s="9"/>
      <c r="G6901" s="9"/>
      <c r="H6901" s="9"/>
      <c r="I6901" s="9"/>
      <c r="J6901" s="9"/>
      <c r="K6901" s="9"/>
      <c r="L6901" s="9"/>
      <c r="M6901" s="9"/>
      <c r="N6901" s="9"/>
      <c r="O6901" s="12"/>
      <c r="P6901" s="9"/>
      <c r="Q6901" s="9"/>
    </row>
    <row r="6902" spans="1:17" x14ac:dyDescent="0.2">
      <c r="A6902" s="9"/>
      <c r="B6902" s="10"/>
      <c r="C6902" s="9"/>
      <c r="D6902" s="11"/>
      <c r="E6902" s="11"/>
      <c r="F6902" s="9"/>
      <c r="G6902" s="9"/>
      <c r="H6902" s="9"/>
      <c r="I6902" s="9"/>
      <c r="J6902" s="9"/>
      <c r="K6902" s="9"/>
      <c r="L6902" s="9"/>
      <c r="M6902" s="9"/>
      <c r="N6902" s="9"/>
      <c r="O6902" s="12"/>
      <c r="P6902" s="9"/>
      <c r="Q6902" s="9"/>
    </row>
    <row r="6903" spans="1:17" x14ac:dyDescent="0.2">
      <c r="A6903" s="9"/>
      <c r="B6903" s="10"/>
      <c r="C6903" s="9"/>
      <c r="D6903" s="11"/>
      <c r="E6903" s="11"/>
      <c r="F6903" s="9"/>
      <c r="G6903" s="9"/>
      <c r="H6903" s="9"/>
      <c r="I6903" s="9"/>
      <c r="J6903" s="9"/>
      <c r="K6903" s="9"/>
      <c r="L6903" s="9"/>
      <c r="M6903" s="9"/>
      <c r="N6903" s="9"/>
      <c r="O6903" s="12"/>
      <c r="P6903" s="9"/>
      <c r="Q6903" s="9"/>
    </row>
    <row r="6904" spans="1:17" x14ac:dyDescent="0.2">
      <c r="A6904" s="9"/>
      <c r="B6904" s="10"/>
      <c r="C6904" s="9"/>
      <c r="D6904" s="11"/>
      <c r="E6904" s="11"/>
      <c r="F6904" s="9"/>
      <c r="G6904" s="9"/>
      <c r="H6904" s="9"/>
      <c r="I6904" s="9"/>
      <c r="J6904" s="9"/>
      <c r="K6904" s="9"/>
      <c r="L6904" s="9"/>
      <c r="M6904" s="9"/>
      <c r="N6904" s="9"/>
      <c r="O6904" s="12"/>
      <c r="P6904" s="9"/>
      <c r="Q6904" s="9"/>
    </row>
    <row r="6905" spans="1:17" x14ac:dyDescent="0.2">
      <c r="A6905" s="9"/>
      <c r="B6905" s="10"/>
      <c r="C6905" s="9"/>
      <c r="D6905" s="11"/>
      <c r="E6905" s="11"/>
      <c r="F6905" s="9"/>
      <c r="G6905" s="9"/>
      <c r="H6905" s="9"/>
      <c r="I6905" s="9"/>
      <c r="J6905" s="9"/>
      <c r="K6905" s="9"/>
      <c r="L6905" s="9"/>
      <c r="M6905" s="9"/>
      <c r="N6905" s="9"/>
      <c r="O6905" s="12"/>
      <c r="P6905" s="9"/>
      <c r="Q6905" s="9"/>
    </row>
    <row r="6906" spans="1:17" x14ac:dyDescent="0.2">
      <c r="A6906" s="9"/>
      <c r="B6906" s="10"/>
      <c r="C6906" s="9"/>
      <c r="D6906" s="11"/>
      <c r="E6906" s="11"/>
      <c r="F6906" s="9"/>
      <c r="G6906" s="9"/>
      <c r="H6906" s="9"/>
      <c r="I6906" s="9"/>
      <c r="J6906" s="9"/>
      <c r="K6906" s="9"/>
      <c r="L6906" s="9"/>
      <c r="M6906" s="9"/>
      <c r="N6906" s="9"/>
      <c r="O6906" s="12"/>
      <c r="P6906" s="9"/>
      <c r="Q6906" s="9"/>
    </row>
    <row r="6907" spans="1:17" x14ac:dyDescent="0.2">
      <c r="A6907" s="9"/>
      <c r="B6907" s="10"/>
      <c r="C6907" s="9"/>
      <c r="D6907" s="11"/>
      <c r="E6907" s="11"/>
      <c r="F6907" s="9"/>
      <c r="G6907" s="9"/>
      <c r="H6907" s="9"/>
      <c r="I6907" s="9"/>
      <c r="J6907" s="9"/>
      <c r="K6907" s="9"/>
      <c r="L6907" s="9"/>
      <c r="M6907" s="9"/>
      <c r="N6907" s="9"/>
      <c r="O6907" s="12"/>
      <c r="P6907" s="9"/>
      <c r="Q6907" s="9"/>
    </row>
    <row r="6908" spans="1:17" x14ac:dyDescent="0.2">
      <c r="A6908" s="9"/>
      <c r="B6908" s="10"/>
      <c r="C6908" s="9"/>
      <c r="D6908" s="11"/>
      <c r="E6908" s="11"/>
      <c r="F6908" s="9"/>
      <c r="G6908" s="9"/>
      <c r="H6908" s="9"/>
      <c r="I6908" s="9"/>
      <c r="J6908" s="9"/>
      <c r="K6908" s="9"/>
      <c r="L6908" s="9"/>
      <c r="M6908" s="9"/>
      <c r="N6908" s="9"/>
      <c r="O6908" s="12"/>
      <c r="P6908" s="9"/>
      <c r="Q6908" s="9"/>
    </row>
    <row r="6909" spans="1:17" x14ac:dyDescent="0.2">
      <c r="A6909" s="9"/>
      <c r="B6909" s="10"/>
      <c r="C6909" s="9"/>
      <c r="D6909" s="11"/>
      <c r="E6909" s="11"/>
      <c r="F6909" s="9"/>
      <c r="G6909" s="9"/>
      <c r="H6909" s="9"/>
      <c r="I6909" s="9"/>
      <c r="J6909" s="9"/>
      <c r="K6909" s="9"/>
      <c r="L6909" s="9"/>
      <c r="M6909" s="9"/>
      <c r="N6909" s="9"/>
      <c r="O6909" s="12"/>
      <c r="P6909" s="9"/>
      <c r="Q6909" s="9"/>
    </row>
    <row r="6910" spans="1:17" x14ac:dyDescent="0.2">
      <c r="A6910" s="9"/>
      <c r="B6910" s="10"/>
      <c r="C6910" s="9"/>
      <c r="D6910" s="11"/>
      <c r="E6910" s="11"/>
      <c r="F6910" s="9"/>
      <c r="G6910" s="9"/>
      <c r="H6910" s="9"/>
      <c r="I6910" s="9"/>
      <c r="J6910" s="9"/>
      <c r="K6910" s="9"/>
      <c r="L6910" s="9"/>
      <c r="M6910" s="9"/>
      <c r="N6910" s="9"/>
      <c r="O6910" s="12"/>
      <c r="P6910" s="9"/>
      <c r="Q6910" s="9"/>
    </row>
    <row r="6911" spans="1:17" x14ac:dyDescent="0.2">
      <c r="A6911" s="9"/>
      <c r="B6911" s="10"/>
      <c r="C6911" s="9"/>
      <c r="D6911" s="11"/>
      <c r="E6911" s="11"/>
      <c r="F6911" s="9"/>
      <c r="G6911" s="9"/>
      <c r="H6911" s="9"/>
      <c r="I6911" s="9"/>
      <c r="J6911" s="9"/>
      <c r="K6911" s="9"/>
      <c r="L6911" s="9"/>
      <c r="M6911" s="9"/>
      <c r="N6911" s="9"/>
      <c r="O6911" s="12"/>
      <c r="P6911" s="9"/>
      <c r="Q6911" s="9"/>
    </row>
    <row r="6912" spans="1:17" x14ac:dyDescent="0.2">
      <c r="A6912" s="9"/>
      <c r="B6912" s="10"/>
      <c r="C6912" s="9"/>
      <c r="D6912" s="11"/>
      <c r="E6912" s="11"/>
      <c r="F6912" s="9"/>
      <c r="G6912" s="9"/>
      <c r="H6912" s="9"/>
      <c r="I6912" s="9"/>
      <c r="J6912" s="9"/>
      <c r="K6912" s="9"/>
      <c r="L6912" s="9"/>
      <c r="M6912" s="9"/>
      <c r="N6912" s="9"/>
      <c r="O6912" s="12"/>
      <c r="P6912" s="9"/>
      <c r="Q6912" s="9"/>
    </row>
    <row r="6913" spans="1:17" x14ac:dyDescent="0.2">
      <c r="A6913" s="9"/>
      <c r="B6913" s="10"/>
      <c r="C6913" s="9"/>
      <c r="D6913" s="11"/>
      <c r="E6913" s="11"/>
      <c r="F6913" s="9"/>
      <c r="G6913" s="9"/>
      <c r="H6913" s="9"/>
      <c r="I6913" s="9"/>
      <c r="J6913" s="9"/>
      <c r="K6913" s="9"/>
      <c r="L6913" s="9"/>
      <c r="M6913" s="9"/>
      <c r="N6913" s="9"/>
      <c r="O6913" s="12"/>
      <c r="P6913" s="9"/>
      <c r="Q6913" s="9"/>
    </row>
    <row r="6914" spans="1:17" x14ac:dyDescent="0.2">
      <c r="A6914" s="9"/>
      <c r="B6914" s="10"/>
      <c r="C6914" s="9"/>
      <c r="D6914" s="11"/>
      <c r="E6914" s="11"/>
      <c r="F6914" s="9"/>
      <c r="G6914" s="9"/>
      <c r="H6914" s="9"/>
      <c r="I6914" s="9"/>
      <c r="J6914" s="9"/>
      <c r="K6914" s="9"/>
      <c r="L6914" s="9"/>
      <c r="M6914" s="9"/>
      <c r="N6914" s="9"/>
      <c r="O6914" s="12"/>
      <c r="P6914" s="9"/>
      <c r="Q6914" s="9"/>
    </row>
    <row r="6915" spans="1:17" x14ac:dyDescent="0.2">
      <c r="A6915" s="9"/>
      <c r="B6915" s="10"/>
      <c r="C6915" s="9"/>
      <c r="D6915" s="11"/>
      <c r="E6915" s="11"/>
      <c r="F6915" s="9"/>
      <c r="G6915" s="9"/>
      <c r="H6915" s="9"/>
      <c r="I6915" s="9"/>
      <c r="J6915" s="9"/>
      <c r="K6915" s="9"/>
      <c r="L6915" s="9"/>
      <c r="M6915" s="9"/>
      <c r="N6915" s="9"/>
      <c r="O6915" s="12"/>
      <c r="P6915" s="9"/>
      <c r="Q6915" s="9"/>
    </row>
    <row r="6916" spans="1:17" x14ac:dyDescent="0.2">
      <c r="A6916" s="9"/>
      <c r="B6916" s="10"/>
      <c r="C6916" s="9"/>
      <c r="D6916" s="11"/>
      <c r="E6916" s="11"/>
      <c r="F6916" s="9"/>
      <c r="G6916" s="9"/>
      <c r="H6916" s="9"/>
      <c r="I6916" s="9"/>
      <c r="J6916" s="9"/>
      <c r="K6916" s="9"/>
      <c r="L6916" s="9"/>
      <c r="M6916" s="9"/>
      <c r="N6916" s="9"/>
      <c r="O6916" s="12"/>
      <c r="P6916" s="9"/>
      <c r="Q6916" s="9"/>
    </row>
    <row r="6917" spans="1:17" x14ac:dyDescent="0.2">
      <c r="A6917" s="9"/>
      <c r="B6917" s="10"/>
      <c r="C6917" s="9"/>
      <c r="D6917" s="11"/>
      <c r="E6917" s="11"/>
      <c r="F6917" s="9"/>
      <c r="G6917" s="9"/>
      <c r="H6917" s="9"/>
      <c r="I6917" s="9"/>
      <c r="J6917" s="9"/>
      <c r="K6917" s="9"/>
      <c r="L6917" s="9"/>
      <c r="M6917" s="9"/>
      <c r="N6917" s="9"/>
      <c r="O6917" s="12"/>
      <c r="P6917" s="9"/>
      <c r="Q6917" s="9"/>
    </row>
    <row r="6918" spans="1:17" x14ac:dyDescent="0.2">
      <c r="A6918" s="9"/>
      <c r="B6918" s="10"/>
      <c r="C6918" s="9"/>
      <c r="D6918" s="11"/>
      <c r="E6918" s="11"/>
      <c r="F6918" s="9"/>
      <c r="G6918" s="9"/>
      <c r="H6918" s="9"/>
      <c r="I6918" s="9"/>
      <c r="J6918" s="9"/>
      <c r="K6918" s="9"/>
      <c r="L6918" s="9"/>
      <c r="M6918" s="9"/>
      <c r="N6918" s="9"/>
      <c r="O6918" s="12"/>
      <c r="P6918" s="9"/>
      <c r="Q6918" s="9"/>
    </row>
    <row r="6919" spans="1:17" x14ac:dyDescent="0.2">
      <c r="A6919" s="9"/>
      <c r="B6919" s="10"/>
      <c r="C6919" s="9"/>
      <c r="D6919" s="11"/>
      <c r="E6919" s="11"/>
      <c r="F6919" s="9"/>
      <c r="G6919" s="9"/>
      <c r="H6919" s="9"/>
      <c r="I6919" s="9"/>
      <c r="J6919" s="9"/>
      <c r="K6919" s="9"/>
      <c r="L6919" s="9"/>
      <c r="M6919" s="9"/>
      <c r="N6919" s="9"/>
      <c r="O6919" s="12"/>
      <c r="P6919" s="9"/>
      <c r="Q6919" s="9"/>
    </row>
    <row r="6920" spans="1:17" x14ac:dyDescent="0.2">
      <c r="A6920" s="9"/>
      <c r="B6920" s="10"/>
      <c r="C6920" s="9"/>
      <c r="D6920" s="11"/>
      <c r="E6920" s="11"/>
      <c r="F6920" s="9"/>
      <c r="G6920" s="9"/>
      <c r="H6920" s="9"/>
      <c r="I6920" s="9"/>
      <c r="J6920" s="9"/>
      <c r="K6920" s="9"/>
      <c r="L6920" s="9"/>
      <c r="M6920" s="9"/>
      <c r="N6920" s="9"/>
      <c r="O6920" s="12"/>
      <c r="P6920" s="9"/>
      <c r="Q6920" s="9"/>
    </row>
    <row r="6921" spans="1:17" x14ac:dyDescent="0.2">
      <c r="A6921" s="9"/>
      <c r="B6921" s="10"/>
      <c r="C6921" s="9"/>
      <c r="D6921" s="11"/>
      <c r="E6921" s="11"/>
      <c r="F6921" s="9"/>
      <c r="G6921" s="9"/>
      <c r="H6921" s="9"/>
      <c r="I6921" s="9"/>
      <c r="J6921" s="9"/>
      <c r="K6921" s="9"/>
      <c r="L6921" s="9"/>
      <c r="M6921" s="9"/>
      <c r="N6921" s="9"/>
      <c r="O6921" s="12"/>
      <c r="P6921" s="9"/>
      <c r="Q6921" s="9"/>
    </row>
    <row r="6922" spans="1:17" x14ac:dyDescent="0.2">
      <c r="A6922" s="9"/>
      <c r="B6922" s="10"/>
      <c r="C6922" s="9"/>
      <c r="D6922" s="11"/>
      <c r="E6922" s="11"/>
      <c r="F6922" s="9"/>
      <c r="G6922" s="9"/>
      <c r="H6922" s="9"/>
      <c r="I6922" s="9"/>
      <c r="J6922" s="9"/>
      <c r="K6922" s="9"/>
      <c r="L6922" s="9"/>
      <c r="M6922" s="9"/>
      <c r="N6922" s="9"/>
      <c r="O6922" s="12"/>
      <c r="P6922" s="9"/>
      <c r="Q6922" s="9"/>
    </row>
    <row r="6923" spans="1:17" x14ac:dyDescent="0.2">
      <c r="A6923" s="9"/>
      <c r="B6923" s="10"/>
      <c r="C6923" s="9"/>
      <c r="D6923" s="11"/>
      <c r="E6923" s="11"/>
      <c r="F6923" s="9"/>
      <c r="G6923" s="9"/>
      <c r="H6923" s="9"/>
      <c r="I6923" s="9"/>
      <c r="J6923" s="9"/>
      <c r="K6923" s="9"/>
      <c r="L6923" s="9"/>
      <c r="M6923" s="9"/>
      <c r="N6923" s="9"/>
      <c r="O6923" s="12"/>
      <c r="P6923" s="9"/>
      <c r="Q6923" s="9"/>
    </row>
    <row r="6924" spans="1:17" x14ac:dyDescent="0.2">
      <c r="A6924" s="9"/>
      <c r="B6924" s="10"/>
      <c r="C6924" s="9"/>
      <c r="D6924" s="11"/>
      <c r="E6924" s="11"/>
      <c r="F6924" s="9"/>
      <c r="G6924" s="9"/>
      <c r="H6924" s="9"/>
      <c r="I6924" s="9"/>
      <c r="J6924" s="9"/>
      <c r="K6924" s="9"/>
      <c r="L6924" s="9"/>
      <c r="M6924" s="9"/>
      <c r="N6924" s="9"/>
      <c r="O6924" s="12"/>
      <c r="P6924" s="9"/>
      <c r="Q6924" s="9"/>
    </row>
    <row r="6925" spans="1:17" x14ac:dyDescent="0.2">
      <c r="A6925" s="9"/>
      <c r="B6925" s="10"/>
      <c r="C6925" s="9"/>
      <c r="D6925" s="11"/>
      <c r="E6925" s="11"/>
      <c r="F6925" s="9"/>
      <c r="G6925" s="9"/>
      <c r="H6925" s="9"/>
      <c r="I6925" s="9"/>
      <c r="J6925" s="9"/>
      <c r="K6925" s="9"/>
      <c r="L6925" s="9"/>
      <c r="M6925" s="9"/>
      <c r="N6925" s="9"/>
      <c r="O6925" s="12"/>
      <c r="P6925" s="9"/>
      <c r="Q6925" s="9"/>
    </row>
    <row r="6926" spans="1:17" x14ac:dyDescent="0.2">
      <c r="A6926" s="9"/>
      <c r="B6926" s="10"/>
      <c r="C6926" s="9"/>
      <c r="D6926" s="11"/>
      <c r="E6926" s="11"/>
      <c r="F6926" s="9"/>
      <c r="G6926" s="9"/>
      <c r="H6926" s="9"/>
      <c r="I6926" s="9"/>
      <c r="J6926" s="9"/>
      <c r="K6926" s="9"/>
      <c r="L6926" s="9"/>
      <c r="M6926" s="9"/>
      <c r="N6926" s="9"/>
      <c r="O6926" s="12"/>
      <c r="P6926" s="9"/>
      <c r="Q6926" s="9"/>
    </row>
    <row r="6927" spans="1:17" x14ac:dyDescent="0.2">
      <c r="A6927" s="9"/>
      <c r="B6927" s="10"/>
      <c r="C6927" s="9"/>
      <c r="D6927" s="11"/>
      <c r="E6927" s="11"/>
      <c r="F6927" s="9"/>
      <c r="G6927" s="9"/>
      <c r="H6927" s="9"/>
      <c r="I6927" s="9"/>
      <c r="J6927" s="9"/>
      <c r="K6927" s="9"/>
      <c r="L6927" s="9"/>
      <c r="M6927" s="9"/>
      <c r="N6927" s="9"/>
      <c r="O6927" s="12"/>
      <c r="P6927" s="9"/>
      <c r="Q6927" s="9"/>
    </row>
    <row r="6928" spans="1:17" x14ac:dyDescent="0.2">
      <c r="A6928" s="9"/>
      <c r="B6928" s="10"/>
      <c r="C6928" s="9"/>
      <c r="D6928" s="11"/>
      <c r="E6928" s="11"/>
      <c r="F6928" s="9"/>
      <c r="G6928" s="9"/>
      <c r="H6928" s="9"/>
      <c r="I6928" s="9"/>
      <c r="J6928" s="9"/>
      <c r="K6928" s="9"/>
      <c r="L6928" s="9"/>
      <c r="M6928" s="9"/>
      <c r="N6928" s="9"/>
      <c r="O6928" s="12"/>
      <c r="P6928" s="9"/>
      <c r="Q6928" s="9"/>
    </row>
    <row r="6929" spans="1:17" x14ac:dyDescent="0.2">
      <c r="A6929" s="9"/>
      <c r="B6929" s="10"/>
      <c r="C6929" s="9"/>
      <c r="D6929" s="11"/>
      <c r="E6929" s="11"/>
      <c r="F6929" s="9"/>
      <c r="G6929" s="9"/>
      <c r="H6929" s="9"/>
      <c r="I6929" s="9"/>
      <c r="J6929" s="9"/>
      <c r="K6929" s="9"/>
      <c r="L6929" s="9"/>
      <c r="M6929" s="9"/>
      <c r="N6929" s="9"/>
      <c r="O6929" s="12"/>
      <c r="P6929" s="9"/>
      <c r="Q6929" s="9"/>
    </row>
    <row r="6930" spans="1:17" x14ac:dyDescent="0.2">
      <c r="A6930" s="9"/>
      <c r="B6930" s="10"/>
      <c r="C6930" s="9"/>
      <c r="D6930" s="11"/>
      <c r="E6930" s="11"/>
      <c r="F6930" s="9"/>
      <c r="G6930" s="9"/>
      <c r="H6930" s="9"/>
      <c r="I6930" s="9"/>
      <c r="J6930" s="9"/>
      <c r="K6930" s="9"/>
      <c r="L6930" s="9"/>
      <c r="M6930" s="9"/>
      <c r="N6930" s="9"/>
      <c r="O6930" s="12"/>
      <c r="P6930" s="9"/>
      <c r="Q6930" s="9"/>
    </row>
    <row r="6931" spans="1:17" x14ac:dyDescent="0.2">
      <c r="A6931" s="9"/>
      <c r="B6931" s="10"/>
      <c r="C6931" s="9"/>
      <c r="D6931" s="11"/>
      <c r="E6931" s="11"/>
      <c r="F6931" s="9"/>
      <c r="G6931" s="9"/>
      <c r="H6931" s="9"/>
      <c r="I6931" s="9"/>
      <c r="J6931" s="9"/>
      <c r="K6931" s="9"/>
      <c r="L6931" s="9"/>
      <c r="M6931" s="9"/>
      <c r="N6931" s="9"/>
      <c r="O6931" s="12"/>
      <c r="P6931" s="9"/>
      <c r="Q6931" s="9"/>
    </row>
    <row r="6932" spans="1:17" x14ac:dyDescent="0.2">
      <c r="A6932" s="9"/>
      <c r="B6932" s="10"/>
      <c r="C6932" s="9"/>
      <c r="D6932" s="11"/>
      <c r="E6932" s="11"/>
      <c r="F6932" s="9"/>
      <c r="G6932" s="9"/>
      <c r="H6932" s="9"/>
      <c r="I6932" s="9"/>
      <c r="J6932" s="9"/>
      <c r="K6932" s="9"/>
      <c r="L6932" s="9"/>
      <c r="M6932" s="9"/>
      <c r="N6932" s="9"/>
      <c r="O6932" s="12"/>
      <c r="P6932" s="9"/>
      <c r="Q6932" s="9"/>
    </row>
    <row r="6933" spans="1:17" x14ac:dyDescent="0.2">
      <c r="A6933" s="9"/>
      <c r="B6933" s="10"/>
      <c r="C6933" s="9"/>
      <c r="D6933" s="11"/>
      <c r="E6933" s="11"/>
      <c r="F6933" s="9"/>
      <c r="G6933" s="9"/>
      <c r="H6933" s="9"/>
      <c r="I6933" s="9"/>
      <c r="J6933" s="9"/>
      <c r="K6933" s="9"/>
      <c r="L6933" s="9"/>
      <c r="M6933" s="9"/>
      <c r="N6933" s="9"/>
      <c r="O6933" s="12"/>
      <c r="P6933" s="9"/>
      <c r="Q6933" s="9"/>
    </row>
    <row r="6934" spans="1:17" x14ac:dyDescent="0.2">
      <c r="A6934" s="9"/>
      <c r="B6934" s="10"/>
      <c r="C6934" s="9"/>
      <c r="D6934" s="11"/>
      <c r="E6934" s="11"/>
      <c r="F6934" s="9"/>
      <c r="G6934" s="9"/>
      <c r="H6934" s="9"/>
      <c r="I6934" s="9"/>
      <c r="J6934" s="9"/>
      <c r="K6934" s="9"/>
      <c r="L6934" s="9"/>
      <c r="M6934" s="9"/>
      <c r="N6934" s="9"/>
      <c r="O6934" s="12"/>
      <c r="P6934" s="9"/>
      <c r="Q6934" s="9"/>
    </row>
    <row r="6935" spans="1:17" x14ac:dyDescent="0.2">
      <c r="A6935" s="9"/>
      <c r="B6935" s="10"/>
      <c r="C6935" s="9"/>
      <c r="D6935" s="11"/>
      <c r="E6935" s="11"/>
      <c r="F6935" s="9"/>
      <c r="G6935" s="9"/>
      <c r="H6935" s="9"/>
      <c r="I6935" s="9"/>
      <c r="J6935" s="9"/>
      <c r="K6935" s="9"/>
      <c r="L6935" s="9"/>
      <c r="M6935" s="9"/>
      <c r="N6935" s="9"/>
      <c r="O6935" s="12"/>
      <c r="P6935" s="9"/>
      <c r="Q6935" s="9"/>
    </row>
    <row r="6936" spans="1:17" x14ac:dyDescent="0.2">
      <c r="A6936" s="9"/>
      <c r="B6936" s="10"/>
      <c r="C6936" s="9"/>
      <c r="D6936" s="11"/>
      <c r="E6936" s="11"/>
      <c r="F6936" s="9"/>
      <c r="G6936" s="9"/>
      <c r="H6936" s="9"/>
      <c r="I6936" s="9"/>
      <c r="J6936" s="9"/>
      <c r="K6936" s="9"/>
      <c r="L6936" s="9"/>
      <c r="M6936" s="9"/>
      <c r="N6936" s="9"/>
      <c r="O6936" s="12"/>
      <c r="P6936" s="9"/>
      <c r="Q6936" s="9"/>
    </row>
    <row r="6937" spans="1:17" x14ac:dyDescent="0.2">
      <c r="A6937" s="9"/>
      <c r="B6937" s="10"/>
      <c r="C6937" s="9"/>
      <c r="D6937" s="11"/>
      <c r="E6937" s="11"/>
      <c r="F6937" s="9"/>
      <c r="G6937" s="9"/>
      <c r="H6937" s="9"/>
      <c r="I6937" s="9"/>
      <c r="J6937" s="9"/>
      <c r="K6937" s="9"/>
      <c r="L6937" s="9"/>
      <c r="M6937" s="9"/>
      <c r="N6937" s="9"/>
      <c r="O6937" s="12"/>
      <c r="P6937" s="9"/>
      <c r="Q6937" s="9"/>
    </row>
    <row r="6938" spans="1:17" x14ac:dyDescent="0.2">
      <c r="A6938" s="9"/>
      <c r="B6938" s="10"/>
      <c r="C6938" s="9"/>
      <c r="D6938" s="11"/>
      <c r="E6938" s="11"/>
      <c r="F6938" s="9"/>
      <c r="G6938" s="9"/>
      <c r="H6938" s="9"/>
      <c r="I6938" s="9"/>
      <c r="J6938" s="9"/>
      <c r="K6938" s="9"/>
      <c r="L6938" s="9"/>
      <c r="M6938" s="9"/>
      <c r="N6938" s="9"/>
      <c r="O6938" s="12"/>
      <c r="P6938" s="9"/>
      <c r="Q6938" s="9"/>
    </row>
    <row r="6939" spans="1:17" x14ac:dyDescent="0.2">
      <c r="A6939" s="9"/>
      <c r="B6939" s="10"/>
      <c r="C6939" s="9"/>
      <c r="D6939" s="11"/>
      <c r="E6939" s="11"/>
      <c r="F6939" s="9"/>
      <c r="G6939" s="9"/>
      <c r="H6939" s="9"/>
      <c r="I6939" s="9"/>
      <c r="J6939" s="9"/>
      <c r="K6939" s="9"/>
      <c r="L6939" s="9"/>
      <c r="M6939" s="9"/>
      <c r="N6939" s="9"/>
      <c r="O6939" s="12"/>
      <c r="P6939" s="9"/>
      <c r="Q6939" s="9"/>
    </row>
    <row r="6940" spans="1:17" x14ac:dyDescent="0.2">
      <c r="A6940" s="9"/>
      <c r="B6940" s="10"/>
      <c r="C6940" s="9"/>
      <c r="D6940" s="11"/>
      <c r="E6940" s="11"/>
      <c r="F6940" s="9"/>
      <c r="G6940" s="9"/>
      <c r="H6940" s="9"/>
      <c r="I6940" s="9"/>
      <c r="J6940" s="9"/>
      <c r="K6940" s="9"/>
      <c r="L6940" s="9"/>
      <c r="M6940" s="9"/>
      <c r="N6940" s="9"/>
      <c r="O6940" s="12"/>
      <c r="P6940" s="9"/>
      <c r="Q6940" s="9"/>
    </row>
    <row r="6941" spans="1:17" x14ac:dyDescent="0.2">
      <c r="A6941" s="9"/>
      <c r="B6941" s="10"/>
      <c r="C6941" s="9"/>
      <c r="D6941" s="11"/>
      <c r="E6941" s="11"/>
      <c r="F6941" s="9"/>
      <c r="G6941" s="9"/>
      <c r="H6941" s="9"/>
      <c r="I6941" s="9"/>
      <c r="J6941" s="9"/>
      <c r="K6941" s="9"/>
      <c r="L6941" s="9"/>
      <c r="M6941" s="9"/>
      <c r="N6941" s="9"/>
      <c r="O6941" s="12"/>
      <c r="P6941" s="9"/>
      <c r="Q6941" s="9"/>
    </row>
    <row r="6942" spans="1:17" x14ac:dyDescent="0.2">
      <c r="A6942" s="9"/>
      <c r="B6942" s="10"/>
      <c r="C6942" s="9"/>
      <c r="D6942" s="11"/>
      <c r="E6942" s="11"/>
      <c r="F6942" s="9"/>
      <c r="G6942" s="9"/>
      <c r="H6942" s="9"/>
      <c r="I6942" s="9"/>
      <c r="J6942" s="9"/>
      <c r="K6942" s="9"/>
      <c r="L6942" s="9"/>
      <c r="M6942" s="9"/>
      <c r="N6942" s="9"/>
      <c r="O6942" s="12"/>
      <c r="P6942" s="9"/>
      <c r="Q6942" s="9"/>
    </row>
    <row r="6943" spans="1:17" x14ac:dyDescent="0.2">
      <c r="A6943" s="9"/>
      <c r="B6943" s="10"/>
      <c r="C6943" s="9"/>
      <c r="D6943" s="11"/>
      <c r="E6943" s="11"/>
      <c r="F6943" s="9"/>
      <c r="G6943" s="9"/>
      <c r="H6943" s="9"/>
      <c r="I6943" s="9"/>
      <c r="J6943" s="9"/>
      <c r="K6943" s="9"/>
      <c r="L6943" s="9"/>
      <c r="M6943" s="9"/>
      <c r="N6943" s="9"/>
      <c r="O6943" s="12"/>
      <c r="P6943" s="9"/>
      <c r="Q6943" s="9"/>
    </row>
    <row r="6944" spans="1:17" x14ac:dyDescent="0.2">
      <c r="A6944" s="9"/>
      <c r="B6944" s="10"/>
      <c r="C6944" s="9"/>
      <c r="D6944" s="11"/>
      <c r="E6944" s="11"/>
      <c r="F6944" s="9"/>
      <c r="G6944" s="9"/>
      <c r="H6944" s="9"/>
      <c r="I6944" s="9"/>
      <c r="J6944" s="9"/>
      <c r="K6944" s="9"/>
      <c r="L6944" s="9"/>
      <c r="M6944" s="9"/>
      <c r="N6944" s="9"/>
      <c r="O6944" s="12"/>
      <c r="P6944" s="9"/>
      <c r="Q6944" s="9"/>
    </row>
    <row r="6945" spans="1:17" x14ac:dyDescent="0.2">
      <c r="A6945" s="9"/>
      <c r="B6945" s="10"/>
      <c r="C6945" s="9"/>
      <c r="D6945" s="11"/>
      <c r="E6945" s="11"/>
      <c r="F6945" s="9"/>
      <c r="G6945" s="9"/>
      <c r="H6945" s="9"/>
      <c r="I6945" s="9"/>
      <c r="J6945" s="9"/>
      <c r="K6945" s="9"/>
      <c r="L6945" s="9"/>
      <c r="M6945" s="9"/>
      <c r="N6945" s="9"/>
      <c r="O6945" s="12"/>
      <c r="P6945" s="9"/>
      <c r="Q6945" s="9"/>
    </row>
    <row r="6946" spans="1:17" x14ac:dyDescent="0.2">
      <c r="A6946" s="9"/>
      <c r="B6946" s="10"/>
      <c r="C6946" s="9"/>
      <c r="D6946" s="11"/>
      <c r="E6946" s="11"/>
      <c r="F6946" s="9"/>
      <c r="G6946" s="9"/>
      <c r="H6946" s="9"/>
      <c r="I6946" s="9"/>
      <c r="J6946" s="9"/>
      <c r="K6946" s="9"/>
      <c r="L6946" s="9"/>
      <c r="M6946" s="9"/>
      <c r="N6946" s="9"/>
      <c r="O6946" s="12"/>
      <c r="P6946" s="9"/>
      <c r="Q6946" s="9"/>
    </row>
    <row r="6947" spans="1:17" x14ac:dyDescent="0.2">
      <c r="A6947" s="9"/>
      <c r="B6947" s="10"/>
      <c r="C6947" s="9"/>
      <c r="D6947" s="11"/>
      <c r="E6947" s="11"/>
      <c r="F6947" s="9"/>
      <c r="G6947" s="9"/>
      <c r="H6947" s="9"/>
      <c r="I6947" s="9"/>
      <c r="J6947" s="9"/>
      <c r="K6947" s="9"/>
      <c r="L6947" s="9"/>
      <c r="M6947" s="9"/>
      <c r="N6947" s="9"/>
      <c r="O6947" s="12"/>
      <c r="P6947" s="9"/>
      <c r="Q6947" s="9"/>
    </row>
    <row r="6948" spans="1:17" x14ac:dyDescent="0.2">
      <c r="A6948" s="9"/>
      <c r="B6948" s="10"/>
      <c r="C6948" s="9"/>
      <c r="D6948" s="11"/>
      <c r="E6948" s="11"/>
      <c r="F6948" s="9"/>
      <c r="G6948" s="9"/>
      <c r="H6948" s="9"/>
      <c r="I6948" s="9"/>
      <c r="J6948" s="9"/>
      <c r="K6948" s="9"/>
      <c r="L6948" s="9"/>
      <c r="M6948" s="9"/>
      <c r="N6948" s="9"/>
      <c r="O6948" s="12"/>
      <c r="P6948" s="9"/>
      <c r="Q6948" s="9"/>
    </row>
    <row r="6949" spans="1:17" x14ac:dyDescent="0.2">
      <c r="A6949" s="9"/>
      <c r="B6949" s="10"/>
      <c r="C6949" s="9"/>
      <c r="D6949" s="11"/>
      <c r="E6949" s="11"/>
      <c r="F6949" s="9"/>
      <c r="G6949" s="9"/>
      <c r="H6949" s="9"/>
      <c r="I6949" s="9"/>
      <c r="J6949" s="9"/>
      <c r="K6949" s="9"/>
      <c r="L6949" s="9"/>
      <c r="M6949" s="9"/>
      <c r="N6949" s="9"/>
      <c r="O6949" s="12"/>
      <c r="P6949" s="9"/>
      <c r="Q6949" s="9"/>
    </row>
    <row r="6950" spans="1:17" x14ac:dyDescent="0.2">
      <c r="A6950" s="9"/>
      <c r="B6950" s="10"/>
      <c r="C6950" s="9"/>
      <c r="D6950" s="11"/>
      <c r="E6950" s="11"/>
      <c r="F6950" s="9"/>
      <c r="G6950" s="9"/>
      <c r="H6950" s="9"/>
      <c r="I6950" s="9"/>
      <c r="J6950" s="9"/>
      <c r="K6950" s="9"/>
      <c r="L6950" s="9"/>
      <c r="M6950" s="9"/>
      <c r="N6950" s="9"/>
      <c r="O6950" s="12"/>
      <c r="P6950" s="9"/>
      <c r="Q6950" s="9"/>
    </row>
    <row r="6951" spans="1:17" x14ac:dyDescent="0.2">
      <c r="A6951" s="9"/>
      <c r="B6951" s="10"/>
      <c r="C6951" s="9"/>
      <c r="D6951" s="11"/>
      <c r="E6951" s="11"/>
      <c r="F6951" s="9"/>
      <c r="G6951" s="9"/>
      <c r="H6951" s="9"/>
      <c r="I6951" s="9"/>
      <c r="J6951" s="9"/>
      <c r="K6951" s="9"/>
      <c r="L6951" s="9"/>
      <c r="M6951" s="9"/>
      <c r="N6951" s="9"/>
      <c r="O6951" s="12"/>
      <c r="P6951" s="9"/>
      <c r="Q6951" s="9"/>
    </row>
    <row r="6952" spans="1:17" x14ac:dyDescent="0.2">
      <c r="A6952" s="9"/>
      <c r="B6952" s="10"/>
      <c r="C6952" s="9"/>
      <c r="D6952" s="11"/>
      <c r="E6952" s="11"/>
      <c r="F6952" s="9"/>
      <c r="G6952" s="9"/>
      <c r="H6952" s="9"/>
      <c r="I6952" s="9"/>
      <c r="J6952" s="9"/>
      <c r="K6952" s="9"/>
      <c r="L6952" s="9"/>
      <c r="M6952" s="9"/>
      <c r="N6952" s="9"/>
      <c r="O6952" s="12"/>
      <c r="P6952" s="9"/>
      <c r="Q6952" s="9"/>
    </row>
    <row r="6953" spans="1:17" x14ac:dyDescent="0.2">
      <c r="A6953" s="9"/>
      <c r="B6953" s="10"/>
      <c r="C6953" s="9"/>
      <c r="D6953" s="11"/>
      <c r="E6953" s="11"/>
      <c r="F6953" s="9"/>
      <c r="G6953" s="9"/>
      <c r="H6953" s="9"/>
      <c r="I6953" s="9"/>
      <c r="J6953" s="9"/>
      <c r="K6953" s="9"/>
      <c r="L6953" s="9"/>
      <c r="M6953" s="9"/>
      <c r="N6953" s="9"/>
      <c r="O6953" s="12"/>
      <c r="P6953" s="9"/>
      <c r="Q6953" s="9"/>
    </row>
    <row r="6954" spans="1:17" x14ac:dyDescent="0.2">
      <c r="A6954" s="9"/>
      <c r="B6954" s="10"/>
      <c r="C6954" s="9"/>
      <c r="D6954" s="11"/>
      <c r="E6954" s="11"/>
      <c r="F6954" s="9"/>
      <c r="G6954" s="9"/>
      <c r="H6954" s="9"/>
      <c r="I6954" s="9"/>
      <c r="J6954" s="9"/>
      <c r="K6954" s="9"/>
      <c r="L6954" s="9"/>
      <c r="M6954" s="9"/>
      <c r="N6954" s="9"/>
      <c r="O6954" s="12"/>
      <c r="P6954" s="9"/>
      <c r="Q6954" s="9"/>
    </row>
    <row r="6955" spans="1:17" x14ac:dyDescent="0.2">
      <c r="A6955" s="9"/>
      <c r="B6955" s="10"/>
      <c r="C6955" s="9"/>
      <c r="D6955" s="11"/>
      <c r="E6955" s="11"/>
      <c r="F6955" s="9"/>
      <c r="G6955" s="9"/>
      <c r="H6955" s="9"/>
      <c r="I6955" s="9"/>
      <c r="J6955" s="9"/>
      <c r="K6955" s="9"/>
      <c r="L6955" s="9"/>
      <c r="M6955" s="9"/>
      <c r="N6955" s="9"/>
      <c r="O6955" s="12"/>
      <c r="P6955" s="9"/>
      <c r="Q6955" s="9"/>
    </row>
    <row r="6956" spans="1:17" x14ac:dyDescent="0.2">
      <c r="A6956" s="9"/>
      <c r="B6956" s="10"/>
      <c r="C6956" s="9"/>
      <c r="D6956" s="11"/>
      <c r="E6956" s="11"/>
      <c r="F6956" s="9"/>
      <c r="G6956" s="9"/>
      <c r="H6956" s="9"/>
      <c r="I6956" s="9"/>
      <c r="J6956" s="9"/>
      <c r="K6956" s="9"/>
      <c r="L6956" s="9"/>
      <c r="M6956" s="9"/>
      <c r="N6956" s="9"/>
      <c r="O6956" s="12"/>
      <c r="P6956" s="9"/>
      <c r="Q6956" s="9"/>
    </row>
    <row r="6957" spans="1:17" x14ac:dyDescent="0.2">
      <c r="A6957" s="9"/>
      <c r="B6957" s="10"/>
      <c r="C6957" s="9"/>
      <c r="D6957" s="11"/>
      <c r="E6957" s="11"/>
      <c r="F6957" s="9"/>
      <c r="G6957" s="9"/>
      <c r="H6957" s="9"/>
      <c r="I6957" s="9"/>
      <c r="J6957" s="9"/>
      <c r="K6957" s="9"/>
      <c r="L6957" s="9"/>
      <c r="M6957" s="9"/>
      <c r="N6957" s="9"/>
      <c r="O6957" s="12"/>
      <c r="P6957" s="9"/>
      <c r="Q6957" s="9"/>
    </row>
    <row r="6958" spans="1:17" x14ac:dyDescent="0.2">
      <c r="A6958" s="9"/>
      <c r="B6958" s="10"/>
      <c r="C6958" s="9"/>
      <c r="D6958" s="11"/>
      <c r="E6958" s="11"/>
      <c r="F6958" s="9"/>
      <c r="G6958" s="9"/>
      <c r="H6958" s="9"/>
      <c r="I6958" s="9"/>
      <c r="J6958" s="9"/>
      <c r="K6958" s="9"/>
      <c r="L6958" s="9"/>
      <c r="M6958" s="9"/>
      <c r="N6958" s="9"/>
      <c r="O6958" s="12"/>
      <c r="P6958" s="9"/>
      <c r="Q6958" s="9"/>
    </row>
    <row r="6959" spans="1:17" x14ac:dyDescent="0.2">
      <c r="A6959" s="9"/>
      <c r="B6959" s="10"/>
      <c r="C6959" s="9"/>
      <c r="D6959" s="11"/>
      <c r="E6959" s="11"/>
      <c r="F6959" s="9"/>
      <c r="G6959" s="9"/>
      <c r="H6959" s="9"/>
      <c r="I6959" s="9"/>
      <c r="J6959" s="9"/>
      <c r="K6959" s="9"/>
      <c r="L6959" s="9"/>
      <c r="M6959" s="9"/>
      <c r="N6959" s="9"/>
      <c r="O6959" s="12"/>
      <c r="P6959" s="9"/>
      <c r="Q6959" s="9"/>
    </row>
    <row r="6960" spans="1:17" x14ac:dyDescent="0.2">
      <c r="A6960" s="9"/>
      <c r="B6960" s="10"/>
      <c r="C6960" s="9"/>
      <c r="D6960" s="11"/>
      <c r="E6960" s="11"/>
      <c r="F6960" s="9"/>
      <c r="G6960" s="9"/>
      <c r="H6960" s="9"/>
      <c r="I6960" s="9"/>
      <c r="J6960" s="9"/>
      <c r="K6960" s="9"/>
      <c r="L6960" s="9"/>
      <c r="M6960" s="9"/>
      <c r="N6960" s="9"/>
      <c r="O6960" s="12"/>
      <c r="P6960" s="9"/>
      <c r="Q6960" s="9"/>
    </row>
    <row r="6961" spans="1:17" x14ac:dyDescent="0.2">
      <c r="A6961" s="9"/>
      <c r="B6961" s="10"/>
      <c r="C6961" s="9"/>
      <c r="D6961" s="11"/>
      <c r="E6961" s="11"/>
      <c r="F6961" s="9"/>
      <c r="G6961" s="9"/>
      <c r="H6961" s="9"/>
      <c r="I6961" s="9"/>
      <c r="J6961" s="9"/>
      <c r="K6961" s="9"/>
      <c r="L6961" s="9"/>
      <c r="M6961" s="9"/>
      <c r="N6961" s="9"/>
      <c r="O6961" s="12"/>
      <c r="P6961" s="9"/>
      <c r="Q6961" s="9"/>
    </row>
    <row r="6962" spans="1:17" x14ac:dyDescent="0.2">
      <c r="A6962" s="9"/>
      <c r="B6962" s="10"/>
      <c r="C6962" s="9"/>
      <c r="D6962" s="11"/>
      <c r="E6962" s="11"/>
      <c r="F6962" s="9"/>
      <c r="G6962" s="9"/>
      <c r="H6962" s="9"/>
      <c r="I6962" s="9"/>
      <c r="J6962" s="9"/>
      <c r="K6962" s="9"/>
      <c r="L6962" s="9"/>
      <c r="M6962" s="9"/>
      <c r="N6962" s="9"/>
      <c r="O6962" s="12"/>
      <c r="P6962" s="9"/>
      <c r="Q6962" s="9"/>
    </row>
    <row r="6963" spans="1:17" x14ac:dyDescent="0.2">
      <c r="A6963" s="9"/>
      <c r="B6963" s="10"/>
      <c r="C6963" s="9"/>
      <c r="D6963" s="11"/>
      <c r="E6963" s="11"/>
      <c r="F6963" s="9"/>
      <c r="G6963" s="9"/>
      <c r="H6963" s="9"/>
      <c r="I6963" s="9"/>
      <c r="J6963" s="9"/>
      <c r="K6963" s="9"/>
      <c r="L6963" s="9"/>
      <c r="M6963" s="9"/>
      <c r="N6963" s="9"/>
      <c r="O6963" s="12"/>
      <c r="P6963" s="9"/>
      <c r="Q6963" s="9"/>
    </row>
    <row r="6964" spans="1:17" x14ac:dyDescent="0.2">
      <c r="A6964" s="9"/>
      <c r="B6964" s="10"/>
      <c r="C6964" s="9"/>
      <c r="D6964" s="11"/>
      <c r="E6964" s="11"/>
      <c r="F6964" s="9"/>
      <c r="G6964" s="9"/>
      <c r="H6964" s="9"/>
      <c r="I6964" s="9"/>
      <c r="J6964" s="9"/>
      <c r="K6964" s="9"/>
      <c r="L6964" s="9"/>
      <c r="M6964" s="9"/>
      <c r="N6964" s="9"/>
      <c r="O6964" s="12"/>
      <c r="P6964" s="9"/>
      <c r="Q6964" s="9"/>
    </row>
    <row r="6965" spans="1:17" x14ac:dyDescent="0.2">
      <c r="A6965" s="9"/>
      <c r="B6965" s="10"/>
      <c r="C6965" s="9"/>
      <c r="D6965" s="11"/>
      <c r="E6965" s="11"/>
      <c r="F6965" s="9"/>
      <c r="G6965" s="9"/>
      <c r="H6965" s="9"/>
      <c r="I6965" s="9"/>
      <c r="J6965" s="9"/>
      <c r="K6965" s="9"/>
      <c r="L6965" s="9"/>
      <c r="M6965" s="9"/>
      <c r="N6965" s="9"/>
      <c r="O6965" s="12"/>
      <c r="P6965" s="9"/>
      <c r="Q6965" s="9"/>
    </row>
    <row r="6966" spans="1:17" x14ac:dyDescent="0.2">
      <c r="A6966" s="9"/>
      <c r="B6966" s="10"/>
      <c r="C6966" s="9"/>
      <c r="D6966" s="11"/>
      <c r="E6966" s="11"/>
      <c r="F6966" s="9"/>
      <c r="G6966" s="9"/>
      <c r="H6966" s="9"/>
      <c r="I6966" s="9"/>
      <c r="J6966" s="9"/>
      <c r="K6966" s="9"/>
      <c r="L6966" s="9"/>
      <c r="M6966" s="9"/>
      <c r="N6966" s="9"/>
      <c r="O6966" s="12"/>
      <c r="P6966" s="9"/>
      <c r="Q6966" s="9"/>
    </row>
    <row r="6967" spans="1:17" x14ac:dyDescent="0.2">
      <c r="A6967" s="9"/>
      <c r="B6967" s="10"/>
      <c r="C6967" s="9"/>
      <c r="D6967" s="11"/>
      <c r="E6967" s="11"/>
      <c r="F6967" s="9"/>
      <c r="G6967" s="9"/>
      <c r="H6967" s="9"/>
      <c r="I6967" s="9"/>
      <c r="J6967" s="9"/>
      <c r="K6967" s="9"/>
      <c r="L6967" s="9"/>
      <c r="M6967" s="9"/>
      <c r="N6967" s="9"/>
      <c r="O6967" s="12"/>
      <c r="P6967" s="9"/>
      <c r="Q6967" s="9"/>
    </row>
    <row r="6968" spans="1:17" x14ac:dyDescent="0.2">
      <c r="A6968" s="9"/>
      <c r="B6968" s="10"/>
      <c r="C6968" s="9"/>
      <c r="D6968" s="11"/>
      <c r="E6968" s="11"/>
      <c r="F6968" s="9"/>
      <c r="G6968" s="9"/>
      <c r="H6968" s="9"/>
      <c r="I6968" s="9"/>
      <c r="J6968" s="9"/>
      <c r="K6968" s="9"/>
      <c r="L6968" s="9"/>
      <c r="M6968" s="9"/>
      <c r="N6968" s="9"/>
      <c r="O6968" s="12"/>
      <c r="P6968" s="9"/>
      <c r="Q6968" s="9"/>
    </row>
    <row r="6969" spans="1:17" x14ac:dyDescent="0.2">
      <c r="A6969" s="9"/>
      <c r="B6969" s="10"/>
      <c r="C6969" s="9"/>
      <c r="D6969" s="11"/>
      <c r="E6969" s="11"/>
      <c r="F6969" s="9"/>
      <c r="G6969" s="9"/>
      <c r="H6969" s="9"/>
      <c r="I6969" s="9"/>
      <c r="J6969" s="9"/>
      <c r="K6969" s="9"/>
      <c r="L6969" s="9"/>
      <c r="M6969" s="9"/>
      <c r="N6969" s="9"/>
      <c r="O6969" s="12"/>
      <c r="P6969" s="9"/>
      <c r="Q6969" s="9"/>
    </row>
    <row r="6970" spans="1:17" x14ac:dyDescent="0.2">
      <c r="A6970" s="9"/>
      <c r="B6970" s="10"/>
      <c r="C6970" s="9"/>
      <c r="D6970" s="11"/>
      <c r="E6970" s="11"/>
      <c r="F6970" s="9"/>
      <c r="G6970" s="9"/>
      <c r="H6970" s="9"/>
      <c r="I6970" s="9"/>
      <c r="J6970" s="9"/>
      <c r="K6970" s="9"/>
      <c r="L6970" s="9"/>
      <c r="M6970" s="9"/>
      <c r="N6970" s="9"/>
      <c r="O6970" s="12"/>
      <c r="P6970" s="9"/>
      <c r="Q6970" s="9"/>
    </row>
    <row r="6971" spans="1:17" x14ac:dyDescent="0.2">
      <c r="A6971" s="9"/>
      <c r="B6971" s="10"/>
      <c r="C6971" s="9"/>
      <c r="D6971" s="11"/>
      <c r="E6971" s="11"/>
      <c r="F6971" s="9"/>
      <c r="G6971" s="9"/>
      <c r="H6971" s="9"/>
      <c r="I6971" s="9"/>
      <c r="J6971" s="9"/>
      <c r="K6971" s="9"/>
      <c r="L6971" s="9"/>
      <c r="M6971" s="9"/>
      <c r="N6971" s="9"/>
      <c r="O6971" s="12"/>
      <c r="P6971" s="9"/>
      <c r="Q6971" s="9"/>
    </row>
    <row r="6972" spans="1:17" x14ac:dyDescent="0.2">
      <c r="A6972" s="9"/>
      <c r="B6972" s="10"/>
      <c r="C6972" s="9"/>
      <c r="D6972" s="11"/>
      <c r="E6972" s="11"/>
      <c r="F6972" s="9"/>
      <c r="G6972" s="9"/>
      <c r="H6972" s="9"/>
      <c r="I6972" s="9"/>
      <c r="J6972" s="9"/>
      <c r="K6972" s="9"/>
      <c r="L6972" s="9"/>
      <c r="M6972" s="9"/>
      <c r="N6972" s="9"/>
      <c r="O6972" s="12"/>
      <c r="P6972" s="9"/>
      <c r="Q6972" s="9"/>
    </row>
    <row r="6973" spans="1:17" x14ac:dyDescent="0.2">
      <c r="A6973" s="9"/>
      <c r="B6973" s="10"/>
      <c r="C6973" s="9"/>
      <c r="D6973" s="11"/>
      <c r="E6973" s="11"/>
      <c r="F6973" s="9"/>
      <c r="G6973" s="9"/>
      <c r="H6973" s="9"/>
      <c r="I6973" s="9"/>
      <c r="J6973" s="9"/>
      <c r="K6973" s="9"/>
      <c r="L6973" s="9"/>
      <c r="M6973" s="9"/>
      <c r="N6973" s="9"/>
      <c r="O6973" s="12"/>
      <c r="P6973" s="9"/>
      <c r="Q6973" s="9"/>
    </row>
    <row r="6974" spans="1:17" x14ac:dyDescent="0.2">
      <c r="A6974" s="9"/>
      <c r="B6974" s="10"/>
      <c r="C6974" s="9"/>
      <c r="D6974" s="11"/>
      <c r="E6974" s="11"/>
      <c r="F6974" s="9"/>
      <c r="G6974" s="9"/>
      <c r="H6974" s="9"/>
      <c r="I6974" s="9"/>
      <c r="J6974" s="9"/>
      <c r="K6974" s="9"/>
      <c r="L6974" s="9"/>
      <c r="M6974" s="9"/>
      <c r="N6974" s="9"/>
      <c r="O6974" s="12"/>
      <c r="P6974" s="9"/>
      <c r="Q6974" s="9"/>
    </row>
    <row r="6975" spans="1:17" x14ac:dyDescent="0.2">
      <c r="A6975" s="9"/>
      <c r="B6975" s="10"/>
      <c r="C6975" s="9"/>
      <c r="D6975" s="11"/>
      <c r="E6975" s="11"/>
      <c r="F6975" s="9"/>
      <c r="G6975" s="9"/>
      <c r="H6975" s="9"/>
      <c r="I6975" s="9"/>
      <c r="J6975" s="9"/>
      <c r="K6975" s="9"/>
      <c r="L6975" s="9"/>
      <c r="M6975" s="9"/>
      <c r="N6975" s="9"/>
      <c r="O6975" s="12"/>
      <c r="P6975" s="9"/>
      <c r="Q6975" s="9"/>
    </row>
    <row r="6976" spans="1:17" x14ac:dyDescent="0.2">
      <c r="A6976" s="9"/>
      <c r="B6976" s="10"/>
      <c r="C6976" s="9"/>
      <c r="D6976" s="11"/>
      <c r="E6976" s="11"/>
      <c r="F6976" s="9"/>
      <c r="G6976" s="9"/>
      <c r="H6976" s="9"/>
      <c r="I6976" s="9"/>
      <c r="J6976" s="9"/>
      <c r="K6976" s="9"/>
      <c r="L6976" s="9"/>
      <c r="M6976" s="9"/>
      <c r="N6976" s="9"/>
      <c r="O6976" s="12"/>
      <c r="P6976" s="9"/>
      <c r="Q6976" s="9"/>
    </row>
    <row r="6977" spans="1:17" x14ac:dyDescent="0.2">
      <c r="A6977" s="9"/>
      <c r="B6977" s="10"/>
      <c r="C6977" s="9"/>
      <c r="D6977" s="11"/>
      <c r="E6977" s="11"/>
      <c r="F6977" s="9"/>
      <c r="G6977" s="9"/>
      <c r="H6977" s="9"/>
      <c r="I6977" s="9"/>
      <c r="J6977" s="9"/>
      <c r="K6977" s="9"/>
      <c r="L6977" s="9"/>
      <c r="M6977" s="9"/>
      <c r="N6977" s="9"/>
      <c r="O6977" s="12"/>
      <c r="P6977" s="9"/>
      <c r="Q6977" s="9"/>
    </row>
    <row r="6978" spans="1:17" x14ac:dyDescent="0.2">
      <c r="A6978" s="9"/>
      <c r="B6978" s="10"/>
      <c r="C6978" s="9"/>
      <c r="D6978" s="11"/>
      <c r="E6978" s="11"/>
      <c r="F6978" s="9"/>
      <c r="G6978" s="9"/>
      <c r="H6978" s="9"/>
      <c r="I6978" s="9"/>
      <c r="J6978" s="9"/>
      <c r="K6978" s="9"/>
      <c r="L6978" s="9"/>
      <c r="M6978" s="9"/>
      <c r="N6978" s="9"/>
      <c r="O6978" s="12"/>
      <c r="P6978" s="9"/>
      <c r="Q6978" s="9"/>
    </row>
    <row r="6979" spans="1:17" x14ac:dyDescent="0.2">
      <c r="A6979" s="9"/>
      <c r="B6979" s="10"/>
      <c r="C6979" s="9"/>
      <c r="D6979" s="11"/>
      <c r="E6979" s="11"/>
      <c r="F6979" s="9"/>
      <c r="G6979" s="9"/>
      <c r="H6979" s="9"/>
      <c r="I6979" s="9"/>
      <c r="J6979" s="9"/>
      <c r="K6979" s="9"/>
      <c r="L6979" s="9"/>
      <c r="M6979" s="9"/>
      <c r="N6979" s="9"/>
      <c r="O6979" s="12"/>
      <c r="P6979" s="9"/>
      <c r="Q6979" s="9"/>
    </row>
    <row r="6980" spans="1:17" x14ac:dyDescent="0.2">
      <c r="A6980" s="9"/>
      <c r="B6980" s="10"/>
      <c r="C6980" s="9"/>
      <c r="D6980" s="11"/>
      <c r="E6980" s="11"/>
      <c r="F6980" s="9"/>
      <c r="G6980" s="9"/>
      <c r="H6980" s="9"/>
      <c r="I6980" s="9"/>
      <c r="J6980" s="9"/>
      <c r="K6980" s="9"/>
      <c r="L6980" s="9"/>
      <c r="M6980" s="9"/>
      <c r="N6980" s="9"/>
      <c r="O6980" s="12"/>
      <c r="P6980" s="9"/>
      <c r="Q6980" s="9"/>
    </row>
    <row r="6981" spans="1:17" x14ac:dyDescent="0.2">
      <c r="A6981" s="9"/>
      <c r="B6981" s="10"/>
      <c r="C6981" s="9"/>
      <c r="D6981" s="11"/>
      <c r="E6981" s="11"/>
      <c r="F6981" s="9"/>
      <c r="G6981" s="9"/>
      <c r="H6981" s="9"/>
      <c r="I6981" s="9"/>
      <c r="J6981" s="9"/>
      <c r="K6981" s="9"/>
      <c r="L6981" s="9"/>
      <c r="M6981" s="9"/>
      <c r="N6981" s="9"/>
      <c r="O6981" s="12"/>
      <c r="P6981" s="9"/>
      <c r="Q6981" s="9"/>
    </row>
    <row r="6982" spans="1:17" x14ac:dyDescent="0.2">
      <c r="A6982" s="9"/>
      <c r="B6982" s="10"/>
      <c r="C6982" s="9"/>
      <c r="D6982" s="11"/>
      <c r="E6982" s="11"/>
      <c r="F6982" s="9"/>
      <c r="G6982" s="9"/>
      <c r="H6982" s="9"/>
      <c r="I6982" s="9"/>
      <c r="J6982" s="9"/>
      <c r="K6982" s="9"/>
      <c r="L6982" s="9"/>
      <c r="M6982" s="9"/>
      <c r="N6982" s="9"/>
      <c r="O6982" s="12"/>
      <c r="P6982" s="9"/>
      <c r="Q6982" s="9"/>
    </row>
    <row r="6983" spans="1:17" x14ac:dyDescent="0.2">
      <c r="A6983" s="9"/>
      <c r="B6983" s="10"/>
      <c r="C6983" s="9"/>
      <c r="D6983" s="11"/>
      <c r="E6983" s="11"/>
      <c r="F6983" s="9"/>
      <c r="G6983" s="9"/>
      <c r="H6983" s="9"/>
      <c r="I6983" s="9"/>
      <c r="J6983" s="9"/>
      <c r="K6983" s="9"/>
      <c r="L6983" s="9"/>
      <c r="M6983" s="9"/>
      <c r="N6983" s="9"/>
      <c r="O6983" s="12"/>
      <c r="P6983" s="9"/>
      <c r="Q6983" s="9"/>
    </row>
    <row r="6984" spans="1:17" x14ac:dyDescent="0.2">
      <c r="A6984" s="9"/>
      <c r="B6984" s="10"/>
      <c r="C6984" s="9"/>
      <c r="D6984" s="11"/>
      <c r="E6984" s="11"/>
      <c r="F6984" s="9"/>
      <c r="G6984" s="9"/>
      <c r="H6984" s="9"/>
      <c r="I6984" s="9"/>
      <c r="J6984" s="9"/>
      <c r="K6984" s="9"/>
      <c r="L6984" s="9"/>
      <c r="M6984" s="9"/>
      <c r="N6984" s="9"/>
      <c r="O6984" s="12"/>
      <c r="P6984" s="9"/>
      <c r="Q6984" s="9"/>
    </row>
    <row r="6985" spans="1:17" x14ac:dyDescent="0.2">
      <c r="A6985" s="9"/>
      <c r="B6985" s="10"/>
      <c r="C6985" s="9"/>
      <c r="D6985" s="11"/>
      <c r="E6985" s="11"/>
      <c r="F6985" s="9"/>
      <c r="G6985" s="9"/>
      <c r="H6985" s="9"/>
      <c r="I6985" s="9"/>
      <c r="J6985" s="9"/>
      <c r="K6985" s="9"/>
      <c r="L6985" s="9"/>
      <c r="M6985" s="9"/>
      <c r="N6985" s="9"/>
      <c r="O6985" s="12"/>
      <c r="P6985" s="9"/>
      <c r="Q6985" s="9"/>
    </row>
    <row r="6986" spans="1:17" x14ac:dyDescent="0.2">
      <c r="A6986" s="9"/>
      <c r="B6986" s="10"/>
      <c r="C6986" s="9"/>
      <c r="D6986" s="11"/>
      <c r="E6986" s="11"/>
      <c r="F6986" s="9"/>
      <c r="G6986" s="9"/>
      <c r="H6986" s="9"/>
      <c r="I6986" s="9"/>
      <c r="J6986" s="9"/>
      <c r="K6986" s="9"/>
      <c r="L6986" s="9"/>
      <c r="M6986" s="9"/>
      <c r="N6986" s="9"/>
      <c r="O6986" s="12"/>
      <c r="P6986" s="9"/>
      <c r="Q6986" s="9"/>
    </row>
    <row r="6987" spans="1:17" x14ac:dyDescent="0.2">
      <c r="A6987" s="9"/>
      <c r="B6987" s="10"/>
      <c r="C6987" s="9"/>
      <c r="D6987" s="11"/>
      <c r="E6987" s="11"/>
      <c r="F6987" s="9"/>
      <c r="G6987" s="9"/>
      <c r="H6987" s="9"/>
      <c r="I6987" s="9"/>
      <c r="J6987" s="9"/>
      <c r="K6987" s="9"/>
      <c r="L6987" s="9"/>
      <c r="M6987" s="9"/>
      <c r="N6987" s="9"/>
      <c r="O6987" s="12"/>
      <c r="P6987" s="9"/>
      <c r="Q6987" s="9"/>
    </row>
    <row r="6988" spans="1:17" x14ac:dyDescent="0.2">
      <c r="A6988" s="9"/>
      <c r="B6988" s="10"/>
      <c r="C6988" s="9"/>
      <c r="D6988" s="11"/>
      <c r="E6988" s="11"/>
      <c r="F6988" s="9"/>
      <c r="G6988" s="9"/>
      <c r="H6988" s="9"/>
      <c r="I6988" s="9"/>
      <c r="J6988" s="9"/>
      <c r="K6988" s="9"/>
      <c r="L6988" s="9"/>
      <c r="M6988" s="9"/>
      <c r="N6988" s="9"/>
      <c r="O6988" s="12"/>
      <c r="P6988" s="9"/>
      <c r="Q6988" s="9"/>
    </row>
    <row r="6989" spans="1:17" x14ac:dyDescent="0.2">
      <c r="A6989" s="9"/>
      <c r="B6989" s="10"/>
      <c r="C6989" s="9"/>
      <c r="D6989" s="11"/>
      <c r="E6989" s="11"/>
      <c r="F6989" s="9"/>
      <c r="G6989" s="9"/>
      <c r="H6989" s="9"/>
      <c r="I6989" s="9"/>
      <c r="J6989" s="9"/>
      <c r="K6989" s="9"/>
      <c r="L6989" s="9"/>
      <c r="M6989" s="9"/>
      <c r="N6989" s="9"/>
      <c r="O6989" s="12"/>
      <c r="P6989" s="9"/>
      <c r="Q6989" s="9"/>
    </row>
    <row r="6990" spans="1:17" x14ac:dyDescent="0.2">
      <c r="A6990" s="9"/>
      <c r="B6990" s="10"/>
      <c r="C6990" s="9"/>
      <c r="D6990" s="11"/>
      <c r="E6990" s="11"/>
      <c r="F6990" s="9"/>
      <c r="G6990" s="9"/>
      <c r="H6990" s="9"/>
      <c r="I6990" s="9"/>
      <c r="J6990" s="9"/>
      <c r="K6990" s="9"/>
      <c r="L6990" s="9"/>
      <c r="M6990" s="9"/>
      <c r="N6990" s="9"/>
      <c r="O6990" s="12"/>
      <c r="P6990" s="9"/>
      <c r="Q6990" s="9"/>
    </row>
    <row r="6991" spans="1:17" x14ac:dyDescent="0.2">
      <c r="A6991" s="9"/>
      <c r="B6991" s="10"/>
      <c r="C6991" s="9"/>
      <c r="D6991" s="11"/>
      <c r="E6991" s="11"/>
      <c r="F6991" s="9"/>
      <c r="G6991" s="9"/>
      <c r="H6991" s="9"/>
      <c r="I6991" s="9"/>
      <c r="J6991" s="9"/>
      <c r="K6991" s="9"/>
      <c r="L6991" s="9"/>
      <c r="M6991" s="9"/>
      <c r="N6991" s="9"/>
      <c r="O6991" s="12"/>
      <c r="P6991" s="9"/>
      <c r="Q6991" s="9"/>
    </row>
    <row r="6992" spans="1:17" x14ac:dyDescent="0.2">
      <c r="A6992" s="9"/>
      <c r="B6992" s="10"/>
      <c r="C6992" s="9"/>
      <c r="D6992" s="11"/>
      <c r="E6992" s="11"/>
      <c r="F6992" s="9"/>
      <c r="G6992" s="9"/>
      <c r="H6992" s="9"/>
      <c r="I6992" s="9"/>
      <c r="J6992" s="9"/>
      <c r="K6992" s="9"/>
      <c r="L6992" s="9"/>
      <c r="M6992" s="9"/>
      <c r="N6992" s="9"/>
      <c r="O6992" s="12"/>
      <c r="P6992" s="9"/>
      <c r="Q6992" s="9"/>
    </row>
    <row r="6993" spans="1:17" x14ac:dyDescent="0.2">
      <c r="A6993" s="9"/>
      <c r="B6993" s="10"/>
      <c r="C6993" s="9"/>
      <c r="D6993" s="11"/>
      <c r="E6993" s="11"/>
      <c r="F6993" s="9"/>
      <c r="G6993" s="9"/>
      <c r="H6993" s="9"/>
      <c r="I6993" s="9"/>
      <c r="J6993" s="9"/>
      <c r="K6993" s="9"/>
      <c r="L6993" s="9"/>
      <c r="M6993" s="9"/>
      <c r="N6993" s="9"/>
      <c r="O6993" s="12"/>
      <c r="P6993" s="9"/>
      <c r="Q6993" s="9"/>
    </row>
    <row r="6994" spans="1:17" x14ac:dyDescent="0.2">
      <c r="A6994" s="9"/>
      <c r="B6994" s="10"/>
      <c r="C6994" s="9"/>
      <c r="D6994" s="11"/>
      <c r="E6994" s="11"/>
      <c r="F6994" s="9"/>
      <c r="G6994" s="9"/>
      <c r="H6994" s="9"/>
      <c r="I6994" s="9"/>
      <c r="J6994" s="9"/>
      <c r="K6994" s="9"/>
      <c r="L6994" s="9"/>
      <c r="M6994" s="9"/>
      <c r="N6994" s="9"/>
      <c r="O6994" s="12"/>
      <c r="P6994" s="9"/>
      <c r="Q6994" s="9"/>
    </row>
    <row r="6995" spans="1:17" x14ac:dyDescent="0.2">
      <c r="A6995" s="9"/>
      <c r="B6995" s="10"/>
      <c r="C6995" s="9"/>
      <c r="D6995" s="11"/>
      <c r="E6995" s="11"/>
      <c r="F6995" s="9"/>
      <c r="G6995" s="9"/>
      <c r="H6995" s="9"/>
      <c r="I6995" s="9"/>
      <c r="J6995" s="9"/>
      <c r="K6995" s="9"/>
      <c r="L6995" s="9"/>
      <c r="M6995" s="9"/>
      <c r="N6995" s="9"/>
      <c r="O6995" s="12"/>
      <c r="P6995" s="9"/>
      <c r="Q6995" s="9"/>
    </row>
    <row r="6996" spans="1:17" x14ac:dyDescent="0.2">
      <c r="A6996" s="9"/>
      <c r="B6996" s="10"/>
      <c r="C6996" s="9"/>
      <c r="D6996" s="11"/>
      <c r="E6996" s="11"/>
      <c r="F6996" s="9"/>
      <c r="G6996" s="9"/>
      <c r="H6996" s="9"/>
      <c r="I6996" s="9"/>
      <c r="J6996" s="9"/>
      <c r="K6996" s="9"/>
      <c r="L6996" s="9"/>
      <c r="M6996" s="9"/>
      <c r="N6996" s="9"/>
      <c r="O6996" s="12"/>
      <c r="P6996" s="9"/>
      <c r="Q6996" s="9"/>
    </row>
    <row r="6997" spans="1:17" x14ac:dyDescent="0.2">
      <c r="A6997" s="9"/>
      <c r="B6997" s="10"/>
      <c r="C6997" s="9"/>
      <c r="D6997" s="11"/>
      <c r="E6997" s="11"/>
      <c r="F6997" s="9"/>
      <c r="G6997" s="9"/>
      <c r="H6997" s="9"/>
      <c r="I6997" s="9"/>
      <c r="J6997" s="9"/>
      <c r="K6997" s="9"/>
      <c r="L6997" s="9"/>
      <c r="M6997" s="9"/>
      <c r="N6997" s="9"/>
      <c r="O6997" s="12"/>
      <c r="P6997" s="9"/>
      <c r="Q6997" s="9"/>
    </row>
    <row r="6998" spans="1:17" x14ac:dyDescent="0.2">
      <c r="A6998" s="9"/>
      <c r="B6998" s="10"/>
      <c r="C6998" s="9"/>
      <c r="D6998" s="11"/>
      <c r="E6998" s="11"/>
      <c r="F6998" s="9"/>
      <c r="G6998" s="9"/>
      <c r="H6998" s="9"/>
      <c r="I6998" s="9"/>
      <c r="J6998" s="9"/>
      <c r="K6998" s="9"/>
      <c r="L6998" s="9"/>
      <c r="M6998" s="9"/>
      <c r="N6998" s="9"/>
      <c r="O6998" s="12"/>
      <c r="P6998" s="9"/>
      <c r="Q6998" s="9"/>
    </row>
    <row r="6999" spans="1:17" x14ac:dyDescent="0.2">
      <c r="A6999" s="9"/>
      <c r="B6999" s="10"/>
      <c r="C6999" s="9"/>
      <c r="D6999" s="11"/>
      <c r="E6999" s="11"/>
      <c r="F6999" s="9"/>
      <c r="G6999" s="9"/>
      <c r="H6999" s="9"/>
      <c r="I6999" s="9"/>
      <c r="J6999" s="9"/>
      <c r="K6999" s="9"/>
      <c r="L6999" s="9"/>
      <c r="M6999" s="9"/>
      <c r="N6999" s="9"/>
      <c r="O6999" s="12"/>
      <c r="P6999" s="9"/>
      <c r="Q6999" s="9"/>
    </row>
    <row r="7000" spans="1:17" x14ac:dyDescent="0.2">
      <c r="A7000" s="9"/>
      <c r="B7000" s="10"/>
      <c r="C7000" s="9"/>
      <c r="D7000" s="11"/>
      <c r="E7000" s="11"/>
      <c r="F7000" s="9"/>
      <c r="G7000" s="9"/>
      <c r="H7000" s="9"/>
      <c r="I7000" s="9"/>
      <c r="J7000" s="9"/>
      <c r="K7000" s="9"/>
      <c r="L7000" s="9"/>
      <c r="M7000" s="9"/>
      <c r="N7000" s="9"/>
      <c r="O7000" s="12"/>
      <c r="P7000" s="9"/>
      <c r="Q7000" s="9"/>
    </row>
    <row r="7001" spans="1:17" x14ac:dyDescent="0.2">
      <c r="A7001" s="9"/>
      <c r="B7001" s="10"/>
      <c r="C7001" s="9"/>
      <c r="D7001" s="11"/>
      <c r="E7001" s="11"/>
      <c r="F7001" s="9"/>
      <c r="G7001" s="9"/>
      <c r="H7001" s="9"/>
      <c r="I7001" s="9"/>
      <c r="J7001" s="9"/>
      <c r="K7001" s="9"/>
      <c r="L7001" s="9"/>
      <c r="M7001" s="9"/>
      <c r="N7001" s="9"/>
      <c r="O7001" s="12"/>
      <c r="P7001" s="9"/>
      <c r="Q7001" s="9"/>
    </row>
    <row r="7002" spans="1:17" x14ac:dyDescent="0.2">
      <c r="A7002" s="9"/>
      <c r="B7002" s="10"/>
      <c r="C7002" s="9"/>
      <c r="D7002" s="11"/>
      <c r="E7002" s="11"/>
      <c r="F7002" s="9"/>
      <c r="G7002" s="9"/>
      <c r="H7002" s="9"/>
      <c r="I7002" s="9"/>
      <c r="J7002" s="9"/>
      <c r="K7002" s="9"/>
      <c r="L7002" s="9"/>
      <c r="M7002" s="9"/>
      <c r="N7002" s="9"/>
      <c r="O7002" s="12"/>
      <c r="P7002" s="9"/>
      <c r="Q7002" s="9"/>
    </row>
    <row r="7003" spans="1:17" x14ac:dyDescent="0.2">
      <c r="A7003" s="9"/>
      <c r="B7003" s="10"/>
      <c r="C7003" s="9"/>
      <c r="D7003" s="11"/>
      <c r="E7003" s="11"/>
      <c r="F7003" s="9"/>
      <c r="G7003" s="9"/>
      <c r="H7003" s="9"/>
      <c r="I7003" s="9"/>
      <c r="J7003" s="9"/>
      <c r="K7003" s="9"/>
      <c r="L7003" s="9"/>
      <c r="M7003" s="9"/>
      <c r="N7003" s="9"/>
      <c r="O7003" s="12"/>
      <c r="P7003" s="9"/>
      <c r="Q7003" s="9"/>
    </row>
    <row r="7004" spans="1:17" x14ac:dyDescent="0.2">
      <c r="A7004" s="9"/>
      <c r="B7004" s="10"/>
      <c r="C7004" s="9"/>
      <c r="D7004" s="11"/>
      <c r="E7004" s="11"/>
      <c r="F7004" s="9"/>
      <c r="G7004" s="9"/>
      <c r="H7004" s="9"/>
      <c r="I7004" s="9"/>
      <c r="J7004" s="9"/>
      <c r="K7004" s="9"/>
      <c r="L7004" s="9"/>
      <c r="M7004" s="9"/>
      <c r="N7004" s="9"/>
      <c r="O7004" s="12"/>
      <c r="P7004" s="9"/>
      <c r="Q7004" s="9"/>
    </row>
    <row r="7005" spans="1:17" x14ac:dyDescent="0.2">
      <c r="A7005" s="9"/>
      <c r="B7005" s="10"/>
      <c r="C7005" s="9"/>
      <c r="D7005" s="11"/>
      <c r="E7005" s="11"/>
      <c r="F7005" s="9"/>
      <c r="G7005" s="9"/>
      <c r="H7005" s="9"/>
      <c r="I7005" s="9"/>
      <c r="J7005" s="9"/>
      <c r="K7005" s="9"/>
      <c r="L7005" s="9"/>
      <c r="M7005" s="9"/>
      <c r="N7005" s="9"/>
      <c r="O7005" s="12"/>
      <c r="P7005" s="9"/>
      <c r="Q7005" s="9"/>
    </row>
    <row r="7006" spans="1:17" x14ac:dyDescent="0.2">
      <c r="A7006" s="9"/>
      <c r="B7006" s="10"/>
      <c r="C7006" s="9"/>
      <c r="D7006" s="11"/>
      <c r="E7006" s="11"/>
      <c r="F7006" s="9"/>
      <c r="G7006" s="9"/>
      <c r="H7006" s="9"/>
      <c r="I7006" s="9"/>
      <c r="J7006" s="9"/>
      <c r="K7006" s="9"/>
      <c r="L7006" s="9"/>
      <c r="M7006" s="9"/>
      <c r="N7006" s="9"/>
      <c r="O7006" s="12"/>
      <c r="P7006" s="9"/>
      <c r="Q7006" s="9"/>
    </row>
    <row r="7007" spans="1:17" x14ac:dyDescent="0.2">
      <c r="A7007" s="9"/>
      <c r="B7007" s="10"/>
      <c r="C7007" s="9"/>
      <c r="D7007" s="11"/>
      <c r="E7007" s="11"/>
      <c r="F7007" s="9"/>
      <c r="G7007" s="9"/>
      <c r="H7007" s="9"/>
      <c r="I7007" s="9"/>
      <c r="J7007" s="9"/>
      <c r="K7007" s="9"/>
      <c r="L7007" s="9"/>
      <c r="M7007" s="9"/>
      <c r="N7007" s="9"/>
      <c r="O7007" s="12"/>
      <c r="P7007" s="9"/>
      <c r="Q7007" s="9"/>
    </row>
    <row r="7008" spans="1:17" x14ac:dyDescent="0.2">
      <c r="A7008" s="9"/>
      <c r="B7008" s="10"/>
      <c r="C7008" s="9"/>
      <c r="D7008" s="11"/>
      <c r="E7008" s="11"/>
      <c r="F7008" s="9"/>
      <c r="G7008" s="9"/>
      <c r="H7008" s="9"/>
      <c r="I7008" s="9"/>
      <c r="J7008" s="9"/>
      <c r="K7008" s="9"/>
      <c r="L7008" s="9"/>
      <c r="M7008" s="9"/>
      <c r="N7008" s="9"/>
      <c r="O7008" s="12"/>
      <c r="P7008" s="9"/>
      <c r="Q7008" s="9"/>
    </row>
    <row r="7009" spans="1:17" x14ac:dyDescent="0.2">
      <c r="A7009" s="9"/>
      <c r="B7009" s="10"/>
      <c r="C7009" s="9"/>
      <c r="D7009" s="11"/>
      <c r="E7009" s="11"/>
      <c r="F7009" s="9"/>
      <c r="G7009" s="9"/>
      <c r="H7009" s="9"/>
      <c r="I7009" s="9"/>
      <c r="J7009" s="9"/>
      <c r="K7009" s="9"/>
      <c r="L7009" s="9"/>
      <c r="M7009" s="9"/>
      <c r="N7009" s="9"/>
      <c r="O7009" s="12"/>
      <c r="P7009" s="9"/>
      <c r="Q7009" s="9"/>
    </row>
    <row r="7010" spans="1:17" x14ac:dyDescent="0.2">
      <c r="A7010" s="9"/>
      <c r="B7010" s="10"/>
      <c r="C7010" s="9"/>
      <c r="D7010" s="11"/>
      <c r="E7010" s="11"/>
      <c r="F7010" s="9"/>
      <c r="G7010" s="9"/>
      <c r="H7010" s="9"/>
      <c r="I7010" s="9"/>
      <c r="J7010" s="9"/>
      <c r="K7010" s="9"/>
      <c r="L7010" s="9"/>
      <c r="M7010" s="9"/>
      <c r="N7010" s="9"/>
      <c r="O7010" s="12"/>
      <c r="P7010" s="9"/>
      <c r="Q7010" s="9"/>
    </row>
    <row r="7011" spans="1:17" x14ac:dyDescent="0.2">
      <c r="A7011" s="9"/>
      <c r="B7011" s="10"/>
      <c r="C7011" s="9"/>
      <c r="D7011" s="11"/>
      <c r="E7011" s="11"/>
      <c r="F7011" s="9"/>
      <c r="G7011" s="9"/>
      <c r="H7011" s="9"/>
      <c r="I7011" s="9"/>
      <c r="J7011" s="9"/>
      <c r="K7011" s="9"/>
      <c r="L7011" s="9"/>
      <c r="M7011" s="9"/>
      <c r="N7011" s="9"/>
      <c r="O7011" s="12"/>
      <c r="P7011" s="9"/>
      <c r="Q7011" s="9"/>
    </row>
    <row r="7012" spans="1:17" x14ac:dyDescent="0.2">
      <c r="A7012" s="9"/>
      <c r="B7012" s="10"/>
      <c r="C7012" s="9"/>
      <c r="D7012" s="11"/>
      <c r="E7012" s="11"/>
      <c r="F7012" s="9"/>
      <c r="G7012" s="9"/>
      <c r="H7012" s="9"/>
      <c r="I7012" s="9"/>
      <c r="J7012" s="9"/>
      <c r="K7012" s="9"/>
      <c r="L7012" s="9"/>
      <c r="M7012" s="9"/>
      <c r="N7012" s="9"/>
      <c r="O7012" s="12"/>
      <c r="P7012" s="9"/>
      <c r="Q7012" s="9"/>
    </row>
    <row r="7013" spans="1:17" x14ac:dyDescent="0.2">
      <c r="A7013" s="9"/>
      <c r="B7013" s="10"/>
      <c r="C7013" s="9"/>
      <c r="D7013" s="11"/>
      <c r="E7013" s="11"/>
      <c r="F7013" s="9"/>
      <c r="G7013" s="9"/>
      <c r="H7013" s="9"/>
      <c r="I7013" s="9"/>
      <c r="J7013" s="9"/>
      <c r="K7013" s="9"/>
      <c r="L7013" s="9"/>
      <c r="M7013" s="9"/>
      <c r="N7013" s="9"/>
      <c r="O7013" s="12"/>
      <c r="P7013" s="9"/>
      <c r="Q7013" s="9"/>
    </row>
    <row r="7014" spans="1:17" x14ac:dyDescent="0.2">
      <c r="A7014" s="9"/>
      <c r="B7014" s="10"/>
      <c r="C7014" s="9"/>
      <c r="D7014" s="11"/>
      <c r="E7014" s="11"/>
      <c r="F7014" s="9"/>
      <c r="G7014" s="9"/>
      <c r="H7014" s="9"/>
      <c r="I7014" s="9"/>
      <c r="J7014" s="9"/>
      <c r="K7014" s="9"/>
      <c r="L7014" s="9"/>
      <c r="M7014" s="9"/>
      <c r="N7014" s="9"/>
      <c r="O7014" s="12"/>
      <c r="P7014" s="9"/>
      <c r="Q7014" s="9"/>
    </row>
    <row r="7015" spans="1:17" x14ac:dyDescent="0.2">
      <c r="A7015" s="9"/>
      <c r="B7015" s="10"/>
      <c r="C7015" s="9"/>
      <c r="D7015" s="11"/>
      <c r="E7015" s="11"/>
      <c r="F7015" s="9"/>
      <c r="G7015" s="9"/>
      <c r="H7015" s="9"/>
      <c r="I7015" s="9"/>
      <c r="J7015" s="9"/>
      <c r="K7015" s="9"/>
      <c r="L7015" s="9"/>
      <c r="M7015" s="9"/>
      <c r="N7015" s="9"/>
      <c r="O7015" s="12"/>
      <c r="P7015" s="9"/>
      <c r="Q7015" s="9"/>
    </row>
    <row r="7016" spans="1:17" x14ac:dyDescent="0.2">
      <c r="A7016" s="9"/>
      <c r="B7016" s="10"/>
      <c r="C7016" s="9"/>
      <c r="D7016" s="11"/>
      <c r="E7016" s="11"/>
      <c r="F7016" s="9"/>
      <c r="G7016" s="9"/>
      <c r="H7016" s="9"/>
      <c r="I7016" s="9"/>
      <c r="J7016" s="9"/>
      <c r="K7016" s="9"/>
      <c r="L7016" s="9"/>
      <c r="M7016" s="9"/>
      <c r="N7016" s="9"/>
      <c r="O7016" s="12"/>
      <c r="P7016" s="9"/>
      <c r="Q7016" s="9"/>
    </row>
    <row r="7017" spans="1:17" x14ac:dyDescent="0.2">
      <c r="A7017" s="9"/>
      <c r="B7017" s="10"/>
      <c r="C7017" s="9"/>
      <c r="D7017" s="11"/>
      <c r="E7017" s="11"/>
      <c r="F7017" s="9"/>
      <c r="G7017" s="9"/>
      <c r="H7017" s="9"/>
      <c r="I7017" s="9"/>
      <c r="J7017" s="9"/>
      <c r="K7017" s="9"/>
      <c r="L7017" s="9"/>
      <c r="M7017" s="9"/>
      <c r="N7017" s="9"/>
      <c r="O7017" s="12"/>
      <c r="P7017" s="9"/>
      <c r="Q7017" s="9"/>
    </row>
    <row r="7018" spans="1:17" x14ac:dyDescent="0.2">
      <c r="A7018" s="9"/>
      <c r="B7018" s="10"/>
      <c r="C7018" s="9"/>
      <c r="D7018" s="11"/>
      <c r="E7018" s="11"/>
      <c r="F7018" s="9"/>
      <c r="G7018" s="9"/>
      <c r="H7018" s="9"/>
      <c r="I7018" s="9"/>
      <c r="J7018" s="9"/>
      <c r="K7018" s="9"/>
      <c r="L7018" s="9"/>
      <c r="M7018" s="9"/>
      <c r="N7018" s="9"/>
      <c r="O7018" s="12"/>
      <c r="P7018" s="9"/>
      <c r="Q7018" s="9"/>
    </row>
    <row r="7019" spans="1:17" x14ac:dyDescent="0.2">
      <c r="A7019" s="9"/>
      <c r="B7019" s="10"/>
      <c r="C7019" s="9"/>
      <c r="D7019" s="11"/>
      <c r="E7019" s="11"/>
      <c r="F7019" s="9"/>
      <c r="G7019" s="9"/>
      <c r="H7019" s="9"/>
      <c r="I7019" s="9"/>
      <c r="J7019" s="9"/>
      <c r="K7019" s="9"/>
      <c r="L7019" s="9"/>
      <c r="M7019" s="9"/>
      <c r="N7019" s="9"/>
      <c r="O7019" s="12"/>
      <c r="P7019" s="9"/>
      <c r="Q7019" s="9"/>
    </row>
    <row r="7020" spans="1:17" x14ac:dyDescent="0.2">
      <c r="A7020" s="9"/>
      <c r="B7020" s="10"/>
      <c r="C7020" s="9"/>
      <c r="D7020" s="11"/>
      <c r="E7020" s="11"/>
      <c r="F7020" s="9"/>
      <c r="G7020" s="9"/>
      <c r="H7020" s="9"/>
      <c r="I7020" s="9"/>
      <c r="J7020" s="9"/>
      <c r="K7020" s="9"/>
      <c r="L7020" s="9"/>
      <c r="M7020" s="9"/>
      <c r="N7020" s="9"/>
      <c r="O7020" s="12"/>
      <c r="P7020" s="9"/>
      <c r="Q7020" s="9"/>
    </row>
    <row r="7021" spans="1:17" x14ac:dyDescent="0.2">
      <c r="A7021" s="9"/>
      <c r="B7021" s="10"/>
      <c r="C7021" s="9"/>
      <c r="D7021" s="11"/>
      <c r="E7021" s="11"/>
      <c r="F7021" s="9"/>
      <c r="G7021" s="9"/>
      <c r="H7021" s="9"/>
      <c r="I7021" s="9"/>
      <c r="J7021" s="9"/>
      <c r="K7021" s="9"/>
      <c r="L7021" s="9"/>
      <c r="M7021" s="9"/>
      <c r="N7021" s="9"/>
      <c r="O7021" s="12"/>
      <c r="P7021" s="9"/>
      <c r="Q7021" s="9"/>
    </row>
    <row r="7022" spans="1:17" x14ac:dyDescent="0.2">
      <c r="A7022" s="9"/>
      <c r="B7022" s="10"/>
      <c r="C7022" s="9"/>
      <c r="D7022" s="11"/>
      <c r="E7022" s="11"/>
      <c r="F7022" s="9"/>
      <c r="G7022" s="9"/>
      <c r="H7022" s="9"/>
      <c r="I7022" s="9"/>
      <c r="J7022" s="9"/>
      <c r="K7022" s="9"/>
      <c r="L7022" s="9"/>
      <c r="M7022" s="9"/>
      <c r="N7022" s="9"/>
      <c r="O7022" s="12"/>
      <c r="P7022" s="9"/>
      <c r="Q7022" s="9"/>
    </row>
    <row r="7023" spans="1:17" x14ac:dyDescent="0.2">
      <c r="A7023" s="9"/>
      <c r="B7023" s="10"/>
      <c r="C7023" s="9"/>
      <c r="D7023" s="11"/>
      <c r="E7023" s="11"/>
      <c r="F7023" s="9"/>
      <c r="G7023" s="9"/>
      <c r="H7023" s="9"/>
      <c r="I7023" s="9"/>
      <c r="J7023" s="9"/>
      <c r="K7023" s="9"/>
      <c r="L7023" s="9"/>
      <c r="M7023" s="9"/>
      <c r="N7023" s="9"/>
      <c r="O7023" s="12"/>
      <c r="P7023" s="9"/>
      <c r="Q7023" s="9"/>
    </row>
    <row r="7024" spans="1:17" x14ac:dyDescent="0.2">
      <c r="A7024" s="9"/>
      <c r="B7024" s="10"/>
      <c r="C7024" s="9"/>
      <c r="D7024" s="11"/>
      <c r="E7024" s="11"/>
      <c r="F7024" s="9"/>
      <c r="G7024" s="9"/>
      <c r="H7024" s="9"/>
      <c r="I7024" s="9"/>
      <c r="J7024" s="9"/>
      <c r="K7024" s="9"/>
      <c r="L7024" s="9"/>
      <c r="M7024" s="9"/>
      <c r="N7024" s="9"/>
      <c r="O7024" s="12"/>
      <c r="P7024" s="9"/>
      <c r="Q7024" s="9"/>
    </row>
    <row r="7025" spans="1:17" x14ac:dyDescent="0.2">
      <c r="A7025" s="9"/>
      <c r="B7025" s="10"/>
      <c r="C7025" s="9"/>
      <c r="D7025" s="11"/>
      <c r="E7025" s="11"/>
      <c r="F7025" s="9"/>
      <c r="G7025" s="9"/>
      <c r="H7025" s="9"/>
      <c r="I7025" s="9"/>
      <c r="J7025" s="9"/>
      <c r="K7025" s="9"/>
      <c r="L7025" s="9"/>
      <c r="M7025" s="9"/>
      <c r="N7025" s="9"/>
      <c r="O7025" s="12"/>
      <c r="P7025" s="9"/>
      <c r="Q7025" s="9"/>
    </row>
    <row r="7026" spans="1:17" x14ac:dyDescent="0.2">
      <c r="A7026" s="9"/>
      <c r="B7026" s="10"/>
      <c r="C7026" s="9"/>
      <c r="D7026" s="11"/>
      <c r="E7026" s="11"/>
      <c r="F7026" s="9"/>
      <c r="G7026" s="9"/>
      <c r="H7026" s="9"/>
      <c r="I7026" s="9"/>
      <c r="J7026" s="9"/>
      <c r="K7026" s="9"/>
      <c r="L7026" s="9"/>
      <c r="M7026" s="9"/>
      <c r="N7026" s="9"/>
      <c r="O7026" s="12"/>
      <c r="P7026" s="9"/>
      <c r="Q7026" s="9"/>
    </row>
    <row r="7027" spans="1:17" x14ac:dyDescent="0.2">
      <c r="A7027" s="9"/>
      <c r="B7027" s="10"/>
      <c r="C7027" s="9"/>
      <c r="D7027" s="11"/>
      <c r="E7027" s="11"/>
      <c r="F7027" s="9"/>
      <c r="G7027" s="9"/>
      <c r="H7027" s="9"/>
      <c r="I7027" s="9"/>
      <c r="J7027" s="9"/>
      <c r="K7027" s="9"/>
      <c r="L7027" s="9"/>
      <c r="M7027" s="9"/>
      <c r="N7027" s="9"/>
      <c r="O7027" s="12"/>
      <c r="P7027" s="9"/>
      <c r="Q7027" s="9"/>
    </row>
    <row r="7028" spans="1:17" x14ac:dyDescent="0.2">
      <c r="A7028" s="9"/>
      <c r="B7028" s="10"/>
      <c r="C7028" s="9"/>
      <c r="D7028" s="11"/>
      <c r="E7028" s="11"/>
      <c r="F7028" s="9"/>
      <c r="G7028" s="9"/>
      <c r="H7028" s="9"/>
      <c r="I7028" s="9"/>
      <c r="J7028" s="9"/>
      <c r="K7028" s="9"/>
      <c r="L7028" s="9"/>
      <c r="M7028" s="9"/>
      <c r="N7028" s="9"/>
      <c r="O7028" s="12"/>
      <c r="P7028" s="9"/>
      <c r="Q7028" s="9"/>
    </row>
    <row r="7029" spans="1:17" x14ac:dyDescent="0.2">
      <c r="A7029" s="9"/>
      <c r="B7029" s="10"/>
      <c r="C7029" s="9"/>
      <c r="D7029" s="11"/>
      <c r="E7029" s="11"/>
      <c r="F7029" s="9"/>
      <c r="G7029" s="9"/>
      <c r="H7029" s="9"/>
      <c r="I7029" s="9"/>
      <c r="J7029" s="9"/>
      <c r="K7029" s="9"/>
      <c r="L7029" s="9"/>
      <c r="M7029" s="9"/>
      <c r="N7029" s="9"/>
      <c r="O7029" s="12"/>
      <c r="P7029" s="9"/>
      <c r="Q7029" s="9"/>
    </row>
    <row r="7030" spans="1:17" x14ac:dyDescent="0.2">
      <c r="A7030" s="9"/>
      <c r="B7030" s="10"/>
      <c r="C7030" s="9"/>
      <c r="D7030" s="11"/>
      <c r="E7030" s="11"/>
      <c r="F7030" s="9"/>
      <c r="G7030" s="9"/>
      <c r="H7030" s="9"/>
      <c r="I7030" s="9"/>
      <c r="J7030" s="9"/>
      <c r="K7030" s="9"/>
      <c r="L7030" s="9"/>
      <c r="M7030" s="9"/>
      <c r="N7030" s="9"/>
      <c r="O7030" s="12"/>
      <c r="P7030" s="9"/>
      <c r="Q7030" s="9"/>
    </row>
    <row r="7031" spans="1:17" x14ac:dyDescent="0.2">
      <c r="A7031" s="9"/>
      <c r="B7031" s="10"/>
      <c r="C7031" s="9"/>
      <c r="D7031" s="11"/>
      <c r="E7031" s="11"/>
      <c r="F7031" s="9"/>
      <c r="G7031" s="9"/>
      <c r="H7031" s="9"/>
      <c r="I7031" s="9"/>
      <c r="J7031" s="9"/>
      <c r="K7031" s="9"/>
      <c r="L7031" s="9"/>
      <c r="M7031" s="9"/>
      <c r="N7031" s="9"/>
      <c r="O7031" s="12"/>
      <c r="P7031" s="9"/>
      <c r="Q7031" s="9"/>
    </row>
    <row r="7032" spans="1:17" x14ac:dyDescent="0.2">
      <c r="A7032" s="9"/>
      <c r="B7032" s="10"/>
      <c r="C7032" s="9"/>
      <c r="D7032" s="11"/>
      <c r="E7032" s="11"/>
      <c r="F7032" s="9"/>
      <c r="G7032" s="9"/>
      <c r="H7032" s="9"/>
      <c r="I7032" s="9"/>
      <c r="J7032" s="9"/>
      <c r="K7032" s="9"/>
      <c r="L7032" s="9"/>
      <c r="M7032" s="9"/>
      <c r="N7032" s="9"/>
      <c r="O7032" s="12"/>
      <c r="P7032" s="9"/>
      <c r="Q7032" s="9"/>
    </row>
    <row r="7033" spans="1:17" x14ac:dyDescent="0.2">
      <c r="A7033" s="9"/>
      <c r="B7033" s="10"/>
      <c r="C7033" s="9"/>
      <c r="D7033" s="11"/>
      <c r="E7033" s="11"/>
      <c r="F7033" s="9"/>
      <c r="G7033" s="9"/>
      <c r="H7033" s="9"/>
      <c r="I7033" s="9"/>
      <c r="J7033" s="9"/>
      <c r="K7033" s="9"/>
      <c r="L7033" s="9"/>
      <c r="M7033" s="9"/>
      <c r="N7033" s="9"/>
      <c r="O7033" s="12"/>
      <c r="P7033" s="9"/>
      <c r="Q7033" s="9"/>
    </row>
    <row r="7034" spans="1:17" x14ac:dyDescent="0.2">
      <c r="A7034" s="9"/>
      <c r="B7034" s="10"/>
      <c r="C7034" s="9"/>
      <c r="D7034" s="11"/>
      <c r="E7034" s="11"/>
      <c r="F7034" s="9"/>
      <c r="G7034" s="9"/>
      <c r="H7034" s="9"/>
      <c r="I7034" s="9"/>
      <c r="J7034" s="9"/>
      <c r="K7034" s="9"/>
      <c r="L7034" s="9"/>
      <c r="M7034" s="9"/>
      <c r="N7034" s="9"/>
      <c r="O7034" s="12"/>
      <c r="P7034" s="9"/>
      <c r="Q7034" s="9"/>
    </row>
    <row r="7035" spans="1:17" x14ac:dyDescent="0.2">
      <c r="A7035" s="9"/>
      <c r="B7035" s="10"/>
      <c r="C7035" s="9"/>
      <c r="D7035" s="11"/>
      <c r="E7035" s="11"/>
      <c r="F7035" s="9"/>
      <c r="G7035" s="9"/>
      <c r="H7035" s="9"/>
      <c r="I7035" s="9"/>
      <c r="J7035" s="9"/>
      <c r="K7035" s="9"/>
      <c r="L7035" s="9"/>
      <c r="M7035" s="9"/>
      <c r="N7035" s="9"/>
      <c r="O7035" s="12"/>
      <c r="P7035" s="9"/>
      <c r="Q7035" s="9"/>
    </row>
    <row r="7036" spans="1:17" x14ac:dyDescent="0.2">
      <c r="A7036" s="9"/>
      <c r="B7036" s="10"/>
      <c r="C7036" s="9"/>
      <c r="D7036" s="11"/>
      <c r="E7036" s="11"/>
      <c r="F7036" s="9"/>
      <c r="G7036" s="9"/>
      <c r="H7036" s="9"/>
      <c r="I7036" s="9"/>
      <c r="J7036" s="9"/>
      <c r="K7036" s="9"/>
      <c r="L7036" s="9"/>
      <c r="M7036" s="9"/>
      <c r="N7036" s="9"/>
      <c r="O7036" s="12"/>
      <c r="P7036" s="9"/>
      <c r="Q7036" s="9"/>
    </row>
    <row r="7037" spans="1:17" x14ac:dyDescent="0.2">
      <c r="A7037" s="9"/>
      <c r="B7037" s="10"/>
      <c r="C7037" s="9"/>
      <c r="D7037" s="11"/>
      <c r="E7037" s="11"/>
      <c r="F7037" s="9"/>
      <c r="G7037" s="9"/>
      <c r="H7037" s="9"/>
      <c r="I7037" s="9"/>
      <c r="J7037" s="9"/>
      <c r="K7037" s="9"/>
      <c r="L7037" s="9"/>
      <c r="M7037" s="9"/>
      <c r="N7037" s="9"/>
      <c r="O7037" s="12"/>
      <c r="P7037" s="9"/>
      <c r="Q7037" s="9"/>
    </row>
    <row r="7038" spans="1:17" x14ac:dyDescent="0.2">
      <c r="A7038" s="9"/>
      <c r="B7038" s="10"/>
      <c r="C7038" s="9"/>
      <c r="D7038" s="11"/>
      <c r="E7038" s="11"/>
      <c r="F7038" s="9"/>
      <c r="G7038" s="9"/>
      <c r="H7038" s="9"/>
      <c r="I7038" s="9"/>
      <c r="J7038" s="9"/>
      <c r="K7038" s="9"/>
      <c r="L7038" s="9"/>
      <c r="M7038" s="9"/>
      <c r="N7038" s="9"/>
      <c r="O7038" s="12"/>
      <c r="P7038" s="9"/>
      <c r="Q7038" s="9"/>
    </row>
    <row r="7039" spans="1:17" x14ac:dyDescent="0.2">
      <c r="A7039" s="9"/>
      <c r="B7039" s="10"/>
      <c r="C7039" s="9"/>
      <c r="D7039" s="11"/>
      <c r="E7039" s="11"/>
      <c r="F7039" s="9"/>
      <c r="G7039" s="9"/>
      <c r="H7039" s="9"/>
      <c r="I7039" s="9"/>
      <c r="J7039" s="9"/>
      <c r="K7039" s="9"/>
      <c r="L7039" s="9"/>
      <c r="M7039" s="9"/>
      <c r="N7039" s="9"/>
      <c r="O7039" s="12"/>
      <c r="P7039" s="9"/>
      <c r="Q7039" s="9"/>
    </row>
    <row r="7040" spans="1:17" x14ac:dyDescent="0.2">
      <c r="A7040" s="9"/>
      <c r="B7040" s="10"/>
      <c r="C7040" s="9"/>
      <c r="D7040" s="11"/>
      <c r="E7040" s="11"/>
      <c r="F7040" s="9"/>
      <c r="G7040" s="9"/>
      <c r="H7040" s="9"/>
      <c r="I7040" s="9"/>
      <c r="J7040" s="9"/>
      <c r="K7040" s="9"/>
      <c r="L7040" s="9"/>
      <c r="M7040" s="9"/>
      <c r="N7040" s="9"/>
      <c r="O7040" s="12"/>
      <c r="P7040" s="9"/>
      <c r="Q7040" s="9"/>
    </row>
    <row r="7041" spans="1:17" x14ac:dyDescent="0.2">
      <c r="A7041" s="9"/>
      <c r="B7041" s="10"/>
      <c r="C7041" s="9"/>
      <c r="D7041" s="11"/>
      <c r="E7041" s="11"/>
      <c r="F7041" s="9"/>
      <c r="G7041" s="9"/>
      <c r="H7041" s="9"/>
      <c r="I7041" s="9"/>
      <c r="J7041" s="9"/>
      <c r="K7041" s="9"/>
      <c r="L7041" s="9"/>
      <c r="M7041" s="9"/>
      <c r="N7041" s="9"/>
      <c r="O7041" s="12"/>
      <c r="P7041" s="9"/>
      <c r="Q7041" s="9"/>
    </row>
    <row r="7042" spans="1:17" x14ac:dyDescent="0.2">
      <c r="A7042" s="9"/>
      <c r="B7042" s="10"/>
      <c r="C7042" s="9"/>
      <c r="D7042" s="11"/>
      <c r="E7042" s="11"/>
      <c r="F7042" s="9"/>
      <c r="G7042" s="9"/>
      <c r="H7042" s="9"/>
      <c r="I7042" s="9"/>
      <c r="J7042" s="9"/>
      <c r="K7042" s="9"/>
      <c r="L7042" s="9"/>
      <c r="M7042" s="9"/>
      <c r="N7042" s="9"/>
      <c r="O7042" s="12"/>
      <c r="P7042" s="9"/>
      <c r="Q7042" s="9"/>
    </row>
    <row r="7043" spans="1:17" x14ac:dyDescent="0.2">
      <c r="A7043" s="9"/>
      <c r="B7043" s="10"/>
      <c r="C7043" s="9"/>
      <c r="D7043" s="11"/>
      <c r="E7043" s="11"/>
      <c r="F7043" s="9"/>
      <c r="G7043" s="9"/>
      <c r="H7043" s="9"/>
      <c r="I7043" s="9"/>
      <c r="J7043" s="9"/>
      <c r="K7043" s="9"/>
      <c r="L7043" s="9"/>
      <c r="M7043" s="9"/>
      <c r="N7043" s="9"/>
      <c r="O7043" s="12"/>
      <c r="P7043" s="9"/>
      <c r="Q7043" s="9"/>
    </row>
    <row r="7044" spans="1:17" x14ac:dyDescent="0.2">
      <c r="A7044" s="9"/>
      <c r="B7044" s="10"/>
      <c r="C7044" s="9"/>
      <c r="D7044" s="11"/>
      <c r="E7044" s="11"/>
      <c r="F7044" s="9"/>
      <c r="G7044" s="9"/>
      <c r="H7044" s="9"/>
      <c r="I7044" s="9"/>
      <c r="J7044" s="9"/>
      <c r="K7044" s="9"/>
      <c r="L7044" s="9"/>
      <c r="M7044" s="9"/>
      <c r="N7044" s="9"/>
      <c r="O7044" s="12"/>
      <c r="P7044" s="9"/>
      <c r="Q7044" s="9"/>
    </row>
    <row r="7045" spans="1:17" x14ac:dyDescent="0.2">
      <c r="A7045" s="9"/>
      <c r="B7045" s="10"/>
      <c r="C7045" s="9"/>
      <c r="D7045" s="11"/>
      <c r="E7045" s="11"/>
      <c r="F7045" s="9"/>
      <c r="G7045" s="9"/>
      <c r="H7045" s="9"/>
      <c r="I7045" s="9"/>
      <c r="J7045" s="9"/>
      <c r="K7045" s="9"/>
      <c r="L7045" s="9"/>
      <c r="M7045" s="9"/>
      <c r="N7045" s="9"/>
      <c r="O7045" s="12"/>
      <c r="P7045" s="9"/>
      <c r="Q7045" s="9"/>
    </row>
    <row r="7046" spans="1:17" x14ac:dyDescent="0.2">
      <c r="A7046" s="9"/>
      <c r="B7046" s="10"/>
      <c r="C7046" s="9"/>
      <c r="D7046" s="11"/>
      <c r="E7046" s="11"/>
      <c r="F7046" s="9"/>
      <c r="G7046" s="9"/>
      <c r="H7046" s="9"/>
      <c r="I7046" s="9"/>
      <c r="J7046" s="9"/>
      <c r="K7046" s="9"/>
      <c r="L7046" s="9"/>
      <c r="M7046" s="9"/>
      <c r="N7046" s="9"/>
      <c r="O7046" s="12"/>
      <c r="P7046" s="9"/>
      <c r="Q7046" s="9"/>
    </row>
    <row r="7047" spans="1:17" x14ac:dyDescent="0.2">
      <c r="A7047" s="9"/>
      <c r="B7047" s="10"/>
      <c r="C7047" s="9"/>
      <c r="D7047" s="11"/>
      <c r="E7047" s="11"/>
      <c r="F7047" s="9"/>
      <c r="G7047" s="9"/>
      <c r="H7047" s="9"/>
      <c r="I7047" s="9"/>
      <c r="J7047" s="9"/>
      <c r="K7047" s="9"/>
      <c r="L7047" s="9"/>
      <c r="M7047" s="9"/>
      <c r="N7047" s="9"/>
      <c r="O7047" s="12"/>
      <c r="P7047" s="9"/>
      <c r="Q7047" s="9"/>
    </row>
    <row r="7048" spans="1:17" x14ac:dyDescent="0.2">
      <c r="A7048" s="9"/>
      <c r="B7048" s="10"/>
      <c r="C7048" s="9"/>
      <c r="D7048" s="11"/>
      <c r="E7048" s="11"/>
      <c r="F7048" s="9"/>
      <c r="G7048" s="9"/>
      <c r="H7048" s="9"/>
      <c r="I7048" s="9"/>
      <c r="J7048" s="9"/>
      <c r="K7048" s="9"/>
      <c r="L7048" s="9"/>
      <c r="M7048" s="9"/>
      <c r="N7048" s="9"/>
      <c r="O7048" s="12"/>
      <c r="P7048" s="9"/>
      <c r="Q7048" s="9"/>
    </row>
    <row r="7049" spans="1:17" x14ac:dyDescent="0.2">
      <c r="A7049" s="9"/>
      <c r="B7049" s="10"/>
      <c r="C7049" s="9"/>
      <c r="D7049" s="11"/>
      <c r="E7049" s="11"/>
      <c r="F7049" s="9"/>
      <c r="G7049" s="9"/>
      <c r="H7049" s="9"/>
      <c r="I7049" s="9"/>
      <c r="J7049" s="9"/>
      <c r="K7049" s="9"/>
      <c r="L7049" s="9"/>
      <c r="M7049" s="9"/>
      <c r="N7049" s="9"/>
      <c r="O7049" s="12"/>
      <c r="P7049" s="9"/>
      <c r="Q7049" s="9"/>
    </row>
    <row r="7050" spans="1:17" x14ac:dyDescent="0.2">
      <c r="A7050" s="9"/>
      <c r="B7050" s="10"/>
      <c r="C7050" s="9"/>
      <c r="D7050" s="11"/>
      <c r="E7050" s="11"/>
      <c r="F7050" s="9"/>
      <c r="G7050" s="9"/>
      <c r="H7050" s="9"/>
      <c r="I7050" s="9"/>
      <c r="J7050" s="9"/>
      <c r="K7050" s="9"/>
      <c r="L7050" s="9"/>
      <c r="M7050" s="9"/>
      <c r="N7050" s="9"/>
      <c r="O7050" s="12"/>
      <c r="P7050" s="9"/>
      <c r="Q7050" s="9"/>
    </row>
    <row r="7051" spans="1:17" x14ac:dyDescent="0.2">
      <c r="A7051" s="9"/>
      <c r="B7051" s="10"/>
      <c r="C7051" s="9"/>
      <c r="D7051" s="11"/>
      <c r="E7051" s="11"/>
      <c r="F7051" s="9"/>
      <c r="G7051" s="9"/>
      <c r="H7051" s="9"/>
      <c r="I7051" s="9"/>
      <c r="J7051" s="9"/>
      <c r="K7051" s="9"/>
      <c r="L7051" s="9"/>
      <c r="M7051" s="9"/>
      <c r="N7051" s="9"/>
      <c r="O7051" s="12"/>
      <c r="P7051" s="9"/>
      <c r="Q7051" s="9"/>
    </row>
    <row r="7052" spans="1:17" x14ac:dyDescent="0.2">
      <c r="A7052" s="9"/>
      <c r="B7052" s="10"/>
      <c r="C7052" s="9"/>
      <c r="D7052" s="11"/>
      <c r="E7052" s="11"/>
      <c r="F7052" s="9"/>
      <c r="G7052" s="9"/>
      <c r="H7052" s="9"/>
      <c r="I7052" s="9"/>
      <c r="J7052" s="9"/>
      <c r="K7052" s="9"/>
      <c r="L7052" s="9"/>
      <c r="M7052" s="9"/>
      <c r="N7052" s="9"/>
      <c r="O7052" s="12"/>
      <c r="P7052" s="9"/>
      <c r="Q7052" s="9"/>
    </row>
    <row r="7053" spans="1:17" x14ac:dyDescent="0.2">
      <c r="A7053" s="9"/>
      <c r="B7053" s="10"/>
      <c r="C7053" s="9"/>
      <c r="D7053" s="11"/>
      <c r="E7053" s="11"/>
      <c r="F7053" s="9"/>
      <c r="G7053" s="9"/>
      <c r="H7053" s="9"/>
      <c r="I7053" s="9"/>
      <c r="J7053" s="9"/>
      <c r="K7053" s="9"/>
      <c r="L7053" s="9"/>
      <c r="M7053" s="9"/>
      <c r="N7053" s="9"/>
      <c r="O7053" s="12"/>
      <c r="P7053" s="9"/>
      <c r="Q7053" s="9"/>
    </row>
    <row r="7054" spans="1:17" x14ac:dyDescent="0.2">
      <c r="A7054" s="9"/>
      <c r="B7054" s="10"/>
      <c r="C7054" s="9"/>
      <c r="D7054" s="11"/>
      <c r="E7054" s="11"/>
      <c r="F7054" s="9"/>
      <c r="G7054" s="9"/>
      <c r="H7054" s="9"/>
      <c r="I7054" s="9"/>
      <c r="J7054" s="9"/>
      <c r="K7054" s="9"/>
      <c r="L7054" s="9"/>
      <c r="M7054" s="9"/>
      <c r="N7054" s="9"/>
      <c r="O7054" s="12"/>
      <c r="P7054" s="9"/>
      <c r="Q7054" s="9"/>
    </row>
    <row r="7055" spans="1:17" x14ac:dyDescent="0.2">
      <c r="A7055" s="9"/>
      <c r="B7055" s="10"/>
      <c r="C7055" s="9"/>
      <c r="D7055" s="11"/>
      <c r="E7055" s="11"/>
      <c r="F7055" s="9"/>
      <c r="G7055" s="9"/>
      <c r="H7055" s="9"/>
      <c r="I7055" s="9"/>
      <c r="J7055" s="9"/>
      <c r="K7055" s="9"/>
      <c r="L7055" s="9"/>
      <c r="M7055" s="9"/>
      <c r="N7055" s="9"/>
      <c r="O7055" s="12"/>
      <c r="P7055" s="9"/>
      <c r="Q7055" s="9"/>
    </row>
    <row r="7056" spans="1:17" x14ac:dyDescent="0.2">
      <c r="A7056" s="9"/>
      <c r="B7056" s="10"/>
      <c r="C7056" s="9"/>
      <c r="D7056" s="11"/>
      <c r="E7056" s="11"/>
      <c r="F7056" s="9"/>
      <c r="G7056" s="9"/>
      <c r="H7056" s="9"/>
      <c r="I7056" s="9"/>
      <c r="J7056" s="9"/>
      <c r="K7056" s="9"/>
      <c r="L7056" s="9"/>
      <c r="M7056" s="9"/>
      <c r="N7056" s="9"/>
      <c r="O7056" s="12"/>
      <c r="P7056" s="9"/>
      <c r="Q7056" s="9"/>
    </row>
    <row r="7057" spans="1:17" x14ac:dyDescent="0.2">
      <c r="A7057" s="9"/>
      <c r="B7057" s="10"/>
      <c r="C7057" s="9"/>
      <c r="D7057" s="11"/>
      <c r="E7057" s="11"/>
      <c r="F7057" s="9"/>
      <c r="G7057" s="9"/>
      <c r="H7057" s="9"/>
      <c r="I7057" s="9"/>
      <c r="J7057" s="9"/>
      <c r="K7057" s="9"/>
      <c r="L7057" s="9"/>
      <c r="M7057" s="9"/>
      <c r="N7057" s="9"/>
      <c r="O7057" s="12"/>
      <c r="P7057" s="9"/>
      <c r="Q7057" s="9"/>
    </row>
    <row r="7058" spans="1:17" x14ac:dyDescent="0.2">
      <c r="A7058" s="9"/>
      <c r="B7058" s="10"/>
      <c r="C7058" s="9"/>
      <c r="D7058" s="11"/>
      <c r="E7058" s="11"/>
      <c r="F7058" s="9"/>
      <c r="G7058" s="9"/>
      <c r="H7058" s="9"/>
      <c r="I7058" s="9"/>
      <c r="J7058" s="9"/>
      <c r="K7058" s="9"/>
      <c r="L7058" s="9"/>
      <c r="M7058" s="9"/>
      <c r="N7058" s="9"/>
      <c r="O7058" s="12"/>
      <c r="P7058" s="9"/>
      <c r="Q7058" s="9"/>
    </row>
    <row r="7059" spans="1:17" x14ac:dyDescent="0.2">
      <c r="A7059" s="9"/>
      <c r="B7059" s="10"/>
      <c r="C7059" s="9"/>
      <c r="D7059" s="11"/>
      <c r="E7059" s="11"/>
      <c r="F7059" s="9"/>
      <c r="G7059" s="9"/>
      <c r="H7059" s="9"/>
      <c r="I7059" s="9"/>
      <c r="J7059" s="9"/>
      <c r="K7059" s="9"/>
      <c r="L7059" s="9"/>
      <c r="M7059" s="9"/>
      <c r="N7059" s="9"/>
      <c r="O7059" s="12"/>
      <c r="P7059" s="9"/>
      <c r="Q7059" s="9"/>
    </row>
    <row r="7060" spans="1:17" x14ac:dyDescent="0.2">
      <c r="A7060" s="9"/>
      <c r="B7060" s="10"/>
      <c r="C7060" s="9"/>
      <c r="D7060" s="11"/>
      <c r="E7060" s="11"/>
      <c r="F7060" s="9"/>
      <c r="G7060" s="9"/>
      <c r="H7060" s="9"/>
      <c r="I7060" s="9"/>
      <c r="J7060" s="9"/>
      <c r="K7060" s="9"/>
      <c r="L7060" s="9"/>
      <c r="M7060" s="9"/>
      <c r="N7060" s="9"/>
      <c r="O7060" s="12"/>
      <c r="P7060" s="9"/>
      <c r="Q7060" s="9"/>
    </row>
    <row r="7061" spans="1:17" x14ac:dyDescent="0.2">
      <c r="A7061" s="9"/>
      <c r="B7061" s="10"/>
      <c r="C7061" s="9"/>
      <c r="D7061" s="11"/>
      <c r="E7061" s="11"/>
      <c r="F7061" s="9"/>
      <c r="G7061" s="9"/>
      <c r="H7061" s="9"/>
      <c r="I7061" s="9"/>
      <c r="J7061" s="9"/>
      <c r="K7061" s="9"/>
      <c r="L7061" s="9"/>
      <c r="M7061" s="9"/>
      <c r="N7061" s="9"/>
      <c r="O7061" s="12"/>
      <c r="P7061" s="9"/>
      <c r="Q7061" s="9"/>
    </row>
    <row r="7062" spans="1:17" x14ac:dyDescent="0.2">
      <c r="A7062" s="9"/>
      <c r="B7062" s="10"/>
      <c r="C7062" s="9"/>
      <c r="D7062" s="11"/>
      <c r="E7062" s="11"/>
      <c r="F7062" s="9"/>
      <c r="G7062" s="9"/>
      <c r="H7062" s="9"/>
      <c r="I7062" s="9"/>
      <c r="J7062" s="9"/>
      <c r="K7062" s="9"/>
      <c r="L7062" s="9"/>
      <c r="M7062" s="9"/>
      <c r="N7062" s="9"/>
      <c r="O7062" s="12"/>
      <c r="P7062" s="9"/>
      <c r="Q7062" s="9"/>
    </row>
    <row r="7063" spans="1:17" x14ac:dyDescent="0.2">
      <c r="A7063" s="9"/>
      <c r="B7063" s="10"/>
      <c r="C7063" s="9"/>
      <c r="D7063" s="11"/>
      <c r="E7063" s="11"/>
      <c r="F7063" s="9"/>
      <c r="G7063" s="9"/>
      <c r="H7063" s="9"/>
      <c r="I7063" s="9"/>
      <c r="J7063" s="9"/>
      <c r="K7063" s="9"/>
      <c r="L7063" s="9"/>
      <c r="M7063" s="9"/>
      <c r="N7063" s="9"/>
      <c r="O7063" s="12"/>
      <c r="P7063" s="9"/>
      <c r="Q7063" s="9"/>
    </row>
    <row r="7064" spans="1:17" x14ac:dyDescent="0.2">
      <c r="A7064" s="9"/>
      <c r="B7064" s="10"/>
      <c r="C7064" s="9"/>
      <c r="D7064" s="11"/>
      <c r="E7064" s="11"/>
      <c r="F7064" s="9"/>
      <c r="G7064" s="9"/>
      <c r="H7064" s="9"/>
      <c r="I7064" s="9"/>
      <c r="J7064" s="9"/>
      <c r="K7064" s="9"/>
      <c r="L7064" s="9"/>
      <c r="M7064" s="9"/>
      <c r="N7064" s="9"/>
      <c r="O7064" s="12"/>
      <c r="P7064" s="9"/>
      <c r="Q7064" s="9"/>
    </row>
    <row r="7065" spans="1:17" x14ac:dyDescent="0.2">
      <c r="A7065" s="9"/>
      <c r="B7065" s="10"/>
      <c r="C7065" s="9"/>
      <c r="D7065" s="11"/>
      <c r="E7065" s="11"/>
      <c r="F7065" s="9"/>
      <c r="G7065" s="9"/>
      <c r="H7065" s="9"/>
      <c r="I7065" s="9"/>
      <c r="J7065" s="9"/>
      <c r="K7065" s="9"/>
      <c r="L7065" s="9"/>
      <c r="M7065" s="9"/>
      <c r="N7065" s="9"/>
      <c r="O7065" s="12"/>
      <c r="P7065" s="9"/>
      <c r="Q7065" s="9"/>
    </row>
    <row r="7066" spans="1:17" x14ac:dyDescent="0.2">
      <c r="A7066" s="9"/>
      <c r="B7066" s="10"/>
      <c r="C7066" s="9"/>
      <c r="D7066" s="11"/>
      <c r="E7066" s="11"/>
      <c r="F7066" s="9"/>
      <c r="G7066" s="9"/>
      <c r="H7066" s="9"/>
      <c r="I7066" s="9"/>
      <c r="J7066" s="9"/>
      <c r="K7066" s="9"/>
      <c r="L7066" s="9"/>
      <c r="M7066" s="9"/>
      <c r="N7066" s="9"/>
      <c r="O7066" s="12"/>
      <c r="P7066" s="9"/>
      <c r="Q7066" s="9"/>
    </row>
    <row r="7067" spans="1:17" x14ac:dyDescent="0.2">
      <c r="A7067" s="9"/>
      <c r="B7067" s="10"/>
      <c r="C7067" s="9"/>
      <c r="D7067" s="11"/>
      <c r="E7067" s="11"/>
      <c r="F7067" s="9"/>
      <c r="G7067" s="9"/>
      <c r="H7067" s="9"/>
      <c r="I7067" s="9"/>
      <c r="J7067" s="9"/>
      <c r="K7067" s="9"/>
      <c r="L7067" s="9"/>
      <c r="M7067" s="9"/>
      <c r="N7067" s="9"/>
      <c r="O7067" s="12"/>
      <c r="P7067" s="9"/>
      <c r="Q7067" s="9"/>
    </row>
    <row r="7068" spans="1:17" x14ac:dyDescent="0.2">
      <c r="A7068" s="9"/>
      <c r="B7068" s="10"/>
      <c r="C7068" s="9"/>
      <c r="D7068" s="11"/>
      <c r="E7068" s="11"/>
      <c r="F7068" s="9"/>
      <c r="G7068" s="9"/>
      <c r="H7068" s="9"/>
      <c r="I7068" s="9"/>
      <c r="J7068" s="9"/>
      <c r="K7068" s="9"/>
      <c r="L7068" s="9"/>
      <c r="M7068" s="9"/>
      <c r="N7068" s="9"/>
      <c r="O7068" s="12"/>
      <c r="P7068" s="9"/>
      <c r="Q7068" s="9"/>
    </row>
    <row r="7069" spans="1:17" x14ac:dyDescent="0.2">
      <c r="A7069" s="9"/>
      <c r="B7069" s="10"/>
      <c r="C7069" s="9"/>
      <c r="D7069" s="11"/>
      <c r="E7069" s="11"/>
      <c r="F7069" s="9"/>
      <c r="G7069" s="9"/>
      <c r="H7069" s="9"/>
      <c r="I7069" s="9"/>
      <c r="J7069" s="9"/>
      <c r="K7069" s="9"/>
      <c r="L7069" s="9"/>
      <c r="M7069" s="9"/>
      <c r="N7069" s="9"/>
      <c r="O7069" s="12"/>
      <c r="P7069" s="9"/>
      <c r="Q7069" s="9"/>
    </row>
    <row r="7070" spans="1:17" x14ac:dyDescent="0.2">
      <c r="A7070" s="9"/>
      <c r="B7070" s="10"/>
      <c r="C7070" s="9"/>
      <c r="D7070" s="11"/>
      <c r="E7070" s="11"/>
      <c r="F7070" s="9"/>
      <c r="G7070" s="9"/>
      <c r="H7070" s="9"/>
      <c r="I7070" s="9"/>
      <c r="J7070" s="9"/>
      <c r="K7070" s="9"/>
      <c r="L7070" s="9"/>
      <c r="M7070" s="9"/>
      <c r="N7070" s="9"/>
      <c r="O7070" s="12"/>
      <c r="P7070" s="9"/>
      <c r="Q7070" s="9"/>
    </row>
    <row r="7071" spans="1:17" x14ac:dyDescent="0.2">
      <c r="A7071" s="9"/>
      <c r="B7071" s="10"/>
      <c r="C7071" s="9"/>
      <c r="D7071" s="11"/>
      <c r="E7071" s="11"/>
      <c r="F7071" s="9"/>
      <c r="G7071" s="9"/>
      <c r="H7071" s="9"/>
      <c r="I7071" s="9"/>
      <c r="J7071" s="9"/>
      <c r="K7071" s="9"/>
      <c r="L7071" s="9"/>
      <c r="M7071" s="9"/>
      <c r="N7071" s="9"/>
      <c r="O7071" s="12"/>
      <c r="P7071" s="9"/>
      <c r="Q7071" s="9"/>
    </row>
    <row r="7072" spans="1:17" x14ac:dyDescent="0.2">
      <c r="A7072" s="9"/>
      <c r="B7072" s="10"/>
      <c r="C7072" s="9"/>
      <c r="D7072" s="11"/>
      <c r="E7072" s="11"/>
      <c r="F7072" s="9"/>
      <c r="G7072" s="9"/>
      <c r="H7072" s="9"/>
      <c r="I7072" s="9"/>
      <c r="J7072" s="9"/>
      <c r="K7072" s="9"/>
      <c r="L7072" s="9"/>
      <c r="M7072" s="9"/>
      <c r="N7072" s="9"/>
      <c r="O7072" s="12"/>
      <c r="P7072" s="9"/>
      <c r="Q7072" s="9"/>
    </row>
    <row r="7073" spans="1:17" x14ac:dyDescent="0.2">
      <c r="A7073" s="9"/>
      <c r="B7073" s="10"/>
      <c r="C7073" s="9"/>
      <c r="D7073" s="11"/>
      <c r="E7073" s="11"/>
      <c r="F7073" s="9"/>
      <c r="G7073" s="9"/>
      <c r="H7073" s="9"/>
      <c r="I7073" s="9"/>
      <c r="J7073" s="9"/>
      <c r="K7073" s="9"/>
      <c r="L7073" s="9"/>
      <c r="M7073" s="9"/>
      <c r="N7073" s="9"/>
      <c r="O7073" s="12"/>
      <c r="P7073" s="9"/>
      <c r="Q7073" s="9"/>
    </row>
    <row r="7074" spans="1:17" x14ac:dyDescent="0.2">
      <c r="A7074" s="9"/>
      <c r="B7074" s="10"/>
      <c r="C7074" s="9"/>
      <c r="D7074" s="11"/>
      <c r="E7074" s="11"/>
      <c r="F7074" s="9"/>
      <c r="G7074" s="9"/>
      <c r="H7074" s="9"/>
      <c r="I7074" s="9"/>
      <c r="J7074" s="9"/>
      <c r="K7074" s="9"/>
      <c r="L7074" s="9"/>
      <c r="M7074" s="9"/>
      <c r="N7074" s="9"/>
      <c r="O7074" s="12"/>
      <c r="P7074" s="9"/>
      <c r="Q7074" s="9"/>
    </row>
    <row r="7075" spans="1:17" x14ac:dyDescent="0.2">
      <c r="A7075" s="9"/>
      <c r="B7075" s="10"/>
      <c r="C7075" s="9"/>
      <c r="D7075" s="11"/>
      <c r="E7075" s="11"/>
      <c r="F7075" s="9"/>
      <c r="G7075" s="9"/>
      <c r="H7075" s="9"/>
      <c r="I7075" s="9"/>
      <c r="J7075" s="9"/>
      <c r="K7075" s="9"/>
      <c r="L7075" s="9"/>
      <c r="M7075" s="9"/>
      <c r="N7075" s="9"/>
      <c r="O7075" s="12"/>
      <c r="P7075" s="9"/>
      <c r="Q7075" s="9"/>
    </row>
    <row r="7076" spans="1:17" x14ac:dyDescent="0.2">
      <c r="A7076" s="9"/>
      <c r="B7076" s="10"/>
      <c r="C7076" s="9"/>
      <c r="D7076" s="11"/>
      <c r="E7076" s="11"/>
      <c r="F7076" s="9"/>
      <c r="G7076" s="9"/>
      <c r="H7076" s="9"/>
      <c r="I7076" s="9"/>
      <c r="J7076" s="9"/>
      <c r="K7076" s="9"/>
      <c r="L7076" s="9"/>
      <c r="M7076" s="9"/>
      <c r="N7076" s="9"/>
      <c r="O7076" s="12"/>
      <c r="P7076" s="9"/>
      <c r="Q7076" s="9"/>
    </row>
    <row r="7077" spans="1:17" x14ac:dyDescent="0.2">
      <c r="A7077" s="9"/>
      <c r="B7077" s="10"/>
      <c r="C7077" s="9"/>
      <c r="D7077" s="11"/>
      <c r="E7077" s="11"/>
      <c r="F7077" s="9"/>
      <c r="G7077" s="9"/>
      <c r="H7077" s="9"/>
      <c r="I7077" s="9"/>
      <c r="J7077" s="9"/>
      <c r="K7077" s="9"/>
      <c r="L7077" s="9"/>
      <c r="M7077" s="9"/>
      <c r="N7077" s="9"/>
      <c r="O7077" s="12"/>
      <c r="P7077" s="9"/>
      <c r="Q7077" s="9"/>
    </row>
    <row r="7078" spans="1:17" x14ac:dyDescent="0.2">
      <c r="A7078" s="9"/>
      <c r="B7078" s="10"/>
      <c r="C7078" s="9"/>
      <c r="D7078" s="11"/>
      <c r="E7078" s="11"/>
      <c r="F7078" s="9"/>
      <c r="G7078" s="9"/>
      <c r="H7078" s="9"/>
      <c r="I7078" s="9"/>
      <c r="J7078" s="9"/>
      <c r="K7078" s="9"/>
      <c r="L7078" s="9"/>
      <c r="M7078" s="9"/>
      <c r="N7078" s="9"/>
      <c r="O7078" s="12"/>
      <c r="P7078" s="9"/>
      <c r="Q7078" s="9"/>
    </row>
    <row r="7079" spans="1:17" x14ac:dyDescent="0.2">
      <c r="A7079" s="9"/>
      <c r="B7079" s="10"/>
      <c r="C7079" s="9"/>
      <c r="D7079" s="11"/>
      <c r="E7079" s="11"/>
      <c r="F7079" s="9"/>
      <c r="G7079" s="9"/>
      <c r="H7079" s="9"/>
      <c r="I7079" s="9"/>
      <c r="J7079" s="9"/>
      <c r="K7079" s="9"/>
      <c r="L7079" s="9"/>
      <c r="M7079" s="9"/>
      <c r="N7079" s="9"/>
      <c r="O7079" s="12"/>
      <c r="P7079" s="9"/>
      <c r="Q7079" s="9"/>
    </row>
    <row r="7080" spans="1:17" x14ac:dyDescent="0.2">
      <c r="A7080" s="9"/>
      <c r="B7080" s="10"/>
      <c r="C7080" s="9"/>
      <c r="D7080" s="11"/>
      <c r="E7080" s="11"/>
      <c r="F7080" s="9"/>
      <c r="G7080" s="9"/>
      <c r="H7080" s="9"/>
      <c r="I7080" s="9"/>
      <c r="J7080" s="9"/>
      <c r="K7080" s="9"/>
      <c r="L7080" s="9"/>
      <c r="M7080" s="9"/>
      <c r="N7080" s="9"/>
      <c r="O7080" s="12"/>
      <c r="P7080" s="9"/>
      <c r="Q7080" s="9"/>
    </row>
    <row r="7081" spans="1:17" x14ac:dyDescent="0.2">
      <c r="A7081" s="9"/>
      <c r="B7081" s="10"/>
      <c r="C7081" s="9"/>
      <c r="D7081" s="11"/>
      <c r="E7081" s="11"/>
      <c r="F7081" s="9"/>
      <c r="G7081" s="9"/>
      <c r="H7081" s="9"/>
      <c r="I7081" s="9"/>
      <c r="J7081" s="9"/>
      <c r="K7081" s="9"/>
      <c r="L7081" s="9"/>
      <c r="M7081" s="9"/>
      <c r="N7081" s="9"/>
      <c r="O7081" s="12"/>
      <c r="P7081" s="9"/>
      <c r="Q7081" s="9"/>
    </row>
    <row r="7082" spans="1:17" x14ac:dyDescent="0.2">
      <c r="A7082" s="9"/>
      <c r="B7082" s="10"/>
      <c r="C7082" s="9"/>
      <c r="D7082" s="11"/>
      <c r="E7082" s="11"/>
      <c r="F7082" s="9"/>
      <c r="G7082" s="9"/>
      <c r="H7082" s="9"/>
      <c r="I7082" s="9"/>
      <c r="J7082" s="9"/>
      <c r="K7082" s="9"/>
      <c r="L7082" s="9"/>
      <c r="M7082" s="9"/>
      <c r="N7082" s="9"/>
      <c r="O7082" s="12"/>
      <c r="P7082" s="9"/>
      <c r="Q7082" s="9"/>
    </row>
    <row r="7083" spans="1:17" x14ac:dyDescent="0.2">
      <c r="A7083" s="9"/>
      <c r="B7083" s="10"/>
      <c r="C7083" s="9"/>
      <c r="D7083" s="11"/>
      <c r="E7083" s="11"/>
      <c r="F7083" s="9"/>
      <c r="G7083" s="9"/>
      <c r="H7083" s="9"/>
      <c r="I7083" s="9"/>
      <c r="J7083" s="9"/>
      <c r="K7083" s="9"/>
      <c r="L7083" s="9"/>
      <c r="M7083" s="9"/>
      <c r="N7083" s="9"/>
      <c r="O7083" s="12"/>
      <c r="P7083" s="9"/>
      <c r="Q7083" s="9"/>
    </row>
    <row r="7084" spans="1:17" x14ac:dyDescent="0.2">
      <c r="A7084" s="9"/>
      <c r="B7084" s="10"/>
      <c r="C7084" s="9"/>
      <c r="D7084" s="11"/>
      <c r="E7084" s="11"/>
      <c r="F7084" s="9"/>
      <c r="G7084" s="9"/>
      <c r="H7084" s="9"/>
      <c r="I7084" s="9"/>
      <c r="J7084" s="9"/>
      <c r="K7084" s="9"/>
      <c r="L7084" s="9"/>
      <c r="M7084" s="9"/>
      <c r="N7084" s="9"/>
      <c r="O7084" s="12"/>
      <c r="P7084" s="9"/>
      <c r="Q7084" s="9"/>
    </row>
    <row r="7085" spans="1:17" x14ac:dyDescent="0.2">
      <c r="A7085" s="9"/>
      <c r="B7085" s="10"/>
      <c r="C7085" s="9"/>
      <c r="D7085" s="11"/>
      <c r="E7085" s="11"/>
      <c r="F7085" s="9"/>
      <c r="G7085" s="9"/>
      <c r="H7085" s="9"/>
      <c r="I7085" s="9"/>
      <c r="J7085" s="9"/>
      <c r="K7085" s="9"/>
      <c r="L7085" s="9"/>
      <c r="M7085" s="9"/>
      <c r="N7085" s="9"/>
      <c r="O7085" s="12"/>
      <c r="P7085" s="9"/>
      <c r="Q7085" s="9"/>
    </row>
    <row r="7086" spans="1:17" x14ac:dyDescent="0.2">
      <c r="A7086" s="9"/>
      <c r="B7086" s="10"/>
      <c r="C7086" s="9"/>
      <c r="D7086" s="11"/>
      <c r="E7086" s="11"/>
      <c r="F7086" s="9"/>
      <c r="G7086" s="9"/>
      <c r="H7086" s="9"/>
      <c r="I7086" s="9"/>
      <c r="J7086" s="9"/>
      <c r="K7086" s="9"/>
      <c r="L7086" s="9"/>
      <c r="M7086" s="9"/>
      <c r="N7086" s="9"/>
      <c r="O7086" s="12"/>
      <c r="P7086" s="9"/>
      <c r="Q7086" s="9"/>
    </row>
    <row r="7087" spans="1:17" x14ac:dyDescent="0.2">
      <c r="A7087" s="9"/>
      <c r="B7087" s="10"/>
      <c r="C7087" s="9"/>
      <c r="D7087" s="11"/>
      <c r="E7087" s="11"/>
      <c r="F7087" s="9"/>
      <c r="G7087" s="9"/>
      <c r="H7087" s="9"/>
      <c r="I7087" s="9"/>
      <c r="J7087" s="9"/>
      <c r="K7087" s="9"/>
      <c r="L7087" s="9"/>
      <c r="M7087" s="9"/>
      <c r="N7087" s="9"/>
      <c r="O7087" s="12"/>
      <c r="P7087" s="9"/>
      <c r="Q7087" s="9"/>
    </row>
    <row r="7088" spans="1:17" x14ac:dyDescent="0.2">
      <c r="A7088" s="9"/>
      <c r="B7088" s="10"/>
      <c r="C7088" s="9"/>
      <c r="D7088" s="11"/>
      <c r="E7088" s="11"/>
      <c r="F7088" s="9"/>
      <c r="G7088" s="9"/>
      <c r="H7088" s="9"/>
      <c r="I7088" s="9"/>
      <c r="J7088" s="9"/>
      <c r="K7088" s="9"/>
      <c r="L7088" s="9"/>
      <c r="M7088" s="9"/>
      <c r="N7088" s="9"/>
      <c r="O7088" s="12"/>
      <c r="P7088" s="9"/>
      <c r="Q7088" s="9"/>
    </row>
    <row r="7089" spans="1:17" x14ac:dyDescent="0.2">
      <c r="A7089" s="9"/>
      <c r="B7089" s="10"/>
      <c r="C7089" s="9"/>
      <c r="D7089" s="11"/>
      <c r="E7089" s="11"/>
      <c r="F7089" s="9"/>
      <c r="G7089" s="9"/>
      <c r="H7089" s="9"/>
      <c r="I7089" s="9"/>
      <c r="J7089" s="9"/>
      <c r="K7089" s="9"/>
      <c r="L7089" s="9"/>
      <c r="M7089" s="9"/>
      <c r="N7089" s="9"/>
      <c r="O7089" s="12"/>
      <c r="P7089" s="9"/>
      <c r="Q7089" s="9"/>
    </row>
    <row r="7090" spans="1:17" x14ac:dyDescent="0.2">
      <c r="A7090" s="9"/>
      <c r="B7090" s="10"/>
      <c r="C7090" s="9"/>
      <c r="D7090" s="11"/>
      <c r="E7090" s="11"/>
      <c r="F7090" s="9"/>
      <c r="G7090" s="9"/>
      <c r="H7090" s="9"/>
      <c r="I7090" s="9"/>
      <c r="J7090" s="9"/>
      <c r="K7090" s="9"/>
      <c r="L7090" s="9"/>
      <c r="M7090" s="9"/>
      <c r="N7090" s="9"/>
      <c r="O7090" s="12"/>
      <c r="P7090" s="9"/>
      <c r="Q7090" s="9"/>
    </row>
    <row r="7091" spans="1:17" x14ac:dyDescent="0.2">
      <c r="A7091" s="9"/>
      <c r="B7091" s="10"/>
      <c r="C7091" s="9"/>
      <c r="D7091" s="11"/>
      <c r="E7091" s="11"/>
      <c r="F7091" s="9"/>
      <c r="G7091" s="9"/>
      <c r="H7091" s="9"/>
      <c r="I7091" s="9"/>
      <c r="J7091" s="9"/>
      <c r="K7091" s="9"/>
      <c r="L7091" s="9"/>
      <c r="M7091" s="9"/>
      <c r="N7091" s="9"/>
      <c r="O7091" s="12"/>
      <c r="P7091" s="9"/>
      <c r="Q7091" s="9"/>
    </row>
    <row r="7092" spans="1:17" x14ac:dyDescent="0.2">
      <c r="A7092" s="9"/>
      <c r="B7092" s="10"/>
      <c r="C7092" s="9"/>
      <c r="D7092" s="11"/>
      <c r="E7092" s="11"/>
      <c r="F7092" s="9"/>
      <c r="G7092" s="9"/>
      <c r="H7092" s="9"/>
      <c r="I7092" s="9"/>
      <c r="J7092" s="9"/>
      <c r="K7092" s="9"/>
      <c r="L7092" s="9"/>
      <c r="M7092" s="9"/>
      <c r="N7092" s="9"/>
      <c r="O7092" s="12"/>
      <c r="P7092" s="9"/>
      <c r="Q7092" s="9"/>
    </row>
    <row r="7093" spans="1:17" x14ac:dyDescent="0.2">
      <c r="A7093" s="9"/>
      <c r="B7093" s="10"/>
      <c r="C7093" s="9"/>
      <c r="D7093" s="11"/>
      <c r="E7093" s="11"/>
      <c r="F7093" s="9"/>
      <c r="G7093" s="9"/>
      <c r="H7093" s="9"/>
      <c r="I7093" s="9"/>
      <c r="J7093" s="9"/>
      <c r="K7093" s="9"/>
      <c r="L7093" s="9"/>
      <c r="M7093" s="9"/>
      <c r="N7093" s="9"/>
      <c r="O7093" s="12"/>
      <c r="P7093" s="9"/>
      <c r="Q7093" s="9"/>
    </row>
    <row r="7094" spans="1:17" x14ac:dyDescent="0.2">
      <c r="A7094" s="9"/>
      <c r="B7094" s="10"/>
      <c r="C7094" s="9"/>
      <c r="D7094" s="11"/>
      <c r="E7094" s="11"/>
      <c r="F7094" s="9"/>
      <c r="G7094" s="9"/>
      <c r="H7094" s="9"/>
      <c r="I7094" s="9"/>
      <c r="J7094" s="9"/>
      <c r="K7094" s="9"/>
      <c r="L7094" s="9"/>
      <c r="M7094" s="9"/>
      <c r="N7094" s="9"/>
      <c r="O7094" s="12"/>
      <c r="P7094" s="9"/>
      <c r="Q7094" s="9"/>
    </row>
    <row r="7095" spans="1:17" x14ac:dyDescent="0.2">
      <c r="A7095" s="9"/>
      <c r="B7095" s="10"/>
      <c r="C7095" s="9"/>
      <c r="D7095" s="11"/>
      <c r="E7095" s="11"/>
      <c r="F7095" s="9"/>
      <c r="G7095" s="9"/>
      <c r="H7095" s="9"/>
      <c r="I7095" s="9"/>
      <c r="J7095" s="9"/>
      <c r="K7095" s="9"/>
      <c r="L7095" s="9"/>
      <c r="M7095" s="9"/>
      <c r="N7095" s="9"/>
      <c r="O7095" s="12"/>
      <c r="P7095" s="9"/>
      <c r="Q7095" s="9"/>
    </row>
    <row r="7096" spans="1:17" x14ac:dyDescent="0.2">
      <c r="A7096" s="9"/>
      <c r="B7096" s="10"/>
      <c r="C7096" s="9"/>
      <c r="D7096" s="11"/>
      <c r="E7096" s="11"/>
      <c r="F7096" s="9"/>
      <c r="G7096" s="9"/>
      <c r="H7096" s="9"/>
      <c r="I7096" s="9"/>
      <c r="J7096" s="9"/>
      <c r="K7096" s="9"/>
      <c r="L7096" s="9"/>
      <c r="M7096" s="9"/>
      <c r="N7096" s="9"/>
      <c r="O7096" s="12"/>
      <c r="P7096" s="9"/>
      <c r="Q7096" s="9"/>
    </row>
    <row r="7097" spans="1:17" x14ac:dyDescent="0.2">
      <c r="A7097" s="9"/>
      <c r="B7097" s="10"/>
      <c r="C7097" s="9"/>
      <c r="D7097" s="11"/>
      <c r="E7097" s="11"/>
      <c r="F7097" s="9"/>
      <c r="G7097" s="9"/>
      <c r="H7097" s="9"/>
      <c r="I7097" s="9"/>
      <c r="J7097" s="9"/>
      <c r="K7097" s="9"/>
      <c r="L7097" s="9"/>
      <c r="M7097" s="9"/>
      <c r="N7097" s="9"/>
      <c r="O7097" s="12"/>
      <c r="P7097" s="9"/>
      <c r="Q7097" s="9"/>
    </row>
    <row r="7098" spans="1:17" x14ac:dyDescent="0.2">
      <c r="A7098" s="9"/>
      <c r="B7098" s="10"/>
      <c r="C7098" s="9"/>
      <c r="D7098" s="11"/>
      <c r="E7098" s="11"/>
      <c r="F7098" s="9"/>
      <c r="G7098" s="9"/>
      <c r="H7098" s="9"/>
      <c r="I7098" s="9"/>
      <c r="J7098" s="9"/>
      <c r="K7098" s="9"/>
      <c r="L7098" s="9"/>
      <c r="M7098" s="9"/>
      <c r="N7098" s="9"/>
      <c r="O7098" s="12"/>
      <c r="P7098" s="9"/>
      <c r="Q7098" s="9"/>
    </row>
    <row r="7099" spans="1:17" x14ac:dyDescent="0.2">
      <c r="A7099" s="9"/>
      <c r="B7099" s="10"/>
      <c r="C7099" s="9"/>
      <c r="D7099" s="11"/>
      <c r="E7099" s="11"/>
      <c r="F7099" s="9"/>
      <c r="G7099" s="9"/>
      <c r="H7099" s="9"/>
      <c r="I7099" s="9"/>
      <c r="J7099" s="9"/>
      <c r="K7099" s="9"/>
      <c r="L7099" s="9"/>
      <c r="M7099" s="9"/>
      <c r="N7099" s="9"/>
      <c r="O7099" s="12"/>
      <c r="P7099" s="9"/>
      <c r="Q7099" s="9"/>
    </row>
    <row r="7100" spans="1:17" x14ac:dyDescent="0.2">
      <c r="A7100" s="9"/>
      <c r="B7100" s="10"/>
      <c r="C7100" s="9"/>
      <c r="D7100" s="11"/>
      <c r="E7100" s="11"/>
      <c r="F7100" s="9"/>
      <c r="G7100" s="9"/>
      <c r="H7100" s="9"/>
      <c r="I7100" s="9"/>
      <c r="J7100" s="9"/>
      <c r="K7100" s="9"/>
      <c r="L7100" s="9"/>
      <c r="M7100" s="9"/>
      <c r="N7100" s="9"/>
      <c r="O7100" s="12"/>
      <c r="P7100" s="9"/>
      <c r="Q7100" s="9"/>
    </row>
    <row r="7101" spans="1:17" x14ac:dyDescent="0.2">
      <c r="A7101" s="9"/>
      <c r="B7101" s="10"/>
      <c r="C7101" s="9"/>
      <c r="D7101" s="11"/>
      <c r="E7101" s="11"/>
      <c r="F7101" s="9"/>
      <c r="G7101" s="9"/>
      <c r="H7101" s="9"/>
      <c r="I7101" s="9"/>
      <c r="J7101" s="9"/>
      <c r="K7101" s="9"/>
      <c r="L7101" s="9"/>
      <c r="M7101" s="9"/>
      <c r="N7101" s="9"/>
      <c r="O7101" s="12"/>
      <c r="P7101" s="9"/>
      <c r="Q7101" s="9"/>
    </row>
    <row r="7102" spans="1:17" x14ac:dyDescent="0.2">
      <c r="A7102" s="9"/>
      <c r="B7102" s="10"/>
      <c r="C7102" s="9"/>
      <c r="D7102" s="11"/>
      <c r="E7102" s="11"/>
      <c r="F7102" s="9"/>
      <c r="G7102" s="9"/>
      <c r="H7102" s="9"/>
      <c r="I7102" s="9"/>
      <c r="J7102" s="9"/>
      <c r="K7102" s="9"/>
      <c r="L7102" s="9"/>
      <c r="M7102" s="9"/>
      <c r="N7102" s="9"/>
      <c r="O7102" s="12"/>
      <c r="P7102" s="9"/>
      <c r="Q7102" s="9"/>
    </row>
    <row r="7103" spans="1:17" x14ac:dyDescent="0.2">
      <c r="A7103" s="9"/>
      <c r="B7103" s="10"/>
      <c r="C7103" s="9"/>
      <c r="D7103" s="11"/>
      <c r="E7103" s="11"/>
      <c r="F7103" s="9"/>
      <c r="G7103" s="9"/>
      <c r="H7103" s="9"/>
      <c r="I7103" s="9"/>
      <c r="J7103" s="9"/>
      <c r="K7103" s="9"/>
      <c r="L7103" s="9"/>
      <c r="M7103" s="9"/>
      <c r="N7103" s="9"/>
      <c r="O7103" s="12"/>
      <c r="P7103" s="9"/>
      <c r="Q7103" s="9"/>
    </row>
    <row r="7104" spans="1:17" x14ac:dyDescent="0.2">
      <c r="A7104" s="9"/>
      <c r="B7104" s="10"/>
      <c r="C7104" s="9"/>
      <c r="D7104" s="11"/>
      <c r="E7104" s="11"/>
      <c r="F7104" s="9"/>
      <c r="G7104" s="9"/>
      <c r="H7104" s="9"/>
      <c r="I7104" s="9"/>
      <c r="J7104" s="9"/>
      <c r="K7104" s="9"/>
      <c r="L7104" s="9"/>
      <c r="M7104" s="9"/>
      <c r="N7104" s="9"/>
      <c r="O7104" s="12"/>
      <c r="P7104" s="9"/>
      <c r="Q7104" s="9"/>
    </row>
    <row r="7105" spans="1:17" x14ac:dyDescent="0.2">
      <c r="A7105" s="9"/>
      <c r="B7105" s="10"/>
      <c r="C7105" s="9"/>
      <c r="D7105" s="11"/>
      <c r="E7105" s="11"/>
      <c r="F7105" s="9"/>
      <c r="G7105" s="9"/>
      <c r="H7105" s="9"/>
      <c r="I7105" s="9"/>
      <c r="J7105" s="9"/>
      <c r="K7105" s="9"/>
      <c r="L7105" s="9"/>
      <c r="M7105" s="9"/>
      <c r="N7105" s="9"/>
      <c r="O7105" s="12"/>
      <c r="P7105" s="9"/>
      <c r="Q7105" s="9"/>
    </row>
    <row r="7106" spans="1:17" x14ac:dyDescent="0.2">
      <c r="A7106" s="9"/>
      <c r="B7106" s="10"/>
      <c r="C7106" s="9"/>
      <c r="D7106" s="11"/>
      <c r="E7106" s="11"/>
      <c r="F7106" s="9"/>
      <c r="G7106" s="9"/>
      <c r="H7106" s="9"/>
      <c r="I7106" s="9"/>
      <c r="J7106" s="9"/>
      <c r="K7106" s="9"/>
      <c r="L7106" s="9"/>
      <c r="M7106" s="9"/>
      <c r="N7106" s="9"/>
      <c r="O7106" s="12"/>
      <c r="P7106" s="9"/>
      <c r="Q7106" s="9"/>
    </row>
    <row r="7107" spans="1:17" x14ac:dyDescent="0.2">
      <c r="A7107" s="9"/>
      <c r="B7107" s="10"/>
      <c r="C7107" s="9"/>
      <c r="D7107" s="11"/>
      <c r="E7107" s="11"/>
      <c r="F7107" s="9"/>
      <c r="G7107" s="9"/>
      <c r="H7107" s="9"/>
      <c r="I7107" s="9"/>
      <c r="J7107" s="9"/>
      <c r="K7107" s="9"/>
      <c r="L7107" s="9"/>
      <c r="M7107" s="9"/>
      <c r="N7107" s="9"/>
      <c r="O7107" s="12"/>
      <c r="P7107" s="9"/>
      <c r="Q7107" s="9"/>
    </row>
    <row r="7108" spans="1:17" x14ac:dyDescent="0.2">
      <c r="A7108" s="9"/>
      <c r="B7108" s="10"/>
      <c r="C7108" s="9"/>
      <c r="D7108" s="11"/>
      <c r="E7108" s="11"/>
      <c r="F7108" s="9"/>
      <c r="G7108" s="9"/>
      <c r="H7108" s="9"/>
      <c r="I7108" s="9"/>
      <c r="J7108" s="9"/>
      <c r="K7108" s="9"/>
      <c r="L7108" s="9"/>
      <c r="M7108" s="9"/>
      <c r="N7108" s="9"/>
      <c r="O7108" s="12"/>
      <c r="P7108" s="9"/>
      <c r="Q7108" s="9"/>
    </row>
    <row r="7109" spans="1:17" x14ac:dyDescent="0.2">
      <c r="A7109" s="9"/>
      <c r="B7109" s="10"/>
      <c r="C7109" s="9"/>
      <c r="D7109" s="11"/>
      <c r="E7109" s="11"/>
      <c r="F7109" s="9"/>
      <c r="G7109" s="9"/>
      <c r="H7109" s="9"/>
      <c r="I7109" s="9"/>
      <c r="J7109" s="9"/>
      <c r="K7109" s="9"/>
      <c r="L7109" s="9"/>
      <c r="M7109" s="9"/>
      <c r="N7109" s="9"/>
      <c r="O7109" s="12"/>
      <c r="P7109" s="9"/>
      <c r="Q7109" s="9"/>
    </row>
    <row r="7110" spans="1:17" x14ac:dyDescent="0.2">
      <c r="A7110" s="9"/>
      <c r="B7110" s="10"/>
      <c r="C7110" s="9"/>
      <c r="D7110" s="11"/>
      <c r="E7110" s="11"/>
      <c r="F7110" s="9"/>
      <c r="G7110" s="9"/>
      <c r="H7110" s="9"/>
      <c r="I7110" s="9"/>
      <c r="J7110" s="9"/>
      <c r="K7110" s="9"/>
      <c r="L7110" s="9"/>
      <c r="M7110" s="9"/>
      <c r="N7110" s="9"/>
      <c r="O7110" s="12"/>
      <c r="P7110" s="9"/>
      <c r="Q7110" s="9"/>
    </row>
    <row r="7111" spans="1:17" x14ac:dyDescent="0.2">
      <c r="A7111" s="9"/>
      <c r="B7111" s="10"/>
      <c r="C7111" s="9"/>
      <c r="D7111" s="11"/>
      <c r="E7111" s="11"/>
      <c r="F7111" s="9"/>
      <c r="G7111" s="9"/>
      <c r="H7111" s="9"/>
      <c r="I7111" s="9"/>
      <c r="J7111" s="9"/>
      <c r="K7111" s="9"/>
      <c r="L7111" s="9"/>
      <c r="M7111" s="9"/>
      <c r="N7111" s="9"/>
      <c r="O7111" s="12"/>
      <c r="P7111" s="9"/>
      <c r="Q7111" s="9"/>
    </row>
    <row r="7112" spans="1:17" x14ac:dyDescent="0.2">
      <c r="A7112" s="9"/>
      <c r="B7112" s="10"/>
      <c r="C7112" s="9"/>
      <c r="D7112" s="11"/>
      <c r="E7112" s="11"/>
      <c r="F7112" s="9"/>
      <c r="G7112" s="9"/>
      <c r="H7112" s="9"/>
      <c r="I7112" s="9"/>
      <c r="J7112" s="9"/>
      <c r="K7112" s="9"/>
      <c r="L7112" s="9"/>
      <c r="M7112" s="9"/>
      <c r="N7112" s="9"/>
      <c r="O7112" s="12"/>
      <c r="P7112" s="9"/>
      <c r="Q7112" s="9"/>
    </row>
    <row r="7113" spans="1:17" x14ac:dyDescent="0.2">
      <c r="A7113" s="9"/>
      <c r="B7113" s="10"/>
      <c r="C7113" s="9"/>
      <c r="D7113" s="11"/>
      <c r="E7113" s="11"/>
      <c r="F7113" s="9"/>
      <c r="G7113" s="9"/>
      <c r="H7113" s="9"/>
      <c r="I7113" s="9"/>
      <c r="J7113" s="9"/>
      <c r="K7113" s="9"/>
      <c r="L7113" s="9"/>
      <c r="M7113" s="9"/>
      <c r="N7113" s="9"/>
      <c r="O7113" s="12"/>
      <c r="P7113" s="9"/>
      <c r="Q7113" s="9"/>
    </row>
    <row r="7114" spans="1:17" x14ac:dyDescent="0.2">
      <c r="A7114" s="9"/>
      <c r="B7114" s="10"/>
      <c r="C7114" s="9"/>
      <c r="D7114" s="11"/>
      <c r="E7114" s="11"/>
      <c r="F7114" s="9"/>
      <c r="G7114" s="9"/>
      <c r="H7114" s="9"/>
      <c r="I7114" s="9"/>
      <c r="J7114" s="9"/>
      <c r="K7114" s="9"/>
      <c r="L7114" s="9"/>
      <c r="M7114" s="9"/>
      <c r="N7114" s="9"/>
      <c r="O7114" s="12"/>
      <c r="P7114" s="9"/>
      <c r="Q7114" s="9"/>
    </row>
    <row r="7115" spans="1:17" x14ac:dyDescent="0.2">
      <c r="A7115" s="9"/>
      <c r="B7115" s="10"/>
      <c r="C7115" s="9"/>
      <c r="D7115" s="11"/>
      <c r="E7115" s="11"/>
      <c r="F7115" s="9"/>
      <c r="G7115" s="9"/>
      <c r="H7115" s="9"/>
      <c r="I7115" s="9"/>
      <c r="J7115" s="9"/>
      <c r="K7115" s="9"/>
      <c r="L7115" s="9"/>
      <c r="M7115" s="9"/>
      <c r="N7115" s="9"/>
      <c r="O7115" s="12"/>
      <c r="P7115" s="9"/>
      <c r="Q7115" s="9"/>
    </row>
    <row r="7116" spans="1:17" x14ac:dyDescent="0.2">
      <c r="A7116" s="9"/>
      <c r="B7116" s="10"/>
      <c r="C7116" s="9"/>
      <c r="D7116" s="11"/>
      <c r="E7116" s="11"/>
      <c r="F7116" s="9"/>
      <c r="G7116" s="9"/>
      <c r="H7116" s="9"/>
      <c r="I7116" s="9"/>
      <c r="J7116" s="9"/>
      <c r="K7116" s="9"/>
      <c r="L7116" s="9"/>
      <c r="M7116" s="9"/>
      <c r="N7116" s="9"/>
      <c r="O7116" s="12"/>
      <c r="P7116" s="9"/>
      <c r="Q7116" s="9"/>
    </row>
    <row r="7117" spans="1:17" x14ac:dyDescent="0.2">
      <c r="A7117" s="9"/>
      <c r="B7117" s="10"/>
      <c r="C7117" s="9"/>
      <c r="D7117" s="11"/>
      <c r="E7117" s="11"/>
      <c r="F7117" s="9"/>
      <c r="G7117" s="9"/>
      <c r="H7117" s="9"/>
      <c r="I7117" s="9"/>
      <c r="J7117" s="9"/>
      <c r="K7117" s="9"/>
      <c r="L7117" s="9"/>
      <c r="M7117" s="9"/>
      <c r="N7117" s="9"/>
      <c r="O7117" s="12"/>
      <c r="P7117" s="9"/>
      <c r="Q7117" s="9"/>
    </row>
    <row r="7118" spans="1:17" x14ac:dyDescent="0.2">
      <c r="A7118" s="9"/>
      <c r="B7118" s="10"/>
      <c r="C7118" s="9"/>
      <c r="D7118" s="11"/>
      <c r="E7118" s="11"/>
      <c r="F7118" s="9"/>
      <c r="G7118" s="9"/>
      <c r="H7118" s="9"/>
      <c r="I7118" s="9"/>
      <c r="J7118" s="9"/>
      <c r="K7118" s="9"/>
      <c r="L7118" s="9"/>
      <c r="M7118" s="9"/>
      <c r="N7118" s="9"/>
      <c r="O7118" s="12"/>
      <c r="P7118" s="9"/>
      <c r="Q7118" s="9"/>
    </row>
    <row r="7119" spans="1:17" x14ac:dyDescent="0.2">
      <c r="A7119" s="9"/>
      <c r="B7119" s="10"/>
      <c r="C7119" s="9"/>
      <c r="D7119" s="11"/>
      <c r="E7119" s="11"/>
      <c r="F7119" s="9"/>
      <c r="G7119" s="9"/>
      <c r="H7119" s="9"/>
      <c r="I7119" s="9"/>
      <c r="J7119" s="9"/>
      <c r="K7119" s="9"/>
      <c r="L7119" s="9"/>
      <c r="M7119" s="9"/>
      <c r="N7119" s="9"/>
      <c r="O7119" s="12"/>
      <c r="P7119" s="9"/>
      <c r="Q7119" s="9"/>
    </row>
    <row r="7120" spans="1:17" x14ac:dyDescent="0.2">
      <c r="A7120" s="9"/>
      <c r="B7120" s="10"/>
      <c r="C7120" s="9"/>
      <c r="D7120" s="11"/>
      <c r="E7120" s="11"/>
      <c r="F7120" s="9"/>
      <c r="G7120" s="9"/>
      <c r="H7120" s="9"/>
      <c r="I7120" s="9"/>
      <c r="J7120" s="9"/>
      <c r="K7120" s="9"/>
      <c r="L7120" s="9"/>
      <c r="M7120" s="9"/>
      <c r="N7120" s="9"/>
      <c r="O7120" s="12"/>
      <c r="P7120" s="9"/>
      <c r="Q7120" s="9"/>
    </row>
    <row r="7121" spans="1:17" x14ac:dyDescent="0.2">
      <c r="A7121" s="9"/>
      <c r="B7121" s="10"/>
      <c r="C7121" s="9"/>
      <c r="D7121" s="11"/>
      <c r="E7121" s="11"/>
      <c r="F7121" s="9"/>
      <c r="G7121" s="9"/>
      <c r="H7121" s="9"/>
      <c r="I7121" s="9"/>
      <c r="J7121" s="9"/>
      <c r="K7121" s="9"/>
      <c r="L7121" s="9"/>
      <c r="M7121" s="9"/>
      <c r="N7121" s="9"/>
      <c r="O7121" s="12"/>
      <c r="P7121" s="9"/>
      <c r="Q7121" s="9"/>
    </row>
    <row r="7122" spans="1:17" x14ac:dyDescent="0.2">
      <c r="A7122" s="9"/>
      <c r="B7122" s="10"/>
      <c r="C7122" s="9"/>
      <c r="D7122" s="11"/>
      <c r="E7122" s="11"/>
      <c r="F7122" s="9"/>
      <c r="G7122" s="9"/>
      <c r="H7122" s="9"/>
      <c r="I7122" s="9"/>
      <c r="J7122" s="9"/>
      <c r="K7122" s="9"/>
      <c r="L7122" s="9"/>
      <c r="M7122" s="9"/>
      <c r="N7122" s="9"/>
      <c r="O7122" s="12"/>
      <c r="P7122" s="9"/>
      <c r="Q7122" s="9"/>
    </row>
    <row r="7123" spans="1:17" x14ac:dyDescent="0.2">
      <c r="A7123" s="9"/>
      <c r="B7123" s="10"/>
      <c r="C7123" s="9"/>
      <c r="D7123" s="11"/>
      <c r="E7123" s="11"/>
      <c r="F7123" s="9"/>
      <c r="G7123" s="9"/>
      <c r="H7123" s="9"/>
      <c r="I7123" s="9"/>
      <c r="J7123" s="9"/>
      <c r="K7123" s="9"/>
      <c r="L7123" s="9"/>
      <c r="M7123" s="9"/>
      <c r="N7123" s="9"/>
      <c r="O7123" s="12"/>
      <c r="P7123" s="9"/>
      <c r="Q7123" s="9"/>
    </row>
    <row r="7124" spans="1:17" x14ac:dyDescent="0.2">
      <c r="A7124" s="9"/>
      <c r="B7124" s="10"/>
      <c r="C7124" s="9"/>
      <c r="D7124" s="11"/>
      <c r="E7124" s="11"/>
      <c r="F7124" s="9"/>
      <c r="G7124" s="9"/>
      <c r="H7124" s="9"/>
      <c r="I7124" s="9"/>
      <c r="J7124" s="9"/>
      <c r="K7124" s="9"/>
      <c r="L7124" s="9"/>
      <c r="M7124" s="9"/>
      <c r="N7124" s="9"/>
      <c r="O7124" s="12"/>
      <c r="P7124" s="9"/>
      <c r="Q7124" s="9"/>
    </row>
    <row r="7125" spans="1:17" x14ac:dyDescent="0.2">
      <c r="A7125" s="9"/>
      <c r="B7125" s="10"/>
      <c r="C7125" s="9"/>
      <c r="D7125" s="11"/>
      <c r="E7125" s="11"/>
      <c r="F7125" s="9"/>
      <c r="G7125" s="9"/>
      <c r="H7125" s="9"/>
      <c r="I7125" s="9"/>
      <c r="J7125" s="9"/>
      <c r="K7125" s="9"/>
      <c r="L7125" s="9"/>
      <c r="M7125" s="9"/>
      <c r="N7125" s="9"/>
      <c r="O7125" s="12"/>
      <c r="P7125" s="9"/>
      <c r="Q7125" s="9"/>
    </row>
    <row r="7126" spans="1:17" x14ac:dyDescent="0.2">
      <c r="A7126" s="9"/>
      <c r="B7126" s="10"/>
      <c r="C7126" s="9"/>
      <c r="D7126" s="11"/>
      <c r="E7126" s="11"/>
      <c r="F7126" s="9"/>
      <c r="G7126" s="9"/>
      <c r="H7126" s="9"/>
      <c r="I7126" s="9"/>
      <c r="J7126" s="9"/>
      <c r="K7126" s="9"/>
      <c r="L7126" s="9"/>
      <c r="M7126" s="9"/>
      <c r="N7126" s="9"/>
      <c r="O7126" s="12"/>
      <c r="P7126" s="9"/>
      <c r="Q7126" s="9"/>
    </row>
    <row r="7127" spans="1:17" x14ac:dyDescent="0.2">
      <c r="A7127" s="9"/>
      <c r="B7127" s="10"/>
      <c r="C7127" s="9"/>
      <c r="D7127" s="11"/>
      <c r="E7127" s="11"/>
      <c r="F7127" s="9"/>
      <c r="G7127" s="9"/>
      <c r="H7127" s="9"/>
      <c r="I7127" s="9"/>
      <c r="J7127" s="9"/>
      <c r="K7127" s="9"/>
      <c r="L7127" s="9"/>
      <c r="M7127" s="9"/>
      <c r="N7127" s="9"/>
      <c r="O7127" s="12"/>
      <c r="P7127" s="9"/>
      <c r="Q7127" s="9"/>
    </row>
    <row r="7128" spans="1:17" x14ac:dyDescent="0.2">
      <c r="A7128" s="9"/>
      <c r="B7128" s="10"/>
      <c r="C7128" s="9"/>
      <c r="D7128" s="11"/>
      <c r="E7128" s="11"/>
      <c r="F7128" s="9"/>
      <c r="G7128" s="9"/>
      <c r="H7128" s="9"/>
      <c r="I7128" s="9"/>
      <c r="J7128" s="9"/>
      <c r="K7128" s="9"/>
      <c r="L7128" s="9"/>
      <c r="M7128" s="9"/>
      <c r="N7128" s="9"/>
      <c r="O7128" s="12"/>
      <c r="P7128" s="9"/>
      <c r="Q7128" s="9"/>
    </row>
    <row r="7129" spans="1:17" x14ac:dyDescent="0.2">
      <c r="A7129" s="9"/>
      <c r="B7129" s="10"/>
      <c r="C7129" s="9"/>
      <c r="D7129" s="11"/>
      <c r="E7129" s="11"/>
      <c r="F7129" s="9"/>
      <c r="G7129" s="9"/>
      <c r="H7129" s="9"/>
      <c r="I7129" s="9"/>
      <c r="J7129" s="9"/>
      <c r="K7129" s="9"/>
      <c r="L7129" s="9"/>
      <c r="M7129" s="9"/>
      <c r="N7129" s="9"/>
      <c r="O7129" s="12"/>
      <c r="P7129" s="9"/>
      <c r="Q7129" s="9"/>
    </row>
    <row r="7130" spans="1:17" x14ac:dyDescent="0.2">
      <c r="A7130" s="9"/>
      <c r="B7130" s="10"/>
      <c r="C7130" s="9"/>
      <c r="D7130" s="11"/>
      <c r="E7130" s="11"/>
      <c r="F7130" s="9"/>
      <c r="G7130" s="9"/>
      <c r="H7130" s="9"/>
      <c r="I7130" s="9"/>
      <c r="J7130" s="9"/>
      <c r="K7130" s="9"/>
      <c r="L7130" s="9"/>
      <c r="M7130" s="9"/>
      <c r="N7130" s="9"/>
      <c r="O7130" s="12"/>
      <c r="P7130" s="9"/>
      <c r="Q7130" s="9"/>
    </row>
    <row r="7131" spans="1:17" x14ac:dyDescent="0.2">
      <c r="A7131" s="9"/>
      <c r="B7131" s="10"/>
      <c r="C7131" s="9"/>
      <c r="D7131" s="11"/>
      <c r="E7131" s="11"/>
      <c r="F7131" s="9"/>
      <c r="G7131" s="9"/>
      <c r="H7131" s="9"/>
      <c r="I7131" s="9"/>
      <c r="J7131" s="9"/>
      <c r="K7131" s="9"/>
      <c r="L7131" s="9"/>
      <c r="M7131" s="9"/>
      <c r="N7131" s="9"/>
      <c r="O7131" s="12"/>
      <c r="P7131" s="9"/>
      <c r="Q7131" s="9"/>
    </row>
    <row r="7132" spans="1:17" x14ac:dyDescent="0.2">
      <c r="A7132" s="9"/>
      <c r="B7132" s="10"/>
      <c r="C7132" s="9"/>
      <c r="D7132" s="11"/>
      <c r="E7132" s="11"/>
      <c r="F7132" s="9"/>
      <c r="G7132" s="9"/>
      <c r="H7132" s="9"/>
      <c r="I7132" s="9"/>
      <c r="J7132" s="9"/>
      <c r="K7132" s="9"/>
      <c r="L7132" s="9"/>
      <c r="M7132" s="9"/>
      <c r="N7132" s="9"/>
      <c r="O7132" s="12"/>
      <c r="P7132" s="9"/>
      <c r="Q7132" s="9"/>
    </row>
    <row r="7133" spans="1:17" x14ac:dyDescent="0.2">
      <c r="A7133" s="9"/>
      <c r="B7133" s="10"/>
      <c r="C7133" s="9"/>
      <c r="D7133" s="11"/>
      <c r="E7133" s="11"/>
      <c r="F7133" s="9"/>
      <c r="G7133" s="9"/>
      <c r="H7133" s="9"/>
      <c r="I7133" s="9"/>
      <c r="J7133" s="9"/>
      <c r="K7133" s="9"/>
      <c r="L7133" s="9"/>
      <c r="M7133" s="9"/>
      <c r="N7133" s="9"/>
      <c r="O7133" s="12"/>
      <c r="P7133" s="9"/>
      <c r="Q7133" s="9"/>
    </row>
    <row r="7134" spans="1:17" x14ac:dyDescent="0.2">
      <c r="A7134" s="9"/>
      <c r="B7134" s="10"/>
      <c r="C7134" s="9"/>
      <c r="D7134" s="11"/>
      <c r="E7134" s="11"/>
      <c r="F7134" s="9"/>
      <c r="G7134" s="9"/>
      <c r="H7134" s="9"/>
      <c r="I7134" s="9"/>
      <c r="J7134" s="9"/>
      <c r="K7134" s="9"/>
      <c r="L7134" s="9"/>
      <c r="M7134" s="9"/>
      <c r="N7134" s="9"/>
      <c r="O7134" s="12"/>
      <c r="P7134" s="9"/>
      <c r="Q7134" s="9"/>
    </row>
    <row r="7135" spans="1:17" x14ac:dyDescent="0.2">
      <c r="A7135" s="9"/>
      <c r="B7135" s="10"/>
      <c r="C7135" s="9"/>
      <c r="D7135" s="11"/>
      <c r="E7135" s="11"/>
      <c r="F7135" s="9"/>
      <c r="G7135" s="9"/>
      <c r="H7135" s="9"/>
      <c r="I7135" s="9"/>
      <c r="J7135" s="9"/>
      <c r="K7135" s="9"/>
      <c r="L7135" s="9"/>
      <c r="M7135" s="9"/>
      <c r="N7135" s="9"/>
      <c r="O7135" s="12"/>
      <c r="P7135" s="9"/>
      <c r="Q7135" s="9"/>
    </row>
    <row r="7136" spans="1:17" x14ac:dyDescent="0.2">
      <c r="A7136" s="9"/>
      <c r="B7136" s="10"/>
      <c r="C7136" s="9"/>
      <c r="D7136" s="11"/>
      <c r="E7136" s="11"/>
      <c r="F7136" s="9"/>
      <c r="G7136" s="9"/>
      <c r="H7136" s="9"/>
      <c r="I7136" s="9"/>
      <c r="J7136" s="9"/>
      <c r="K7136" s="9"/>
      <c r="L7136" s="9"/>
      <c r="M7136" s="9"/>
      <c r="N7136" s="9"/>
      <c r="O7136" s="12"/>
      <c r="P7136" s="9"/>
      <c r="Q7136" s="9"/>
    </row>
    <row r="7137" spans="1:17" x14ac:dyDescent="0.2">
      <c r="A7137" s="9"/>
      <c r="B7137" s="10"/>
      <c r="C7137" s="9"/>
      <c r="D7137" s="11"/>
      <c r="E7137" s="11"/>
      <c r="F7137" s="9"/>
      <c r="G7137" s="9"/>
      <c r="H7137" s="9"/>
      <c r="I7137" s="9"/>
      <c r="J7137" s="9"/>
      <c r="K7137" s="9"/>
      <c r="L7137" s="9"/>
      <c r="M7137" s="9"/>
      <c r="N7137" s="9"/>
      <c r="O7137" s="12"/>
      <c r="P7137" s="9"/>
      <c r="Q7137" s="9"/>
    </row>
    <row r="7138" spans="1:17" x14ac:dyDescent="0.2">
      <c r="A7138" s="9"/>
      <c r="B7138" s="10"/>
      <c r="C7138" s="9"/>
      <c r="D7138" s="11"/>
      <c r="E7138" s="11"/>
      <c r="F7138" s="9"/>
      <c r="G7138" s="9"/>
      <c r="H7138" s="9"/>
      <c r="I7138" s="9"/>
      <c r="J7138" s="9"/>
      <c r="K7138" s="9"/>
      <c r="L7138" s="9"/>
      <c r="M7138" s="9"/>
      <c r="N7138" s="9"/>
      <c r="O7138" s="12"/>
      <c r="P7138" s="9"/>
      <c r="Q7138" s="9"/>
    </row>
    <row r="7139" spans="1:17" x14ac:dyDescent="0.2">
      <c r="A7139" s="9"/>
      <c r="B7139" s="10"/>
      <c r="C7139" s="9"/>
      <c r="D7139" s="11"/>
      <c r="E7139" s="11"/>
      <c r="F7139" s="9"/>
      <c r="G7139" s="9"/>
      <c r="H7139" s="9"/>
      <c r="I7139" s="9"/>
      <c r="J7139" s="9"/>
      <c r="K7139" s="9"/>
      <c r="L7139" s="9"/>
      <c r="M7139" s="9"/>
      <c r="N7139" s="9"/>
      <c r="O7139" s="12"/>
      <c r="P7139" s="9"/>
      <c r="Q7139" s="9"/>
    </row>
    <row r="7140" spans="1:17" x14ac:dyDescent="0.2">
      <c r="A7140" s="9"/>
      <c r="B7140" s="10"/>
      <c r="C7140" s="9"/>
      <c r="D7140" s="11"/>
      <c r="E7140" s="11"/>
      <c r="F7140" s="9"/>
      <c r="G7140" s="9"/>
      <c r="H7140" s="9"/>
      <c r="I7140" s="9"/>
      <c r="J7140" s="9"/>
      <c r="K7140" s="9"/>
      <c r="L7140" s="9"/>
      <c r="M7140" s="9"/>
      <c r="N7140" s="9"/>
      <c r="O7140" s="12"/>
      <c r="P7140" s="9"/>
      <c r="Q7140" s="9"/>
    </row>
    <row r="7141" spans="1:17" x14ac:dyDescent="0.2">
      <c r="A7141" s="9"/>
      <c r="B7141" s="10"/>
      <c r="C7141" s="9"/>
      <c r="D7141" s="11"/>
      <c r="E7141" s="11"/>
      <c r="F7141" s="9"/>
      <c r="G7141" s="9"/>
      <c r="H7141" s="9"/>
      <c r="I7141" s="9"/>
      <c r="J7141" s="9"/>
      <c r="K7141" s="9"/>
      <c r="L7141" s="9"/>
      <c r="M7141" s="9"/>
      <c r="N7141" s="9"/>
      <c r="O7141" s="12"/>
      <c r="P7141" s="9"/>
      <c r="Q7141" s="9"/>
    </row>
    <row r="7142" spans="1:17" x14ac:dyDescent="0.2">
      <c r="A7142" s="9"/>
      <c r="B7142" s="10"/>
      <c r="C7142" s="9"/>
      <c r="D7142" s="11"/>
      <c r="E7142" s="11"/>
      <c r="F7142" s="9"/>
      <c r="G7142" s="9"/>
      <c r="H7142" s="9"/>
      <c r="I7142" s="9"/>
      <c r="J7142" s="9"/>
      <c r="K7142" s="9"/>
      <c r="L7142" s="9"/>
      <c r="M7142" s="9"/>
      <c r="N7142" s="9"/>
      <c r="O7142" s="12"/>
      <c r="P7142" s="9"/>
      <c r="Q7142" s="9"/>
    </row>
    <row r="7143" spans="1:17" x14ac:dyDescent="0.2">
      <c r="A7143" s="9"/>
      <c r="B7143" s="10"/>
      <c r="C7143" s="9"/>
      <c r="D7143" s="11"/>
      <c r="E7143" s="11"/>
      <c r="F7143" s="9"/>
      <c r="G7143" s="9"/>
      <c r="H7143" s="9"/>
      <c r="I7143" s="9"/>
      <c r="J7143" s="9"/>
      <c r="K7143" s="9"/>
      <c r="L7143" s="9"/>
      <c r="M7143" s="9"/>
      <c r="N7143" s="9"/>
      <c r="O7143" s="12"/>
      <c r="P7143" s="9"/>
      <c r="Q7143" s="9"/>
    </row>
    <row r="7144" spans="1:17" x14ac:dyDescent="0.2">
      <c r="A7144" s="9"/>
      <c r="B7144" s="10"/>
      <c r="C7144" s="9"/>
      <c r="D7144" s="11"/>
      <c r="E7144" s="11"/>
      <c r="F7144" s="9"/>
      <c r="G7144" s="9"/>
      <c r="H7144" s="9"/>
      <c r="I7144" s="9"/>
      <c r="J7144" s="9"/>
      <c r="K7144" s="9"/>
      <c r="L7144" s="9"/>
      <c r="M7144" s="9"/>
      <c r="N7144" s="9"/>
      <c r="O7144" s="12"/>
      <c r="P7144" s="9"/>
      <c r="Q7144" s="9"/>
    </row>
    <row r="7145" spans="1:17" x14ac:dyDescent="0.2">
      <c r="A7145" s="9"/>
      <c r="B7145" s="10"/>
      <c r="C7145" s="9"/>
      <c r="D7145" s="11"/>
      <c r="E7145" s="11"/>
      <c r="F7145" s="9"/>
      <c r="G7145" s="9"/>
      <c r="H7145" s="9"/>
      <c r="I7145" s="9"/>
      <c r="J7145" s="9"/>
      <c r="K7145" s="9"/>
      <c r="L7145" s="9"/>
      <c r="M7145" s="9"/>
      <c r="N7145" s="9"/>
      <c r="O7145" s="12"/>
      <c r="P7145" s="9"/>
      <c r="Q7145" s="9"/>
    </row>
    <row r="7146" spans="1:17" x14ac:dyDescent="0.2">
      <c r="A7146" s="9"/>
      <c r="B7146" s="10"/>
      <c r="C7146" s="9"/>
      <c r="D7146" s="11"/>
      <c r="E7146" s="11"/>
      <c r="F7146" s="9"/>
      <c r="G7146" s="9"/>
      <c r="H7146" s="9"/>
      <c r="I7146" s="9"/>
      <c r="J7146" s="9"/>
      <c r="K7146" s="9"/>
      <c r="L7146" s="9"/>
      <c r="M7146" s="9"/>
      <c r="N7146" s="9"/>
      <c r="O7146" s="12"/>
      <c r="P7146" s="9"/>
      <c r="Q7146" s="9"/>
    </row>
    <row r="7147" spans="1:17" x14ac:dyDescent="0.2">
      <c r="A7147" s="9"/>
      <c r="B7147" s="10"/>
      <c r="C7147" s="9"/>
      <c r="D7147" s="11"/>
      <c r="E7147" s="11"/>
      <c r="F7147" s="9"/>
      <c r="G7147" s="9"/>
      <c r="H7147" s="9"/>
      <c r="I7147" s="9"/>
      <c r="J7147" s="9"/>
      <c r="K7147" s="9"/>
      <c r="L7147" s="9"/>
      <c r="M7147" s="9"/>
      <c r="N7147" s="9"/>
      <c r="O7147" s="12"/>
      <c r="P7147" s="9"/>
      <c r="Q7147" s="9"/>
    </row>
    <row r="7148" spans="1:17" x14ac:dyDescent="0.2">
      <c r="A7148" s="9"/>
      <c r="B7148" s="10"/>
      <c r="C7148" s="9"/>
      <c r="D7148" s="11"/>
      <c r="E7148" s="11"/>
      <c r="F7148" s="9"/>
      <c r="G7148" s="9"/>
      <c r="H7148" s="9"/>
      <c r="I7148" s="9"/>
      <c r="J7148" s="9"/>
      <c r="K7148" s="9"/>
      <c r="L7148" s="9"/>
      <c r="M7148" s="9"/>
      <c r="N7148" s="9"/>
      <c r="O7148" s="12"/>
      <c r="P7148" s="9"/>
      <c r="Q7148" s="9"/>
    </row>
    <row r="7149" spans="1:17" x14ac:dyDescent="0.2">
      <c r="A7149" s="9"/>
      <c r="B7149" s="10"/>
      <c r="C7149" s="9"/>
      <c r="D7149" s="11"/>
      <c r="E7149" s="11"/>
      <c r="F7149" s="9"/>
      <c r="G7149" s="9"/>
      <c r="H7149" s="9"/>
      <c r="I7149" s="9"/>
      <c r="J7149" s="9"/>
      <c r="K7149" s="9"/>
      <c r="L7149" s="9"/>
      <c r="M7149" s="9"/>
      <c r="N7149" s="9"/>
      <c r="O7149" s="12"/>
      <c r="P7149" s="9"/>
      <c r="Q7149" s="9"/>
    </row>
    <row r="7150" spans="1:17" x14ac:dyDescent="0.2">
      <c r="A7150" s="9"/>
      <c r="B7150" s="10"/>
      <c r="C7150" s="9"/>
      <c r="D7150" s="11"/>
      <c r="E7150" s="11"/>
      <c r="F7150" s="9"/>
      <c r="G7150" s="9"/>
      <c r="H7150" s="9"/>
      <c r="I7150" s="9"/>
      <c r="J7150" s="9"/>
      <c r="K7150" s="9"/>
      <c r="L7150" s="9"/>
      <c r="M7150" s="9"/>
      <c r="N7150" s="9"/>
      <c r="O7150" s="12"/>
      <c r="P7150" s="9"/>
      <c r="Q7150" s="9"/>
    </row>
    <row r="7151" spans="1:17" x14ac:dyDescent="0.2">
      <c r="A7151" s="9"/>
      <c r="B7151" s="10"/>
      <c r="C7151" s="9"/>
      <c r="D7151" s="11"/>
      <c r="E7151" s="11"/>
      <c r="F7151" s="9"/>
      <c r="G7151" s="9"/>
      <c r="H7151" s="9"/>
      <c r="I7151" s="9"/>
      <c r="J7151" s="9"/>
      <c r="K7151" s="9"/>
      <c r="L7151" s="9"/>
      <c r="M7151" s="9"/>
      <c r="N7151" s="9"/>
      <c r="O7151" s="12"/>
      <c r="P7151" s="9"/>
      <c r="Q7151" s="9"/>
    </row>
    <row r="7152" spans="1:17" x14ac:dyDescent="0.2">
      <c r="A7152" s="9"/>
      <c r="B7152" s="10"/>
      <c r="C7152" s="9"/>
      <c r="D7152" s="11"/>
      <c r="E7152" s="11"/>
      <c r="F7152" s="9"/>
      <c r="G7152" s="9"/>
      <c r="H7152" s="9"/>
      <c r="I7152" s="9"/>
      <c r="J7152" s="9"/>
      <c r="K7152" s="9"/>
      <c r="L7152" s="9"/>
      <c r="M7152" s="9"/>
      <c r="N7152" s="9"/>
      <c r="O7152" s="12"/>
      <c r="P7152" s="9"/>
      <c r="Q7152" s="9"/>
    </row>
    <row r="7153" spans="1:17" x14ac:dyDescent="0.2">
      <c r="A7153" s="9"/>
      <c r="B7153" s="10"/>
      <c r="C7153" s="9"/>
      <c r="D7153" s="11"/>
      <c r="E7153" s="11"/>
      <c r="F7153" s="9"/>
      <c r="G7153" s="9"/>
      <c r="H7153" s="9"/>
      <c r="I7153" s="9"/>
      <c r="J7153" s="9"/>
      <c r="K7153" s="9"/>
      <c r="L7153" s="9"/>
      <c r="M7153" s="9"/>
      <c r="N7153" s="9"/>
      <c r="O7153" s="12"/>
      <c r="P7153" s="9"/>
      <c r="Q7153" s="9"/>
    </row>
    <row r="7154" spans="1:17" x14ac:dyDescent="0.2">
      <c r="A7154" s="9"/>
      <c r="B7154" s="10"/>
      <c r="C7154" s="9"/>
      <c r="D7154" s="11"/>
      <c r="E7154" s="11"/>
      <c r="F7154" s="9"/>
      <c r="G7154" s="9"/>
      <c r="H7154" s="9"/>
      <c r="I7154" s="9"/>
      <c r="J7154" s="9"/>
      <c r="K7154" s="9"/>
      <c r="L7154" s="9"/>
      <c r="M7154" s="9"/>
      <c r="N7154" s="9"/>
      <c r="O7154" s="12"/>
      <c r="P7154" s="9"/>
      <c r="Q7154" s="9"/>
    </row>
    <row r="7155" spans="1:17" x14ac:dyDescent="0.2">
      <c r="A7155" s="9"/>
      <c r="B7155" s="10"/>
      <c r="C7155" s="9"/>
      <c r="D7155" s="11"/>
      <c r="E7155" s="11"/>
      <c r="F7155" s="9"/>
      <c r="G7155" s="9"/>
      <c r="H7155" s="9"/>
      <c r="I7155" s="9"/>
      <c r="J7155" s="9"/>
      <c r="K7155" s="9"/>
      <c r="L7155" s="9"/>
      <c r="M7155" s="9"/>
      <c r="N7155" s="9"/>
      <c r="O7155" s="12"/>
      <c r="P7155" s="9"/>
      <c r="Q7155" s="9"/>
    </row>
    <row r="7156" spans="1:17" x14ac:dyDescent="0.2">
      <c r="A7156" s="9"/>
      <c r="B7156" s="10"/>
      <c r="C7156" s="9"/>
      <c r="D7156" s="11"/>
      <c r="E7156" s="11"/>
      <c r="F7156" s="9"/>
      <c r="G7156" s="9"/>
      <c r="H7156" s="9"/>
      <c r="I7156" s="9"/>
      <c r="J7156" s="9"/>
      <c r="K7156" s="9"/>
      <c r="L7156" s="9"/>
      <c r="M7156" s="9"/>
      <c r="N7156" s="9"/>
      <c r="O7156" s="12"/>
      <c r="P7156" s="9"/>
      <c r="Q7156" s="9"/>
    </row>
    <row r="7157" spans="1:17" x14ac:dyDescent="0.2">
      <c r="A7157" s="9"/>
      <c r="B7157" s="10"/>
      <c r="C7157" s="9"/>
      <c r="D7157" s="11"/>
      <c r="E7157" s="11"/>
      <c r="F7157" s="9"/>
      <c r="G7157" s="9"/>
      <c r="H7157" s="9"/>
      <c r="I7157" s="9"/>
      <c r="J7157" s="9"/>
      <c r="K7157" s="9"/>
      <c r="L7157" s="9"/>
      <c r="M7157" s="9"/>
      <c r="N7157" s="9"/>
      <c r="O7157" s="12"/>
      <c r="P7157" s="9"/>
      <c r="Q7157" s="9"/>
    </row>
    <row r="7158" spans="1:17" x14ac:dyDescent="0.2">
      <c r="A7158" s="9"/>
      <c r="B7158" s="10"/>
      <c r="C7158" s="9"/>
      <c r="D7158" s="11"/>
      <c r="E7158" s="11"/>
      <c r="F7158" s="9"/>
      <c r="G7158" s="9"/>
      <c r="H7158" s="9"/>
      <c r="I7158" s="9"/>
      <c r="J7158" s="9"/>
      <c r="K7158" s="9"/>
      <c r="L7158" s="9"/>
      <c r="M7158" s="9"/>
      <c r="N7158" s="9"/>
      <c r="O7158" s="12"/>
      <c r="P7158" s="9"/>
      <c r="Q7158" s="9"/>
    </row>
    <row r="7159" spans="1:17" x14ac:dyDescent="0.2">
      <c r="A7159" s="9"/>
      <c r="B7159" s="10"/>
      <c r="C7159" s="9"/>
      <c r="D7159" s="11"/>
      <c r="E7159" s="11"/>
      <c r="F7159" s="9"/>
      <c r="G7159" s="9"/>
      <c r="H7159" s="9"/>
      <c r="I7159" s="9"/>
      <c r="J7159" s="9"/>
      <c r="K7159" s="9"/>
      <c r="L7159" s="9"/>
      <c r="M7159" s="9"/>
      <c r="N7159" s="9"/>
      <c r="O7159" s="12"/>
      <c r="P7159" s="9"/>
      <c r="Q7159" s="9"/>
    </row>
    <row r="7160" spans="1:17" x14ac:dyDescent="0.2">
      <c r="A7160" s="9"/>
      <c r="B7160" s="10"/>
      <c r="C7160" s="9"/>
      <c r="D7160" s="11"/>
      <c r="E7160" s="11"/>
      <c r="F7160" s="9"/>
      <c r="G7160" s="9"/>
      <c r="H7160" s="9"/>
      <c r="I7160" s="9"/>
      <c r="J7160" s="9"/>
      <c r="K7160" s="9"/>
      <c r="L7160" s="9"/>
      <c r="M7160" s="9"/>
      <c r="N7160" s="9"/>
      <c r="O7160" s="12"/>
      <c r="P7160" s="9"/>
      <c r="Q7160" s="9"/>
    </row>
    <row r="7161" spans="1:17" x14ac:dyDescent="0.2">
      <c r="A7161" s="9"/>
      <c r="B7161" s="10"/>
      <c r="C7161" s="9"/>
      <c r="D7161" s="11"/>
      <c r="E7161" s="11"/>
      <c r="F7161" s="9"/>
      <c r="G7161" s="9"/>
      <c r="H7161" s="9"/>
      <c r="I7161" s="9"/>
      <c r="J7161" s="9"/>
      <c r="K7161" s="9"/>
      <c r="L7161" s="9"/>
      <c r="M7161" s="9"/>
      <c r="N7161" s="9"/>
      <c r="O7161" s="12"/>
      <c r="P7161" s="9"/>
      <c r="Q7161" s="9"/>
    </row>
    <row r="7162" spans="1:17" x14ac:dyDescent="0.2">
      <c r="A7162" s="9"/>
      <c r="B7162" s="10"/>
      <c r="C7162" s="9"/>
      <c r="D7162" s="11"/>
      <c r="E7162" s="11"/>
      <c r="F7162" s="9"/>
      <c r="G7162" s="9"/>
      <c r="H7162" s="9"/>
      <c r="I7162" s="9"/>
      <c r="J7162" s="9"/>
      <c r="K7162" s="9"/>
      <c r="L7162" s="9"/>
      <c r="M7162" s="9"/>
      <c r="N7162" s="9"/>
      <c r="O7162" s="12"/>
      <c r="P7162" s="9"/>
      <c r="Q7162" s="9"/>
    </row>
    <row r="7163" spans="1:17" x14ac:dyDescent="0.2">
      <c r="A7163" s="9"/>
      <c r="B7163" s="10"/>
      <c r="C7163" s="9"/>
      <c r="D7163" s="11"/>
      <c r="E7163" s="11"/>
      <c r="F7163" s="9"/>
      <c r="G7163" s="9"/>
      <c r="H7163" s="9"/>
      <c r="I7163" s="9"/>
      <c r="J7163" s="9"/>
      <c r="K7163" s="9"/>
      <c r="L7163" s="9"/>
      <c r="M7163" s="9"/>
      <c r="N7163" s="9"/>
      <c r="O7163" s="12"/>
      <c r="P7163" s="9"/>
      <c r="Q7163" s="9"/>
    </row>
    <row r="7164" spans="1:17" x14ac:dyDescent="0.2">
      <c r="A7164" s="9"/>
      <c r="B7164" s="10"/>
      <c r="C7164" s="9"/>
      <c r="D7164" s="11"/>
      <c r="E7164" s="11"/>
      <c r="F7164" s="9"/>
      <c r="G7164" s="9"/>
      <c r="H7164" s="9"/>
      <c r="I7164" s="9"/>
      <c r="J7164" s="9"/>
      <c r="K7164" s="9"/>
      <c r="L7164" s="9"/>
      <c r="M7164" s="9"/>
      <c r="N7164" s="9"/>
      <c r="O7164" s="12"/>
      <c r="P7164" s="9"/>
      <c r="Q7164" s="9"/>
    </row>
    <row r="7165" spans="1:17" x14ac:dyDescent="0.2">
      <c r="A7165" s="9"/>
      <c r="B7165" s="10"/>
      <c r="C7165" s="9"/>
      <c r="D7165" s="11"/>
      <c r="E7165" s="11"/>
      <c r="F7165" s="9"/>
      <c r="G7165" s="9"/>
      <c r="H7165" s="9"/>
      <c r="I7165" s="9"/>
      <c r="J7165" s="9"/>
      <c r="K7165" s="9"/>
      <c r="L7165" s="9"/>
      <c r="M7165" s="9"/>
      <c r="N7165" s="9"/>
      <c r="O7165" s="12"/>
      <c r="P7165" s="9"/>
      <c r="Q7165" s="9"/>
    </row>
    <row r="7166" spans="1:17" x14ac:dyDescent="0.2">
      <c r="A7166" s="9"/>
      <c r="B7166" s="10"/>
      <c r="C7166" s="9"/>
      <c r="D7166" s="11"/>
      <c r="E7166" s="11"/>
      <c r="F7166" s="9"/>
      <c r="G7166" s="9"/>
      <c r="H7166" s="9"/>
      <c r="I7166" s="9"/>
      <c r="J7166" s="9"/>
      <c r="K7166" s="9"/>
      <c r="L7166" s="9"/>
      <c r="M7166" s="9"/>
      <c r="N7166" s="9"/>
      <c r="O7166" s="12"/>
      <c r="P7166" s="9"/>
      <c r="Q7166" s="9"/>
    </row>
    <row r="7167" spans="1:17" x14ac:dyDescent="0.2">
      <c r="A7167" s="9"/>
      <c r="B7167" s="10"/>
      <c r="C7167" s="9"/>
      <c r="D7167" s="11"/>
      <c r="E7167" s="11"/>
      <c r="F7167" s="9"/>
      <c r="G7167" s="9"/>
      <c r="H7167" s="9"/>
      <c r="I7167" s="9"/>
      <c r="J7167" s="9"/>
      <c r="K7167" s="9"/>
      <c r="L7167" s="9"/>
      <c r="M7167" s="9"/>
      <c r="N7167" s="9"/>
      <c r="O7167" s="12"/>
      <c r="P7167" s="9"/>
      <c r="Q7167" s="9"/>
    </row>
    <row r="7168" spans="1:17" x14ac:dyDescent="0.2">
      <c r="A7168" s="9"/>
      <c r="B7168" s="10"/>
      <c r="C7168" s="9"/>
      <c r="D7168" s="11"/>
      <c r="E7168" s="11"/>
      <c r="F7168" s="9"/>
      <c r="G7168" s="9"/>
      <c r="H7168" s="9"/>
      <c r="I7168" s="9"/>
      <c r="J7168" s="9"/>
      <c r="K7168" s="9"/>
      <c r="L7168" s="9"/>
      <c r="M7168" s="9"/>
      <c r="N7168" s="9"/>
      <c r="O7168" s="12"/>
      <c r="P7168" s="9"/>
      <c r="Q7168" s="9"/>
    </row>
    <row r="7169" spans="1:17" x14ac:dyDescent="0.2">
      <c r="A7169" s="9"/>
      <c r="B7169" s="10"/>
      <c r="C7169" s="9"/>
      <c r="D7169" s="11"/>
      <c r="E7169" s="11"/>
      <c r="F7169" s="9"/>
      <c r="G7169" s="9"/>
      <c r="H7169" s="9"/>
      <c r="I7169" s="9"/>
      <c r="J7169" s="9"/>
      <c r="K7169" s="9"/>
      <c r="L7169" s="9"/>
      <c r="M7169" s="9"/>
      <c r="N7169" s="9"/>
      <c r="O7169" s="12"/>
      <c r="P7169" s="9"/>
      <c r="Q7169" s="9"/>
    </row>
    <row r="7170" spans="1:17" x14ac:dyDescent="0.2">
      <c r="A7170" s="9"/>
      <c r="B7170" s="10"/>
      <c r="C7170" s="9"/>
      <c r="D7170" s="11"/>
      <c r="E7170" s="11"/>
      <c r="F7170" s="9"/>
      <c r="G7170" s="9"/>
      <c r="H7170" s="9"/>
      <c r="I7170" s="9"/>
      <c r="J7170" s="9"/>
      <c r="K7170" s="9"/>
      <c r="L7170" s="9"/>
      <c r="M7170" s="9"/>
      <c r="N7170" s="9"/>
      <c r="O7170" s="12"/>
      <c r="P7170" s="9"/>
      <c r="Q7170" s="9"/>
    </row>
    <row r="7171" spans="1:17" x14ac:dyDescent="0.2">
      <c r="A7171" s="9"/>
      <c r="B7171" s="10"/>
      <c r="C7171" s="9"/>
      <c r="D7171" s="11"/>
      <c r="E7171" s="11"/>
      <c r="F7171" s="9"/>
      <c r="G7171" s="9"/>
      <c r="H7171" s="9"/>
      <c r="I7171" s="9"/>
      <c r="J7171" s="9"/>
      <c r="K7171" s="9"/>
      <c r="L7171" s="9"/>
      <c r="M7171" s="9"/>
      <c r="N7171" s="9"/>
      <c r="O7171" s="12"/>
      <c r="P7171" s="9"/>
      <c r="Q7171" s="9"/>
    </row>
    <row r="7172" spans="1:17" x14ac:dyDescent="0.2">
      <c r="A7172" s="9"/>
      <c r="B7172" s="10"/>
      <c r="C7172" s="9"/>
      <c r="D7172" s="11"/>
      <c r="E7172" s="11"/>
      <c r="F7172" s="9"/>
      <c r="G7172" s="9"/>
      <c r="H7172" s="9"/>
      <c r="I7172" s="9"/>
      <c r="J7172" s="9"/>
      <c r="K7172" s="9"/>
      <c r="L7172" s="9"/>
      <c r="M7172" s="9"/>
      <c r="N7172" s="9"/>
      <c r="O7172" s="12"/>
      <c r="P7172" s="9"/>
      <c r="Q7172" s="9"/>
    </row>
    <row r="7173" spans="1:17" x14ac:dyDescent="0.2">
      <c r="A7173" s="9"/>
      <c r="B7173" s="10"/>
      <c r="C7173" s="9"/>
      <c r="D7173" s="11"/>
      <c r="E7173" s="11"/>
      <c r="F7173" s="9"/>
      <c r="G7173" s="9"/>
      <c r="H7173" s="9"/>
      <c r="I7173" s="9"/>
      <c r="J7173" s="9"/>
      <c r="K7173" s="9"/>
      <c r="L7173" s="9"/>
      <c r="M7173" s="9"/>
      <c r="N7173" s="9"/>
      <c r="O7173" s="12"/>
      <c r="P7173" s="9"/>
      <c r="Q7173" s="9"/>
    </row>
    <row r="7174" spans="1:17" x14ac:dyDescent="0.2">
      <c r="A7174" s="9"/>
      <c r="B7174" s="10"/>
      <c r="C7174" s="9"/>
      <c r="D7174" s="11"/>
      <c r="E7174" s="11"/>
      <c r="F7174" s="9"/>
      <c r="G7174" s="9"/>
      <c r="H7174" s="9"/>
      <c r="I7174" s="9"/>
      <c r="J7174" s="9"/>
      <c r="K7174" s="9"/>
      <c r="L7174" s="9"/>
      <c r="M7174" s="9"/>
      <c r="N7174" s="9"/>
      <c r="O7174" s="12"/>
      <c r="P7174" s="9"/>
      <c r="Q7174" s="9"/>
    </row>
    <row r="7175" spans="1:17" x14ac:dyDescent="0.2">
      <c r="A7175" s="9"/>
      <c r="B7175" s="10"/>
      <c r="C7175" s="9"/>
      <c r="D7175" s="11"/>
      <c r="E7175" s="11"/>
      <c r="F7175" s="9"/>
      <c r="G7175" s="9"/>
      <c r="H7175" s="9"/>
      <c r="I7175" s="9"/>
      <c r="J7175" s="9"/>
      <c r="K7175" s="9"/>
      <c r="L7175" s="9"/>
      <c r="M7175" s="9"/>
      <c r="N7175" s="9"/>
      <c r="O7175" s="12"/>
      <c r="P7175" s="9"/>
      <c r="Q7175" s="9"/>
    </row>
    <row r="7176" spans="1:17" x14ac:dyDescent="0.2">
      <c r="A7176" s="9"/>
      <c r="B7176" s="10"/>
      <c r="C7176" s="9"/>
      <c r="D7176" s="11"/>
      <c r="E7176" s="11"/>
      <c r="F7176" s="9"/>
      <c r="G7176" s="9"/>
      <c r="H7176" s="9"/>
      <c r="I7176" s="9"/>
      <c r="J7176" s="9"/>
      <c r="K7176" s="9"/>
      <c r="L7176" s="9"/>
      <c r="M7176" s="9"/>
      <c r="N7176" s="9"/>
      <c r="O7176" s="12"/>
      <c r="P7176" s="9"/>
      <c r="Q7176" s="9"/>
    </row>
    <row r="7177" spans="1:17" x14ac:dyDescent="0.2">
      <c r="A7177" s="9"/>
      <c r="B7177" s="10"/>
      <c r="C7177" s="9"/>
      <c r="D7177" s="11"/>
      <c r="E7177" s="11"/>
      <c r="F7177" s="9"/>
      <c r="G7177" s="9"/>
      <c r="H7177" s="9"/>
      <c r="I7177" s="9"/>
      <c r="J7177" s="9"/>
      <c r="K7177" s="9"/>
      <c r="L7177" s="9"/>
      <c r="M7177" s="9"/>
      <c r="N7177" s="9"/>
      <c r="O7177" s="12"/>
      <c r="P7177" s="9"/>
      <c r="Q7177" s="9"/>
    </row>
    <row r="7178" spans="1:17" x14ac:dyDescent="0.2">
      <c r="A7178" s="9"/>
      <c r="B7178" s="10"/>
      <c r="C7178" s="9"/>
      <c r="D7178" s="11"/>
      <c r="E7178" s="11"/>
      <c r="F7178" s="9"/>
      <c r="G7178" s="9"/>
      <c r="H7178" s="9"/>
      <c r="I7178" s="9"/>
      <c r="J7178" s="9"/>
      <c r="K7178" s="9"/>
      <c r="L7178" s="9"/>
      <c r="M7178" s="9"/>
      <c r="N7178" s="9"/>
      <c r="O7178" s="12"/>
      <c r="P7178" s="9"/>
      <c r="Q7178" s="9"/>
    </row>
    <row r="7179" spans="1:17" x14ac:dyDescent="0.2">
      <c r="A7179" s="9"/>
      <c r="B7179" s="10"/>
      <c r="C7179" s="9"/>
      <c r="D7179" s="11"/>
      <c r="E7179" s="11"/>
      <c r="F7179" s="9"/>
      <c r="G7179" s="9"/>
      <c r="H7179" s="9"/>
      <c r="I7179" s="9"/>
      <c r="J7179" s="9"/>
      <c r="K7179" s="9"/>
      <c r="L7179" s="9"/>
      <c r="M7179" s="9"/>
      <c r="N7179" s="9"/>
      <c r="O7179" s="12"/>
      <c r="P7179" s="9"/>
      <c r="Q7179" s="9"/>
    </row>
    <row r="7180" spans="1:17" x14ac:dyDescent="0.2">
      <c r="A7180" s="9"/>
      <c r="B7180" s="10"/>
      <c r="C7180" s="9"/>
      <c r="D7180" s="11"/>
      <c r="E7180" s="11"/>
      <c r="F7180" s="9"/>
      <c r="G7180" s="9"/>
      <c r="H7180" s="9"/>
      <c r="I7180" s="9"/>
      <c r="J7180" s="9"/>
      <c r="K7180" s="9"/>
      <c r="L7180" s="9"/>
      <c r="M7180" s="9"/>
      <c r="N7180" s="9"/>
      <c r="O7180" s="12"/>
      <c r="P7180" s="9"/>
      <c r="Q7180" s="9"/>
    </row>
    <row r="7181" spans="1:17" x14ac:dyDescent="0.2">
      <c r="A7181" s="9"/>
      <c r="B7181" s="10"/>
      <c r="C7181" s="9"/>
      <c r="D7181" s="11"/>
      <c r="E7181" s="11"/>
      <c r="F7181" s="9"/>
      <c r="G7181" s="9"/>
      <c r="H7181" s="9"/>
      <c r="I7181" s="9"/>
      <c r="J7181" s="9"/>
      <c r="K7181" s="9"/>
      <c r="L7181" s="9"/>
      <c r="M7181" s="9"/>
      <c r="N7181" s="9"/>
      <c r="O7181" s="12"/>
      <c r="P7181" s="9"/>
      <c r="Q7181" s="9"/>
    </row>
    <row r="7182" spans="1:17" x14ac:dyDescent="0.2">
      <c r="A7182" s="9"/>
      <c r="B7182" s="10"/>
      <c r="C7182" s="9"/>
      <c r="D7182" s="11"/>
      <c r="E7182" s="11"/>
      <c r="F7182" s="9"/>
      <c r="G7182" s="9"/>
      <c r="H7182" s="9"/>
      <c r="I7182" s="9"/>
      <c r="J7182" s="9"/>
      <c r="K7182" s="9"/>
      <c r="L7182" s="9"/>
      <c r="M7182" s="9"/>
      <c r="N7182" s="9"/>
      <c r="O7182" s="12"/>
      <c r="P7182" s="9"/>
      <c r="Q7182" s="9"/>
    </row>
    <row r="7183" spans="1:17" x14ac:dyDescent="0.2">
      <c r="A7183" s="9"/>
      <c r="B7183" s="10"/>
      <c r="C7183" s="9"/>
      <c r="D7183" s="11"/>
      <c r="E7183" s="11"/>
      <c r="F7183" s="9"/>
      <c r="G7183" s="9"/>
      <c r="H7183" s="9"/>
      <c r="I7183" s="9"/>
      <c r="J7183" s="9"/>
      <c r="K7183" s="9"/>
      <c r="L7183" s="9"/>
      <c r="M7183" s="9"/>
      <c r="N7183" s="9"/>
      <c r="O7183" s="12"/>
      <c r="P7183" s="9"/>
      <c r="Q7183" s="9"/>
    </row>
    <row r="7184" spans="1:17" x14ac:dyDescent="0.2">
      <c r="A7184" s="9"/>
      <c r="B7184" s="10"/>
      <c r="C7184" s="9"/>
      <c r="D7184" s="11"/>
      <c r="E7184" s="11"/>
      <c r="F7184" s="9"/>
      <c r="G7184" s="9"/>
      <c r="H7184" s="9"/>
      <c r="I7184" s="9"/>
      <c r="J7184" s="9"/>
      <c r="K7184" s="9"/>
      <c r="L7184" s="9"/>
      <c r="M7184" s="9"/>
      <c r="N7184" s="9"/>
      <c r="O7184" s="12"/>
      <c r="P7184" s="9"/>
      <c r="Q7184" s="9"/>
    </row>
    <row r="7185" spans="1:17" x14ac:dyDescent="0.2">
      <c r="A7185" s="9"/>
      <c r="B7185" s="10"/>
      <c r="C7185" s="9"/>
      <c r="D7185" s="11"/>
      <c r="E7185" s="11"/>
      <c r="F7185" s="9"/>
      <c r="G7185" s="9"/>
      <c r="H7185" s="9"/>
      <c r="I7185" s="9"/>
      <c r="J7185" s="9"/>
      <c r="K7185" s="9"/>
      <c r="L7185" s="9"/>
      <c r="M7185" s="9"/>
      <c r="N7185" s="9"/>
      <c r="O7185" s="12"/>
      <c r="P7185" s="9"/>
      <c r="Q7185" s="9"/>
    </row>
    <row r="7186" spans="1:17" x14ac:dyDescent="0.2">
      <c r="A7186" s="9"/>
      <c r="B7186" s="10"/>
      <c r="C7186" s="9"/>
      <c r="D7186" s="11"/>
      <c r="E7186" s="11"/>
      <c r="F7186" s="9"/>
      <c r="G7186" s="9"/>
      <c r="H7186" s="9"/>
      <c r="I7186" s="9"/>
      <c r="J7186" s="9"/>
      <c r="K7186" s="9"/>
      <c r="L7186" s="9"/>
      <c r="M7186" s="9"/>
      <c r="N7186" s="9"/>
      <c r="O7186" s="12"/>
      <c r="P7186" s="9"/>
      <c r="Q7186" s="9"/>
    </row>
    <row r="7187" spans="1:17" x14ac:dyDescent="0.2">
      <c r="A7187" s="9"/>
      <c r="B7187" s="10"/>
      <c r="C7187" s="9"/>
      <c r="D7187" s="11"/>
      <c r="E7187" s="11"/>
      <c r="F7187" s="9"/>
      <c r="G7187" s="9"/>
      <c r="H7187" s="9"/>
      <c r="I7187" s="9"/>
      <c r="J7187" s="9"/>
      <c r="K7187" s="9"/>
      <c r="L7187" s="9"/>
      <c r="M7187" s="9"/>
      <c r="N7187" s="9"/>
      <c r="O7187" s="12"/>
      <c r="P7187" s="9"/>
      <c r="Q7187" s="9"/>
    </row>
    <row r="7188" spans="1:17" x14ac:dyDescent="0.2">
      <c r="A7188" s="9"/>
      <c r="B7188" s="10"/>
      <c r="C7188" s="9"/>
      <c r="D7188" s="11"/>
      <c r="E7188" s="11"/>
      <c r="F7188" s="9"/>
      <c r="G7188" s="9"/>
      <c r="H7188" s="9"/>
      <c r="I7188" s="9"/>
      <c r="J7188" s="9"/>
      <c r="K7188" s="9"/>
      <c r="L7188" s="9"/>
      <c r="M7188" s="9"/>
      <c r="N7188" s="9"/>
      <c r="O7188" s="12"/>
      <c r="P7188" s="9"/>
      <c r="Q7188" s="9"/>
    </row>
    <row r="7189" spans="1:17" x14ac:dyDescent="0.2">
      <c r="A7189" s="9"/>
      <c r="B7189" s="10"/>
      <c r="C7189" s="9"/>
      <c r="D7189" s="11"/>
      <c r="E7189" s="11"/>
      <c r="F7189" s="9"/>
      <c r="G7189" s="9"/>
      <c r="H7189" s="9"/>
      <c r="I7189" s="9"/>
      <c r="J7189" s="9"/>
      <c r="K7189" s="9"/>
      <c r="L7189" s="9"/>
      <c r="M7189" s="9"/>
      <c r="N7189" s="9"/>
      <c r="O7189" s="12"/>
      <c r="P7189" s="9"/>
      <c r="Q7189" s="9"/>
    </row>
    <row r="7190" spans="1:17" x14ac:dyDescent="0.2">
      <c r="A7190" s="9"/>
      <c r="B7190" s="10"/>
      <c r="C7190" s="9"/>
      <c r="D7190" s="11"/>
      <c r="E7190" s="11"/>
      <c r="F7190" s="9"/>
      <c r="G7190" s="9"/>
      <c r="H7190" s="9"/>
      <c r="I7190" s="9"/>
      <c r="J7190" s="9"/>
      <c r="K7190" s="9"/>
      <c r="L7190" s="9"/>
      <c r="M7190" s="9"/>
      <c r="N7190" s="9"/>
      <c r="O7190" s="12"/>
      <c r="P7190" s="9"/>
      <c r="Q7190" s="9"/>
    </row>
    <row r="7191" spans="1:17" x14ac:dyDescent="0.2">
      <c r="A7191" s="9"/>
      <c r="B7191" s="10"/>
      <c r="C7191" s="9"/>
      <c r="D7191" s="11"/>
      <c r="E7191" s="11"/>
      <c r="F7191" s="9"/>
      <c r="G7191" s="9"/>
      <c r="H7191" s="9"/>
      <c r="I7191" s="9"/>
      <c r="J7191" s="9"/>
      <c r="K7191" s="9"/>
      <c r="L7191" s="9"/>
      <c r="M7191" s="9"/>
      <c r="N7191" s="9"/>
      <c r="O7191" s="12"/>
      <c r="P7191" s="9"/>
      <c r="Q7191" s="9"/>
    </row>
    <row r="7192" spans="1:17" x14ac:dyDescent="0.2">
      <c r="A7192" s="9"/>
      <c r="B7192" s="10"/>
      <c r="C7192" s="9"/>
      <c r="D7192" s="11"/>
      <c r="E7192" s="11"/>
      <c r="F7192" s="9"/>
      <c r="G7192" s="9"/>
      <c r="H7192" s="9"/>
      <c r="I7192" s="9"/>
      <c r="J7192" s="9"/>
      <c r="K7192" s="9"/>
      <c r="L7192" s="9"/>
      <c r="M7192" s="9"/>
      <c r="N7192" s="9"/>
      <c r="O7192" s="12"/>
      <c r="P7192" s="9"/>
      <c r="Q7192" s="9"/>
    </row>
    <row r="7193" spans="1:17" x14ac:dyDescent="0.2">
      <c r="A7193" s="9"/>
      <c r="B7193" s="10"/>
      <c r="C7193" s="9"/>
      <c r="D7193" s="11"/>
      <c r="E7193" s="11"/>
      <c r="F7193" s="9"/>
      <c r="G7193" s="9"/>
      <c r="H7193" s="9"/>
      <c r="I7193" s="9"/>
      <c r="J7193" s="9"/>
      <c r="K7193" s="9"/>
      <c r="L7193" s="9"/>
      <c r="M7193" s="9"/>
      <c r="N7193" s="9"/>
      <c r="O7193" s="12"/>
      <c r="P7193" s="9"/>
      <c r="Q7193" s="9"/>
    </row>
    <row r="7194" spans="1:17" x14ac:dyDescent="0.2">
      <c r="A7194" s="9"/>
      <c r="B7194" s="10"/>
      <c r="C7194" s="9"/>
      <c r="D7194" s="11"/>
      <c r="E7194" s="11"/>
      <c r="F7194" s="9"/>
      <c r="G7194" s="9"/>
      <c r="H7194" s="9"/>
      <c r="I7194" s="9"/>
      <c r="J7194" s="9"/>
      <c r="K7194" s="9"/>
      <c r="L7194" s="9"/>
      <c r="M7194" s="9"/>
      <c r="N7194" s="9"/>
      <c r="O7194" s="12"/>
      <c r="P7194" s="9"/>
      <c r="Q7194" s="9"/>
    </row>
    <row r="7195" spans="1:17" x14ac:dyDescent="0.2">
      <c r="A7195" s="9"/>
      <c r="B7195" s="10"/>
      <c r="C7195" s="9"/>
      <c r="D7195" s="11"/>
      <c r="E7195" s="11"/>
      <c r="F7195" s="9"/>
      <c r="G7195" s="9"/>
      <c r="H7195" s="9"/>
      <c r="I7195" s="9"/>
      <c r="J7195" s="9"/>
      <c r="K7195" s="9"/>
      <c r="L7195" s="9"/>
      <c r="M7195" s="9"/>
      <c r="N7195" s="9"/>
      <c r="O7195" s="12"/>
      <c r="P7195" s="9"/>
      <c r="Q7195" s="9"/>
    </row>
    <row r="7196" spans="1:17" x14ac:dyDescent="0.2">
      <c r="A7196" s="9"/>
      <c r="B7196" s="10"/>
      <c r="C7196" s="9"/>
      <c r="D7196" s="11"/>
      <c r="E7196" s="11"/>
      <c r="F7196" s="9"/>
      <c r="G7196" s="9"/>
      <c r="H7196" s="9"/>
      <c r="I7196" s="9"/>
      <c r="J7196" s="9"/>
      <c r="K7196" s="9"/>
      <c r="L7196" s="9"/>
      <c r="M7196" s="9"/>
      <c r="N7196" s="9"/>
      <c r="O7196" s="12"/>
      <c r="P7196" s="9"/>
      <c r="Q7196" s="9"/>
    </row>
    <row r="7197" spans="1:17" x14ac:dyDescent="0.2">
      <c r="A7197" s="9"/>
      <c r="B7197" s="10"/>
      <c r="C7197" s="9"/>
      <c r="D7197" s="11"/>
      <c r="E7197" s="11"/>
      <c r="F7197" s="9"/>
      <c r="G7197" s="9"/>
      <c r="H7197" s="9"/>
      <c r="I7197" s="9"/>
      <c r="J7197" s="9"/>
      <c r="K7197" s="9"/>
      <c r="L7197" s="9"/>
      <c r="M7197" s="9"/>
      <c r="N7197" s="9"/>
      <c r="O7197" s="12"/>
      <c r="P7197" s="9"/>
      <c r="Q7197" s="9"/>
    </row>
    <row r="7198" spans="1:17" x14ac:dyDescent="0.2">
      <c r="A7198" s="9"/>
      <c r="B7198" s="10"/>
      <c r="C7198" s="9"/>
      <c r="D7198" s="11"/>
      <c r="E7198" s="11"/>
      <c r="F7198" s="9"/>
      <c r="G7198" s="9"/>
      <c r="H7198" s="9"/>
      <c r="I7198" s="9"/>
      <c r="J7198" s="9"/>
      <c r="K7198" s="9"/>
      <c r="L7198" s="9"/>
      <c r="M7198" s="9"/>
      <c r="N7198" s="9"/>
      <c r="O7198" s="12"/>
      <c r="P7198" s="9"/>
      <c r="Q7198" s="9"/>
    </row>
    <row r="7199" spans="1:17" x14ac:dyDescent="0.2">
      <c r="A7199" s="9"/>
      <c r="B7199" s="10"/>
      <c r="C7199" s="9"/>
      <c r="D7199" s="11"/>
      <c r="E7199" s="11"/>
      <c r="F7199" s="9"/>
      <c r="G7199" s="9"/>
      <c r="H7199" s="9"/>
      <c r="I7199" s="9"/>
      <c r="J7199" s="9"/>
      <c r="K7199" s="9"/>
      <c r="L7199" s="9"/>
      <c r="M7199" s="9"/>
      <c r="N7199" s="9"/>
      <c r="O7199" s="12"/>
      <c r="P7199" s="9"/>
      <c r="Q7199" s="9"/>
    </row>
    <row r="7200" spans="1:17" x14ac:dyDescent="0.2">
      <c r="A7200" s="9"/>
      <c r="B7200" s="10"/>
      <c r="C7200" s="9"/>
      <c r="D7200" s="11"/>
      <c r="E7200" s="11"/>
      <c r="F7200" s="9"/>
      <c r="G7200" s="9"/>
      <c r="H7200" s="9"/>
      <c r="I7200" s="9"/>
      <c r="J7200" s="9"/>
      <c r="K7200" s="9"/>
      <c r="L7200" s="9"/>
      <c r="M7200" s="9"/>
      <c r="N7200" s="9"/>
      <c r="O7200" s="12"/>
      <c r="P7200" s="9"/>
      <c r="Q7200" s="9"/>
    </row>
    <row r="7201" spans="1:17" x14ac:dyDescent="0.2">
      <c r="A7201" s="9"/>
      <c r="B7201" s="10"/>
      <c r="C7201" s="9"/>
      <c r="D7201" s="11"/>
      <c r="E7201" s="11"/>
      <c r="F7201" s="9"/>
      <c r="G7201" s="9"/>
      <c r="H7201" s="9"/>
      <c r="I7201" s="9"/>
      <c r="J7201" s="9"/>
      <c r="K7201" s="9"/>
      <c r="L7201" s="9"/>
      <c r="M7201" s="9"/>
      <c r="N7201" s="9"/>
      <c r="O7201" s="12"/>
      <c r="P7201" s="9"/>
      <c r="Q7201" s="9"/>
    </row>
    <row r="7202" spans="1:17" x14ac:dyDescent="0.2">
      <c r="A7202" s="9"/>
      <c r="B7202" s="10"/>
      <c r="C7202" s="9"/>
      <c r="D7202" s="11"/>
      <c r="E7202" s="11"/>
      <c r="F7202" s="9"/>
      <c r="G7202" s="9"/>
      <c r="H7202" s="9"/>
      <c r="I7202" s="9"/>
      <c r="J7202" s="9"/>
      <c r="K7202" s="9"/>
      <c r="L7202" s="9"/>
      <c r="M7202" s="9"/>
      <c r="N7202" s="9"/>
      <c r="O7202" s="12"/>
      <c r="P7202" s="9"/>
      <c r="Q7202" s="9"/>
    </row>
    <row r="7203" spans="1:17" x14ac:dyDescent="0.2">
      <c r="A7203" s="9"/>
      <c r="B7203" s="10"/>
      <c r="C7203" s="9"/>
      <c r="D7203" s="11"/>
      <c r="E7203" s="11"/>
      <c r="F7203" s="9"/>
      <c r="G7203" s="9"/>
      <c r="H7203" s="9"/>
      <c r="I7203" s="9"/>
      <c r="J7203" s="9"/>
      <c r="K7203" s="9"/>
      <c r="L7203" s="9"/>
      <c r="M7203" s="9"/>
      <c r="N7203" s="9"/>
      <c r="O7203" s="12"/>
      <c r="P7203" s="9"/>
      <c r="Q7203" s="9"/>
    </row>
    <row r="7204" spans="1:17" x14ac:dyDescent="0.2">
      <c r="A7204" s="9"/>
      <c r="B7204" s="10"/>
      <c r="C7204" s="9"/>
      <c r="D7204" s="11"/>
      <c r="E7204" s="11"/>
      <c r="F7204" s="9"/>
      <c r="G7204" s="9"/>
      <c r="H7204" s="9"/>
      <c r="I7204" s="9"/>
      <c r="J7204" s="9"/>
      <c r="K7204" s="9"/>
      <c r="L7204" s="9"/>
      <c r="M7204" s="9"/>
      <c r="N7204" s="9"/>
      <c r="O7204" s="12"/>
      <c r="P7204" s="9"/>
      <c r="Q7204" s="9"/>
    </row>
    <row r="7205" spans="1:17" x14ac:dyDescent="0.2">
      <c r="A7205" s="9"/>
      <c r="B7205" s="10"/>
      <c r="C7205" s="9"/>
      <c r="D7205" s="11"/>
      <c r="E7205" s="11"/>
      <c r="F7205" s="9"/>
      <c r="G7205" s="9"/>
      <c r="H7205" s="9"/>
      <c r="I7205" s="9"/>
      <c r="J7205" s="9"/>
      <c r="K7205" s="9"/>
      <c r="L7205" s="9"/>
      <c r="M7205" s="9"/>
      <c r="N7205" s="9"/>
      <c r="O7205" s="12"/>
      <c r="P7205" s="9"/>
      <c r="Q7205" s="9"/>
    </row>
    <row r="7206" spans="1:17" x14ac:dyDescent="0.2">
      <c r="A7206" s="9"/>
      <c r="B7206" s="10"/>
      <c r="C7206" s="9"/>
      <c r="D7206" s="11"/>
      <c r="E7206" s="11"/>
      <c r="F7206" s="9"/>
      <c r="G7206" s="9"/>
      <c r="H7206" s="9"/>
      <c r="I7206" s="9"/>
      <c r="J7206" s="9"/>
      <c r="K7206" s="9"/>
      <c r="L7206" s="9"/>
      <c r="M7206" s="9"/>
      <c r="N7206" s="9"/>
      <c r="O7206" s="12"/>
      <c r="P7206" s="9"/>
      <c r="Q7206" s="9"/>
    </row>
    <row r="7207" spans="1:17" x14ac:dyDescent="0.2">
      <c r="A7207" s="9"/>
      <c r="B7207" s="10"/>
      <c r="C7207" s="9"/>
      <c r="D7207" s="11"/>
      <c r="E7207" s="11"/>
      <c r="F7207" s="9"/>
      <c r="G7207" s="9"/>
      <c r="H7207" s="9"/>
      <c r="I7207" s="9"/>
      <c r="J7207" s="9"/>
      <c r="K7207" s="9"/>
      <c r="L7207" s="9"/>
      <c r="M7207" s="9"/>
      <c r="N7207" s="9"/>
      <c r="O7207" s="12"/>
      <c r="P7207" s="9"/>
      <c r="Q7207" s="9"/>
    </row>
    <row r="7208" spans="1:17" x14ac:dyDescent="0.2">
      <c r="A7208" s="9"/>
      <c r="B7208" s="10"/>
      <c r="C7208" s="9"/>
      <c r="D7208" s="11"/>
      <c r="E7208" s="11"/>
      <c r="F7208" s="9"/>
      <c r="G7208" s="9"/>
      <c r="H7208" s="9"/>
      <c r="I7208" s="9"/>
      <c r="J7208" s="9"/>
      <c r="K7208" s="9"/>
      <c r="L7208" s="9"/>
      <c r="M7208" s="9"/>
      <c r="N7208" s="9"/>
      <c r="O7208" s="12"/>
      <c r="P7208" s="9"/>
      <c r="Q7208" s="9"/>
    </row>
    <row r="7209" spans="1:17" x14ac:dyDescent="0.2">
      <c r="A7209" s="9"/>
      <c r="B7209" s="10"/>
      <c r="C7209" s="9"/>
      <c r="D7209" s="11"/>
      <c r="E7209" s="11"/>
      <c r="F7209" s="9"/>
      <c r="G7209" s="9"/>
      <c r="H7209" s="9"/>
      <c r="I7209" s="9"/>
      <c r="J7209" s="9"/>
      <c r="K7209" s="9"/>
      <c r="L7209" s="9"/>
      <c r="M7209" s="9"/>
      <c r="N7209" s="9"/>
      <c r="O7209" s="12"/>
      <c r="P7209" s="9"/>
      <c r="Q7209" s="9"/>
    </row>
    <row r="7210" spans="1:17" x14ac:dyDescent="0.2">
      <c r="A7210" s="9"/>
      <c r="B7210" s="10"/>
      <c r="C7210" s="9"/>
      <c r="D7210" s="11"/>
      <c r="E7210" s="11"/>
      <c r="F7210" s="9"/>
      <c r="G7210" s="9"/>
      <c r="H7210" s="9"/>
      <c r="I7210" s="9"/>
      <c r="J7210" s="9"/>
      <c r="K7210" s="9"/>
      <c r="L7210" s="9"/>
      <c r="M7210" s="9"/>
      <c r="N7210" s="9"/>
      <c r="O7210" s="12"/>
      <c r="P7210" s="9"/>
      <c r="Q7210" s="9"/>
    </row>
    <row r="7211" spans="1:17" x14ac:dyDescent="0.2">
      <c r="A7211" s="9"/>
      <c r="B7211" s="10"/>
      <c r="C7211" s="9"/>
      <c r="D7211" s="11"/>
      <c r="E7211" s="11"/>
      <c r="F7211" s="9"/>
      <c r="G7211" s="9"/>
      <c r="H7211" s="9"/>
      <c r="I7211" s="9"/>
      <c r="J7211" s="9"/>
      <c r="K7211" s="9"/>
      <c r="L7211" s="9"/>
      <c r="M7211" s="9"/>
      <c r="N7211" s="9"/>
      <c r="O7211" s="12"/>
      <c r="P7211" s="9"/>
      <c r="Q7211" s="9"/>
    </row>
    <row r="7212" spans="1:17" x14ac:dyDescent="0.2">
      <c r="A7212" s="9"/>
      <c r="B7212" s="10"/>
      <c r="C7212" s="9"/>
      <c r="D7212" s="11"/>
      <c r="E7212" s="11"/>
      <c r="F7212" s="9"/>
      <c r="G7212" s="9"/>
      <c r="H7212" s="9"/>
      <c r="I7212" s="9"/>
      <c r="J7212" s="9"/>
      <c r="K7212" s="9"/>
      <c r="L7212" s="9"/>
      <c r="M7212" s="9"/>
      <c r="N7212" s="9"/>
      <c r="O7212" s="12"/>
      <c r="P7212" s="9"/>
      <c r="Q7212" s="9"/>
    </row>
    <row r="7213" spans="1:17" x14ac:dyDescent="0.2">
      <c r="A7213" s="9"/>
      <c r="B7213" s="10"/>
      <c r="C7213" s="9"/>
      <c r="D7213" s="11"/>
      <c r="E7213" s="11"/>
      <c r="F7213" s="9"/>
      <c r="G7213" s="9"/>
      <c r="H7213" s="9"/>
      <c r="I7213" s="9"/>
      <c r="J7213" s="9"/>
      <c r="K7213" s="9"/>
      <c r="L7213" s="9"/>
      <c r="M7213" s="9"/>
      <c r="N7213" s="9"/>
      <c r="O7213" s="12"/>
      <c r="P7213" s="9"/>
      <c r="Q7213" s="9"/>
    </row>
    <row r="7214" spans="1:17" x14ac:dyDescent="0.2">
      <c r="A7214" s="9"/>
      <c r="B7214" s="10"/>
      <c r="C7214" s="9"/>
      <c r="D7214" s="11"/>
      <c r="E7214" s="11"/>
      <c r="F7214" s="9"/>
      <c r="G7214" s="9"/>
      <c r="H7214" s="9"/>
      <c r="I7214" s="9"/>
      <c r="J7214" s="9"/>
      <c r="K7214" s="9"/>
      <c r="L7214" s="9"/>
      <c r="M7214" s="9"/>
      <c r="N7214" s="9"/>
      <c r="O7214" s="12"/>
      <c r="P7214" s="9"/>
      <c r="Q7214" s="9"/>
    </row>
    <row r="7215" spans="1:17" x14ac:dyDescent="0.2">
      <c r="A7215" s="9"/>
      <c r="B7215" s="10"/>
      <c r="C7215" s="9"/>
      <c r="D7215" s="11"/>
      <c r="E7215" s="11"/>
      <c r="F7215" s="9"/>
      <c r="G7215" s="9"/>
      <c r="H7215" s="9"/>
      <c r="I7215" s="9"/>
      <c r="J7215" s="9"/>
      <c r="K7215" s="9"/>
      <c r="L7215" s="9"/>
      <c r="M7215" s="9"/>
      <c r="N7215" s="9"/>
      <c r="O7215" s="12"/>
      <c r="P7215" s="9"/>
      <c r="Q7215" s="9"/>
    </row>
    <row r="7216" spans="1:17" x14ac:dyDescent="0.2">
      <c r="A7216" s="9"/>
      <c r="B7216" s="10"/>
      <c r="C7216" s="9"/>
      <c r="D7216" s="11"/>
      <c r="E7216" s="11"/>
      <c r="F7216" s="9"/>
      <c r="G7216" s="9"/>
      <c r="H7216" s="9"/>
      <c r="I7216" s="9"/>
      <c r="J7216" s="9"/>
      <c r="K7216" s="9"/>
      <c r="L7216" s="9"/>
      <c r="M7216" s="9"/>
      <c r="N7216" s="9"/>
      <c r="O7216" s="12"/>
      <c r="P7216" s="9"/>
      <c r="Q7216" s="9"/>
    </row>
    <row r="7217" spans="1:17" x14ac:dyDescent="0.2">
      <c r="A7217" s="9"/>
      <c r="B7217" s="10"/>
      <c r="C7217" s="9"/>
      <c r="D7217" s="11"/>
      <c r="E7217" s="11"/>
      <c r="F7217" s="9"/>
      <c r="G7217" s="9"/>
      <c r="H7217" s="9"/>
      <c r="I7217" s="9"/>
      <c r="J7217" s="9"/>
      <c r="K7217" s="9"/>
      <c r="L7217" s="9"/>
      <c r="M7217" s="9"/>
      <c r="N7217" s="9"/>
      <c r="O7217" s="12"/>
      <c r="P7217" s="9"/>
      <c r="Q7217" s="9"/>
    </row>
    <row r="7218" spans="1:17" x14ac:dyDescent="0.2">
      <c r="A7218" s="9"/>
      <c r="B7218" s="10"/>
      <c r="C7218" s="9"/>
      <c r="D7218" s="11"/>
      <c r="E7218" s="11"/>
      <c r="F7218" s="9"/>
      <c r="G7218" s="9"/>
      <c r="H7218" s="9"/>
      <c r="I7218" s="9"/>
      <c r="J7218" s="9"/>
      <c r="K7218" s="9"/>
      <c r="L7218" s="9"/>
      <c r="M7218" s="9"/>
      <c r="N7218" s="9"/>
      <c r="O7218" s="12"/>
      <c r="P7218" s="9"/>
      <c r="Q7218" s="9"/>
    </row>
    <row r="7219" spans="1:17" x14ac:dyDescent="0.2">
      <c r="A7219" s="9"/>
      <c r="B7219" s="10"/>
      <c r="C7219" s="9"/>
      <c r="D7219" s="11"/>
      <c r="E7219" s="11"/>
      <c r="F7219" s="9"/>
      <c r="G7219" s="9"/>
      <c r="H7219" s="9"/>
      <c r="I7219" s="9"/>
      <c r="J7219" s="9"/>
      <c r="K7219" s="9"/>
      <c r="L7219" s="9"/>
      <c r="M7219" s="9"/>
      <c r="N7219" s="9"/>
      <c r="O7219" s="12"/>
      <c r="P7219" s="9"/>
      <c r="Q7219" s="9"/>
    </row>
    <row r="7220" spans="1:17" x14ac:dyDescent="0.2">
      <c r="A7220" s="9"/>
      <c r="B7220" s="10"/>
      <c r="C7220" s="9"/>
      <c r="D7220" s="11"/>
      <c r="E7220" s="11"/>
      <c r="F7220" s="9"/>
      <c r="G7220" s="9"/>
      <c r="H7220" s="9"/>
      <c r="I7220" s="9"/>
      <c r="J7220" s="9"/>
      <c r="K7220" s="9"/>
      <c r="L7220" s="9"/>
      <c r="M7220" s="9"/>
      <c r="N7220" s="9"/>
      <c r="O7220" s="12"/>
      <c r="P7220" s="9"/>
      <c r="Q7220" s="9"/>
    </row>
    <row r="7221" spans="1:17" x14ac:dyDescent="0.2">
      <c r="A7221" s="9"/>
      <c r="B7221" s="10"/>
      <c r="C7221" s="9"/>
      <c r="D7221" s="11"/>
      <c r="E7221" s="11"/>
      <c r="F7221" s="9"/>
      <c r="G7221" s="9"/>
      <c r="H7221" s="9"/>
      <c r="I7221" s="9"/>
      <c r="J7221" s="9"/>
      <c r="K7221" s="9"/>
      <c r="L7221" s="9"/>
      <c r="M7221" s="9"/>
      <c r="N7221" s="9"/>
      <c r="O7221" s="12"/>
      <c r="P7221" s="9"/>
      <c r="Q7221" s="9"/>
    </row>
    <row r="7222" spans="1:17" x14ac:dyDescent="0.2">
      <c r="A7222" s="9"/>
      <c r="B7222" s="10"/>
      <c r="C7222" s="9"/>
      <c r="D7222" s="11"/>
      <c r="E7222" s="11"/>
      <c r="F7222" s="9"/>
      <c r="G7222" s="9"/>
      <c r="H7222" s="9"/>
      <c r="I7222" s="9"/>
      <c r="J7222" s="9"/>
      <c r="K7222" s="9"/>
      <c r="L7222" s="9"/>
      <c r="M7222" s="9"/>
      <c r="N7222" s="9"/>
      <c r="O7222" s="12"/>
      <c r="P7222" s="9"/>
      <c r="Q7222" s="9"/>
    </row>
    <row r="7223" spans="1:17" x14ac:dyDescent="0.2">
      <c r="A7223" s="9"/>
      <c r="B7223" s="10"/>
      <c r="C7223" s="9"/>
      <c r="D7223" s="11"/>
      <c r="E7223" s="11"/>
      <c r="F7223" s="9"/>
      <c r="G7223" s="9"/>
      <c r="H7223" s="9"/>
      <c r="I7223" s="9"/>
      <c r="J7223" s="9"/>
      <c r="K7223" s="9"/>
      <c r="L7223" s="9"/>
      <c r="M7223" s="9"/>
      <c r="N7223" s="9"/>
      <c r="O7223" s="12"/>
      <c r="P7223" s="9"/>
      <c r="Q7223" s="9"/>
    </row>
    <row r="7224" spans="1:17" x14ac:dyDescent="0.2">
      <c r="A7224" s="9"/>
      <c r="B7224" s="10"/>
      <c r="C7224" s="9"/>
      <c r="D7224" s="11"/>
      <c r="E7224" s="11"/>
      <c r="F7224" s="9"/>
      <c r="G7224" s="9"/>
      <c r="H7224" s="9"/>
      <c r="I7224" s="9"/>
      <c r="J7224" s="9"/>
      <c r="K7224" s="9"/>
      <c r="L7224" s="9"/>
      <c r="M7224" s="9"/>
      <c r="N7224" s="9"/>
      <c r="O7224" s="12"/>
      <c r="P7224" s="9"/>
      <c r="Q7224" s="9"/>
    </row>
    <row r="7225" spans="1:17" x14ac:dyDescent="0.2">
      <c r="A7225" s="9"/>
      <c r="B7225" s="10"/>
      <c r="C7225" s="9"/>
      <c r="D7225" s="11"/>
      <c r="E7225" s="11"/>
      <c r="F7225" s="9"/>
      <c r="G7225" s="9"/>
      <c r="H7225" s="9"/>
      <c r="I7225" s="9"/>
      <c r="J7225" s="9"/>
      <c r="K7225" s="9"/>
      <c r="L7225" s="9"/>
      <c r="M7225" s="9"/>
      <c r="N7225" s="9"/>
      <c r="O7225" s="12"/>
      <c r="P7225" s="9"/>
      <c r="Q7225" s="9"/>
    </row>
    <row r="7226" spans="1:17" x14ac:dyDescent="0.2">
      <c r="A7226" s="9"/>
      <c r="B7226" s="10"/>
      <c r="C7226" s="9"/>
      <c r="D7226" s="11"/>
      <c r="E7226" s="11"/>
      <c r="F7226" s="9"/>
      <c r="G7226" s="9"/>
      <c r="H7226" s="9"/>
      <c r="I7226" s="9"/>
      <c r="J7226" s="9"/>
      <c r="K7226" s="9"/>
      <c r="L7226" s="9"/>
      <c r="M7226" s="9"/>
      <c r="N7226" s="9"/>
      <c r="O7226" s="12"/>
      <c r="P7226" s="9"/>
      <c r="Q7226" s="9"/>
    </row>
    <row r="7227" spans="1:17" x14ac:dyDescent="0.2">
      <c r="A7227" s="9"/>
      <c r="B7227" s="10"/>
      <c r="C7227" s="9"/>
      <c r="D7227" s="11"/>
      <c r="E7227" s="11"/>
      <c r="F7227" s="9"/>
      <c r="G7227" s="9"/>
      <c r="H7227" s="9"/>
      <c r="I7227" s="9"/>
      <c r="J7227" s="9"/>
      <c r="K7227" s="9"/>
      <c r="L7227" s="9"/>
      <c r="M7227" s="9"/>
      <c r="N7227" s="9"/>
      <c r="O7227" s="12"/>
      <c r="P7227" s="9"/>
      <c r="Q7227" s="9"/>
    </row>
    <row r="7228" spans="1:17" x14ac:dyDescent="0.2">
      <c r="A7228" s="9"/>
      <c r="B7228" s="10"/>
      <c r="C7228" s="9"/>
      <c r="D7228" s="11"/>
      <c r="E7228" s="11"/>
      <c r="F7228" s="9"/>
      <c r="G7228" s="9"/>
      <c r="H7228" s="9"/>
      <c r="I7228" s="9"/>
      <c r="J7228" s="9"/>
      <c r="K7228" s="9"/>
      <c r="L7228" s="9"/>
      <c r="M7228" s="9"/>
      <c r="N7228" s="9"/>
      <c r="O7228" s="12"/>
      <c r="P7228" s="9"/>
      <c r="Q7228" s="9"/>
    </row>
    <row r="7229" spans="1:17" x14ac:dyDescent="0.2">
      <c r="A7229" s="9"/>
      <c r="B7229" s="10"/>
      <c r="C7229" s="9"/>
      <c r="D7229" s="11"/>
      <c r="E7229" s="11"/>
      <c r="F7229" s="9"/>
      <c r="G7229" s="9"/>
      <c r="H7229" s="9"/>
      <c r="I7229" s="9"/>
      <c r="J7229" s="9"/>
      <c r="K7229" s="9"/>
      <c r="L7229" s="9"/>
      <c r="M7229" s="9"/>
      <c r="N7229" s="9"/>
      <c r="O7229" s="12"/>
      <c r="P7229" s="9"/>
      <c r="Q7229" s="9"/>
    </row>
    <row r="7230" spans="1:17" x14ac:dyDescent="0.2">
      <c r="A7230" s="9"/>
      <c r="B7230" s="10"/>
      <c r="C7230" s="9"/>
      <c r="D7230" s="11"/>
      <c r="E7230" s="11"/>
      <c r="F7230" s="9"/>
      <c r="G7230" s="9"/>
      <c r="H7230" s="9"/>
      <c r="I7230" s="9"/>
      <c r="J7230" s="9"/>
      <c r="K7230" s="9"/>
      <c r="L7230" s="9"/>
      <c r="M7230" s="9"/>
      <c r="N7230" s="9"/>
      <c r="O7230" s="12"/>
      <c r="P7230" s="9"/>
      <c r="Q7230" s="9"/>
    </row>
    <row r="7231" spans="1:17" x14ac:dyDescent="0.2">
      <c r="A7231" s="9"/>
      <c r="B7231" s="10"/>
      <c r="C7231" s="9"/>
      <c r="D7231" s="11"/>
      <c r="E7231" s="11"/>
      <c r="F7231" s="9"/>
      <c r="G7231" s="9"/>
      <c r="H7231" s="9"/>
      <c r="I7231" s="9"/>
      <c r="J7231" s="9"/>
      <c r="K7231" s="9"/>
      <c r="L7231" s="9"/>
      <c r="M7231" s="9"/>
      <c r="N7231" s="9"/>
      <c r="O7231" s="12"/>
      <c r="P7231" s="9"/>
      <c r="Q7231" s="9"/>
    </row>
    <row r="7232" spans="1:17" x14ac:dyDescent="0.2">
      <c r="A7232" s="9"/>
      <c r="B7232" s="10"/>
      <c r="C7232" s="9"/>
      <c r="D7232" s="11"/>
      <c r="E7232" s="11"/>
      <c r="F7232" s="9"/>
      <c r="G7232" s="9"/>
      <c r="H7232" s="9"/>
      <c r="I7232" s="9"/>
      <c r="J7232" s="9"/>
      <c r="K7232" s="9"/>
      <c r="L7232" s="9"/>
      <c r="M7232" s="9"/>
      <c r="N7232" s="9"/>
      <c r="O7232" s="12"/>
      <c r="P7232" s="9"/>
      <c r="Q7232" s="9"/>
    </row>
    <row r="7233" spans="1:17" x14ac:dyDescent="0.2">
      <c r="A7233" s="9"/>
      <c r="B7233" s="10"/>
      <c r="C7233" s="9"/>
      <c r="D7233" s="11"/>
      <c r="E7233" s="11"/>
      <c r="F7233" s="9"/>
      <c r="G7233" s="9"/>
      <c r="H7233" s="9"/>
      <c r="I7233" s="9"/>
      <c r="J7233" s="9"/>
      <c r="K7233" s="9"/>
      <c r="L7233" s="9"/>
      <c r="M7233" s="9"/>
      <c r="N7233" s="9"/>
      <c r="O7233" s="12"/>
      <c r="P7233" s="9"/>
      <c r="Q7233" s="9"/>
    </row>
    <row r="7234" spans="1:17" x14ac:dyDescent="0.2">
      <c r="A7234" s="9"/>
      <c r="B7234" s="10"/>
      <c r="C7234" s="9"/>
      <c r="D7234" s="11"/>
      <c r="E7234" s="11"/>
      <c r="F7234" s="9"/>
      <c r="G7234" s="9"/>
      <c r="H7234" s="9"/>
      <c r="I7234" s="9"/>
      <c r="J7234" s="9"/>
      <c r="K7234" s="9"/>
      <c r="L7234" s="9"/>
      <c r="M7234" s="9"/>
      <c r="N7234" s="9"/>
      <c r="O7234" s="12"/>
      <c r="P7234" s="9"/>
      <c r="Q7234" s="9"/>
    </row>
    <row r="7235" spans="1:17" x14ac:dyDescent="0.2">
      <c r="A7235" s="9"/>
      <c r="B7235" s="10"/>
      <c r="C7235" s="9"/>
      <c r="D7235" s="11"/>
      <c r="E7235" s="11"/>
      <c r="F7235" s="9"/>
      <c r="G7235" s="9"/>
      <c r="H7235" s="9"/>
      <c r="I7235" s="9"/>
      <c r="J7235" s="9"/>
      <c r="K7235" s="9"/>
      <c r="L7235" s="9"/>
      <c r="M7235" s="9"/>
      <c r="N7235" s="9"/>
      <c r="O7235" s="12"/>
      <c r="P7235" s="9"/>
      <c r="Q7235" s="9"/>
    </row>
    <row r="7236" spans="1:17" x14ac:dyDescent="0.2">
      <c r="A7236" s="9"/>
      <c r="B7236" s="10"/>
      <c r="C7236" s="9"/>
      <c r="D7236" s="11"/>
      <c r="E7236" s="11"/>
      <c r="F7236" s="9"/>
      <c r="G7236" s="9"/>
      <c r="H7236" s="9"/>
      <c r="I7236" s="9"/>
      <c r="J7236" s="9"/>
      <c r="K7236" s="9"/>
      <c r="L7236" s="9"/>
      <c r="M7236" s="9"/>
      <c r="N7236" s="9"/>
      <c r="O7236" s="12"/>
      <c r="P7236" s="9"/>
      <c r="Q7236" s="9"/>
    </row>
    <row r="7237" spans="1:17" x14ac:dyDescent="0.2">
      <c r="A7237" s="9"/>
      <c r="B7237" s="10"/>
      <c r="C7237" s="9"/>
      <c r="D7237" s="11"/>
      <c r="E7237" s="11"/>
      <c r="F7237" s="9"/>
      <c r="G7237" s="9"/>
      <c r="H7237" s="9"/>
      <c r="I7237" s="9"/>
      <c r="J7237" s="9"/>
      <c r="K7237" s="9"/>
      <c r="L7237" s="9"/>
      <c r="M7237" s="9"/>
      <c r="N7237" s="9"/>
      <c r="O7237" s="12"/>
      <c r="P7237" s="9"/>
      <c r="Q7237" s="9"/>
    </row>
    <row r="7238" spans="1:17" x14ac:dyDescent="0.2">
      <c r="A7238" s="9"/>
      <c r="B7238" s="10"/>
      <c r="C7238" s="9"/>
      <c r="D7238" s="11"/>
      <c r="E7238" s="11"/>
      <c r="F7238" s="9"/>
      <c r="G7238" s="9"/>
      <c r="H7238" s="9"/>
      <c r="I7238" s="9"/>
      <c r="J7238" s="9"/>
      <c r="K7238" s="9"/>
      <c r="L7238" s="9"/>
      <c r="M7238" s="9"/>
      <c r="N7238" s="9"/>
      <c r="O7238" s="12"/>
      <c r="P7238" s="9"/>
      <c r="Q7238" s="9"/>
    </row>
    <row r="7239" spans="1:17" x14ac:dyDescent="0.2">
      <c r="A7239" s="9"/>
      <c r="B7239" s="10"/>
      <c r="C7239" s="9"/>
      <c r="D7239" s="11"/>
      <c r="E7239" s="11"/>
      <c r="F7239" s="9"/>
      <c r="G7239" s="9"/>
      <c r="H7239" s="9"/>
      <c r="I7239" s="9"/>
      <c r="J7239" s="9"/>
      <c r="K7239" s="9"/>
      <c r="L7239" s="9"/>
      <c r="M7239" s="9"/>
      <c r="N7239" s="9"/>
      <c r="O7239" s="12"/>
      <c r="P7239" s="9"/>
      <c r="Q7239" s="9"/>
    </row>
    <row r="7240" spans="1:17" x14ac:dyDescent="0.2">
      <c r="A7240" s="9"/>
      <c r="B7240" s="10"/>
      <c r="C7240" s="9"/>
      <c r="D7240" s="11"/>
      <c r="E7240" s="11"/>
      <c r="F7240" s="9"/>
      <c r="G7240" s="9"/>
      <c r="H7240" s="9"/>
      <c r="I7240" s="9"/>
      <c r="J7240" s="9"/>
      <c r="K7240" s="9"/>
      <c r="L7240" s="9"/>
      <c r="M7240" s="9"/>
      <c r="N7240" s="9"/>
      <c r="O7240" s="12"/>
      <c r="P7240" s="9"/>
      <c r="Q7240" s="9"/>
    </row>
    <row r="7241" spans="1:17" x14ac:dyDescent="0.2">
      <c r="A7241" s="9"/>
      <c r="B7241" s="10"/>
      <c r="C7241" s="9"/>
      <c r="D7241" s="11"/>
      <c r="E7241" s="11"/>
      <c r="F7241" s="9"/>
      <c r="G7241" s="9"/>
      <c r="H7241" s="9"/>
      <c r="I7241" s="9"/>
      <c r="J7241" s="9"/>
      <c r="K7241" s="9"/>
      <c r="L7241" s="9"/>
      <c r="M7241" s="9"/>
      <c r="N7241" s="9"/>
      <c r="O7241" s="12"/>
      <c r="P7241" s="9"/>
      <c r="Q7241" s="9"/>
    </row>
    <row r="7242" spans="1:17" x14ac:dyDescent="0.2">
      <c r="A7242" s="9"/>
      <c r="B7242" s="10"/>
      <c r="C7242" s="9"/>
      <c r="D7242" s="11"/>
      <c r="E7242" s="11"/>
      <c r="F7242" s="9"/>
      <c r="G7242" s="9"/>
      <c r="H7242" s="9"/>
      <c r="I7242" s="9"/>
      <c r="J7242" s="9"/>
      <c r="K7242" s="9"/>
      <c r="L7242" s="9"/>
      <c r="M7242" s="9"/>
      <c r="N7242" s="9"/>
      <c r="O7242" s="12"/>
      <c r="P7242" s="9"/>
      <c r="Q7242" s="9"/>
    </row>
    <row r="7243" spans="1:17" x14ac:dyDescent="0.2">
      <c r="A7243" s="9"/>
      <c r="B7243" s="10"/>
      <c r="C7243" s="9"/>
      <c r="D7243" s="11"/>
      <c r="E7243" s="11"/>
      <c r="F7243" s="9"/>
      <c r="G7243" s="9"/>
      <c r="H7243" s="9"/>
      <c r="I7243" s="9"/>
      <c r="J7243" s="9"/>
      <c r="K7243" s="9"/>
      <c r="L7243" s="9"/>
      <c r="M7243" s="9"/>
      <c r="N7243" s="9"/>
      <c r="O7243" s="12"/>
      <c r="P7243" s="9"/>
      <c r="Q7243" s="9"/>
    </row>
    <row r="7244" spans="1:17" x14ac:dyDescent="0.2">
      <c r="A7244" s="9"/>
      <c r="B7244" s="10"/>
      <c r="C7244" s="9"/>
      <c r="D7244" s="11"/>
      <c r="E7244" s="11"/>
      <c r="F7244" s="9"/>
      <c r="G7244" s="9"/>
      <c r="H7244" s="9"/>
      <c r="I7244" s="9"/>
      <c r="J7244" s="9"/>
      <c r="K7244" s="9"/>
      <c r="L7244" s="9"/>
      <c r="M7244" s="9"/>
      <c r="N7244" s="9"/>
      <c r="O7244" s="12"/>
      <c r="P7244" s="9"/>
      <c r="Q7244" s="9"/>
    </row>
    <row r="7245" spans="1:17" x14ac:dyDescent="0.2">
      <c r="A7245" s="9"/>
      <c r="B7245" s="10"/>
      <c r="C7245" s="9"/>
      <c r="D7245" s="11"/>
      <c r="E7245" s="11"/>
      <c r="F7245" s="9"/>
      <c r="G7245" s="9"/>
      <c r="H7245" s="9"/>
      <c r="I7245" s="9"/>
      <c r="J7245" s="9"/>
      <c r="K7245" s="9"/>
      <c r="L7245" s="9"/>
      <c r="M7245" s="9"/>
      <c r="N7245" s="9"/>
      <c r="O7245" s="12"/>
      <c r="P7245" s="9"/>
      <c r="Q7245" s="9"/>
    </row>
    <row r="7246" spans="1:17" x14ac:dyDescent="0.2">
      <c r="A7246" s="9"/>
      <c r="B7246" s="10"/>
      <c r="C7246" s="9"/>
      <c r="D7246" s="11"/>
      <c r="E7246" s="11"/>
      <c r="F7246" s="9"/>
      <c r="G7246" s="9"/>
      <c r="H7246" s="9"/>
      <c r="I7246" s="9"/>
      <c r="J7246" s="9"/>
      <c r="K7246" s="9"/>
      <c r="L7246" s="9"/>
      <c r="M7246" s="9"/>
      <c r="N7246" s="9"/>
      <c r="O7246" s="12"/>
      <c r="P7246" s="9"/>
      <c r="Q7246" s="9"/>
    </row>
    <row r="7247" spans="1:17" x14ac:dyDescent="0.2">
      <c r="A7247" s="9"/>
      <c r="B7247" s="10"/>
      <c r="C7247" s="9"/>
      <c r="D7247" s="11"/>
      <c r="E7247" s="11"/>
      <c r="F7247" s="9"/>
      <c r="G7247" s="9"/>
      <c r="H7247" s="9"/>
      <c r="I7247" s="9"/>
      <c r="J7247" s="9"/>
      <c r="K7247" s="9"/>
      <c r="L7247" s="9"/>
      <c r="M7247" s="9"/>
      <c r="N7247" s="9"/>
      <c r="O7247" s="12"/>
      <c r="P7247" s="9"/>
      <c r="Q7247" s="9"/>
    </row>
    <row r="7248" spans="1:17" x14ac:dyDescent="0.2">
      <c r="A7248" s="9"/>
      <c r="B7248" s="10"/>
      <c r="C7248" s="9"/>
      <c r="D7248" s="11"/>
      <c r="E7248" s="11"/>
      <c r="F7248" s="9"/>
      <c r="G7248" s="9"/>
      <c r="H7248" s="9"/>
      <c r="I7248" s="9"/>
      <c r="J7248" s="9"/>
      <c r="K7248" s="9"/>
      <c r="L7248" s="9"/>
      <c r="M7248" s="9"/>
      <c r="N7248" s="9"/>
      <c r="O7248" s="12"/>
      <c r="P7248" s="9"/>
      <c r="Q7248" s="9"/>
    </row>
    <row r="7249" spans="1:17" x14ac:dyDescent="0.2">
      <c r="A7249" s="9"/>
      <c r="B7249" s="10"/>
      <c r="C7249" s="9"/>
      <c r="D7249" s="11"/>
      <c r="E7249" s="11"/>
      <c r="F7249" s="9"/>
      <c r="G7249" s="9"/>
      <c r="H7249" s="9"/>
      <c r="I7249" s="9"/>
      <c r="J7249" s="9"/>
      <c r="K7249" s="9"/>
      <c r="L7249" s="9"/>
      <c r="M7249" s="9"/>
      <c r="N7249" s="9"/>
      <c r="O7249" s="12"/>
      <c r="P7249" s="9"/>
      <c r="Q7249" s="9"/>
    </row>
    <row r="7250" spans="1:17" x14ac:dyDescent="0.2">
      <c r="A7250" s="9"/>
      <c r="B7250" s="10"/>
      <c r="C7250" s="9"/>
      <c r="D7250" s="11"/>
      <c r="E7250" s="11"/>
      <c r="F7250" s="9"/>
      <c r="G7250" s="9"/>
      <c r="H7250" s="9"/>
      <c r="I7250" s="9"/>
      <c r="J7250" s="9"/>
      <c r="K7250" s="9"/>
      <c r="L7250" s="9"/>
      <c r="M7250" s="9"/>
      <c r="N7250" s="9"/>
      <c r="O7250" s="12"/>
      <c r="P7250" s="9"/>
      <c r="Q7250" s="9"/>
    </row>
    <row r="7251" spans="1:17" x14ac:dyDescent="0.2">
      <c r="A7251" s="9"/>
      <c r="B7251" s="10"/>
      <c r="C7251" s="9"/>
      <c r="D7251" s="11"/>
      <c r="E7251" s="11"/>
      <c r="F7251" s="9"/>
      <c r="G7251" s="9"/>
      <c r="H7251" s="9"/>
      <c r="I7251" s="9"/>
      <c r="J7251" s="9"/>
      <c r="K7251" s="9"/>
      <c r="L7251" s="9"/>
      <c r="M7251" s="9"/>
      <c r="N7251" s="9"/>
      <c r="O7251" s="12"/>
      <c r="P7251" s="9"/>
      <c r="Q7251" s="9"/>
    </row>
    <row r="7252" spans="1:17" x14ac:dyDescent="0.2">
      <c r="A7252" s="9"/>
      <c r="B7252" s="10"/>
      <c r="C7252" s="9"/>
      <c r="D7252" s="11"/>
      <c r="E7252" s="11"/>
      <c r="F7252" s="9"/>
      <c r="G7252" s="9"/>
      <c r="H7252" s="9"/>
      <c r="I7252" s="9"/>
      <c r="J7252" s="9"/>
      <c r="K7252" s="9"/>
      <c r="L7252" s="9"/>
      <c r="M7252" s="9"/>
      <c r="N7252" s="9"/>
      <c r="O7252" s="12"/>
      <c r="P7252" s="9"/>
      <c r="Q7252" s="9"/>
    </row>
    <row r="7253" spans="1:17" x14ac:dyDescent="0.2">
      <c r="A7253" s="9"/>
      <c r="B7253" s="10"/>
      <c r="C7253" s="9"/>
      <c r="D7253" s="11"/>
      <c r="E7253" s="11"/>
      <c r="F7253" s="9"/>
      <c r="G7253" s="9"/>
      <c r="H7253" s="9"/>
      <c r="I7253" s="9"/>
      <c r="J7253" s="9"/>
      <c r="K7253" s="9"/>
      <c r="L7253" s="9"/>
      <c r="M7253" s="9"/>
      <c r="N7253" s="9"/>
      <c r="O7253" s="12"/>
      <c r="P7253" s="9"/>
      <c r="Q7253" s="9"/>
    </row>
    <row r="7254" spans="1:17" x14ac:dyDescent="0.2">
      <c r="A7254" s="9"/>
      <c r="B7254" s="10"/>
      <c r="C7254" s="9"/>
      <c r="D7254" s="11"/>
      <c r="E7254" s="11"/>
      <c r="F7254" s="9"/>
      <c r="G7254" s="9"/>
      <c r="H7254" s="9"/>
      <c r="I7254" s="9"/>
      <c r="J7254" s="9"/>
      <c r="K7254" s="9"/>
      <c r="L7254" s="9"/>
      <c r="M7254" s="9"/>
      <c r="N7254" s="9"/>
      <c r="O7254" s="12"/>
      <c r="P7254" s="9"/>
      <c r="Q7254" s="9"/>
    </row>
    <row r="7255" spans="1:17" x14ac:dyDescent="0.2">
      <c r="A7255" s="9"/>
      <c r="B7255" s="10"/>
      <c r="C7255" s="9"/>
      <c r="D7255" s="11"/>
      <c r="E7255" s="11"/>
      <c r="F7255" s="9"/>
      <c r="G7255" s="9"/>
      <c r="H7255" s="9"/>
      <c r="I7255" s="9"/>
      <c r="J7255" s="9"/>
      <c r="K7255" s="9"/>
      <c r="L7255" s="9"/>
      <c r="M7255" s="9"/>
      <c r="N7255" s="9"/>
      <c r="O7255" s="12"/>
      <c r="P7255" s="9"/>
      <c r="Q7255" s="9"/>
    </row>
    <row r="7256" spans="1:17" x14ac:dyDescent="0.2">
      <c r="A7256" s="9"/>
      <c r="B7256" s="10"/>
      <c r="C7256" s="9"/>
      <c r="D7256" s="11"/>
      <c r="E7256" s="11"/>
      <c r="F7256" s="9"/>
      <c r="G7256" s="9"/>
      <c r="H7256" s="9"/>
      <c r="I7256" s="9"/>
      <c r="J7256" s="9"/>
      <c r="K7256" s="9"/>
      <c r="L7256" s="9"/>
      <c r="M7256" s="9"/>
      <c r="N7256" s="9"/>
      <c r="O7256" s="12"/>
      <c r="P7256" s="9"/>
      <c r="Q7256" s="9"/>
    </row>
    <row r="7257" spans="1:17" x14ac:dyDescent="0.2">
      <c r="A7257" s="9"/>
      <c r="B7257" s="10"/>
      <c r="C7257" s="9"/>
      <c r="D7257" s="11"/>
      <c r="E7257" s="11"/>
      <c r="F7257" s="9"/>
      <c r="G7257" s="9"/>
      <c r="H7257" s="9"/>
      <c r="I7257" s="9"/>
      <c r="J7257" s="9"/>
      <c r="K7257" s="9"/>
      <c r="L7257" s="9"/>
      <c r="M7257" s="9"/>
      <c r="N7257" s="9"/>
      <c r="O7257" s="12"/>
      <c r="P7257" s="9"/>
      <c r="Q7257" s="9"/>
    </row>
    <row r="7258" spans="1:17" x14ac:dyDescent="0.2">
      <c r="A7258" s="9"/>
      <c r="B7258" s="10"/>
      <c r="C7258" s="9"/>
      <c r="D7258" s="11"/>
      <c r="E7258" s="11"/>
      <c r="F7258" s="9"/>
      <c r="G7258" s="9"/>
      <c r="H7258" s="9"/>
      <c r="I7258" s="9"/>
      <c r="J7258" s="9"/>
      <c r="K7258" s="9"/>
      <c r="L7258" s="9"/>
      <c r="M7258" s="9"/>
      <c r="N7258" s="9"/>
      <c r="O7258" s="12"/>
      <c r="P7258" s="9"/>
      <c r="Q7258" s="9"/>
    </row>
    <row r="7259" spans="1:17" x14ac:dyDescent="0.2">
      <c r="A7259" s="9"/>
      <c r="B7259" s="10"/>
      <c r="C7259" s="9"/>
      <c r="D7259" s="11"/>
      <c r="E7259" s="11"/>
      <c r="F7259" s="9"/>
      <c r="G7259" s="9"/>
      <c r="H7259" s="9"/>
      <c r="I7259" s="9"/>
      <c r="J7259" s="9"/>
      <c r="K7259" s="9"/>
      <c r="L7259" s="9"/>
      <c r="M7259" s="9"/>
      <c r="N7259" s="9"/>
      <c r="O7259" s="12"/>
      <c r="P7259" s="9"/>
      <c r="Q7259" s="9"/>
    </row>
    <row r="7260" spans="1:17" x14ac:dyDescent="0.2">
      <c r="A7260" s="9"/>
      <c r="B7260" s="10"/>
      <c r="C7260" s="9"/>
      <c r="D7260" s="11"/>
      <c r="E7260" s="11"/>
      <c r="F7260" s="9"/>
      <c r="G7260" s="9"/>
      <c r="H7260" s="9"/>
      <c r="I7260" s="9"/>
      <c r="J7260" s="9"/>
      <c r="K7260" s="9"/>
      <c r="L7260" s="9"/>
      <c r="M7260" s="9"/>
      <c r="N7260" s="9"/>
      <c r="O7260" s="12"/>
      <c r="P7260" s="9"/>
      <c r="Q7260" s="9"/>
    </row>
    <row r="7261" spans="1:17" x14ac:dyDescent="0.2">
      <c r="A7261" s="9"/>
      <c r="B7261" s="10"/>
      <c r="C7261" s="9"/>
      <c r="D7261" s="11"/>
      <c r="E7261" s="11"/>
      <c r="F7261" s="9"/>
      <c r="G7261" s="9"/>
      <c r="H7261" s="9"/>
      <c r="I7261" s="9"/>
      <c r="J7261" s="9"/>
      <c r="K7261" s="9"/>
      <c r="L7261" s="9"/>
      <c r="M7261" s="9"/>
      <c r="N7261" s="9"/>
      <c r="O7261" s="12"/>
      <c r="P7261" s="9"/>
      <c r="Q7261" s="9"/>
    </row>
    <row r="7262" spans="1:17" x14ac:dyDescent="0.2">
      <c r="A7262" s="9"/>
      <c r="B7262" s="10"/>
      <c r="C7262" s="9"/>
      <c r="D7262" s="11"/>
      <c r="E7262" s="11"/>
      <c r="F7262" s="9"/>
      <c r="G7262" s="9"/>
      <c r="H7262" s="9"/>
      <c r="I7262" s="9"/>
      <c r="J7262" s="9"/>
      <c r="K7262" s="9"/>
      <c r="L7262" s="9"/>
      <c r="M7262" s="9"/>
      <c r="N7262" s="9"/>
      <c r="O7262" s="12"/>
      <c r="P7262" s="9"/>
      <c r="Q7262" s="9"/>
    </row>
    <row r="7263" spans="1:17" x14ac:dyDescent="0.2">
      <c r="A7263" s="9"/>
      <c r="B7263" s="10"/>
      <c r="C7263" s="9"/>
      <c r="D7263" s="11"/>
      <c r="E7263" s="11"/>
      <c r="F7263" s="9"/>
      <c r="G7263" s="9"/>
      <c r="H7263" s="9"/>
      <c r="I7263" s="9"/>
      <c r="J7263" s="9"/>
      <c r="K7263" s="9"/>
      <c r="L7263" s="9"/>
      <c r="M7263" s="9"/>
      <c r="N7263" s="9"/>
      <c r="O7263" s="12"/>
      <c r="P7263" s="9"/>
      <c r="Q7263" s="9"/>
    </row>
    <row r="7264" spans="1:17" x14ac:dyDescent="0.2">
      <c r="A7264" s="9"/>
      <c r="B7264" s="10"/>
      <c r="C7264" s="9"/>
      <c r="D7264" s="11"/>
      <c r="E7264" s="11"/>
      <c r="F7264" s="9"/>
      <c r="G7264" s="9"/>
      <c r="H7264" s="9"/>
      <c r="I7264" s="9"/>
      <c r="J7264" s="9"/>
      <c r="K7264" s="9"/>
      <c r="L7264" s="9"/>
      <c r="M7264" s="9"/>
      <c r="N7264" s="9"/>
      <c r="O7264" s="12"/>
      <c r="P7264" s="9"/>
      <c r="Q7264" s="9"/>
    </row>
    <row r="7265" spans="1:17" x14ac:dyDescent="0.2">
      <c r="A7265" s="9"/>
      <c r="B7265" s="10"/>
      <c r="C7265" s="9"/>
      <c r="D7265" s="11"/>
      <c r="E7265" s="11"/>
      <c r="F7265" s="9"/>
      <c r="G7265" s="9"/>
      <c r="H7265" s="9"/>
      <c r="I7265" s="9"/>
      <c r="J7265" s="9"/>
      <c r="K7265" s="9"/>
      <c r="L7265" s="9"/>
      <c r="M7265" s="9"/>
      <c r="N7265" s="9"/>
      <c r="O7265" s="12"/>
      <c r="P7265" s="9"/>
      <c r="Q7265" s="9"/>
    </row>
    <row r="7266" spans="1:17" x14ac:dyDescent="0.2">
      <c r="A7266" s="9"/>
      <c r="B7266" s="10"/>
      <c r="C7266" s="9"/>
      <c r="D7266" s="11"/>
      <c r="E7266" s="11"/>
      <c r="F7266" s="9"/>
      <c r="G7266" s="9"/>
      <c r="H7266" s="9"/>
      <c r="I7266" s="9"/>
      <c r="J7266" s="9"/>
      <c r="K7266" s="9"/>
      <c r="L7266" s="9"/>
      <c r="M7266" s="9"/>
      <c r="N7266" s="9"/>
      <c r="O7266" s="12"/>
      <c r="P7266" s="9"/>
      <c r="Q7266" s="9"/>
    </row>
    <row r="7267" spans="1:17" x14ac:dyDescent="0.2">
      <c r="A7267" s="9"/>
      <c r="B7267" s="10"/>
      <c r="C7267" s="9"/>
      <c r="D7267" s="11"/>
      <c r="E7267" s="11"/>
      <c r="F7267" s="9"/>
      <c r="G7267" s="9"/>
      <c r="H7267" s="9"/>
      <c r="I7267" s="9"/>
      <c r="J7267" s="9"/>
      <c r="K7267" s="9"/>
      <c r="L7267" s="9"/>
      <c r="M7267" s="9"/>
      <c r="N7267" s="9"/>
      <c r="O7267" s="12"/>
      <c r="P7267" s="9"/>
      <c r="Q7267" s="9"/>
    </row>
    <row r="7268" spans="1:17" x14ac:dyDescent="0.2">
      <c r="A7268" s="9"/>
      <c r="B7268" s="10"/>
      <c r="C7268" s="9"/>
      <c r="D7268" s="11"/>
      <c r="E7268" s="11"/>
      <c r="F7268" s="9"/>
      <c r="G7268" s="9"/>
      <c r="H7268" s="9"/>
      <c r="I7268" s="9"/>
      <c r="J7268" s="9"/>
      <c r="K7268" s="9"/>
      <c r="L7268" s="9"/>
      <c r="M7268" s="9"/>
      <c r="N7268" s="9"/>
      <c r="O7268" s="12"/>
      <c r="P7268" s="9"/>
      <c r="Q7268" s="9"/>
    </row>
    <row r="7269" spans="1:17" x14ac:dyDescent="0.2">
      <c r="A7269" s="9"/>
      <c r="B7269" s="10"/>
      <c r="C7269" s="9"/>
      <c r="D7269" s="11"/>
      <c r="E7269" s="11"/>
      <c r="F7269" s="9"/>
      <c r="G7269" s="9"/>
      <c r="H7269" s="9"/>
      <c r="I7269" s="9"/>
      <c r="J7269" s="9"/>
      <c r="K7269" s="9"/>
      <c r="L7269" s="9"/>
      <c r="M7269" s="9"/>
      <c r="N7269" s="9"/>
      <c r="O7269" s="12"/>
      <c r="P7269" s="9"/>
      <c r="Q7269" s="9"/>
    </row>
    <row r="7270" spans="1:17" x14ac:dyDescent="0.2">
      <c r="A7270" s="9"/>
      <c r="B7270" s="10"/>
      <c r="C7270" s="9"/>
      <c r="D7270" s="11"/>
      <c r="E7270" s="11"/>
      <c r="F7270" s="9"/>
      <c r="G7270" s="9"/>
      <c r="H7270" s="9"/>
      <c r="I7270" s="9"/>
      <c r="J7270" s="9"/>
      <c r="K7270" s="9"/>
      <c r="L7270" s="9"/>
      <c r="M7270" s="9"/>
      <c r="N7270" s="9"/>
      <c r="O7270" s="12"/>
      <c r="P7270" s="9"/>
      <c r="Q7270" s="9"/>
    </row>
    <row r="7271" spans="1:17" x14ac:dyDescent="0.2">
      <c r="A7271" s="9"/>
      <c r="B7271" s="10"/>
      <c r="C7271" s="9"/>
      <c r="D7271" s="11"/>
      <c r="E7271" s="11"/>
      <c r="F7271" s="9"/>
      <c r="G7271" s="9"/>
      <c r="H7271" s="9"/>
      <c r="I7271" s="9"/>
      <c r="J7271" s="9"/>
      <c r="K7271" s="9"/>
      <c r="L7271" s="9"/>
      <c r="M7271" s="9"/>
      <c r="N7271" s="9"/>
      <c r="O7271" s="12"/>
      <c r="P7271" s="9"/>
      <c r="Q7271" s="9"/>
    </row>
    <row r="7272" spans="1:17" x14ac:dyDescent="0.2">
      <c r="A7272" s="9"/>
      <c r="B7272" s="10"/>
      <c r="C7272" s="9"/>
      <c r="D7272" s="11"/>
      <c r="E7272" s="11"/>
      <c r="F7272" s="9"/>
      <c r="G7272" s="9"/>
      <c r="H7272" s="9"/>
      <c r="I7272" s="9"/>
      <c r="J7272" s="9"/>
      <c r="K7272" s="9"/>
      <c r="L7272" s="9"/>
      <c r="M7272" s="9"/>
      <c r="N7272" s="9"/>
      <c r="O7272" s="12"/>
      <c r="P7272" s="9"/>
      <c r="Q7272" s="9"/>
    </row>
    <row r="7273" spans="1:17" x14ac:dyDescent="0.2">
      <c r="A7273" s="9"/>
      <c r="B7273" s="10"/>
      <c r="C7273" s="9"/>
      <c r="D7273" s="11"/>
      <c r="E7273" s="11"/>
      <c r="F7273" s="9"/>
      <c r="G7273" s="9"/>
      <c r="H7273" s="9"/>
      <c r="I7273" s="9"/>
      <c r="J7273" s="9"/>
      <c r="K7273" s="9"/>
      <c r="L7273" s="9"/>
      <c r="M7273" s="9"/>
      <c r="N7273" s="9"/>
      <c r="O7273" s="12"/>
      <c r="P7273" s="9"/>
      <c r="Q7273" s="9"/>
    </row>
    <row r="7274" spans="1:17" x14ac:dyDescent="0.2">
      <c r="A7274" s="9"/>
      <c r="B7274" s="10"/>
      <c r="C7274" s="9"/>
      <c r="D7274" s="11"/>
      <c r="E7274" s="11"/>
      <c r="F7274" s="9"/>
      <c r="G7274" s="9"/>
      <c r="H7274" s="9"/>
      <c r="I7274" s="9"/>
      <c r="J7274" s="9"/>
      <c r="K7274" s="9"/>
      <c r="L7274" s="9"/>
      <c r="M7274" s="9"/>
      <c r="N7274" s="9"/>
      <c r="O7274" s="12"/>
      <c r="P7274" s="9"/>
      <c r="Q7274" s="9"/>
    </row>
    <row r="7275" spans="1:17" x14ac:dyDescent="0.2">
      <c r="A7275" s="9"/>
      <c r="B7275" s="10"/>
      <c r="C7275" s="9"/>
      <c r="D7275" s="11"/>
      <c r="E7275" s="11"/>
      <c r="F7275" s="9"/>
      <c r="G7275" s="9"/>
      <c r="H7275" s="9"/>
      <c r="I7275" s="9"/>
      <c r="J7275" s="9"/>
      <c r="K7275" s="9"/>
      <c r="L7275" s="9"/>
      <c r="M7275" s="9"/>
      <c r="N7275" s="9"/>
      <c r="O7275" s="12"/>
      <c r="P7275" s="9"/>
      <c r="Q7275" s="9"/>
    </row>
    <row r="7276" spans="1:17" x14ac:dyDescent="0.2">
      <c r="A7276" s="9"/>
      <c r="B7276" s="10"/>
      <c r="C7276" s="9"/>
      <c r="D7276" s="11"/>
      <c r="E7276" s="11"/>
      <c r="F7276" s="9"/>
      <c r="G7276" s="9"/>
      <c r="H7276" s="9"/>
      <c r="I7276" s="9"/>
      <c r="J7276" s="9"/>
      <c r="K7276" s="9"/>
      <c r="L7276" s="9"/>
      <c r="M7276" s="9"/>
      <c r="N7276" s="9"/>
      <c r="O7276" s="12"/>
      <c r="P7276" s="9"/>
      <c r="Q7276" s="9"/>
    </row>
    <row r="7277" spans="1:17" x14ac:dyDescent="0.2">
      <c r="A7277" s="9"/>
      <c r="B7277" s="10"/>
      <c r="C7277" s="9"/>
      <c r="D7277" s="11"/>
      <c r="E7277" s="11"/>
      <c r="F7277" s="9"/>
      <c r="G7277" s="9"/>
      <c r="H7277" s="9"/>
      <c r="I7277" s="9"/>
      <c r="J7277" s="9"/>
      <c r="K7277" s="9"/>
      <c r="L7277" s="9"/>
      <c r="M7277" s="9"/>
      <c r="N7277" s="9"/>
      <c r="O7277" s="12"/>
      <c r="P7277" s="9"/>
      <c r="Q7277" s="9"/>
    </row>
    <row r="7278" spans="1:17" x14ac:dyDescent="0.2">
      <c r="A7278" s="9"/>
      <c r="B7278" s="10"/>
      <c r="C7278" s="9"/>
      <c r="D7278" s="11"/>
      <c r="E7278" s="11"/>
      <c r="F7278" s="9"/>
      <c r="G7278" s="9"/>
      <c r="H7278" s="9"/>
      <c r="I7278" s="9"/>
      <c r="J7278" s="9"/>
      <c r="K7278" s="9"/>
      <c r="L7278" s="9"/>
      <c r="M7278" s="9"/>
      <c r="N7278" s="9"/>
      <c r="O7278" s="12"/>
      <c r="P7278" s="9"/>
      <c r="Q7278" s="9"/>
    </row>
    <row r="7279" spans="1:17" x14ac:dyDescent="0.2">
      <c r="A7279" s="9"/>
      <c r="B7279" s="10"/>
      <c r="C7279" s="9"/>
      <c r="D7279" s="11"/>
      <c r="E7279" s="11"/>
      <c r="F7279" s="9"/>
      <c r="G7279" s="9"/>
      <c r="H7279" s="9"/>
      <c r="I7279" s="9"/>
      <c r="J7279" s="9"/>
      <c r="K7279" s="9"/>
      <c r="L7279" s="9"/>
      <c r="M7279" s="9"/>
      <c r="N7279" s="9"/>
      <c r="O7279" s="12"/>
      <c r="P7279" s="9"/>
      <c r="Q7279" s="9"/>
    </row>
    <row r="7280" spans="1:17" x14ac:dyDescent="0.2">
      <c r="A7280" s="9"/>
      <c r="B7280" s="10"/>
      <c r="C7280" s="9"/>
      <c r="D7280" s="11"/>
      <c r="E7280" s="11"/>
      <c r="F7280" s="9"/>
      <c r="G7280" s="9"/>
      <c r="H7280" s="9"/>
      <c r="I7280" s="9"/>
      <c r="J7280" s="9"/>
      <c r="K7280" s="9"/>
      <c r="L7280" s="9"/>
      <c r="M7280" s="9"/>
      <c r="N7280" s="9"/>
      <c r="O7280" s="12"/>
      <c r="P7280" s="9"/>
      <c r="Q7280" s="9"/>
    </row>
    <row r="7281" spans="1:17" x14ac:dyDescent="0.2">
      <c r="A7281" s="9"/>
      <c r="B7281" s="10"/>
      <c r="C7281" s="9"/>
      <c r="D7281" s="11"/>
      <c r="E7281" s="11"/>
      <c r="F7281" s="9"/>
      <c r="G7281" s="9"/>
      <c r="H7281" s="9"/>
      <c r="I7281" s="9"/>
      <c r="J7281" s="9"/>
      <c r="K7281" s="9"/>
      <c r="L7281" s="9"/>
      <c r="M7281" s="9"/>
      <c r="N7281" s="9"/>
      <c r="O7281" s="12"/>
      <c r="P7281" s="9"/>
      <c r="Q7281" s="9"/>
    </row>
    <row r="7282" spans="1:17" x14ac:dyDescent="0.2">
      <c r="A7282" s="9"/>
      <c r="B7282" s="10"/>
      <c r="C7282" s="9"/>
      <c r="D7282" s="11"/>
      <c r="E7282" s="11"/>
      <c r="F7282" s="9"/>
      <c r="G7282" s="9"/>
      <c r="H7282" s="9"/>
      <c r="I7282" s="9"/>
      <c r="J7282" s="9"/>
      <c r="K7282" s="9"/>
      <c r="L7282" s="9"/>
      <c r="M7282" s="9"/>
      <c r="N7282" s="9"/>
      <c r="O7282" s="12"/>
      <c r="P7282" s="9"/>
      <c r="Q7282" s="9"/>
    </row>
    <row r="7283" spans="1:17" x14ac:dyDescent="0.2">
      <c r="A7283" s="9"/>
      <c r="B7283" s="10"/>
      <c r="C7283" s="9"/>
      <c r="D7283" s="11"/>
      <c r="E7283" s="11"/>
      <c r="F7283" s="9"/>
      <c r="G7283" s="9"/>
      <c r="H7283" s="9"/>
      <c r="I7283" s="9"/>
      <c r="J7283" s="9"/>
      <c r="K7283" s="9"/>
      <c r="L7283" s="9"/>
      <c r="M7283" s="9"/>
      <c r="N7283" s="9"/>
      <c r="O7283" s="12"/>
      <c r="P7283" s="9"/>
      <c r="Q7283" s="9"/>
    </row>
    <row r="7284" spans="1:17" x14ac:dyDescent="0.2">
      <c r="A7284" s="9"/>
      <c r="B7284" s="10"/>
      <c r="C7284" s="9"/>
      <c r="D7284" s="11"/>
      <c r="E7284" s="11"/>
      <c r="F7284" s="9"/>
      <c r="G7284" s="9"/>
      <c r="H7284" s="9"/>
      <c r="I7284" s="9"/>
      <c r="J7284" s="9"/>
      <c r="K7284" s="9"/>
      <c r="L7284" s="9"/>
      <c r="M7284" s="9"/>
      <c r="N7284" s="9"/>
      <c r="O7284" s="12"/>
      <c r="P7284" s="9"/>
      <c r="Q7284" s="9"/>
    </row>
    <row r="7285" spans="1:17" x14ac:dyDescent="0.2">
      <c r="A7285" s="9"/>
      <c r="B7285" s="10"/>
      <c r="C7285" s="9"/>
      <c r="D7285" s="11"/>
      <c r="E7285" s="11"/>
      <c r="F7285" s="9"/>
      <c r="G7285" s="9"/>
      <c r="H7285" s="9"/>
      <c r="I7285" s="9"/>
      <c r="J7285" s="9"/>
      <c r="K7285" s="9"/>
      <c r="L7285" s="9"/>
      <c r="M7285" s="9"/>
      <c r="N7285" s="9"/>
      <c r="O7285" s="12"/>
      <c r="P7285" s="9"/>
      <c r="Q7285" s="9"/>
    </row>
    <row r="7286" spans="1:17" x14ac:dyDescent="0.2">
      <c r="A7286" s="9"/>
      <c r="B7286" s="10"/>
      <c r="C7286" s="9"/>
      <c r="D7286" s="11"/>
      <c r="E7286" s="11"/>
      <c r="F7286" s="9"/>
      <c r="G7286" s="9"/>
      <c r="H7286" s="9"/>
      <c r="I7286" s="9"/>
      <c r="J7286" s="9"/>
      <c r="K7286" s="9"/>
      <c r="L7286" s="9"/>
      <c r="M7286" s="9"/>
      <c r="N7286" s="9"/>
      <c r="O7286" s="12"/>
      <c r="P7286" s="9"/>
      <c r="Q7286" s="9"/>
    </row>
    <row r="7287" spans="1:17" x14ac:dyDescent="0.2">
      <c r="A7287" s="9"/>
      <c r="B7287" s="10"/>
      <c r="C7287" s="9"/>
      <c r="D7287" s="11"/>
      <c r="E7287" s="11"/>
      <c r="F7287" s="9"/>
      <c r="G7287" s="9"/>
      <c r="H7287" s="9"/>
      <c r="I7287" s="9"/>
      <c r="J7287" s="9"/>
      <c r="K7287" s="9"/>
      <c r="L7287" s="9"/>
      <c r="M7287" s="9"/>
      <c r="N7287" s="9"/>
      <c r="O7287" s="12"/>
      <c r="P7287" s="9"/>
      <c r="Q7287" s="9"/>
    </row>
    <row r="7288" spans="1:17" x14ac:dyDescent="0.2">
      <c r="A7288" s="9"/>
      <c r="B7288" s="10"/>
      <c r="C7288" s="9"/>
      <c r="D7288" s="11"/>
      <c r="E7288" s="11"/>
      <c r="F7288" s="9"/>
      <c r="G7288" s="9"/>
      <c r="H7288" s="9"/>
      <c r="I7288" s="9"/>
      <c r="J7288" s="9"/>
      <c r="K7288" s="9"/>
      <c r="L7288" s="9"/>
      <c r="M7288" s="9"/>
      <c r="N7288" s="9"/>
      <c r="O7288" s="12"/>
      <c r="P7288" s="9"/>
      <c r="Q7288" s="9"/>
    </row>
    <row r="7289" spans="1:17" x14ac:dyDescent="0.2">
      <c r="A7289" s="9"/>
      <c r="B7289" s="10"/>
      <c r="C7289" s="9"/>
      <c r="D7289" s="11"/>
      <c r="E7289" s="11"/>
      <c r="F7289" s="9"/>
      <c r="G7289" s="9"/>
      <c r="H7289" s="9"/>
      <c r="I7289" s="9"/>
      <c r="J7289" s="9"/>
      <c r="K7289" s="9"/>
      <c r="L7289" s="9"/>
      <c r="M7289" s="9"/>
      <c r="N7289" s="9"/>
      <c r="O7289" s="12"/>
      <c r="P7289" s="9"/>
      <c r="Q7289" s="9"/>
    </row>
    <row r="7290" spans="1:17" x14ac:dyDescent="0.2">
      <c r="A7290" s="9"/>
      <c r="B7290" s="10"/>
      <c r="C7290" s="9"/>
      <c r="D7290" s="11"/>
      <c r="E7290" s="11"/>
      <c r="F7290" s="9"/>
      <c r="G7290" s="9"/>
      <c r="H7290" s="9"/>
      <c r="I7290" s="9"/>
      <c r="J7290" s="9"/>
      <c r="K7290" s="9"/>
      <c r="L7290" s="9"/>
      <c r="M7290" s="9"/>
      <c r="N7290" s="9"/>
      <c r="O7290" s="12"/>
      <c r="P7290" s="9"/>
      <c r="Q7290" s="9"/>
    </row>
    <row r="7291" spans="1:17" x14ac:dyDescent="0.2">
      <c r="A7291" s="9"/>
      <c r="B7291" s="10"/>
      <c r="C7291" s="9"/>
      <c r="D7291" s="11"/>
      <c r="E7291" s="11"/>
      <c r="F7291" s="9"/>
      <c r="G7291" s="9"/>
      <c r="H7291" s="9"/>
      <c r="I7291" s="9"/>
      <c r="J7291" s="9"/>
      <c r="K7291" s="9"/>
      <c r="L7291" s="9"/>
      <c r="M7291" s="9"/>
      <c r="N7291" s="9"/>
      <c r="O7291" s="12"/>
      <c r="P7291" s="9"/>
      <c r="Q7291" s="9"/>
    </row>
    <row r="7292" spans="1:17" x14ac:dyDescent="0.2">
      <c r="A7292" s="9"/>
      <c r="B7292" s="10"/>
      <c r="C7292" s="9"/>
      <c r="D7292" s="11"/>
      <c r="E7292" s="11"/>
      <c r="F7292" s="9"/>
      <c r="G7292" s="9"/>
      <c r="H7292" s="9"/>
      <c r="I7292" s="9"/>
      <c r="J7292" s="9"/>
      <c r="K7292" s="9"/>
      <c r="L7292" s="9"/>
      <c r="M7292" s="9"/>
      <c r="N7292" s="9"/>
      <c r="O7292" s="12"/>
      <c r="P7292" s="9"/>
      <c r="Q7292" s="9"/>
    </row>
    <row r="7293" spans="1:17" x14ac:dyDescent="0.2">
      <c r="A7293" s="9"/>
      <c r="B7293" s="10"/>
      <c r="C7293" s="9"/>
      <c r="D7293" s="11"/>
      <c r="E7293" s="11"/>
      <c r="F7293" s="9"/>
      <c r="G7293" s="9"/>
      <c r="H7293" s="9"/>
      <c r="I7293" s="9"/>
      <c r="J7293" s="9"/>
      <c r="K7293" s="9"/>
      <c r="L7293" s="9"/>
      <c r="M7293" s="9"/>
      <c r="N7293" s="9"/>
      <c r="O7293" s="12"/>
      <c r="P7293" s="9"/>
      <c r="Q7293" s="9"/>
    </row>
    <row r="7294" spans="1:17" x14ac:dyDescent="0.2">
      <c r="A7294" s="9"/>
      <c r="B7294" s="10"/>
      <c r="C7294" s="9"/>
      <c r="D7294" s="11"/>
      <c r="E7294" s="11"/>
      <c r="F7294" s="9"/>
      <c r="G7294" s="9"/>
      <c r="H7294" s="9"/>
      <c r="I7294" s="9"/>
      <c r="J7294" s="9"/>
      <c r="K7294" s="9"/>
      <c r="L7294" s="9"/>
      <c r="M7294" s="9"/>
      <c r="N7294" s="9"/>
      <c r="O7294" s="12"/>
      <c r="P7294" s="9"/>
      <c r="Q7294" s="9"/>
    </row>
    <row r="7295" spans="1:17" x14ac:dyDescent="0.2">
      <c r="A7295" s="9"/>
      <c r="B7295" s="10"/>
      <c r="C7295" s="9"/>
      <c r="D7295" s="11"/>
      <c r="E7295" s="11"/>
      <c r="F7295" s="9"/>
      <c r="G7295" s="9"/>
      <c r="H7295" s="9"/>
      <c r="I7295" s="9"/>
      <c r="J7295" s="9"/>
      <c r="K7295" s="9"/>
      <c r="L7295" s="9"/>
      <c r="M7295" s="9"/>
      <c r="N7295" s="9"/>
      <c r="O7295" s="12"/>
      <c r="P7295" s="9"/>
      <c r="Q7295" s="9"/>
    </row>
    <row r="7296" spans="1:17" x14ac:dyDescent="0.2">
      <c r="A7296" s="9"/>
      <c r="B7296" s="10"/>
      <c r="C7296" s="9"/>
      <c r="D7296" s="11"/>
      <c r="E7296" s="11"/>
      <c r="F7296" s="9"/>
      <c r="G7296" s="9"/>
      <c r="H7296" s="9"/>
      <c r="I7296" s="9"/>
      <c r="J7296" s="9"/>
      <c r="K7296" s="9"/>
      <c r="L7296" s="9"/>
      <c r="M7296" s="9"/>
      <c r="N7296" s="9"/>
      <c r="O7296" s="12"/>
      <c r="P7296" s="9"/>
      <c r="Q7296" s="9"/>
    </row>
    <row r="7297" spans="1:17" x14ac:dyDescent="0.2">
      <c r="A7297" s="9"/>
      <c r="B7297" s="10"/>
      <c r="C7297" s="9"/>
      <c r="D7297" s="11"/>
      <c r="E7297" s="11"/>
      <c r="F7297" s="9"/>
      <c r="G7297" s="9"/>
      <c r="H7297" s="9"/>
      <c r="I7297" s="9"/>
      <c r="J7297" s="9"/>
      <c r="K7297" s="9"/>
      <c r="L7297" s="9"/>
      <c r="M7297" s="9"/>
      <c r="N7297" s="9"/>
      <c r="O7297" s="12"/>
      <c r="P7297" s="9"/>
      <c r="Q7297" s="9"/>
    </row>
    <row r="7298" spans="1:17" x14ac:dyDescent="0.2">
      <c r="A7298" s="9"/>
      <c r="B7298" s="10"/>
      <c r="C7298" s="9"/>
      <c r="D7298" s="11"/>
      <c r="E7298" s="11"/>
      <c r="F7298" s="9"/>
      <c r="G7298" s="9"/>
      <c r="H7298" s="9"/>
      <c r="I7298" s="9"/>
      <c r="J7298" s="9"/>
      <c r="K7298" s="9"/>
      <c r="L7298" s="9"/>
      <c r="M7298" s="9"/>
      <c r="N7298" s="9"/>
      <c r="O7298" s="12"/>
      <c r="P7298" s="9"/>
      <c r="Q7298" s="9"/>
    </row>
    <row r="7299" spans="1:17" x14ac:dyDescent="0.2">
      <c r="A7299" s="9"/>
      <c r="B7299" s="10"/>
      <c r="C7299" s="9"/>
      <c r="D7299" s="11"/>
      <c r="E7299" s="11"/>
      <c r="F7299" s="9"/>
      <c r="G7299" s="9"/>
      <c r="H7299" s="9"/>
      <c r="I7299" s="9"/>
      <c r="J7299" s="9"/>
      <c r="K7299" s="9"/>
      <c r="L7299" s="9"/>
      <c r="M7299" s="9"/>
      <c r="N7299" s="9"/>
      <c r="O7299" s="12"/>
      <c r="P7299" s="9"/>
      <c r="Q7299" s="9"/>
    </row>
    <row r="7300" spans="1:17" x14ac:dyDescent="0.2">
      <c r="A7300" s="9"/>
      <c r="B7300" s="10"/>
      <c r="C7300" s="9"/>
      <c r="D7300" s="11"/>
      <c r="E7300" s="11"/>
      <c r="F7300" s="9"/>
      <c r="G7300" s="9"/>
      <c r="H7300" s="9"/>
      <c r="I7300" s="9"/>
      <c r="J7300" s="9"/>
      <c r="K7300" s="9"/>
      <c r="L7300" s="9"/>
      <c r="M7300" s="9"/>
      <c r="N7300" s="9"/>
      <c r="O7300" s="12"/>
      <c r="P7300" s="9"/>
      <c r="Q7300" s="9"/>
    </row>
    <row r="7301" spans="1:17" x14ac:dyDescent="0.2">
      <c r="A7301" s="9"/>
      <c r="B7301" s="10"/>
      <c r="C7301" s="9"/>
      <c r="D7301" s="11"/>
      <c r="E7301" s="11"/>
      <c r="F7301" s="9"/>
      <c r="G7301" s="9"/>
      <c r="H7301" s="9"/>
      <c r="I7301" s="9"/>
      <c r="J7301" s="9"/>
      <c r="K7301" s="9"/>
      <c r="L7301" s="9"/>
      <c r="M7301" s="9"/>
      <c r="N7301" s="9"/>
      <c r="O7301" s="12"/>
      <c r="P7301" s="9"/>
      <c r="Q7301" s="9"/>
    </row>
    <row r="7302" spans="1:17" x14ac:dyDescent="0.2">
      <c r="A7302" s="9"/>
      <c r="B7302" s="10"/>
      <c r="C7302" s="9"/>
      <c r="D7302" s="11"/>
      <c r="E7302" s="11"/>
      <c r="F7302" s="9"/>
      <c r="G7302" s="9"/>
      <c r="H7302" s="9"/>
      <c r="I7302" s="9"/>
      <c r="J7302" s="9"/>
      <c r="K7302" s="9"/>
      <c r="L7302" s="9"/>
      <c r="M7302" s="9"/>
      <c r="N7302" s="9"/>
      <c r="O7302" s="12"/>
      <c r="P7302" s="9"/>
      <c r="Q7302" s="9"/>
    </row>
    <row r="7303" spans="1:17" x14ac:dyDescent="0.2">
      <c r="A7303" s="9"/>
      <c r="B7303" s="10"/>
      <c r="C7303" s="9"/>
      <c r="D7303" s="11"/>
      <c r="E7303" s="11"/>
      <c r="F7303" s="9"/>
      <c r="G7303" s="9"/>
      <c r="H7303" s="9"/>
      <c r="I7303" s="9"/>
      <c r="J7303" s="9"/>
      <c r="K7303" s="9"/>
      <c r="L7303" s="9"/>
      <c r="M7303" s="9"/>
      <c r="N7303" s="9"/>
      <c r="O7303" s="12"/>
      <c r="P7303" s="9"/>
      <c r="Q7303" s="9"/>
    </row>
    <row r="7304" spans="1:17" x14ac:dyDescent="0.2">
      <c r="A7304" s="9"/>
      <c r="B7304" s="10"/>
      <c r="C7304" s="9"/>
      <c r="D7304" s="11"/>
      <c r="E7304" s="11"/>
      <c r="F7304" s="9"/>
      <c r="G7304" s="9"/>
      <c r="H7304" s="9"/>
      <c r="I7304" s="9"/>
      <c r="J7304" s="9"/>
      <c r="K7304" s="9"/>
      <c r="L7304" s="9"/>
      <c r="M7304" s="9"/>
      <c r="N7304" s="9"/>
      <c r="O7304" s="12"/>
      <c r="P7304" s="9"/>
      <c r="Q7304" s="9"/>
    </row>
    <row r="7305" spans="1:17" x14ac:dyDescent="0.2">
      <c r="A7305" s="9"/>
      <c r="B7305" s="10"/>
      <c r="C7305" s="9"/>
      <c r="D7305" s="11"/>
      <c r="E7305" s="11"/>
      <c r="F7305" s="9"/>
      <c r="G7305" s="9"/>
      <c r="H7305" s="9"/>
      <c r="I7305" s="9"/>
      <c r="J7305" s="9"/>
      <c r="K7305" s="9"/>
      <c r="L7305" s="9"/>
      <c r="M7305" s="9"/>
      <c r="N7305" s="9"/>
      <c r="O7305" s="12"/>
      <c r="P7305" s="9"/>
      <c r="Q7305" s="9"/>
    </row>
    <row r="7306" spans="1:17" x14ac:dyDescent="0.2">
      <c r="A7306" s="9"/>
      <c r="B7306" s="10"/>
      <c r="C7306" s="9"/>
      <c r="D7306" s="11"/>
      <c r="E7306" s="11"/>
      <c r="F7306" s="9"/>
      <c r="G7306" s="9"/>
      <c r="H7306" s="9"/>
      <c r="I7306" s="9"/>
      <c r="J7306" s="9"/>
      <c r="K7306" s="9"/>
      <c r="L7306" s="9"/>
      <c r="M7306" s="9"/>
      <c r="N7306" s="9"/>
      <c r="O7306" s="12"/>
      <c r="P7306" s="9"/>
      <c r="Q7306" s="9"/>
    </row>
    <row r="7307" spans="1:17" x14ac:dyDescent="0.2">
      <c r="A7307" s="9"/>
      <c r="B7307" s="10"/>
      <c r="C7307" s="9"/>
      <c r="D7307" s="11"/>
      <c r="E7307" s="11"/>
      <c r="F7307" s="9"/>
      <c r="G7307" s="9"/>
      <c r="H7307" s="9"/>
      <c r="I7307" s="9"/>
      <c r="J7307" s="9"/>
      <c r="K7307" s="9"/>
      <c r="L7307" s="9"/>
      <c r="M7307" s="9"/>
      <c r="N7307" s="9"/>
      <c r="O7307" s="12"/>
      <c r="P7307" s="9"/>
      <c r="Q7307" s="9"/>
    </row>
    <row r="7308" spans="1:17" x14ac:dyDescent="0.2">
      <c r="A7308" s="9"/>
      <c r="B7308" s="10"/>
      <c r="C7308" s="9"/>
      <c r="D7308" s="11"/>
      <c r="E7308" s="11"/>
      <c r="F7308" s="9"/>
      <c r="G7308" s="9"/>
      <c r="H7308" s="9"/>
      <c r="I7308" s="9"/>
      <c r="J7308" s="9"/>
      <c r="K7308" s="9"/>
      <c r="L7308" s="9"/>
      <c r="M7308" s="9"/>
      <c r="N7308" s="9"/>
      <c r="O7308" s="12"/>
      <c r="P7308" s="9"/>
      <c r="Q7308" s="9"/>
    </row>
    <row r="7309" spans="1:17" x14ac:dyDescent="0.2">
      <c r="A7309" s="9"/>
      <c r="B7309" s="10"/>
      <c r="C7309" s="9"/>
      <c r="D7309" s="11"/>
      <c r="E7309" s="11"/>
      <c r="F7309" s="9"/>
      <c r="G7309" s="9"/>
      <c r="H7309" s="9"/>
      <c r="I7309" s="9"/>
      <c r="J7309" s="9"/>
      <c r="K7309" s="9"/>
      <c r="L7309" s="9"/>
      <c r="M7309" s="9"/>
      <c r="N7309" s="9"/>
      <c r="O7309" s="12"/>
      <c r="P7309" s="9"/>
      <c r="Q7309" s="9"/>
    </row>
    <row r="7310" spans="1:17" x14ac:dyDescent="0.2">
      <c r="A7310" s="9"/>
      <c r="B7310" s="10"/>
      <c r="C7310" s="9"/>
      <c r="D7310" s="11"/>
      <c r="E7310" s="11"/>
      <c r="F7310" s="9"/>
      <c r="G7310" s="9"/>
      <c r="H7310" s="9"/>
      <c r="I7310" s="9"/>
      <c r="J7310" s="9"/>
      <c r="K7310" s="9"/>
      <c r="L7310" s="9"/>
      <c r="M7310" s="9"/>
      <c r="N7310" s="9"/>
      <c r="O7310" s="12"/>
      <c r="P7310" s="9"/>
      <c r="Q7310" s="9"/>
    </row>
    <row r="7311" spans="1:17" x14ac:dyDescent="0.2">
      <c r="A7311" s="9"/>
      <c r="B7311" s="10"/>
      <c r="C7311" s="9"/>
      <c r="D7311" s="11"/>
      <c r="E7311" s="11"/>
      <c r="F7311" s="9"/>
      <c r="G7311" s="9"/>
      <c r="H7311" s="9"/>
      <c r="I7311" s="9"/>
      <c r="J7311" s="9"/>
      <c r="K7311" s="9"/>
      <c r="L7311" s="9"/>
      <c r="M7311" s="9"/>
      <c r="N7311" s="9"/>
      <c r="O7311" s="12"/>
      <c r="P7311" s="9"/>
      <c r="Q7311" s="9"/>
    </row>
    <row r="7312" spans="1:17" x14ac:dyDescent="0.2">
      <c r="A7312" s="9"/>
      <c r="B7312" s="10"/>
      <c r="C7312" s="9"/>
      <c r="D7312" s="11"/>
      <c r="E7312" s="11"/>
      <c r="F7312" s="9"/>
      <c r="G7312" s="9"/>
      <c r="H7312" s="9"/>
      <c r="I7312" s="9"/>
      <c r="J7312" s="9"/>
      <c r="K7312" s="9"/>
      <c r="L7312" s="9"/>
      <c r="M7312" s="9"/>
      <c r="N7312" s="9"/>
      <c r="O7312" s="12"/>
      <c r="P7312" s="9"/>
      <c r="Q7312" s="9"/>
    </row>
    <row r="7313" spans="1:17" x14ac:dyDescent="0.2">
      <c r="A7313" s="9"/>
      <c r="B7313" s="10"/>
      <c r="C7313" s="9"/>
      <c r="D7313" s="11"/>
      <c r="E7313" s="11"/>
      <c r="F7313" s="9"/>
      <c r="G7313" s="9"/>
      <c r="H7313" s="9"/>
      <c r="I7313" s="9"/>
      <c r="J7313" s="9"/>
      <c r="K7313" s="9"/>
      <c r="L7313" s="9"/>
      <c r="M7313" s="9"/>
      <c r="N7313" s="9"/>
      <c r="O7313" s="12"/>
      <c r="P7313" s="9"/>
      <c r="Q7313" s="9"/>
    </row>
    <row r="7314" spans="1:17" x14ac:dyDescent="0.2">
      <c r="A7314" s="9"/>
      <c r="B7314" s="10"/>
      <c r="C7314" s="9"/>
      <c r="D7314" s="11"/>
      <c r="E7314" s="11"/>
      <c r="F7314" s="9"/>
      <c r="G7314" s="9"/>
      <c r="H7314" s="9"/>
      <c r="I7314" s="9"/>
      <c r="J7314" s="9"/>
      <c r="K7314" s="9"/>
      <c r="L7314" s="9"/>
      <c r="M7314" s="9"/>
      <c r="N7314" s="9"/>
      <c r="O7314" s="12"/>
      <c r="P7314" s="9"/>
      <c r="Q7314" s="9"/>
    </row>
    <row r="7315" spans="1:17" x14ac:dyDescent="0.2">
      <c r="A7315" s="9"/>
      <c r="B7315" s="10"/>
      <c r="C7315" s="9"/>
      <c r="D7315" s="11"/>
      <c r="E7315" s="11"/>
      <c r="F7315" s="9"/>
      <c r="G7315" s="9"/>
      <c r="H7315" s="9"/>
      <c r="I7315" s="9"/>
      <c r="J7315" s="9"/>
      <c r="K7315" s="9"/>
      <c r="L7315" s="9"/>
      <c r="M7315" s="9"/>
      <c r="N7315" s="9"/>
      <c r="O7315" s="12"/>
      <c r="P7315" s="9"/>
      <c r="Q7315" s="9"/>
    </row>
    <row r="7316" spans="1:17" x14ac:dyDescent="0.2">
      <c r="A7316" s="9"/>
      <c r="B7316" s="10"/>
      <c r="C7316" s="9"/>
      <c r="D7316" s="11"/>
      <c r="E7316" s="11"/>
      <c r="F7316" s="9"/>
      <c r="G7316" s="9"/>
      <c r="H7316" s="9"/>
      <c r="I7316" s="9"/>
      <c r="J7316" s="9"/>
      <c r="K7316" s="9"/>
      <c r="L7316" s="9"/>
      <c r="M7316" s="9"/>
      <c r="N7316" s="9"/>
      <c r="O7316" s="12"/>
      <c r="P7316" s="9"/>
      <c r="Q7316" s="9"/>
    </row>
    <row r="7317" spans="1:17" x14ac:dyDescent="0.2">
      <c r="A7317" s="9"/>
      <c r="B7317" s="10"/>
      <c r="C7317" s="9"/>
      <c r="D7317" s="11"/>
      <c r="E7317" s="11"/>
      <c r="F7317" s="9"/>
      <c r="G7317" s="9"/>
      <c r="H7317" s="9"/>
      <c r="I7317" s="9"/>
      <c r="J7317" s="9"/>
      <c r="K7317" s="9"/>
      <c r="L7317" s="9"/>
      <c r="M7317" s="9"/>
      <c r="N7317" s="9"/>
      <c r="O7317" s="12"/>
      <c r="P7317" s="9"/>
      <c r="Q7317" s="9"/>
    </row>
    <row r="7318" spans="1:17" x14ac:dyDescent="0.2">
      <c r="A7318" s="9"/>
      <c r="B7318" s="10"/>
      <c r="C7318" s="9"/>
      <c r="D7318" s="11"/>
      <c r="E7318" s="11"/>
      <c r="F7318" s="9"/>
      <c r="G7318" s="9"/>
      <c r="H7318" s="9"/>
      <c r="I7318" s="9"/>
      <c r="J7318" s="9"/>
      <c r="K7318" s="9"/>
      <c r="L7318" s="9"/>
      <c r="M7318" s="9"/>
      <c r="N7318" s="9"/>
      <c r="O7318" s="12"/>
      <c r="P7318" s="9"/>
      <c r="Q7318" s="9"/>
    </row>
    <row r="7319" spans="1:17" x14ac:dyDescent="0.2">
      <c r="A7319" s="9"/>
      <c r="B7319" s="10"/>
      <c r="C7319" s="9"/>
      <c r="D7319" s="11"/>
      <c r="E7319" s="11"/>
      <c r="F7319" s="9"/>
      <c r="G7319" s="9"/>
      <c r="H7319" s="9"/>
      <c r="I7319" s="9"/>
      <c r="J7319" s="9"/>
      <c r="K7319" s="9"/>
      <c r="L7319" s="9"/>
      <c r="M7319" s="9"/>
      <c r="N7319" s="9"/>
      <c r="O7319" s="12"/>
      <c r="P7319" s="9"/>
      <c r="Q7319" s="9"/>
    </row>
    <row r="7320" spans="1:17" x14ac:dyDescent="0.2">
      <c r="A7320" s="9"/>
      <c r="B7320" s="10"/>
      <c r="C7320" s="9"/>
      <c r="D7320" s="11"/>
      <c r="E7320" s="11"/>
      <c r="F7320" s="9"/>
      <c r="G7320" s="9"/>
      <c r="H7320" s="9"/>
      <c r="I7320" s="9"/>
      <c r="J7320" s="9"/>
      <c r="K7320" s="9"/>
      <c r="L7320" s="9"/>
      <c r="M7320" s="9"/>
      <c r="N7320" s="9"/>
      <c r="O7320" s="12"/>
      <c r="P7320" s="9"/>
      <c r="Q7320" s="9"/>
    </row>
    <row r="7321" spans="1:17" x14ac:dyDescent="0.2">
      <c r="A7321" s="9"/>
      <c r="B7321" s="10"/>
      <c r="C7321" s="9"/>
      <c r="D7321" s="11"/>
      <c r="E7321" s="11"/>
      <c r="F7321" s="9"/>
      <c r="G7321" s="9"/>
      <c r="H7321" s="9"/>
      <c r="I7321" s="9"/>
      <c r="J7321" s="9"/>
      <c r="K7321" s="9"/>
      <c r="L7321" s="9"/>
      <c r="M7321" s="9"/>
      <c r="N7321" s="9"/>
      <c r="O7321" s="12"/>
      <c r="P7321" s="9"/>
      <c r="Q7321" s="9"/>
    </row>
    <row r="7322" spans="1:17" x14ac:dyDescent="0.2">
      <c r="A7322" s="9"/>
      <c r="B7322" s="10"/>
      <c r="C7322" s="9"/>
      <c r="D7322" s="11"/>
      <c r="E7322" s="11"/>
      <c r="F7322" s="9"/>
      <c r="G7322" s="9"/>
      <c r="H7322" s="9"/>
      <c r="I7322" s="9"/>
      <c r="J7322" s="9"/>
      <c r="K7322" s="9"/>
      <c r="L7322" s="9"/>
      <c r="M7322" s="9"/>
      <c r="N7322" s="9"/>
      <c r="O7322" s="12"/>
      <c r="P7322" s="9"/>
      <c r="Q7322" s="9"/>
    </row>
    <row r="7323" spans="1:17" x14ac:dyDescent="0.2">
      <c r="A7323" s="9"/>
      <c r="B7323" s="10"/>
      <c r="C7323" s="9"/>
      <c r="D7323" s="11"/>
      <c r="E7323" s="11"/>
      <c r="F7323" s="9"/>
      <c r="G7323" s="9"/>
      <c r="H7323" s="9"/>
      <c r="I7323" s="9"/>
      <c r="J7323" s="9"/>
      <c r="K7323" s="9"/>
      <c r="L7323" s="9"/>
      <c r="M7323" s="9"/>
      <c r="N7323" s="9"/>
      <c r="O7323" s="12"/>
      <c r="P7323" s="9"/>
      <c r="Q7323" s="9"/>
    </row>
    <row r="7324" spans="1:17" x14ac:dyDescent="0.2">
      <c r="A7324" s="9"/>
      <c r="B7324" s="10"/>
      <c r="C7324" s="9"/>
      <c r="D7324" s="11"/>
      <c r="E7324" s="11"/>
      <c r="F7324" s="9"/>
      <c r="G7324" s="9"/>
      <c r="H7324" s="9"/>
      <c r="I7324" s="9"/>
      <c r="J7324" s="9"/>
      <c r="K7324" s="9"/>
      <c r="L7324" s="9"/>
      <c r="M7324" s="9"/>
      <c r="N7324" s="9"/>
      <c r="O7324" s="12"/>
      <c r="P7324" s="9"/>
      <c r="Q7324" s="9"/>
    </row>
    <row r="7325" spans="1:17" x14ac:dyDescent="0.2">
      <c r="A7325" s="9"/>
      <c r="B7325" s="10"/>
      <c r="C7325" s="9"/>
      <c r="D7325" s="11"/>
      <c r="E7325" s="11"/>
      <c r="F7325" s="9"/>
      <c r="G7325" s="9"/>
      <c r="H7325" s="9"/>
      <c r="I7325" s="9"/>
      <c r="J7325" s="9"/>
      <c r="K7325" s="9"/>
      <c r="L7325" s="9"/>
      <c r="M7325" s="9"/>
      <c r="N7325" s="9"/>
      <c r="O7325" s="12"/>
      <c r="P7325" s="9"/>
      <c r="Q7325" s="9"/>
    </row>
    <row r="7326" spans="1:17" x14ac:dyDescent="0.2">
      <c r="A7326" s="9"/>
      <c r="B7326" s="10"/>
      <c r="C7326" s="9"/>
      <c r="D7326" s="11"/>
      <c r="E7326" s="11"/>
      <c r="F7326" s="9"/>
      <c r="G7326" s="9"/>
      <c r="H7326" s="9"/>
      <c r="I7326" s="9"/>
      <c r="J7326" s="9"/>
      <c r="K7326" s="9"/>
      <c r="L7326" s="9"/>
      <c r="M7326" s="9"/>
      <c r="N7326" s="9"/>
      <c r="O7326" s="12"/>
      <c r="P7326" s="9"/>
      <c r="Q7326" s="9"/>
    </row>
    <row r="7327" spans="1:17" x14ac:dyDescent="0.2">
      <c r="A7327" s="9"/>
      <c r="B7327" s="10"/>
      <c r="C7327" s="9"/>
      <c r="D7327" s="11"/>
      <c r="E7327" s="11"/>
      <c r="F7327" s="9"/>
      <c r="G7327" s="9"/>
      <c r="H7327" s="9"/>
      <c r="I7327" s="9"/>
      <c r="J7327" s="9"/>
      <c r="K7327" s="9"/>
      <c r="L7327" s="9"/>
      <c r="M7327" s="9"/>
      <c r="N7327" s="9"/>
      <c r="O7327" s="12"/>
      <c r="P7327" s="9"/>
      <c r="Q7327" s="9"/>
    </row>
    <row r="7328" spans="1:17" x14ac:dyDescent="0.2">
      <c r="A7328" s="9"/>
      <c r="B7328" s="10"/>
      <c r="C7328" s="9"/>
      <c r="D7328" s="11"/>
      <c r="E7328" s="11"/>
      <c r="F7328" s="9"/>
      <c r="G7328" s="9"/>
      <c r="H7328" s="9"/>
      <c r="I7328" s="9"/>
      <c r="J7328" s="9"/>
      <c r="K7328" s="9"/>
      <c r="L7328" s="9"/>
      <c r="M7328" s="9"/>
      <c r="N7328" s="9"/>
      <c r="O7328" s="12"/>
      <c r="P7328" s="9"/>
      <c r="Q7328" s="9"/>
    </row>
    <row r="7329" spans="1:17" x14ac:dyDescent="0.2">
      <c r="A7329" s="9"/>
      <c r="B7329" s="10"/>
      <c r="C7329" s="9"/>
      <c r="D7329" s="11"/>
      <c r="E7329" s="11"/>
      <c r="F7329" s="9"/>
      <c r="G7329" s="9"/>
      <c r="H7329" s="9"/>
      <c r="I7329" s="9"/>
      <c r="J7329" s="9"/>
      <c r="K7329" s="9"/>
      <c r="L7329" s="9"/>
      <c r="M7329" s="9"/>
      <c r="N7329" s="9"/>
      <c r="O7329" s="12"/>
      <c r="P7329" s="9"/>
      <c r="Q7329" s="9"/>
    </row>
    <row r="7330" spans="1:17" x14ac:dyDescent="0.2">
      <c r="A7330" s="9"/>
      <c r="B7330" s="10"/>
      <c r="C7330" s="9"/>
      <c r="D7330" s="11"/>
      <c r="E7330" s="11"/>
      <c r="F7330" s="9"/>
      <c r="G7330" s="9"/>
      <c r="H7330" s="9"/>
      <c r="I7330" s="9"/>
      <c r="J7330" s="9"/>
      <c r="K7330" s="9"/>
      <c r="L7330" s="9"/>
      <c r="M7330" s="9"/>
      <c r="N7330" s="9"/>
      <c r="O7330" s="12"/>
      <c r="P7330" s="9"/>
      <c r="Q7330" s="9"/>
    </row>
    <row r="7331" spans="1:17" x14ac:dyDescent="0.2">
      <c r="A7331" s="9"/>
      <c r="B7331" s="10"/>
      <c r="C7331" s="9"/>
      <c r="D7331" s="11"/>
      <c r="E7331" s="11"/>
      <c r="F7331" s="9"/>
      <c r="G7331" s="9"/>
      <c r="H7331" s="9"/>
      <c r="I7331" s="9"/>
      <c r="J7331" s="9"/>
      <c r="K7331" s="9"/>
      <c r="L7331" s="9"/>
      <c r="M7331" s="9"/>
      <c r="N7331" s="9"/>
      <c r="O7331" s="12"/>
      <c r="P7331" s="9"/>
      <c r="Q7331" s="9"/>
    </row>
    <row r="7332" spans="1:17" x14ac:dyDescent="0.2">
      <c r="A7332" s="9"/>
      <c r="B7332" s="10"/>
      <c r="C7332" s="9"/>
      <c r="D7332" s="11"/>
      <c r="E7332" s="11"/>
      <c r="F7332" s="9"/>
      <c r="G7332" s="9"/>
      <c r="H7332" s="9"/>
      <c r="I7332" s="9"/>
      <c r="J7332" s="9"/>
      <c r="K7332" s="9"/>
      <c r="L7332" s="9"/>
      <c r="M7332" s="9"/>
      <c r="N7332" s="9"/>
      <c r="O7332" s="12"/>
      <c r="P7332" s="9"/>
      <c r="Q7332" s="9"/>
    </row>
    <row r="7333" spans="1:17" x14ac:dyDescent="0.2">
      <c r="A7333" s="9"/>
      <c r="B7333" s="10"/>
      <c r="C7333" s="9"/>
      <c r="D7333" s="11"/>
      <c r="E7333" s="11"/>
      <c r="F7333" s="9"/>
      <c r="G7333" s="9"/>
      <c r="H7333" s="9"/>
      <c r="I7333" s="9"/>
      <c r="J7333" s="9"/>
      <c r="K7333" s="9"/>
      <c r="L7333" s="9"/>
      <c r="M7333" s="9"/>
      <c r="N7333" s="9"/>
      <c r="O7333" s="12"/>
      <c r="P7333" s="9"/>
      <c r="Q7333" s="9"/>
    </row>
    <row r="7334" spans="1:17" x14ac:dyDescent="0.2">
      <c r="A7334" s="9"/>
      <c r="B7334" s="10"/>
      <c r="C7334" s="9"/>
      <c r="D7334" s="11"/>
      <c r="E7334" s="11"/>
      <c r="F7334" s="9"/>
      <c r="G7334" s="9"/>
      <c r="H7334" s="9"/>
      <c r="I7334" s="9"/>
      <c r="J7334" s="9"/>
      <c r="K7334" s="9"/>
      <c r="L7334" s="9"/>
      <c r="M7334" s="9"/>
      <c r="N7334" s="9"/>
      <c r="O7334" s="12"/>
      <c r="P7334" s="9"/>
      <c r="Q7334" s="9"/>
    </row>
    <row r="7335" spans="1:17" x14ac:dyDescent="0.2">
      <c r="A7335" s="9"/>
      <c r="B7335" s="10"/>
      <c r="C7335" s="9"/>
      <c r="D7335" s="11"/>
      <c r="E7335" s="11"/>
      <c r="F7335" s="9"/>
      <c r="G7335" s="9"/>
      <c r="H7335" s="9"/>
      <c r="I7335" s="9"/>
      <c r="J7335" s="9"/>
      <c r="K7335" s="9"/>
      <c r="L7335" s="9"/>
      <c r="M7335" s="9"/>
      <c r="N7335" s="9"/>
      <c r="O7335" s="12"/>
      <c r="P7335" s="9"/>
      <c r="Q7335" s="9"/>
    </row>
    <row r="7336" spans="1:17" x14ac:dyDescent="0.2">
      <c r="A7336" s="9"/>
      <c r="B7336" s="10"/>
      <c r="C7336" s="9"/>
      <c r="D7336" s="11"/>
      <c r="E7336" s="11"/>
      <c r="F7336" s="9"/>
      <c r="G7336" s="9"/>
      <c r="H7336" s="9"/>
      <c r="I7336" s="9"/>
      <c r="J7336" s="9"/>
      <c r="K7336" s="9"/>
      <c r="L7336" s="9"/>
      <c r="M7336" s="9"/>
      <c r="N7336" s="9"/>
      <c r="O7336" s="12"/>
      <c r="P7336" s="9"/>
      <c r="Q7336" s="9"/>
    </row>
    <row r="7337" spans="1:17" x14ac:dyDescent="0.2">
      <c r="A7337" s="9"/>
      <c r="B7337" s="10"/>
      <c r="C7337" s="9"/>
      <c r="D7337" s="11"/>
      <c r="E7337" s="11"/>
      <c r="F7337" s="9"/>
      <c r="G7337" s="9"/>
      <c r="H7337" s="9"/>
      <c r="I7337" s="9"/>
      <c r="J7337" s="9"/>
      <c r="K7337" s="9"/>
      <c r="L7337" s="9"/>
      <c r="M7337" s="9"/>
      <c r="N7337" s="9"/>
      <c r="O7337" s="12"/>
      <c r="P7337" s="9"/>
      <c r="Q7337" s="9"/>
    </row>
    <row r="7338" spans="1:17" x14ac:dyDescent="0.2">
      <c r="A7338" s="9"/>
      <c r="B7338" s="10"/>
      <c r="C7338" s="9"/>
      <c r="D7338" s="11"/>
      <c r="E7338" s="11"/>
      <c r="F7338" s="9"/>
      <c r="G7338" s="9"/>
      <c r="H7338" s="9"/>
      <c r="I7338" s="9"/>
      <c r="J7338" s="9"/>
      <c r="K7338" s="9"/>
      <c r="L7338" s="9"/>
      <c r="M7338" s="9"/>
      <c r="N7338" s="9"/>
      <c r="O7338" s="12"/>
      <c r="P7338" s="9"/>
      <c r="Q7338" s="9"/>
    </row>
    <row r="7339" spans="1:17" x14ac:dyDescent="0.2">
      <c r="A7339" s="9"/>
      <c r="B7339" s="10"/>
      <c r="C7339" s="9"/>
      <c r="D7339" s="11"/>
      <c r="E7339" s="11"/>
      <c r="F7339" s="9"/>
      <c r="G7339" s="9"/>
      <c r="H7339" s="9"/>
      <c r="I7339" s="9"/>
      <c r="J7339" s="9"/>
      <c r="K7339" s="9"/>
      <c r="L7339" s="9"/>
      <c r="M7339" s="9"/>
      <c r="N7339" s="9"/>
      <c r="O7339" s="12"/>
      <c r="P7339" s="9"/>
      <c r="Q7339" s="9"/>
    </row>
    <row r="7340" spans="1:17" x14ac:dyDescent="0.2">
      <c r="A7340" s="9"/>
      <c r="B7340" s="10"/>
      <c r="C7340" s="9"/>
      <c r="D7340" s="11"/>
      <c r="E7340" s="11"/>
      <c r="F7340" s="9"/>
      <c r="G7340" s="9"/>
      <c r="H7340" s="9"/>
      <c r="I7340" s="9"/>
      <c r="J7340" s="9"/>
      <c r="K7340" s="9"/>
      <c r="L7340" s="9"/>
      <c r="M7340" s="9"/>
      <c r="N7340" s="9"/>
      <c r="O7340" s="12"/>
      <c r="P7340" s="9"/>
      <c r="Q7340" s="9"/>
    </row>
    <row r="7341" spans="1:17" x14ac:dyDescent="0.2">
      <c r="A7341" s="9"/>
      <c r="B7341" s="10"/>
      <c r="C7341" s="9"/>
      <c r="D7341" s="11"/>
      <c r="E7341" s="11"/>
      <c r="F7341" s="9"/>
      <c r="G7341" s="9"/>
      <c r="H7341" s="9"/>
      <c r="I7341" s="9"/>
      <c r="J7341" s="9"/>
      <c r="K7341" s="9"/>
      <c r="L7341" s="9"/>
      <c r="M7341" s="9"/>
      <c r="N7341" s="9"/>
      <c r="O7341" s="12"/>
      <c r="P7341" s="9"/>
      <c r="Q7341" s="9"/>
    </row>
    <row r="7342" spans="1:17" x14ac:dyDescent="0.2">
      <c r="A7342" s="9"/>
      <c r="B7342" s="10"/>
      <c r="C7342" s="9"/>
      <c r="D7342" s="11"/>
      <c r="E7342" s="11"/>
      <c r="F7342" s="9"/>
      <c r="G7342" s="9"/>
      <c r="H7342" s="9"/>
      <c r="I7342" s="9"/>
      <c r="J7342" s="9"/>
      <c r="K7342" s="9"/>
      <c r="L7342" s="9"/>
      <c r="M7342" s="9"/>
      <c r="N7342" s="9"/>
      <c r="O7342" s="12"/>
      <c r="P7342" s="9"/>
      <c r="Q7342" s="9"/>
    </row>
    <row r="7343" spans="1:17" x14ac:dyDescent="0.2">
      <c r="A7343" s="9"/>
      <c r="B7343" s="10"/>
      <c r="C7343" s="9"/>
      <c r="D7343" s="11"/>
      <c r="E7343" s="11"/>
      <c r="F7343" s="9"/>
      <c r="G7343" s="9"/>
      <c r="H7343" s="9"/>
      <c r="I7343" s="9"/>
      <c r="J7343" s="9"/>
      <c r="K7343" s="9"/>
      <c r="L7343" s="9"/>
      <c r="M7343" s="9"/>
      <c r="N7343" s="9"/>
      <c r="O7343" s="12"/>
      <c r="P7343" s="9"/>
      <c r="Q7343" s="9"/>
    </row>
    <row r="7344" spans="1:17" x14ac:dyDescent="0.2">
      <c r="A7344" s="9"/>
      <c r="B7344" s="10"/>
      <c r="C7344" s="9"/>
      <c r="D7344" s="11"/>
      <c r="E7344" s="11"/>
      <c r="F7344" s="9"/>
      <c r="G7344" s="9"/>
      <c r="H7344" s="9"/>
      <c r="I7344" s="9"/>
      <c r="J7344" s="9"/>
      <c r="K7344" s="9"/>
      <c r="L7344" s="9"/>
      <c r="M7344" s="9"/>
      <c r="N7344" s="9"/>
      <c r="O7344" s="12"/>
      <c r="P7344" s="9"/>
      <c r="Q7344" s="9"/>
    </row>
    <row r="7345" spans="1:17" x14ac:dyDescent="0.2">
      <c r="A7345" s="9"/>
      <c r="B7345" s="10"/>
      <c r="C7345" s="9"/>
      <c r="D7345" s="11"/>
      <c r="E7345" s="11"/>
      <c r="F7345" s="9"/>
      <c r="G7345" s="9"/>
      <c r="H7345" s="9"/>
      <c r="I7345" s="9"/>
      <c r="J7345" s="9"/>
      <c r="K7345" s="9"/>
      <c r="L7345" s="9"/>
      <c r="M7345" s="9"/>
      <c r="N7345" s="9"/>
      <c r="O7345" s="12"/>
      <c r="P7345" s="9"/>
      <c r="Q7345" s="9"/>
    </row>
    <row r="7346" spans="1:17" x14ac:dyDescent="0.2">
      <c r="A7346" s="9"/>
      <c r="B7346" s="10"/>
      <c r="C7346" s="9"/>
      <c r="D7346" s="11"/>
      <c r="E7346" s="11"/>
      <c r="F7346" s="9"/>
      <c r="G7346" s="9"/>
      <c r="H7346" s="9"/>
      <c r="I7346" s="9"/>
      <c r="J7346" s="9"/>
      <c r="K7346" s="9"/>
      <c r="L7346" s="9"/>
      <c r="M7346" s="9"/>
      <c r="N7346" s="9"/>
      <c r="O7346" s="12"/>
      <c r="P7346" s="9"/>
      <c r="Q7346" s="9"/>
    </row>
    <row r="7347" spans="1:17" x14ac:dyDescent="0.2">
      <c r="A7347" s="9"/>
      <c r="B7347" s="10"/>
      <c r="C7347" s="9"/>
      <c r="D7347" s="11"/>
      <c r="E7347" s="11"/>
      <c r="F7347" s="9"/>
      <c r="G7347" s="9"/>
      <c r="H7347" s="9"/>
      <c r="I7347" s="9"/>
      <c r="J7347" s="9"/>
      <c r="K7347" s="9"/>
      <c r="L7347" s="9"/>
      <c r="M7347" s="9"/>
      <c r="N7347" s="9"/>
      <c r="O7347" s="12"/>
      <c r="P7347" s="9"/>
      <c r="Q7347" s="9"/>
    </row>
    <row r="7348" spans="1:17" x14ac:dyDescent="0.2">
      <c r="A7348" s="9"/>
      <c r="B7348" s="10"/>
      <c r="C7348" s="9"/>
      <c r="D7348" s="11"/>
      <c r="E7348" s="11"/>
      <c r="F7348" s="9"/>
      <c r="G7348" s="9"/>
      <c r="H7348" s="9"/>
      <c r="I7348" s="9"/>
      <c r="J7348" s="9"/>
      <c r="K7348" s="9"/>
      <c r="L7348" s="9"/>
      <c r="M7348" s="9"/>
      <c r="N7348" s="9"/>
      <c r="O7348" s="12"/>
      <c r="P7348" s="9"/>
      <c r="Q7348" s="9"/>
    </row>
    <row r="7349" spans="1:17" x14ac:dyDescent="0.2">
      <c r="A7349" s="9"/>
      <c r="B7349" s="10"/>
      <c r="C7349" s="9"/>
      <c r="D7349" s="11"/>
      <c r="E7349" s="11"/>
      <c r="F7349" s="9"/>
      <c r="G7349" s="9"/>
      <c r="H7349" s="9"/>
      <c r="I7349" s="9"/>
      <c r="J7349" s="9"/>
      <c r="K7349" s="9"/>
      <c r="L7349" s="9"/>
      <c r="M7349" s="9"/>
      <c r="N7349" s="9"/>
      <c r="O7349" s="12"/>
      <c r="P7349" s="9"/>
      <c r="Q7349" s="9"/>
    </row>
    <row r="7350" spans="1:17" x14ac:dyDescent="0.2">
      <c r="A7350" s="9"/>
      <c r="B7350" s="10"/>
      <c r="C7350" s="9"/>
      <c r="D7350" s="11"/>
      <c r="E7350" s="11"/>
      <c r="F7350" s="9"/>
      <c r="G7350" s="9"/>
      <c r="H7350" s="9"/>
      <c r="I7350" s="9"/>
      <c r="J7350" s="9"/>
      <c r="K7350" s="9"/>
      <c r="L7350" s="9"/>
      <c r="M7350" s="9"/>
      <c r="N7350" s="9"/>
      <c r="O7350" s="12"/>
      <c r="P7350" s="9"/>
      <c r="Q7350" s="9"/>
    </row>
    <row r="7351" spans="1:17" x14ac:dyDescent="0.2">
      <c r="A7351" s="9"/>
      <c r="B7351" s="10"/>
      <c r="C7351" s="9"/>
      <c r="D7351" s="11"/>
      <c r="E7351" s="11"/>
      <c r="F7351" s="9"/>
      <c r="G7351" s="9"/>
      <c r="H7351" s="9"/>
      <c r="I7351" s="9"/>
      <c r="J7351" s="9"/>
      <c r="K7351" s="9"/>
      <c r="L7351" s="9"/>
      <c r="M7351" s="9"/>
      <c r="N7351" s="9"/>
      <c r="O7351" s="12"/>
      <c r="P7351" s="9"/>
      <c r="Q7351" s="9"/>
    </row>
    <row r="7352" spans="1:17" x14ac:dyDescent="0.2">
      <c r="A7352" s="9"/>
      <c r="B7352" s="10"/>
      <c r="C7352" s="9"/>
      <c r="D7352" s="11"/>
      <c r="E7352" s="11"/>
      <c r="F7352" s="9"/>
      <c r="G7352" s="9"/>
      <c r="H7352" s="9"/>
      <c r="I7352" s="9"/>
      <c r="J7352" s="9"/>
      <c r="K7352" s="9"/>
      <c r="L7352" s="9"/>
      <c r="M7352" s="9"/>
      <c r="N7352" s="9"/>
      <c r="O7352" s="12"/>
      <c r="P7352" s="9"/>
      <c r="Q7352" s="9"/>
    </row>
    <row r="7353" spans="1:17" x14ac:dyDescent="0.2">
      <c r="A7353" s="9"/>
      <c r="B7353" s="10"/>
      <c r="C7353" s="9"/>
      <c r="D7353" s="11"/>
      <c r="E7353" s="11"/>
      <c r="F7353" s="9"/>
      <c r="G7353" s="9"/>
      <c r="H7353" s="9"/>
      <c r="I7353" s="9"/>
      <c r="J7353" s="9"/>
      <c r="K7353" s="9"/>
      <c r="L7353" s="9"/>
      <c r="M7353" s="9"/>
      <c r="N7353" s="9"/>
      <c r="O7353" s="12"/>
      <c r="P7353" s="9"/>
      <c r="Q7353" s="9"/>
    </row>
    <row r="7354" spans="1:17" x14ac:dyDescent="0.2">
      <c r="A7354" s="9"/>
      <c r="B7354" s="10"/>
      <c r="C7354" s="9"/>
      <c r="D7354" s="11"/>
      <c r="E7354" s="11"/>
      <c r="F7354" s="9"/>
      <c r="G7354" s="9"/>
      <c r="H7354" s="9"/>
      <c r="I7354" s="9"/>
      <c r="J7354" s="9"/>
      <c r="K7354" s="9"/>
      <c r="L7354" s="9"/>
      <c r="M7354" s="9"/>
      <c r="N7354" s="9"/>
      <c r="O7354" s="12"/>
      <c r="P7354" s="9"/>
      <c r="Q7354" s="9"/>
    </row>
    <row r="7355" spans="1:17" x14ac:dyDescent="0.2">
      <c r="A7355" s="9"/>
      <c r="B7355" s="10"/>
      <c r="C7355" s="9"/>
      <c r="D7355" s="11"/>
      <c r="E7355" s="11"/>
      <c r="F7355" s="9"/>
      <c r="G7355" s="9"/>
      <c r="H7355" s="9"/>
      <c r="I7355" s="9"/>
      <c r="J7355" s="9"/>
      <c r="K7355" s="9"/>
      <c r="L7355" s="9"/>
      <c r="M7355" s="9"/>
      <c r="N7355" s="9"/>
      <c r="O7355" s="12"/>
      <c r="P7355" s="9"/>
      <c r="Q7355" s="9"/>
    </row>
    <row r="7356" spans="1:17" x14ac:dyDescent="0.2">
      <c r="A7356" s="9"/>
      <c r="B7356" s="10"/>
      <c r="C7356" s="9"/>
      <c r="D7356" s="11"/>
      <c r="E7356" s="11"/>
      <c r="F7356" s="9"/>
      <c r="G7356" s="9"/>
      <c r="H7356" s="9"/>
      <c r="I7356" s="9"/>
      <c r="J7356" s="9"/>
      <c r="K7356" s="9"/>
      <c r="L7356" s="9"/>
      <c r="M7356" s="9"/>
      <c r="N7356" s="9"/>
      <c r="O7356" s="12"/>
      <c r="P7356" s="9"/>
      <c r="Q7356" s="9"/>
    </row>
    <row r="7357" spans="1:17" x14ac:dyDescent="0.2">
      <c r="A7357" s="9"/>
      <c r="B7357" s="10"/>
      <c r="C7357" s="9"/>
      <c r="D7357" s="11"/>
      <c r="E7357" s="11"/>
      <c r="F7357" s="9"/>
      <c r="G7357" s="9"/>
      <c r="H7357" s="9"/>
      <c r="I7357" s="9"/>
      <c r="J7357" s="9"/>
      <c r="K7357" s="9"/>
      <c r="L7357" s="9"/>
      <c r="M7357" s="9"/>
      <c r="N7357" s="9"/>
      <c r="O7357" s="12"/>
      <c r="P7357" s="9"/>
      <c r="Q7357" s="9"/>
    </row>
    <row r="7358" spans="1:17" x14ac:dyDescent="0.2">
      <c r="A7358" s="9"/>
      <c r="B7358" s="10"/>
      <c r="C7358" s="9"/>
      <c r="D7358" s="11"/>
      <c r="E7358" s="11"/>
      <c r="F7358" s="9"/>
      <c r="G7358" s="9"/>
      <c r="H7358" s="9"/>
      <c r="I7358" s="9"/>
      <c r="J7358" s="9"/>
      <c r="K7358" s="9"/>
      <c r="L7358" s="9"/>
      <c r="M7358" s="9"/>
      <c r="N7358" s="9"/>
      <c r="O7358" s="12"/>
      <c r="P7358" s="9"/>
      <c r="Q7358" s="9"/>
    </row>
    <row r="7359" spans="1:17" x14ac:dyDescent="0.2">
      <c r="A7359" s="9"/>
      <c r="B7359" s="10"/>
      <c r="C7359" s="9"/>
      <c r="D7359" s="11"/>
      <c r="E7359" s="11"/>
      <c r="F7359" s="9"/>
      <c r="G7359" s="9"/>
      <c r="H7359" s="9"/>
      <c r="I7359" s="9"/>
      <c r="J7359" s="9"/>
      <c r="K7359" s="9"/>
      <c r="L7359" s="9"/>
      <c r="M7359" s="9"/>
      <c r="N7359" s="9"/>
      <c r="O7359" s="12"/>
      <c r="P7359" s="9"/>
      <c r="Q7359" s="9"/>
    </row>
    <row r="7360" spans="1:17" x14ac:dyDescent="0.2">
      <c r="A7360" s="9"/>
      <c r="B7360" s="10"/>
      <c r="C7360" s="9"/>
      <c r="D7360" s="11"/>
      <c r="E7360" s="11"/>
      <c r="F7360" s="9"/>
      <c r="G7360" s="9"/>
      <c r="H7360" s="9"/>
      <c r="I7360" s="9"/>
      <c r="J7360" s="9"/>
      <c r="K7360" s="9"/>
      <c r="L7360" s="9"/>
      <c r="M7360" s="9"/>
      <c r="N7360" s="9"/>
      <c r="O7360" s="12"/>
      <c r="P7360" s="9"/>
      <c r="Q7360" s="9"/>
    </row>
    <row r="7361" spans="1:17" x14ac:dyDescent="0.2">
      <c r="A7361" s="9"/>
      <c r="B7361" s="10"/>
      <c r="C7361" s="9"/>
      <c r="D7361" s="11"/>
      <c r="E7361" s="11"/>
      <c r="F7361" s="9"/>
      <c r="G7361" s="9"/>
      <c r="H7361" s="9"/>
      <c r="I7361" s="9"/>
      <c r="J7361" s="9"/>
      <c r="K7361" s="9"/>
      <c r="L7361" s="9"/>
      <c r="M7361" s="9"/>
      <c r="N7361" s="9"/>
      <c r="O7361" s="12"/>
      <c r="P7361" s="9"/>
      <c r="Q7361" s="9"/>
    </row>
    <row r="7362" spans="1:17" x14ac:dyDescent="0.2">
      <c r="A7362" s="9"/>
      <c r="B7362" s="10"/>
      <c r="C7362" s="9"/>
      <c r="D7362" s="11"/>
      <c r="E7362" s="11"/>
      <c r="F7362" s="9"/>
      <c r="G7362" s="9"/>
      <c r="H7362" s="9"/>
      <c r="I7362" s="9"/>
      <c r="J7362" s="9"/>
      <c r="K7362" s="9"/>
      <c r="L7362" s="9"/>
      <c r="M7362" s="9"/>
      <c r="N7362" s="9"/>
      <c r="O7362" s="12"/>
      <c r="P7362" s="9"/>
      <c r="Q7362" s="9"/>
    </row>
    <row r="7363" spans="1:17" x14ac:dyDescent="0.2">
      <c r="A7363" s="9"/>
      <c r="B7363" s="10"/>
      <c r="C7363" s="9"/>
      <c r="D7363" s="11"/>
      <c r="E7363" s="11"/>
      <c r="F7363" s="9"/>
      <c r="G7363" s="9"/>
      <c r="H7363" s="9"/>
      <c r="I7363" s="9"/>
      <c r="J7363" s="9"/>
      <c r="K7363" s="9"/>
      <c r="L7363" s="9"/>
      <c r="M7363" s="9"/>
      <c r="N7363" s="9"/>
      <c r="O7363" s="12"/>
      <c r="P7363" s="9"/>
      <c r="Q7363" s="9"/>
    </row>
    <row r="7364" spans="1:17" x14ac:dyDescent="0.2">
      <c r="A7364" s="9"/>
      <c r="B7364" s="10"/>
      <c r="C7364" s="9"/>
      <c r="D7364" s="11"/>
      <c r="E7364" s="11"/>
      <c r="F7364" s="9"/>
      <c r="G7364" s="9"/>
      <c r="H7364" s="9"/>
      <c r="I7364" s="9"/>
      <c r="J7364" s="9"/>
      <c r="K7364" s="9"/>
      <c r="L7364" s="9"/>
      <c r="M7364" s="9"/>
      <c r="N7364" s="9"/>
      <c r="O7364" s="12"/>
      <c r="P7364" s="9"/>
      <c r="Q7364" s="9"/>
    </row>
    <row r="7365" spans="1:17" x14ac:dyDescent="0.2">
      <c r="A7365" s="9"/>
      <c r="B7365" s="10"/>
      <c r="C7365" s="9"/>
      <c r="D7365" s="11"/>
      <c r="E7365" s="11"/>
      <c r="F7365" s="9"/>
      <c r="G7365" s="9"/>
      <c r="H7365" s="9"/>
      <c r="I7365" s="9"/>
      <c r="J7365" s="9"/>
      <c r="K7365" s="9"/>
      <c r="L7365" s="9"/>
      <c r="M7365" s="9"/>
      <c r="N7365" s="9"/>
      <c r="O7365" s="12"/>
      <c r="P7365" s="9"/>
      <c r="Q7365" s="9"/>
    </row>
    <row r="7366" spans="1:17" x14ac:dyDescent="0.2">
      <c r="A7366" s="9"/>
      <c r="B7366" s="10"/>
      <c r="C7366" s="9"/>
      <c r="D7366" s="11"/>
      <c r="E7366" s="11"/>
      <c r="F7366" s="9"/>
      <c r="G7366" s="9"/>
      <c r="H7366" s="9"/>
      <c r="I7366" s="9"/>
      <c r="J7366" s="9"/>
      <c r="K7366" s="9"/>
      <c r="L7366" s="9"/>
      <c r="M7366" s="9"/>
      <c r="N7366" s="9"/>
      <c r="O7366" s="12"/>
      <c r="P7366" s="9"/>
      <c r="Q7366" s="9"/>
    </row>
    <row r="7367" spans="1:17" x14ac:dyDescent="0.2">
      <c r="A7367" s="9"/>
      <c r="B7367" s="10"/>
      <c r="C7367" s="9"/>
      <c r="D7367" s="11"/>
      <c r="E7367" s="11"/>
      <c r="F7367" s="9"/>
      <c r="G7367" s="9"/>
      <c r="H7367" s="9"/>
      <c r="I7367" s="9"/>
      <c r="J7367" s="9"/>
      <c r="K7367" s="9"/>
      <c r="L7367" s="9"/>
      <c r="M7367" s="9"/>
      <c r="N7367" s="9"/>
      <c r="O7367" s="12"/>
      <c r="P7367" s="9"/>
      <c r="Q7367" s="9"/>
    </row>
    <row r="7368" spans="1:17" x14ac:dyDescent="0.2">
      <c r="A7368" s="9"/>
      <c r="B7368" s="10"/>
      <c r="C7368" s="9"/>
      <c r="D7368" s="11"/>
      <c r="E7368" s="11"/>
      <c r="F7368" s="9"/>
      <c r="G7368" s="9"/>
      <c r="H7368" s="9"/>
      <c r="I7368" s="9"/>
      <c r="J7368" s="9"/>
      <c r="K7368" s="9"/>
      <c r="L7368" s="9"/>
      <c r="M7368" s="9"/>
      <c r="N7368" s="9"/>
      <c r="O7368" s="12"/>
      <c r="P7368" s="9"/>
      <c r="Q7368" s="9"/>
    </row>
    <row r="7369" spans="1:17" x14ac:dyDescent="0.2">
      <c r="A7369" s="9"/>
      <c r="B7369" s="10"/>
      <c r="C7369" s="9"/>
      <c r="D7369" s="11"/>
      <c r="E7369" s="11"/>
      <c r="F7369" s="9"/>
      <c r="G7369" s="9"/>
      <c r="H7369" s="9"/>
      <c r="I7369" s="9"/>
      <c r="J7369" s="9"/>
      <c r="K7369" s="9"/>
      <c r="L7369" s="9"/>
      <c r="M7369" s="9"/>
      <c r="N7369" s="9"/>
      <c r="O7369" s="12"/>
      <c r="P7369" s="9"/>
      <c r="Q7369" s="9"/>
    </row>
    <row r="7370" spans="1:17" x14ac:dyDescent="0.2">
      <c r="A7370" s="9"/>
      <c r="B7370" s="10"/>
      <c r="C7370" s="9"/>
      <c r="D7370" s="11"/>
      <c r="E7370" s="11"/>
      <c r="F7370" s="9"/>
      <c r="G7370" s="9"/>
      <c r="H7370" s="9"/>
      <c r="I7370" s="9"/>
      <c r="J7370" s="9"/>
      <c r="K7370" s="9"/>
      <c r="L7370" s="9"/>
      <c r="M7370" s="9"/>
      <c r="N7370" s="9"/>
      <c r="O7370" s="12"/>
      <c r="P7370" s="9"/>
      <c r="Q7370" s="9"/>
    </row>
    <row r="7371" spans="1:17" x14ac:dyDescent="0.2">
      <c r="A7371" s="9"/>
      <c r="B7371" s="10"/>
      <c r="C7371" s="9"/>
      <c r="D7371" s="11"/>
      <c r="E7371" s="11"/>
      <c r="F7371" s="9"/>
      <c r="G7371" s="9"/>
      <c r="H7371" s="9"/>
      <c r="I7371" s="9"/>
      <c r="J7371" s="9"/>
      <c r="K7371" s="9"/>
      <c r="L7371" s="9"/>
      <c r="M7371" s="9"/>
      <c r="N7371" s="9"/>
      <c r="O7371" s="12"/>
      <c r="P7371" s="9"/>
      <c r="Q7371" s="9"/>
    </row>
    <row r="7372" spans="1:17" x14ac:dyDescent="0.2">
      <c r="A7372" s="9"/>
      <c r="B7372" s="10"/>
      <c r="C7372" s="9"/>
      <c r="D7372" s="11"/>
      <c r="E7372" s="11"/>
      <c r="F7372" s="9"/>
      <c r="G7372" s="9"/>
      <c r="H7372" s="9"/>
      <c r="I7372" s="9"/>
      <c r="J7372" s="9"/>
      <c r="K7372" s="9"/>
      <c r="L7372" s="9"/>
      <c r="M7372" s="9"/>
      <c r="N7372" s="9"/>
      <c r="O7372" s="12"/>
      <c r="P7372" s="9"/>
      <c r="Q7372" s="9"/>
    </row>
    <row r="7373" spans="1:17" x14ac:dyDescent="0.2">
      <c r="A7373" s="9"/>
      <c r="B7373" s="10"/>
      <c r="C7373" s="9"/>
      <c r="D7373" s="11"/>
      <c r="E7373" s="11"/>
      <c r="F7373" s="9"/>
      <c r="G7373" s="9"/>
      <c r="H7373" s="9"/>
      <c r="I7373" s="9"/>
      <c r="J7373" s="9"/>
      <c r="K7373" s="9"/>
      <c r="L7373" s="9"/>
      <c r="M7373" s="9"/>
      <c r="N7373" s="9"/>
      <c r="O7373" s="12"/>
      <c r="P7373" s="9"/>
      <c r="Q7373" s="9"/>
    </row>
    <row r="7374" spans="1:17" x14ac:dyDescent="0.2">
      <c r="A7374" s="9"/>
      <c r="B7374" s="10"/>
      <c r="C7374" s="9"/>
      <c r="D7374" s="11"/>
      <c r="E7374" s="11"/>
      <c r="F7374" s="9"/>
      <c r="G7374" s="9"/>
      <c r="H7374" s="9"/>
      <c r="I7374" s="9"/>
      <c r="J7374" s="9"/>
      <c r="K7374" s="9"/>
      <c r="L7374" s="9"/>
      <c r="M7374" s="9"/>
      <c r="N7374" s="9"/>
      <c r="O7374" s="12"/>
      <c r="P7374" s="9"/>
      <c r="Q7374" s="9"/>
    </row>
    <row r="7375" spans="1:17" x14ac:dyDescent="0.2">
      <c r="A7375" s="9"/>
      <c r="B7375" s="10"/>
      <c r="C7375" s="9"/>
      <c r="D7375" s="11"/>
      <c r="E7375" s="11"/>
      <c r="F7375" s="9"/>
      <c r="G7375" s="9"/>
      <c r="H7375" s="9"/>
      <c r="I7375" s="9"/>
      <c r="J7375" s="9"/>
      <c r="K7375" s="9"/>
      <c r="L7375" s="9"/>
      <c r="M7375" s="9"/>
      <c r="N7375" s="9"/>
      <c r="O7375" s="12"/>
      <c r="P7375" s="9"/>
      <c r="Q7375" s="9"/>
    </row>
    <row r="7376" spans="1:17" x14ac:dyDescent="0.2">
      <c r="A7376" s="9"/>
      <c r="B7376" s="10"/>
      <c r="C7376" s="9"/>
      <c r="D7376" s="11"/>
      <c r="E7376" s="11"/>
      <c r="F7376" s="9"/>
      <c r="G7376" s="9"/>
      <c r="H7376" s="9"/>
      <c r="I7376" s="9"/>
      <c r="J7376" s="9"/>
      <c r="K7376" s="9"/>
      <c r="L7376" s="9"/>
      <c r="M7376" s="9"/>
      <c r="N7376" s="9"/>
      <c r="O7376" s="12"/>
      <c r="P7376" s="9"/>
      <c r="Q7376" s="9"/>
    </row>
    <row r="7377" spans="1:17" x14ac:dyDescent="0.2">
      <c r="A7377" s="9"/>
      <c r="B7377" s="10"/>
      <c r="C7377" s="9"/>
      <c r="D7377" s="11"/>
      <c r="E7377" s="11"/>
      <c r="F7377" s="9"/>
      <c r="G7377" s="9"/>
      <c r="H7377" s="9"/>
      <c r="I7377" s="9"/>
      <c r="J7377" s="9"/>
      <c r="K7377" s="9"/>
      <c r="L7377" s="9"/>
      <c r="M7377" s="9"/>
      <c r="N7377" s="9"/>
      <c r="O7377" s="12"/>
      <c r="P7377" s="9"/>
      <c r="Q7377" s="9"/>
    </row>
    <row r="7378" spans="1:17" x14ac:dyDescent="0.2">
      <c r="A7378" s="9"/>
      <c r="B7378" s="10"/>
      <c r="C7378" s="9"/>
      <c r="D7378" s="11"/>
      <c r="E7378" s="11"/>
      <c r="F7378" s="9"/>
      <c r="G7378" s="9"/>
      <c r="H7378" s="9"/>
      <c r="I7378" s="9"/>
      <c r="J7378" s="9"/>
      <c r="K7378" s="9"/>
      <c r="L7378" s="9"/>
      <c r="M7378" s="9"/>
      <c r="N7378" s="9"/>
      <c r="O7378" s="12"/>
      <c r="P7378" s="9"/>
      <c r="Q7378" s="9"/>
    </row>
    <row r="7379" spans="1:17" x14ac:dyDescent="0.2">
      <c r="A7379" s="9"/>
      <c r="B7379" s="10"/>
      <c r="C7379" s="9"/>
      <c r="D7379" s="11"/>
      <c r="E7379" s="11"/>
      <c r="F7379" s="9"/>
      <c r="G7379" s="9"/>
      <c r="H7379" s="9"/>
      <c r="I7379" s="9"/>
      <c r="J7379" s="9"/>
      <c r="K7379" s="9"/>
      <c r="L7379" s="9"/>
      <c r="M7379" s="9"/>
      <c r="N7379" s="9"/>
      <c r="O7379" s="12"/>
      <c r="P7379" s="9"/>
      <c r="Q7379" s="9"/>
    </row>
    <row r="7380" spans="1:17" x14ac:dyDescent="0.2">
      <c r="A7380" s="9"/>
      <c r="B7380" s="10"/>
      <c r="C7380" s="9"/>
      <c r="D7380" s="11"/>
      <c r="E7380" s="11"/>
      <c r="F7380" s="9"/>
      <c r="G7380" s="9"/>
      <c r="H7380" s="9"/>
      <c r="I7380" s="9"/>
      <c r="J7380" s="9"/>
      <c r="K7380" s="9"/>
      <c r="L7380" s="9"/>
      <c r="M7380" s="9"/>
      <c r="N7380" s="9"/>
      <c r="O7380" s="12"/>
      <c r="P7380" s="9"/>
      <c r="Q7380" s="9"/>
    </row>
    <row r="7381" spans="1:17" x14ac:dyDescent="0.2">
      <c r="A7381" s="9"/>
      <c r="B7381" s="10"/>
      <c r="C7381" s="9"/>
      <c r="D7381" s="11"/>
      <c r="E7381" s="11"/>
      <c r="F7381" s="9"/>
      <c r="G7381" s="9"/>
      <c r="H7381" s="9"/>
      <c r="I7381" s="9"/>
      <c r="J7381" s="9"/>
      <c r="K7381" s="9"/>
      <c r="L7381" s="9"/>
      <c r="M7381" s="9"/>
      <c r="N7381" s="9"/>
      <c r="O7381" s="12"/>
      <c r="P7381" s="9"/>
      <c r="Q7381" s="9"/>
    </row>
    <row r="7382" spans="1:17" x14ac:dyDescent="0.2">
      <c r="A7382" s="9"/>
      <c r="B7382" s="10"/>
      <c r="C7382" s="9"/>
      <c r="D7382" s="11"/>
      <c r="E7382" s="11"/>
      <c r="F7382" s="9"/>
      <c r="G7382" s="9"/>
      <c r="H7382" s="9"/>
      <c r="I7382" s="9"/>
      <c r="J7382" s="9"/>
      <c r="K7382" s="9"/>
      <c r="L7382" s="9"/>
      <c r="M7382" s="9"/>
      <c r="N7382" s="9"/>
      <c r="O7382" s="12"/>
      <c r="P7382" s="9"/>
      <c r="Q7382" s="9"/>
    </row>
    <row r="7383" spans="1:17" x14ac:dyDescent="0.2">
      <c r="A7383" s="9"/>
      <c r="B7383" s="10"/>
      <c r="C7383" s="9"/>
      <c r="D7383" s="11"/>
      <c r="E7383" s="11"/>
      <c r="F7383" s="9"/>
      <c r="G7383" s="9"/>
      <c r="H7383" s="9"/>
      <c r="I7383" s="9"/>
      <c r="J7383" s="9"/>
      <c r="K7383" s="9"/>
      <c r="L7383" s="9"/>
      <c r="M7383" s="9"/>
      <c r="N7383" s="9"/>
      <c r="O7383" s="12"/>
      <c r="P7383" s="9"/>
      <c r="Q7383" s="9"/>
    </row>
    <row r="7384" spans="1:17" x14ac:dyDescent="0.2">
      <c r="A7384" s="9"/>
      <c r="B7384" s="10"/>
      <c r="C7384" s="9"/>
      <c r="D7384" s="11"/>
      <c r="E7384" s="11"/>
      <c r="F7384" s="9"/>
      <c r="G7384" s="9"/>
      <c r="H7384" s="9"/>
      <c r="I7384" s="9"/>
      <c r="J7384" s="9"/>
      <c r="K7384" s="9"/>
      <c r="L7384" s="9"/>
      <c r="M7384" s="9"/>
      <c r="N7384" s="9"/>
      <c r="O7384" s="12"/>
      <c r="P7384" s="9"/>
      <c r="Q7384" s="9"/>
    </row>
    <row r="7385" spans="1:17" x14ac:dyDescent="0.2">
      <c r="A7385" s="9"/>
      <c r="B7385" s="10"/>
      <c r="C7385" s="9"/>
      <c r="D7385" s="11"/>
      <c r="E7385" s="11"/>
      <c r="F7385" s="9"/>
      <c r="G7385" s="9"/>
      <c r="H7385" s="9"/>
      <c r="I7385" s="9"/>
      <c r="J7385" s="9"/>
      <c r="K7385" s="9"/>
      <c r="L7385" s="9"/>
      <c r="M7385" s="9"/>
      <c r="N7385" s="9"/>
      <c r="O7385" s="12"/>
      <c r="P7385" s="9"/>
      <c r="Q7385" s="9"/>
    </row>
    <row r="7386" spans="1:17" x14ac:dyDescent="0.2">
      <c r="A7386" s="9"/>
      <c r="B7386" s="10"/>
      <c r="C7386" s="9"/>
      <c r="D7386" s="11"/>
      <c r="E7386" s="11"/>
      <c r="F7386" s="9"/>
      <c r="G7386" s="9"/>
      <c r="H7386" s="9"/>
      <c r="I7386" s="9"/>
      <c r="J7386" s="9"/>
      <c r="K7386" s="9"/>
      <c r="L7386" s="9"/>
      <c r="M7386" s="9"/>
      <c r="N7386" s="9"/>
      <c r="O7386" s="12"/>
      <c r="P7386" s="9"/>
      <c r="Q7386" s="9"/>
    </row>
    <row r="7387" spans="1:17" x14ac:dyDescent="0.2">
      <c r="A7387" s="9"/>
      <c r="B7387" s="10"/>
      <c r="C7387" s="9"/>
      <c r="D7387" s="11"/>
      <c r="E7387" s="11"/>
      <c r="F7387" s="9"/>
      <c r="G7387" s="9"/>
      <c r="H7387" s="9"/>
      <c r="I7387" s="9"/>
      <c r="J7387" s="9"/>
      <c r="K7387" s="9"/>
      <c r="L7387" s="9"/>
      <c r="M7387" s="9"/>
      <c r="N7387" s="9"/>
      <c r="O7387" s="12"/>
      <c r="P7387" s="9"/>
      <c r="Q7387" s="9"/>
    </row>
    <row r="7388" spans="1:17" x14ac:dyDescent="0.2">
      <c r="A7388" s="9"/>
      <c r="B7388" s="10"/>
      <c r="C7388" s="9"/>
      <c r="D7388" s="11"/>
      <c r="E7388" s="11"/>
      <c r="F7388" s="9"/>
      <c r="G7388" s="9"/>
      <c r="H7388" s="9"/>
      <c r="I7388" s="9"/>
      <c r="J7388" s="9"/>
      <c r="K7388" s="9"/>
      <c r="L7388" s="9"/>
      <c r="M7388" s="9"/>
      <c r="N7388" s="9"/>
      <c r="O7388" s="12"/>
      <c r="P7388" s="9"/>
      <c r="Q7388" s="9"/>
    </row>
    <row r="7389" spans="1:17" x14ac:dyDescent="0.2">
      <c r="A7389" s="9"/>
      <c r="B7389" s="10"/>
      <c r="C7389" s="9"/>
      <c r="D7389" s="11"/>
      <c r="E7389" s="11"/>
      <c r="F7389" s="9"/>
      <c r="G7389" s="9"/>
      <c r="H7389" s="9"/>
      <c r="I7389" s="9"/>
      <c r="J7389" s="9"/>
      <c r="K7389" s="9"/>
      <c r="L7389" s="9"/>
      <c r="M7389" s="9"/>
      <c r="N7389" s="9"/>
      <c r="O7389" s="12"/>
      <c r="P7389" s="9"/>
      <c r="Q7389" s="9"/>
    </row>
    <row r="7390" spans="1:17" x14ac:dyDescent="0.2">
      <c r="A7390" s="9"/>
      <c r="B7390" s="10"/>
      <c r="C7390" s="9"/>
      <c r="D7390" s="11"/>
      <c r="E7390" s="11"/>
      <c r="F7390" s="9"/>
      <c r="G7390" s="9"/>
      <c r="H7390" s="9"/>
      <c r="I7390" s="9"/>
      <c r="J7390" s="9"/>
      <c r="K7390" s="9"/>
      <c r="L7390" s="9"/>
      <c r="M7390" s="9"/>
      <c r="N7390" s="9"/>
      <c r="O7390" s="12"/>
      <c r="P7390" s="9"/>
      <c r="Q7390" s="9"/>
    </row>
    <row r="7391" spans="1:17" x14ac:dyDescent="0.2">
      <c r="A7391" s="9"/>
      <c r="B7391" s="10"/>
      <c r="C7391" s="9"/>
      <c r="D7391" s="11"/>
      <c r="E7391" s="11"/>
      <c r="F7391" s="9"/>
      <c r="G7391" s="9"/>
      <c r="H7391" s="9"/>
      <c r="I7391" s="9"/>
      <c r="J7391" s="9"/>
      <c r="K7391" s="9"/>
      <c r="L7391" s="9"/>
      <c r="M7391" s="9"/>
      <c r="N7391" s="9"/>
      <c r="O7391" s="12"/>
      <c r="P7391" s="9"/>
      <c r="Q7391" s="9"/>
    </row>
    <row r="7392" spans="1:17" x14ac:dyDescent="0.2">
      <c r="A7392" s="9"/>
      <c r="B7392" s="10"/>
      <c r="C7392" s="9"/>
      <c r="D7392" s="11"/>
      <c r="E7392" s="11"/>
      <c r="F7392" s="9"/>
      <c r="G7392" s="9"/>
      <c r="H7392" s="9"/>
      <c r="I7392" s="9"/>
      <c r="J7392" s="9"/>
      <c r="K7392" s="9"/>
      <c r="L7392" s="9"/>
      <c r="M7392" s="9"/>
      <c r="N7392" s="9"/>
      <c r="O7392" s="12"/>
      <c r="P7392" s="9"/>
      <c r="Q7392" s="9"/>
    </row>
    <row r="7393" spans="1:17" x14ac:dyDescent="0.2">
      <c r="A7393" s="9"/>
      <c r="B7393" s="10"/>
      <c r="C7393" s="9"/>
      <c r="D7393" s="11"/>
      <c r="E7393" s="11"/>
      <c r="F7393" s="9"/>
      <c r="G7393" s="9"/>
      <c r="H7393" s="9"/>
      <c r="I7393" s="9"/>
      <c r="J7393" s="9"/>
      <c r="K7393" s="9"/>
      <c r="L7393" s="9"/>
      <c r="M7393" s="9"/>
      <c r="N7393" s="9"/>
      <c r="O7393" s="12"/>
      <c r="P7393" s="9"/>
      <c r="Q7393" s="9"/>
    </row>
    <row r="7394" spans="1:17" x14ac:dyDescent="0.2">
      <c r="A7394" s="9"/>
      <c r="B7394" s="10"/>
      <c r="C7394" s="9"/>
      <c r="D7394" s="11"/>
      <c r="E7394" s="11"/>
      <c r="F7394" s="9"/>
      <c r="G7394" s="9"/>
      <c r="H7394" s="9"/>
      <c r="I7394" s="9"/>
      <c r="J7394" s="9"/>
      <c r="K7394" s="9"/>
      <c r="L7394" s="9"/>
      <c r="M7394" s="9"/>
      <c r="N7394" s="9"/>
      <c r="O7394" s="12"/>
      <c r="P7394" s="9"/>
      <c r="Q7394" s="9"/>
    </row>
    <row r="7395" spans="1:17" x14ac:dyDescent="0.2">
      <c r="A7395" s="9"/>
      <c r="B7395" s="10"/>
      <c r="C7395" s="9"/>
      <c r="D7395" s="11"/>
      <c r="E7395" s="11"/>
      <c r="F7395" s="9"/>
      <c r="G7395" s="9"/>
      <c r="H7395" s="9"/>
      <c r="I7395" s="9"/>
      <c r="J7395" s="9"/>
      <c r="K7395" s="9"/>
      <c r="L7395" s="9"/>
      <c r="M7395" s="9"/>
      <c r="N7395" s="9"/>
      <c r="O7395" s="12"/>
      <c r="P7395" s="9"/>
      <c r="Q7395" s="9"/>
    </row>
    <row r="7396" spans="1:17" x14ac:dyDescent="0.2">
      <c r="A7396" s="9"/>
      <c r="B7396" s="10"/>
      <c r="C7396" s="9"/>
      <c r="D7396" s="11"/>
      <c r="E7396" s="11"/>
      <c r="F7396" s="9"/>
      <c r="G7396" s="9"/>
      <c r="H7396" s="9"/>
      <c r="I7396" s="9"/>
      <c r="J7396" s="9"/>
      <c r="K7396" s="9"/>
      <c r="L7396" s="9"/>
      <c r="M7396" s="9"/>
      <c r="N7396" s="9"/>
      <c r="O7396" s="12"/>
      <c r="P7396" s="9"/>
      <c r="Q7396" s="9"/>
    </row>
    <row r="7397" spans="1:17" x14ac:dyDescent="0.2">
      <c r="A7397" s="9"/>
      <c r="B7397" s="10"/>
      <c r="C7397" s="9"/>
      <c r="D7397" s="11"/>
      <c r="E7397" s="11"/>
      <c r="F7397" s="9"/>
      <c r="G7397" s="9"/>
      <c r="H7397" s="9"/>
      <c r="I7397" s="9"/>
      <c r="J7397" s="9"/>
      <c r="K7397" s="9"/>
      <c r="L7397" s="9"/>
      <c r="M7397" s="9"/>
      <c r="N7397" s="9"/>
      <c r="O7397" s="12"/>
      <c r="P7397" s="9"/>
      <c r="Q7397" s="9"/>
    </row>
    <row r="7398" spans="1:17" x14ac:dyDescent="0.2">
      <c r="A7398" s="9"/>
      <c r="B7398" s="10"/>
      <c r="C7398" s="9"/>
      <c r="D7398" s="11"/>
      <c r="E7398" s="11"/>
      <c r="F7398" s="9"/>
      <c r="G7398" s="9"/>
      <c r="H7398" s="9"/>
      <c r="I7398" s="9"/>
      <c r="J7398" s="9"/>
      <c r="K7398" s="9"/>
      <c r="L7398" s="9"/>
      <c r="M7398" s="9"/>
      <c r="N7398" s="9"/>
      <c r="O7398" s="12"/>
      <c r="P7398" s="9"/>
      <c r="Q7398" s="9"/>
    </row>
    <row r="7399" spans="1:17" x14ac:dyDescent="0.2">
      <c r="A7399" s="9"/>
      <c r="B7399" s="10"/>
      <c r="C7399" s="9"/>
      <c r="D7399" s="11"/>
      <c r="E7399" s="11"/>
      <c r="F7399" s="9"/>
      <c r="G7399" s="9"/>
      <c r="H7399" s="9"/>
      <c r="I7399" s="9"/>
      <c r="J7399" s="9"/>
      <c r="K7399" s="9"/>
      <c r="L7399" s="9"/>
      <c r="M7399" s="9"/>
      <c r="N7399" s="9"/>
      <c r="O7399" s="12"/>
      <c r="P7399" s="9"/>
      <c r="Q7399" s="9"/>
    </row>
    <row r="7400" spans="1:17" x14ac:dyDescent="0.2">
      <c r="A7400" s="9"/>
      <c r="B7400" s="10"/>
      <c r="C7400" s="9"/>
      <c r="D7400" s="11"/>
      <c r="E7400" s="11"/>
      <c r="F7400" s="9"/>
      <c r="G7400" s="9"/>
      <c r="H7400" s="9"/>
      <c r="I7400" s="9"/>
      <c r="J7400" s="9"/>
      <c r="K7400" s="9"/>
      <c r="L7400" s="9"/>
      <c r="M7400" s="9"/>
      <c r="N7400" s="9"/>
      <c r="O7400" s="12"/>
      <c r="P7400" s="9"/>
      <c r="Q7400" s="9"/>
    </row>
    <row r="7401" spans="1:17" x14ac:dyDescent="0.2">
      <c r="A7401" s="9"/>
      <c r="B7401" s="10"/>
      <c r="C7401" s="9"/>
      <c r="D7401" s="11"/>
      <c r="E7401" s="11"/>
      <c r="F7401" s="9"/>
      <c r="G7401" s="9"/>
      <c r="H7401" s="9"/>
      <c r="I7401" s="9"/>
      <c r="J7401" s="9"/>
      <c r="K7401" s="9"/>
      <c r="L7401" s="9"/>
      <c r="M7401" s="9"/>
      <c r="N7401" s="9"/>
      <c r="O7401" s="12"/>
      <c r="P7401" s="9"/>
      <c r="Q7401" s="9"/>
    </row>
    <row r="7402" spans="1:17" x14ac:dyDescent="0.2">
      <c r="A7402" s="9"/>
      <c r="B7402" s="10"/>
      <c r="C7402" s="9"/>
      <c r="D7402" s="11"/>
      <c r="E7402" s="11"/>
      <c r="F7402" s="9"/>
      <c r="G7402" s="9"/>
      <c r="H7402" s="9"/>
      <c r="I7402" s="9"/>
      <c r="J7402" s="9"/>
      <c r="K7402" s="9"/>
      <c r="L7402" s="9"/>
      <c r="M7402" s="9"/>
      <c r="N7402" s="9"/>
      <c r="O7402" s="12"/>
      <c r="P7402" s="9"/>
      <c r="Q7402" s="9"/>
    </row>
    <row r="7403" spans="1:17" x14ac:dyDescent="0.2">
      <c r="A7403" s="9"/>
      <c r="B7403" s="10"/>
      <c r="C7403" s="9"/>
      <c r="D7403" s="11"/>
      <c r="E7403" s="11"/>
      <c r="F7403" s="9"/>
      <c r="G7403" s="9"/>
      <c r="H7403" s="9"/>
      <c r="I7403" s="9"/>
      <c r="J7403" s="9"/>
      <c r="K7403" s="9"/>
      <c r="L7403" s="9"/>
      <c r="M7403" s="9"/>
      <c r="N7403" s="9"/>
      <c r="O7403" s="12"/>
      <c r="P7403" s="9"/>
      <c r="Q7403" s="9"/>
    </row>
    <row r="7404" spans="1:17" x14ac:dyDescent="0.2">
      <c r="A7404" s="9"/>
      <c r="B7404" s="10"/>
      <c r="C7404" s="9"/>
      <c r="D7404" s="11"/>
      <c r="E7404" s="11"/>
      <c r="F7404" s="9"/>
      <c r="G7404" s="9"/>
      <c r="H7404" s="9"/>
      <c r="I7404" s="9"/>
      <c r="J7404" s="9"/>
      <c r="K7404" s="9"/>
      <c r="L7404" s="9"/>
      <c r="M7404" s="9"/>
      <c r="N7404" s="9"/>
      <c r="O7404" s="12"/>
      <c r="P7404" s="9"/>
      <c r="Q7404" s="9"/>
    </row>
    <row r="7405" spans="1:17" x14ac:dyDescent="0.2">
      <c r="A7405" s="9"/>
      <c r="B7405" s="10"/>
      <c r="C7405" s="9"/>
      <c r="D7405" s="11"/>
      <c r="E7405" s="11"/>
      <c r="F7405" s="9"/>
      <c r="G7405" s="9"/>
      <c r="H7405" s="9"/>
      <c r="I7405" s="9"/>
      <c r="J7405" s="9"/>
      <c r="K7405" s="9"/>
      <c r="L7405" s="9"/>
      <c r="M7405" s="9"/>
      <c r="N7405" s="9"/>
      <c r="O7405" s="12"/>
      <c r="P7405" s="9"/>
      <c r="Q7405" s="9"/>
    </row>
    <row r="7406" spans="1:17" x14ac:dyDescent="0.2">
      <c r="A7406" s="9"/>
      <c r="B7406" s="10"/>
      <c r="C7406" s="9"/>
      <c r="D7406" s="11"/>
      <c r="E7406" s="11"/>
      <c r="F7406" s="9"/>
      <c r="G7406" s="9"/>
      <c r="H7406" s="9"/>
      <c r="I7406" s="9"/>
      <c r="J7406" s="9"/>
      <c r="K7406" s="9"/>
      <c r="L7406" s="9"/>
      <c r="M7406" s="9"/>
      <c r="N7406" s="9"/>
      <c r="O7406" s="12"/>
      <c r="P7406" s="9"/>
      <c r="Q7406" s="9"/>
    </row>
    <row r="7407" spans="1:17" x14ac:dyDescent="0.2">
      <c r="A7407" s="9"/>
      <c r="B7407" s="10"/>
      <c r="C7407" s="9"/>
      <c r="D7407" s="11"/>
      <c r="E7407" s="11"/>
      <c r="F7407" s="9"/>
      <c r="G7407" s="9"/>
      <c r="H7407" s="9"/>
      <c r="I7407" s="9"/>
      <c r="J7407" s="9"/>
      <c r="K7407" s="9"/>
      <c r="L7407" s="9"/>
      <c r="M7407" s="9"/>
      <c r="N7407" s="9"/>
      <c r="O7407" s="12"/>
      <c r="P7407" s="9"/>
      <c r="Q7407" s="9"/>
    </row>
    <row r="7408" spans="1:17" x14ac:dyDescent="0.2">
      <c r="A7408" s="9"/>
      <c r="B7408" s="10"/>
      <c r="C7408" s="9"/>
      <c r="D7408" s="11"/>
      <c r="E7408" s="11"/>
      <c r="F7408" s="9"/>
      <c r="G7408" s="9"/>
      <c r="H7408" s="9"/>
      <c r="I7408" s="9"/>
      <c r="J7408" s="9"/>
      <c r="K7408" s="9"/>
      <c r="L7408" s="9"/>
      <c r="M7408" s="9"/>
      <c r="N7408" s="9"/>
      <c r="O7408" s="12"/>
      <c r="P7408" s="9"/>
      <c r="Q7408" s="9"/>
    </row>
    <row r="7409" spans="1:17" x14ac:dyDescent="0.2">
      <c r="A7409" s="9"/>
      <c r="B7409" s="10"/>
      <c r="C7409" s="9"/>
      <c r="D7409" s="11"/>
      <c r="E7409" s="11"/>
      <c r="F7409" s="9"/>
      <c r="G7409" s="9"/>
      <c r="H7409" s="9"/>
      <c r="I7409" s="9"/>
      <c r="J7409" s="9"/>
      <c r="K7409" s="9"/>
      <c r="L7409" s="9"/>
      <c r="M7409" s="9"/>
      <c r="N7409" s="9"/>
      <c r="O7409" s="12"/>
      <c r="P7409" s="9"/>
      <c r="Q7409" s="9"/>
    </row>
    <row r="7410" spans="1:17" x14ac:dyDescent="0.2">
      <c r="A7410" s="9"/>
      <c r="B7410" s="10"/>
      <c r="C7410" s="9"/>
      <c r="D7410" s="11"/>
      <c r="E7410" s="11"/>
      <c r="F7410" s="9"/>
      <c r="G7410" s="9"/>
      <c r="H7410" s="9"/>
      <c r="I7410" s="9"/>
      <c r="J7410" s="9"/>
      <c r="K7410" s="9"/>
      <c r="L7410" s="9"/>
      <c r="M7410" s="9"/>
      <c r="N7410" s="9"/>
      <c r="O7410" s="12"/>
      <c r="P7410" s="9"/>
      <c r="Q7410" s="9"/>
    </row>
    <row r="7411" spans="1:17" x14ac:dyDescent="0.2">
      <c r="A7411" s="9"/>
      <c r="B7411" s="10"/>
      <c r="C7411" s="9"/>
      <c r="D7411" s="11"/>
      <c r="E7411" s="11"/>
      <c r="F7411" s="9"/>
      <c r="G7411" s="9"/>
      <c r="H7411" s="9"/>
      <c r="I7411" s="9"/>
      <c r="J7411" s="9"/>
      <c r="K7411" s="9"/>
      <c r="L7411" s="9"/>
      <c r="M7411" s="9"/>
      <c r="N7411" s="9"/>
      <c r="O7411" s="12"/>
      <c r="P7411" s="9"/>
      <c r="Q7411" s="9"/>
    </row>
    <row r="7412" spans="1:17" x14ac:dyDescent="0.2">
      <c r="A7412" s="9"/>
      <c r="B7412" s="10"/>
      <c r="C7412" s="9"/>
      <c r="D7412" s="11"/>
      <c r="E7412" s="11"/>
      <c r="F7412" s="9"/>
      <c r="G7412" s="9"/>
      <c r="H7412" s="9"/>
      <c r="I7412" s="9"/>
      <c r="J7412" s="9"/>
      <c r="K7412" s="9"/>
      <c r="L7412" s="9"/>
      <c r="M7412" s="9"/>
      <c r="N7412" s="9"/>
      <c r="O7412" s="12"/>
      <c r="P7412" s="9"/>
      <c r="Q7412" s="9"/>
    </row>
    <row r="7413" spans="1:17" x14ac:dyDescent="0.2">
      <c r="A7413" s="9"/>
      <c r="B7413" s="10"/>
      <c r="C7413" s="9"/>
      <c r="D7413" s="11"/>
      <c r="E7413" s="11"/>
      <c r="F7413" s="9"/>
      <c r="G7413" s="9"/>
      <c r="H7413" s="9"/>
      <c r="I7413" s="9"/>
      <c r="J7413" s="9"/>
      <c r="K7413" s="9"/>
      <c r="L7413" s="9"/>
      <c r="M7413" s="9"/>
      <c r="N7413" s="9"/>
      <c r="O7413" s="12"/>
      <c r="P7413" s="9"/>
      <c r="Q7413" s="9"/>
    </row>
    <row r="7414" spans="1:17" x14ac:dyDescent="0.2">
      <c r="A7414" s="9"/>
      <c r="B7414" s="10"/>
      <c r="C7414" s="9"/>
      <c r="D7414" s="11"/>
      <c r="E7414" s="11"/>
      <c r="F7414" s="9"/>
      <c r="G7414" s="9"/>
      <c r="H7414" s="9"/>
      <c r="I7414" s="9"/>
      <c r="J7414" s="9"/>
      <c r="K7414" s="9"/>
      <c r="L7414" s="9"/>
      <c r="M7414" s="9"/>
      <c r="N7414" s="9"/>
      <c r="O7414" s="12"/>
      <c r="P7414" s="9"/>
      <c r="Q7414" s="9"/>
    </row>
    <row r="7415" spans="1:17" x14ac:dyDescent="0.2">
      <c r="A7415" s="9"/>
      <c r="B7415" s="10"/>
      <c r="C7415" s="9"/>
      <c r="D7415" s="11"/>
      <c r="E7415" s="11"/>
      <c r="F7415" s="9"/>
      <c r="G7415" s="9"/>
      <c r="H7415" s="9"/>
      <c r="I7415" s="9"/>
      <c r="J7415" s="9"/>
      <c r="K7415" s="9"/>
      <c r="L7415" s="9"/>
      <c r="M7415" s="9"/>
      <c r="N7415" s="9"/>
      <c r="O7415" s="12"/>
      <c r="P7415" s="9"/>
      <c r="Q7415" s="9"/>
    </row>
    <row r="7416" spans="1:17" x14ac:dyDescent="0.2">
      <c r="A7416" s="9"/>
      <c r="B7416" s="10"/>
      <c r="C7416" s="9"/>
      <c r="D7416" s="11"/>
      <c r="E7416" s="11"/>
      <c r="F7416" s="9"/>
      <c r="G7416" s="9"/>
      <c r="H7416" s="9"/>
      <c r="I7416" s="9"/>
      <c r="J7416" s="9"/>
      <c r="K7416" s="9"/>
      <c r="L7416" s="9"/>
      <c r="M7416" s="9"/>
      <c r="N7416" s="9"/>
      <c r="O7416" s="12"/>
      <c r="P7416" s="9"/>
      <c r="Q7416" s="9"/>
    </row>
    <row r="7417" spans="1:17" x14ac:dyDescent="0.2">
      <c r="A7417" s="9"/>
      <c r="B7417" s="10"/>
      <c r="C7417" s="9"/>
      <c r="D7417" s="11"/>
      <c r="E7417" s="11"/>
      <c r="F7417" s="9"/>
      <c r="G7417" s="9"/>
      <c r="H7417" s="9"/>
      <c r="I7417" s="9"/>
      <c r="J7417" s="9"/>
      <c r="K7417" s="9"/>
      <c r="L7417" s="9"/>
      <c r="M7417" s="9"/>
      <c r="N7417" s="9"/>
      <c r="O7417" s="12"/>
      <c r="P7417" s="9"/>
      <c r="Q7417" s="9"/>
    </row>
    <row r="7418" spans="1:17" x14ac:dyDescent="0.2">
      <c r="A7418" s="9"/>
      <c r="B7418" s="10"/>
      <c r="C7418" s="9"/>
      <c r="D7418" s="11"/>
      <c r="E7418" s="11"/>
      <c r="F7418" s="9"/>
      <c r="G7418" s="9"/>
      <c r="H7418" s="9"/>
      <c r="I7418" s="9"/>
      <c r="J7418" s="9"/>
      <c r="K7418" s="9"/>
      <c r="L7418" s="9"/>
      <c r="M7418" s="9"/>
      <c r="N7418" s="9"/>
      <c r="O7418" s="12"/>
      <c r="P7418" s="9"/>
      <c r="Q7418" s="9"/>
    </row>
    <row r="7419" spans="1:17" x14ac:dyDescent="0.2">
      <c r="A7419" s="9"/>
      <c r="B7419" s="10"/>
      <c r="C7419" s="9"/>
      <c r="D7419" s="11"/>
      <c r="E7419" s="11"/>
      <c r="F7419" s="9"/>
      <c r="G7419" s="9"/>
      <c r="H7419" s="9"/>
      <c r="I7419" s="9"/>
      <c r="J7419" s="9"/>
      <c r="K7419" s="9"/>
      <c r="L7419" s="9"/>
      <c r="M7419" s="9"/>
      <c r="N7419" s="9"/>
      <c r="O7419" s="12"/>
      <c r="P7419" s="9"/>
      <c r="Q7419" s="9"/>
    </row>
    <row r="7420" spans="1:17" x14ac:dyDescent="0.2">
      <c r="A7420" s="9"/>
      <c r="B7420" s="10"/>
      <c r="C7420" s="9"/>
      <c r="D7420" s="11"/>
      <c r="E7420" s="11"/>
      <c r="F7420" s="9"/>
      <c r="G7420" s="9"/>
      <c r="H7420" s="9"/>
      <c r="I7420" s="9"/>
      <c r="J7420" s="9"/>
      <c r="K7420" s="9"/>
      <c r="L7420" s="9"/>
      <c r="M7420" s="9"/>
      <c r="N7420" s="9"/>
      <c r="O7420" s="12"/>
      <c r="P7420" s="9"/>
      <c r="Q7420" s="9"/>
    </row>
    <row r="7421" spans="1:17" x14ac:dyDescent="0.2">
      <c r="A7421" s="9"/>
      <c r="B7421" s="10"/>
      <c r="C7421" s="9"/>
      <c r="D7421" s="11"/>
      <c r="E7421" s="11"/>
      <c r="F7421" s="9"/>
      <c r="G7421" s="9"/>
      <c r="H7421" s="9"/>
      <c r="I7421" s="9"/>
      <c r="J7421" s="9"/>
      <c r="K7421" s="9"/>
      <c r="L7421" s="9"/>
      <c r="M7421" s="9"/>
      <c r="N7421" s="9"/>
      <c r="O7421" s="12"/>
      <c r="P7421" s="9"/>
      <c r="Q7421" s="9"/>
    </row>
    <row r="7422" spans="1:17" x14ac:dyDescent="0.2">
      <c r="A7422" s="9"/>
      <c r="B7422" s="10"/>
      <c r="C7422" s="9"/>
      <c r="D7422" s="11"/>
      <c r="E7422" s="11"/>
      <c r="F7422" s="9"/>
      <c r="G7422" s="9"/>
      <c r="H7422" s="9"/>
      <c r="I7422" s="9"/>
      <c r="J7422" s="9"/>
      <c r="K7422" s="9"/>
      <c r="L7422" s="9"/>
      <c r="M7422" s="9"/>
      <c r="N7422" s="9"/>
      <c r="O7422" s="12"/>
      <c r="P7422" s="9"/>
      <c r="Q7422" s="9"/>
    </row>
    <row r="7423" spans="1:17" x14ac:dyDescent="0.2">
      <c r="A7423" s="9"/>
      <c r="B7423" s="10"/>
      <c r="C7423" s="9"/>
      <c r="D7423" s="11"/>
      <c r="E7423" s="11"/>
      <c r="F7423" s="9"/>
      <c r="G7423" s="9"/>
      <c r="H7423" s="9"/>
      <c r="I7423" s="9"/>
      <c r="J7423" s="9"/>
      <c r="K7423" s="9"/>
      <c r="L7423" s="9"/>
      <c r="M7423" s="9"/>
      <c r="N7423" s="9"/>
      <c r="O7423" s="12"/>
      <c r="P7423" s="9"/>
      <c r="Q7423" s="9"/>
    </row>
    <row r="7424" spans="1:17" x14ac:dyDescent="0.2">
      <c r="A7424" s="9"/>
      <c r="B7424" s="10"/>
      <c r="C7424" s="9"/>
      <c r="D7424" s="11"/>
      <c r="E7424" s="11"/>
      <c r="F7424" s="9"/>
      <c r="G7424" s="9"/>
      <c r="H7424" s="9"/>
      <c r="I7424" s="9"/>
      <c r="J7424" s="9"/>
      <c r="K7424" s="9"/>
      <c r="L7424" s="9"/>
      <c r="M7424" s="9"/>
      <c r="N7424" s="9"/>
      <c r="O7424" s="12"/>
      <c r="P7424" s="9"/>
      <c r="Q7424" s="9"/>
    </row>
    <row r="7425" spans="1:17" x14ac:dyDescent="0.2">
      <c r="A7425" s="9"/>
      <c r="B7425" s="10"/>
      <c r="C7425" s="9"/>
      <c r="D7425" s="11"/>
      <c r="E7425" s="11"/>
      <c r="F7425" s="9"/>
      <c r="G7425" s="9"/>
      <c r="H7425" s="9"/>
      <c r="I7425" s="9"/>
      <c r="J7425" s="9"/>
      <c r="K7425" s="9"/>
      <c r="L7425" s="9"/>
      <c r="M7425" s="9"/>
      <c r="N7425" s="9"/>
      <c r="O7425" s="12"/>
      <c r="P7425" s="9"/>
      <c r="Q7425" s="9"/>
    </row>
    <row r="7426" spans="1:17" x14ac:dyDescent="0.2">
      <c r="A7426" s="9"/>
      <c r="B7426" s="10"/>
      <c r="C7426" s="9"/>
      <c r="D7426" s="11"/>
      <c r="E7426" s="11"/>
      <c r="F7426" s="9"/>
      <c r="G7426" s="9"/>
      <c r="H7426" s="9"/>
      <c r="I7426" s="9"/>
      <c r="J7426" s="9"/>
      <c r="K7426" s="9"/>
      <c r="L7426" s="9"/>
      <c r="M7426" s="9"/>
      <c r="N7426" s="9"/>
      <c r="O7426" s="12"/>
      <c r="P7426" s="9"/>
      <c r="Q7426" s="9"/>
    </row>
    <row r="7427" spans="1:17" x14ac:dyDescent="0.2">
      <c r="A7427" s="9"/>
      <c r="B7427" s="10"/>
      <c r="C7427" s="9"/>
      <c r="D7427" s="11"/>
      <c r="E7427" s="11"/>
      <c r="F7427" s="9"/>
      <c r="G7427" s="9"/>
      <c r="H7427" s="9"/>
      <c r="I7427" s="9"/>
      <c r="J7427" s="9"/>
      <c r="K7427" s="9"/>
      <c r="L7427" s="9"/>
      <c r="M7427" s="9"/>
      <c r="N7427" s="9"/>
      <c r="O7427" s="12"/>
      <c r="P7427" s="9"/>
      <c r="Q7427" s="9"/>
    </row>
    <row r="7428" spans="1:17" x14ac:dyDescent="0.2">
      <c r="A7428" s="9"/>
      <c r="B7428" s="10"/>
      <c r="C7428" s="9"/>
      <c r="D7428" s="11"/>
      <c r="E7428" s="11"/>
      <c r="F7428" s="9"/>
      <c r="G7428" s="9"/>
      <c r="H7428" s="9"/>
      <c r="I7428" s="9"/>
      <c r="J7428" s="9"/>
      <c r="K7428" s="9"/>
      <c r="L7428" s="9"/>
      <c r="M7428" s="9"/>
      <c r="N7428" s="9"/>
      <c r="O7428" s="12"/>
      <c r="P7428" s="9"/>
      <c r="Q7428" s="9"/>
    </row>
    <row r="7429" spans="1:17" x14ac:dyDescent="0.2">
      <c r="A7429" s="9"/>
      <c r="B7429" s="10"/>
      <c r="C7429" s="9"/>
      <c r="D7429" s="11"/>
      <c r="E7429" s="11"/>
      <c r="F7429" s="9"/>
      <c r="G7429" s="9"/>
      <c r="H7429" s="9"/>
      <c r="I7429" s="9"/>
      <c r="J7429" s="9"/>
      <c r="K7429" s="9"/>
      <c r="L7429" s="9"/>
      <c r="M7429" s="9"/>
      <c r="N7429" s="9"/>
      <c r="O7429" s="12"/>
      <c r="P7429" s="9"/>
      <c r="Q7429" s="9"/>
    </row>
    <row r="7430" spans="1:17" x14ac:dyDescent="0.2">
      <c r="A7430" s="9"/>
      <c r="B7430" s="10"/>
      <c r="C7430" s="9"/>
      <c r="D7430" s="11"/>
      <c r="E7430" s="11"/>
      <c r="F7430" s="9"/>
      <c r="G7430" s="9"/>
      <c r="H7430" s="9"/>
      <c r="I7430" s="9"/>
      <c r="J7430" s="9"/>
      <c r="K7430" s="9"/>
      <c r="L7430" s="9"/>
      <c r="M7430" s="9"/>
      <c r="N7430" s="9"/>
      <c r="O7430" s="12"/>
      <c r="P7430" s="9"/>
      <c r="Q7430" s="9"/>
    </row>
    <row r="7431" spans="1:17" x14ac:dyDescent="0.2">
      <c r="A7431" s="9"/>
      <c r="B7431" s="10"/>
      <c r="C7431" s="9"/>
      <c r="D7431" s="11"/>
      <c r="E7431" s="11"/>
      <c r="F7431" s="9"/>
      <c r="G7431" s="9"/>
      <c r="H7431" s="9"/>
      <c r="I7431" s="9"/>
      <c r="J7431" s="9"/>
      <c r="K7431" s="9"/>
      <c r="L7431" s="9"/>
      <c r="M7431" s="9"/>
      <c r="N7431" s="9"/>
      <c r="O7431" s="12"/>
      <c r="P7431" s="9"/>
      <c r="Q7431" s="9"/>
    </row>
    <row r="7432" spans="1:17" x14ac:dyDescent="0.2">
      <c r="A7432" s="9"/>
      <c r="B7432" s="10"/>
      <c r="C7432" s="9"/>
      <c r="D7432" s="11"/>
      <c r="E7432" s="11"/>
      <c r="F7432" s="9"/>
      <c r="G7432" s="9"/>
      <c r="H7432" s="9"/>
      <c r="I7432" s="9"/>
      <c r="J7432" s="9"/>
      <c r="K7432" s="9"/>
      <c r="L7432" s="9"/>
      <c r="M7432" s="9"/>
      <c r="N7432" s="9"/>
      <c r="O7432" s="12"/>
      <c r="P7432" s="9"/>
      <c r="Q7432" s="9"/>
    </row>
    <row r="7433" spans="1:17" x14ac:dyDescent="0.2">
      <c r="A7433" s="9"/>
      <c r="B7433" s="10"/>
      <c r="C7433" s="9"/>
      <c r="D7433" s="11"/>
      <c r="E7433" s="11"/>
      <c r="F7433" s="9"/>
      <c r="G7433" s="9"/>
      <c r="H7433" s="9"/>
      <c r="I7433" s="9"/>
      <c r="J7433" s="9"/>
      <c r="K7433" s="9"/>
      <c r="L7433" s="9"/>
      <c r="M7433" s="9"/>
      <c r="N7433" s="9"/>
      <c r="O7433" s="12"/>
      <c r="P7433" s="9"/>
      <c r="Q7433" s="9"/>
    </row>
    <row r="7434" spans="1:17" x14ac:dyDescent="0.2">
      <c r="A7434" s="9"/>
      <c r="B7434" s="10"/>
      <c r="C7434" s="9"/>
      <c r="D7434" s="11"/>
      <c r="E7434" s="11"/>
      <c r="F7434" s="9"/>
      <c r="G7434" s="9"/>
      <c r="H7434" s="9"/>
      <c r="I7434" s="9"/>
      <c r="J7434" s="9"/>
      <c r="K7434" s="9"/>
      <c r="L7434" s="9"/>
      <c r="M7434" s="9"/>
      <c r="N7434" s="9"/>
      <c r="O7434" s="12"/>
      <c r="P7434" s="9"/>
      <c r="Q7434" s="9"/>
    </row>
    <row r="7435" spans="1:17" x14ac:dyDescent="0.2">
      <c r="A7435" s="9"/>
      <c r="B7435" s="10"/>
      <c r="C7435" s="9"/>
      <c r="D7435" s="11"/>
      <c r="E7435" s="11"/>
      <c r="F7435" s="9"/>
      <c r="G7435" s="9"/>
      <c r="H7435" s="9"/>
      <c r="I7435" s="9"/>
      <c r="J7435" s="9"/>
      <c r="K7435" s="9"/>
      <c r="L7435" s="9"/>
      <c r="M7435" s="9"/>
      <c r="N7435" s="9"/>
      <c r="O7435" s="12"/>
      <c r="P7435" s="9"/>
      <c r="Q7435" s="9"/>
    </row>
    <row r="7436" spans="1:17" x14ac:dyDescent="0.2">
      <c r="A7436" s="9"/>
      <c r="B7436" s="10"/>
      <c r="C7436" s="9"/>
      <c r="D7436" s="11"/>
      <c r="E7436" s="11"/>
      <c r="F7436" s="9"/>
      <c r="G7436" s="9"/>
      <c r="H7436" s="9"/>
      <c r="I7436" s="9"/>
      <c r="J7436" s="9"/>
      <c r="K7436" s="9"/>
      <c r="L7436" s="9"/>
      <c r="M7436" s="9"/>
      <c r="N7436" s="9"/>
      <c r="O7436" s="12"/>
      <c r="P7436" s="9"/>
      <c r="Q7436" s="9"/>
    </row>
    <row r="7437" spans="1:17" x14ac:dyDescent="0.2">
      <c r="A7437" s="9"/>
      <c r="B7437" s="10"/>
      <c r="C7437" s="9"/>
      <c r="D7437" s="11"/>
      <c r="E7437" s="11"/>
      <c r="F7437" s="9"/>
      <c r="G7437" s="9"/>
      <c r="H7437" s="9"/>
      <c r="I7437" s="9"/>
      <c r="J7437" s="9"/>
      <c r="K7437" s="9"/>
      <c r="L7437" s="9"/>
      <c r="M7437" s="9"/>
      <c r="N7437" s="9"/>
      <c r="O7437" s="12"/>
      <c r="P7437" s="9"/>
      <c r="Q7437" s="9"/>
    </row>
    <row r="7438" spans="1:17" x14ac:dyDescent="0.2">
      <c r="A7438" s="9"/>
      <c r="B7438" s="10"/>
      <c r="C7438" s="9"/>
      <c r="D7438" s="11"/>
      <c r="E7438" s="11"/>
      <c r="F7438" s="9"/>
      <c r="G7438" s="9"/>
      <c r="H7438" s="9"/>
      <c r="I7438" s="9"/>
      <c r="J7438" s="9"/>
      <c r="K7438" s="9"/>
      <c r="L7438" s="9"/>
      <c r="M7438" s="9"/>
      <c r="N7438" s="9"/>
      <c r="O7438" s="12"/>
      <c r="P7438" s="9"/>
      <c r="Q7438" s="9"/>
    </row>
    <row r="7439" spans="1:17" x14ac:dyDescent="0.2">
      <c r="A7439" s="9"/>
      <c r="B7439" s="10"/>
      <c r="C7439" s="9"/>
      <c r="D7439" s="11"/>
      <c r="E7439" s="11"/>
      <c r="F7439" s="9"/>
      <c r="G7439" s="9"/>
      <c r="H7439" s="9"/>
      <c r="I7439" s="9"/>
      <c r="J7439" s="9"/>
      <c r="K7439" s="9"/>
      <c r="L7439" s="9"/>
      <c r="M7439" s="9"/>
      <c r="N7439" s="9"/>
      <c r="O7439" s="12"/>
      <c r="P7439" s="9"/>
      <c r="Q7439" s="9"/>
    </row>
    <row r="7440" spans="1:17" x14ac:dyDescent="0.2">
      <c r="A7440" s="9"/>
      <c r="B7440" s="10"/>
      <c r="C7440" s="9"/>
      <c r="D7440" s="11"/>
      <c r="E7440" s="11"/>
      <c r="F7440" s="9"/>
      <c r="G7440" s="9"/>
      <c r="H7440" s="9"/>
      <c r="I7440" s="9"/>
      <c r="J7440" s="9"/>
      <c r="K7440" s="9"/>
      <c r="L7440" s="9"/>
      <c r="M7440" s="9"/>
      <c r="N7440" s="9"/>
      <c r="O7440" s="12"/>
      <c r="P7440" s="9"/>
      <c r="Q7440" s="9"/>
    </row>
    <row r="7441" spans="1:17" x14ac:dyDescent="0.2">
      <c r="A7441" s="9"/>
      <c r="B7441" s="10"/>
      <c r="C7441" s="9"/>
      <c r="D7441" s="11"/>
      <c r="E7441" s="11"/>
      <c r="F7441" s="9"/>
      <c r="G7441" s="9"/>
      <c r="H7441" s="9"/>
      <c r="I7441" s="9"/>
      <c r="J7441" s="9"/>
      <c r="K7441" s="9"/>
      <c r="L7441" s="9"/>
      <c r="M7441" s="9"/>
      <c r="N7441" s="9"/>
      <c r="O7441" s="12"/>
      <c r="P7441" s="9"/>
      <c r="Q7441" s="9"/>
    </row>
    <row r="7442" spans="1:17" x14ac:dyDescent="0.2">
      <c r="A7442" s="9"/>
      <c r="B7442" s="10"/>
      <c r="C7442" s="9"/>
      <c r="D7442" s="11"/>
      <c r="E7442" s="11"/>
      <c r="F7442" s="9"/>
      <c r="G7442" s="9"/>
      <c r="H7442" s="9"/>
      <c r="I7442" s="9"/>
      <c r="J7442" s="9"/>
      <c r="K7442" s="9"/>
      <c r="L7442" s="9"/>
      <c r="M7442" s="9"/>
      <c r="N7442" s="9"/>
      <c r="O7442" s="12"/>
      <c r="P7442" s="9"/>
      <c r="Q7442" s="9"/>
    </row>
    <row r="7443" spans="1:17" x14ac:dyDescent="0.2">
      <c r="A7443" s="9"/>
      <c r="B7443" s="10"/>
      <c r="C7443" s="9"/>
      <c r="D7443" s="11"/>
      <c r="E7443" s="11"/>
      <c r="F7443" s="9"/>
      <c r="G7443" s="9"/>
      <c r="H7443" s="9"/>
      <c r="I7443" s="9"/>
      <c r="J7443" s="9"/>
      <c r="K7443" s="9"/>
      <c r="L7443" s="9"/>
      <c r="M7443" s="9"/>
      <c r="N7443" s="9"/>
      <c r="O7443" s="12"/>
      <c r="P7443" s="9"/>
      <c r="Q7443" s="9"/>
    </row>
    <row r="7444" spans="1:17" x14ac:dyDescent="0.2">
      <c r="A7444" s="9"/>
      <c r="B7444" s="10"/>
      <c r="C7444" s="9"/>
      <c r="D7444" s="11"/>
      <c r="E7444" s="11"/>
      <c r="F7444" s="9"/>
      <c r="G7444" s="9"/>
      <c r="H7444" s="9"/>
      <c r="I7444" s="9"/>
      <c r="J7444" s="9"/>
      <c r="K7444" s="9"/>
      <c r="L7444" s="9"/>
      <c r="M7444" s="9"/>
      <c r="N7444" s="9"/>
      <c r="O7444" s="12"/>
      <c r="P7444" s="9"/>
      <c r="Q7444" s="9"/>
    </row>
    <row r="7445" spans="1:17" x14ac:dyDescent="0.2">
      <c r="A7445" s="9"/>
      <c r="B7445" s="10"/>
      <c r="C7445" s="9"/>
      <c r="D7445" s="11"/>
      <c r="E7445" s="11"/>
      <c r="F7445" s="9"/>
      <c r="G7445" s="9"/>
      <c r="H7445" s="9"/>
      <c r="I7445" s="9"/>
      <c r="J7445" s="9"/>
      <c r="K7445" s="9"/>
      <c r="L7445" s="9"/>
      <c r="M7445" s="9"/>
      <c r="N7445" s="9"/>
      <c r="O7445" s="12"/>
      <c r="P7445" s="9"/>
      <c r="Q7445" s="9"/>
    </row>
    <row r="7446" spans="1:17" x14ac:dyDescent="0.2">
      <c r="A7446" s="9"/>
      <c r="B7446" s="10"/>
      <c r="C7446" s="9"/>
      <c r="D7446" s="11"/>
      <c r="E7446" s="11"/>
      <c r="F7446" s="9"/>
      <c r="G7446" s="9"/>
      <c r="H7446" s="9"/>
      <c r="I7446" s="9"/>
      <c r="J7446" s="9"/>
      <c r="K7446" s="9"/>
      <c r="L7446" s="9"/>
      <c r="M7446" s="9"/>
      <c r="N7446" s="9"/>
      <c r="O7446" s="12"/>
      <c r="P7446" s="9"/>
      <c r="Q7446" s="9"/>
    </row>
    <row r="7447" spans="1:17" x14ac:dyDescent="0.2">
      <c r="A7447" s="9"/>
      <c r="B7447" s="10"/>
      <c r="C7447" s="9"/>
      <c r="D7447" s="11"/>
      <c r="E7447" s="11"/>
      <c r="F7447" s="9"/>
      <c r="G7447" s="9"/>
      <c r="H7447" s="9"/>
      <c r="I7447" s="9"/>
      <c r="J7447" s="9"/>
      <c r="K7447" s="9"/>
      <c r="L7447" s="9"/>
      <c r="M7447" s="9"/>
      <c r="N7447" s="9"/>
      <c r="O7447" s="12"/>
      <c r="P7447" s="9"/>
      <c r="Q7447" s="9"/>
    </row>
    <row r="7448" spans="1:17" x14ac:dyDescent="0.2">
      <c r="A7448" s="9"/>
      <c r="B7448" s="10"/>
      <c r="C7448" s="9"/>
      <c r="D7448" s="11"/>
      <c r="E7448" s="11"/>
      <c r="F7448" s="9"/>
      <c r="G7448" s="9"/>
      <c r="H7448" s="9"/>
      <c r="I7448" s="9"/>
      <c r="J7448" s="9"/>
      <c r="K7448" s="9"/>
      <c r="L7448" s="9"/>
      <c r="M7448" s="9"/>
      <c r="N7448" s="9"/>
      <c r="O7448" s="12"/>
      <c r="P7448" s="9"/>
      <c r="Q7448" s="9"/>
    </row>
    <row r="7449" spans="1:17" x14ac:dyDescent="0.2">
      <c r="A7449" s="9"/>
      <c r="B7449" s="10"/>
      <c r="C7449" s="9"/>
      <c r="D7449" s="11"/>
      <c r="E7449" s="11"/>
      <c r="F7449" s="9"/>
      <c r="G7449" s="9"/>
      <c r="H7449" s="9"/>
      <c r="I7449" s="9"/>
      <c r="J7449" s="9"/>
      <c r="K7449" s="9"/>
      <c r="L7449" s="9"/>
      <c r="M7449" s="9"/>
      <c r="N7449" s="9"/>
      <c r="O7449" s="12"/>
      <c r="P7449" s="9"/>
      <c r="Q7449" s="9"/>
    </row>
    <row r="7450" spans="1:17" x14ac:dyDescent="0.2">
      <c r="A7450" s="9"/>
      <c r="B7450" s="10"/>
      <c r="C7450" s="9"/>
      <c r="D7450" s="11"/>
      <c r="E7450" s="11"/>
      <c r="F7450" s="9"/>
      <c r="G7450" s="9"/>
      <c r="H7450" s="9"/>
      <c r="I7450" s="9"/>
      <c r="J7450" s="9"/>
      <c r="K7450" s="9"/>
      <c r="L7450" s="9"/>
      <c r="M7450" s="9"/>
      <c r="N7450" s="9"/>
      <c r="O7450" s="12"/>
      <c r="P7450" s="9"/>
      <c r="Q7450" s="9"/>
    </row>
    <row r="7451" spans="1:17" x14ac:dyDescent="0.2">
      <c r="A7451" s="9"/>
      <c r="B7451" s="10"/>
      <c r="C7451" s="9"/>
      <c r="D7451" s="11"/>
      <c r="E7451" s="11"/>
      <c r="F7451" s="9"/>
      <c r="G7451" s="9"/>
      <c r="H7451" s="9"/>
      <c r="I7451" s="9"/>
      <c r="J7451" s="9"/>
      <c r="K7451" s="9"/>
      <c r="L7451" s="9"/>
      <c r="M7451" s="9"/>
      <c r="N7451" s="9"/>
      <c r="O7451" s="12"/>
      <c r="P7451" s="9"/>
      <c r="Q7451" s="9"/>
    </row>
    <row r="7452" spans="1:17" x14ac:dyDescent="0.2">
      <c r="A7452" s="9"/>
      <c r="B7452" s="10"/>
      <c r="C7452" s="9"/>
      <c r="D7452" s="11"/>
      <c r="E7452" s="11"/>
      <c r="F7452" s="9"/>
      <c r="G7452" s="9"/>
      <c r="H7452" s="9"/>
      <c r="I7452" s="9"/>
      <c r="J7452" s="9"/>
      <c r="K7452" s="9"/>
      <c r="L7452" s="9"/>
      <c r="M7452" s="9"/>
      <c r="N7452" s="9"/>
      <c r="O7452" s="12"/>
      <c r="P7452" s="9"/>
      <c r="Q7452" s="9"/>
    </row>
    <row r="7453" spans="1:17" x14ac:dyDescent="0.2">
      <c r="A7453" s="9"/>
      <c r="B7453" s="10"/>
      <c r="C7453" s="9"/>
      <c r="D7453" s="11"/>
      <c r="E7453" s="11"/>
      <c r="F7453" s="9"/>
      <c r="G7453" s="9"/>
      <c r="H7453" s="9"/>
      <c r="I7453" s="9"/>
      <c r="J7453" s="9"/>
      <c r="K7453" s="9"/>
      <c r="L7453" s="9"/>
      <c r="M7453" s="9"/>
      <c r="N7453" s="9"/>
      <c r="O7453" s="12"/>
      <c r="P7453" s="9"/>
      <c r="Q7453" s="9"/>
    </row>
    <row r="7454" spans="1:17" x14ac:dyDescent="0.2">
      <c r="A7454" s="9"/>
      <c r="B7454" s="10"/>
      <c r="C7454" s="9"/>
      <c r="D7454" s="11"/>
      <c r="E7454" s="11"/>
      <c r="F7454" s="9"/>
      <c r="G7454" s="9"/>
      <c r="H7454" s="9"/>
      <c r="I7454" s="9"/>
      <c r="J7454" s="9"/>
      <c r="K7454" s="9"/>
      <c r="L7454" s="9"/>
      <c r="M7454" s="9"/>
      <c r="N7454" s="9"/>
      <c r="O7454" s="12"/>
      <c r="P7454" s="9"/>
      <c r="Q7454" s="9"/>
    </row>
    <row r="7455" spans="1:17" x14ac:dyDescent="0.2">
      <c r="A7455" s="9"/>
      <c r="B7455" s="10"/>
      <c r="C7455" s="9"/>
      <c r="D7455" s="11"/>
      <c r="E7455" s="11"/>
      <c r="F7455" s="9"/>
      <c r="G7455" s="9"/>
      <c r="H7455" s="9"/>
      <c r="I7455" s="9"/>
      <c r="J7455" s="9"/>
      <c r="K7455" s="9"/>
      <c r="L7455" s="9"/>
      <c r="M7455" s="9"/>
      <c r="N7455" s="9"/>
      <c r="O7455" s="12"/>
      <c r="P7455" s="9"/>
      <c r="Q7455" s="9"/>
    </row>
    <row r="7456" spans="1:17" x14ac:dyDescent="0.2">
      <c r="A7456" s="9"/>
      <c r="B7456" s="10"/>
      <c r="C7456" s="9"/>
      <c r="D7456" s="11"/>
      <c r="E7456" s="11"/>
      <c r="F7456" s="9"/>
      <c r="G7456" s="9"/>
      <c r="H7456" s="9"/>
      <c r="I7456" s="9"/>
      <c r="J7456" s="9"/>
      <c r="K7456" s="9"/>
      <c r="L7456" s="9"/>
      <c r="M7456" s="9"/>
      <c r="N7456" s="9"/>
      <c r="O7456" s="12"/>
      <c r="P7456" s="9"/>
      <c r="Q7456" s="9"/>
    </row>
    <row r="7457" spans="1:17" x14ac:dyDescent="0.2">
      <c r="A7457" s="9"/>
      <c r="B7457" s="10"/>
      <c r="C7457" s="9"/>
      <c r="D7457" s="11"/>
      <c r="E7457" s="11"/>
      <c r="F7457" s="9"/>
      <c r="G7457" s="9"/>
      <c r="H7457" s="9"/>
      <c r="I7457" s="9"/>
      <c r="J7457" s="9"/>
      <c r="K7457" s="9"/>
      <c r="L7457" s="9"/>
      <c r="M7457" s="9"/>
      <c r="N7457" s="9"/>
      <c r="O7457" s="12"/>
      <c r="P7457" s="9"/>
      <c r="Q7457" s="9"/>
    </row>
    <row r="7458" spans="1:17" x14ac:dyDescent="0.2">
      <c r="A7458" s="9"/>
      <c r="B7458" s="10"/>
      <c r="C7458" s="9"/>
      <c r="D7458" s="11"/>
      <c r="E7458" s="11"/>
      <c r="F7458" s="9"/>
      <c r="G7458" s="9"/>
      <c r="H7458" s="9"/>
      <c r="I7458" s="9"/>
      <c r="J7458" s="9"/>
      <c r="K7458" s="9"/>
      <c r="L7458" s="9"/>
      <c r="M7458" s="9"/>
      <c r="N7458" s="9"/>
      <c r="O7458" s="12"/>
      <c r="P7458" s="9"/>
      <c r="Q7458" s="9"/>
    </row>
    <row r="7459" spans="1:17" x14ac:dyDescent="0.2">
      <c r="A7459" s="9"/>
      <c r="B7459" s="10"/>
      <c r="C7459" s="9"/>
      <c r="D7459" s="11"/>
      <c r="E7459" s="11"/>
      <c r="F7459" s="9"/>
      <c r="G7459" s="9"/>
      <c r="H7459" s="9"/>
      <c r="I7459" s="9"/>
      <c r="J7459" s="9"/>
      <c r="K7459" s="9"/>
      <c r="L7459" s="9"/>
      <c r="M7459" s="9"/>
      <c r="N7459" s="9"/>
      <c r="O7459" s="12"/>
      <c r="P7459" s="9"/>
      <c r="Q7459" s="9"/>
    </row>
    <row r="7460" spans="1:17" x14ac:dyDescent="0.2">
      <c r="A7460" s="9"/>
      <c r="B7460" s="10"/>
      <c r="C7460" s="9"/>
      <c r="D7460" s="11"/>
      <c r="E7460" s="11"/>
      <c r="F7460" s="9"/>
      <c r="G7460" s="9"/>
      <c r="H7460" s="9"/>
      <c r="I7460" s="9"/>
      <c r="J7460" s="9"/>
      <c r="K7460" s="9"/>
      <c r="L7460" s="9"/>
      <c r="M7460" s="9"/>
      <c r="N7460" s="9"/>
      <c r="O7460" s="12"/>
      <c r="P7460" s="9"/>
      <c r="Q7460" s="9"/>
    </row>
    <row r="7461" spans="1:17" x14ac:dyDescent="0.2">
      <c r="A7461" s="9"/>
      <c r="B7461" s="10"/>
      <c r="C7461" s="9"/>
      <c r="D7461" s="11"/>
      <c r="E7461" s="11"/>
      <c r="F7461" s="9"/>
      <c r="G7461" s="9"/>
      <c r="H7461" s="9"/>
      <c r="I7461" s="9"/>
      <c r="J7461" s="9"/>
      <c r="K7461" s="9"/>
      <c r="L7461" s="9"/>
      <c r="M7461" s="9"/>
      <c r="N7461" s="9"/>
      <c r="O7461" s="12"/>
      <c r="P7461" s="9"/>
      <c r="Q7461" s="9"/>
    </row>
    <row r="7462" spans="1:17" x14ac:dyDescent="0.2">
      <c r="A7462" s="9"/>
      <c r="B7462" s="10"/>
      <c r="C7462" s="9"/>
      <c r="D7462" s="11"/>
      <c r="E7462" s="11"/>
      <c r="F7462" s="9"/>
      <c r="G7462" s="9"/>
      <c r="H7462" s="9"/>
      <c r="I7462" s="9"/>
      <c r="J7462" s="9"/>
      <c r="K7462" s="9"/>
      <c r="L7462" s="9"/>
      <c r="M7462" s="9"/>
      <c r="N7462" s="9"/>
      <c r="O7462" s="12"/>
      <c r="P7462" s="9"/>
      <c r="Q7462" s="9"/>
    </row>
    <row r="7463" spans="1:17" x14ac:dyDescent="0.2">
      <c r="A7463" s="9"/>
      <c r="B7463" s="10"/>
      <c r="C7463" s="9"/>
      <c r="D7463" s="11"/>
      <c r="E7463" s="11"/>
      <c r="F7463" s="9"/>
      <c r="G7463" s="9"/>
      <c r="H7463" s="9"/>
      <c r="I7463" s="9"/>
      <c r="J7463" s="9"/>
      <c r="K7463" s="9"/>
      <c r="L7463" s="9"/>
      <c r="M7463" s="9"/>
      <c r="N7463" s="9"/>
      <c r="O7463" s="12"/>
      <c r="P7463" s="9"/>
      <c r="Q7463" s="9"/>
    </row>
    <row r="7464" spans="1:17" x14ac:dyDescent="0.2">
      <c r="A7464" s="9"/>
      <c r="B7464" s="10"/>
      <c r="C7464" s="9"/>
      <c r="D7464" s="11"/>
      <c r="E7464" s="11"/>
      <c r="F7464" s="9"/>
      <c r="G7464" s="9"/>
      <c r="H7464" s="9"/>
      <c r="I7464" s="9"/>
      <c r="J7464" s="9"/>
      <c r="K7464" s="9"/>
      <c r="L7464" s="9"/>
      <c r="M7464" s="9"/>
      <c r="N7464" s="9"/>
      <c r="O7464" s="12"/>
      <c r="P7464" s="9"/>
      <c r="Q7464" s="9"/>
    </row>
    <row r="7465" spans="1:17" x14ac:dyDescent="0.2">
      <c r="A7465" s="9"/>
      <c r="B7465" s="10"/>
      <c r="C7465" s="9"/>
      <c r="D7465" s="11"/>
      <c r="E7465" s="11"/>
      <c r="F7465" s="9"/>
      <c r="G7465" s="9"/>
      <c r="H7465" s="9"/>
      <c r="I7465" s="9"/>
      <c r="J7465" s="9"/>
      <c r="K7465" s="9"/>
      <c r="L7465" s="9"/>
      <c r="M7465" s="9"/>
      <c r="N7465" s="9"/>
      <c r="O7465" s="12"/>
      <c r="P7465" s="9"/>
      <c r="Q7465" s="9"/>
    </row>
    <row r="7466" spans="1:17" x14ac:dyDescent="0.2">
      <c r="A7466" s="9"/>
      <c r="B7466" s="10"/>
      <c r="C7466" s="9"/>
      <c r="D7466" s="11"/>
      <c r="E7466" s="11"/>
      <c r="F7466" s="9"/>
      <c r="G7466" s="9"/>
      <c r="H7466" s="9"/>
      <c r="I7466" s="9"/>
      <c r="J7466" s="9"/>
      <c r="K7466" s="9"/>
      <c r="L7466" s="9"/>
      <c r="M7466" s="9"/>
      <c r="N7466" s="9"/>
      <c r="O7466" s="12"/>
      <c r="P7466" s="9"/>
      <c r="Q7466" s="9"/>
    </row>
    <row r="7467" spans="1:17" x14ac:dyDescent="0.2">
      <c r="A7467" s="9"/>
      <c r="B7467" s="10"/>
      <c r="C7467" s="9"/>
      <c r="D7467" s="11"/>
      <c r="E7467" s="11"/>
      <c r="F7467" s="9"/>
      <c r="G7467" s="9"/>
      <c r="H7467" s="9"/>
      <c r="I7467" s="9"/>
      <c r="J7467" s="9"/>
      <c r="K7467" s="9"/>
      <c r="L7467" s="9"/>
      <c r="M7467" s="9"/>
      <c r="N7467" s="9"/>
      <c r="O7467" s="12"/>
      <c r="P7467" s="9"/>
      <c r="Q7467" s="9"/>
    </row>
    <row r="7468" spans="1:17" x14ac:dyDescent="0.2">
      <c r="A7468" s="9"/>
      <c r="B7468" s="10"/>
      <c r="C7468" s="9"/>
      <c r="D7468" s="11"/>
      <c r="E7468" s="11"/>
      <c r="F7468" s="9"/>
      <c r="G7468" s="9"/>
      <c r="H7468" s="9"/>
      <c r="I7468" s="9"/>
      <c r="J7468" s="9"/>
      <c r="K7468" s="9"/>
      <c r="L7468" s="9"/>
      <c r="M7468" s="9"/>
      <c r="N7468" s="9"/>
      <c r="O7468" s="12"/>
      <c r="P7468" s="9"/>
      <c r="Q7468" s="9"/>
    </row>
    <row r="7469" spans="1:17" x14ac:dyDescent="0.2">
      <c r="A7469" s="9"/>
      <c r="B7469" s="10"/>
      <c r="C7469" s="9"/>
      <c r="D7469" s="11"/>
      <c r="E7469" s="11"/>
      <c r="F7469" s="9"/>
      <c r="G7469" s="9"/>
      <c r="H7469" s="9"/>
      <c r="I7469" s="9"/>
      <c r="J7469" s="9"/>
      <c r="K7469" s="9"/>
      <c r="L7469" s="9"/>
      <c r="M7469" s="9"/>
      <c r="N7469" s="9"/>
      <c r="O7469" s="12"/>
      <c r="P7469" s="9"/>
      <c r="Q7469" s="9"/>
    </row>
    <row r="7470" spans="1:17" x14ac:dyDescent="0.2">
      <c r="A7470" s="9"/>
      <c r="B7470" s="10"/>
      <c r="C7470" s="9"/>
      <c r="D7470" s="11"/>
      <c r="E7470" s="11"/>
      <c r="F7470" s="9"/>
      <c r="G7470" s="9"/>
      <c r="H7470" s="9"/>
      <c r="I7470" s="9"/>
      <c r="J7470" s="9"/>
      <c r="K7470" s="9"/>
      <c r="L7470" s="9"/>
      <c r="M7470" s="9"/>
      <c r="N7470" s="9"/>
      <c r="O7470" s="12"/>
      <c r="P7470" s="9"/>
      <c r="Q7470" s="9"/>
    </row>
    <row r="7471" spans="1:17" x14ac:dyDescent="0.2">
      <c r="A7471" s="9"/>
      <c r="B7471" s="10"/>
      <c r="C7471" s="9"/>
      <c r="D7471" s="11"/>
      <c r="E7471" s="11"/>
      <c r="F7471" s="9"/>
      <c r="G7471" s="9"/>
      <c r="H7471" s="9"/>
      <c r="I7471" s="9"/>
      <c r="J7471" s="9"/>
      <c r="K7471" s="9"/>
      <c r="L7471" s="9"/>
      <c r="M7471" s="9"/>
      <c r="N7471" s="9"/>
      <c r="O7471" s="12"/>
      <c r="P7471" s="9"/>
      <c r="Q7471" s="9"/>
    </row>
    <row r="7472" spans="1:17" x14ac:dyDescent="0.2">
      <c r="A7472" s="9"/>
      <c r="B7472" s="10"/>
      <c r="C7472" s="9"/>
      <c r="D7472" s="11"/>
      <c r="E7472" s="11"/>
      <c r="F7472" s="9"/>
      <c r="G7472" s="9"/>
      <c r="H7472" s="9"/>
      <c r="I7472" s="9"/>
      <c r="J7472" s="9"/>
      <c r="K7472" s="9"/>
      <c r="L7472" s="9"/>
      <c r="M7472" s="9"/>
      <c r="N7472" s="9"/>
      <c r="O7472" s="12"/>
      <c r="P7472" s="9"/>
      <c r="Q7472" s="9"/>
    </row>
    <row r="7473" spans="1:17" x14ac:dyDescent="0.2">
      <c r="A7473" s="9"/>
      <c r="B7473" s="10"/>
      <c r="C7473" s="9"/>
      <c r="D7473" s="11"/>
      <c r="E7473" s="11"/>
      <c r="F7473" s="9"/>
      <c r="G7473" s="9"/>
      <c r="H7473" s="9"/>
      <c r="I7473" s="9"/>
      <c r="J7473" s="9"/>
      <c r="K7473" s="9"/>
      <c r="L7473" s="9"/>
      <c r="M7473" s="9"/>
      <c r="N7473" s="9"/>
      <c r="O7473" s="12"/>
      <c r="P7473" s="9"/>
      <c r="Q7473" s="9"/>
    </row>
    <row r="7474" spans="1:17" x14ac:dyDescent="0.2">
      <c r="A7474" s="9"/>
      <c r="B7474" s="10"/>
      <c r="C7474" s="9"/>
      <c r="D7474" s="11"/>
      <c r="E7474" s="11"/>
      <c r="F7474" s="9"/>
      <c r="G7474" s="9"/>
      <c r="H7474" s="9"/>
      <c r="I7474" s="9"/>
      <c r="J7474" s="9"/>
      <c r="K7474" s="9"/>
      <c r="L7474" s="9"/>
      <c r="M7474" s="9"/>
      <c r="N7474" s="9"/>
      <c r="O7474" s="12"/>
      <c r="P7474" s="9"/>
      <c r="Q7474" s="9"/>
    </row>
    <row r="7475" spans="1:17" x14ac:dyDescent="0.2">
      <c r="A7475" s="9"/>
      <c r="B7475" s="10"/>
      <c r="C7475" s="9"/>
      <c r="D7475" s="11"/>
      <c r="E7475" s="11"/>
      <c r="F7475" s="9"/>
      <c r="G7475" s="9"/>
      <c r="H7475" s="9"/>
      <c r="I7475" s="9"/>
      <c r="J7475" s="9"/>
      <c r="K7475" s="9"/>
      <c r="L7475" s="9"/>
      <c r="M7475" s="9"/>
      <c r="N7475" s="9"/>
      <c r="O7475" s="12"/>
      <c r="P7475" s="9"/>
      <c r="Q7475" s="9"/>
    </row>
    <row r="7476" spans="1:17" x14ac:dyDescent="0.2">
      <c r="A7476" s="9"/>
      <c r="B7476" s="10"/>
      <c r="C7476" s="9"/>
      <c r="D7476" s="11"/>
      <c r="E7476" s="11"/>
      <c r="F7476" s="9"/>
      <c r="G7476" s="9"/>
      <c r="H7476" s="9"/>
      <c r="I7476" s="9"/>
      <c r="J7476" s="9"/>
      <c r="K7476" s="9"/>
      <c r="L7476" s="9"/>
      <c r="M7476" s="9"/>
      <c r="N7476" s="9"/>
      <c r="O7476" s="12"/>
      <c r="P7476" s="9"/>
      <c r="Q7476" s="9"/>
    </row>
    <row r="7477" spans="1:17" x14ac:dyDescent="0.2">
      <c r="A7477" s="9"/>
      <c r="B7477" s="10"/>
      <c r="C7477" s="9"/>
      <c r="D7477" s="11"/>
      <c r="E7477" s="11"/>
      <c r="F7477" s="9"/>
      <c r="G7477" s="9"/>
      <c r="H7477" s="9"/>
      <c r="I7477" s="9"/>
      <c r="J7477" s="9"/>
      <c r="K7477" s="9"/>
      <c r="L7477" s="9"/>
      <c r="M7477" s="9"/>
      <c r="N7477" s="9"/>
      <c r="O7477" s="12"/>
      <c r="P7477" s="9"/>
      <c r="Q7477" s="9"/>
    </row>
    <row r="7478" spans="1:17" x14ac:dyDescent="0.2">
      <c r="A7478" s="9"/>
      <c r="B7478" s="10"/>
      <c r="C7478" s="9"/>
      <c r="D7478" s="11"/>
      <c r="E7478" s="11"/>
      <c r="F7478" s="9"/>
      <c r="G7478" s="9"/>
      <c r="H7478" s="9"/>
      <c r="I7478" s="9"/>
      <c r="J7478" s="9"/>
      <c r="K7478" s="9"/>
      <c r="L7478" s="9"/>
      <c r="M7478" s="9"/>
      <c r="N7478" s="9"/>
      <c r="O7478" s="12"/>
      <c r="P7478" s="9"/>
      <c r="Q7478" s="9"/>
    </row>
    <row r="7479" spans="1:17" x14ac:dyDescent="0.2">
      <c r="A7479" s="9"/>
      <c r="B7479" s="10"/>
      <c r="C7479" s="9"/>
      <c r="D7479" s="11"/>
      <c r="E7479" s="11"/>
      <c r="F7479" s="9"/>
      <c r="G7479" s="9"/>
      <c r="H7479" s="9"/>
      <c r="I7479" s="9"/>
      <c r="J7479" s="9"/>
      <c r="K7479" s="9"/>
      <c r="L7479" s="9"/>
      <c r="M7479" s="9"/>
      <c r="N7479" s="9"/>
      <c r="O7479" s="12"/>
      <c r="P7479" s="9"/>
      <c r="Q7479" s="9"/>
    </row>
    <row r="7480" spans="1:17" x14ac:dyDescent="0.2">
      <c r="A7480" s="9"/>
      <c r="B7480" s="10"/>
      <c r="C7480" s="9"/>
      <c r="D7480" s="11"/>
      <c r="E7480" s="11"/>
      <c r="F7480" s="9"/>
      <c r="G7480" s="9"/>
      <c r="H7480" s="9"/>
      <c r="I7480" s="9"/>
      <c r="J7480" s="9"/>
      <c r="K7480" s="9"/>
      <c r="L7480" s="9"/>
      <c r="M7480" s="9"/>
      <c r="N7480" s="9"/>
      <c r="O7480" s="12"/>
      <c r="P7480" s="9"/>
      <c r="Q7480" s="9"/>
    </row>
    <row r="7481" spans="1:17" x14ac:dyDescent="0.2">
      <c r="A7481" s="9"/>
      <c r="B7481" s="10"/>
      <c r="C7481" s="9"/>
      <c r="D7481" s="11"/>
      <c r="E7481" s="11"/>
      <c r="F7481" s="9"/>
      <c r="G7481" s="9"/>
      <c r="H7481" s="9"/>
      <c r="I7481" s="9"/>
      <c r="J7481" s="9"/>
      <c r="K7481" s="9"/>
      <c r="L7481" s="9"/>
      <c r="M7481" s="9"/>
      <c r="N7481" s="9"/>
      <c r="O7481" s="12"/>
      <c r="P7481" s="9"/>
      <c r="Q7481" s="9"/>
    </row>
    <row r="7482" spans="1:17" x14ac:dyDescent="0.2">
      <c r="A7482" s="9"/>
      <c r="B7482" s="10"/>
      <c r="C7482" s="9"/>
      <c r="D7482" s="11"/>
      <c r="E7482" s="11"/>
      <c r="F7482" s="9"/>
      <c r="G7482" s="9"/>
      <c r="H7482" s="9"/>
      <c r="I7482" s="9"/>
      <c r="J7482" s="9"/>
      <c r="K7482" s="9"/>
      <c r="L7482" s="9"/>
      <c r="M7482" s="9"/>
      <c r="N7482" s="9"/>
      <c r="O7482" s="12"/>
      <c r="P7482" s="9"/>
      <c r="Q7482" s="9"/>
    </row>
    <row r="7483" spans="1:17" x14ac:dyDescent="0.2">
      <c r="A7483" s="9"/>
      <c r="B7483" s="10"/>
      <c r="C7483" s="9"/>
      <c r="D7483" s="11"/>
      <c r="E7483" s="11"/>
      <c r="F7483" s="9"/>
      <c r="G7483" s="9"/>
      <c r="H7483" s="9"/>
      <c r="I7483" s="9"/>
      <c r="J7483" s="9"/>
      <c r="K7483" s="9"/>
      <c r="L7483" s="9"/>
      <c r="M7483" s="9"/>
      <c r="N7483" s="9"/>
      <c r="O7483" s="12"/>
      <c r="P7483" s="9"/>
      <c r="Q7483" s="9"/>
    </row>
    <row r="7484" spans="1:17" x14ac:dyDescent="0.2">
      <c r="A7484" s="9"/>
      <c r="B7484" s="10"/>
      <c r="C7484" s="9"/>
      <c r="D7484" s="11"/>
      <c r="E7484" s="11"/>
      <c r="F7484" s="9"/>
      <c r="G7484" s="9"/>
      <c r="H7484" s="9"/>
      <c r="I7484" s="9"/>
      <c r="J7484" s="9"/>
      <c r="K7484" s="9"/>
      <c r="L7484" s="9"/>
      <c r="M7484" s="9"/>
      <c r="N7484" s="9"/>
      <c r="O7484" s="12"/>
      <c r="P7484" s="9"/>
      <c r="Q7484" s="9"/>
    </row>
    <row r="7485" spans="1:17" x14ac:dyDescent="0.2">
      <c r="A7485" s="9"/>
      <c r="B7485" s="10"/>
      <c r="C7485" s="9"/>
      <c r="D7485" s="11"/>
      <c r="E7485" s="11"/>
      <c r="F7485" s="9"/>
      <c r="G7485" s="9"/>
      <c r="H7485" s="9"/>
      <c r="I7485" s="9"/>
      <c r="J7485" s="9"/>
      <c r="K7485" s="9"/>
      <c r="L7485" s="9"/>
      <c r="M7485" s="9"/>
      <c r="N7485" s="9"/>
      <c r="O7485" s="12"/>
      <c r="P7485" s="9"/>
      <c r="Q7485" s="9"/>
    </row>
    <row r="7486" spans="1:17" x14ac:dyDescent="0.2">
      <c r="A7486" s="9"/>
      <c r="B7486" s="10"/>
      <c r="C7486" s="9"/>
      <c r="D7486" s="11"/>
      <c r="E7486" s="11"/>
      <c r="F7486" s="9"/>
      <c r="G7486" s="9"/>
      <c r="H7486" s="9"/>
      <c r="I7486" s="9"/>
      <c r="J7486" s="9"/>
      <c r="K7486" s="9"/>
      <c r="L7486" s="9"/>
      <c r="M7486" s="9"/>
      <c r="N7486" s="9"/>
      <c r="O7486" s="12"/>
      <c r="P7486" s="9"/>
      <c r="Q7486" s="9"/>
    </row>
    <row r="7487" spans="1:17" x14ac:dyDescent="0.2">
      <c r="A7487" s="9"/>
      <c r="B7487" s="10"/>
      <c r="C7487" s="9"/>
      <c r="D7487" s="11"/>
      <c r="E7487" s="11"/>
      <c r="F7487" s="9"/>
      <c r="G7487" s="9"/>
      <c r="H7487" s="9"/>
      <c r="I7487" s="9"/>
      <c r="J7487" s="9"/>
      <c r="K7487" s="9"/>
      <c r="L7487" s="9"/>
      <c r="M7487" s="9"/>
      <c r="N7487" s="9"/>
      <c r="O7487" s="12"/>
      <c r="P7487" s="9"/>
      <c r="Q7487" s="9"/>
    </row>
    <row r="7488" spans="1:17" x14ac:dyDescent="0.2">
      <c r="A7488" s="9"/>
      <c r="B7488" s="10"/>
      <c r="C7488" s="9"/>
      <c r="D7488" s="11"/>
      <c r="E7488" s="11"/>
      <c r="F7488" s="9"/>
      <c r="G7488" s="9"/>
      <c r="H7488" s="9"/>
      <c r="I7488" s="9"/>
      <c r="J7488" s="9"/>
      <c r="K7488" s="9"/>
      <c r="L7488" s="9"/>
      <c r="M7488" s="9"/>
      <c r="N7488" s="9"/>
      <c r="O7488" s="12"/>
      <c r="P7488" s="9"/>
      <c r="Q7488" s="9"/>
    </row>
    <row r="7489" spans="1:17" x14ac:dyDescent="0.2">
      <c r="A7489" s="9"/>
      <c r="B7489" s="10"/>
      <c r="C7489" s="9"/>
      <c r="D7489" s="11"/>
      <c r="E7489" s="11"/>
      <c r="F7489" s="9"/>
      <c r="G7489" s="9"/>
      <c r="H7489" s="9"/>
      <c r="I7489" s="9"/>
      <c r="J7489" s="9"/>
      <c r="K7489" s="9"/>
      <c r="L7489" s="9"/>
      <c r="M7489" s="9"/>
      <c r="N7489" s="9"/>
      <c r="O7489" s="12"/>
      <c r="P7489" s="9"/>
      <c r="Q7489" s="9"/>
    </row>
    <row r="7490" spans="1:17" x14ac:dyDescent="0.2">
      <c r="A7490" s="9"/>
      <c r="B7490" s="10"/>
      <c r="C7490" s="9"/>
      <c r="D7490" s="11"/>
      <c r="E7490" s="11"/>
      <c r="F7490" s="9"/>
      <c r="G7490" s="9"/>
      <c r="H7490" s="9"/>
      <c r="I7490" s="9"/>
      <c r="J7490" s="9"/>
      <c r="K7490" s="9"/>
      <c r="L7490" s="9"/>
      <c r="M7490" s="9"/>
      <c r="N7490" s="9"/>
      <c r="O7490" s="12"/>
      <c r="P7490" s="9"/>
      <c r="Q7490" s="9"/>
    </row>
    <row r="7491" spans="1:17" x14ac:dyDescent="0.2">
      <c r="A7491" s="9"/>
      <c r="B7491" s="10"/>
      <c r="C7491" s="9"/>
      <c r="D7491" s="11"/>
      <c r="E7491" s="11"/>
      <c r="F7491" s="9"/>
      <c r="G7491" s="9"/>
      <c r="H7491" s="9"/>
      <c r="I7491" s="9"/>
      <c r="J7491" s="9"/>
      <c r="K7491" s="9"/>
      <c r="L7491" s="9"/>
      <c r="M7491" s="9"/>
      <c r="N7491" s="9"/>
      <c r="O7491" s="12"/>
      <c r="P7491" s="9"/>
      <c r="Q7491" s="9"/>
    </row>
    <row r="7492" spans="1:17" x14ac:dyDescent="0.2">
      <c r="A7492" s="9"/>
      <c r="B7492" s="10"/>
      <c r="C7492" s="9"/>
      <c r="D7492" s="11"/>
      <c r="E7492" s="11"/>
      <c r="F7492" s="9"/>
      <c r="G7492" s="9"/>
      <c r="H7492" s="9"/>
      <c r="I7492" s="9"/>
      <c r="J7492" s="9"/>
      <c r="K7492" s="9"/>
      <c r="L7492" s="9"/>
      <c r="M7492" s="9"/>
      <c r="N7492" s="9"/>
      <c r="O7492" s="12"/>
      <c r="P7492" s="9"/>
      <c r="Q7492" s="9"/>
    </row>
    <row r="7493" spans="1:17" x14ac:dyDescent="0.2">
      <c r="A7493" s="9"/>
      <c r="B7493" s="10"/>
      <c r="C7493" s="9"/>
      <c r="D7493" s="11"/>
      <c r="E7493" s="11"/>
      <c r="F7493" s="9"/>
      <c r="G7493" s="9"/>
      <c r="H7493" s="9"/>
      <c r="I7493" s="9"/>
      <c r="J7493" s="9"/>
      <c r="K7493" s="9"/>
      <c r="L7493" s="9"/>
      <c r="M7493" s="9"/>
      <c r="N7493" s="9"/>
      <c r="O7493" s="12"/>
      <c r="P7493" s="9"/>
      <c r="Q7493" s="9"/>
    </row>
    <row r="7494" spans="1:17" x14ac:dyDescent="0.2">
      <c r="A7494" s="9"/>
      <c r="B7494" s="10"/>
      <c r="C7494" s="9"/>
      <c r="D7494" s="11"/>
      <c r="E7494" s="11"/>
      <c r="F7494" s="9"/>
      <c r="G7494" s="9"/>
      <c r="H7494" s="9"/>
      <c r="I7494" s="9"/>
      <c r="J7494" s="9"/>
      <c r="K7494" s="9"/>
      <c r="L7494" s="9"/>
      <c r="M7494" s="9"/>
      <c r="N7494" s="9"/>
      <c r="O7494" s="12"/>
      <c r="P7494" s="9"/>
      <c r="Q7494" s="9"/>
    </row>
    <row r="7495" spans="1:17" x14ac:dyDescent="0.2">
      <c r="A7495" s="9"/>
      <c r="B7495" s="10"/>
      <c r="C7495" s="9"/>
      <c r="D7495" s="11"/>
      <c r="E7495" s="11"/>
      <c r="F7495" s="9"/>
      <c r="G7495" s="9"/>
      <c r="H7495" s="9"/>
      <c r="I7495" s="9"/>
      <c r="J7495" s="9"/>
      <c r="K7495" s="9"/>
      <c r="L7495" s="9"/>
      <c r="M7495" s="9"/>
      <c r="N7495" s="9"/>
      <c r="O7495" s="12"/>
      <c r="P7495" s="9"/>
      <c r="Q7495" s="9"/>
    </row>
    <row r="7496" spans="1:17" x14ac:dyDescent="0.2">
      <c r="A7496" s="9"/>
      <c r="B7496" s="10"/>
      <c r="C7496" s="9"/>
      <c r="D7496" s="11"/>
      <c r="E7496" s="11"/>
      <c r="F7496" s="9"/>
      <c r="G7496" s="9"/>
      <c r="H7496" s="9"/>
      <c r="I7496" s="9"/>
      <c r="J7496" s="9"/>
      <c r="K7496" s="9"/>
      <c r="L7496" s="9"/>
      <c r="M7496" s="9"/>
      <c r="N7496" s="9"/>
      <c r="O7496" s="12"/>
      <c r="P7496" s="9"/>
      <c r="Q7496" s="9"/>
    </row>
    <row r="7497" spans="1:17" x14ac:dyDescent="0.2">
      <c r="A7497" s="9"/>
      <c r="B7497" s="10"/>
      <c r="C7497" s="9"/>
      <c r="D7497" s="11"/>
      <c r="E7497" s="11"/>
      <c r="F7497" s="9"/>
      <c r="G7497" s="9"/>
      <c r="H7497" s="9"/>
      <c r="I7497" s="9"/>
      <c r="J7497" s="9"/>
      <c r="K7497" s="9"/>
      <c r="L7497" s="9"/>
      <c r="M7497" s="9"/>
      <c r="N7497" s="9"/>
      <c r="O7497" s="12"/>
      <c r="P7497" s="9"/>
      <c r="Q7497" s="9"/>
    </row>
    <row r="7498" spans="1:17" x14ac:dyDescent="0.2">
      <c r="A7498" s="9"/>
      <c r="B7498" s="10"/>
      <c r="C7498" s="9"/>
      <c r="D7498" s="11"/>
      <c r="E7498" s="11"/>
      <c r="F7498" s="9"/>
      <c r="G7498" s="9"/>
      <c r="H7498" s="9"/>
      <c r="I7498" s="9"/>
      <c r="J7498" s="9"/>
      <c r="K7498" s="9"/>
      <c r="L7498" s="9"/>
      <c r="M7498" s="9"/>
      <c r="N7498" s="9"/>
      <c r="O7498" s="12"/>
      <c r="P7498" s="9"/>
      <c r="Q7498" s="9"/>
    </row>
    <row r="7499" spans="1:17" x14ac:dyDescent="0.2">
      <c r="A7499" s="9"/>
      <c r="B7499" s="10"/>
      <c r="C7499" s="9"/>
      <c r="D7499" s="11"/>
      <c r="E7499" s="11"/>
      <c r="F7499" s="9"/>
      <c r="G7499" s="9"/>
      <c r="H7499" s="9"/>
      <c r="I7499" s="9"/>
      <c r="J7499" s="9"/>
      <c r="K7499" s="9"/>
      <c r="L7499" s="9"/>
      <c r="M7499" s="9"/>
      <c r="N7499" s="9"/>
      <c r="O7499" s="12"/>
      <c r="P7499" s="9"/>
      <c r="Q7499" s="9"/>
    </row>
    <row r="7500" spans="1:17" x14ac:dyDescent="0.2">
      <c r="A7500" s="9"/>
      <c r="B7500" s="10"/>
      <c r="C7500" s="9"/>
      <c r="D7500" s="11"/>
      <c r="E7500" s="11"/>
      <c r="F7500" s="9"/>
      <c r="G7500" s="9"/>
      <c r="H7500" s="9"/>
      <c r="I7500" s="9"/>
      <c r="J7500" s="9"/>
      <c r="K7500" s="9"/>
      <c r="L7500" s="9"/>
      <c r="M7500" s="9"/>
      <c r="N7500" s="9"/>
      <c r="O7500" s="12"/>
      <c r="P7500" s="9"/>
      <c r="Q7500" s="9"/>
    </row>
    <row r="7501" spans="1:17" x14ac:dyDescent="0.2">
      <c r="A7501" s="9"/>
      <c r="B7501" s="10"/>
      <c r="C7501" s="9"/>
      <c r="D7501" s="11"/>
      <c r="E7501" s="11"/>
      <c r="F7501" s="9"/>
      <c r="G7501" s="9"/>
      <c r="H7501" s="9"/>
      <c r="I7501" s="9"/>
      <c r="J7501" s="9"/>
      <c r="K7501" s="9"/>
      <c r="L7501" s="9"/>
      <c r="M7501" s="9"/>
      <c r="N7501" s="9"/>
      <c r="O7501" s="12"/>
      <c r="P7501" s="9"/>
      <c r="Q7501" s="9"/>
    </row>
    <row r="7502" spans="1:17" x14ac:dyDescent="0.2">
      <c r="A7502" s="9"/>
      <c r="B7502" s="10"/>
      <c r="C7502" s="9"/>
      <c r="D7502" s="11"/>
      <c r="E7502" s="11"/>
      <c r="F7502" s="9"/>
      <c r="G7502" s="9"/>
      <c r="H7502" s="9"/>
      <c r="I7502" s="9"/>
      <c r="J7502" s="9"/>
      <c r="K7502" s="9"/>
      <c r="L7502" s="9"/>
      <c r="M7502" s="9"/>
      <c r="N7502" s="9"/>
      <c r="O7502" s="12"/>
      <c r="P7502" s="9"/>
      <c r="Q7502" s="9"/>
    </row>
    <row r="7503" spans="1:17" x14ac:dyDescent="0.2">
      <c r="A7503" s="9"/>
      <c r="B7503" s="10"/>
      <c r="C7503" s="9"/>
      <c r="D7503" s="11"/>
      <c r="E7503" s="11"/>
      <c r="F7503" s="9"/>
      <c r="G7503" s="9"/>
      <c r="H7503" s="9"/>
      <c r="I7503" s="9"/>
      <c r="J7503" s="9"/>
      <c r="K7503" s="9"/>
      <c r="L7503" s="9"/>
      <c r="M7503" s="9"/>
      <c r="N7503" s="9"/>
      <c r="O7503" s="12"/>
      <c r="P7503" s="9"/>
      <c r="Q7503" s="9"/>
    </row>
    <row r="7504" spans="1:17" x14ac:dyDescent="0.2">
      <c r="A7504" s="9"/>
      <c r="B7504" s="10"/>
      <c r="C7504" s="9"/>
      <c r="D7504" s="11"/>
      <c r="E7504" s="11"/>
      <c r="F7504" s="9"/>
      <c r="G7504" s="9"/>
      <c r="H7504" s="9"/>
      <c r="I7504" s="9"/>
      <c r="J7504" s="9"/>
      <c r="K7504" s="9"/>
      <c r="L7504" s="9"/>
      <c r="M7504" s="9"/>
      <c r="N7504" s="9"/>
      <c r="O7504" s="12"/>
      <c r="P7504" s="9"/>
      <c r="Q7504" s="9"/>
    </row>
    <row r="7505" spans="1:17" x14ac:dyDescent="0.2">
      <c r="A7505" s="9"/>
      <c r="B7505" s="10"/>
      <c r="C7505" s="9"/>
      <c r="D7505" s="11"/>
      <c r="E7505" s="11"/>
      <c r="F7505" s="9"/>
      <c r="G7505" s="9"/>
      <c r="H7505" s="9"/>
      <c r="I7505" s="9"/>
      <c r="J7505" s="9"/>
      <c r="K7505" s="9"/>
      <c r="L7505" s="9"/>
      <c r="M7505" s="9"/>
      <c r="N7505" s="9"/>
      <c r="O7505" s="12"/>
      <c r="P7505" s="9"/>
      <c r="Q7505" s="9"/>
    </row>
    <row r="7506" spans="1:17" x14ac:dyDescent="0.2">
      <c r="A7506" s="9"/>
      <c r="B7506" s="10"/>
      <c r="C7506" s="9"/>
      <c r="D7506" s="11"/>
      <c r="E7506" s="11"/>
      <c r="F7506" s="9"/>
      <c r="G7506" s="9"/>
      <c r="H7506" s="9"/>
      <c r="I7506" s="9"/>
      <c r="J7506" s="9"/>
      <c r="K7506" s="9"/>
      <c r="L7506" s="9"/>
      <c r="M7506" s="9"/>
      <c r="N7506" s="9"/>
      <c r="O7506" s="12"/>
      <c r="P7506" s="9"/>
      <c r="Q7506" s="9"/>
    </row>
    <row r="7507" spans="1:17" x14ac:dyDescent="0.2">
      <c r="A7507" s="9"/>
      <c r="B7507" s="10"/>
      <c r="C7507" s="9"/>
      <c r="D7507" s="11"/>
      <c r="E7507" s="11"/>
      <c r="F7507" s="9"/>
      <c r="G7507" s="9"/>
      <c r="H7507" s="9"/>
      <c r="I7507" s="9"/>
      <c r="J7507" s="9"/>
      <c r="K7507" s="9"/>
      <c r="L7507" s="9"/>
      <c r="M7507" s="9"/>
      <c r="N7507" s="9"/>
      <c r="O7507" s="12"/>
      <c r="P7507" s="9"/>
      <c r="Q7507" s="9"/>
    </row>
    <row r="7508" spans="1:17" x14ac:dyDescent="0.2">
      <c r="A7508" s="9"/>
      <c r="B7508" s="10"/>
      <c r="C7508" s="9"/>
      <c r="D7508" s="11"/>
      <c r="E7508" s="11"/>
      <c r="F7508" s="9"/>
      <c r="G7508" s="9"/>
      <c r="H7508" s="9"/>
      <c r="I7508" s="9"/>
      <c r="J7508" s="9"/>
      <c r="K7508" s="9"/>
      <c r="L7508" s="9"/>
      <c r="M7508" s="9"/>
      <c r="N7508" s="9"/>
      <c r="O7508" s="12"/>
      <c r="P7508" s="9"/>
      <c r="Q7508" s="9"/>
    </row>
    <row r="7509" spans="1:17" x14ac:dyDescent="0.2">
      <c r="A7509" s="9"/>
      <c r="B7509" s="10"/>
      <c r="C7509" s="9"/>
      <c r="D7509" s="11"/>
      <c r="E7509" s="11"/>
      <c r="F7509" s="9"/>
      <c r="G7509" s="9"/>
      <c r="H7509" s="9"/>
      <c r="I7509" s="9"/>
      <c r="J7509" s="9"/>
      <c r="K7509" s="9"/>
      <c r="L7509" s="9"/>
      <c r="M7509" s="9"/>
      <c r="N7509" s="9"/>
      <c r="O7509" s="12"/>
      <c r="P7509" s="9"/>
      <c r="Q7509" s="9"/>
    </row>
    <row r="7510" spans="1:17" x14ac:dyDescent="0.2">
      <c r="A7510" s="9"/>
      <c r="B7510" s="10"/>
      <c r="C7510" s="9"/>
      <c r="D7510" s="11"/>
      <c r="E7510" s="11"/>
      <c r="F7510" s="9"/>
      <c r="G7510" s="9"/>
      <c r="H7510" s="9"/>
      <c r="I7510" s="9"/>
      <c r="J7510" s="9"/>
      <c r="K7510" s="9"/>
      <c r="L7510" s="9"/>
      <c r="M7510" s="9"/>
      <c r="N7510" s="9"/>
      <c r="O7510" s="12"/>
      <c r="P7510" s="9"/>
      <c r="Q7510" s="9"/>
    </row>
    <row r="7511" spans="1:17" x14ac:dyDescent="0.2">
      <c r="A7511" s="9"/>
      <c r="B7511" s="10"/>
      <c r="C7511" s="9"/>
      <c r="D7511" s="11"/>
      <c r="E7511" s="11"/>
      <c r="F7511" s="9"/>
      <c r="G7511" s="9"/>
      <c r="H7511" s="9"/>
      <c r="I7511" s="9"/>
      <c r="J7511" s="9"/>
      <c r="K7511" s="9"/>
      <c r="L7511" s="9"/>
      <c r="M7511" s="9"/>
      <c r="N7511" s="9"/>
      <c r="O7511" s="12"/>
      <c r="P7511" s="9"/>
      <c r="Q7511" s="9"/>
    </row>
    <row r="7512" spans="1:17" x14ac:dyDescent="0.2">
      <c r="A7512" s="9"/>
      <c r="B7512" s="10"/>
      <c r="C7512" s="9"/>
      <c r="D7512" s="11"/>
      <c r="E7512" s="11"/>
      <c r="F7512" s="9"/>
      <c r="G7512" s="9"/>
      <c r="H7512" s="9"/>
      <c r="I7512" s="9"/>
      <c r="J7512" s="9"/>
      <c r="K7512" s="9"/>
      <c r="L7512" s="9"/>
      <c r="M7512" s="9"/>
      <c r="N7512" s="9"/>
      <c r="O7512" s="12"/>
      <c r="P7512" s="9"/>
      <c r="Q7512" s="9"/>
    </row>
    <row r="7513" spans="1:17" x14ac:dyDescent="0.2">
      <c r="A7513" s="9"/>
      <c r="B7513" s="10"/>
      <c r="C7513" s="9"/>
      <c r="D7513" s="11"/>
      <c r="E7513" s="11"/>
      <c r="F7513" s="9"/>
      <c r="G7513" s="9"/>
      <c r="H7513" s="9"/>
      <c r="I7513" s="9"/>
      <c r="J7513" s="9"/>
      <c r="K7513" s="9"/>
      <c r="L7513" s="9"/>
      <c r="M7513" s="9"/>
      <c r="N7513" s="9"/>
      <c r="O7513" s="12"/>
      <c r="P7513" s="9"/>
      <c r="Q7513" s="9"/>
    </row>
    <row r="7514" spans="1:17" x14ac:dyDescent="0.2">
      <c r="A7514" s="9"/>
      <c r="B7514" s="10"/>
      <c r="C7514" s="9"/>
      <c r="D7514" s="11"/>
      <c r="E7514" s="11"/>
      <c r="F7514" s="9"/>
      <c r="G7514" s="9"/>
      <c r="H7514" s="9"/>
      <c r="I7514" s="9"/>
      <c r="J7514" s="9"/>
      <c r="K7514" s="9"/>
      <c r="L7514" s="9"/>
      <c r="M7514" s="9"/>
      <c r="N7514" s="9"/>
      <c r="O7514" s="12"/>
      <c r="P7514" s="9"/>
      <c r="Q7514" s="9"/>
    </row>
    <row r="7515" spans="1:17" x14ac:dyDescent="0.2">
      <c r="A7515" s="9"/>
      <c r="B7515" s="10"/>
      <c r="C7515" s="9"/>
      <c r="D7515" s="11"/>
      <c r="E7515" s="11"/>
      <c r="F7515" s="9"/>
      <c r="G7515" s="9"/>
      <c r="H7515" s="9"/>
      <c r="I7515" s="9"/>
      <c r="J7515" s="9"/>
      <c r="K7515" s="9"/>
      <c r="L7515" s="9"/>
      <c r="M7515" s="9"/>
      <c r="N7515" s="9"/>
      <c r="O7515" s="12"/>
      <c r="P7515" s="9"/>
      <c r="Q7515" s="9"/>
    </row>
    <row r="7516" spans="1:17" x14ac:dyDescent="0.2">
      <c r="A7516" s="9"/>
      <c r="B7516" s="10"/>
      <c r="C7516" s="9"/>
      <c r="D7516" s="11"/>
      <c r="E7516" s="11"/>
      <c r="F7516" s="9"/>
      <c r="G7516" s="9"/>
      <c r="H7516" s="9"/>
      <c r="I7516" s="9"/>
      <c r="J7516" s="9"/>
      <c r="K7516" s="9"/>
      <c r="L7516" s="9"/>
      <c r="M7516" s="9"/>
      <c r="N7516" s="9"/>
      <c r="O7516" s="12"/>
      <c r="P7516" s="9"/>
      <c r="Q7516" s="9"/>
    </row>
    <row r="7517" spans="1:17" x14ac:dyDescent="0.2">
      <c r="A7517" s="9"/>
      <c r="B7517" s="10"/>
      <c r="C7517" s="9"/>
      <c r="D7517" s="11"/>
      <c r="E7517" s="11"/>
      <c r="F7517" s="9"/>
      <c r="G7517" s="9"/>
      <c r="H7517" s="9"/>
      <c r="I7517" s="9"/>
      <c r="J7517" s="9"/>
      <c r="K7517" s="9"/>
      <c r="L7517" s="9"/>
      <c r="M7517" s="9"/>
      <c r="N7517" s="9"/>
      <c r="O7517" s="12"/>
      <c r="P7517" s="9"/>
      <c r="Q7517" s="9"/>
    </row>
    <row r="7518" spans="1:17" x14ac:dyDescent="0.2">
      <c r="A7518" s="9"/>
      <c r="B7518" s="10"/>
      <c r="C7518" s="9"/>
      <c r="D7518" s="11"/>
      <c r="E7518" s="11"/>
      <c r="F7518" s="9"/>
      <c r="G7518" s="9"/>
      <c r="H7518" s="9"/>
      <c r="I7518" s="9"/>
      <c r="J7518" s="9"/>
      <c r="K7518" s="9"/>
      <c r="L7518" s="9"/>
      <c r="M7518" s="9"/>
      <c r="N7518" s="9"/>
      <c r="O7518" s="12"/>
      <c r="P7518" s="9"/>
      <c r="Q7518" s="9"/>
    </row>
    <row r="7519" spans="1:17" x14ac:dyDescent="0.2">
      <c r="A7519" s="9"/>
      <c r="B7519" s="10"/>
      <c r="C7519" s="9"/>
      <c r="D7519" s="11"/>
      <c r="E7519" s="11"/>
      <c r="F7519" s="9"/>
      <c r="G7519" s="9"/>
      <c r="H7519" s="9"/>
      <c r="I7519" s="9"/>
      <c r="J7519" s="9"/>
      <c r="K7519" s="9"/>
      <c r="L7519" s="9"/>
      <c r="M7519" s="9"/>
      <c r="N7519" s="9"/>
      <c r="O7519" s="12"/>
      <c r="P7519" s="9"/>
      <c r="Q7519" s="9"/>
    </row>
    <row r="7520" spans="1:17" x14ac:dyDescent="0.2">
      <c r="A7520" s="9"/>
      <c r="B7520" s="10"/>
      <c r="C7520" s="9"/>
      <c r="D7520" s="11"/>
      <c r="E7520" s="11"/>
      <c r="F7520" s="9"/>
      <c r="G7520" s="9"/>
      <c r="H7520" s="9"/>
      <c r="I7520" s="9"/>
      <c r="J7520" s="9"/>
      <c r="K7520" s="9"/>
      <c r="L7520" s="9"/>
      <c r="M7520" s="9"/>
      <c r="N7520" s="9"/>
      <c r="O7520" s="12"/>
      <c r="P7520" s="9"/>
      <c r="Q7520" s="9"/>
    </row>
    <row r="7521" spans="1:17" x14ac:dyDescent="0.2">
      <c r="A7521" s="9"/>
      <c r="B7521" s="10"/>
      <c r="C7521" s="9"/>
      <c r="D7521" s="11"/>
      <c r="E7521" s="11"/>
      <c r="F7521" s="9"/>
      <c r="G7521" s="9"/>
      <c r="H7521" s="9"/>
      <c r="I7521" s="9"/>
      <c r="J7521" s="9"/>
      <c r="K7521" s="9"/>
      <c r="L7521" s="9"/>
      <c r="M7521" s="9"/>
      <c r="N7521" s="9"/>
      <c r="O7521" s="12"/>
      <c r="P7521" s="9"/>
      <c r="Q7521" s="9"/>
    </row>
    <row r="7522" spans="1:17" x14ac:dyDescent="0.2">
      <c r="A7522" s="9"/>
      <c r="B7522" s="10"/>
      <c r="C7522" s="9"/>
      <c r="D7522" s="11"/>
      <c r="E7522" s="11"/>
      <c r="F7522" s="9"/>
      <c r="G7522" s="9"/>
      <c r="H7522" s="9"/>
      <c r="I7522" s="9"/>
      <c r="J7522" s="9"/>
      <c r="K7522" s="9"/>
      <c r="L7522" s="9"/>
      <c r="M7522" s="9"/>
      <c r="N7522" s="9"/>
      <c r="O7522" s="12"/>
      <c r="P7522" s="9"/>
      <c r="Q7522" s="9"/>
    </row>
    <row r="7523" spans="1:17" x14ac:dyDescent="0.2">
      <c r="A7523" s="9"/>
      <c r="B7523" s="10"/>
      <c r="C7523" s="9"/>
      <c r="D7523" s="11"/>
      <c r="E7523" s="11"/>
      <c r="F7523" s="9"/>
      <c r="G7523" s="9"/>
      <c r="H7523" s="9"/>
      <c r="I7523" s="9"/>
      <c r="J7523" s="9"/>
      <c r="K7523" s="9"/>
      <c r="L7523" s="9"/>
      <c r="M7523" s="9"/>
      <c r="N7523" s="9"/>
      <c r="O7523" s="12"/>
      <c r="P7523" s="9"/>
      <c r="Q7523" s="9"/>
    </row>
    <row r="7524" spans="1:17" x14ac:dyDescent="0.2">
      <c r="A7524" s="9"/>
      <c r="B7524" s="10"/>
      <c r="C7524" s="9"/>
      <c r="D7524" s="11"/>
      <c r="E7524" s="11"/>
      <c r="F7524" s="9"/>
      <c r="G7524" s="9"/>
      <c r="H7524" s="9"/>
      <c r="I7524" s="9"/>
      <c r="J7524" s="9"/>
      <c r="K7524" s="9"/>
      <c r="L7524" s="9"/>
      <c r="M7524" s="9"/>
      <c r="N7524" s="9"/>
      <c r="O7524" s="12"/>
      <c r="P7524" s="9"/>
      <c r="Q7524" s="9"/>
    </row>
    <row r="7525" spans="1:17" x14ac:dyDescent="0.2">
      <c r="A7525" s="9"/>
      <c r="B7525" s="10"/>
      <c r="C7525" s="9"/>
      <c r="D7525" s="11"/>
      <c r="E7525" s="11"/>
      <c r="F7525" s="9"/>
      <c r="G7525" s="9"/>
      <c r="H7525" s="9"/>
      <c r="I7525" s="9"/>
      <c r="J7525" s="9"/>
      <c r="K7525" s="9"/>
      <c r="L7525" s="9"/>
      <c r="M7525" s="9"/>
      <c r="N7525" s="9"/>
      <c r="O7525" s="12"/>
      <c r="P7525" s="9"/>
      <c r="Q7525" s="9"/>
    </row>
    <row r="7526" spans="1:17" x14ac:dyDescent="0.2">
      <c r="A7526" s="9"/>
      <c r="B7526" s="10"/>
      <c r="C7526" s="9"/>
      <c r="D7526" s="11"/>
      <c r="E7526" s="11"/>
      <c r="F7526" s="9"/>
      <c r="G7526" s="9"/>
      <c r="H7526" s="9"/>
      <c r="I7526" s="9"/>
      <c r="J7526" s="9"/>
      <c r="K7526" s="9"/>
      <c r="L7526" s="9"/>
      <c r="M7526" s="9"/>
      <c r="N7526" s="9"/>
      <c r="O7526" s="12"/>
      <c r="P7526" s="9"/>
      <c r="Q7526" s="9"/>
    </row>
    <row r="7527" spans="1:17" x14ac:dyDescent="0.2">
      <c r="A7527" s="9"/>
      <c r="B7527" s="10"/>
      <c r="C7527" s="9"/>
      <c r="D7527" s="11"/>
      <c r="E7527" s="11"/>
      <c r="F7527" s="9"/>
      <c r="G7527" s="9"/>
      <c r="H7527" s="9"/>
      <c r="I7527" s="9"/>
      <c r="J7527" s="9"/>
      <c r="K7527" s="9"/>
      <c r="L7527" s="9"/>
      <c r="M7527" s="9"/>
      <c r="N7527" s="9"/>
      <c r="O7527" s="12"/>
      <c r="P7527" s="9"/>
      <c r="Q7527" s="9"/>
    </row>
    <row r="7528" spans="1:17" x14ac:dyDescent="0.2">
      <c r="A7528" s="9"/>
      <c r="B7528" s="10"/>
      <c r="C7528" s="9"/>
      <c r="D7528" s="11"/>
      <c r="E7528" s="11"/>
      <c r="F7528" s="9"/>
      <c r="G7528" s="9"/>
      <c r="H7528" s="9"/>
      <c r="I7528" s="9"/>
      <c r="J7528" s="9"/>
      <c r="K7528" s="9"/>
      <c r="L7528" s="9"/>
      <c r="M7528" s="9"/>
      <c r="N7528" s="9"/>
      <c r="O7528" s="12"/>
      <c r="P7528" s="9"/>
      <c r="Q7528" s="9"/>
    </row>
    <row r="7529" spans="1:17" x14ac:dyDescent="0.2">
      <c r="A7529" s="9"/>
      <c r="B7529" s="10"/>
      <c r="C7529" s="9"/>
      <c r="D7529" s="11"/>
      <c r="E7529" s="11"/>
      <c r="F7529" s="9"/>
      <c r="G7529" s="9"/>
      <c r="H7529" s="9"/>
      <c r="I7529" s="9"/>
      <c r="J7529" s="9"/>
      <c r="K7529" s="9"/>
      <c r="L7529" s="9"/>
      <c r="M7529" s="9"/>
      <c r="N7529" s="9"/>
      <c r="O7529" s="12"/>
      <c r="P7529" s="9"/>
      <c r="Q7529" s="9"/>
    </row>
    <row r="7530" spans="1:17" x14ac:dyDescent="0.2">
      <c r="A7530" s="9"/>
      <c r="B7530" s="10"/>
      <c r="C7530" s="9"/>
      <c r="D7530" s="11"/>
      <c r="E7530" s="11"/>
      <c r="F7530" s="9"/>
      <c r="G7530" s="9"/>
      <c r="H7530" s="9"/>
      <c r="I7530" s="9"/>
      <c r="J7530" s="9"/>
      <c r="K7530" s="9"/>
      <c r="L7530" s="9"/>
      <c r="M7530" s="9"/>
      <c r="N7530" s="9"/>
      <c r="O7530" s="12"/>
      <c r="P7530" s="9"/>
      <c r="Q7530" s="9"/>
    </row>
    <row r="7531" spans="1:17" x14ac:dyDescent="0.2">
      <c r="A7531" s="9"/>
      <c r="B7531" s="10"/>
      <c r="C7531" s="9"/>
      <c r="D7531" s="11"/>
      <c r="E7531" s="11"/>
      <c r="F7531" s="9"/>
      <c r="G7531" s="9"/>
      <c r="H7531" s="9"/>
      <c r="I7531" s="9"/>
      <c r="J7531" s="9"/>
      <c r="K7531" s="9"/>
      <c r="L7531" s="9"/>
      <c r="M7531" s="9"/>
      <c r="N7531" s="9"/>
      <c r="O7531" s="12"/>
      <c r="P7531" s="9"/>
      <c r="Q7531" s="9"/>
    </row>
    <row r="7532" spans="1:17" x14ac:dyDescent="0.2">
      <c r="A7532" s="9"/>
      <c r="B7532" s="10"/>
      <c r="C7532" s="9"/>
      <c r="D7532" s="11"/>
      <c r="E7532" s="11"/>
      <c r="F7532" s="9"/>
      <c r="G7532" s="9"/>
      <c r="H7532" s="9"/>
      <c r="I7532" s="9"/>
      <c r="J7532" s="9"/>
      <c r="K7532" s="9"/>
      <c r="L7532" s="9"/>
      <c r="M7532" s="9"/>
      <c r="N7532" s="9"/>
      <c r="O7532" s="12"/>
      <c r="P7532" s="9"/>
      <c r="Q7532" s="9"/>
    </row>
    <row r="7533" spans="1:17" x14ac:dyDescent="0.2">
      <c r="A7533" s="9"/>
      <c r="B7533" s="10"/>
      <c r="C7533" s="9"/>
      <c r="D7533" s="11"/>
      <c r="E7533" s="11"/>
      <c r="F7533" s="9"/>
      <c r="G7533" s="9"/>
      <c r="H7533" s="9"/>
      <c r="I7533" s="9"/>
      <c r="J7533" s="9"/>
      <c r="K7533" s="9"/>
      <c r="L7533" s="9"/>
      <c r="M7533" s="9"/>
      <c r="N7533" s="9"/>
      <c r="O7533" s="12"/>
      <c r="P7533" s="9"/>
      <c r="Q7533" s="9"/>
    </row>
    <row r="7534" spans="1:17" x14ac:dyDescent="0.2">
      <c r="A7534" s="9"/>
      <c r="B7534" s="10"/>
      <c r="C7534" s="9"/>
      <c r="D7534" s="11"/>
      <c r="E7534" s="11"/>
      <c r="F7534" s="9"/>
      <c r="G7534" s="9"/>
      <c r="H7534" s="9"/>
      <c r="I7534" s="9"/>
      <c r="J7534" s="9"/>
      <c r="K7534" s="9"/>
      <c r="L7534" s="9"/>
      <c r="M7534" s="9"/>
      <c r="N7534" s="9"/>
      <c r="O7534" s="12"/>
      <c r="P7534" s="9"/>
      <c r="Q7534" s="9"/>
    </row>
    <row r="7535" spans="1:17" x14ac:dyDescent="0.2">
      <c r="A7535" s="9"/>
      <c r="B7535" s="10"/>
      <c r="C7535" s="9"/>
      <c r="D7535" s="11"/>
      <c r="E7535" s="11"/>
      <c r="F7535" s="9"/>
      <c r="G7535" s="9"/>
      <c r="H7535" s="9"/>
      <c r="I7535" s="9"/>
      <c r="J7535" s="9"/>
      <c r="K7535" s="9"/>
      <c r="L7535" s="9"/>
      <c r="M7535" s="9"/>
      <c r="N7535" s="9"/>
      <c r="O7535" s="12"/>
      <c r="P7535" s="9"/>
      <c r="Q7535" s="9"/>
    </row>
    <row r="7536" spans="1:17" x14ac:dyDescent="0.2">
      <c r="A7536" s="9"/>
      <c r="B7536" s="10"/>
      <c r="C7536" s="9"/>
      <c r="D7536" s="11"/>
      <c r="E7536" s="11"/>
      <c r="F7536" s="9"/>
      <c r="G7536" s="9"/>
      <c r="H7536" s="9"/>
      <c r="I7536" s="9"/>
      <c r="J7536" s="9"/>
      <c r="K7536" s="9"/>
      <c r="L7536" s="9"/>
      <c r="M7536" s="9"/>
      <c r="N7536" s="9"/>
      <c r="O7536" s="12"/>
      <c r="P7536" s="9"/>
      <c r="Q7536" s="9"/>
    </row>
    <row r="7537" spans="1:17" x14ac:dyDescent="0.2">
      <c r="A7537" s="9"/>
      <c r="B7537" s="10"/>
      <c r="C7537" s="9"/>
      <c r="D7537" s="11"/>
      <c r="E7537" s="11"/>
      <c r="F7537" s="9"/>
      <c r="G7537" s="9"/>
      <c r="H7537" s="9"/>
      <c r="I7537" s="9"/>
      <c r="J7537" s="9"/>
      <c r="K7537" s="9"/>
      <c r="L7537" s="9"/>
      <c r="M7537" s="9"/>
      <c r="N7537" s="9"/>
      <c r="O7537" s="12"/>
      <c r="P7537" s="9"/>
      <c r="Q7537" s="9"/>
    </row>
    <row r="7538" spans="1:17" x14ac:dyDescent="0.2">
      <c r="A7538" s="9"/>
      <c r="B7538" s="10"/>
      <c r="C7538" s="9"/>
      <c r="D7538" s="11"/>
      <c r="E7538" s="11"/>
      <c r="F7538" s="9"/>
      <c r="G7538" s="9"/>
      <c r="H7538" s="9"/>
      <c r="I7538" s="9"/>
      <c r="J7538" s="9"/>
      <c r="K7538" s="9"/>
      <c r="L7538" s="9"/>
      <c r="M7538" s="9"/>
      <c r="N7538" s="9"/>
      <c r="O7538" s="12"/>
      <c r="P7538" s="9"/>
      <c r="Q7538" s="9"/>
    </row>
    <row r="7539" spans="1:17" x14ac:dyDescent="0.2">
      <c r="A7539" s="9"/>
      <c r="B7539" s="10"/>
      <c r="C7539" s="9"/>
      <c r="D7539" s="11"/>
      <c r="E7539" s="11"/>
      <c r="F7539" s="9"/>
      <c r="G7539" s="9"/>
      <c r="H7539" s="9"/>
      <c r="I7539" s="9"/>
      <c r="J7539" s="9"/>
      <c r="K7539" s="9"/>
      <c r="L7539" s="9"/>
      <c r="M7539" s="9"/>
      <c r="N7539" s="9"/>
      <c r="O7539" s="12"/>
      <c r="P7539" s="9"/>
      <c r="Q7539" s="9"/>
    </row>
    <row r="7540" spans="1:17" x14ac:dyDescent="0.2">
      <c r="A7540" s="9"/>
      <c r="B7540" s="10"/>
      <c r="C7540" s="9"/>
      <c r="D7540" s="11"/>
      <c r="E7540" s="11"/>
      <c r="F7540" s="9"/>
      <c r="G7540" s="9"/>
      <c r="H7540" s="9"/>
      <c r="I7540" s="9"/>
      <c r="J7540" s="9"/>
      <c r="K7540" s="9"/>
      <c r="L7540" s="9"/>
      <c r="M7540" s="9"/>
      <c r="N7540" s="9"/>
      <c r="O7540" s="12"/>
      <c r="P7540" s="9"/>
      <c r="Q7540" s="9"/>
    </row>
    <row r="7541" spans="1:17" x14ac:dyDescent="0.2">
      <c r="A7541" s="9"/>
      <c r="B7541" s="10"/>
      <c r="C7541" s="9"/>
      <c r="D7541" s="11"/>
      <c r="E7541" s="11"/>
      <c r="F7541" s="9"/>
      <c r="G7541" s="9"/>
      <c r="H7541" s="9"/>
      <c r="I7541" s="9"/>
      <c r="J7541" s="9"/>
      <c r="K7541" s="9"/>
      <c r="L7541" s="9"/>
      <c r="M7541" s="9"/>
      <c r="N7541" s="9"/>
      <c r="O7541" s="12"/>
      <c r="P7541" s="9"/>
      <c r="Q7541" s="9"/>
    </row>
    <row r="7542" spans="1:17" x14ac:dyDescent="0.2">
      <c r="A7542" s="9"/>
      <c r="B7542" s="10"/>
      <c r="C7542" s="9"/>
      <c r="D7542" s="11"/>
      <c r="E7542" s="11"/>
      <c r="F7542" s="9"/>
      <c r="G7542" s="9"/>
      <c r="H7542" s="9"/>
      <c r="I7542" s="9"/>
      <c r="J7542" s="9"/>
      <c r="K7542" s="9"/>
      <c r="L7542" s="9"/>
      <c r="M7542" s="9"/>
      <c r="N7542" s="9"/>
      <c r="O7542" s="12"/>
      <c r="P7542" s="9"/>
      <c r="Q7542" s="9"/>
    </row>
    <row r="7543" spans="1:17" x14ac:dyDescent="0.2">
      <c r="A7543" s="9"/>
      <c r="B7543" s="10"/>
      <c r="C7543" s="9"/>
      <c r="D7543" s="11"/>
      <c r="E7543" s="11"/>
      <c r="F7543" s="9"/>
      <c r="G7543" s="9"/>
      <c r="H7543" s="9"/>
      <c r="I7543" s="9"/>
      <c r="J7543" s="9"/>
      <c r="K7543" s="9"/>
      <c r="L7543" s="9"/>
      <c r="M7543" s="9"/>
      <c r="N7543" s="9"/>
      <c r="O7543" s="12"/>
      <c r="P7543" s="9"/>
      <c r="Q7543" s="9"/>
    </row>
    <row r="7544" spans="1:17" x14ac:dyDescent="0.2">
      <c r="A7544" s="9"/>
      <c r="B7544" s="10"/>
      <c r="C7544" s="9"/>
      <c r="D7544" s="11"/>
      <c r="E7544" s="11"/>
      <c r="F7544" s="9"/>
      <c r="G7544" s="9"/>
      <c r="H7544" s="9"/>
      <c r="I7544" s="9"/>
      <c r="J7544" s="9"/>
      <c r="K7544" s="9"/>
      <c r="L7544" s="9"/>
      <c r="M7544" s="9"/>
      <c r="N7544" s="9"/>
      <c r="O7544" s="12"/>
      <c r="P7544" s="9"/>
      <c r="Q7544" s="9"/>
    </row>
    <row r="7545" spans="1:17" x14ac:dyDescent="0.2">
      <c r="A7545" s="9"/>
      <c r="B7545" s="10"/>
      <c r="C7545" s="9"/>
      <c r="D7545" s="11"/>
      <c r="E7545" s="11"/>
      <c r="F7545" s="9"/>
      <c r="G7545" s="9"/>
      <c r="H7545" s="9"/>
      <c r="I7545" s="9"/>
      <c r="J7545" s="9"/>
      <c r="K7545" s="9"/>
      <c r="L7545" s="9"/>
      <c r="M7545" s="9"/>
      <c r="N7545" s="9"/>
      <c r="O7545" s="12"/>
      <c r="P7545" s="9"/>
      <c r="Q7545" s="9"/>
    </row>
    <row r="7546" spans="1:17" x14ac:dyDescent="0.2">
      <c r="A7546" s="9"/>
      <c r="B7546" s="10"/>
      <c r="C7546" s="9"/>
      <c r="D7546" s="11"/>
      <c r="E7546" s="11"/>
      <c r="F7546" s="9"/>
      <c r="G7546" s="9"/>
      <c r="H7546" s="9"/>
      <c r="I7546" s="9"/>
      <c r="J7546" s="9"/>
      <c r="K7546" s="9"/>
      <c r="L7546" s="9"/>
      <c r="M7546" s="9"/>
      <c r="N7546" s="9"/>
      <c r="O7546" s="12"/>
      <c r="P7546" s="9"/>
      <c r="Q7546" s="9"/>
    </row>
    <row r="7547" spans="1:17" x14ac:dyDescent="0.2">
      <c r="A7547" s="9"/>
      <c r="B7547" s="10"/>
      <c r="C7547" s="9"/>
      <c r="D7547" s="11"/>
      <c r="E7547" s="11"/>
      <c r="F7547" s="9"/>
      <c r="G7547" s="9"/>
      <c r="H7547" s="9"/>
      <c r="I7547" s="9"/>
      <c r="J7547" s="9"/>
      <c r="K7547" s="9"/>
      <c r="L7547" s="9"/>
      <c r="M7547" s="9"/>
      <c r="N7547" s="9"/>
      <c r="O7547" s="12"/>
      <c r="P7547" s="9"/>
      <c r="Q7547" s="9"/>
    </row>
    <row r="7548" spans="1:17" x14ac:dyDescent="0.2">
      <c r="A7548" s="9"/>
      <c r="B7548" s="10"/>
      <c r="C7548" s="9"/>
      <c r="D7548" s="11"/>
      <c r="E7548" s="11"/>
      <c r="F7548" s="9"/>
      <c r="G7548" s="9"/>
      <c r="H7548" s="9"/>
      <c r="I7548" s="9"/>
      <c r="J7548" s="9"/>
      <c r="K7548" s="9"/>
      <c r="L7548" s="9"/>
      <c r="M7548" s="9"/>
      <c r="N7548" s="9"/>
      <c r="O7548" s="12"/>
      <c r="P7548" s="9"/>
      <c r="Q7548" s="9"/>
    </row>
    <row r="7549" spans="1:17" x14ac:dyDescent="0.2">
      <c r="A7549" s="9"/>
      <c r="B7549" s="10"/>
      <c r="C7549" s="9"/>
      <c r="D7549" s="11"/>
      <c r="E7549" s="11"/>
      <c r="F7549" s="9"/>
      <c r="G7549" s="9"/>
      <c r="H7549" s="9"/>
      <c r="I7549" s="9"/>
      <c r="J7549" s="9"/>
      <c r="K7549" s="9"/>
      <c r="L7549" s="9"/>
      <c r="M7549" s="9"/>
      <c r="N7549" s="9"/>
      <c r="O7549" s="12"/>
      <c r="P7549" s="9"/>
      <c r="Q7549" s="9"/>
    </row>
    <row r="7550" spans="1:17" x14ac:dyDescent="0.2">
      <c r="A7550" s="9"/>
      <c r="B7550" s="10"/>
      <c r="C7550" s="9"/>
      <c r="D7550" s="11"/>
      <c r="E7550" s="11"/>
      <c r="F7550" s="9"/>
      <c r="G7550" s="9"/>
      <c r="H7550" s="9"/>
      <c r="I7550" s="9"/>
      <c r="J7550" s="9"/>
      <c r="K7550" s="9"/>
      <c r="L7550" s="9"/>
      <c r="M7550" s="9"/>
      <c r="N7550" s="9"/>
      <c r="O7550" s="12"/>
      <c r="P7550" s="9"/>
      <c r="Q7550" s="9"/>
    </row>
    <row r="7551" spans="1:17" x14ac:dyDescent="0.2">
      <c r="A7551" s="9"/>
      <c r="B7551" s="10"/>
      <c r="C7551" s="9"/>
      <c r="D7551" s="11"/>
      <c r="E7551" s="11"/>
      <c r="F7551" s="9"/>
      <c r="G7551" s="9"/>
      <c r="H7551" s="9"/>
      <c r="I7551" s="9"/>
      <c r="J7551" s="9"/>
      <c r="K7551" s="9"/>
      <c r="L7551" s="9"/>
      <c r="M7551" s="9"/>
      <c r="N7551" s="9"/>
      <c r="O7551" s="12"/>
      <c r="P7551" s="9"/>
      <c r="Q7551" s="9"/>
    </row>
    <row r="7552" spans="1:17" x14ac:dyDescent="0.2">
      <c r="A7552" s="9"/>
      <c r="B7552" s="10"/>
      <c r="C7552" s="9"/>
      <c r="D7552" s="11"/>
      <c r="E7552" s="11"/>
      <c r="F7552" s="9"/>
      <c r="G7552" s="9"/>
      <c r="H7552" s="9"/>
      <c r="I7552" s="9"/>
      <c r="J7552" s="9"/>
      <c r="K7552" s="9"/>
      <c r="L7552" s="9"/>
      <c r="M7552" s="9"/>
      <c r="N7552" s="9"/>
      <c r="O7552" s="12"/>
      <c r="P7552" s="9"/>
      <c r="Q7552" s="9"/>
    </row>
    <row r="7553" spans="1:17" x14ac:dyDescent="0.2">
      <c r="A7553" s="9"/>
      <c r="B7553" s="10"/>
      <c r="C7553" s="9"/>
      <c r="D7553" s="11"/>
      <c r="E7553" s="11"/>
      <c r="F7553" s="9"/>
      <c r="G7553" s="9"/>
      <c r="H7553" s="9"/>
      <c r="I7553" s="9"/>
      <c r="J7553" s="9"/>
      <c r="K7553" s="9"/>
      <c r="L7553" s="9"/>
      <c r="M7553" s="9"/>
      <c r="N7553" s="9"/>
      <c r="O7553" s="12"/>
      <c r="P7553" s="9"/>
      <c r="Q7553" s="9"/>
    </row>
    <row r="7554" spans="1:17" x14ac:dyDescent="0.2">
      <c r="A7554" s="9"/>
      <c r="B7554" s="10"/>
      <c r="C7554" s="9"/>
      <c r="D7554" s="11"/>
      <c r="E7554" s="11"/>
      <c r="F7554" s="9"/>
      <c r="G7554" s="9"/>
      <c r="H7554" s="9"/>
      <c r="I7554" s="9"/>
      <c r="J7554" s="9"/>
      <c r="K7554" s="9"/>
      <c r="L7554" s="9"/>
      <c r="M7554" s="9"/>
      <c r="N7554" s="9"/>
      <c r="O7554" s="12"/>
      <c r="P7554" s="9"/>
      <c r="Q7554" s="9"/>
    </row>
    <row r="7555" spans="1:17" x14ac:dyDescent="0.2">
      <c r="A7555" s="9"/>
      <c r="B7555" s="10"/>
      <c r="C7555" s="9"/>
      <c r="D7555" s="11"/>
      <c r="E7555" s="11"/>
      <c r="F7555" s="9"/>
      <c r="G7555" s="9"/>
      <c r="H7555" s="9"/>
      <c r="I7555" s="9"/>
      <c r="J7555" s="9"/>
      <c r="K7555" s="9"/>
      <c r="L7555" s="9"/>
      <c r="M7555" s="9"/>
      <c r="N7555" s="9"/>
      <c r="O7555" s="12"/>
      <c r="P7555" s="9"/>
      <c r="Q7555" s="9"/>
    </row>
    <row r="7556" spans="1:17" x14ac:dyDescent="0.2">
      <c r="A7556" s="9"/>
      <c r="B7556" s="10"/>
      <c r="C7556" s="9"/>
      <c r="D7556" s="11"/>
      <c r="E7556" s="11"/>
      <c r="F7556" s="9"/>
      <c r="G7556" s="9"/>
      <c r="H7556" s="9"/>
      <c r="I7556" s="9"/>
      <c r="J7556" s="9"/>
      <c r="K7556" s="9"/>
      <c r="L7556" s="9"/>
      <c r="M7556" s="9"/>
      <c r="N7556" s="9"/>
      <c r="O7556" s="12"/>
      <c r="P7556" s="9"/>
      <c r="Q7556" s="9"/>
    </row>
    <row r="7557" spans="1:17" x14ac:dyDescent="0.2">
      <c r="A7557" s="9"/>
      <c r="B7557" s="10"/>
      <c r="C7557" s="9"/>
      <c r="D7557" s="11"/>
      <c r="E7557" s="11"/>
      <c r="F7557" s="9"/>
      <c r="G7557" s="9"/>
      <c r="H7557" s="9"/>
      <c r="I7557" s="9"/>
      <c r="J7557" s="9"/>
      <c r="K7557" s="9"/>
      <c r="L7557" s="9"/>
      <c r="M7557" s="9"/>
      <c r="N7557" s="9"/>
      <c r="O7557" s="12"/>
      <c r="P7557" s="9"/>
      <c r="Q7557" s="9"/>
    </row>
    <row r="7558" spans="1:17" x14ac:dyDescent="0.2">
      <c r="A7558" s="9"/>
      <c r="B7558" s="10"/>
      <c r="C7558" s="9"/>
      <c r="D7558" s="11"/>
      <c r="E7558" s="11"/>
      <c r="F7558" s="9"/>
      <c r="G7558" s="9"/>
      <c r="H7558" s="9"/>
      <c r="I7558" s="9"/>
      <c r="J7558" s="9"/>
      <c r="K7558" s="9"/>
      <c r="L7558" s="9"/>
      <c r="M7558" s="9"/>
      <c r="N7558" s="9"/>
      <c r="O7558" s="12"/>
      <c r="P7558" s="9"/>
      <c r="Q7558" s="9"/>
    </row>
    <row r="7559" spans="1:17" x14ac:dyDescent="0.2">
      <c r="A7559" s="9"/>
      <c r="B7559" s="10"/>
      <c r="C7559" s="9"/>
      <c r="D7559" s="11"/>
      <c r="E7559" s="11"/>
      <c r="F7559" s="9"/>
      <c r="G7559" s="9"/>
      <c r="H7559" s="9"/>
      <c r="I7559" s="9"/>
      <c r="J7559" s="9"/>
      <c r="K7559" s="9"/>
      <c r="L7559" s="9"/>
      <c r="M7559" s="9"/>
      <c r="N7559" s="9"/>
      <c r="O7559" s="12"/>
      <c r="P7559" s="9"/>
      <c r="Q7559" s="9"/>
    </row>
    <row r="7560" spans="1:17" x14ac:dyDescent="0.2">
      <c r="A7560" s="9"/>
      <c r="B7560" s="10"/>
      <c r="C7560" s="9"/>
      <c r="D7560" s="11"/>
      <c r="E7560" s="11"/>
      <c r="F7560" s="9"/>
      <c r="G7560" s="9"/>
      <c r="H7560" s="9"/>
      <c r="I7560" s="9"/>
      <c r="J7560" s="9"/>
      <c r="K7560" s="9"/>
      <c r="L7560" s="9"/>
      <c r="M7560" s="9"/>
      <c r="N7560" s="9"/>
      <c r="O7560" s="12"/>
      <c r="P7560" s="9"/>
      <c r="Q7560" s="9"/>
    </row>
    <row r="7561" spans="1:17" x14ac:dyDescent="0.2">
      <c r="A7561" s="9"/>
      <c r="B7561" s="10"/>
      <c r="C7561" s="9"/>
      <c r="D7561" s="11"/>
      <c r="E7561" s="11"/>
      <c r="F7561" s="9"/>
      <c r="G7561" s="9"/>
      <c r="H7561" s="9"/>
      <c r="I7561" s="9"/>
      <c r="J7561" s="9"/>
      <c r="K7561" s="9"/>
      <c r="L7561" s="9"/>
      <c r="M7561" s="9"/>
      <c r="N7561" s="9"/>
      <c r="O7561" s="12"/>
      <c r="P7561" s="9"/>
      <c r="Q7561" s="9"/>
    </row>
    <row r="7562" spans="1:17" x14ac:dyDescent="0.2">
      <c r="A7562" s="9"/>
      <c r="B7562" s="10"/>
      <c r="C7562" s="9"/>
      <c r="D7562" s="11"/>
      <c r="E7562" s="11"/>
      <c r="F7562" s="9"/>
      <c r="G7562" s="9"/>
      <c r="H7562" s="9"/>
      <c r="I7562" s="9"/>
      <c r="J7562" s="9"/>
      <c r="K7562" s="9"/>
      <c r="L7562" s="9"/>
      <c r="M7562" s="9"/>
      <c r="N7562" s="9"/>
      <c r="O7562" s="12"/>
      <c r="P7562" s="9"/>
      <c r="Q7562" s="9"/>
    </row>
    <row r="7563" spans="1:17" x14ac:dyDescent="0.2">
      <c r="A7563" s="9"/>
      <c r="B7563" s="10"/>
      <c r="C7563" s="9"/>
      <c r="D7563" s="11"/>
      <c r="E7563" s="11"/>
      <c r="F7563" s="9"/>
      <c r="G7563" s="9"/>
      <c r="H7563" s="9"/>
      <c r="I7563" s="9"/>
      <c r="J7563" s="9"/>
      <c r="K7563" s="9"/>
      <c r="L7563" s="9"/>
      <c r="M7563" s="9"/>
      <c r="N7563" s="9"/>
      <c r="O7563" s="12"/>
      <c r="P7563" s="9"/>
      <c r="Q7563" s="9"/>
    </row>
    <row r="7564" spans="1:17" x14ac:dyDescent="0.2">
      <c r="A7564" s="9"/>
      <c r="B7564" s="10"/>
      <c r="C7564" s="9"/>
      <c r="D7564" s="11"/>
      <c r="E7564" s="11"/>
      <c r="F7564" s="9"/>
      <c r="G7564" s="9"/>
      <c r="H7564" s="9"/>
      <c r="I7564" s="9"/>
      <c r="J7564" s="9"/>
      <c r="K7564" s="9"/>
      <c r="L7564" s="9"/>
      <c r="M7564" s="9"/>
      <c r="N7564" s="9"/>
      <c r="O7564" s="12"/>
      <c r="P7564" s="9"/>
      <c r="Q7564" s="9"/>
    </row>
    <row r="7565" spans="1:17" x14ac:dyDescent="0.2">
      <c r="A7565" s="9"/>
      <c r="B7565" s="10"/>
      <c r="C7565" s="9"/>
      <c r="D7565" s="11"/>
      <c r="E7565" s="11"/>
      <c r="F7565" s="9"/>
      <c r="G7565" s="9"/>
      <c r="H7565" s="9"/>
      <c r="I7565" s="9"/>
      <c r="J7565" s="9"/>
      <c r="K7565" s="9"/>
      <c r="L7565" s="9"/>
      <c r="M7565" s="9"/>
      <c r="N7565" s="9"/>
      <c r="O7565" s="12"/>
      <c r="P7565" s="9"/>
      <c r="Q7565" s="9"/>
    </row>
    <row r="7566" spans="1:17" x14ac:dyDescent="0.2">
      <c r="A7566" s="9"/>
      <c r="B7566" s="10"/>
      <c r="C7566" s="9"/>
      <c r="D7566" s="11"/>
      <c r="E7566" s="11"/>
      <c r="F7566" s="9"/>
      <c r="G7566" s="9"/>
      <c r="H7566" s="9"/>
      <c r="I7566" s="9"/>
      <c r="J7566" s="9"/>
      <c r="K7566" s="9"/>
      <c r="L7566" s="9"/>
      <c r="M7566" s="9"/>
      <c r="N7566" s="9"/>
      <c r="O7566" s="12"/>
      <c r="P7566" s="9"/>
      <c r="Q7566" s="9"/>
    </row>
    <row r="7567" spans="1:17" x14ac:dyDescent="0.2">
      <c r="A7567" s="9"/>
      <c r="B7567" s="10"/>
      <c r="C7567" s="9"/>
      <c r="D7567" s="11"/>
      <c r="E7567" s="11"/>
      <c r="F7567" s="9"/>
      <c r="G7567" s="9"/>
      <c r="H7567" s="9"/>
      <c r="I7567" s="9"/>
      <c r="J7567" s="9"/>
      <c r="K7567" s="9"/>
      <c r="L7567" s="9"/>
      <c r="M7567" s="9"/>
      <c r="N7567" s="9"/>
      <c r="O7567" s="12"/>
      <c r="P7567" s="9"/>
      <c r="Q7567" s="9"/>
    </row>
    <row r="7568" spans="1:17" x14ac:dyDescent="0.2">
      <c r="A7568" s="9"/>
      <c r="B7568" s="10"/>
      <c r="C7568" s="9"/>
      <c r="D7568" s="11"/>
      <c r="E7568" s="11"/>
      <c r="F7568" s="9"/>
      <c r="G7568" s="9"/>
      <c r="H7568" s="9"/>
      <c r="I7568" s="9"/>
      <c r="J7568" s="9"/>
      <c r="K7568" s="9"/>
      <c r="L7568" s="9"/>
      <c r="M7568" s="9"/>
      <c r="N7568" s="9"/>
      <c r="O7568" s="12"/>
      <c r="P7568" s="9"/>
      <c r="Q7568" s="9"/>
    </row>
    <row r="7569" spans="1:17" x14ac:dyDescent="0.2">
      <c r="A7569" s="9"/>
      <c r="B7569" s="10"/>
      <c r="C7569" s="9"/>
      <c r="D7569" s="11"/>
      <c r="E7569" s="11"/>
      <c r="F7569" s="9"/>
      <c r="G7569" s="9"/>
      <c r="H7569" s="9"/>
      <c r="I7569" s="9"/>
      <c r="J7569" s="9"/>
      <c r="K7569" s="9"/>
      <c r="L7569" s="9"/>
      <c r="M7569" s="9"/>
      <c r="N7569" s="9"/>
      <c r="O7569" s="12"/>
      <c r="P7569" s="9"/>
      <c r="Q7569" s="9"/>
    </row>
    <row r="7570" spans="1:17" x14ac:dyDescent="0.2">
      <c r="A7570" s="9"/>
      <c r="B7570" s="10"/>
      <c r="C7570" s="9"/>
      <c r="D7570" s="11"/>
      <c r="E7570" s="11"/>
      <c r="F7570" s="9"/>
      <c r="G7570" s="9"/>
      <c r="H7570" s="9"/>
      <c r="I7570" s="9"/>
      <c r="J7570" s="9"/>
      <c r="K7570" s="9"/>
      <c r="L7570" s="9"/>
      <c r="M7570" s="9"/>
      <c r="N7570" s="9"/>
      <c r="O7570" s="12"/>
      <c r="P7570" s="9"/>
      <c r="Q7570" s="9"/>
    </row>
    <row r="7571" spans="1:17" x14ac:dyDescent="0.2">
      <c r="A7571" s="9"/>
      <c r="B7571" s="10"/>
      <c r="C7571" s="9"/>
      <c r="D7571" s="11"/>
      <c r="E7571" s="11"/>
      <c r="F7571" s="9"/>
      <c r="G7571" s="9"/>
      <c r="H7571" s="9"/>
      <c r="I7571" s="9"/>
      <c r="J7571" s="9"/>
      <c r="K7571" s="9"/>
      <c r="L7571" s="9"/>
      <c r="M7571" s="9"/>
      <c r="N7571" s="9"/>
      <c r="O7571" s="12"/>
      <c r="P7571" s="9"/>
      <c r="Q7571" s="9"/>
    </row>
    <row r="7572" spans="1:17" x14ac:dyDescent="0.2">
      <c r="A7572" s="9"/>
      <c r="B7572" s="10"/>
      <c r="C7572" s="9"/>
      <c r="D7572" s="11"/>
      <c r="E7572" s="11"/>
      <c r="F7572" s="9"/>
      <c r="G7572" s="9"/>
      <c r="H7572" s="9"/>
      <c r="I7572" s="9"/>
      <c r="J7572" s="9"/>
      <c r="K7572" s="9"/>
      <c r="L7572" s="9"/>
      <c r="M7572" s="9"/>
      <c r="N7572" s="9"/>
      <c r="O7572" s="12"/>
      <c r="P7572" s="9"/>
      <c r="Q7572" s="9"/>
    </row>
    <row r="7573" spans="1:17" x14ac:dyDescent="0.2">
      <c r="A7573" s="9"/>
      <c r="B7573" s="10"/>
      <c r="C7573" s="9"/>
      <c r="D7573" s="11"/>
      <c r="E7573" s="11"/>
      <c r="F7573" s="9"/>
      <c r="G7573" s="9"/>
      <c r="H7573" s="9"/>
      <c r="I7573" s="9"/>
      <c r="J7573" s="9"/>
      <c r="K7573" s="9"/>
      <c r="L7573" s="9"/>
      <c r="M7573" s="9"/>
      <c r="N7573" s="9"/>
      <c r="O7573" s="12"/>
      <c r="P7573" s="9"/>
      <c r="Q7573" s="9"/>
    </row>
    <row r="7574" spans="1:17" x14ac:dyDescent="0.2">
      <c r="A7574" s="9"/>
      <c r="B7574" s="10"/>
      <c r="C7574" s="9"/>
      <c r="D7574" s="11"/>
      <c r="E7574" s="11"/>
      <c r="F7574" s="9"/>
      <c r="G7574" s="9"/>
      <c r="H7574" s="9"/>
      <c r="I7574" s="9"/>
      <c r="J7574" s="9"/>
      <c r="K7574" s="9"/>
      <c r="L7574" s="9"/>
      <c r="M7574" s="9"/>
      <c r="N7574" s="9"/>
      <c r="O7574" s="12"/>
      <c r="P7574" s="9"/>
      <c r="Q7574" s="9"/>
    </row>
    <row r="7575" spans="1:17" x14ac:dyDescent="0.2">
      <c r="A7575" s="9"/>
      <c r="B7575" s="10"/>
      <c r="C7575" s="9"/>
      <c r="D7575" s="11"/>
      <c r="E7575" s="11"/>
      <c r="F7575" s="9"/>
      <c r="G7575" s="9"/>
      <c r="H7575" s="9"/>
      <c r="I7575" s="9"/>
      <c r="J7575" s="9"/>
      <c r="K7575" s="9"/>
      <c r="L7575" s="9"/>
      <c r="M7575" s="9"/>
      <c r="N7575" s="9"/>
      <c r="O7575" s="12"/>
      <c r="P7575" s="9"/>
      <c r="Q7575" s="9"/>
    </row>
    <row r="7576" spans="1:17" x14ac:dyDescent="0.2">
      <c r="A7576" s="9"/>
      <c r="B7576" s="10"/>
      <c r="C7576" s="9"/>
      <c r="D7576" s="11"/>
      <c r="E7576" s="11"/>
      <c r="F7576" s="9"/>
      <c r="G7576" s="9"/>
      <c r="H7576" s="9"/>
      <c r="I7576" s="9"/>
      <c r="J7576" s="9"/>
      <c r="K7576" s="9"/>
      <c r="L7576" s="9"/>
      <c r="M7576" s="9"/>
      <c r="N7576" s="9"/>
      <c r="O7576" s="12"/>
      <c r="P7576" s="9"/>
      <c r="Q7576" s="9"/>
    </row>
    <row r="7577" spans="1:17" x14ac:dyDescent="0.2">
      <c r="A7577" s="9"/>
      <c r="B7577" s="10"/>
      <c r="C7577" s="9"/>
      <c r="D7577" s="11"/>
      <c r="E7577" s="11"/>
      <c r="F7577" s="9"/>
      <c r="G7577" s="9"/>
      <c r="H7577" s="9"/>
      <c r="I7577" s="9"/>
      <c r="J7577" s="9"/>
      <c r="K7577" s="9"/>
      <c r="L7577" s="9"/>
      <c r="M7577" s="9"/>
      <c r="N7577" s="9"/>
      <c r="O7577" s="12"/>
      <c r="P7577" s="9"/>
      <c r="Q7577" s="9"/>
    </row>
    <row r="7578" spans="1:17" x14ac:dyDescent="0.2">
      <c r="A7578" s="9"/>
      <c r="B7578" s="10"/>
      <c r="C7578" s="9"/>
      <c r="D7578" s="11"/>
      <c r="E7578" s="11"/>
      <c r="F7578" s="9"/>
      <c r="G7578" s="9"/>
      <c r="H7578" s="9"/>
      <c r="I7578" s="9"/>
      <c r="J7578" s="9"/>
      <c r="K7578" s="9"/>
      <c r="L7578" s="9"/>
      <c r="M7578" s="9"/>
      <c r="N7578" s="9"/>
      <c r="O7578" s="12"/>
      <c r="P7578" s="9"/>
      <c r="Q7578" s="9"/>
    </row>
    <row r="7579" spans="1:17" x14ac:dyDescent="0.2">
      <c r="A7579" s="9"/>
      <c r="B7579" s="10"/>
      <c r="C7579" s="9"/>
      <c r="D7579" s="11"/>
      <c r="E7579" s="11"/>
      <c r="F7579" s="9"/>
      <c r="G7579" s="9"/>
      <c r="H7579" s="9"/>
      <c r="I7579" s="9"/>
      <c r="J7579" s="9"/>
      <c r="K7579" s="9"/>
      <c r="L7579" s="9"/>
      <c r="M7579" s="9"/>
      <c r="N7579" s="9"/>
      <c r="O7579" s="12"/>
      <c r="P7579" s="9"/>
      <c r="Q7579" s="9"/>
    </row>
    <row r="7580" spans="1:17" x14ac:dyDescent="0.2">
      <c r="A7580" s="9"/>
      <c r="B7580" s="10"/>
      <c r="C7580" s="9"/>
      <c r="D7580" s="11"/>
      <c r="E7580" s="11"/>
      <c r="F7580" s="9"/>
      <c r="G7580" s="9"/>
      <c r="H7580" s="9"/>
      <c r="I7580" s="9"/>
      <c r="J7580" s="9"/>
      <c r="K7580" s="9"/>
      <c r="L7580" s="9"/>
      <c r="M7580" s="9"/>
      <c r="N7580" s="9"/>
      <c r="O7580" s="12"/>
      <c r="P7580" s="9"/>
      <c r="Q7580" s="9"/>
    </row>
    <row r="7581" spans="1:17" x14ac:dyDescent="0.2">
      <c r="A7581" s="9"/>
      <c r="B7581" s="10"/>
      <c r="C7581" s="9"/>
      <c r="D7581" s="11"/>
      <c r="E7581" s="11"/>
      <c r="F7581" s="9"/>
      <c r="G7581" s="9"/>
      <c r="H7581" s="9"/>
      <c r="I7581" s="9"/>
      <c r="J7581" s="9"/>
      <c r="K7581" s="9"/>
      <c r="L7581" s="9"/>
      <c r="M7581" s="9"/>
      <c r="N7581" s="9"/>
      <c r="O7581" s="12"/>
      <c r="P7581" s="9"/>
      <c r="Q7581" s="9"/>
    </row>
    <row r="7582" spans="1:17" x14ac:dyDescent="0.2">
      <c r="A7582" s="9"/>
      <c r="B7582" s="10"/>
      <c r="C7582" s="9"/>
      <c r="D7582" s="11"/>
      <c r="E7582" s="11"/>
      <c r="F7582" s="9"/>
      <c r="G7582" s="9"/>
      <c r="H7582" s="9"/>
      <c r="I7582" s="9"/>
      <c r="J7582" s="9"/>
      <c r="K7582" s="9"/>
      <c r="L7582" s="9"/>
      <c r="M7582" s="9"/>
      <c r="N7582" s="9"/>
      <c r="O7582" s="12"/>
      <c r="P7582" s="9"/>
      <c r="Q7582" s="9"/>
    </row>
    <row r="7583" spans="1:17" x14ac:dyDescent="0.2">
      <c r="A7583" s="9"/>
      <c r="B7583" s="10"/>
      <c r="C7583" s="9"/>
      <c r="D7583" s="11"/>
      <c r="E7583" s="11"/>
      <c r="F7583" s="9"/>
      <c r="G7583" s="9"/>
      <c r="H7583" s="9"/>
      <c r="I7583" s="9"/>
      <c r="J7583" s="9"/>
      <c r="K7583" s="9"/>
      <c r="L7583" s="9"/>
      <c r="M7583" s="9"/>
      <c r="N7583" s="9"/>
      <c r="O7583" s="12"/>
      <c r="P7583" s="9"/>
      <c r="Q7583" s="9"/>
    </row>
    <row r="7584" spans="1:17" x14ac:dyDescent="0.2">
      <c r="A7584" s="9"/>
      <c r="B7584" s="10"/>
      <c r="C7584" s="9"/>
      <c r="D7584" s="11"/>
      <c r="E7584" s="11"/>
      <c r="F7584" s="9"/>
      <c r="G7584" s="9"/>
      <c r="H7584" s="9"/>
      <c r="I7584" s="9"/>
      <c r="J7584" s="9"/>
      <c r="K7584" s="9"/>
      <c r="L7584" s="9"/>
      <c r="M7584" s="9"/>
      <c r="N7584" s="9"/>
      <c r="O7584" s="12"/>
      <c r="P7584" s="9"/>
      <c r="Q7584" s="9"/>
    </row>
    <row r="7585" spans="1:17" x14ac:dyDescent="0.2">
      <c r="A7585" s="9"/>
      <c r="B7585" s="10"/>
      <c r="C7585" s="9"/>
      <c r="D7585" s="11"/>
      <c r="E7585" s="11"/>
      <c r="F7585" s="9"/>
      <c r="G7585" s="9"/>
      <c r="H7585" s="9"/>
      <c r="I7585" s="9"/>
      <c r="J7585" s="9"/>
      <c r="K7585" s="9"/>
      <c r="L7585" s="9"/>
      <c r="M7585" s="9"/>
      <c r="N7585" s="9"/>
      <c r="O7585" s="12"/>
      <c r="P7585" s="9"/>
      <c r="Q7585" s="9"/>
    </row>
    <row r="7586" spans="1:17" x14ac:dyDescent="0.2">
      <c r="A7586" s="9"/>
      <c r="B7586" s="10"/>
      <c r="C7586" s="9"/>
      <c r="D7586" s="11"/>
      <c r="E7586" s="11"/>
      <c r="F7586" s="9"/>
      <c r="G7586" s="9"/>
      <c r="H7586" s="9"/>
      <c r="I7586" s="9"/>
      <c r="J7586" s="9"/>
      <c r="K7586" s="9"/>
      <c r="L7586" s="9"/>
      <c r="M7586" s="9"/>
      <c r="N7586" s="9"/>
      <c r="O7586" s="12"/>
      <c r="P7586" s="9"/>
      <c r="Q7586" s="9"/>
    </row>
    <row r="7587" spans="1:17" x14ac:dyDescent="0.2">
      <c r="A7587" s="9"/>
      <c r="B7587" s="10"/>
      <c r="C7587" s="9"/>
      <c r="D7587" s="11"/>
      <c r="E7587" s="11"/>
      <c r="F7587" s="9"/>
      <c r="G7587" s="9"/>
      <c r="H7587" s="9"/>
      <c r="I7587" s="9"/>
      <c r="J7587" s="9"/>
      <c r="K7587" s="9"/>
      <c r="L7587" s="9"/>
      <c r="M7587" s="9"/>
      <c r="N7587" s="9"/>
      <c r="O7587" s="12"/>
      <c r="P7587" s="9"/>
      <c r="Q7587" s="9"/>
    </row>
    <row r="7588" spans="1:17" x14ac:dyDescent="0.2">
      <c r="A7588" s="9"/>
      <c r="B7588" s="10"/>
      <c r="C7588" s="9"/>
      <c r="D7588" s="11"/>
      <c r="E7588" s="11"/>
      <c r="F7588" s="9"/>
      <c r="G7588" s="9"/>
      <c r="H7588" s="9"/>
      <c r="I7588" s="9"/>
      <c r="J7588" s="9"/>
      <c r="K7588" s="9"/>
      <c r="L7588" s="9"/>
      <c r="M7588" s="9"/>
      <c r="N7588" s="9"/>
      <c r="O7588" s="12"/>
      <c r="P7588" s="9"/>
      <c r="Q7588" s="9"/>
    </row>
    <row r="7589" spans="1:17" x14ac:dyDescent="0.2">
      <c r="A7589" s="9"/>
      <c r="B7589" s="10"/>
      <c r="C7589" s="9"/>
      <c r="D7589" s="11"/>
      <c r="E7589" s="11"/>
      <c r="F7589" s="9"/>
      <c r="G7589" s="9"/>
      <c r="H7589" s="9"/>
      <c r="I7589" s="9"/>
      <c r="J7589" s="9"/>
      <c r="K7589" s="9"/>
      <c r="L7589" s="9"/>
      <c r="M7589" s="9"/>
      <c r="N7589" s="9"/>
      <c r="O7589" s="12"/>
      <c r="P7589" s="9"/>
      <c r="Q7589" s="9"/>
    </row>
    <row r="7590" spans="1:17" x14ac:dyDescent="0.2">
      <c r="A7590" s="9"/>
      <c r="B7590" s="10"/>
      <c r="C7590" s="9"/>
      <c r="D7590" s="11"/>
      <c r="E7590" s="11"/>
      <c r="F7590" s="9"/>
      <c r="G7590" s="9"/>
      <c r="H7590" s="9"/>
      <c r="I7590" s="9"/>
      <c r="J7590" s="9"/>
      <c r="K7590" s="9"/>
      <c r="L7590" s="9"/>
      <c r="M7590" s="9"/>
      <c r="N7590" s="9"/>
      <c r="O7590" s="12"/>
      <c r="P7590" s="9"/>
      <c r="Q7590" s="9"/>
    </row>
    <row r="7591" spans="1:17" x14ac:dyDescent="0.2">
      <c r="A7591" s="9"/>
      <c r="B7591" s="10"/>
      <c r="C7591" s="9"/>
      <c r="D7591" s="11"/>
      <c r="E7591" s="11"/>
      <c r="F7591" s="9"/>
      <c r="G7591" s="9"/>
      <c r="H7591" s="9"/>
      <c r="I7591" s="9"/>
      <c r="J7591" s="9"/>
      <c r="K7591" s="9"/>
      <c r="L7591" s="9"/>
      <c r="M7591" s="9"/>
      <c r="N7591" s="9"/>
      <c r="O7591" s="12"/>
      <c r="P7591" s="9"/>
      <c r="Q7591" s="9"/>
    </row>
    <row r="7592" spans="1:17" x14ac:dyDescent="0.2">
      <c r="A7592" s="9"/>
      <c r="B7592" s="10"/>
      <c r="C7592" s="9"/>
      <c r="D7592" s="11"/>
      <c r="E7592" s="11"/>
      <c r="F7592" s="9"/>
      <c r="G7592" s="9"/>
      <c r="H7592" s="9"/>
      <c r="I7592" s="9"/>
      <c r="J7592" s="9"/>
      <c r="K7592" s="9"/>
      <c r="L7592" s="9"/>
      <c r="M7592" s="9"/>
      <c r="N7592" s="9"/>
      <c r="O7592" s="12"/>
      <c r="P7592" s="9"/>
      <c r="Q7592" s="9"/>
    </row>
    <row r="7593" spans="1:17" x14ac:dyDescent="0.2">
      <c r="A7593" s="9"/>
      <c r="B7593" s="10"/>
      <c r="C7593" s="9"/>
      <c r="D7593" s="11"/>
      <c r="E7593" s="11"/>
      <c r="F7593" s="9"/>
      <c r="G7593" s="9"/>
      <c r="H7593" s="9"/>
      <c r="I7593" s="9"/>
      <c r="J7593" s="9"/>
      <c r="K7593" s="9"/>
      <c r="L7593" s="9"/>
      <c r="M7593" s="9"/>
      <c r="N7593" s="9"/>
      <c r="O7593" s="12"/>
      <c r="P7593" s="9"/>
      <c r="Q7593" s="9"/>
    </row>
    <row r="7594" spans="1:17" x14ac:dyDescent="0.2">
      <c r="A7594" s="9"/>
      <c r="B7594" s="10"/>
      <c r="C7594" s="9"/>
      <c r="D7594" s="11"/>
      <c r="E7594" s="11"/>
      <c r="F7594" s="9"/>
      <c r="G7594" s="9"/>
      <c r="H7594" s="9"/>
      <c r="I7594" s="9"/>
      <c r="J7594" s="9"/>
      <c r="K7594" s="9"/>
      <c r="L7594" s="9"/>
      <c r="M7594" s="9"/>
      <c r="N7594" s="9"/>
      <c r="O7594" s="12"/>
      <c r="P7594" s="9"/>
      <c r="Q7594" s="9"/>
    </row>
    <row r="7595" spans="1:17" x14ac:dyDescent="0.2">
      <c r="A7595" s="9"/>
      <c r="B7595" s="10"/>
      <c r="C7595" s="9"/>
      <c r="D7595" s="11"/>
      <c r="E7595" s="11"/>
      <c r="F7595" s="9"/>
      <c r="G7595" s="9"/>
      <c r="H7595" s="9"/>
      <c r="I7595" s="9"/>
      <c r="J7595" s="9"/>
      <c r="K7595" s="9"/>
      <c r="L7595" s="9"/>
      <c r="M7595" s="9"/>
      <c r="N7595" s="9"/>
      <c r="O7595" s="12"/>
      <c r="P7595" s="9"/>
      <c r="Q7595" s="9"/>
    </row>
    <row r="7596" spans="1:17" x14ac:dyDescent="0.2">
      <c r="A7596" s="9"/>
      <c r="B7596" s="10"/>
      <c r="C7596" s="9"/>
      <c r="D7596" s="11"/>
      <c r="E7596" s="11"/>
      <c r="F7596" s="9"/>
      <c r="G7596" s="9"/>
      <c r="H7596" s="9"/>
      <c r="I7596" s="9"/>
      <c r="J7596" s="9"/>
      <c r="K7596" s="9"/>
      <c r="L7596" s="9"/>
      <c r="M7596" s="9"/>
      <c r="N7596" s="9"/>
      <c r="O7596" s="12"/>
      <c r="P7596" s="9"/>
      <c r="Q7596" s="9"/>
    </row>
    <row r="7597" spans="1:17" x14ac:dyDescent="0.2">
      <c r="A7597" s="9"/>
      <c r="B7597" s="10"/>
      <c r="C7597" s="9"/>
      <c r="D7597" s="11"/>
      <c r="E7597" s="11"/>
      <c r="F7597" s="9"/>
      <c r="G7597" s="9"/>
      <c r="H7597" s="9"/>
      <c r="I7597" s="9"/>
      <c r="J7597" s="9"/>
      <c r="K7597" s="9"/>
      <c r="L7597" s="9"/>
      <c r="M7597" s="9"/>
      <c r="N7597" s="9"/>
      <c r="O7597" s="12"/>
      <c r="P7597" s="9"/>
      <c r="Q7597" s="9"/>
    </row>
    <row r="7598" spans="1:17" x14ac:dyDescent="0.2">
      <c r="A7598" s="9"/>
      <c r="B7598" s="10"/>
      <c r="C7598" s="9"/>
      <c r="D7598" s="11"/>
      <c r="E7598" s="11"/>
      <c r="F7598" s="9"/>
      <c r="G7598" s="9"/>
      <c r="H7598" s="9"/>
      <c r="I7598" s="9"/>
      <c r="J7598" s="9"/>
      <c r="K7598" s="9"/>
      <c r="L7598" s="9"/>
      <c r="M7598" s="9"/>
      <c r="N7598" s="9"/>
      <c r="O7598" s="12"/>
      <c r="P7598" s="9"/>
      <c r="Q7598" s="9"/>
    </row>
    <row r="7599" spans="1:17" x14ac:dyDescent="0.2">
      <c r="A7599" s="9"/>
      <c r="B7599" s="10"/>
      <c r="C7599" s="9"/>
      <c r="D7599" s="11"/>
      <c r="E7599" s="11"/>
      <c r="F7599" s="9"/>
      <c r="G7599" s="9"/>
      <c r="H7599" s="9"/>
      <c r="I7599" s="9"/>
      <c r="J7599" s="9"/>
      <c r="K7599" s="9"/>
      <c r="L7599" s="9"/>
      <c r="M7599" s="9"/>
      <c r="N7599" s="9"/>
      <c r="O7599" s="12"/>
      <c r="P7599" s="9"/>
      <c r="Q7599" s="9"/>
    </row>
    <row r="7600" spans="1:17" x14ac:dyDescent="0.2">
      <c r="A7600" s="9"/>
      <c r="B7600" s="10"/>
      <c r="C7600" s="9"/>
      <c r="D7600" s="11"/>
      <c r="E7600" s="11"/>
      <c r="F7600" s="9"/>
      <c r="G7600" s="9"/>
      <c r="H7600" s="9"/>
      <c r="I7600" s="9"/>
      <c r="J7600" s="9"/>
      <c r="K7600" s="9"/>
      <c r="L7600" s="9"/>
      <c r="M7600" s="9"/>
      <c r="N7600" s="9"/>
      <c r="O7600" s="12"/>
      <c r="P7600" s="9"/>
      <c r="Q7600" s="9"/>
    </row>
    <row r="7601" spans="1:17" x14ac:dyDescent="0.2">
      <c r="A7601" s="9"/>
      <c r="B7601" s="10"/>
      <c r="C7601" s="9"/>
      <c r="D7601" s="11"/>
      <c r="E7601" s="11"/>
      <c r="F7601" s="9"/>
      <c r="G7601" s="9"/>
      <c r="H7601" s="9"/>
      <c r="I7601" s="9"/>
      <c r="J7601" s="9"/>
      <c r="K7601" s="9"/>
      <c r="L7601" s="9"/>
      <c r="M7601" s="9"/>
      <c r="N7601" s="9"/>
      <c r="O7601" s="12"/>
      <c r="P7601" s="9"/>
      <c r="Q7601" s="9"/>
    </row>
    <row r="7602" spans="1:17" x14ac:dyDescent="0.2">
      <c r="A7602" s="9"/>
      <c r="B7602" s="10"/>
      <c r="C7602" s="9"/>
      <c r="D7602" s="11"/>
      <c r="E7602" s="11"/>
      <c r="F7602" s="9"/>
      <c r="G7602" s="9"/>
      <c r="H7602" s="9"/>
      <c r="I7602" s="9"/>
      <c r="J7602" s="9"/>
      <c r="K7602" s="9"/>
      <c r="L7602" s="9"/>
      <c r="M7602" s="9"/>
      <c r="N7602" s="9"/>
      <c r="O7602" s="12"/>
      <c r="P7602" s="9"/>
      <c r="Q7602" s="9"/>
    </row>
    <row r="7603" spans="1:17" x14ac:dyDescent="0.2">
      <c r="A7603" s="9"/>
      <c r="B7603" s="10"/>
      <c r="C7603" s="9"/>
      <c r="D7603" s="11"/>
      <c r="E7603" s="11"/>
      <c r="F7603" s="9"/>
      <c r="G7603" s="9"/>
      <c r="H7603" s="9"/>
      <c r="I7603" s="9"/>
      <c r="J7603" s="9"/>
      <c r="K7603" s="9"/>
      <c r="L7603" s="9"/>
      <c r="M7603" s="9"/>
      <c r="N7603" s="9"/>
      <c r="O7603" s="12"/>
      <c r="P7603" s="9"/>
      <c r="Q7603" s="9"/>
    </row>
    <row r="7604" spans="1:17" x14ac:dyDescent="0.2">
      <c r="A7604" s="9"/>
      <c r="B7604" s="10"/>
      <c r="C7604" s="9"/>
      <c r="D7604" s="11"/>
      <c r="E7604" s="11"/>
      <c r="F7604" s="9"/>
      <c r="G7604" s="9"/>
      <c r="H7604" s="9"/>
      <c r="I7604" s="9"/>
      <c r="J7604" s="9"/>
      <c r="K7604" s="9"/>
      <c r="L7604" s="9"/>
      <c r="M7604" s="9"/>
      <c r="N7604" s="9"/>
      <c r="O7604" s="12"/>
      <c r="P7604" s="9"/>
      <c r="Q7604" s="9"/>
    </row>
    <row r="7605" spans="1:17" x14ac:dyDescent="0.2">
      <c r="A7605" s="9"/>
      <c r="B7605" s="10"/>
      <c r="C7605" s="9"/>
      <c r="D7605" s="11"/>
      <c r="E7605" s="11"/>
      <c r="F7605" s="9"/>
      <c r="G7605" s="9"/>
      <c r="H7605" s="9"/>
      <c r="I7605" s="9"/>
      <c r="J7605" s="9"/>
      <c r="K7605" s="9"/>
      <c r="L7605" s="9"/>
      <c r="M7605" s="9"/>
      <c r="N7605" s="9"/>
      <c r="O7605" s="12"/>
      <c r="P7605" s="9"/>
      <c r="Q7605" s="9"/>
    </row>
    <row r="7606" spans="1:17" x14ac:dyDescent="0.2">
      <c r="A7606" s="9"/>
      <c r="B7606" s="10"/>
      <c r="C7606" s="9"/>
      <c r="D7606" s="11"/>
      <c r="E7606" s="11"/>
      <c r="F7606" s="9"/>
      <c r="G7606" s="9"/>
      <c r="H7606" s="9"/>
      <c r="I7606" s="9"/>
      <c r="J7606" s="9"/>
      <c r="K7606" s="9"/>
      <c r="L7606" s="9"/>
      <c r="M7606" s="9"/>
      <c r="N7606" s="9"/>
      <c r="O7606" s="12"/>
      <c r="P7606" s="9"/>
      <c r="Q7606" s="9"/>
    </row>
    <row r="7607" spans="1:17" x14ac:dyDescent="0.2">
      <c r="A7607" s="9"/>
      <c r="B7607" s="10"/>
      <c r="C7607" s="9"/>
      <c r="D7607" s="11"/>
      <c r="E7607" s="11"/>
      <c r="F7607" s="9"/>
      <c r="G7607" s="9"/>
      <c r="H7607" s="9"/>
      <c r="I7607" s="9"/>
      <c r="J7607" s="9"/>
      <c r="K7607" s="9"/>
      <c r="L7607" s="9"/>
      <c r="M7607" s="9"/>
      <c r="N7607" s="9"/>
      <c r="O7607" s="12"/>
      <c r="P7607" s="9"/>
      <c r="Q7607" s="9"/>
    </row>
    <row r="7608" spans="1:17" x14ac:dyDescent="0.2">
      <c r="A7608" s="9"/>
      <c r="B7608" s="10"/>
      <c r="C7608" s="9"/>
      <c r="D7608" s="11"/>
      <c r="E7608" s="11"/>
      <c r="F7608" s="9"/>
      <c r="G7608" s="9"/>
      <c r="H7608" s="9"/>
      <c r="I7608" s="9"/>
      <c r="J7608" s="9"/>
      <c r="K7608" s="9"/>
      <c r="L7608" s="9"/>
      <c r="M7608" s="9"/>
      <c r="N7608" s="9"/>
      <c r="O7608" s="12"/>
      <c r="P7608" s="9"/>
      <c r="Q7608" s="9"/>
    </row>
    <row r="7609" spans="1:17" x14ac:dyDescent="0.2">
      <c r="A7609" s="9"/>
      <c r="B7609" s="10"/>
      <c r="C7609" s="9"/>
      <c r="D7609" s="11"/>
      <c r="E7609" s="11"/>
      <c r="F7609" s="9"/>
      <c r="G7609" s="9"/>
      <c r="H7609" s="9"/>
      <c r="I7609" s="9"/>
      <c r="J7609" s="9"/>
      <c r="K7609" s="9"/>
      <c r="L7609" s="9"/>
      <c r="M7609" s="9"/>
      <c r="N7609" s="9"/>
      <c r="O7609" s="12"/>
      <c r="P7609" s="9"/>
      <c r="Q7609" s="9"/>
    </row>
    <row r="7610" spans="1:17" x14ac:dyDescent="0.2">
      <c r="A7610" s="9"/>
      <c r="B7610" s="10"/>
      <c r="C7610" s="9"/>
      <c r="D7610" s="11"/>
      <c r="E7610" s="11"/>
      <c r="F7610" s="9"/>
      <c r="G7610" s="9"/>
      <c r="H7610" s="9"/>
      <c r="I7610" s="9"/>
      <c r="J7610" s="9"/>
      <c r="K7610" s="9"/>
      <c r="L7610" s="9"/>
      <c r="M7610" s="9"/>
      <c r="N7610" s="9"/>
      <c r="O7610" s="12"/>
      <c r="P7610" s="9"/>
      <c r="Q7610" s="9"/>
    </row>
    <row r="7611" spans="1:17" x14ac:dyDescent="0.2">
      <c r="A7611" s="9"/>
      <c r="B7611" s="10"/>
      <c r="C7611" s="9"/>
      <c r="D7611" s="11"/>
      <c r="E7611" s="11"/>
      <c r="F7611" s="9"/>
      <c r="G7611" s="9"/>
      <c r="H7611" s="9"/>
      <c r="I7611" s="9"/>
      <c r="J7611" s="9"/>
      <c r="K7611" s="9"/>
      <c r="L7611" s="9"/>
      <c r="M7611" s="9"/>
      <c r="N7611" s="9"/>
      <c r="O7611" s="12"/>
      <c r="P7611" s="9"/>
      <c r="Q7611" s="9"/>
    </row>
    <row r="7612" spans="1:17" x14ac:dyDescent="0.2">
      <c r="A7612" s="9"/>
      <c r="B7612" s="10"/>
      <c r="C7612" s="9"/>
      <c r="D7612" s="11"/>
      <c r="E7612" s="11"/>
      <c r="F7612" s="9"/>
      <c r="G7612" s="9"/>
      <c r="H7612" s="9"/>
      <c r="I7612" s="9"/>
      <c r="J7612" s="9"/>
      <c r="K7612" s="9"/>
      <c r="L7612" s="9"/>
      <c r="M7612" s="9"/>
      <c r="N7612" s="9"/>
      <c r="O7612" s="12"/>
      <c r="P7612" s="9"/>
      <c r="Q7612" s="9"/>
    </row>
    <row r="7613" spans="1:17" x14ac:dyDescent="0.2">
      <c r="A7613" s="9"/>
      <c r="B7613" s="10"/>
      <c r="C7613" s="9"/>
      <c r="D7613" s="11"/>
      <c r="E7613" s="11"/>
      <c r="F7613" s="9"/>
      <c r="G7613" s="9"/>
      <c r="H7613" s="9"/>
      <c r="I7613" s="9"/>
      <c r="J7613" s="9"/>
      <c r="K7613" s="9"/>
      <c r="L7613" s="9"/>
      <c r="M7613" s="9"/>
      <c r="N7613" s="9"/>
      <c r="O7613" s="12"/>
      <c r="P7613" s="9"/>
      <c r="Q7613" s="9"/>
    </row>
    <row r="7614" spans="1:17" x14ac:dyDescent="0.2">
      <c r="A7614" s="9"/>
      <c r="B7614" s="10"/>
      <c r="C7614" s="9"/>
      <c r="D7614" s="11"/>
      <c r="E7614" s="11"/>
      <c r="F7614" s="9"/>
      <c r="G7614" s="9"/>
      <c r="H7614" s="9"/>
      <c r="I7614" s="9"/>
      <c r="J7614" s="9"/>
      <c r="K7614" s="9"/>
      <c r="L7614" s="9"/>
      <c r="M7614" s="9"/>
      <c r="N7614" s="9"/>
      <c r="O7614" s="12"/>
      <c r="P7614" s="9"/>
      <c r="Q7614" s="9"/>
    </row>
    <row r="7615" spans="1:17" x14ac:dyDescent="0.2">
      <c r="A7615" s="9"/>
      <c r="B7615" s="10"/>
      <c r="C7615" s="9"/>
      <c r="D7615" s="11"/>
      <c r="E7615" s="11"/>
      <c r="F7615" s="9"/>
      <c r="G7615" s="9"/>
      <c r="H7615" s="9"/>
      <c r="I7615" s="9"/>
      <c r="J7615" s="9"/>
      <c r="K7615" s="9"/>
      <c r="L7615" s="9"/>
      <c r="M7615" s="9"/>
      <c r="N7615" s="9"/>
      <c r="O7615" s="12"/>
      <c r="P7615" s="9"/>
      <c r="Q7615" s="9"/>
    </row>
    <row r="7616" spans="1:17" x14ac:dyDescent="0.2">
      <c r="A7616" s="9"/>
      <c r="B7616" s="10"/>
      <c r="C7616" s="9"/>
      <c r="D7616" s="11"/>
      <c r="E7616" s="11"/>
      <c r="F7616" s="9"/>
      <c r="G7616" s="9"/>
      <c r="H7616" s="9"/>
      <c r="I7616" s="9"/>
      <c r="J7616" s="9"/>
      <c r="K7616" s="9"/>
      <c r="L7616" s="9"/>
      <c r="M7616" s="9"/>
      <c r="N7616" s="9"/>
      <c r="O7616" s="12"/>
      <c r="P7616" s="9"/>
      <c r="Q7616" s="9"/>
    </row>
    <row r="7617" spans="1:17" x14ac:dyDescent="0.2">
      <c r="A7617" s="9"/>
      <c r="B7617" s="10"/>
      <c r="C7617" s="9"/>
      <c r="D7617" s="11"/>
      <c r="E7617" s="11"/>
      <c r="F7617" s="9"/>
      <c r="G7617" s="9"/>
      <c r="H7617" s="9"/>
      <c r="I7617" s="9"/>
      <c r="J7617" s="9"/>
      <c r="K7617" s="9"/>
      <c r="L7617" s="9"/>
      <c r="M7617" s="9"/>
      <c r="N7617" s="9"/>
      <c r="O7617" s="12"/>
      <c r="P7617" s="9"/>
      <c r="Q7617" s="9"/>
    </row>
    <row r="7618" spans="1:17" x14ac:dyDescent="0.2">
      <c r="A7618" s="9"/>
      <c r="B7618" s="10"/>
      <c r="C7618" s="9"/>
      <c r="D7618" s="11"/>
      <c r="E7618" s="11"/>
      <c r="F7618" s="9"/>
      <c r="G7618" s="9"/>
      <c r="H7618" s="9"/>
      <c r="I7618" s="9"/>
      <c r="J7618" s="9"/>
      <c r="K7618" s="9"/>
      <c r="L7618" s="9"/>
      <c r="M7618" s="9"/>
      <c r="N7618" s="9"/>
      <c r="O7618" s="12"/>
      <c r="P7618" s="9"/>
      <c r="Q7618" s="9"/>
    </row>
    <row r="7619" spans="1:17" x14ac:dyDescent="0.2">
      <c r="A7619" s="9"/>
      <c r="B7619" s="10"/>
      <c r="C7619" s="9"/>
      <c r="D7619" s="11"/>
      <c r="E7619" s="11"/>
      <c r="F7619" s="9"/>
      <c r="G7619" s="9"/>
      <c r="H7619" s="9"/>
      <c r="I7619" s="9"/>
      <c r="J7619" s="9"/>
      <c r="K7619" s="9"/>
      <c r="L7619" s="9"/>
      <c r="M7619" s="9"/>
      <c r="N7619" s="9"/>
      <c r="O7619" s="12"/>
      <c r="P7619" s="9"/>
      <c r="Q7619" s="9"/>
    </row>
    <row r="7620" spans="1:17" x14ac:dyDescent="0.2">
      <c r="A7620" s="9"/>
      <c r="B7620" s="10"/>
      <c r="C7620" s="9"/>
      <c r="D7620" s="11"/>
      <c r="E7620" s="11"/>
      <c r="F7620" s="9"/>
      <c r="G7620" s="9"/>
      <c r="H7620" s="9"/>
      <c r="I7620" s="9"/>
      <c r="J7620" s="9"/>
      <c r="K7620" s="9"/>
      <c r="L7620" s="9"/>
      <c r="M7620" s="9"/>
      <c r="N7620" s="9"/>
      <c r="O7620" s="12"/>
      <c r="P7620" s="9"/>
      <c r="Q7620" s="9"/>
    </row>
    <row r="7621" spans="1:17" x14ac:dyDescent="0.2">
      <c r="A7621" s="9"/>
      <c r="B7621" s="10"/>
      <c r="C7621" s="9"/>
      <c r="D7621" s="11"/>
      <c r="E7621" s="11"/>
      <c r="F7621" s="9"/>
      <c r="G7621" s="9"/>
      <c r="H7621" s="9"/>
      <c r="I7621" s="9"/>
      <c r="J7621" s="9"/>
      <c r="K7621" s="9"/>
      <c r="L7621" s="9"/>
      <c r="M7621" s="9"/>
      <c r="N7621" s="9"/>
      <c r="O7621" s="12"/>
      <c r="P7621" s="9"/>
      <c r="Q7621" s="9"/>
    </row>
    <row r="7622" spans="1:17" x14ac:dyDescent="0.2">
      <c r="A7622" s="9"/>
      <c r="B7622" s="10"/>
      <c r="C7622" s="9"/>
      <c r="D7622" s="11"/>
      <c r="E7622" s="11"/>
      <c r="F7622" s="9"/>
      <c r="G7622" s="9"/>
      <c r="H7622" s="9"/>
      <c r="I7622" s="9"/>
      <c r="J7622" s="9"/>
      <c r="K7622" s="9"/>
      <c r="L7622" s="9"/>
      <c r="M7622" s="9"/>
      <c r="N7622" s="9"/>
      <c r="O7622" s="12"/>
      <c r="P7622" s="9"/>
      <c r="Q7622" s="9"/>
    </row>
    <row r="7623" spans="1:17" x14ac:dyDescent="0.2">
      <c r="A7623" s="9"/>
      <c r="B7623" s="10"/>
      <c r="C7623" s="9"/>
      <c r="D7623" s="11"/>
      <c r="E7623" s="11"/>
      <c r="F7623" s="9"/>
      <c r="G7623" s="9"/>
      <c r="H7623" s="9"/>
      <c r="I7623" s="9"/>
      <c r="J7623" s="9"/>
      <c r="K7623" s="9"/>
      <c r="L7623" s="9"/>
      <c r="M7623" s="9"/>
      <c r="N7623" s="9"/>
      <c r="O7623" s="12"/>
      <c r="P7623" s="9"/>
      <c r="Q7623" s="9"/>
    </row>
    <row r="7624" spans="1:17" x14ac:dyDescent="0.2">
      <c r="A7624" s="9"/>
      <c r="B7624" s="10"/>
      <c r="C7624" s="9"/>
      <c r="D7624" s="11"/>
      <c r="E7624" s="11"/>
      <c r="F7624" s="9"/>
      <c r="G7624" s="9"/>
      <c r="H7624" s="9"/>
      <c r="I7624" s="9"/>
      <c r="J7624" s="9"/>
      <c r="K7624" s="9"/>
      <c r="L7624" s="9"/>
      <c r="M7624" s="9"/>
      <c r="N7624" s="9"/>
      <c r="O7624" s="12"/>
      <c r="P7624" s="9"/>
      <c r="Q7624" s="9"/>
    </row>
    <row r="7625" spans="1:17" x14ac:dyDescent="0.2">
      <c r="A7625" s="9"/>
      <c r="B7625" s="10"/>
      <c r="C7625" s="9"/>
      <c r="D7625" s="11"/>
      <c r="E7625" s="11"/>
      <c r="F7625" s="9"/>
      <c r="G7625" s="9"/>
      <c r="H7625" s="9"/>
      <c r="I7625" s="9"/>
      <c r="J7625" s="9"/>
      <c r="K7625" s="9"/>
      <c r="L7625" s="9"/>
      <c r="M7625" s="9"/>
      <c r="N7625" s="9"/>
      <c r="O7625" s="12"/>
      <c r="P7625" s="9"/>
      <c r="Q7625" s="9"/>
    </row>
    <row r="7626" spans="1:17" x14ac:dyDescent="0.2">
      <c r="A7626" s="9"/>
      <c r="B7626" s="10"/>
      <c r="C7626" s="9"/>
      <c r="D7626" s="11"/>
      <c r="E7626" s="11"/>
      <c r="F7626" s="9"/>
      <c r="G7626" s="9"/>
      <c r="H7626" s="9"/>
      <c r="I7626" s="9"/>
      <c r="J7626" s="9"/>
      <c r="K7626" s="9"/>
      <c r="L7626" s="9"/>
      <c r="M7626" s="9"/>
      <c r="N7626" s="9"/>
      <c r="O7626" s="12"/>
      <c r="P7626" s="9"/>
      <c r="Q7626" s="9"/>
    </row>
    <row r="7627" spans="1:17" x14ac:dyDescent="0.2">
      <c r="A7627" s="9"/>
      <c r="B7627" s="10"/>
      <c r="C7627" s="9"/>
      <c r="D7627" s="11"/>
      <c r="E7627" s="11"/>
      <c r="F7627" s="9"/>
      <c r="G7627" s="9"/>
      <c r="H7627" s="9"/>
      <c r="I7627" s="9"/>
      <c r="J7627" s="9"/>
      <c r="K7627" s="9"/>
      <c r="L7627" s="9"/>
      <c r="M7627" s="9"/>
      <c r="N7627" s="9"/>
      <c r="O7627" s="12"/>
      <c r="P7627" s="9"/>
      <c r="Q7627" s="9"/>
    </row>
    <row r="7628" spans="1:17" x14ac:dyDescent="0.2">
      <c r="A7628" s="9"/>
      <c r="B7628" s="10"/>
      <c r="C7628" s="9"/>
      <c r="D7628" s="11"/>
      <c r="E7628" s="11"/>
      <c r="F7628" s="9"/>
      <c r="G7628" s="9"/>
      <c r="H7628" s="9"/>
      <c r="I7628" s="9"/>
      <c r="J7628" s="9"/>
      <c r="K7628" s="9"/>
      <c r="L7628" s="9"/>
      <c r="M7628" s="9"/>
      <c r="N7628" s="9"/>
      <c r="O7628" s="12"/>
      <c r="P7628" s="9"/>
      <c r="Q7628" s="9"/>
    </row>
    <row r="7629" spans="1:17" x14ac:dyDescent="0.2">
      <c r="A7629" s="9"/>
      <c r="B7629" s="10"/>
      <c r="C7629" s="9"/>
      <c r="D7629" s="11"/>
      <c r="E7629" s="11"/>
      <c r="F7629" s="9"/>
      <c r="G7629" s="9"/>
      <c r="H7629" s="9"/>
      <c r="I7629" s="9"/>
      <c r="J7629" s="9"/>
      <c r="K7629" s="9"/>
      <c r="L7629" s="9"/>
      <c r="M7629" s="9"/>
      <c r="N7629" s="9"/>
      <c r="O7629" s="12"/>
      <c r="P7629" s="9"/>
      <c r="Q7629" s="9"/>
    </row>
    <row r="7630" spans="1:17" x14ac:dyDescent="0.2">
      <c r="A7630" s="9"/>
      <c r="B7630" s="10"/>
      <c r="C7630" s="9"/>
      <c r="D7630" s="11"/>
      <c r="E7630" s="11"/>
      <c r="F7630" s="9"/>
      <c r="G7630" s="9"/>
      <c r="H7630" s="9"/>
      <c r="I7630" s="9"/>
      <c r="J7630" s="9"/>
      <c r="K7630" s="9"/>
      <c r="L7630" s="9"/>
      <c r="M7630" s="9"/>
      <c r="N7630" s="9"/>
      <c r="O7630" s="12"/>
      <c r="P7630" s="9"/>
      <c r="Q7630" s="9"/>
    </row>
    <row r="7631" spans="1:17" x14ac:dyDescent="0.2">
      <c r="A7631" s="9"/>
      <c r="B7631" s="10"/>
      <c r="C7631" s="9"/>
      <c r="D7631" s="11"/>
      <c r="E7631" s="11"/>
      <c r="F7631" s="9"/>
      <c r="G7631" s="9"/>
      <c r="H7631" s="9"/>
      <c r="I7631" s="9"/>
      <c r="J7631" s="9"/>
      <c r="K7631" s="9"/>
      <c r="L7631" s="9"/>
      <c r="M7631" s="9"/>
      <c r="N7631" s="9"/>
      <c r="O7631" s="12"/>
      <c r="P7631" s="9"/>
      <c r="Q7631" s="9"/>
    </row>
    <row r="7632" spans="1:17" x14ac:dyDescent="0.2">
      <c r="A7632" s="9"/>
      <c r="B7632" s="10"/>
      <c r="C7632" s="9"/>
      <c r="D7632" s="11"/>
      <c r="E7632" s="11"/>
      <c r="F7632" s="9"/>
      <c r="G7632" s="9"/>
      <c r="H7632" s="9"/>
      <c r="I7632" s="9"/>
      <c r="J7632" s="9"/>
      <c r="K7632" s="9"/>
      <c r="L7632" s="9"/>
      <c r="M7632" s="9"/>
      <c r="N7632" s="9"/>
      <c r="O7632" s="12"/>
      <c r="P7632" s="9"/>
      <c r="Q7632" s="9"/>
    </row>
    <row r="7633" spans="1:17" x14ac:dyDescent="0.2">
      <c r="A7633" s="9"/>
      <c r="B7633" s="10"/>
      <c r="C7633" s="9"/>
      <c r="D7633" s="11"/>
      <c r="E7633" s="11"/>
      <c r="F7633" s="9"/>
      <c r="G7633" s="9"/>
      <c r="H7633" s="9"/>
      <c r="I7633" s="9"/>
      <c r="J7633" s="9"/>
      <c r="K7633" s="9"/>
      <c r="L7633" s="9"/>
      <c r="M7633" s="9"/>
      <c r="N7633" s="9"/>
      <c r="O7633" s="12"/>
      <c r="P7633" s="9"/>
      <c r="Q7633" s="9"/>
    </row>
    <row r="7634" spans="1:17" x14ac:dyDescent="0.2">
      <c r="A7634" s="9"/>
      <c r="B7634" s="10"/>
      <c r="C7634" s="9"/>
      <c r="D7634" s="11"/>
      <c r="E7634" s="11"/>
      <c r="F7634" s="9"/>
      <c r="G7634" s="9"/>
      <c r="H7634" s="9"/>
      <c r="I7634" s="9"/>
      <c r="J7634" s="9"/>
      <c r="K7634" s="9"/>
      <c r="L7634" s="9"/>
      <c r="M7634" s="9"/>
      <c r="N7634" s="9"/>
      <c r="O7634" s="12"/>
      <c r="P7634" s="9"/>
      <c r="Q7634" s="9"/>
    </row>
    <row r="7635" spans="1:17" x14ac:dyDescent="0.2">
      <c r="A7635" s="9"/>
      <c r="B7635" s="10"/>
      <c r="C7635" s="9"/>
      <c r="D7635" s="11"/>
      <c r="E7635" s="11"/>
      <c r="F7635" s="9"/>
      <c r="G7635" s="9"/>
      <c r="H7635" s="9"/>
      <c r="I7635" s="9"/>
      <c r="J7635" s="9"/>
      <c r="K7635" s="9"/>
      <c r="L7635" s="9"/>
      <c r="M7635" s="9"/>
      <c r="N7635" s="9"/>
      <c r="O7635" s="12"/>
      <c r="P7635" s="9"/>
      <c r="Q7635" s="9"/>
    </row>
    <row r="7636" spans="1:17" x14ac:dyDescent="0.2">
      <c r="A7636" s="9"/>
      <c r="B7636" s="10"/>
      <c r="C7636" s="9"/>
      <c r="D7636" s="11"/>
      <c r="E7636" s="11"/>
      <c r="F7636" s="9"/>
      <c r="G7636" s="9"/>
      <c r="H7636" s="9"/>
      <c r="I7636" s="9"/>
      <c r="J7636" s="9"/>
      <c r="K7636" s="9"/>
      <c r="L7636" s="9"/>
      <c r="M7636" s="9"/>
      <c r="N7636" s="9"/>
      <c r="O7636" s="12"/>
      <c r="P7636" s="9"/>
      <c r="Q7636" s="9"/>
    </row>
    <row r="7637" spans="1:17" x14ac:dyDescent="0.2">
      <c r="A7637" s="9"/>
      <c r="B7637" s="10"/>
      <c r="C7637" s="9"/>
      <c r="D7637" s="11"/>
      <c r="E7637" s="11"/>
      <c r="F7637" s="9"/>
      <c r="G7637" s="9"/>
      <c r="H7637" s="9"/>
      <c r="I7637" s="9"/>
      <c r="J7637" s="9"/>
      <c r="K7637" s="9"/>
      <c r="L7637" s="9"/>
      <c r="M7637" s="9"/>
      <c r="N7637" s="9"/>
      <c r="O7637" s="12"/>
      <c r="P7637" s="9"/>
      <c r="Q7637" s="9"/>
    </row>
    <row r="7638" spans="1:17" x14ac:dyDescent="0.2">
      <c r="A7638" s="9"/>
      <c r="B7638" s="10"/>
      <c r="C7638" s="9"/>
      <c r="D7638" s="11"/>
      <c r="E7638" s="11"/>
      <c r="F7638" s="9"/>
      <c r="G7638" s="9"/>
      <c r="H7638" s="9"/>
      <c r="I7638" s="9"/>
      <c r="J7638" s="9"/>
      <c r="K7638" s="9"/>
      <c r="L7638" s="9"/>
      <c r="M7638" s="9"/>
      <c r="N7638" s="9"/>
      <c r="O7638" s="12"/>
      <c r="P7638" s="9"/>
      <c r="Q7638" s="9"/>
    </row>
    <row r="7639" spans="1:17" x14ac:dyDescent="0.2">
      <c r="A7639" s="9"/>
      <c r="B7639" s="10"/>
      <c r="C7639" s="9"/>
      <c r="D7639" s="11"/>
      <c r="E7639" s="11"/>
      <c r="F7639" s="9"/>
      <c r="G7639" s="9"/>
      <c r="H7639" s="9"/>
      <c r="I7639" s="9"/>
      <c r="J7639" s="9"/>
      <c r="K7639" s="9"/>
      <c r="L7639" s="9"/>
      <c r="M7639" s="9"/>
      <c r="N7639" s="9"/>
      <c r="O7639" s="12"/>
      <c r="P7639" s="9"/>
      <c r="Q7639" s="9"/>
    </row>
    <row r="7640" spans="1:17" x14ac:dyDescent="0.2">
      <c r="A7640" s="9"/>
      <c r="B7640" s="10"/>
      <c r="C7640" s="9"/>
      <c r="D7640" s="11"/>
      <c r="E7640" s="11"/>
      <c r="F7640" s="9"/>
      <c r="G7640" s="9"/>
      <c r="H7640" s="9"/>
      <c r="I7640" s="9"/>
      <c r="J7640" s="9"/>
      <c r="K7640" s="9"/>
      <c r="L7640" s="9"/>
      <c r="M7640" s="9"/>
      <c r="N7640" s="9"/>
      <c r="O7640" s="12"/>
      <c r="P7640" s="9"/>
      <c r="Q7640" s="9"/>
    </row>
    <row r="7641" spans="1:17" x14ac:dyDescent="0.2">
      <c r="A7641" s="9"/>
      <c r="B7641" s="10"/>
      <c r="C7641" s="9"/>
      <c r="D7641" s="11"/>
      <c r="E7641" s="11"/>
      <c r="F7641" s="9"/>
      <c r="G7641" s="9"/>
      <c r="H7641" s="9"/>
      <c r="I7641" s="9"/>
      <c r="J7641" s="9"/>
      <c r="K7641" s="9"/>
      <c r="L7641" s="9"/>
      <c r="M7641" s="9"/>
      <c r="N7641" s="9"/>
      <c r="O7641" s="12"/>
      <c r="P7641" s="9"/>
      <c r="Q7641" s="9"/>
    </row>
    <row r="7642" spans="1:17" x14ac:dyDescent="0.2">
      <c r="A7642" s="9"/>
      <c r="B7642" s="10"/>
      <c r="C7642" s="9"/>
      <c r="D7642" s="11"/>
      <c r="E7642" s="11"/>
      <c r="F7642" s="9"/>
      <c r="G7642" s="9"/>
      <c r="H7642" s="9"/>
      <c r="I7642" s="9"/>
      <c r="J7642" s="9"/>
      <c r="K7642" s="9"/>
      <c r="L7642" s="9"/>
      <c r="M7642" s="9"/>
      <c r="N7642" s="9"/>
      <c r="O7642" s="12"/>
      <c r="P7642" s="9"/>
      <c r="Q7642" s="9"/>
    </row>
    <row r="7643" spans="1:17" x14ac:dyDescent="0.2">
      <c r="A7643" s="9"/>
      <c r="B7643" s="10"/>
      <c r="C7643" s="9"/>
      <c r="D7643" s="11"/>
      <c r="E7643" s="11"/>
      <c r="F7643" s="9"/>
      <c r="G7643" s="9"/>
      <c r="H7643" s="9"/>
      <c r="I7643" s="9"/>
      <c r="J7643" s="9"/>
      <c r="K7643" s="9"/>
      <c r="L7643" s="9"/>
      <c r="M7643" s="9"/>
      <c r="N7643" s="9"/>
      <c r="O7643" s="12"/>
      <c r="P7643" s="9"/>
      <c r="Q7643" s="9"/>
    </row>
    <row r="7644" spans="1:17" x14ac:dyDescent="0.2">
      <c r="A7644" s="9"/>
      <c r="B7644" s="10"/>
      <c r="C7644" s="9"/>
      <c r="D7644" s="11"/>
      <c r="E7644" s="11"/>
      <c r="F7644" s="9"/>
      <c r="G7644" s="9"/>
      <c r="H7644" s="9"/>
      <c r="I7644" s="9"/>
      <c r="J7644" s="9"/>
      <c r="K7644" s="9"/>
      <c r="L7644" s="9"/>
      <c r="M7644" s="9"/>
      <c r="N7644" s="9"/>
      <c r="O7644" s="12"/>
      <c r="P7644" s="9"/>
      <c r="Q7644" s="9"/>
    </row>
    <row r="7645" spans="1:17" x14ac:dyDescent="0.2">
      <c r="A7645" s="9"/>
      <c r="B7645" s="10"/>
      <c r="C7645" s="9"/>
      <c r="D7645" s="11"/>
      <c r="E7645" s="11"/>
      <c r="F7645" s="9"/>
      <c r="G7645" s="9"/>
      <c r="H7645" s="9"/>
      <c r="I7645" s="9"/>
      <c r="J7645" s="9"/>
      <c r="K7645" s="9"/>
      <c r="L7645" s="9"/>
      <c r="M7645" s="9"/>
      <c r="N7645" s="9"/>
      <c r="O7645" s="12"/>
      <c r="P7645" s="9"/>
      <c r="Q7645" s="9"/>
    </row>
    <row r="7646" spans="1:17" x14ac:dyDescent="0.2">
      <c r="A7646" s="9"/>
      <c r="B7646" s="10"/>
      <c r="C7646" s="9"/>
      <c r="D7646" s="11"/>
      <c r="E7646" s="11"/>
      <c r="F7646" s="9"/>
      <c r="G7646" s="9"/>
      <c r="H7646" s="9"/>
      <c r="I7646" s="9"/>
      <c r="J7646" s="9"/>
      <c r="K7646" s="9"/>
      <c r="L7646" s="9"/>
      <c r="M7646" s="9"/>
      <c r="N7646" s="9"/>
      <c r="O7646" s="12"/>
      <c r="P7646" s="9"/>
      <c r="Q7646" s="9"/>
    </row>
    <row r="7647" spans="1:17" x14ac:dyDescent="0.2">
      <c r="A7647" s="9"/>
      <c r="B7647" s="10"/>
      <c r="C7647" s="9"/>
      <c r="D7647" s="11"/>
      <c r="E7647" s="11"/>
      <c r="F7647" s="9"/>
      <c r="G7647" s="9"/>
      <c r="H7647" s="9"/>
      <c r="I7647" s="9"/>
      <c r="J7647" s="9"/>
      <c r="K7647" s="9"/>
      <c r="L7647" s="9"/>
      <c r="M7647" s="9"/>
      <c r="N7647" s="9"/>
      <c r="O7647" s="12"/>
      <c r="P7647" s="9"/>
      <c r="Q7647" s="9"/>
    </row>
    <row r="7648" spans="1:17" x14ac:dyDescent="0.2">
      <c r="A7648" s="9"/>
      <c r="B7648" s="10"/>
      <c r="C7648" s="9"/>
      <c r="D7648" s="11"/>
      <c r="E7648" s="11"/>
      <c r="F7648" s="9"/>
      <c r="G7648" s="9"/>
      <c r="H7648" s="9"/>
      <c r="I7648" s="9"/>
      <c r="J7648" s="9"/>
      <c r="K7648" s="9"/>
      <c r="L7648" s="9"/>
      <c r="M7648" s="9"/>
      <c r="N7648" s="9"/>
      <c r="O7648" s="12"/>
      <c r="P7648" s="9"/>
      <c r="Q7648" s="9"/>
    </row>
    <row r="7649" spans="1:17" x14ac:dyDescent="0.2">
      <c r="A7649" s="9"/>
      <c r="B7649" s="10"/>
      <c r="C7649" s="9"/>
      <c r="D7649" s="11"/>
      <c r="E7649" s="11"/>
      <c r="F7649" s="9"/>
      <c r="G7649" s="9"/>
      <c r="H7649" s="9"/>
      <c r="I7649" s="9"/>
      <c r="J7649" s="9"/>
      <c r="K7649" s="9"/>
      <c r="L7649" s="9"/>
      <c r="M7649" s="9"/>
      <c r="N7649" s="9"/>
      <c r="O7649" s="12"/>
      <c r="P7649" s="9"/>
      <c r="Q7649" s="9"/>
    </row>
    <row r="7650" spans="1:17" x14ac:dyDescent="0.2">
      <c r="A7650" s="9"/>
      <c r="B7650" s="10"/>
      <c r="C7650" s="9"/>
      <c r="D7650" s="11"/>
      <c r="E7650" s="11"/>
      <c r="F7650" s="9"/>
      <c r="G7650" s="9"/>
      <c r="H7650" s="9"/>
      <c r="I7650" s="9"/>
      <c r="J7650" s="9"/>
      <c r="K7650" s="9"/>
      <c r="L7650" s="9"/>
      <c r="M7650" s="9"/>
      <c r="N7650" s="9"/>
      <c r="O7650" s="12"/>
      <c r="P7650" s="9"/>
      <c r="Q7650" s="9"/>
    </row>
    <row r="7651" spans="1:17" x14ac:dyDescent="0.2">
      <c r="A7651" s="9"/>
      <c r="B7651" s="10"/>
      <c r="C7651" s="9"/>
      <c r="D7651" s="11"/>
      <c r="E7651" s="11"/>
      <c r="F7651" s="9"/>
      <c r="G7651" s="9"/>
      <c r="H7651" s="9"/>
      <c r="I7651" s="9"/>
      <c r="J7651" s="9"/>
      <c r="K7651" s="9"/>
      <c r="L7651" s="9"/>
      <c r="M7651" s="9"/>
      <c r="N7651" s="9"/>
      <c r="O7651" s="12"/>
      <c r="P7651" s="9"/>
      <c r="Q7651" s="9"/>
    </row>
    <row r="7652" spans="1:17" x14ac:dyDescent="0.2">
      <c r="A7652" s="9"/>
      <c r="B7652" s="10"/>
      <c r="C7652" s="9"/>
      <c r="D7652" s="11"/>
      <c r="E7652" s="11"/>
      <c r="F7652" s="9"/>
      <c r="G7652" s="9"/>
      <c r="H7652" s="9"/>
      <c r="I7652" s="9"/>
      <c r="J7652" s="9"/>
      <c r="K7652" s="9"/>
      <c r="L7652" s="9"/>
      <c r="M7652" s="9"/>
      <c r="N7652" s="9"/>
      <c r="O7652" s="12"/>
      <c r="P7652" s="9"/>
      <c r="Q7652" s="9"/>
    </row>
    <row r="7653" spans="1:17" x14ac:dyDescent="0.2">
      <c r="A7653" s="9"/>
      <c r="B7653" s="10"/>
      <c r="C7653" s="9"/>
      <c r="D7653" s="11"/>
      <c r="E7653" s="11"/>
      <c r="F7653" s="9"/>
      <c r="G7653" s="9"/>
      <c r="H7653" s="9"/>
      <c r="I7653" s="9"/>
      <c r="J7653" s="9"/>
      <c r="K7653" s="9"/>
      <c r="L7653" s="9"/>
      <c r="M7653" s="9"/>
      <c r="N7653" s="9"/>
      <c r="O7653" s="12"/>
      <c r="P7653" s="9"/>
      <c r="Q7653" s="9"/>
    </row>
    <row r="7654" spans="1:17" x14ac:dyDescent="0.2">
      <c r="A7654" s="9"/>
      <c r="B7654" s="10"/>
      <c r="C7654" s="9"/>
      <c r="D7654" s="11"/>
      <c r="E7654" s="11"/>
      <c r="F7654" s="9"/>
      <c r="G7654" s="9"/>
      <c r="H7654" s="9"/>
      <c r="I7654" s="9"/>
      <c r="J7654" s="9"/>
      <c r="K7654" s="9"/>
      <c r="L7654" s="9"/>
      <c r="M7654" s="9"/>
      <c r="N7654" s="9"/>
      <c r="O7654" s="12"/>
      <c r="P7654" s="9"/>
      <c r="Q7654" s="9"/>
    </row>
    <row r="7655" spans="1:17" x14ac:dyDescent="0.2">
      <c r="A7655" s="9"/>
      <c r="B7655" s="10"/>
      <c r="C7655" s="9"/>
      <c r="D7655" s="11"/>
      <c r="E7655" s="11"/>
      <c r="F7655" s="9"/>
      <c r="G7655" s="9"/>
      <c r="H7655" s="9"/>
      <c r="I7655" s="9"/>
      <c r="J7655" s="9"/>
      <c r="K7655" s="9"/>
      <c r="L7655" s="9"/>
      <c r="M7655" s="9"/>
      <c r="N7655" s="9"/>
      <c r="O7655" s="12"/>
      <c r="P7655" s="9"/>
      <c r="Q7655" s="9"/>
    </row>
    <row r="7656" spans="1:17" x14ac:dyDescent="0.2">
      <c r="A7656" s="9"/>
      <c r="B7656" s="10"/>
      <c r="C7656" s="9"/>
      <c r="D7656" s="11"/>
      <c r="E7656" s="11"/>
      <c r="F7656" s="9"/>
      <c r="G7656" s="9"/>
      <c r="H7656" s="9"/>
      <c r="I7656" s="9"/>
      <c r="J7656" s="9"/>
      <c r="K7656" s="9"/>
      <c r="L7656" s="9"/>
      <c r="M7656" s="9"/>
      <c r="N7656" s="9"/>
      <c r="O7656" s="12"/>
      <c r="P7656" s="9"/>
      <c r="Q7656" s="9"/>
    </row>
    <row r="7657" spans="1:17" x14ac:dyDescent="0.2">
      <c r="A7657" s="9"/>
      <c r="B7657" s="10"/>
      <c r="C7657" s="9"/>
      <c r="D7657" s="11"/>
      <c r="E7657" s="11"/>
      <c r="F7657" s="9"/>
      <c r="G7657" s="9"/>
      <c r="H7657" s="9"/>
      <c r="I7657" s="9"/>
      <c r="J7657" s="9"/>
      <c r="K7657" s="9"/>
      <c r="L7657" s="9"/>
      <c r="M7657" s="9"/>
      <c r="N7657" s="9"/>
      <c r="O7657" s="12"/>
      <c r="P7657" s="9"/>
      <c r="Q7657" s="9"/>
    </row>
    <row r="7658" spans="1:17" x14ac:dyDescent="0.2">
      <c r="A7658" s="9"/>
      <c r="B7658" s="10"/>
      <c r="C7658" s="9"/>
      <c r="D7658" s="11"/>
      <c r="E7658" s="11"/>
      <c r="F7658" s="9"/>
      <c r="G7658" s="9"/>
      <c r="H7658" s="9"/>
      <c r="I7658" s="9"/>
      <c r="J7658" s="9"/>
      <c r="K7658" s="9"/>
      <c r="L7658" s="9"/>
      <c r="M7658" s="9"/>
      <c r="N7658" s="9"/>
      <c r="O7658" s="12"/>
      <c r="P7658" s="9"/>
      <c r="Q7658" s="9"/>
    </row>
    <row r="7659" spans="1:17" x14ac:dyDescent="0.2">
      <c r="A7659" s="9"/>
      <c r="B7659" s="10"/>
      <c r="C7659" s="9"/>
      <c r="D7659" s="11"/>
      <c r="E7659" s="11"/>
      <c r="F7659" s="9"/>
      <c r="G7659" s="9"/>
      <c r="H7659" s="9"/>
      <c r="I7659" s="9"/>
      <c r="J7659" s="9"/>
      <c r="K7659" s="9"/>
      <c r="L7659" s="9"/>
      <c r="M7659" s="9"/>
      <c r="N7659" s="9"/>
      <c r="O7659" s="12"/>
      <c r="P7659" s="9"/>
      <c r="Q7659" s="9"/>
    </row>
    <row r="7660" spans="1:17" x14ac:dyDescent="0.2">
      <c r="A7660" s="9"/>
      <c r="B7660" s="10"/>
      <c r="C7660" s="9"/>
      <c r="D7660" s="11"/>
      <c r="E7660" s="11"/>
      <c r="F7660" s="9"/>
      <c r="G7660" s="9"/>
      <c r="H7660" s="9"/>
      <c r="I7660" s="9"/>
      <c r="J7660" s="9"/>
      <c r="K7660" s="9"/>
      <c r="L7660" s="9"/>
      <c r="M7660" s="9"/>
      <c r="N7660" s="9"/>
      <c r="O7660" s="12"/>
      <c r="P7660" s="9"/>
      <c r="Q7660" s="9"/>
    </row>
    <row r="7661" spans="1:17" x14ac:dyDescent="0.2">
      <c r="A7661" s="9"/>
      <c r="B7661" s="10"/>
      <c r="C7661" s="9"/>
      <c r="D7661" s="11"/>
      <c r="E7661" s="11"/>
      <c r="F7661" s="9"/>
      <c r="G7661" s="9"/>
      <c r="H7661" s="9"/>
      <c r="I7661" s="9"/>
      <c r="J7661" s="9"/>
      <c r="K7661" s="9"/>
      <c r="L7661" s="9"/>
      <c r="M7661" s="9"/>
      <c r="N7661" s="9"/>
      <c r="O7661" s="12"/>
      <c r="P7661" s="9"/>
      <c r="Q7661" s="9"/>
    </row>
    <row r="7662" spans="1:17" x14ac:dyDescent="0.2">
      <c r="A7662" s="9"/>
      <c r="B7662" s="10"/>
      <c r="C7662" s="9"/>
      <c r="D7662" s="11"/>
      <c r="E7662" s="11"/>
      <c r="F7662" s="9"/>
      <c r="G7662" s="9"/>
      <c r="H7662" s="9"/>
      <c r="I7662" s="9"/>
      <c r="J7662" s="9"/>
      <c r="K7662" s="9"/>
      <c r="L7662" s="9"/>
      <c r="M7662" s="9"/>
      <c r="N7662" s="9"/>
      <c r="O7662" s="12"/>
      <c r="P7662" s="9"/>
      <c r="Q7662" s="9"/>
    </row>
    <row r="7663" spans="1:17" x14ac:dyDescent="0.2">
      <c r="A7663" s="9"/>
      <c r="B7663" s="10"/>
      <c r="C7663" s="9"/>
      <c r="D7663" s="11"/>
      <c r="E7663" s="11"/>
      <c r="F7663" s="9"/>
      <c r="G7663" s="9"/>
      <c r="H7663" s="9"/>
      <c r="I7663" s="9"/>
      <c r="J7663" s="9"/>
      <c r="K7663" s="9"/>
      <c r="L7663" s="9"/>
      <c r="M7663" s="9"/>
      <c r="N7663" s="9"/>
      <c r="O7663" s="12"/>
      <c r="P7663" s="9"/>
      <c r="Q7663" s="9"/>
    </row>
    <row r="7664" spans="1:17" x14ac:dyDescent="0.2">
      <c r="A7664" s="9"/>
      <c r="B7664" s="10"/>
      <c r="C7664" s="9"/>
      <c r="D7664" s="11"/>
      <c r="E7664" s="11"/>
      <c r="F7664" s="9"/>
      <c r="G7664" s="9"/>
      <c r="H7664" s="9"/>
      <c r="I7664" s="9"/>
      <c r="J7664" s="9"/>
      <c r="K7664" s="9"/>
      <c r="L7664" s="9"/>
      <c r="M7664" s="9"/>
      <c r="N7664" s="9"/>
      <c r="O7664" s="12"/>
      <c r="P7664" s="9"/>
      <c r="Q7664" s="9"/>
    </row>
    <row r="7665" spans="1:17" x14ac:dyDescent="0.2">
      <c r="A7665" s="9"/>
      <c r="B7665" s="10"/>
      <c r="C7665" s="9"/>
      <c r="D7665" s="11"/>
      <c r="E7665" s="11"/>
      <c r="F7665" s="9"/>
      <c r="G7665" s="9"/>
      <c r="H7665" s="9"/>
      <c r="I7665" s="9"/>
      <c r="J7665" s="9"/>
      <c r="K7665" s="9"/>
      <c r="L7665" s="9"/>
      <c r="M7665" s="9"/>
      <c r="N7665" s="9"/>
      <c r="O7665" s="12"/>
      <c r="P7665" s="9"/>
      <c r="Q7665" s="9"/>
    </row>
    <row r="7666" spans="1:17" x14ac:dyDescent="0.2">
      <c r="A7666" s="9"/>
      <c r="B7666" s="10"/>
      <c r="C7666" s="9"/>
      <c r="D7666" s="11"/>
      <c r="E7666" s="11"/>
      <c r="F7666" s="9"/>
      <c r="G7666" s="9"/>
      <c r="H7666" s="9"/>
      <c r="I7666" s="9"/>
      <c r="J7666" s="9"/>
      <c r="K7666" s="9"/>
      <c r="L7666" s="9"/>
      <c r="M7666" s="9"/>
      <c r="N7666" s="9"/>
      <c r="O7666" s="12"/>
      <c r="P7666" s="9"/>
      <c r="Q7666" s="9"/>
    </row>
    <row r="7667" spans="1:17" x14ac:dyDescent="0.2">
      <c r="A7667" s="9"/>
      <c r="B7667" s="10"/>
      <c r="C7667" s="9"/>
      <c r="D7667" s="11"/>
      <c r="E7667" s="11"/>
      <c r="F7667" s="9"/>
      <c r="G7667" s="9"/>
      <c r="H7667" s="9"/>
      <c r="I7667" s="9"/>
      <c r="J7667" s="9"/>
      <c r="K7667" s="9"/>
      <c r="L7667" s="9"/>
      <c r="M7667" s="9"/>
      <c r="N7667" s="9"/>
      <c r="O7667" s="12"/>
      <c r="P7667" s="9"/>
      <c r="Q7667" s="9"/>
    </row>
    <row r="7668" spans="1:17" x14ac:dyDescent="0.2">
      <c r="A7668" s="9"/>
      <c r="B7668" s="10"/>
      <c r="C7668" s="9"/>
      <c r="D7668" s="11"/>
      <c r="E7668" s="11"/>
      <c r="F7668" s="9"/>
      <c r="G7668" s="9"/>
      <c r="H7668" s="9"/>
      <c r="I7668" s="9"/>
      <c r="J7668" s="9"/>
      <c r="K7668" s="9"/>
      <c r="L7668" s="9"/>
      <c r="M7668" s="9"/>
      <c r="N7668" s="9"/>
      <c r="O7668" s="12"/>
      <c r="P7668" s="9"/>
      <c r="Q7668" s="9"/>
    </row>
    <row r="7669" spans="1:17" x14ac:dyDescent="0.2">
      <c r="A7669" s="9"/>
      <c r="B7669" s="10"/>
      <c r="C7669" s="9"/>
      <c r="D7669" s="11"/>
      <c r="E7669" s="11"/>
      <c r="F7669" s="9"/>
      <c r="G7669" s="9"/>
      <c r="H7669" s="9"/>
      <c r="I7669" s="9"/>
      <c r="J7669" s="9"/>
      <c r="K7669" s="9"/>
      <c r="L7669" s="9"/>
      <c r="M7669" s="9"/>
      <c r="N7669" s="9"/>
      <c r="O7669" s="12"/>
      <c r="P7669" s="9"/>
      <c r="Q7669" s="9"/>
    </row>
    <row r="7670" spans="1:17" x14ac:dyDescent="0.2">
      <c r="A7670" s="9"/>
      <c r="B7670" s="10"/>
      <c r="C7670" s="9"/>
      <c r="D7670" s="11"/>
      <c r="E7670" s="11"/>
      <c r="F7670" s="9"/>
      <c r="G7670" s="9"/>
      <c r="H7670" s="9"/>
      <c r="I7670" s="9"/>
      <c r="J7670" s="9"/>
      <c r="K7670" s="9"/>
      <c r="L7670" s="9"/>
      <c r="M7670" s="9"/>
      <c r="N7670" s="9"/>
      <c r="O7670" s="12"/>
      <c r="P7670" s="9"/>
      <c r="Q7670" s="9"/>
    </row>
    <row r="7671" spans="1:17" x14ac:dyDescent="0.2">
      <c r="A7671" s="9"/>
      <c r="B7671" s="10"/>
      <c r="C7671" s="9"/>
      <c r="D7671" s="11"/>
      <c r="E7671" s="11"/>
      <c r="F7671" s="9"/>
      <c r="G7671" s="9"/>
      <c r="H7671" s="9"/>
      <c r="I7671" s="9"/>
      <c r="J7671" s="9"/>
      <c r="K7671" s="9"/>
      <c r="L7671" s="9"/>
      <c r="M7671" s="9"/>
      <c r="N7671" s="9"/>
      <c r="O7671" s="12"/>
      <c r="P7671" s="9"/>
      <c r="Q7671" s="9"/>
    </row>
    <row r="7672" spans="1:17" x14ac:dyDescent="0.2">
      <c r="A7672" s="9"/>
      <c r="B7672" s="10"/>
      <c r="C7672" s="9"/>
      <c r="D7672" s="11"/>
      <c r="E7672" s="11"/>
      <c r="F7672" s="9"/>
      <c r="G7672" s="9"/>
      <c r="H7672" s="9"/>
      <c r="I7672" s="9"/>
      <c r="J7672" s="9"/>
      <c r="K7672" s="9"/>
      <c r="L7672" s="9"/>
      <c r="M7672" s="9"/>
      <c r="N7672" s="9"/>
      <c r="O7672" s="12"/>
      <c r="P7672" s="9"/>
      <c r="Q7672" s="9"/>
    </row>
    <row r="7673" spans="1:17" x14ac:dyDescent="0.2">
      <c r="A7673" s="9"/>
      <c r="B7673" s="10"/>
      <c r="C7673" s="9"/>
      <c r="D7673" s="11"/>
      <c r="E7673" s="11"/>
      <c r="F7673" s="9"/>
      <c r="G7673" s="9"/>
      <c r="H7673" s="9"/>
      <c r="I7673" s="9"/>
      <c r="J7673" s="9"/>
      <c r="K7673" s="9"/>
      <c r="L7673" s="9"/>
      <c r="M7673" s="9"/>
      <c r="N7673" s="9"/>
      <c r="O7673" s="12"/>
      <c r="P7673" s="9"/>
      <c r="Q7673" s="9"/>
    </row>
    <row r="7674" spans="1:17" x14ac:dyDescent="0.2">
      <c r="A7674" s="9"/>
      <c r="B7674" s="10"/>
      <c r="C7674" s="9"/>
      <c r="D7674" s="11"/>
      <c r="E7674" s="11"/>
      <c r="F7674" s="9"/>
      <c r="G7674" s="9"/>
      <c r="H7674" s="9"/>
      <c r="I7674" s="9"/>
      <c r="J7674" s="9"/>
      <c r="K7674" s="9"/>
      <c r="L7674" s="9"/>
      <c r="M7674" s="9"/>
      <c r="N7674" s="9"/>
      <c r="O7674" s="12"/>
      <c r="P7674" s="9"/>
      <c r="Q7674" s="9"/>
    </row>
    <row r="7675" spans="1:17" x14ac:dyDescent="0.2">
      <c r="A7675" s="9"/>
      <c r="B7675" s="10"/>
      <c r="C7675" s="9"/>
      <c r="D7675" s="11"/>
      <c r="E7675" s="11"/>
      <c r="F7675" s="9"/>
      <c r="G7675" s="9"/>
      <c r="H7675" s="9"/>
      <c r="I7675" s="9"/>
      <c r="J7675" s="9"/>
      <c r="K7675" s="9"/>
      <c r="L7675" s="9"/>
      <c r="M7675" s="9"/>
      <c r="N7675" s="9"/>
      <c r="O7675" s="12"/>
      <c r="P7675" s="9"/>
      <c r="Q7675" s="9"/>
    </row>
    <row r="7676" spans="1:17" x14ac:dyDescent="0.2">
      <c r="A7676" s="9"/>
      <c r="B7676" s="10"/>
      <c r="C7676" s="9"/>
      <c r="D7676" s="11"/>
      <c r="E7676" s="11"/>
      <c r="F7676" s="9"/>
      <c r="G7676" s="9"/>
      <c r="H7676" s="9"/>
      <c r="I7676" s="9"/>
      <c r="J7676" s="9"/>
      <c r="K7676" s="9"/>
      <c r="L7676" s="9"/>
      <c r="M7676" s="9"/>
      <c r="N7676" s="9"/>
      <c r="O7676" s="12"/>
      <c r="P7676" s="9"/>
      <c r="Q7676" s="9"/>
    </row>
    <row r="7677" spans="1:17" x14ac:dyDescent="0.2">
      <c r="A7677" s="9"/>
      <c r="B7677" s="10"/>
      <c r="C7677" s="9"/>
      <c r="D7677" s="11"/>
      <c r="E7677" s="11"/>
      <c r="F7677" s="9"/>
      <c r="G7677" s="9"/>
      <c r="H7677" s="9"/>
      <c r="I7677" s="9"/>
      <c r="J7677" s="9"/>
      <c r="K7677" s="9"/>
      <c r="L7677" s="9"/>
      <c r="M7677" s="9"/>
      <c r="N7677" s="9"/>
      <c r="O7677" s="12"/>
      <c r="P7677" s="9"/>
      <c r="Q7677" s="9"/>
    </row>
    <row r="7678" spans="1:17" x14ac:dyDescent="0.2">
      <c r="A7678" s="9"/>
      <c r="B7678" s="10"/>
      <c r="C7678" s="9"/>
      <c r="D7678" s="11"/>
      <c r="E7678" s="11"/>
      <c r="F7678" s="9"/>
      <c r="G7678" s="9"/>
      <c r="H7678" s="9"/>
      <c r="I7678" s="9"/>
      <c r="J7678" s="9"/>
      <c r="K7678" s="9"/>
      <c r="L7678" s="9"/>
      <c r="M7678" s="9"/>
      <c r="N7678" s="9"/>
      <c r="O7678" s="12"/>
      <c r="P7678" s="9"/>
      <c r="Q7678" s="9"/>
    </row>
    <row r="7679" spans="1:17" x14ac:dyDescent="0.2">
      <c r="A7679" s="9"/>
      <c r="B7679" s="10"/>
      <c r="C7679" s="9"/>
      <c r="D7679" s="11"/>
      <c r="E7679" s="11"/>
      <c r="F7679" s="9"/>
      <c r="G7679" s="9"/>
      <c r="H7679" s="9"/>
      <c r="I7679" s="9"/>
      <c r="J7679" s="9"/>
      <c r="K7679" s="9"/>
      <c r="L7679" s="9"/>
      <c r="M7679" s="9"/>
      <c r="N7679" s="9"/>
      <c r="O7679" s="12"/>
      <c r="P7679" s="9"/>
      <c r="Q7679" s="9"/>
    </row>
    <row r="7680" spans="1:17" x14ac:dyDescent="0.2">
      <c r="A7680" s="9"/>
      <c r="B7680" s="10"/>
      <c r="C7680" s="9"/>
      <c r="D7680" s="11"/>
      <c r="E7680" s="11"/>
      <c r="F7680" s="9"/>
      <c r="G7680" s="9"/>
      <c r="H7680" s="9"/>
      <c r="I7680" s="9"/>
      <c r="J7680" s="9"/>
      <c r="K7680" s="9"/>
      <c r="L7680" s="9"/>
      <c r="M7680" s="9"/>
      <c r="N7680" s="9"/>
      <c r="O7680" s="12"/>
      <c r="P7680" s="9"/>
      <c r="Q7680" s="9"/>
    </row>
    <row r="7681" spans="1:17" x14ac:dyDescent="0.2">
      <c r="A7681" s="9"/>
      <c r="B7681" s="10"/>
      <c r="C7681" s="9"/>
      <c r="D7681" s="11"/>
      <c r="E7681" s="11"/>
      <c r="F7681" s="9"/>
      <c r="G7681" s="9"/>
      <c r="H7681" s="9"/>
      <c r="I7681" s="9"/>
      <c r="J7681" s="9"/>
      <c r="K7681" s="9"/>
      <c r="L7681" s="9"/>
      <c r="M7681" s="9"/>
      <c r="N7681" s="9"/>
      <c r="O7681" s="12"/>
      <c r="P7681" s="9"/>
      <c r="Q7681" s="9"/>
    </row>
    <row r="7682" spans="1:17" x14ac:dyDescent="0.2">
      <c r="A7682" s="9"/>
      <c r="B7682" s="10"/>
      <c r="C7682" s="9"/>
      <c r="D7682" s="11"/>
      <c r="E7682" s="11"/>
      <c r="F7682" s="9"/>
      <c r="G7682" s="9"/>
      <c r="H7682" s="9"/>
      <c r="I7682" s="9"/>
      <c r="J7682" s="9"/>
      <c r="K7682" s="9"/>
      <c r="L7682" s="9"/>
      <c r="M7682" s="9"/>
      <c r="N7682" s="9"/>
      <c r="O7682" s="12"/>
      <c r="P7682" s="9"/>
      <c r="Q7682" s="9"/>
    </row>
    <row r="7683" spans="1:17" x14ac:dyDescent="0.2">
      <c r="A7683" s="9"/>
      <c r="B7683" s="10"/>
      <c r="C7683" s="9"/>
      <c r="D7683" s="11"/>
      <c r="E7683" s="11"/>
      <c r="F7683" s="9"/>
      <c r="G7683" s="9"/>
      <c r="H7683" s="9"/>
      <c r="I7683" s="9"/>
      <c r="J7683" s="9"/>
      <c r="K7683" s="9"/>
      <c r="L7683" s="9"/>
      <c r="M7683" s="9"/>
      <c r="N7683" s="9"/>
      <c r="O7683" s="12"/>
      <c r="P7683" s="9"/>
      <c r="Q7683" s="9"/>
    </row>
    <row r="7684" spans="1:17" x14ac:dyDescent="0.2">
      <c r="A7684" s="9"/>
      <c r="B7684" s="10"/>
      <c r="C7684" s="9"/>
      <c r="D7684" s="11"/>
      <c r="E7684" s="11"/>
      <c r="F7684" s="9"/>
      <c r="G7684" s="9"/>
      <c r="H7684" s="9"/>
      <c r="I7684" s="9"/>
      <c r="J7684" s="9"/>
      <c r="K7684" s="9"/>
      <c r="L7684" s="9"/>
      <c r="M7684" s="9"/>
      <c r="N7684" s="9"/>
      <c r="O7684" s="12"/>
      <c r="P7684" s="9"/>
      <c r="Q7684" s="9"/>
    </row>
    <row r="7685" spans="1:17" x14ac:dyDescent="0.2">
      <c r="A7685" s="9"/>
      <c r="B7685" s="10"/>
      <c r="C7685" s="9"/>
      <c r="D7685" s="11"/>
      <c r="E7685" s="11"/>
      <c r="F7685" s="9"/>
      <c r="G7685" s="9"/>
      <c r="H7685" s="9"/>
      <c r="I7685" s="9"/>
      <c r="J7685" s="9"/>
      <c r="K7685" s="9"/>
      <c r="L7685" s="9"/>
      <c r="M7685" s="9"/>
      <c r="N7685" s="9"/>
      <c r="O7685" s="12"/>
      <c r="P7685" s="9"/>
      <c r="Q7685" s="9"/>
    </row>
    <row r="7686" spans="1:17" x14ac:dyDescent="0.2">
      <c r="A7686" s="9"/>
      <c r="B7686" s="10"/>
      <c r="C7686" s="9"/>
      <c r="D7686" s="11"/>
      <c r="E7686" s="11"/>
      <c r="F7686" s="9"/>
      <c r="G7686" s="9"/>
      <c r="H7686" s="9"/>
      <c r="I7686" s="9"/>
      <c r="J7686" s="9"/>
      <c r="K7686" s="9"/>
      <c r="L7686" s="9"/>
      <c r="M7686" s="9"/>
      <c r="N7686" s="9"/>
      <c r="O7686" s="12"/>
      <c r="P7686" s="9"/>
      <c r="Q7686" s="9"/>
    </row>
    <row r="7687" spans="1:17" x14ac:dyDescent="0.2">
      <c r="A7687" s="9"/>
      <c r="B7687" s="10"/>
      <c r="C7687" s="9"/>
      <c r="D7687" s="11"/>
      <c r="E7687" s="11"/>
      <c r="F7687" s="9"/>
      <c r="G7687" s="9"/>
      <c r="H7687" s="9"/>
      <c r="I7687" s="9"/>
      <c r="J7687" s="9"/>
      <c r="K7687" s="9"/>
      <c r="L7687" s="9"/>
      <c r="M7687" s="9"/>
      <c r="N7687" s="9"/>
      <c r="O7687" s="12"/>
      <c r="P7687" s="9"/>
      <c r="Q7687" s="9"/>
    </row>
    <row r="7688" spans="1:17" x14ac:dyDescent="0.2">
      <c r="A7688" s="9"/>
      <c r="B7688" s="10"/>
      <c r="C7688" s="9"/>
      <c r="D7688" s="11"/>
      <c r="E7688" s="11"/>
      <c r="F7688" s="9"/>
      <c r="G7688" s="9"/>
      <c r="H7688" s="9"/>
      <c r="I7688" s="9"/>
      <c r="J7688" s="9"/>
      <c r="K7688" s="9"/>
      <c r="L7688" s="9"/>
      <c r="M7688" s="9"/>
      <c r="N7688" s="9"/>
      <c r="O7688" s="12"/>
      <c r="P7688" s="9"/>
      <c r="Q7688" s="9"/>
    </row>
    <row r="7689" spans="1:17" x14ac:dyDescent="0.2">
      <c r="A7689" s="9"/>
      <c r="B7689" s="10"/>
      <c r="C7689" s="9"/>
      <c r="D7689" s="11"/>
      <c r="E7689" s="11"/>
      <c r="F7689" s="9"/>
      <c r="G7689" s="9"/>
      <c r="H7689" s="9"/>
      <c r="I7689" s="9"/>
      <c r="J7689" s="9"/>
      <c r="K7689" s="9"/>
      <c r="L7689" s="9"/>
      <c r="M7689" s="9"/>
      <c r="N7689" s="9"/>
      <c r="O7689" s="12"/>
      <c r="P7689" s="9"/>
      <c r="Q7689" s="9"/>
    </row>
    <row r="7690" spans="1:17" x14ac:dyDescent="0.2">
      <c r="A7690" s="9"/>
      <c r="B7690" s="10"/>
      <c r="C7690" s="9"/>
      <c r="D7690" s="11"/>
      <c r="E7690" s="11"/>
      <c r="F7690" s="9"/>
      <c r="G7690" s="9"/>
      <c r="H7690" s="9"/>
      <c r="I7690" s="9"/>
      <c r="J7690" s="9"/>
      <c r="K7690" s="9"/>
      <c r="L7690" s="9"/>
      <c r="M7690" s="9"/>
      <c r="N7690" s="9"/>
      <c r="O7690" s="12"/>
      <c r="P7690" s="9"/>
      <c r="Q7690" s="9"/>
    </row>
    <row r="7691" spans="1:17" x14ac:dyDescent="0.2">
      <c r="A7691" s="9"/>
      <c r="B7691" s="10"/>
      <c r="C7691" s="9"/>
      <c r="D7691" s="11"/>
      <c r="E7691" s="11"/>
      <c r="F7691" s="9"/>
      <c r="G7691" s="9"/>
      <c r="H7691" s="9"/>
      <c r="I7691" s="9"/>
      <c r="J7691" s="9"/>
      <c r="K7691" s="9"/>
      <c r="L7691" s="9"/>
      <c r="M7691" s="9"/>
      <c r="N7691" s="9"/>
      <c r="O7691" s="12"/>
      <c r="P7691" s="9"/>
      <c r="Q7691" s="9"/>
    </row>
    <row r="7692" spans="1:17" x14ac:dyDescent="0.2">
      <c r="A7692" s="9"/>
      <c r="B7692" s="10"/>
      <c r="C7692" s="9"/>
      <c r="D7692" s="11"/>
      <c r="E7692" s="11"/>
      <c r="F7692" s="9"/>
      <c r="G7692" s="9"/>
      <c r="H7692" s="9"/>
      <c r="I7692" s="9"/>
      <c r="J7692" s="9"/>
      <c r="K7692" s="9"/>
      <c r="L7692" s="9"/>
      <c r="M7692" s="9"/>
      <c r="N7692" s="9"/>
      <c r="O7692" s="12"/>
      <c r="P7692" s="9"/>
      <c r="Q7692" s="9"/>
    </row>
    <row r="7693" spans="1:17" x14ac:dyDescent="0.2">
      <c r="A7693" s="9"/>
      <c r="B7693" s="10"/>
      <c r="C7693" s="9"/>
      <c r="D7693" s="11"/>
      <c r="E7693" s="11"/>
      <c r="F7693" s="9"/>
      <c r="G7693" s="9"/>
      <c r="H7693" s="9"/>
      <c r="I7693" s="9"/>
      <c r="J7693" s="9"/>
      <c r="K7693" s="9"/>
      <c r="L7693" s="9"/>
      <c r="M7693" s="9"/>
      <c r="N7693" s="9"/>
      <c r="O7693" s="12"/>
      <c r="P7693" s="9"/>
      <c r="Q7693" s="9"/>
    </row>
    <row r="7694" spans="1:17" x14ac:dyDescent="0.2">
      <c r="A7694" s="9"/>
      <c r="B7694" s="10"/>
      <c r="C7694" s="9"/>
      <c r="D7694" s="11"/>
      <c r="E7694" s="11"/>
      <c r="F7694" s="9"/>
      <c r="G7694" s="9"/>
      <c r="H7694" s="9"/>
      <c r="I7694" s="9"/>
      <c r="J7694" s="9"/>
      <c r="K7694" s="9"/>
      <c r="L7694" s="9"/>
      <c r="M7694" s="9"/>
      <c r="N7694" s="9"/>
      <c r="O7694" s="12"/>
      <c r="P7694" s="9"/>
      <c r="Q7694" s="9"/>
    </row>
    <row r="7695" spans="1:17" x14ac:dyDescent="0.2">
      <c r="A7695" s="9"/>
      <c r="B7695" s="10"/>
      <c r="C7695" s="9"/>
      <c r="D7695" s="11"/>
      <c r="E7695" s="11"/>
      <c r="F7695" s="9"/>
      <c r="G7695" s="9"/>
      <c r="H7695" s="9"/>
      <c r="I7695" s="9"/>
      <c r="J7695" s="9"/>
      <c r="K7695" s="9"/>
      <c r="L7695" s="9"/>
      <c r="M7695" s="9"/>
      <c r="N7695" s="9"/>
      <c r="O7695" s="12"/>
      <c r="P7695" s="9"/>
      <c r="Q7695" s="9"/>
    </row>
    <row r="7696" spans="1:17" x14ac:dyDescent="0.2">
      <c r="A7696" s="9"/>
      <c r="B7696" s="10"/>
      <c r="C7696" s="9"/>
      <c r="D7696" s="11"/>
      <c r="E7696" s="11"/>
      <c r="F7696" s="9"/>
      <c r="G7696" s="9"/>
      <c r="H7696" s="9"/>
      <c r="I7696" s="9"/>
      <c r="J7696" s="9"/>
      <c r="K7696" s="9"/>
      <c r="L7696" s="9"/>
      <c r="M7696" s="9"/>
      <c r="N7696" s="9"/>
      <c r="O7696" s="12"/>
      <c r="P7696" s="9"/>
      <c r="Q7696" s="9"/>
    </row>
    <row r="7697" spans="1:17" x14ac:dyDescent="0.2">
      <c r="A7697" s="9"/>
      <c r="B7697" s="10"/>
      <c r="C7697" s="9"/>
      <c r="D7697" s="11"/>
      <c r="E7697" s="11"/>
      <c r="F7697" s="9"/>
      <c r="G7697" s="9"/>
      <c r="H7697" s="9"/>
      <c r="I7697" s="9"/>
      <c r="J7697" s="9"/>
      <c r="K7697" s="9"/>
      <c r="L7697" s="9"/>
      <c r="M7697" s="9"/>
      <c r="N7697" s="9"/>
      <c r="O7697" s="12"/>
      <c r="P7697" s="9"/>
      <c r="Q7697" s="9"/>
    </row>
    <row r="7698" spans="1:17" x14ac:dyDescent="0.2">
      <c r="A7698" s="9"/>
      <c r="B7698" s="10"/>
      <c r="C7698" s="9"/>
      <c r="D7698" s="11"/>
      <c r="E7698" s="11"/>
      <c r="F7698" s="9"/>
      <c r="G7698" s="9"/>
      <c r="H7698" s="9"/>
      <c r="I7698" s="9"/>
      <c r="J7698" s="9"/>
      <c r="K7698" s="9"/>
      <c r="L7698" s="9"/>
      <c r="M7698" s="9"/>
      <c r="N7698" s="9"/>
      <c r="O7698" s="12"/>
      <c r="P7698" s="9"/>
      <c r="Q7698" s="9"/>
    </row>
    <row r="7699" spans="1:17" x14ac:dyDescent="0.2">
      <c r="A7699" s="9"/>
      <c r="B7699" s="10"/>
      <c r="C7699" s="9"/>
      <c r="D7699" s="11"/>
      <c r="E7699" s="11"/>
      <c r="F7699" s="9"/>
      <c r="G7699" s="9"/>
      <c r="H7699" s="9"/>
      <c r="I7699" s="9"/>
      <c r="J7699" s="9"/>
      <c r="K7699" s="9"/>
      <c r="L7699" s="9"/>
      <c r="M7699" s="9"/>
      <c r="N7699" s="9"/>
      <c r="O7699" s="12"/>
      <c r="P7699" s="9"/>
      <c r="Q7699" s="9"/>
    </row>
    <row r="7700" spans="1:17" x14ac:dyDescent="0.2">
      <c r="A7700" s="9"/>
      <c r="B7700" s="10"/>
      <c r="C7700" s="9"/>
      <c r="D7700" s="11"/>
      <c r="E7700" s="11"/>
      <c r="F7700" s="9"/>
      <c r="G7700" s="9"/>
      <c r="H7700" s="9"/>
      <c r="I7700" s="9"/>
      <c r="J7700" s="9"/>
      <c r="K7700" s="9"/>
      <c r="L7700" s="9"/>
      <c r="M7700" s="9"/>
      <c r="N7700" s="9"/>
      <c r="O7700" s="12"/>
      <c r="P7700" s="9"/>
      <c r="Q7700" s="9"/>
    </row>
    <row r="7701" spans="1:17" x14ac:dyDescent="0.2">
      <c r="A7701" s="9"/>
      <c r="B7701" s="10"/>
      <c r="C7701" s="9"/>
      <c r="D7701" s="11"/>
      <c r="E7701" s="11"/>
      <c r="F7701" s="9"/>
      <c r="G7701" s="9"/>
      <c r="H7701" s="9"/>
      <c r="I7701" s="9"/>
      <c r="J7701" s="9"/>
      <c r="K7701" s="9"/>
      <c r="L7701" s="9"/>
      <c r="M7701" s="9"/>
      <c r="N7701" s="9"/>
      <c r="O7701" s="12"/>
      <c r="P7701" s="9"/>
      <c r="Q7701" s="9"/>
    </row>
    <row r="7702" spans="1:17" x14ac:dyDescent="0.2">
      <c r="A7702" s="9"/>
      <c r="B7702" s="10"/>
      <c r="C7702" s="9"/>
      <c r="D7702" s="11"/>
      <c r="E7702" s="11"/>
      <c r="F7702" s="9"/>
      <c r="G7702" s="9"/>
      <c r="H7702" s="9"/>
      <c r="I7702" s="9"/>
      <c r="J7702" s="9"/>
      <c r="K7702" s="9"/>
      <c r="L7702" s="9"/>
      <c r="M7702" s="9"/>
      <c r="N7702" s="9"/>
      <c r="O7702" s="12"/>
      <c r="P7702" s="9"/>
      <c r="Q7702" s="9"/>
    </row>
    <row r="7703" spans="1:17" x14ac:dyDescent="0.2">
      <c r="A7703" s="9"/>
      <c r="B7703" s="10"/>
      <c r="C7703" s="9"/>
      <c r="D7703" s="11"/>
      <c r="E7703" s="11"/>
      <c r="F7703" s="9"/>
      <c r="G7703" s="9"/>
      <c r="H7703" s="9"/>
      <c r="I7703" s="9"/>
      <c r="J7703" s="9"/>
      <c r="K7703" s="9"/>
      <c r="L7703" s="9"/>
      <c r="M7703" s="9"/>
      <c r="N7703" s="9"/>
      <c r="O7703" s="12"/>
      <c r="P7703" s="9"/>
      <c r="Q7703" s="9"/>
    </row>
    <row r="7704" spans="1:17" x14ac:dyDescent="0.2">
      <c r="A7704" s="9"/>
      <c r="B7704" s="10"/>
      <c r="C7704" s="9"/>
      <c r="D7704" s="11"/>
      <c r="E7704" s="11"/>
      <c r="F7704" s="9"/>
      <c r="G7704" s="9"/>
      <c r="H7704" s="9"/>
      <c r="I7704" s="9"/>
      <c r="J7704" s="9"/>
      <c r="K7704" s="9"/>
      <c r="L7704" s="9"/>
      <c r="M7704" s="9"/>
      <c r="N7704" s="9"/>
      <c r="O7704" s="12"/>
      <c r="P7704" s="9"/>
      <c r="Q7704" s="9"/>
    </row>
    <row r="7705" spans="1:17" x14ac:dyDescent="0.2">
      <c r="A7705" s="9"/>
      <c r="B7705" s="10"/>
      <c r="C7705" s="9"/>
      <c r="D7705" s="11"/>
      <c r="E7705" s="11"/>
      <c r="F7705" s="9"/>
      <c r="G7705" s="9"/>
      <c r="H7705" s="9"/>
      <c r="I7705" s="9"/>
      <c r="J7705" s="9"/>
      <c r="K7705" s="9"/>
      <c r="L7705" s="9"/>
      <c r="M7705" s="9"/>
      <c r="N7705" s="9"/>
      <c r="O7705" s="12"/>
      <c r="P7705" s="9"/>
      <c r="Q7705" s="9"/>
    </row>
    <row r="7706" spans="1:17" x14ac:dyDescent="0.2">
      <c r="A7706" s="9"/>
      <c r="B7706" s="10"/>
      <c r="C7706" s="9"/>
      <c r="D7706" s="11"/>
      <c r="E7706" s="11"/>
      <c r="F7706" s="9"/>
      <c r="G7706" s="9"/>
      <c r="H7706" s="9"/>
      <c r="I7706" s="9"/>
      <c r="J7706" s="9"/>
      <c r="K7706" s="9"/>
      <c r="L7706" s="9"/>
      <c r="M7706" s="9"/>
      <c r="N7706" s="9"/>
      <c r="O7706" s="12"/>
      <c r="P7706" s="9"/>
      <c r="Q7706" s="9"/>
    </row>
    <row r="7707" spans="1:17" x14ac:dyDescent="0.2">
      <c r="A7707" s="9"/>
      <c r="B7707" s="10"/>
      <c r="C7707" s="9"/>
      <c r="D7707" s="11"/>
      <c r="E7707" s="11"/>
      <c r="F7707" s="9"/>
      <c r="G7707" s="9"/>
      <c r="H7707" s="9"/>
      <c r="I7707" s="9"/>
      <c r="J7707" s="9"/>
      <c r="K7707" s="9"/>
      <c r="L7707" s="9"/>
      <c r="M7707" s="9"/>
      <c r="N7707" s="9"/>
      <c r="O7707" s="12"/>
      <c r="P7707" s="9"/>
      <c r="Q7707" s="9"/>
    </row>
    <row r="7708" spans="1:17" x14ac:dyDescent="0.2">
      <c r="A7708" s="9"/>
      <c r="B7708" s="10"/>
      <c r="C7708" s="9"/>
      <c r="D7708" s="11"/>
      <c r="E7708" s="11"/>
      <c r="F7708" s="9"/>
      <c r="G7708" s="9"/>
      <c r="H7708" s="9"/>
      <c r="I7708" s="9"/>
      <c r="J7708" s="9"/>
      <c r="K7708" s="9"/>
      <c r="L7708" s="9"/>
      <c r="M7708" s="9"/>
      <c r="N7708" s="9"/>
      <c r="O7708" s="12"/>
      <c r="P7708" s="9"/>
      <c r="Q7708" s="9"/>
    </row>
    <row r="7709" spans="1:17" x14ac:dyDescent="0.2">
      <c r="A7709" s="9"/>
      <c r="B7709" s="10"/>
      <c r="C7709" s="9"/>
      <c r="D7709" s="11"/>
      <c r="E7709" s="11"/>
      <c r="F7709" s="9"/>
      <c r="G7709" s="9"/>
      <c r="H7709" s="9"/>
      <c r="I7709" s="9"/>
      <c r="J7709" s="9"/>
      <c r="K7709" s="9"/>
      <c r="L7709" s="9"/>
      <c r="M7709" s="9"/>
      <c r="N7709" s="9"/>
      <c r="O7709" s="12"/>
      <c r="P7709" s="9"/>
      <c r="Q7709" s="9"/>
    </row>
    <row r="7710" spans="1:17" x14ac:dyDescent="0.2">
      <c r="A7710" s="9"/>
      <c r="B7710" s="10"/>
      <c r="C7710" s="9"/>
      <c r="D7710" s="11"/>
      <c r="E7710" s="11"/>
      <c r="F7710" s="9"/>
      <c r="G7710" s="9"/>
      <c r="H7710" s="9"/>
      <c r="I7710" s="9"/>
      <c r="J7710" s="9"/>
      <c r="K7710" s="9"/>
      <c r="L7710" s="9"/>
      <c r="M7710" s="9"/>
      <c r="N7710" s="9"/>
      <c r="O7710" s="12"/>
      <c r="P7710" s="9"/>
      <c r="Q7710" s="9"/>
    </row>
    <row r="7711" spans="1:17" x14ac:dyDescent="0.2">
      <c r="A7711" s="9"/>
      <c r="B7711" s="10"/>
      <c r="C7711" s="9"/>
      <c r="D7711" s="11"/>
      <c r="E7711" s="11"/>
      <c r="F7711" s="9"/>
      <c r="G7711" s="9"/>
      <c r="H7711" s="9"/>
      <c r="I7711" s="9"/>
      <c r="J7711" s="9"/>
      <c r="K7711" s="9"/>
      <c r="L7711" s="9"/>
      <c r="M7711" s="9"/>
      <c r="N7711" s="9"/>
      <c r="O7711" s="12"/>
      <c r="P7711" s="9"/>
      <c r="Q7711" s="9"/>
    </row>
    <row r="7712" spans="1:17" x14ac:dyDescent="0.2">
      <c r="A7712" s="9"/>
      <c r="B7712" s="10"/>
      <c r="C7712" s="9"/>
      <c r="D7712" s="11"/>
      <c r="E7712" s="11"/>
      <c r="F7712" s="9"/>
      <c r="G7712" s="9"/>
      <c r="H7712" s="9"/>
      <c r="I7712" s="9"/>
      <c r="J7712" s="9"/>
      <c r="K7712" s="9"/>
      <c r="L7712" s="9"/>
      <c r="M7712" s="9"/>
      <c r="N7712" s="9"/>
      <c r="O7712" s="12"/>
      <c r="P7712" s="9"/>
      <c r="Q7712" s="9"/>
    </row>
    <row r="7713" spans="1:17" x14ac:dyDescent="0.2">
      <c r="A7713" s="9"/>
      <c r="B7713" s="10"/>
      <c r="C7713" s="9"/>
      <c r="D7713" s="11"/>
      <c r="E7713" s="11"/>
      <c r="F7713" s="9"/>
      <c r="G7713" s="9"/>
      <c r="H7713" s="9"/>
      <c r="I7713" s="9"/>
      <c r="J7713" s="9"/>
      <c r="K7713" s="9"/>
      <c r="L7713" s="9"/>
      <c r="M7713" s="9"/>
      <c r="N7713" s="9"/>
      <c r="O7713" s="12"/>
      <c r="P7713" s="9"/>
      <c r="Q7713" s="9"/>
    </row>
    <row r="7714" spans="1:17" x14ac:dyDescent="0.2">
      <c r="A7714" s="9"/>
      <c r="B7714" s="10"/>
      <c r="C7714" s="9"/>
      <c r="D7714" s="11"/>
      <c r="E7714" s="11"/>
      <c r="F7714" s="9"/>
      <c r="G7714" s="9"/>
      <c r="H7714" s="9"/>
      <c r="I7714" s="9"/>
      <c r="J7714" s="9"/>
      <c r="K7714" s="9"/>
      <c r="L7714" s="9"/>
      <c r="M7714" s="9"/>
      <c r="N7714" s="9"/>
      <c r="O7714" s="12"/>
      <c r="P7714" s="9"/>
      <c r="Q7714" s="9"/>
    </row>
    <row r="7715" spans="1:17" x14ac:dyDescent="0.2">
      <c r="A7715" s="9"/>
      <c r="B7715" s="10"/>
      <c r="C7715" s="9"/>
      <c r="D7715" s="11"/>
      <c r="E7715" s="11"/>
      <c r="F7715" s="9"/>
      <c r="G7715" s="9"/>
      <c r="H7715" s="9"/>
      <c r="I7715" s="9"/>
      <c r="J7715" s="9"/>
      <c r="K7715" s="9"/>
      <c r="L7715" s="9"/>
      <c r="M7715" s="9"/>
      <c r="N7715" s="9"/>
      <c r="O7715" s="12"/>
      <c r="P7715" s="9"/>
      <c r="Q7715" s="9"/>
    </row>
    <row r="7716" spans="1:17" x14ac:dyDescent="0.2">
      <c r="A7716" s="9"/>
      <c r="B7716" s="10"/>
      <c r="C7716" s="9"/>
      <c r="D7716" s="11"/>
      <c r="E7716" s="11"/>
      <c r="F7716" s="9"/>
      <c r="G7716" s="9"/>
      <c r="H7716" s="9"/>
      <c r="I7716" s="9"/>
      <c r="J7716" s="9"/>
      <c r="K7716" s="9"/>
      <c r="L7716" s="9"/>
      <c r="M7716" s="9"/>
      <c r="N7716" s="9"/>
      <c r="O7716" s="12"/>
      <c r="P7716" s="9"/>
      <c r="Q7716" s="9"/>
    </row>
    <row r="7717" spans="1:17" x14ac:dyDescent="0.2">
      <c r="A7717" s="9"/>
      <c r="B7717" s="10"/>
      <c r="C7717" s="9"/>
      <c r="D7717" s="11"/>
      <c r="E7717" s="11"/>
      <c r="F7717" s="9"/>
      <c r="G7717" s="9"/>
      <c r="H7717" s="9"/>
      <c r="I7717" s="9"/>
      <c r="J7717" s="9"/>
      <c r="K7717" s="9"/>
      <c r="L7717" s="9"/>
      <c r="M7717" s="9"/>
      <c r="N7717" s="9"/>
      <c r="O7717" s="12"/>
      <c r="P7717" s="9"/>
      <c r="Q7717" s="9"/>
    </row>
    <row r="7718" spans="1:17" x14ac:dyDescent="0.2">
      <c r="A7718" s="9"/>
      <c r="B7718" s="10"/>
      <c r="C7718" s="9"/>
      <c r="D7718" s="11"/>
      <c r="E7718" s="11"/>
      <c r="F7718" s="9"/>
      <c r="G7718" s="9"/>
      <c r="H7718" s="9"/>
      <c r="I7718" s="9"/>
      <c r="J7718" s="9"/>
      <c r="K7718" s="9"/>
      <c r="L7718" s="9"/>
      <c r="M7718" s="9"/>
      <c r="N7718" s="9"/>
      <c r="O7718" s="12"/>
      <c r="P7718" s="9"/>
      <c r="Q7718" s="9"/>
    </row>
    <row r="7719" spans="1:17" x14ac:dyDescent="0.2">
      <c r="A7719" s="9"/>
      <c r="B7719" s="10"/>
      <c r="C7719" s="9"/>
      <c r="D7719" s="11"/>
      <c r="E7719" s="11"/>
      <c r="F7719" s="9"/>
      <c r="G7719" s="9"/>
      <c r="H7719" s="9"/>
      <c r="I7719" s="9"/>
      <c r="J7719" s="9"/>
      <c r="K7719" s="9"/>
      <c r="L7719" s="9"/>
      <c r="M7719" s="9"/>
      <c r="N7719" s="9"/>
      <c r="O7719" s="12"/>
      <c r="P7719" s="9"/>
      <c r="Q7719" s="9"/>
    </row>
    <row r="7720" spans="1:17" x14ac:dyDescent="0.2">
      <c r="A7720" s="9"/>
      <c r="B7720" s="10"/>
      <c r="C7720" s="9"/>
      <c r="D7720" s="11"/>
      <c r="E7720" s="11"/>
      <c r="F7720" s="9"/>
      <c r="G7720" s="9"/>
      <c r="H7720" s="9"/>
      <c r="I7720" s="9"/>
      <c r="J7720" s="9"/>
      <c r="K7720" s="9"/>
      <c r="L7720" s="9"/>
      <c r="M7720" s="9"/>
      <c r="N7720" s="9"/>
      <c r="O7720" s="12"/>
      <c r="P7720" s="9"/>
      <c r="Q7720" s="9"/>
    </row>
    <row r="7721" spans="1:17" x14ac:dyDescent="0.2">
      <c r="A7721" s="9"/>
      <c r="B7721" s="10"/>
      <c r="C7721" s="9"/>
      <c r="D7721" s="11"/>
      <c r="E7721" s="11"/>
      <c r="F7721" s="9"/>
      <c r="G7721" s="9"/>
      <c r="H7721" s="9"/>
      <c r="I7721" s="9"/>
      <c r="J7721" s="9"/>
      <c r="K7721" s="9"/>
      <c r="L7721" s="9"/>
      <c r="M7721" s="9"/>
      <c r="N7721" s="9"/>
      <c r="O7721" s="12"/>
      <c r="P7721" s="9"/>
      <c r="Q7721" s="9"/>
    </row>
    <row r="7722" spans="1:17" x14ac:dyDescent="0.2">
      <c r="A7722" s="9"/>
      <c r="B7722" s="10"/>
      <c r="C7722" s="9"/>
      <c r="D7722" s="11"/>
      <c r="E7722" s="11"/>
      <c r="F7722" s="9"/>
      <c r="G7722" s="9"/>
      <c r="H7722" s="9"/>
      <c r="I7722" s="9"/>
      <c r="J7722" s="9"/>
      <c r="K7722" s="9"/>
      <c r="L7722" s="9"/>
      <c r="M7722" s="9"/>
      <c r="N7722" s="9"/>
      <c r="O7722" s="12"/>
      <c r="P7722" s="9"/>
      <c r="Q7722" s="9"/>
    </row>
    <row r="7723" spans="1:17" x14ac:dyDescent="0.2">
      <c r="A7723" s="9"/>
      <c r="B7723" s="10"/>
      <c r="C7723" s="9"/>
      <c r="D7723" s="11"/>
      <c r="E7723" s="11"/>
      <c r="F7723" s="9"/>
      <c r="G7723" s="9"/>
      <c r="H7723" s="9"/>
      <c r="I7723" s="9"/>
      <c r="J7723" s="9"/>
      <c r="K7723" s="9"/>
      <c r="L7723" s="9"/>
      <c r="M7723" s="9"/>
      <c r="N7723" s="9"/>
      <c r="O7723" s="12"/>
      <c r="P7723" s="9"/>
      <c r="Q7723" s="9"/>
    </row>
    <row r="7724" spans="1:17" x14ac:dyDescent="0.2">
      <c r="A7724" s="9"/>
      <c r="B7724" s="10"/>
      <c r="C7724" s="9"/>
      <c r="D7724" s="11"/>
      <c r="E7724" s="11"/>
      <c r="F7724" s="9"/>
      <c r="G7724" s="9"/>
      <c r="H7724" s="9"/>
      <c r="I7724" s="9"/>
      <c r="J7724" s="9"/>
      <c r="K7724" s="9"/>
      <c r="L7724" s="9"/>
      <c r="M7724" s="9"/>
      <c r="N7724" s="9"/>
      <c r="O7724" s="12"/>
      <c r="P7724" s="9"/>
      <c r="Q7724" s="9"/>
    </row>
    <row r="7725" spans="1:17" x14ac:dyDescent="0.2">
      <c r="A7725" s="9"/>
      <c r="B7725" s="10"/>
      <c r="C7725" s="9"/>
      <c r="D7725" s="11"/>
      <c r="E7725" s="11"/>
      <c r="F7725" s="9"/>
      <c r="G7725" s="9"/>
      <c r="H7725" s="9"/>
      <c r="I7725" s="9"/>
      <c r="J7725" s="9"/>
      <c r="K7725" s="9"/>
      <c r="L7725" s="9"/>
      <c r="M7725" s="9"/>
      <c r="N7725" s="9"/>
      <c r="O7725" s="12"/>
      <c r="P7725" s="9"/>
      <c r="Q7725" s="9"/>
    </row>
    <row r="7726" spans="1:17" x14ac:dyDescent="0.2">
      <c r="A7726" s="9"/>
      <c r="B7726" s="10"/>
      <c r="C7726" s="9"/>
      <c r="D7726" s="11"/>
      <c r="E7726" s="11"/>
      <c r="F7726" s="9"/>
      <c r="G7726" s="9"/>
      <c r="H7726" s="9"/>
      <c r="I7726" s="9"/>
      <c r="J7726" s="9"/>
      <c r="K7726" s="9"/>
      <c r="L7726" s="9"/>
      <c r="M7726" s="9"/>
      <c r="N7726" s="9"/>
      <c r="O7726" s="12"/>
      <c r="P7726" s="9"/>
      <c r="Q7726" s="9"/>
    </row>
    <row r="7727" spans="1:17" x14ac:dyDescent="0.2">
      <c r="A7727" s="9"/>
      <c r="B7727" s="10"/>
      <c r="C7727" s="9"/>
      <c r="D7727" s="11"/>
      <c r="E7727" s="11"/>
      <c r="F7727" s="9"/>
      <c r="G7727" s="9"/>
      <c r="H7727" s="9"/>
      <c r="I7727" s="9"/>
      <c r="J7727" s="9"/>
      <c r="K7727" s="9"/>
      <c r="L7727" s="9"/>
      <c r="M7727" s="9"/>
      <c r="N7727" s="9"/>
      <c r="O7727" s="12"/>
      <c r="P7727" s="9"/>
      <c r="Q7727" s="9"/>
    </row>
    <row r="7728" spans="1:17" x14ac:dyDescent="0.2">
      <c r="A7728" s="9"/>
      <c r="B7728" s="10"/>
      <c r="C7728" s="9"/>
      <c r="D7728" s="11"/>
      <c r="E7728" s="11"/>
      <c r="F7728" s="9"/>
      <c r="G7728" s="9"/>
      <c r="H7728" s="9"/>
      <c r="I7728" s="9"/>
      <c r="J7728" s="9"/>
      <c r="K7728" s="9"/>
      <c r="L7728" s="9"/>
      <c r="M7728" s="9"/>
      <c r="N7728" s="9"/>
      <c r="O7728" s="12"/>
      <c r="P7728" s="9"/>
      <c r="Q7728" s="9"/>
    </row>
    <row r="7729" spans="1:17" x14ac:dyDescent="0.2">
      <c r="A7729" s="9"/>
      <c r="B7729" s="10"/>
      <c r="C7729" s="9"/>
      <c r="D7729" s="11"/>
      <c r="E7729" s="11"/>
      <c r="F7729" s="9"/>
      <c r="G7729" s="9"/>
      <c r="H7729" s="9"/>
      <c r="I7729" s="9"/>
      <c r="J7729" s="9"/>
      <c r="K7729" s="9"/>
      <c r="L7729" s="9"/>
      <c r="M7729" s="9"/>
      <c r="N7729" s="9"/>
      <c r="O7729" s="12"/>
      <c r="P7729" s="9"/>
      <c r="Q7729" s="9"/>
    </row>
    <row r="7730" spans="1:17" x14ac:dyDescent="0.2">
      <c r="A7730" s="9"/>
      <c r="B7730" s="10"/>
      <c r="C7730" s="9"/>
      <c r="D7730" s="11"/>
      <c r="E7730" s="11"/>
      <c r="F7730" s="9"/>
      <c r="G7730" s="9"/>
      <c r="H7730" s="9"/>
      <c r="I7730" s="9"/>
      <c r="J7730" s="9"/>
      <c r="K7730" s="9"/>
      <c r="L7730" s="9"/>
      <c r="M7730" s="9"/>
      <c r="N7730" s="9"/>
      <c r="O7730" s="12"/>
      <c r="P7730" s="9"/>
      <c r="Q7730" s="9"/>
    </row>
    <row r="7731" spans="1:17" x14ac:dyDescent="0.2">
      <c r="A7731" s="9"/>
      <c r="B7731" s="10"/>
      <c r="C7731" s="9"/>
      <c r="D7731" s="11"/>
      <c r="E7731" s="11"/>
      <c r="F7731" s="9"/>
      <c r="G7731" s="9"/>
      <c r="H7731" s="9"/>
      <c r="I7731" s="9"/>
      <c r="J7731" s="9"/>
      <c r="K7731" s="9"/>
      <c r="L7731" s="9"/>
      <c r="M7731" s="9"/>
      <c r="N7731" s="9"/>
      <c r="O7731" s="12"/>
      <c r="P7731" s="9"/>
      <c r="Q7731" s="9"/>
    </row>
    <row r="7732" spans="1:17" x14ac:dyDescent="0.2">
      <c r="A7732" s="9"/>
      <c r="B7732" s="10"/>
      <c r="C7732" s="9"/>
      <c r="D7732" s="11"/>
      <c r="E7732" s="11"/>
      <c r="F7732" s="9"/>
      <c r="G7732" s="9"/>
      <c r="H7732" s="9"/>
      <c r="I7732" s="9"/>
      <c r="J7732" s="9"/>
      <c r="K7732" s="9"/>
      <c r="L7732" s="9"/>
      <c r="M7732" s="9"/>
      <c r="N7732" s="9"/>
      <c r="O7732" s="12"/>
      <c r="P7732" s="9"/>
      <c r="Q7732" s="9"/>
    </row>
    <row r="7733" spans="1:17" x14ac:dyDescent="0.2">
      <c r="A7733" s="9"/>
      <c r="B7733" s="10"/>
      <c r="C7733" s="9"/>
      <c r="D7733" s="11"/>
      <c r="E7733" s="11"/>
      <c r="F7733" s="9"/>
      <c r="G7733" s="9"/>
      <c r="H7733" s="9"/>
      <c r="I7733" s="9"/>
      <c r="J7733" s="9"/>
      <c r="K7733" s="9"/>
      <c r="L7733" s="9"/>
      <c r="M7733" s="9"/>
      <c r="N7733" s="9"/>
      <c r="O7733" s="12"/>
      <c r="P7733" s="9"/>
      <c r="Q7733" s="9"/>
    </row>
    <row r="7734" spans="1:17" x14ac:dyDescent="0.2">
      <c r="A7734" s="9"/>
      <c r="B7734" s="10"/>
      <c r="C7734" s="9"/>
      <c r="D7734" s="11"/>
      <c r="E7734" s="11"/>
      <c r="F7734" s="9"/>
      <c r="G7734" s="9"/>
      <c r="H7734" s="9"/>
      <c r="I7734" s="9"/>
      <c r="J7734" s="9"/>
      <c r="K7734" s="9"/>
      <c r="L7734" s="9"/>
      <c r="M7734" s="9"/>
      <c r="N7734" s="9"/>
      <c r="O7734" s="12"/>
      <c r="P7734" s="9"/>
      <c r="Q7734" s="9"/>
    </row>
    <row r="7735" spans="1:17" x14ac:dyDescent="0.2">
      <c r="A7735" s="9"/>
      <c r="B7735" s="10"/>
      <c r="C7735" s="9"/>
      <c r="D7735" s="11"/>
      <c r="E7735" s="11"/>
      <c r="F7735" s="9"/>
      <c r="G7735" s="9"/>
      <c r="H7735" s="9"/>
      <c r="I7735" s="9"/>
      <c r="J7735" s="9"/>
      <c r="K7735" s="9"/>
      <c r="L7735" s="9"/>
      <c r="M7735" s="9"/>
      <c r="N7735" s="9"/>
      <c r="O7735" s="12"/>
      <c r="P7735" s="9"/>
      <c r="Q7735" s="9"/>
    </row>
    <row r="7736" spans="1:17" x14ac:dyDescent="0.2">
      <c r="A7736" s="9"/>
      <c r="B7736" s="10"/>
      <c r="C7736" s="9"/>
      <c r="D7736" s="11"/>
      <c r="E7736" s="11"/>
      <c r="F7736" s="9"/>
      <c r="G7736" s="9"/>
      <c r="H7736" s="9"/>
      <c r="I7736" s="9"/>
      <c r="J7736" s="9"/>
      <c r="K7736" s="9"/>
      <c r="L7736" s="9"/>
      <c r="M7736" s="9"/>
      <c r="N7736" s="9"/>
      <c r="O7736" s="12"/>
      <c r="P7736" s="9"/>
      <c r="Q7736" s="9"/>
    </row>
    <row r="7737" spans="1:17" x14ac:dyDescent="0.2">
      <c r="A7737" s="9"/>
      <c r="B7737" s="10"/>
      <c r="C7737" s="9"/>
      <c r="D7737" s="11"/>
      <c r="E7737" s="11"/>
      <c r="F7737" s="9"/>
      <c r="G7737" s="9"/>
      <c r="H7737" s="9"/>
      <c r="I7737" s="9"/>
      <c r="J7737" s="9"/>
      <c r="K7737" s="9"/>
      <c r="L7737" s="9"/>
      <c r="M7737" s="9"/>
      <c r="N7737" s="9"/>
      <c r="O7737" s="12"/>
      <c r="P7737" s="9"/>
      <c r="Q7737" s="9"/>
    </row>
    <row r="7738" spans="1:17" x14ac:dyDescent="0.2">
      <c r="A7738" s="9"/>
      <c r="B7738" s="10"/>
      <c r="C7738" s="9"/>
      <c r="D7738" s="11"/>
      <c r="E7738" s="11"/>
      <c r="F7738" s="9"/>
      <c r="G7738" s="9"/>
      <c r="H7738" s="9"/>
      <c r="I7738" s="9"/>
      <c r="J7738" s="9"/>
      <c r="K7738" s="9"/>
      <c r="L7738" s="9"/>
      <c r="M7738" s="9"/>
      <c r="N7738" s="9"/>
      <c r="O7738" s="12"/>
      <c r="P7738" s="9"/>
      <c r="Q7738" s="9"/>
    </row>
    <row r="7739" spans="1:17" x14ac:dyDescent="0.2">
      <c r="A7739" s="9"/>
      <c r="B7739" s="10"/>
      <c r="C7739" s="9"/>
      <c r="D7739" s="11"/>
      <c r="E7739" s="11"/>
      <c r="F7739" s="9"/>
      <c r="G7739" s="9"/>
      <c r="H7739" s="9"/>
      <c r="I7739" s="9"/>
      <c r="J7739" s="9"/>
      <c r="K7739" s="9"/>
      <c r="L7739" s="9"/>
      <c r="M7739" s="9"/>
      <c r="N7739" s="9"/>
      <c r="O7739" s="12"/>
      <c r="P7739" s="9"/>
      <c r="Q7739" s="9"/>
    </row>
    <row r="7740" spans="1:17" x14ac:dyDescent="0.2">
      <c r="A7740" s="9"/>
      <c r="B7740" s="10"/>
      <c r="C7740" s="9"/>
      <c r="D7740" s="11"/>
      <c r="E7740" s="11"/>
      <c r="F7740" s="9"/>
      <c r="G7740" s="9"/>
      <c r="H7740" s="9"/>
      <c r="I7740" s="9"/>
      <c r="J7740" s="9"/>
      <c r="K7740" s="9"/>
      <c r="L7740" s="9"/>
      <c r="M7740" s="9"/>
      <c r="N7740" s="9"/>
      <c r="O7740" s="12"/>
      <c r="P7740" s="9"/>
      <c r="Q7740" s="9"/>
    </row>
    <row r="7741" spans="1:17" x14ac:dyDescent="0.2">
      <c r="A7741" s="9"/>
      <c r="B7741" s="10"/>
      <c r="C7741" s="9"/>
      <c r="D7741" s="11"/>
      <c r="E7741" s="11"/>
      <c r="F7741" s="9"/>
      <c r="G7741" s="9"/>
      <c r="H7741" s="9"/>
      <c r="I7741" s="9"/>
      <c r="J7741" s="9"/>
      <c r="K7741" s="9"/>
      <c r="L7741" s="9"/>
      <c r="M7741" s="9"/>
      <c r="N7741" s="9"/>
      <c r="O7741" s="12"/>
      <c r="P7741" s="9"/>
      <c r="Q7741" s="9"/>
    </row>
    <row r="7742" spans="1:17" x14ac:dyDescent="0.2">
      <c r="A7742" s="9"/>
      <c r="B7742" s="10"/>
      <c r="C7742" s="9"/>
      <c r="D7742" s="11"/>
      <c r="E7742" s="11"/>
      <c r="F7742" s="9"/>
      <c r="G7742" s="9"/>
      <c r="H7742" s="9"/>
      <c r="I7742" s="9"/>
      <c r="J7742" s="9"/>
      <c r="K7742" s="9"/>
      <c r="L7742" s="9"/>
      <c r="M7742" s="9"/>
      <c r="N7742" s="9"/>
      <c r="O7742" s="12"/>
      <c r="P7742" s="9"/>
      <c r="Q7742" s="9"/>
    </row>
    <row r="7743" spans="1:17" x14ac:dyDescent="0.2">
      <c r="A7743" s="9"/>
      <c r="B7743" s="10"/>
      <c r="C7743" s="9"/>
      <c r="D7743" s="11"/>
      <c r="E7743" s="11"/>
      <c r="F7743" s="9"/>
      <c r="G7743" s="9"/>
      <c r="H7743" s="9"/>
      <c r="I7743" s="9"/>
      <c r="J7743" s="9"/>
      <c r="K7743" s="9"/>
      <c r="L7743" s="9"/>
      <c r="M7743" s="9"/>
      <c r="N7743" s="9"/>
      <c r="O7743" s="12"/>
      <c r="P7743" s="9"/>
      <c r="Q7743" s="9"/>
    </row>
    <row r="7744" spans="1:17" x14ac:dyDescent="0.2">
      <c r="A7744" s="9"/>
      <c r="B7744" s="10"/>
      <c r="C7744" s="9"/>
      <c r="D7744" s="11"/>
      <c r="E7744" s="11"/>
      <c r="F7744" s="9"/>
      <c r="G7744" s="9"/>
      <c r="H7744" s="9"/>
      <c r="I7744" s="9"/>
      <c r="J7744" s="9"/>
      <c r="K7744" s="9"/>
      <c r="L7744" s="9"/>
      <c r="M7744" s="9"/>
      <c r="N7744" s="9"/>
      <c r="O7744" s="12"/>
      <c r="P7744" s="9"/>
      <c r="Q7744" s="9"/>
    </row>
    <row r="7745" spans="1:17" x14ac:dyDescent="0.2">
      <c r="A7745" s="9"/>
      <c r="B7745" s="10"/>
      <c r="C7745" s="9"/>
      <c r="D7745" s="11"/>
      <c r="E7745" s="11"/>
      <c r="F7745" s="9"/>
      <c r="G7745" s="9"/>
      <c r="H7745" s="9"/>
      <c r="I7745" s="9"/>
      <c r="J7745" s="9"/>
      <c r="K7745" s="9"/>
      <c r="L7745" s="9"/>
      <c r="M7745" s="9"/>
      <c r="N7745" s="9"/>
      <c r="O7745" s="12"/>
      <c r="P7745" s="9"/>
      <c r="Q7745" s="9"/>
    </row>
    <row r="7746" spans="1:17" x14ac:dyDescent="0.2">
      <c r="A7746" s="9"/>
      <c r="B7746" s="10"/>
      <c r="C7746" s="9"/>
      <c r="D7746" s="11"/>
      <c r="E7746" s="11"/>
      <c r="F7746" s="9"/>
      <c r="G7746" s="9"/>
      <c r="H7746" s="9"/>
      <c r="I7746" s="9"/>
      <c r="J7746" s="9"/>
      <c r="K7746" s="9"/>
      <c r="L7746" s="9"/>
      <c r="M7746" s="9"/>
      <c r="N7746" s="9"/>
      <c r="O7746" s="12"/>
      <c r="P7746" s="9"/>
      <c r="Q7746" s="9"/>
    </row>
    <row r="7747" spans="1:17" x14ac:dyDescent="0.2">
      <c r="A7747" s="9"/>
      <c r="B7747" s="10"/>
      <c r="C7747" s="9"/>
      <c r="D7747" s="11"/>
      <c r="E7747" s="11"/>
      <c r="F7747" s="9"/>
      <c r="G7747" s="9"/>
      <c r="H7747" s="9"/>
      <c r="I7747" s="9"/>
      <c r="J7747" s="9"/>
      <c r="K7747" s="9"/>
      <c r="L7747" s="9"/>
      <c r="M7747" s="9"/>
      <c r="N7747" s="9"/>
      <c r="O7747" s="12"/>
      <c r="P7747" s="9"/>
      <c r="Q7747" s="9"/>
    </row>
    <row r="7748" spans="1:17" x14ac:dyDescent="0.2">
      <c r="A7748" s="9"/>
      <c r="B7748" s="10"/>
      <c r="C7748" s="9"/>
      <c r="D7748" s="11"/>
      <c r="E7748" s="11"/>
      <c r="F7748" s="9"/>
      <c r="G7748" s="9"/>
      <c r="H7748" s="9"/>
      <c r="I7748" s="9"/>
      <c r="J7748" s="9"/>
      <c r="K7748" s="9"/>
      <c r="L7748" s="9"/>
      <c r="M7748" s="9"/>
      <c r="N7748" s="9"/>
      <c r="O7748" s="12"/>
      <c r="P7748" s="9"/>
      <c r="Q7748" s="9"/>
    </row>
    <row r="7749" spans="1:17" x14ac:dyDescent="0.2">
      <c r="A7749" s="9"/>
      <c r="B7749" s="10"/>
      <c r="C7749" s="9"/>
      <c r="D7749" s="11"/>
      <c r="E7749" s="11"/>
      <c r="F7749" s="9"/>
      <c r="G7749" s="9"/>
      <c r="H7749" s="9"/>
      <c r="I7749" s="9"/>
      <c r="J7749" s="9"/>
      <c r="K7749" s="9"/>
      <c r="L7749" s="9"/>
      <c r="M7749" s="9"/>
      <c r="N7749" s="9"/>
      <c r="O7749" s="12"/>
      <c r="P7749" s="9"/>
      <c r="Q7749" s="9"/>
    </row>
    <row r="7750" spans="1:17" x14ac:dyDescent="0.2">
      <c r="A7750" s="9"/>
      <c r="B7750" s="10"/>
      <c r="C7750" s="9"/>
      <c r="D7750" s="11"/>
      <c r="E7750" s="11"/>
      <c r="F7750" s="9"/>
      <c r="G7750" s="9"/>
      <c r="H7750" s="9"/>
      <c r="I7750" s="9"/>
      <c r="J7750" s="9"/>
      <c r="K7750" s="9"/>
      <c r="L7750" s="9"/>
      <c r="M7750" s="9"/>
      <c r="N7750" s="9"/>
      <c r="O7750" s="12"/>
      <c r="P7750" s="9"/>
      <c r="Q7750" s="9"/>
    </row>
    <row r="7751" spans="1:17" x14ac:dyDescent="0.2">
      <c r="A7751" s="9"/>
      <c r="B7751" s="10"/>
      <c r="C7751" s="9"/>
      <c r="D7751" s="11"/>
      <c r="E7751" s="11"/>
      <c r="F7751" s="9"/>
      <c r="G7751" s="9"/>
      <c r="H7751" s="9"/>
      <c r="I7751" s="9"/>
      <c r="J7751" s="9"/>
      <c r="K7751" s="9"/>
      <c r="L7751" s="9"/>
      <c r="M7751" s="9"/>
      <c r="N7751" s="9"/>
      <c r="O7751" s="12"/>
      <c r="P7751" s="9"/>
      <c r="Q7751" s="9"/>
    </row>
    <row r="7752" spans="1:17" x14ac:dyDescent="0.2">
      <c r="A7752" s="9"/>
      <c r="B7752" s="10"/>
      <c r="C7752" s="9"/>
      <c r="D7752" s="11"/>
      <c r="E7752" s="11"/>
      <c r="F7752" s="9"/>
      <c r="G7752" s="9"/>
      <c r="H7752" s="9"/>
      <c r="I7752" s="9"/>
      <c r="J7752" s="9"/>
      <c r="K7752" s="9"/>
      <c r="L7752" s="9"/>
      <c r="M7752" s="9"/>
      <c r="N7752" s="9"/>
      <c r="O7752" s="12"/>
      <c r="P7752" s="9"/>
      <c r="Q7752" s="9"/>
    </row>
    <row r="7753" spans="1:17" x14ac:dyDescent="0.2">
      <c r="A7753" s="9"/>
      <c r="B7753" s="10"/>
      <c r="C7753" s="9"/>
      <c r="D7753" s="11"/>
      <c r="E7753" s="11"/>
      <c r="F7753" s="9"/>
      <c r="G7753" s="9"/>
      <c r="H7753" s="9"/>
      <c r="I7753" s="9"/>
      <c r="J7753" s="9"/>
      <c r="K7753" s="9"/>
      <c r="L7753" s="9"/>
      <c r="M7753" s="9"/>
      <c r="N7753" s="9"/>
      <c r="O7753" s="12"/>
      <c r="P7753" s="9"/>
      <c r="Q7753" s="9"/>
    </row>
    <row r="7754" spans="1:17" x14ac:dyDescent="0.2">
      <c r="A7754" s="9"/>
      <c r="B7754" s="10"/>
      <c r="C7754" s="9"/>
      <c r="D7754" s="11"/>
      <c r="E7754" s="11"/>
      <c r="F7754" s="9"/>
      <c r="G7754" s="9"/>
      <c r="H7754" s="9"/>
      <c r="I7754" s="9"/>
      <c r="J7754" s="9"/>
      <c r="K7754" s="9"/>
      <c r="L7754" s="9"/>
      <c r="M7754" s="9"/>
      <c r="N7754" s="9"/>
      <c r="O7754" s="12"/>
      <c r="P7754" s="9"/>
      <c r="Q7754" s="9"/>
    </row>
    <row r="7755" spans="1:17" x14ac:dyDescent="0.2">
      <c r="A7755" s="9"/>
      <c r="B7755" s="10"/>
      <c r="C7755" s="9"/>
      <c r="D7755" s="11"/>
      <c r="E7755" s="11"/>
      <c r="F7755" s="9"/>
      <c r="G7755" s="9"/>
      <c r="H7755" s="9"/>
      <c r="I7755" s="9"/>
      <c r="J7755" s="9"/>
      <c r="K7755" s="9"/>
      <c r="L7755" s="9"/>
      <c r="M7755" s="9"/>
      <c r="N7755" s="9"/>
      <c r="O7755" s="12"/>
      <c r="P7755" s="9"/>
      <c r="Q7755" s="9"/>
    </row>
    <row r="7756" spans="1:17" x14ac:dyDescent="0.2">
      <c r="A7756" s="9"/>
      <c r="B7756" s="10"/>
      <c r="C7756" s="9"/>
      <c r="D7756" s="11"/>
      <c r="E7756" s="11"/>
      <c r="F7756" s="9"/>
      <c r="G7756" s="9"/>
      <c r="H7756" s="9"/>
      <c r="I7756" s="9"/>
      <c r="J7756" s="9"/>
      <c r="K7756" s="9"/>
      <c r="L7756" s="9"/>
      <c r="M7756" s="9"/>
      <c r="N7756" s="9"/>
      <c r="O7756" s="12"/>
      <c r="P7756" s="9"/>
      <c r="Q7756" s="9"/>
    </row>
    <row r="7757" spans="1:17" x14ac:dyDescent="0.2">
      <c r="A7757" s="9"/>
      <c r="B7757" s="10"/>
      <c r="C7757" s="9"/>
      <c r="D7757" s="11"/>
      <c r="E7757" s="11"/>
      <c r="F7757" s="9"/>
      <c r="G7757" s="9"/>
      <c r="H7757" s="9"/>
      <c r="I7757" s="9"/>
      <c r="J7757" s="9"/>
      <c r="K7757" s="9"/>
      <c r="L7757" s="9"/>
      <c r="M7757" s="9"/>
      <c r="N7757" s="9"/>
      <c r="O7757" s="12"/>
      <c r="P7757" s="9"/>
      <c r="Q7757" s="9"/>
    </row>
    <row r="7758" spans="1:17" x14ac:dyDescent="0.2">
      <c r="A7758" s="9"/>
      <c r="B7758" s="10"/>
      <c r="C7758" s="9"/>
      <c r="D7758" s="11"/>
      <c r="E7758" s="11"/>
      <c r="F7758" s="9"/>
      <c r="G7758" s="9"/>
      <c r="H7758" s="9"/>
      <c r="I7758" s="9"/>
      <c r="J7758" s="9"/>
      <c r="K7758" s="9"/>
      <c r="L7758" s="9"/>
      <c r="M7758" s="9"/>
      <c r="N7758" s="9"/>
      <c r="O7758" s="12"/>
      <c r="P7758" s="9"/>
      <c r="Q7758" s="9"/>
    </row>
    <row r="7759" spans="1:17" x14ac:dyDescent="0.2">
      <c r="A7759" s="9"/>
      <c r="B7759" s="10"/>
      <c r="C7759" s="9"/>
      <c r="D7759" s="11"/>
      <c r="E7759" s="11"/>
      <c r="F7759" s="9"/>
      <c r="G7759" s="9"/>
      <c r="H7759" s="9"/>
      <c r="I7759" s="9"/>
      <c r="J7759" s="9"/>
      <c r="K7759" s="9"/>
      <c r="L7759" s="9"/>
      <c r="M7759" s="9"/>
      <c r="N7759" s="9"/>
      <c r="O7759" s="12"/>
      <c r="P7759" s="9"/>
      <c r="Q7759" s="9"/>
    </row>
    <row r="7760" spans="1:17" x14ac:dyDescent="0.2">
      <c r="A7760" s="9"/>
      <c r="B7760" s="10"/>
      <c r="C7760" s="9"/>
      <c r="D7760" s="11"/>
      <c r="E7760" s="11"/>
      <c r="F7760" s="9"/>
      <c r="G7760" s="9"/>
      <c r="H7760" s="9"/>
      <c r="I7760" s="9"/>
      <c r="J7760" s="9"/>
      <c r="K7760" s="9"/>
      <c r="L7760" s="9"/>
      <c r="M7760" s="9"/>
      <c r="N7760" s="9"/>
      <c r="O7760" s="12"/>
      <c r="P7760" s="9"/>
      <c r="Q7760" s="9"/>
    </row>
    <row r="7761" spans="1:17" x14ac:dyDescent="0.2">
      <c r="A7761" s="9"/>
      <c r="B7761" s="10"/>
      <c r="C7761" s="9"/>
      <c r="D7761" s="11"/>
      <c r="E7761" s="11"/>
      <c r="F7761" s="9"/>
      <c r="G7761" s="9"/>
      <c r="H7761" s="9"/>
      <c r="I7761" s="9"/>
      <c r="J7761" s="9"/>
      <c r="K7761" s="9"/>
      <c r="L7761" s="9"/>
      <c r="M7761" s="9"/>
      <c r="N7761" s="9"/>
      <c r="O7761" s="12"/>
      <c r="P7761" s="9"/>
      <c r="Q7761" s="9"/>
    </row>
    <row r="7762" spans="1:17" x14ac:dyDescent="0.2">
      <c r="A7762" s="9"/>
      <c r="B7762" s="10"/>
      <c r="C7762" s="9"/>
      <c r="D7762" s="11"/>
      <c r="E7762" s="11"/>
      <c r="F7762" s="9"/>
      <c r="G7762" s="9"/>
      <c r="H7762" s="9"/>
      <c r="I7762" s="9"/>
      <c r="J7762" s="9"/>
      <c r="K7762" s="9"/>
      <c r="L7762" s="9"/>
      <c r="M7762" s="9"/>
      <c r="N7762" s="9"/>
      <c r="O7762" s="12"/>
      <c r="P7762" s="9"/>
      <c r="Q7762" s="9"/>
    </row>
    <row r="7763" spans="1:17" x14ac:dyDescent="0.2">
      <c r="A7763" s="9"/>
      <c r="B7763" s="10"/>
      <c r="C7763" s="9"/>
      <c r="D7763" s="11"/>
      <c r="E7763" s="11"/>
      <c r="F7763" s="9"/>
      <c r="G7763" s="9"/>
      <c r="H7763" s="9"/>
      <c r="I7763" s="9"/>
      <c r="J7763" s="9"/>
      <c r="K7763" s="9"/>
      <c r="L7763" s="9"/>
      <c r="M7763" s="9"/>
      <c r="N7763" s="9"/>
      <c r="O7763" s="12"/>
      <c r="P7763" s="9"/>
      <c r="Q7763" s="9"/>
    </row>
    <row r="7764" spans="1:17" x14ac:dyDescent="0.2">
      <c r="A7764" s="9"/>
      <c r="B7764" s="10"/>
      <c r="C7764" s="9"/>
      <c r="D7764" s="11"/>
      <c r="E7764" s="11"/>
      <c r="F7764" s="9"/>
      <c r="G7764" s="9"/>
      <c r="H7764" s="9"/>
      <c r="I7764" s="9"/>
      <c r="J7764" s="9"/>
      <c r="K7764" s="9"/>
      <c r="L7764" s="9"/>
      <c r="M7764" s="9"/>
      <c r="N7764" s="9"/>
      <c r="O7764" s="12"/>
      <c r="P7764" s="9"/>
      <c r="Q7764" s="9"/>
    </row>
    <row r="7765" spans="1:17" x14ac:dyDescent="0.2">
      <c r="A7765" s="9"/>
      <c r="B7765" s="10"/>
      <c r="C7765" s="9"/>
      <c r="D7765" s="11"/>
      <c r="E7765" s="11"/>
      <c r="F7765" s="9"/>
      <c r="G7765" s="9"/>
      <c r="H7765" s="9"/>
      <c r="I7765" s="9"/>
      <c r="J7765" s="9"/>
      <c r="K7765" s="9"/>
      <c r="L7765" s="9"/>
      <c r="M7765" s="9"/>
      <c r="N7765" s="9"/>
      <c r="O7765" s="12"/>
      <c r="P7765" s="9"/>
      <c r="Q7765" s="9"/>
    </row>
    <row r="7766" spans="1:17" x14ac:dyDescent="0.2">
      <c r="A7766" s="9"/>
      <c r="B7766" s="10"/>
      <c r="C7766" s="9"/>
      <c r="D7766" s="11"/>
      <c r="E7766" s="11"/>
      <c r="F7766" s="9"/>
      <c r="G7766" s="9"/>
      <c r="H7766" s="9"/>
      <c r="I7766" s="9"/>
      <c r="J7766" s="9"/>
      <c r="K7766" s="9"/>
      <c r="L7766" s="9"/>
      <c r="M7766" s="9"/>
      <c r="N7766" s="9"/>
      <c r="O7766" s="12"/>
      <c r="P7766" s="9"/>
      <c r="Q7766" s="9"/>
    </row>
    <row r="7767" spans="1:17" x14ac:dyDescent="0.2">
      <c r="A7767" s="9"/>
      <c r="B7767" s="10"/>
      <c r="C7767" s="9"/>
      <c r="D7767" s="11"/>
      <c r="E7767" s="11"/>
      <c r="F7767" s="9"/>
      <c r="G7767" s="9"/>
      <c r="H7767" s="9"/>
      <c r="I7767" s="9"/>
      <c r="J7767" s="9"/>
      <c r="K7767" s="9"/>
      <c r="L7767" s="9"/>
      <c r="M7767" s="9"/>
      <c r="N7767" s="9"/>
      <c r="O7767" s="12"/>
      <c r="P7767" s="9"/>
      <c r="Q7767" s="9"/>
    </row>
    <row r="7768" spans="1:17" x14ac:dyDescent="0.2">
      <c r="A7768" s="9"/>
      <c r="B7768" s="10"/>
      <c r="C7768" s="9"/>
      <c r="D7768" s="11"/>
      <c r="E7768" s="11"/>
      <c r="F7768" s="9"/>
      <c r="G7768" s="9"/>
      <c r="H7768" s="9"/>
      <c r="I7768" s="9"/>
      <c r="J7768" s="9"/>
      <c r="K7768" s="9"/>
      <c r="L7768" s="9"/>
      <c r="M7768" s="9"/>
      <c r="N7768" s="9"/>
      <c r="O7768" s="12"/>
      <c r="P7768" s="9"/>
      <c r="Q7768" s="9"/>
    </row>
    <row r="7769" spans="1:17" x14ac:dyDescent="0.2">
      <c r="A7769" s="9"/>
      <c r="B7769" s="10"/>
      <c r="C7769" s="9"/>
      <c r="D7769" s="11"/>
      <c r="E7769" s="11"/>
      <c r="F7769" s="9"/>
      <c r="G7769" s="9"/>
      <c r="H7769" s="9"/>
      <c r="I7769" s="9"/>
      <c r="J7769" s="9"/>
      <c r="K7769" s="9"/>
      <c r="L7769" s="9"/>
      <c r="M7769" s="9"/>
      <c r="N7769" s="9"/>
      <c r="O7769" s="12"/>
      <c r="P7769" s="9"/>
      <c r="Q7769" s="9"/>
    </row>
    <row r="7770" spans="1:17" x14ac:dyDescent="0.2">
      <c r="A7770" s="9"/>
      <c r="B7770" s="10"/>
      <c r="C7770" s="9"/>
      <c r="D7770" s="11"/>
      <c r="E7770" s="11"/>
      <c r="F7770" s="9"/>
      <c r="G7770" s="9"/>
      <c r="H7770" s="9"/>
      <c r="I7770" s="9"/>
      <c r="J7770" s="9"/>
      <c r="K7770" s="9"/>
      <c r="L7770" s="9"/>
      <c r="M7770" s="9"/>
      <c r="N7770" s="9"/>
      <c r="O7770" s="12"/>
      <c r="P7770" s="9"/>
      <c r="Q7770" s="9"/>
    </row>
    <row r="7771" spans="1:17" x14ac:dyDescent="0.2">
      <c r="A7771" s="9"/>
      <c r="B7771" s="10"/>
      <c r="C7771" s="9"/>
      <c r="D7771" s="11"/>
      <c r="E7771" s="11"/>
      <c r="F7771" s="9"/>
      <c r="G7771" s="9"/>
      <c r="H7771" s="9"/>
      <c r="I7771" s="9"/>
      <c r="J7771" s="9"/>
      <c r="K7771" s="9"/>
      <c r="L7771" s="9"/>
      <c r="M7771" s="9"/>
      <c r="N7771" s="9"/>
      <c r="O7771" s="12"/>
      <c r="P7771" s="9"/>
      <c r="Q7771" s="9"/>
    </row>
    <row r="7772" spans="1:17" x14ac:dyDescent="0.2">
      <c r="A7772" s="9"/>
      <c r="B7772" s="10"/>
      <c r="C7772" s="9"/>
      <c r="D7772" s="11"/>
      <c r="E7772" s="11"/>
      <c r="F7772" s="9"/>
      <c r="G7772" s="9"/>
      <c r="H7772" s="9"/>
      <c r="I7772" s="9"/>
      <c r="J7772" s="9"/>
      <c r="K7772" s="9"/>
      <c r="L7772" s="9"/>
      <c r="M7772" s="9"/>
      <c r="N7772" s="9"/>
      <c r="O7772" s="12"/>
      <c r="P7772" s="9"/>
      <c r="Q7772" s="9"/>
    </row>
    <row r="7773" spans="1:17" x14ac:dyDescent="0.2">
      <c r="A7773" s="9"/>
      <c r="B7773" s="10"/>
      <c r="C7773" s="9"/>
      <c r="D7773" s="11"/>
      <c r="E7773" s="11"/>
      <c r="F7773" s="9"/>
      <c r="G7773" s="9"/>
      <c r="H7773" s="9"/>
      <c r="I7773" s="9"/>
      <c r="J7773" s="9"/>
      <c r="K7773" s="9"/>
      <c r="L7773" s="9"/>
      <c r="M7773" s="9"/>
      <c r="N7773" s="9"/>
      <c r="O7773" s="12"/>
      <c r="P7773" s="9"/>
      <c r="Q7773" s="9"/>
    </row>
    <row r="7774" spans="1:17" x14ac:dyDescent="0.2">
      <c r="A7774" s="9"/>
      <c r="B7774" s="10"/>
      <c r="C7774" s="9"/>
      <c r="D7774" s="11"/>
      <c r="E7774" s="11"/>
      <c r="F7774" s="9"/>
      <c r="G7774" s="9"/>
      <c r="H7774" s="9"/>
      <c r="I7774" s="9"/>
      <c r="J7774" s="9"/>
      <c r="K7774" s="9"/>
      <c r="L7774" s="9"/>
      <c r="M7774" s="9"/>
      <c r="N7774" s="9"/>
      <c r="O7774" s="12"/>
      <c r="P7774" s="9"/>
      <c r="Q7774" s="9"/>
    </row>
    <row r="7775" spans="1:17" x14ac:dyDescent="0.2">
      <c r="A7775" s="9"/>
      <c r="B7775" s="10"/>
      <c r="C7775" s="9"/>
      <c r="D7775" s="11"/>
      <c r="E7775" s="11"/>
      <c r="F7775" s="9"/>
      <c r="G7775" s="9"/>
      <c r="H7775" s="9"/>
      <c r="I7775" s="9"/>
      <c r="J7775" s="9"/>
      <c r="K7775" s="9"/>
      <c r="L7775" s="9"/>
      <c r="M7775" s="9"/>
      <c r="N7775" s="9"/>
      <c r="O7775" s="12"/>
      <c r="P7775" s="9"/>
      <c r="Q7775" s="9"/>
    </row>
    <row r="7776" spans="1:17" x14ac:dyDescent="0.2">
      <c r="A7776" s="9"/>
      <c r="B7776" s="10"/>
      <c r="C7776" s="9"/>
      <c r="D7776" s="11"/>
      <c r="E7776" s="11"/>
      <c r="F7776" s="9"/>
      <c r="G7776" s="9"/>
      <c r="H7776" s="9"/>
      <c r="I7776" s="9"/>
      <c r="J7776" s="9"/>
      <c r="K7776" s="9"/>
      <c r="L7776" s="9"/>
      <c r="M7776" s="9"/>
      <c r="N7776" s="9"/>
      <c r="O7776" s="12"/>
      <c r="P7776" s="9"/>
      <c r="Q7776" s="9"/>
    </row>
    <row r="7777" spans="1:17" x14ac:dyDescent="0.2">
      <c r="A7777" s="9"/>
      <c r="B7777" s="10"/>
      <c r="C7777" s="9"/>
      <c r="D7777" s="11"/>
      <c r="E7777" s="11"/>
      <c r="F7777" s="9"/>
      <c r="G7777" s="9"/>
      <c r="H7777" s="9"/>
      <c r="I7777" s="9"/>
      <c r="J7777" s="9"/>
      <c r="K7777" s="9"/>
      <c r="L7777" s="9"/>
      <c r="M7777" s="9"/>
      <c r="N7777" s="9"/>
      <c r="O7777" s="12"/>
      <c r="P7777" s="9"/>
      <c r="Q7777" s="9"/>
    </row>
    <row r="7778" spans="1:17" x14ac:dyDescent="0.2">
      <c r="A7778" s="9"/>
      <c r="B7778" s="10"/>
      <c r="C7778" s="9"/>
      <c r="D7778" s="11"/>
      <c r="E7778" s="11"/>
      <c r="F7778" s="9"/>
      <c r="G7778" s="9"/>
      <c r="H7778" s="9"/>
      <c r="I7778" s="9"/>
      <c r="J7778" s="9"/>
      <c r="K7778" s="9"/>
      <c r="L7778" s="9"/>
      <c r="M7778" s="9"/>
      <c r="N7778" s="9"/>
      <c r="O7778" s="12"/>
      <c r="P7778" s="9"/>
      <c r="Q7778" s="9"/>
    </row>
    <row r="7779" spans="1:17" x14ac:dyDescent="0.2">
      <c r="A7779" s="9"/>
      <c r="B7779" s="10"/>
      <c r="C7779" s="9"/>
      <c r="D7779" s="11"/>
      <c r="E7779" s="11"/>
      <c r="F7779" s="9"/>
      <c r="G7779" s="9"/>
      <c r="H7779" s="9"/>
      <c r="I7779" s="9"/>
      <c r="J7779" s="9"/>
      <c r="K7779" s="9"/>
      <c r="L7779" s="9"/>
      <c r="M7779" s="9"/>
      <c r="N7779" s="9"/>
      <c r="O7779" s="12"/>
      <c r="P7779" s="9"/>
      <c r="Q7779" s="9"/>
    </row>
    <row r="7780" spans="1:17" x14ac:dyDescent="0.2">
      <c r="A7780" s="9"/>
      <c r="B7780" s="10"/>
      <c r="C7780" s="9"/>
      <c r="D7780" s="11"/>
      <c r="E7780" s="11"/>
      <c r="F7780" s="9"/>
      <c r="G7780" s="9"/>
      <c r="H7780" s="9"/>
      <c r="I7780" s="9"/>
      <c r="J7780" s="9"/>
      <c r="K7780" s="9"/>
      <c r="L7780" s="9"/>
      <c r="M7780" s="9"/>
      <c r="N7780" s="9"/>
      <c r="O7780" s="12"/>
      <c r="P7780" s="9"/>
      <c r="Q7780" s="9"/>
    </row>
    <row r="7781" spans="1:17" x14ac:dyDescent="0.2">
      <c r="A7781" s="9"/>
      <c r="B7781" s="10"/>
      <c r="C7781" s="9"/>
      <c r="D7781" s="11"/>
      <c r="E7781" s="11"/>
      <c r="F7781" s="9"/>
      <c r="G7781" s="9"/>
      <c r="H7781" s="9"/>
      <c r="I7781" s="9"/>
      <c r="J7781" s="9"/>
      <c r="K7781" s="9"/>
      <c r="L7781" s="9"/>
      <c r="M7781" s="9"/>
      <c r="N7781" s="9"/>
      <c r="O7781" s="12"/>
      <c r="P7781" s="9"/>
      <c r="Q7781" s="9"/>
    </row>
    <row r="7782" spans="1:17" x14ac:dyDescent="0.2">
      <c r="A7782" s="9"/>
      <c r="B7782" s="10"/>
      <c r="C7782" s="9"/>
      <c r="D7782" s="11"/>
      <c r="E7782" s="11"/>
      <c r="F7782" s="9"/>
      <c r="G7782" s="9"/>
      <c r="H7782" s="9"/>
      <c r="I7782" s="9"/>
      <c r="J7782" s="9"/>
      <c r="K7782" s="9"/>
      <c r="L7782" s="9"/>
      <c r="M7782" s="9"/>
      <c r="N7782" s="9"/>
      <c r="O7782" s="12"/>
      <c r="P7782" s="9"/>
      <c r="Q7782" s="9"/>
    </row>
    <row r="7783" spans="1:17" x14ac:dyDescent="0.2">
      <c r="A7783" s="9"/>
      <c r="B7783" s="10"/>
      <c r="C7783" s="9"/>
      <c r="D7783" s="11"/>
      <c r="E7783" s="11"/>
      <c r="F7783" s="9"/>
      <c r="G7783" s="9"/>
      <c r="H7783" s="9"/>
      <c r="I7783" s="9"/>
      <c r="J7783" s="9"/>
      <c r="K7783" s="9"/>
      <c r="L7783" s="9"/>
      <c r="M7783" s="9"/>
      <c r="N7783" s="9"/>
      <c r="O7783" s="12"/>
      <c r="P7783" s="9"/>
      <c r="Q7783" s="9"/>
    </row>
    <row r="7784" spans="1:17" x14ac:dyDescent="0.2">
      <c r="A7784" s="9"/>
      <c r="B7784" s="10"/>
      <c r="C7784" s="9"/>
      <c r="D7784" s="11"/>
      <c r="E7784" s="11"/>
      <c r="F7784" s="9"/>
      <c r="G7784" s="9"/>
      <c r="H7784" s="9"/>
      <c r="I7784" s="9"/>
      <c r="J7784" s="9"/>
      <c r="K7784" s="9"/>
      <c r="L7784" s="9"/>
      <c r="M7784" s="9"/>
      <c r="N7784" s="9"/>
      <c r="O7784" s="12"/>
      <c r="P7784" s="9"/>
      <c r="Q7784" s="9"/>
    </row>
    <row r="7785" spans="1:17" x14ac:dyDescent="0.2">
      <c r="A7785" s="9"/>
      <c r="B7785" s="10"/>
      <c r="C7785" s="9"/>
      <c r="D7785" s="11"/>
      <c r="E7785" s="11"/>
      <c r="F7785" s="9"/>
      <c r="G7785" s="9"/>
      <c r="H7785" s="9"/>
      <c r="I7785" s="9"/>
      <c r="J7785" s="9"/>
      <c r="K7785" s="9"/>
      <c r="L7785" s="9"/>
      <c r="M7785" s="9"/>
      <c r="N7785" s="9"/>
      <c r="O7785" s="12"/>
      <c r="P7785" s="9"/>
      <c r="Q7785" s="9"/>
    </row>
    <row r="7786" spans="1:17" x14ac:dyDescent="0.2">
      <c r="A7786" s="9"/>
      <c r="B7786" s="10"/>
      <c r="C7786" s="9"/>
      <c r="D7786" s="11"/>
      <c r="E7786" s="11"/>
      <c r="F7786" s="9"/>
      <c r="G7786" s="9"/>
      <c r="H7786" s="9"/>
      <c r="I7786" s="9"/>
      <c r="J7786" s="9"/>
      <c r="K7786" s="9"/>
      <c r="L7786" s="9"/>
      <c r="M7786" s="9"/>
      <c r="N7786" s="9"/>
      <c r="O7786" s="12"/>
      <c r="P7786" s="9"/>
      <c r="Q7786" s="9"/>
    </row>
    <row r="7787" spans="1:17" x14ac:dyDescent="0.2">
      <c r="A7787" s="9"/>
      <c r="B7787" s="10"/>
      <c r="C7787" s="9"/>
      <c r="D7787" s="11"/>
      <c r="E7787" s="11"/>
      <c r="F7787" s="9"/>
      <c r="G7787" s="9"/>
      <c r="H7787" s="9"/>
      <c r="I7787" s="9"/>
      <c r="J7787" s="9"/>
      <c r="K7787" s="9"/>
      <c r="L7787" s="9"/>
      <c r="M7787" s="9"/>
      <c r="N7787" s="9"/>
      <c r="O7787" s="12"/>
      <c r="P7787" s="9"/>
      <c r="Q7787" s="9"/>
    </row>
    <row r="7788" spans="1:17" x14ac:dyDescent="0.2">
      <c r="A7788" s="9"/>
      <c r="B7788" s="10"/>
      <c r="C7788" s="9"/>
      <c r="D7788" s="11"/>
      <c r="E7788" s="11"/>
      <c r="F7788" s="9"/>
      <c r="G7788" s="9"/>
      <c r="H7788" s="9"/>
      <c r="I7788" s="9"/>
      <c r="J7788" s="9"/>
      <c r="K7788" s="9"/>
      <c r="L7788" s="9"/>
      <c r="M7788" s="9"/>
      <c r="N7788" s="9"/>
      <c r="O7788" s="12"/>
      <c r="P7788" s="9"/>
      <c r="Q7788" s="9"/>
    </row>
    <row r="7789" spans="1:17" x14ac:dyDescent="0.2">
      <c r="A7789" s="9"/>
      <c r="B7789" s="10"/>
      <c r="C7789" s="9"/>
      <c r="D7789" s="11"/>
      <c r="E7789" s="11"/>
      <c r="F7789" s="9"/>
      <c r="G7789" s="9"/>
      <c r="H7789" s="9"/>
      <c r="I7789" s="9"/>
      <c r="J7789" s="9"/>
      <c r="K7789" s="9"/>
      <c r="L7789" s="9"/>
      <c r="M7789" s="9"/>
      <c r="N7789" s="9"/>
      <c r="O7789" s="12"/>
      <c r="P7789" s="9"/>
      <c r="Q7789" s="9"/>
    </row>
    <row r="7790" spans="1:17" x14ac:dyDescent="0.2">
      <c r="A7790" s="9"/>
      <c r="B7790" s="10"/>
      <c r="C7790" s="9"/>
      <c r="D7790" s="11"/>
      <c r="E7790" s="11"/>
      <c r="F7790" s="9"/>
      <c r="G7790" s="9"/>
      <c r="H7790" s="9"/>
      <c r="I7790" s="9"/>
      <c r="J7790" s="9"/>
      <c r="K7790" s="9"/>
      <c r="L7790" s="9"/>
      <c r="M7790" s="9"/>
      <c r="N7790" s="9"/>
      <c r="O7790" s="12"/>
      <c r="P7790" s="9"/>
      <c r="Q7790" s="9"/>
    </row>
    <row r="7791" spans="1:17" x14ac:dyDescent="0.2">
      <c r="A7791" s="9"/>
      <c r="B7791" s="10"/>
      <c r="C7791" s="9"/>
      <c r="D7791" s="11"/>
      <c r="E7791" s="11"/>
      <c r="F7791" s="9"/>
      <c r="G7791" s="9"/>
      <c r="H7791" s="9"/>
      <c r="I7791" s="9"/>
      <c r="J7791" s="9"/>
      <c r="K7791" s="9"/>
      <c r="L7791" s="9"/>
      <c r="M7791" s="9"/>
      <c r="N7791" s="9"/>
      <c r="O7791" s="12"/>
      <c r="P7791" s="9"/>
      <c r="Q7791" s="9"/>
    </row>
    <row r="7792" spans="1:17" x14ac:dyDescent="0.2">
      <c r="A7792" s="9"/>
      <c r="B7792" s="10"/>
      <c r="C7792" s="9"/>
      <c r="D7792" s="11"/>
      <c r="E7792" s="11"/>
      <c r="F7792" s="9"/>
      <c r="G7792" s="9"/>
      <c r="H7792" s="9"/>
      <c r="I7792" s="9"/>
      <c r="J7792" s="9"/>
      <c r="K7792" s="9"/>
      <c r="L7792" s="9"/>
      <c r="M7792" s="9"/>
      <c r="N7792" s="9"/>
      <c r="O7792" s="12"/>
      <c r="P7792" s="9"/>
      <c r="Q7792" s="9"/>
    </row>
    <row r="7793" spans="1:17" x14ac:dyDescent="0.2">
      <c r="A7793" s="9"/>
      <c r="B7793" s="10"/>
      <c r="C7793" s="9"/>
      <c r="D7793" s="11"/>
      <c r="E7793" s="11"/>
      <c r="F7793" s="9"/>
      <c r="G7793" s="9"/>
      <c r="H7793" s="9"/>
      <c r="I7793" s="9"/>
      <c r="J7793" s="9"/>
      <c r="K7793" s="9"/>
      <c r="L7793" s="9"/>
      <c r="M7793" s="9"/>
      <c r="N7793" s="9"/>
      <c r="O7793" s="12"/>
      <c r="P7793" s="9"/>
      <c r="Q7793" s="9"/>
    </row>
    <row r="7794" spans="1:17" x14ac:dyDescent="0.2">
      <c r="A7794" s="9"/>
      <c r="B7794" s="10"/>
      <c r="C7794" s="9"/>
      <c r="D7794" s="11"/>
      <c r="E7794" s="11"/>
      <c r="F7794" s="9"/>
      <c r="G7794" s="9"/>
      <c r="H7794" s="9"/>
      <c r="I7794" s="9"/>
      <c r="J7794" s="9"/>
      <c r="K7794" s="9"/>
      <c r="L7794" s="9"/>
      <c r="M7794" s="9"/>
      <c r="N7794" s="9"/>
      <c r="O7794" s="12"/>
      <c r="P7794" s="9"/>
      <c r="Q7794" s="9"/>
    </row>
    <row r="7795" spans="1:17" x14ac:dyDescent="0.2">
      <c r="A7795" s="9"/>
      <c r="B7795" s="10"/>
      <c r="C7795" s="9"/>
      <c r="D7795" s="11"/>
      <c r="E7795" s="11"/>
      <c r="F7795" s="9"/>
      <c r="G7795" s="9"/>
      <c r="H7795" s="9"/>
      <c r="I7795" s="9"/>
      <c r="J7795" s="9"/>
      <c r="K7795" s="9"/>
      <c r="L7795" s="9"/>
      <c r="M7795" s="9"/>
      <c r="N7795" s="9"/>
      <c r="O7795" s="12"/>
      <c r="P7795" s="9"/>
      <c r="Q7795" s="9"/>
    </row>
    <row r="7796" spans="1:17" x14ac:dyDescent="0.2">
      <c r="A7796" s="9"/>
      <c r="B7796" s="10"/>
      <c r="C7796" s="9"/>
      <c r="D7796" s="11"/>
      <c r="E7796" s="11"/>
      <c r="F7796" s="9"/>
      <c r="G7796" s="9"/>
      <c r="H7796" s="9"/>
      <c r="I7796" s="9"/>
      <c r="J7796" s="9"/>
      <c r="K7796" s="9"/>
      <c r="L7796" s="9"/>
      <c r="M7796" s="9"/>
      <c r="N7796" s="9"/>
      <c r="O7796" s="12"/>
      <c r="P7796" s="9"/>
      <c r="Q7796" s="9"/>
    </row>
    <row r="7797" spans="1:17" x14ac:dyDescent="0.2">
      <c r="A7797" s="9"/>
      <c r="B7797" s="10"/>
      <c r="C7797" s="9"/>
      <c r="D7797" s="11"/>
      <c r="E7797" s="11"/>
      <c r="F7797" s="9"/>
      <c r="G7797" s="9"/>
      <c r="H7797" s="9"/>
      <c r="I7797" s="9"/>
      <c r="J7797" s="9"/>
      <c r="K7797" s="9"/>
      <c r="L7797" s="9"/>
      <c r="M7797" s="9"/>
      <c r="N7797" s="9"/>
      <c r="O7797" s="12"/>
      <c r="P7797" s="9"/>
      <c r="Q7797" s="9"/>
    </row>
    <row r="7798" spans="1:17" x14ac:dyDescent="0.2">
      <c r="A7798" s="9"/>
      <c r="B7798" s="10"/>
      <c r="C7798" s="9"/>
      <c r="D7798" s="11"/>
      <c r="E7798" s="11"/>
      <c r="F7798" s="9"/>
      <c r="G7798" s="9"/>
      <c r="H7798" s="9"/>
      <c r="I7798" s="9"/>
      <c r="J7798" s="9"/>
      <c r="K7798" s="9"/>
      <c r="L7798" s="9"/>
      <c r="M7798" s="9"/>
      <c r="N7798" s="9"/>
      <c r="O7798" s="12"/>
      <c r="P7798" s="9"/>
      <c r="Q7798" s="9"/>
    </row>
    <row r="7799" spans="1:17" x14ac:dyDescent="0.2">
      <c r="A7799" s="9"/>
      <c r="B7799" s="10"/>
      <c r="C7799" s="9"/>
      <c r="D7799" s="11"/>
      <c r="E7799" s="11"/>
      <c r="F7799" s="9"/>
      <c r="G7799" s="9"/>
      <c r="H7799" s="9"/>
      <c r="I7799" s="9"/>
      <c r="J7799" s="9"/>
      <c r="K7799" s="9"/>
      <c r="L7799" s="9"/>
      <c r="M7799" s="9"/>
      <c r="N7799" s="9"/>
      <c r="O7799" s="12"/>
      <c r="P7799" s="9"/>
      <c r="Q7799" s="9"/>
    </row>
    <row r="7800" spans="1:17" x14ac:dyDescent="0.2">
      <c r="A7800" s="9"/>
      <c r="B7800" s="10"/>
      <c r="C7800" s="9"/>
      <c r="D7800" s="11"/>
      <c r="E7800" s="11"/>
      <c r="F7800" s="9"/>
      <c r="G7800" s="9"/>
      <c r="H7800" s="9"/>
      <c r="I7800" s="9"/>
      <c r="J7800" s="9"/>
      <c r="K7800" s="9"/>
      <c r="L7800" s="9"/>
      <c r="M7800" s="9"/>
      <c r="N7800" s="9"/>
      <c r="O7800" s="12"/>
      <c r="P7800" s="9"/>
      <c r="Q7800" s="9"/>
    </row>
    <row r="7801" spans="1:17" x14ac:dyDescent="0.2">
      <c r="A7801" s="9"/>
      <c r="B7801" s="10"/>
      <c r="C7801" s="9"/>
      <c r="D7801" s="11"/>
      <c r="E7801" s="11"/>
      <c r="F7801" s="9"/>
      <c r="G7801" s="9"/>
      <c r="H7801" s="9"/>
      <c r="I7801" s="9"/>
      <c r="J7801" s="9"/>
      <c r="K7801" s="9"/>
      <c r="L7801" s="9"/>
      <c r="M7801" s="9"/>
      <c r="N7801" s="9"/>
      <c r="O7801" s="12"/>
      <c r="P7801" s="9"/>
      <c r="Q7801" s="9"/>
    </row>
    <row r="7802" spans="1:17" x14ac:dyDescent="0.2">
      <c r="A7802" s="9"/>
      <c r="B7802" s="10"/>
      <c r="C7802" s="9"/>
      <c r="D7802" s="11"/>
      <c r="E7802" s="11"/>
      <c r="F7802" s="9"/>
      <c r="G7802" s="9"/>
      <c r="H7802" s="9"/>
      <c r="I7802" s="9"/>
      <c r="J7802" s="9"/>
      <c r="K7802" s="9"/>
      <c r="L7802" s="9"/>
      <c r="M7802" s="9"/>
      <c r="N7802" s="9"/>
      <c r="O7802" s="12"/>
      <c r="P7802" s="9"/>
      <c r="Q7802" s="9"/>
    </row>
    <row r="7803" spans="1:17" x14ac:dyDescent="0.2">
      <c r="A7803" s="9"/>
      <c r="B7803" s="10"/>
      <c r="C7803" s="9"/>
      <c r="D7803" s="11"/>
      <c r="E7803" s="11"/>
      <c r="F7803" s="9"/>
      <c r="G7803" s="9"/>
      <c r="H7803" s="9"/>
      <c r="I7803" s="9"/>
      <c r="J7803" s="9"/>
      <c r="K7803" s="9"/>
      <c r="L7803" s="9"/>
      <c r="M7803" s="9"/>
      <c r="N7803" s="9"/>
      <c r="O7803" s="12"/>
      <c r="P7803" s="9"/>
      <c r="Q7803" s="9"/>
    </row>
    <row r="7804" spans="1:17" x14ac:dyDescent="0.2">
      <c r="A7804" s="9"/>
      <c r="B7804" s="10"/>
      <c r="C7804" s="9"/>
      <c r="D7804" s="11"/>
      <c r="E7804" s="11"/>
      <c r="F7804" s="9"/>
      <c r="G7804" s="9"/>
      <c r="H7804" s="9"/>
      <c r="I7804" s="9"/>
      <c r="J7804" s="9"/>
      <c r="K7804" s="9"/>
      <c r="L7804" s="9"/>
      <c r="M7804" s="9"/>
      <c r="N7804" s="9"/>
      <c r="O7804" s="12"/>
      <c r="P7804" s="9"/>
      <c r="Q7804" s="9"/>
    </row>
    <row r="7805" spans="1:17" x14ac:dyDescent="0.2">
      <c r="A7805" s="9"/>
      <c r="B7805" s="10"/>
      <c r="C7805" s="9"/>
      <c r="D7805" s="11"/>
      <c r="E7805" s="11"/>
      <c r="F7805" s="9"/>
      <c r="G7805" s="9"/>
      <c r="H7805" s="9"/>
      <c r="I7805" s="9"/>
      <c r="J7805" s="9"/>
      <c r="K7805" s="9"/>
      <c r="L7805" s="9"/>
      <c r="M7805" s="9"/>
      <c r="N7805" s="9"/>
      <c r="O7805" s="12"/>
      <c r="P7805" s="9"/>
      <c r="Q7805" s="9"/>
    </row>
    <row r="7806" spans="1:17" x14ac:dyDescent="0.2">
      <c r="A7806" s="9"/>
      <c r="B7806" s="10"/>
      <c r="C7806" s="9"/>
      <c r="D7806" s="11"/>
      <c r="E7806" s="11"/>
      <c r="F7806" s="9"/>
      <c r="G7806" s="9"/>
      <c r="H7806" s="9"/>
      <c r="I7806" s="9"/>
      <c r="J7806" s="9"/>
      <c r="K7806" s="9"/>
      <c r="L7806" s="9"/>
      <c r="M7806" s="9"/>
      <c r="N7806" s="9"/>
      <c r="O7806" s="12"/>
      <c r="P7806" s="9"/>
      <c r="Q7806" s="9"/>
    </row>
    <row r="7807" spans="1:17" x14ac:dyDescent="0.2">
      <c r="A7807" s="9"/>
      <c r="B7807" s="10"/>
      <c r="C7807" s="9"/>
      <c r="D7807" s="11"/>
      <c r="E7807" s="11"/>
      <c r="F7807" s="9"/>
      <c r="G7807" s="9"/>
      <c r="H7807" s="9"/>
      <c r="I7807" s="9"/>
      <c r="J7807" s="9"/>
      <c r="K7807" s="9"/>
      <c r="L7807" s="9"/>
      <c r="M7807" s="9"/>
      <c r="N7807" s="9"/>
      <c r="O7807" s="12"/>
      <c r="P7807" s="9"/>
      <c r="Q7807" s="9"/>
    </row>
    <row r="7808" spans="1:17" x14ac:dyDescent="0.2">
      <c r="A7808" s="9"/>
      <c r="B7808" s="10"/>
      <c r="C7808" s="9"/>
      <c r="D7808" s="11"/>
      <c r="E7808" s="11"/>
      <c r="F7808" s="9"/>
      <c r="G7808" s="9"/>
      <c r="H7808" s="9"/>
      <c r="I7808" s="9"/>
      <c r="J7808" s="9"/>
      <c r="K7808" s="9"/>
      <c r="L7808" s="9"/>
      <c r="M7808" s="9"/>
      <c r="N7808" s="9"/>
      <c r="O7808" s="12"/>
      <c r="P7808" s="9"/>
      <c r="Q7808" s="9"/>
    </row>
    <row r="7809" spans="1:17" x14ac:dyDescent="0.2">
      <c r="A7809" s="9"/>
      <c r="B7809" s="10"/>
      <c r="C7809" s="9"/>
      <c r="D7809" s="11"/>
      <c r="E7809" s="11"/>
      <c r="F7809" s="9"/>
      <c r="G7809" s="9"/>
      <c r="H7809" s="9"/>
      <c r="I7809" s="9"/>
      <c r="J7809" s="9"/>
      <c r="K7809" s="9"/>
      <c r="L7809" s="9"/>
      <c r="M7809" s="9"/>
      <c r="N7809" s="9"/>
      <c r="O7809" s="12"/>
      <c r="P7809" s="9"/>
      <c r="Q7809" s="9"/>
    </row>
    <row r="7810" spans="1:17" x14ac:dyDescent="0.2">
      <c r="A7810" s="9"/>
      <c r="B7810" s="10"/>
      <c r="C7810" s="9"/>
      <c r="D7810" s="11"/>
      <c r="E7810" s="11"/>
      <c r="F7810" s="9"/>
      <c r="G7810" s="9"/>
      <c r="H7810" s="9"/>
      <c r="I7810" s="9"/>
      <c r="J7810" s="9"/>
      <c r="K7810" s="9"/>
      <c r="L7810" s="9"/>
      <c r="M7810" s="9"/>
      <c r="N7810" s="9"/>
      <c r="O7810" s="12"/>
      <c r="P7810" s="9"/>
      <c r="Q7810" s="9"/>
    </row>
    <row r="7811" spans="1:17" x14ac:dyDescent="0.2">
      <c r="A7811" s="9"/>
      <c r="B7811" s="10"/>
      <c r="C7811" s="9"/>
      <c r="D7811" s="11"/>
      <c r="E7811" s="11"/>
      <c r="F7811" s="9"/>
      <c r="G7811" s="9"/>
      <c r="H7811" s="9"/>
      <c r="I7811" s="9"/>
      <c r="J7811" s="9"/>
      <c r="K7811" s="9"/>
      <c r="L7811" s="9"/>
      <c r="M7811" s="9"/>
      <c r="N7811" s="9"/>
      <c r="O7811" s="12"/>
      <c r="P7811" s="9"/>
      <c r="Q7811" s="9"/>
    </row>
    <row r="7812" spans="1:17" x14ac:dyDescent="0.2">
      <c r="A7812" s="9"/>
      <c r="B7812" s="10"/>
      <c r="C7812" s="9"/>
      <c r="D7812" s="11"/>
      <c r="E7812" s="11"/>
      <c r="F7812" s="9"/>
      <c r="G7812" s="9"/>
      <c r="H7812" s="9"/>
      <c r="I7812" s="9"/>
      <c r="J7812" s="9"/>
      <c r="K7812" s="9"/>
      <c r="L7812" s="9"/>
      <c r="M7812" s="9"/>
      <c r="N7812" s="9"/>
      <c r="O7812" s="12"/>
      <c r="P7812" s="9"/>
      <c r="Q7812" s="9"/>
    </row>
    <row r="7813" spans="1:17" x14ac:dyDescent="0.2">
      <c r="A7813" s="9"/>
      <c r="B7813" s="10"/>
      <c r="C7813" s="9"/>
      <c r="D7813" s="11"/>
      <c r="E7813" s="11"/>
      <c r="F7813" s="9"/>
      <c r="G7813" s="9"/>
      <c r="H7813" s="9"/>
      <c r="I7813" s="9"/>
      <c r="J7813" s="9"/>
      <c r="K7813" s="9"/>
      <c r="L7813" s="9"/>
      <c r="M7813" s="9"/>
      <c r="N7813" s="9"/>
      <c r="O7813" s="12"/>
      <c r="P7813" s="9"/>
      <c r="Q7813" s="9"/>
    </row>
    <row r="7814" spans="1:17" x14ac:dyDescent="0.2">
      <c r="A7814" s="9"/>
      <c r="B7814" s="10"/>
      <c r="C7814" s="9"/>
      <c r="D7814" s="11"/>
      <c r="E7814" s="11"/>
      <c r="F7814" s="9"/>
      <c r="G7814" s="9"/>
      <c r="H7814" s="9"/>
      <c r="I7814" s="9"/>
      <c r="J7814" s="9"/>
      <c r="K7814" s="9"/>
      <c r="L7814" s="9"/>
      <c r="M7814" s="9"/>
      <c r="N7814" s="9"/>
      <c r="O7814" s="12"/>
      <c r="P7814" s="9"/>
      <c r="Q7814" s="9"/>
    </row>
    <row r="7815" spans="1:17" x14ac:dyDescent="0.2">
      <c r="A7815" s="9"/>
      <c r="B7815" s="10"/>
      <c r="C7815" s="9"/>
      <c r="D7815" s="11"/>
      <c r="E7815" s="11"/>
      <c r="F7815" s="9"/>
      <c r="G7815" s="9"/>
      <c r="H7815" s="9"/>
      <c r="I7815" s="9"/>
      <c r="J7815" s="9"/>
      <c r="K7815" s="9"/>
      <c r="L7815" s="9"/>
      <c r="M7815" s="9"/>
      <c r="N7815" s="9"/>
      <c r="O7815" s="12"/>
      <c r="P7815" s="9"/>
      <c r="Q7815" s="9"/>
    </row>
    <row r="7816" spans="1:17" x14ac:dyDescent="0.2">
      <c r="A7816" s="9"/>
      <c r="B7816" s="10"/>
      <c r="C7816" s="9"/>
      <c r="D7816" s="11"/>
      <c r="E7816" s="11"/>
      <c r="F7816" s="9"/>
      <c r="G7816" s="9"/>
      <c r="H7816" s="9"/>
      <c r="I7816" s="9"/>
      <c r="J7816" s="9"/>
      <c r="K7816" s="9"/>
      <c r="L7816" s="9"/>
      <c r="M7816" s="9"/>
      <c r="N7816" s="9"/>
      <c r="O7816" s="12"/>
      <c r="P7816" s="9"/>
      <c r="Q7816" s="9"/>
    </row>
    <row r="7817" spans="1:17" x14ac:dyDescent="0.2">
      <c r="A7817" s="9"/>
      <c r="B7817" s="10"/>
      <c r="C7817" s="9"/>
      <c r="D7817" s="11"/>
      <c r="E7817" s="11"/>
      <c r="F7817" s="9"/>
      <c r="G7817" s="9"/>
      <c r="H7817" s="9"/>
      <c r="I7817" s="9"/>
      <c r="J7817" s="9"/>
      <c r="K7817" s="9"/>
      <c r="L7817" s="9"/>
      <c r="M7817" s="9"/>
      <c r="N7817" s="9"/>
      <c r="O7817" s="12"/>
      <c r="P7817" s="9"/>
      <c r="Q7817" s="9"/>
    </row>
    <row r="7818" spans="1:17" x14ac:dyDescent="0.2">
      <c r="A7818" s="9"/>
      <c r="B7818" s="10"/>
      <c r="C7818" s="9"/>
      <c r="D7818" s="11"/>
      <c r="E7818" s="11"/>
      <c r="F7818" s="9"/>
      <c r="G7818" s="9"/>
      <c r="H7818" s="9"/>
      <c r="I7818" s="9"/>
      <c r="J7818" s="9"/>
      <c r="K7818" s="9"/>
      <c r="L7818" s="9"/>
      <c r="M7818" s="9"/>
      <c r="N7818" s="9"/>
      <c r="O7818" s="12"/>
      <c r="P7818" s="9"/>
      <c r="Q7818" s="9"/>
    </row>
    <row r="7819" spans="1:17" x14ac:dyDescent="0.2">
      <c r="A7819" s="9"/>
      <c r="B7819" s="10"/>
      <c r="C7819" s="9"/>
      <c r="D7819" s="11"/>
      <c r="E7819" s="11"/>
      <c r="F7819" s="9"/>
      <c r="G7819" s="9"/>
      <c r="H7819" s="9"/>
      <c r="I7819" s="9"/>
      <c r="J7819" s="9"/>
      <c r="K7819" s="9"/>
      <c r="L7819" s="9"/>
      <c r="M7819" s="9"/>
      <c r="N7819" s="9"/>
      <c r="O7819" s="12"/>
      <c r="P7819" s="9"/>
      <c r="Q7819" s="9"/>
    </row>
    <row r="7820" spans="1:17" x14ac:dyDescent="0.2">
      <c r="A7820" s="9"/>
      <c r="B7820" s="10"/>
      <c r="C7820" s="9"/>
      <c r="D7820" s="11"/>
      <c r="E7820" s="11"/>
      <c r="F7820" s="9"/>
      <c r="G7820" s="9"/>
      <c r="H7820" s="9"/>
      <c r="I7820" s="9"/>
      <c r="J7820" s="9"/>
      <c r="K7820" s="9"/>
      <c r="L7820" s="9"/>
      <c r="M7820" s="9"/>
      <c r="N7820" s="9"/>
      <c r="O7820" s="12"/>
      <c r="P7820" s="9"/>
      <c r="Q7820" s="9"/>
    </row>
    <row r="7821" spans="1:17" x14ac:dyDescent="0.2">
      <c r="A7821" s="9"/>
      <c r="B7821" s="10"/>
      <c r="C7821" s="9"/>
      <c r="D7821" s="11"/>
      <c r="E7821" s="11"/>
      <c r="F7821" s="9"/>
      <c r="G7821" s="9"/>
      <c r="H7821" s="9"/>
      <c r="I7821" s="9"/>
      <c r="J7821" s="9"/>
      <c r="K7821" s="9"/>
      <c r="L7821" s="9"/>
      <c r="M7821" s="9"/>
      <c r="N7821" s="9"/>
      <c r="O7821" s="12"/>
      <c r="P7821" s="9"/>
      <c r="Q7821" s="9"/>
    </row>
    <row r="7822" spans="1:17" x14ac:dyDescent="0.2">
      <c r="A7822" s="9"/>
      <c r="B7822" s="10"/>
      <c r="C7822" s="9"/>
      <c r="D7822" s="11"/>
      <c r="E7822" s="11"/>
      <c r="F7822" s="9"/>
      <c r="G7822" s="9"/>
      <c r="H7822" s="9"/>
      <c r="I7822" s="9"/>
      <c r="J7822" s="9"/>
      <c r="K7822" s="9"/>
      <c r="L7822" s="9"/>
      <c r="M7822" s="9"/>
      <c r="N7822" s="9"/>
      <c r="O7822" s="12"/>
      <c r="P7822" s="9"/>
      <c r="Q7822" s="9"/>
    </row>
    <row r="7823" spans="1:17" x14ac:dyDescent="0.2">
      <c r="A7823" s="9"/>
      <c r="B7823" s="10"/>
      <c r="C7823" s="9"/>
      <c r="D7823" s="11"/>
      <c r="E7823" s="11"/>
      <c r="F7823" s="9"/>
      <c r="G7823" s="9"/>
      <c r="H7823" s="9"/>
      <c r="I7823" s="9"/>
      <c r="J7823" s="9"/>
      <c r="K7823" s="9"/>
      <c r="L7823" s="9"/>
      <c r="M7823" s="9"/>
      <c r="N7823" s="9"/>
      <c r="O7823" s="12"/>
      <c r="P7823" s="9"/>
      <c r="Q7823" s="9"/>
    </row>
    <row r="7824" spans="1:17" x14ac:dyDescent="0.2">
      <c r="A7824" s="9"/>
      <c r="B7824" s="10"/>
      <c r="C7824" s="9"/>
      <c r="D7824" s="11"/>
      <c r="E7824" s="11"/>
      <c r="F7824" s="9"/>
      <c r="G7824" s="9"/>
      <c r="H7824" s="9"/>
      <c r="I7824" s="9"/>
      <c r="J7824" s="9"/>
      <c r="K7824" s="9"/>
      <c r="L7824" s="9"/>
      <c r="M7824" s="9"/>
      <c r="N7824" s="9"/>
      <c r="O7824" s="12"/>
      <c r="P7824" s="9"/>
      <c r="Q7824" s="9"/>
    </row>
    <row r="7825" spans="1:17" x14ac:dyDescent="0.2">
      <c r="A7825" s="9"/>
      <c r="B7825" s="10"/>
      <c r="C7825" s="9"/>
      <c r="D7825" s="11"/>
      <c r="E7825" s="11"/>
      <c r="F7825" s="9"/>
      <c r="G7825" s="9"/>
      <c r="H7825" s="9"/>
      <c r="I7825" s="9"/>
      <c r="J7825" s="9"/>
      <c r="K7825" s="9"/>
      <c r="L7825" s="9"/>
      <c r="M7825" s="9"/>
      <c r="N7825" s="9"/>
      <c r="O7825" s="12"/>
      <c r="P7825" s="9"/>
      <c r="Q7825" s="9"/>
    </row>
    <row r="7826" spans="1:17" x14ac:dyDescent="0.2">
      <c r="A7826" s="9"/>
      <c r="B7826" s="10"/>
      <c r="C7826" s="9"/>
      <c r="D7826" s="11"/>
      <c r="E7826" s="11"/>
      <c r="F7826" s="9"/>
      <c r="G7826" s="9"/>
      <c r="H7826" s="9"/>
      <c r="I7826" s="9"/>
      <c r="J7826" s="9"/>
      <c r="K7826" s="9"/>
      <c r="L7826" s="9"/>
      <c r="M7826" s="9"/>
      <c r="N7826" s="9"/>
      <c r="O7826" s="12"/>
      <c r="P7826" s="9"/>
      <c r="Q7826" s="9"/>
    </row>
    <row r="7827" spans="1:17" x14ac:dyDescent="0.2">
      <c r="A7827" s="9"/>
      <c r="B7827" s="10"/>
      <c r="C7827" s="9"/>
      <c r="D7827" s="11"/>
      <c r="E7827" s="11"/>
      <c r="F7827" s="9"/>
      <c r="G7827" s="9"/>
      <c r="H7827" s="9"/>
      <c r="I7827" s="9"/>
      <c r="J7827" s="9"/>
      <c r="K7827" s="9"/>
      <c r="L7827" s="9"/>
      <c r="M7827" s="9"/>
      <c r="N7827" s="9"/>
      <c r="O7827" s="12"/>
      <c r="P7827" s="9"/>
      <c r="Q7827" s="9"/>
    </row>
    <row r="7828" spans="1:17" x14ac:dyDescent="0.2">
      <c r="A7828" s="9"/>
      <c r="B7828" s="10"/>
      <c r="C7828" s="9"/>
      <c r="D7828" s="11"/>
      <c r="E7828" s="11"/>
      <c r="F7828" s="9"/>
      <c r="G7828" s="9"/>
      <c r="H7828" s="9"/>
      <c r="I7828" s="9"/>
      <c r="J7828" s="9"/>
      <c r="K7828" s="9"/>
      <c r="L7828" s="9"/>
      <c r="M7828" s="9"/>
      <c r="N7828" s="9"/>
      <c r="O7828" s="12"/>
      <c r="P7828" s="9"/>
      <c r="Q7828" s="9"/>
    </row>
    <row r="7829" spans="1:17" x14ac:dyDescent="0.2">
      <c r="A7829" s="9"/>
      <c r="B7829" s="10"/>
      <c r="C7829" s="9"/>
      <c r="D7829" s="11"/>
      <c r="E7829" s="11"/>
      <c r="F7829" s="9"/>
      <c r="G7829" s="9"/>
      <c r="H7829" s="9"/>
      <c r="I7829" s="9"/>
      <c r="J7829" s="9"/>
      <c r="K7829" s="9"/>
      <c r="L7829" s="9"/>
      <c r="M7829" s="9"/>
      <c r="N7829" s="9"/>
      <c r="O7829" s="12"/>
      <c r="P7829" s="9"/>
      <c r="Q7829" s="9"/>
    </row>
    <row r="7830" spans="1:17" x14ac:dyDescent="0.2">
      <c r="A7830" s="9"/>
      <c r="B7830" s="10"/>
      <c r="C7830" s="9"/>
      <c r="D7830" s="11"/>
      <c r="E7830" s="11"/>
      <c r="F7830" s="9"/>
      <c r="G7830" s="9"/>
      <c r="H7830" s="9"/>
      <c r="I7830" s="9"/>
      <c r="J7830" s="9"/>
      <c r="K7830" s="9"/>
      <c r="L7830" s="9"/>
      <c r="M7830" s="9"/>
      <c r="N7830" s="9"/>
      <c r="O7830" s="12"/>
      <c r="P7830" s="9"/>
      <c r="Q7830" s="9"/>
    </row>
    <row r="7831" spans="1:17" x14ac:dyDescent="0.2">
      <c r="A7831" s="9"/>
      <c r="B7831" s="10"/>
      <c r="C7831" s="9"/>
      <c r="D7831" s="11"/>
      <c r="E7831" s="11"/>
      <c r="F7831" s="9"/>
      <c r="G7831" s="9"/>
      <c r="H7831" s="9"/>
      <c r="I7831" s="9"/>
      <c r="J7831" s="9"/>
      <c r="K7831" s="9"/>
      <c r="L7831" s="9"/>
      <c r="M7831" s="9"/>
      <c r="N7831" s="9"/>
      <c r="O7831" s="12"/>
      <c r="P7831" s="9"/>
      <c r="Q7831" s="9"/>
    </row>
    <row r="7832" spans="1:17" x14ac:dyDescent="0.2">
      <c r="A7832" s="9"/>
      <c r="B7832" s="10"/>
      <c r="C7832" s="9"/>
      <c r="D7832" s="11"/>
      <c r="E7832" s="11"/>
      <c r="F7832" s="9"/>
      <c r="G7832" s="9"/>
      <c r="H7832" s="9"/>
      <c r="I7832" s="9"/>
      <c r="J7832" s="9"/>
      <c r="K7832" s="9"/>
      <c r="L7832" s="9"/>
      <c r="M7832" s="9"/>
      <c r="N7832" s="9"/>
      <c r="O7832" s="12"/>
      <c r="P7832" s="9"/>
      <c r="Q7832" s="9"/>
    </row>
    <row r="7833" spans="1:17" x14ac:dyDescent="0.2">
      <c r="A7833" s="9"/>
      <c r="B7833" s="10"/>
      <c r="C7833" s="9"/>
      <c r="D7833" s="11"/>
      <c r="E7833" s="11"/>
      <c r="F7833" s="9"/>
      <c r="G7833" s="9"/>
      <c r="H7833" s="9"/>
      <c r="I7833" s="9"/>
      <c r="J7833" s="9"/>
      <c r="K7833" s="9"/>
      <c r="L7833" s="9"/>
      <c r="M7833" s="9"/>
      <c r="N7833" s="9"/>
      <c r="O7833" s="12"/>
      <c r="P7833" s="9"/>
      <c r="Q7833" s="9"/>
    </row>
    <row r="7834" spans="1:17" x14ac:dyDescent="0.2">
      <c r="A7834" s="9"/>
      <c r="B7834" s="10"/>
      <c r="C7834" s="9"/>
      <c r="D7834" s="11"/>
      <c r="E7834" s="11"/>
      <c r="F7834" s="9"/>
      <c r="G7834" s="9"/>
      <c r="H7834" s="9"/>
      <c r="I7834" s="9"/>
      <c r="J7834" s="9"/>
      <c r="K7834" s="9"/>
      <c r="L7834" s="9"/>
      <c r="M7834" s="9"/>
      <c r="N7834" s="9"/>
      <c r="O7834" s="12"/>
      <c r="P7834" s="9"/>
      <c r="Q7834" s="9"/>
    </row>
    <row r="7835" spans="1:17" x14ac:dyDescent="0.2">
      <c r="A7835" s="9"/>
      <c r="B7835" s="10"/>
      <c r="C7835" s="9"/>
      <c r="D7835" s="11"/>
      <c r="E7835" s="11"/>
      <c r="F7835" s="9"/>
      <c r="G7835" s="9"/>
      <c r="H7835" s="9"/>
      <c r="I7835" s="9"/>
      <c r="J7835" s="9"/>
      <c r="K7835" s="9"/>
      <c r="L7835" s="9"/>
      <c r="M7835" s="9"/>
      <c r="N7835" s="9"/>
      <c r="O7835" s="12"/>
      <c r="P7835" s="9"/>
      <c r="Q7835" s="9"/>
    </row>
    <row r="7836" spans="1:17" x14ac:dyDescent="0.2">
      <c r="A7836" s="9"/>
      <c r="B7836" s="10"/>
      <c r="C7836" s="9"/>
      <c r="D7836" s="11"/>
      <c r="E7836" s="11"/>
      <c r="F7836" s="9"/>
      <c r="G7836" s="9"/>
      <c r="H7836" s="9"/>
      <c r="I7836" s="9"/>
      <c r="J7836" s="9"/>
      <c r="K7836" s="9"/>
      <c r="L7836" s="9"/>
      <c r="M7836" s="9"/>
      <c r="N7836" s="9"/>
      <c r="O7836" s="12"/>
      <c r="P7836" s="9"/>
      <c r="Q7836" s="9"/>
    </row>
    <row r="7837" spans="1:17" x14ac:dyDescent="0.2">
      <c r="A7837" s="9"/>
      <c r="B7837" s="10"/>
      <c r="C7837" s="9"/>
      <c r="D7837" s="11"/>
      <c r="E7837" s="11"/>
      <c r="F7837" s="9"/>
      <c r="G7837" s="9"/>
      <c r="H7837" s="9"/>
      <c r="I7837" s="9"/>
      <c r="J7837" s="9"/>
      <c r="K7837" s="9"/>
      <c r="L7837" s="9"/>
      <c r="M7837" s="9"/>
      <c r="N7837" s="9"/>
      <c r="O7837" s="12"/>
      <c r="P7837" s="9"/>
      <c r="Q7837" s="9"/>
    </row>
    <row r="7838" spans="1:17" x14ac:dyDescent="0.2">
      <c r="A7838" s="9"/>
      <c r="B7838" s="10"/>
      <c r="C7838" s="9"/>
      <c r="D7838" s="11"/>
      <c r="E7838" s="11"/>
      <c r="F7838" s="9"/>
      <c r="G7838" s="9"/>
      <c r="H7838" s="9"/>
      <c r="I7838" s="9"/>
      <c r="J7838" s="9"/>
      <c r="K7838" s="9"/>
      <c r="L7838" s="9"/>
      <c r="M7838" s="9"/>
      <c r="N7838" s="9"/>
      <c r="O7838" s="12"/>
      <c r="P7838" s="9"/>
      <c r="Q7838" s="9"/>
    </row>
    <row r="7839" spans="1:17" x14ac:dyDescent="0.2">
      <c r="A7839" s="9"/>
      <c r="B7839" s="10"/>
      <c r="C7839" s="9"/>
      <c r="D7839" s="11"/>
      <c r="E7839" s="11"/>
      <c r="F7839" s="9"/>
      <c r="G7839" s="9"/>
      <c r="H7839" s="9"/>
      <c r="I7839" s="9"/>
      <c r="J7839" s="9"/>
      <c r="K7839" s="9"/>
      <c r="L7839" s="9"/>
      <c r="M7839" s="9"/>
      <c r="N7839" s="9"/>
      <c r="O7839" s="12"/>
      <c r="P7839" s="9"/>
      <c r="Q7839" s="9"/>
    </row>
    <row r="7840" spans="1:17" x14ac:dyDescent="0.2">
      <c r="A7840" s="9"/>
      <c r="B7840" s="10"/>
      <c r="C7840" s="9"/>
      <c r="D7840" s="11"/>
      <c r="E7840" s="11"/>
      <c r="F7840" s="9"/>
      <c r="G7840" s="9"/>
      <c r="H7840" s="9"/>
      <c r="I7840" s="9"/>
      <c r="J7840" s="9"/>
      <c r="K7840" s="9"/>
      <c r="L7840" s="9"/>
      <c r="M7840" s="9"/>
      <c r="N7840" s="9"/>
      <c r="O7840" s="12"/>
      <c r="P7840" s="9"/>
      <c r="Q7840" s="9"/>
    </row>
    <row r="7841" spans="1:17" x14ac:dyDescent="0.2">
      <c r="A7841" s="9"/>
      <c r="B7841" s="10"/>
      <c r="C7841" s="9"/>
      <c r="D7841" s="11"/>
      <c r="E7841" s="11"/>
      <c r="F7841" s="9"/>
      <c r="G7841" s="9"/>
      <c r="H7841" s="9"/>
      <c r="I7841" s="9"/>
      <c r="J7841" s="9"/>
      <c r="K7841" s="9"/>
      <c r="L7841" s="9"/>
      <c r="M7841" s="9"/>
      <c r="N7841" s="9"/>
      <c r="O7841" s="12"/>
      <c r="P7841" s="9"/>
      <c r="Q7841" s="9"/>
    </row>
    <row r="7842" spans="1:17" x14ac:dyDescent="0.2">
      <c r="A7842" s="9"/>
      <c r="B7842" s="10"/>
      <c r="C7842" s="9"/>
      <c r="D7842" s="11"/>
      <c r="E7842" s="11"/>
      <c r="F7842" s="9"/>
      <c r="G7842" s="9"/>
      <c r="H7842" s="9"/>
      <c r="I7842" s="9"/>
      <c r="J7842" s="9"/>
      <c r="K7842" s="9"/>
      <c r="L7842" s="9"/>
      <c r="M7842" s="9"/>
      <c r="N7842" s="9"/>
      <c r="O7842" s="12"/>
      <c r="P7842" s="9"/>
      <c r="Q7842" s="9"/>
    </row>
    <row r="7843" spans="1:17" x14ac:dyDescent="0.2">
      <c r="A7843" s="9"/>
      <c r="B7843" s="10"/>
      <c r="C7843" s="9"/>
      <c r="D7843" s="11"/>
      <c r="E7843" s="11"/>
      <c r="F7843" s="9"/>
      <c r="G7843" s="9"/>
      <c r="H7843" s="9"/>
      <c r="I7843" s="9"/>
      <c r="J7843" s="9"/>
      <c r="K7843" s="9"/>
      <c r="L7843" s="9"/>
      <c r="M7843" s="9"/>
      <c r="N7843" s="9"/>
      <c r="O7843" s="12"/>
      <c r="P7843" s="9"/>
      <c r="Q7843" s="9"/>
    </row>
    <row r="7844" spans="1:17" x14ac:dyDescent="0.2">
      <c r="A7844" s="9"/>
      <c r="B7844" s="10"/>
      <c r="C7844" s="9"/>
      <c r="D7844" s="11"/>
      <c r="E7844" s="11"/>
      <c r="F7844" s="9"/>
      <c r="G7844" s="9"/>
      <c r="H7844" s="9"/>
      <c r="I7844" s="9"/>
      <c r="J7844" s="9"/>
      <c r="K7844" s="9"/>
      <c r="L7844" s="9"/>
      <c r="M7844" s="9"/>
      <c r="N7844" s="9"/>
      <c r="O7844" s="12"/>
      <c r="P7844" s="9"/>
      <c r="Q7844" s="9"/>
    </row>
    <row r="7845" spans="1:17" x14ac:dyDescent="0.2">
      <c r="A7845" s="9"/>
      <c r="B7845" s="10"/>
      <c r="C7845" s="9"/>
      <c r="D7845" s="11"/>
      <c r="E7845" s="11"/>
      <c r="F7845" s="9"/>
      <c r="G7845" s="9"/>
      <c r="H7845" s="9"/>
      <c r="I7845" s="9"/>
      <c r="J7845" s="9"/>
      <c r="K7845" s="9"/>
      <c r="L7845" s="9"/>
      <c r="M7845" s="9"/>
      <c r="N7845" s="9"/>
      <c r="O7845" s="12"/>
      <c r="P7845" s="9"/>
      <c r="Q7845" s="9"/>
    </row>
    <row r="7846" spans="1:17" x14ac:dyDescent="0.2">
      <c r="A7846" s="9"/>
      <c r="B7846" s="10"/>
      <c r="C7846" s="9"/>
      <c r="D7846" s="11"/>
      <c r="E7846" s="11"/>
      <c r="F7846" s="9"/>
      <c r="G7846" s="9"/>
      <c r="H7846" s="9"/>
      <c r="I7846" s="9"/>
      <c r="J7846" s="9"/>
      <c r="K7846" s="9"/>
      <c r="L7846" s="9"/>
      <c r="M7846" s="9"/>
      <c r="N7846" s="9"/>
      <c r="O7846" s="12"/>
      <c r="P7846" s="9"/>
      <c r="Q7846" s="9"/>
    </row>
    <row r="7847" spans="1:17" x14ac:dyDescent="0.2">
      <c r="A7847" s="9"/>
      <c r="B7847" s="10"/>
      <c r="C7847" s="9"/>
      <c r="D7847" s="11"/>
      <c r="E7847" s="11"/>
      <c r="F7847" s="9"/>
      <c r="G7847" s="9"/>
      <c r="H7847" s="9"/>
      <c r="I7847" s="9"/>
      <c r="J7847" s="9"/>
      <c r="K7847" s="9"/>
      <c r="L7847" s="9"/>
      <c r="M7847" s="9"/>
      <c r="N7847" s="9"/>
      <c r="O7847" s="12"/>
      <c r="P7847" s="9"/>
      <c r="Q7847" s="9"/>
    </row>
    <row r="7848" spans="1:17" x14ac:dyDescent="0.2">
      <c r="A7848" s="9"/>
      <c r="B7848" s="10"/>
      <c r="C7848" s="9"/>
      <c r="D7848" s="11"/>
      <c r="E7848" s="11"/>
      <c r="F7848" s="9"/>
      <c r="G7848" s="9"/>
      <c r="H7848" s="9"/>
      <c r="I7848" s="9"/>
      <c r="J7848" s="9"/>
      <c r="K7848" s="9"/>
      <c r="L7848" s="9"/>
      <c r="M7848" s="9"/>
      <c r="N7848" s="9"/>
      <c r="O7848" s="12"/>
      <c r="P7848" s="9"/>
      <c r="Q7848" s="9"/>
    </row>
    <row r="7849" spans="1:17" x14ac:dyDescent="0.2">
      <c r="A7849" s="9"/>
      <c r="B7849" s="10"/>
      <c r="C7849" s="9"/>
      <c r="D7849" s="11"/>
      <c r="E7849" s="11"/>
      <c r="F7849" s="9"/>
      <c r="G7849" s="9"/>
      <c r="H7849" s="9"/>
      <c r="I7849" s="9"/>
      <c r="J7849" s="9"/>
      <c r="K7849" s="9"/>
      <c r="L7849" s="9"/>
      <c r="M7849" s="9"/>
      <c r="N7849" s="9"/>
      <c r="O7849" s="12"/>
      <c r="P7849" s="9"/>
      <c r="Q7849" s="9"/>
    </row>
    <row r="7850" spans="1:17" x14ac:dyDescent="0.2">
      <c r="A7850" s="9"/>
      <c r="B7850" s="10"/>
      <c r="C7850" s="9"/>
      <c r="D7850" s="11"/>
      <c r="E7850" s="11"/>
      <c r="F7850" s="9"/>
      <c r="G7850" s="9"/>
      <c r="H7850" s="9"/>
      <c r="I7850" s="9"/>
      <c r="J7850" s="9"/>
      <c r="K7850" s="9"/>
      <c r="L7850" s="9"/>
      <c r="M7850" s="9"/>
      <c r="N7850" s="9"/>
      <c r="O7850" s="12"/>
      <c r="P7850" s="9"/>
      <c r="Q7850" s="9"/>
    </row>
    <row r="7851" spans="1:17" x14ac:dyDescent="0.2">
      <c r="A7851" s="9"/>
      <c r="B7851" s="10"/>
      <c r="C7851" s="9"/>
      <c r="D7851" s="11"/>
      <c r="E7851" s="11"/>
      <c r="F7851" s="9"/>
      <c r="G7851" s="9"/>
      <c r="H7851" s="9"/>
      <c r="I7851" s="9"/>
      <c r="J7851" s="9"/>
      <c r="K7851" s="9"/>
      <c r="L7851" s="9"/>
      <c r="M7851" s="9"/>
      <c r="N7851" s="9"/>
      <c r="O7851" s="12"/>
      <c r="P7851" s="9"/>
      <c r="Q7851" s="9"/>
    </row>
    <row r="7852" spans="1:17" x14ac:dyDescent="0.2">
      <c r="A7852" s="9"/>
      <c r="B7852" s="10"/>
      <c r="C7852" s="9"/>
      <c r="D7852" s="11"/>
      <c r="E7852" s="11"/>
      <c r="F7852" s="9"/>
      <c r="G7852" s="9"/>
      <c r="H7852" s="9"/>
      <c r="I7852" s="9"/>
      <c r="J7852" s="9"/>
      <c r="K7852" s="9"/>
      <c r="L7852" s="9"/>
      <c r="M7852" s="9"/>
      <c r="N7852" s="9"/>
      <c r="O7852" s="12"/>
      <c r="P7852" s="9"/>
      <c r="Q7852" s="9"/>
    </row>
    <row r="7853" spans="1:17" x14ac:dyDescent="0.2">
      <c r="A7853" s="9"/>
      <c r="B7853" s="10"/>
      <c r="C7853" s="9"/>
      <c r="D7853" s="11"/>
      <c r="E7853" s="11"/>
      <c r="F7853" s="9"/>
      <c r="G7853" s="9"/>
      <c r="H7853" s="9"/>
      <c r="I7853" s="9"/>
      <c r="J7853" s="9"/>
      <c r="K7853" s="9"/>
      <c r="L7853" s="9"/>
      <c r="M7853" s="9"/>
      <c r="N7853" s="9"/>
      <c r="O7853" s="12"/>
      <c r="P7853" s="9"/>
      <c r="Q7853" s="9"/>
    </row>
    <row r="7854" spans="1:17" x14ac:dyDescent="0.2">
      <c r="A7854" s="9"/>
      <c r="B7854" s="10"/>
      <c r="C7854" s="9"/>
      <c r="D7854" s="11"/>
      <c r="E7854" s="11"/>
      <c r="F7854" s="9"/>
      <c r="G7854" s="9"/>
      <c r="H7854" s="9"/>
      <c r="I7854" s="9"/>
      <c r="J7854" s="9"/>
      <c r="K7854" s="9"/>
      <c r="L7854" s="9"/>
      <c r="M7854" s="9"/>
      <c r="N7854" s="9"/>
      <c r="O7854" s="12"/>
      <c r="P7854" s="9"/>
      <c r="Q7854" s="9"/>
    </row>
    <row r="7855" spans="1:17" x14ac:dyDescent="0.2">
      <c r="A7855" s="9"/>
      <c r="B7855" s="10"/>
      <c r="C7855" s="9"/>
      <c r="D7855" s="11"/>
      <c r="E7855" s="11"/>
      <c r="F7855" s="9"/>
      <c r="G7855" s="9"/>
      <c r="H7855" s="9"/>
      <c r="I7855" s="9"/>
      <c r="J7855" s="9"/>
      <c r="K7855" s="9"/>
      <c r="L7855" s="9"/>
      <c r="M7855" s="9"/>
      <c r="N7855" s="9"/>
      <c r="O7855" s="12"/>
      <c r="P7855" s="9"/>
      <c r="Q7855" s="9"/>
    </row>
    <row r="7856" spans="1:17" x14ac:dyDescent="0.2">
      <c r="A7856" s="9"/>
      <c r="B7856" s="10"/>
      <c r="C7856" s="9"/>
      <c r="D7856" s="11"/>
      <c r="E7856" s="11"/>
      <c r="F7856" s="9"/>
      <c r="G7856" s="9"/>
      <c r="H7856" s="9"/>
      <c r="I7856" s="9"/>
      <c r="J7856" s="9"/>
      <c r="K7856" s="9"/>
      <c r="L7856" s="9"/>
      <c r="M7856" s="9"/>
      <c r="N7856" s="9"/>
      <c r="O7856" s="12"/>
      <c r="P7856" s="9"/>
      <c r="Q7856" s="9"/>
    </row>
    <row r="7857" spans="1:17" x14ac:dyDescent="0.2">
      <c r="A7857" s="9"/>
      <c r="B7857" s="10"/>
      <c r="C7857" s="9"/>
      <c r="D7857" s="11"/>
      <c r="E7857" s="11"/>
      <c r="F7857" s="9"/>
      <c r="G7857" s="9"/>
      <c r="H7857" s="9"/>
      <c r="I7857" s="9"/>
      <c r="J7857" s="9"/>
      <c r="K7857" s="9"/>
      <c r="L7857" s="9"/>
      <c r="M7857" s="9"/>
      <c r="N7857" s="9"/>
      <c r="O7857" s="12"/>
      <c r="P7857" s="9"/>
      <c r="Q7857" s="9"/>
    </row>
    <row r="7858" spans="1:17" x14ac:dyDescent="0.2">
      <c r="A7858" s="9"/>
      <c r="B7858" s="10"/>
      <c r="C7858" s="9"/>
      <c r="D7858" s="11"/>
      <c r="E7858" s="11"/>
      <c r="F7858" s="9"/>
      <c r="G7858" s="9"/>
      <c r="H7858" s="9"/>
      <c r="I7858" s="9"/>
      <c r="J7858" s="9"/>
      <c r="K7858" s="9"/>
      <c r="L7858" s="9"/>
      <c r="M7858" s="9"/>
      <c r="N7858" s="9"/>
      <c r="O7858" s="12"/>
      <c r="P7858" s="9"/>
      <c r="Q7858" s="9"/>
    </row>
    <row r="7859" spans="1:17" x14ac:dyDescent="0.2">
      <c r="A7859" s="9"/>
      <c r="B7859" s="10"/>
      <c r="C7859" s="9"/>
      <c r="D7859" s="11"/>
      <c r="E7859" s="11"/>
      <c r="F7859" s="9"/>
      <c r="G7859" s="9"/>
      <c r="H7859" s="9"/>
      <c r="I7859" s="9"/>
      <c r="J7859" s="9"/>
      <c r="K7859" s="9"/>
      <c r="L7859" s="9"/>
      <c r="M7859" s="9"/>
      <c r="N7859" s="9"/>
      <c r="O7859" s="12"/>
      <c r="P7859" s="9"/>
      <c r="Q7859" s="9"/>
    </row>
    <row r="7860" spans="1:17" x14ac:dyDescent="0.2">
      <c r="A7860" s="9"/>
      <c r="B7860" s="10"/>
      <c r="C7860" s="9"/>
      <c r="D7860" s="11"/>
      <c r="E7860" s="11"/>
      <c r="F7860" s="9"/>
      <c r="G7860" s="9"/>
      <c r="H7860" s="9"/>
      <c r="I7860" s="9"/>
      <c r="J7860" s="9"/>
      <c r="K7860" s="9"/>
      <c r="L7860" s="9"/>
      <c r="M7860" s="9"/>
      <c r="N7860" s="9"/>
      <c r="O7860" s="12"/>
      <c r="P7860" s="9"/>
      <c r="Q7860" s="9"/>
    </row>
    <row r="7861" spans="1:17" x14ac:dyDescent="0.2">
      <c r="A7861" s="9"/>
      <c r="B7861" s="10"/>
      <c r="C7861" s="9"/>
      <c r="D7861" s="11"/>
      <c r="E7861" s="11"/>
      <c r="F7861" s="9"/>
      <c r="G7861" s="9"/>
      <c r="H7861" s="9"/>
      <c r="I7861" s="9"/>
      <c r="J7861" s="9"/>
      <c r="K7861" s="9"/>
      <c r="L7861" s="9"/>
      <c r="M7861" s="9"/>
      <c r="N7861" s="9"/>
      <c r="O7861" s="12"/>
      <c r="P7861" s="9"/>
      <c r="Q7861" s="9"/>
    </row>
    <row r="7862" spans="1:17" x14ac:dyDescent="0.2">
      <c r="A7862" s="9"/>
      <c r="B7862" s="10"/>
      <c r="C7862" s="9"/>
      <c r="D7862" s="11"/>
      <c r="E7862" s="11"/>
      <c r="F7862" s="9"/>
      <c r="G7862" s="9"/>
      <c r="H7862" s="9"/>
      <c r="I7862" s="9"/>
      <c r="J7862" s="9"/>
      <c r="K7862" s="9"/>
      <c r="L7862" s="9"/>
      <c r="M7862" s="9"/>
      <c r="N7862" s="9"/>
      <c r="O7862" s="12"/>
      <c r="P7862" s="9"/>
      <c r="Q7862" s="9"/>
    </row>
    <row r="7863" spans="1:17" x14ac:dyDescent="0.2">
      <c r="A7863" s="9"/>
      <c r="B7863" s="10"/>
      <c r="C7863" s="9"/>
      <c r="D7863" s="11"/>
      <c r="E7863" s="11"/>
      <c r="F7863" s="9"/>
      <c r="G7863" s="9"/>
      <c r="H7863" s="9"/>
      <c r="I7863" s="9"/>
      <c r="J7863" s="9"/>
      <c r="K7863" s="9"/>
      <c r="L7863" s="9"/>
      <c r="M7863" s="9"/>
      <c r="N7863" s="9"/>
      <c r="O7863" s="12"/>
      <c r="P7863" s="9"/>
      <c r="Q7863" s="9"/>
    </row>
    <row r="7864" spans="1:17" x14ac:dyDescent="0.2">
      <c r="A7864" s="9"/>
      <c r="B7864" s="10"/>
      <c r="C7864" s="9"/>
      <c r="D7864" s="11"/>
      <c r="E7864" s="11"/>
      <c r="F7864" s="9"/>
      <c r="G7864" s="9"/>
      <c r="H7864" s="9"/>
      <c r="I7864" s="9"/>
      <c r="J7864" s="9"/>
      <c r="K7864" s="9"/>
      <c r="L7864" s="9"/>
      <c r="M7864" s="9"/>
      <c r="N7864" s="9"/>
      <c r="O7864" s="12"/>
      <c r="P7864" s="9"/>
      <c r="Q7864" s="9"/>
    </row>
    <row r="7865" spans="1:17" x14ac:dyDescent="0.2">
      <c r="A7865" s="9"/>
      <c r="B7865" s="10"/>
      <c r="C7865" s="9"/>
      <c r="D7865" s="11"/>
      <c r="E7865" s="11"/>
      <c r="F7865" s="9"/>
      <c r="G7865" s="9"/>
      <c r="H7865" s="9"/>
      <c r="I7865" s="9"/>
      <c r="J7865" s="9"/>
      <c r="K7865" s="9"/>
      <c r="L7865" s="9"/>
      <c r="M7865" s="9"/>
      <c r="N7865" s="9"/>
      <c r="O7865" s="12"/>
      <c r="P7865" s="9"/>
      <c r="Q7865" s="9"/>
    </row>
    <row r="7866" spans="1:17" x14ac:dyDescent="0.2">
      <c r="A7866" s="9"/>
      <c r="B7866" s="10"/>
      <c r="C7866" s="9"/>
      <c r="D7866" s="11"/>
      <c r="E7866" s="11"/>
      <c r="F7866" s="9"/>
      <c r="G7866" s="9"/>
      <c r="H7866" s="9"/>
      <c r="I7866" s="9"/>
      <c r="J7866" s="9"/>
      <c r="K7866" s="9"/>
      <c r="L7866" s="9"/>
      <c r="M7866" s="9"/>
      <c r="N7866" s="9"/>
      <c r="O7866" s="12"/>
      <c r="P7866" s="9"/>
      <c r="Q7866" s="9"/>
    </row>
    <row r="7867" spans="1:17" x14ac:dyDescent="0.2">
      <c r="A7867" s="9"/>
      <c r="B7867" s="10"/>
      <c r="C7867" s="9"/>
      <c r="D7867" s="11"/>
      <c r="E7867" s="11"/>
      <c r="F7867" s="9"/>
      <c r="G7867" s="9"/>
      <c r="H7867" s="9"/>
      <c r="I7867" s="9"/>
      <c r="J7867" s="9"/>
      <c r="K7867" s="9"/>
      <c r="L7867" s="9"/>
      <c r="M7867" s="9"/>
      <c r="N7867" s="9"/>
      <c r="O7867" s="12"/>
      <c r="P7867" s="9"/>
      <c r="Q7867" s="9"/>
    </row>
    <row r="7868" spans="1:17" x14ac:dyDescent="0.2">
      <c r="A7868" s="9"/>
      <c r="B7868" s="10"/>
      <c r="C7868" s="9"/>
      <c r="D7868" s="11"/>
      <c r="E7868" s="11"/>
      <c r="F7868" s="9"/>
      <c r="G7868" s="9"/>
      <c r="H7868" s="9"/>
      <c r="I7868" s="9"/>
      <c r="J7868" s="9"/>
      <c r="K7868" s="9"/>
      <c r="L7868" s="9"/>
      <c r="M7868" s="9"/>
      <c r="N7868" s="9"/>
      <c r="O7868" s="12"/>
      <c r="P7868" s="9"/>
      <c r="Q7868" s="9"/>
    </row>
    <row r="7869" spans="1:17" x14ac:dyDescent="0.2">
      <c r="A7869" s="9"/>
      <c r="B7869" s="10"/>
      <c r="C7869" s="9"/>
      <c r="D7869" s="11"/>
      <c r="E7869" s="11"/>
      <c r="F7869" s="9"/>
      <c r="G7869" s="9"/>
      <c r="H7869" s="9"/>
      <c r="I7869" s="9"/>
      <c r="J7869" s="9"/>
      <c r="K7869" s="9"/>
      <c r="L7869" s="9"/>
      <c r="M7869" s="9"/>
      <c r="N7869" s="9"/>
      <c r="O7869" s="12"/>
      <c r="P7869" s="9"/>
      <c r="Q7869" s="9"/>
    </row>
    <row r="7870" spans="1:17" x14ac:dyDescent="0.2">
      <c r="A7870" s="9"/>
      <c r="B7870" s="10"/>
      <c r="C7870" s="9"/>
      <c r="D7870" s="11"/>
      <c r="E7870" s="11"/>
      <c r="F7870" s="9"/>
      <c r="G7870" s="9"/>
      <c r="H7870" s="9"/>
      <c r="I7870" s="9"/>
      <c r="J7870" s="9"/>
      <c r="K7870" s="9"/>
      <c r="L7870" s="9"/>
      <c r="M7870" s="9"/>
      <c r="N7870" s="9"/>
      <c r="O7870" s="12"/>
      <c r="P7870" s="9"/>
      <c r="Q7870" s="9"/>
    </row>
    <row r="7871" spans="1:17" x14ac:dyDescent="0.2">
      <c r="A7871" s="9"/>
      <c r="B7871" s="10"/>
      <c r="C7871" s="9"/>
      <c r="D7871" s="11"/>
      <c r="E7871" s="11"/>
      <c r="F7871" s="9"/>
      <c r="G7871" s="9"/>
      <c r="H7871" s="9"/>
      <c r="I7871" s="9"/>
      <c r="J7871" s="9"/>
      <c r="K7871" s="9"/>
      <c r="L7871" s="9"/>
      <c r="M7871" s="9"/>
      <c r="N7871" s="9"/>
      <c r="O7871" s="12"/>
      <c r="P7871" s="9"/>
      <c r="Q7871" s="9"/>
    </row>
    <row r="7872" spans="1:17" x14ac:dyDescent="0.2">
      <c r="A7872" s="9"/>
      <c r="B7872" s="10"/>
      <c r="C7872" s="9"/>
      <c r="D7872" s="11"/>
      <c r="E7872" s="11"/>
      <c r="F7872" s="9"/>
      <c r="G7872" s="9"/>
      <c r="H7872" s="9"/>
      <c r="I7872" s="9"/>
      <c r="J7872" s="9"/>
      <c r="K7872" s="9"/>
      <c r="L7872" s="9"/>
      <c r="M7872" s="9"/>
      <c r="N7872" s="9"/>
      <c r="O7872" s="12"/>
      <c r="P7872" s="9"/>
      <c r="Q7872" s="9"/>
    </row>
    <row r="7873" spans="1:17" x14ac:dyDescent="0.2">
      <c r="A7873" s="9"/>
      <c r="B7873" s="10"/>
      <c r="C7873" s="9"/>
      <c r="D7873" s="11"/>
      <c r="E7873" s="11"/>
      <c r="F7873" s="9"/>
      <c r="G7873" s="9"/>
      <c r="H7873" s="9"/>
      <c r="I7873" s="9"/>
      <c r="J7873" s="9"/>
      <c r="K7873" s="9"/>
      <c r="L7873" s="9"/>
      <c r="M7873" s="9"/>
      <c r="N7873" s="9"/>
      <c r="O7873" s="12"/>
      <c r="P7873" s="9"/>
      <c r="Q7873" s="9"/>
    </row>
    <row r="7874" spans="1:17" x14ac:dyDescent="0.2">
      <c r="A7874" s="9"/>
      <c r="B7874" s="10"/>
      <c r="C7874" s="9"/>
      <c r="D7874" s="11"/>
      <c r="E7874" s="11"/>
      <c r="F7874" s="9"/>
      <c r="G7874" s="9"/>
      <c r="H7874" s="9"/>
      <c r="I7874" s="9"/>
      <c r="J7874" s="9"/>
      <c r="K7874" s="9"/>
      <c r="L7874" s="9"/>
      <c r="M7874" s="9"/>
      <c r="N7874" s="9"/>
      <c r="O7874" s="12"/>
      <c r="P7874" s="9"/>
      <c r="Q7874" s="9"/>
    </row>
    <row r="7875" spans="1:17" x14ac:dyDescent="0.2">
      <c r="A7875" s="9"/>
      <c r="B7875" s="10"/>
      <c r="C7875" s="9"/>
      <c r="D7875" s="11"/>
      <c r="E7875" s="11"/>
      <c r="F7875" s="9"/>
      <c r="G7875" s="9"/>
      <c r="H7875" s="9"/>
      <c r="I7875" s="9"/>
      <c r="J7875" s="9"/>
      <c r="K7875" s="9"/>
      <c r="L7875" s="9"/>
      <c r="M7875" s="9"/>
      <c r="N7875" s="9"/>
      <c r="O7875" s="12"/>
      <c r="P7875" s="9"/>
      <c r="Q7875" s="9"/>
    </row>
    <row r="7876" spans="1:17" x14ac:dyDescent="0.2">
      <c r="A7876" s="9"/>
      <c r="B7876" s="10"/>
      <c r="C7876" s="9"/>
      <c r="D7876" s="11"/>
      <c r="E7876" s="11"/>
      <c r="F7876" s="9"/>
      <c r="G7876" s="9"/>
      <c r="H7876" s="9"/>
      <c r="I7876" s="9"/>
      <c r="J7876" s="9"/>
      <c r="K7876" s="9"/>
      <c r="L7876" s="9"/>
      <c r="M7876" s="9"/>
      <c r="N7876" s="9"/>
      <c r="O7876" s="12"/>
      <c r="P7876" s="9"/>
      <c r="Q7876" s="9"/>
    </row>
    <row r="7877" spans="1:17" x14ac:dyDescent="0.2">
      <c r="A7877" s="9"/>
      <c r="B7877" s="10"/>
      <c r="C7877" s="9"/>
      <c r="D7877" s="11"/>
      <c r="E7877" s="11"/>
      <c r="F7877" s="9"/>
      <c r="G7877" s="9"/>
      <c r="H7877" s="9"/>
      <c r="I7877" s="9"/>
      <c r="J7877" s="9"/>
      <c r="K7877" s="9"/>
      <c r="L7877" s="9"/>
      <c r="M7877" s="9"/>
      <c r="N7877" s="9"/>
      <c r="O7877" s="12"/>
      <c r="P7877" s="9"/>
      <c r="Q7877" s="9"/>
    </row>
    <row r="7878" spans="1:17" x14ac:dyDescent="0.2">
      <c r="A7878" s="9"/>
      <c r="B7878" s="10"/>
      <c r="C7878" s="9"/>
      <c r="D7878" s="11"/>
      <c r="E7878" s="11"/>
      <c r="F7878" s="9"/>
      <c r="G7878" s="9"/>
      <c r="H7878" s="9"/>
      <c r="I7878" s="9"/>
      <c r="J7878" s="9"/>
      <c r="K7878" s="9"/>
      <c r="L7878" s="9"/>
      <c r="M7878" s="9"/>
      <c r="N7878" s="9"/>
      <c r="O7878" s="12"/>
      <c r="P7878" s="9"/>
      <c r="Q7878" s="9"/>
    </row>
    <row r="7879" spans="1:17" x14ac:dyDescent="0.2">
      <c r="A7879" s="9"/>
      <c r="B7879" s="10"/>
      <c r="C7879" s="9"/>
      <c r="D7879" s="11"/>
      <c r="E7879" s="11"/>
      <c r="F7879" s="9"/>
      <c r="G7879" s="9"/>
      <c r="H7879" s="9"/>
      <c r="I7879" s="9"/>
      <c r="J7879" s="9"/>
      <c r="K7879" s="9"/>
      <c r="L7879" s="9"/>
      <c r="M7879" s="9"/>
      <c r="N7879" s="9"/>
      <c r="O7879" s="12"/>
      <c r="P7879" s="9"/>
      <c r="Q7879" s="9"/>
    </row>
    <row r="7880" spans="1:17" x14ac:dyDescent="0.2">
      <c r="A7880" s="9"/>
      <c r="B7880" s="10"/>
      <c r="C7880" s="9"/>
      <c r="D7880" s="11"/>
      <c r="E7880" s="11"/>
      <c r="F7880" s="9"/>
      <c r="G7880" s="9"/>
      <c r="H7880" s="9"/>
      <c r="I7880" s="9"/>
      <c r="J7880" s="9"/>
      <c r="K7880" s="9"/>
      <c r="L7880" s="9"/>
      <c r="M7880" s="9"/>
      <c r="N7880" s="9"/>
      <c r="O7880" s="12"/>
      <c r="P7880" s="9"/>
      <c r="Q7880" s="9"/>
    </row>
    <row r="7881" spans="1:17" x14ac:dyDescent="0.2">
      <c r="A7881" s="9"/>
      <c r="B7881" s="10"/>
      <c r="C7881" s="9"/>
      <c r="D7881" s="11"/>
      <c r="E7881" s="11"/>
      <c r="F7881" s="9"/>
      <c r="G7881" s="9"/>
      <c r="H7881" s="9"/>
      <c r="I7881" s="9"/>
      <c r="J7881" s="9"/>
      <c r="K7881" s="9"/>
      <c r="L7881" s="9"/>
      <c r="M7881" s="9"/>
      <c r="N7881" s="9"/>
      <c r="O7881" s="12"/>
      <c r="P7881" s="9"/>
      <c r="Q7881" s="9"/>
    </row>
    <row r="7882" spans="1:17" x14ac:dyDescent="0.2">
      <c r="A7882" s="9"/>
      <c r="B7882" s="10"/>
      <c r="C7882" s="9"/>
      <c r="D7882" s="11"/>
      <c r="E7882" s="11"/>
      <c r="F7882" s="9"/>
      <c r="G7882" s="9"/>
      <c r="H7882" s="9"/>
      <c r="I7882" s="9"/>
      <c r="J7882" s="9"/>
      <c r="K7882" s="9"/>
      <c r="L7882" s="9"/>
      <c r="M7882" s="9"/>
      <c r="N7882" s="9"/>
      <c r="O7882" s="12"/>
      <c r="P7882" s="9"/>
      <c r="Q7882" s="9"/>
    </row>
    <row r="7883" spans="1:17" x14ac:dyDescent="0.2">
      <c r="A7883" s="9"/>
      <c r="B7883" s="10"/>
      <c r="C7883" s="9"/>
      <c r="D7883" s="11"/>
      <c r="E7883" s="11"/>
      <c r="F7883" s="9"/>
      <c r="G7883" s="9"/>
      <c r="H7883" s="9"/>
      <c r="I7883" s="9"/>
      <c r="J7883" s="9"/>
      <c r="K7883" s="9"/>
      <c r="L7883" s="9"/>
      <c r="M7883" s="9"/>
      <c r="N7883" s="9"/>
      <c r="O7883" s="12"/>
      <c r="P7883" s="9"/>
      <c r="Q7883" s="9"/>
    </row>
    <row r="7884" spans="1:17" x14ac:dyDescent="0.2">
      <c r="A7884" s="9"/>
      <c r="B7884" s="10"/>
      <c r="C7884" s="9"/>
      <c r="D7884" s="11"/>
      <c r="E7884" s="11"/>
      <c r="F7884" s="9"/>
      <c r="G7884" s="9"/>
      <c r="H7884" s="9"/>
      <c r="I7884" s="9"/>
      <c r="J7884" s="9"/>
      <c r="K7884" s="9"/>
      <c r="L7884" s="9"/>
      <c r="M7884" s="9"/>
      <c r="N7884" s="9"/>
      <c r="O7884" s="12"/>
      <c r="P7884" s="9"/>
      <c r="Q7884" s="9"/>
    </row>
    <row r="7885" spans="1:17" x14ac:dyDescent="0.2">
      <c r="A7885" s="9"/>
      <c r="B7885" s="10"/>
      <c r="C7885" s="9"/>
      <c r="D7885" s="11"/>
      <c r="E7885" s="11"/>
      <c r="F7885" s="9"/>
      <c r="G7885" s="9"/>
      <c r="H7885" s="9"/>
      <c r="I7885" s="9"/>
      <c r="J7885" s="9"/>
      <c r="K7885" s="9"/>
      <c r="L7885" s="9"/>
      <c r="M7885" s="9"/>
      <c r="N7885" s="9"/>
      <c r="O7885" s="12"/>
      <c r="P7885" s="9"/>
      <c r="Q7885" s="9"/>
    </row>
    <row r="7886" spans="1:17" x14ac:dyDescent="0.2">
      <c r="A7886" s="9"/>
      <c r="B7886" s="10"/>
      <c r="C7886" s="9"/>
      <c r="D7886" s="11"/>
      <c r="E7886" s="11"/>
      <c r="F7886" s="9"/>
      <c r="G7886" s="9"/>
      <c r="H7886" s="9"/>
      <c r="I7886" s="9"/>
      <c r="J7886" s="9"/>
      <c r="K7886" s="9"/>
      <c r="L7886" s="9"/>
      <c r="M7886" s="9"/>
      <c r="N7886" s="9"/>
      <c r="O7886" s="12"/>
      <c r="P7886" s="9"/>
      <c r="Q7886" s="9"/>
    </row>
    <row r="7887" spans="1:17" x14ac:dyDescent="0.2">
      <c r="A7887" s="9"/>
      <c r="B7887" s="10"/>
      <c r="C7887" s="9"/>
      <c r="D7887" s="11"/>
      <c r="E7887" s="11"/>
      <c r="F7887" s="9"/>
      <c r="G7887" s="9"/>
      <c r="H7887" s="9"/>
      <c r="I7887" s="9"/>
      <c r="J7887" s="9"/>
      <c r="K7887" s="9"/>
      <c r="L7887" s="9"/>
      <c r="M7887" s="9"/>
      <c r="N7887" s="9"/>
      <c r="O7887" s="12"/>
      <c r="P7887" s="9"/>
      <c r="Q7887" s="9"/>
    </row>
    <row r="7888" spans="1:17" x14ac:dyDescent="0.2">
      <c r="A7888" s="9"/>
      <c r="B7888" s="10"/>
      <c r="C7888" s="9"/>
      <c r="D7888" s="11"/>
      <c r="E7888" s="11"/>
      <c r="F7888" s="9"/>
      <c r="G7888" s="9"/>
      <c r="H7888" s="9"/>
      <c r="I7888" s="9"/>
      <c r="J7888" s="9"/>
      <c r="K7888" s="9"/>
      <c r="L7888" s="9"/>
      <c r="M7888" s="9"/>
      <c r="N7888" s="9"/>
      <c r="O7888" s="12"/>
      <c r="P7888" s="9"/>
      <c r="Q7888" s="9"/>
    </row>
    <row r="7889" spans="1:17" x14ac:dyDescent="0.2">
      <c r="A7889" s="9"/>
      <c r="B7889" s="10"/>
      <c r="C7889" s="9"/>
      <c r="D7889" s="11"/>
      <c r="E7889" s="11"/>
      <c r="F7889" s="9"/>
      <c r="G7889" s="9"/>
      <c r="H7889" s="9"/>
      <c r="I7889" s="9"/>
      <c r="J7889" s="9"/>
      <c r="K7889" s="9"/>
      <c r="L7889" s="9"/>
      <c r="M7889" s="9"/>
      <c r="N7889" s="9"/>
      <c r="O7889" s="12"/>
      <c r="P7889" s="9"/>
      <c r="Q7889" s="9"/>
    </row>
    <row r="7890" spans="1:17" x14ac:dyDescent="0.2">
      <c r="A7890" s="9"/>
      <c r="B7890" s="10"/>
      <c r="C7890" s="9"/>
      <c r="D7890" s="11"/>
      <c r="E7890" s="11"/>
      <c r="F7890" s="9"/>
      <c r="G7890" s="9"/>
      <c r="H7890" s="9"/>
      <c r="I7890" s="9"/>
      <c r="J7890" s="9"/>
      <c r="K7890" s="9"/>
      <c r="L7890" s="9"/>
      <c r="M7890" s="9"/>
      <c r="N7890" s="9"/>
      <c r="O7890" s="12"/>
      <c r="P7890" s="9"/>
      <c r="Q7890" s="9"/>
    </row>
    <row r="7891" spans="1:17" x14ac:dyDescent="0.2">
      <c r="A7891" s="9"/>
      <c r="B7891" s="10"/>
      <c r="C7891" s="9"/>
      <c r="D7891" s="11"/>
      <c r="E7891" s="11"/>
      <c r="F7891" s="9"/>
      <c r="G7891" s="9"/>
      <c r="H7891" s="9"/>
      <c r="I7891" s="9"/>
      <c r="J7891" s="9"/>
      <c r="K7891" s="9"/>
      <c r="L7891" s="9"/>
      <c r="M7891" s="9"/>
      <c r="N7891" s="9"/>
      <c r="O7891" s="12"/>
      <c r="P7891" s="9"/>
      <c r="Q7891" s="9"/>
    </row>
    <row r="7892" spans="1:17" x14ac:dyDescent="0.2">
      <c r="A7892" s="9"/>
      <c r="B7892" s="10"/>
      <c r="C7892" s="9"/>
      <c r="D7892" s="11"/>
      <c r="E7892" s="11"/>
      <c r="F7892" s="9"/>
      <c r="G7892" s="9"/>
      <c r="H7892" s="9"/>
      <c r="I7892" s="9"/>
      <c r="J7892" s="9"/>
      <c r="K7892" s="9"/>
      <c r="L7892" s="9"/>
      <c r="M7892" s="9"/>
      <c r="N7892" s="9"/>
      <c r="O7892" s="12"/>
      <c r="P7892" s="9"/>
      <c r="Q7892" s="9"/>
    </row>
    <row r="7893" spans="1:17" x14ac:dyDescent="0.2">
      <c r="A7893" s="9"/>
      <c r="B7893" s="10"/>
      <c r="C7893" s="9"/>
      <c r="D7893" s="11"/>
      <c r="E7893" s="11"/>
      <c r="F7893" s="9"/>
      <c r="G7893" s="9"/>
      <c r="H7893" s="9"/>
      <c r="I7893" s="9"/>
      <c r="J7893" s="9"/>
      <c r="K7893" s="9"/>
      <c r="L7893" s="9"/>
      <c r="M7893" s="9"/>
      <c r="N7893" s="9"/>
      <c r="O7893" s="12"/>
      <c r="P7893" s="9"/>
      <c r="Q7893" s="9"/>
    </row>
    <row r="7894" spans="1:17" x14ac:dyDescent="0.2">
      <c r="A7894" s="9"/>
      <c r="B7894" s="10"/>
      <c r="C7894" s="9"/>
      <c r="D7894" s="11"/>
      <c r="E7894" s="11"/>
      <c r="F7894" s="9"/>
      <c r="G7894" s="9"/>
      <c r="H7894" s="9"/>
      <c r="I7894" s="9"/>
      <c r="J7894" s="9"/>
      <c r="K7894" s="9"/>
      <c r="L7894" s="9"/>
      <c r="M7894" s="9"/>
      <c r="N7894" s="9"/>
      <c r="O7894" s="12"/>
      <c r="P7894" s="9"/>
      <c r="Q7894" s="9"/>
    </row>
    <row r="7895" spans="1:17" x14ac:dyDescent="0.2">
      <c r="A7895" s="9"/>
      <c r="B7895" s="10"/>
      <c r="C7895" s="9"/>
      <c r="D7895" s="11"/>
      <c r="E7895" s="11"/>
      <c r="F7895" s="9"/>
      <c r="G7895" s="9"/>
      <c r="H7895" s="9"/>
      <c r="I7895" s="9"/>
      <c r="J7895" s="9"/>
      <c r="K7895" s="9"/>
      <c r="L7895" s="9"/>
      <c r="M7895" s="9"/>
      <c r="N7895" s="9"/>
      <c r="O7895" s="12"/>
      <c r="P7895" s="9"/>
      <c r="Q7895" s="9"/>
    </row>
    <row r="7896" spans="1:17" x14ac:dyDescent="0.2">
      <c r="A7896" s="9"/>
      <c r="B7896" s="10"/>
      <c r="C7896" s="9"/>
      <c r="D7896" s="11"/>
      <c r="E7896" s="11"/>
      <c r="F7896" s="9"/>
      <c r="G7896" s="9"/>
      <c r="H7896" s="9"/>
      <c r="I7896" s="9"/>
      <c r="J7896" s="9"/>
      <c r="K7896" s="9"/>
      <c r="L7896" s="9"/>
      <c r="M7896" s="9"/>
      <c r="N7896" s="9"/>
      <c r="O7896" s="12"/>
      <c r="P7896" s="9"/>
      <c r="Q7896" s="9"/>
    </row>
    <row r="7897" spans="1:17" x14ac:dyDescent="0.2">
      <c r="A7897" s="9"/>
      <c r="B7897" s="10"/>
      <c r="C7897" s="9"/>
      <c r="D7897" s="11"/>
      <c r="E7897" s="11"/>
      <c r="F7897" s="9"/>
      <c r="G7897" s="9"/>
      <c r="H7897" s="9"/>
      <c r="I7897" s="9"/>
      <c r="J7897" s="9"/>
      <c r="K7897" s="9"/>
      <c r="L7897" s="9"/>
      <c r="M7897" s="9"/>
      <c r="N7897" s="9"/>
      <c r="O7897" s="12"/>
      <c r="P7897" s="9"/>
      <c r="Q7897" s="9"/>
    </row>
    <row r="7898" spans="1:17" x14ac:dyDescent="0.2">
      <c r="A7898" s="9"/>
      <c r="B7898" s="10"/>
      <c r="C7898" s="9"/>
      <c r="D7898" s="11"/>
      <c r="E7898" s="11"/>
      <c r="F7898" s="9"/>
      <c r="G7898" s="9"/>
      <c r="H7898" s="9"/>
      <c r="I7898" s="9"/>
      <c r="J7898" s="9"/>
      <c r="K7898" s="9"/>
      <c r="L7898" s="9"/>
      <c r="M7898" s="9"/>
      <c r="N7898" s="9"/>
      <c r="O7898" s="12"/>
      <c r="P7898" s="9"/>
      <c r="Q7898" s="9"/>
    </row>
    <row r="7899" spans="1:17" x14ac:dyDescent="0.2">
      <c r="A7899" s="9"/>
      <c r="B7899" s="10"/>
      <c r="C7899" s="9"/>
      <c r="D7899" s="11"/>
      <c r="E7899" s="11"/>
      <c r="F7899" s="9"/>
      <c r="G7899" s="9"/>
      <c r="H7899" s="9"/>
      <c r="I7899" s="9"/>
      <c r="J7899" s="9"/>
      <c r="K7899" s="9"/>
      <c r="L7899" s="9"/>
      <c r="M7899" s="9"/>
      <c r="N7899" s="9"/>
      <c r="O7899" s="12"/>
      <c r="P7899" s="9"/>
      <c r="Q7899" s="9"/>
    </row>
    <row r="7900" spans="1:17" x14ac:dyDescent="0.2">
      <c r="A7900" s="9"/>
      <c r="B7900" s="10"/>
      <c r="C7900" s="9"/>
      <c r="D7900" s="11"/>
      <c r="E7900" s="11"/>
      <c r="F7900" s="9"/>
      <c r="G7900" s="9"/>
      <c r="H7900" s="9"/>
      <c r="I7900" s="9"/>
      <c r="J7900" s="9"/>
      <c r="K7900" s="9"/>
      <c r="L7900" s="9"/>
      <c r="M7900" s="9"/>
      <c r="N7900" s="9"/>
      <c r="O7900" s="12"/>
      <c r="P7900" s="9"/>
      <c r="Q7900" s="9"/>
    </row>
    <row r="7901" spans="1:17" x14ac:dyDescent="0.2">
      <c r="A7901" s="9"/>
      <c r="B7901" s="10"/>
      <c r="C7901" s="9"/>
      <c r="D7901" s="11"/>
      <c r="E7901" s="11"/>
      <c r="F7901" s="9"/>
      <c r="G7901" s="9"/>
      <c r="H7901" s="9"/>
      <c r="I7901" s="9"/>
      <c r="J7901" s="9"/>
      <c r="K7901" s="9"/>
      <c r="L7901" s="9"/>
      <c r="M7901" s="9"/>
      <c r="N7901" s="9"/>
      <c r="O7901" s="12"/>
      <c r="P7901" s="9"/>
      <c r="Q7901" s="9"/>
    </row>
    <row r="7902" spans="1:17" x14ac:dyDescent="0.2">
      <c r="A7902" s="9"/>
      <c r="B7902" s="10"/>
      <c r="C7902" s="9"/>
      <c r="D7902" s="11"/>
      <c r="E7902" s="11"/>
      <c r="F7902" s="9"/>
      <c r="G7902" s="9"/>
      <c r="H7902" s="9"/>
      <c r="I7902" s="9"/>
      <c r="J7902" s="9"/>
      <c r="K7902" s="9"/>
      <c r="L7902" s="9"/>
      <c r="M7902" s="9"/>
      <c r="N7902" s="9"/>
      <c r="O7902" s="12"/>
      <c r="P7902" s="9"/>
      <c r="Q7902" s="9"/>
    </row>
    <row r="7903" spans="1:17" x14ac:dyDescent="0.2">
      <c r="A7903" s="9"/>
      <c r="B7903" s="10"/>
      <c r="C7903" s="9"/>
      <c r="D7903" s="11"/>
      <c r="E7903" s="11"/>
      <c r="F7903" s="9"/>
      <c r="G7903" s="9"/>
      <c r="H7903" s="9"/>
      <c r="I7903" s="9"/>
      <c r="J7903" s="9"/>
      <c r="K7903" s="9"/>
      <c r="L7903" s="9"/>
      <c r="M7903" s="9"/>
      <c r="N7903" s="9"/>
      <c r="O7903" s="12"/>
      <c r="P7903" s="9"/>
      <c r="Q7903" s="9"/>
    </row>
    <row r="7904" spans="1:17" x14ac:dyDescent="0.2">
      <c r="A7904" s="9"/>
      <c r="B7904" s="10"/>
      <c r="C7904" s="9"/>
      <c r="D7904" s="11"/>
      <c r="E7904" s="11"/>
      <c r="F7904" s="9"/>
      <c r="G7904" s="9"/>
      <c r="H7904" s="9"/>
      <c r="I7904" s="9"/>
      <c r="J7904" s="9"/>
      <c r="K7904" s="9"/>
      <c r="L7904" s="9"/>
      <c r="M7904" s="9"/>
      <c r="N7904" s="9"/>
      <c r="O7904" s="12"/>
      <c r="P7904" s="9"/>
      <c r="Q7904" s="9"/>
    </row>
    <row r="7905" spans="1:17" x14ac:dyDescent="0.2">
      <c r="A7905" s="9"/>
      <c r="B7905" s="10"/>
      <c r="C7905" s="9"/>
      <c r="D7905" s="11"/>
      <c r="E7905" s="11"/>
      <c r="F7905" s="9"/>
      <c r="G7905" s="9"/>
      <c r="H7905" s="9"/>
      <c r="I7905" s="9"/>
      <c r="J7905" s="9"/>
      <c r="K7905" s="9"/>
      <c r="L7905" s="9"/>
      <c r="M7905" s="9"/>
      <c r="N7905" s="9"/>
      <c r="O7905" s="12"/>
      <c r="P7905" s="9"/>
      <c r="Q7905" s="9"/>
    </row>
    <row r="7906" spans="1:17" x14ac:dyDescent="0.2">
      <c r="A7906" s="9"/>
      <c r="B7906" s="10"/>
      <c r="C7906" s="9"/>
      <c r="D7906" s="11"/>
      <c r="E7906" s="11"/>
      <c r="F7906" s="9"/>
      <c r="G7906" s="9"/>
      <c r="H7906" s="9"/>
      <c r="I7906" s="9"/>
      <c r="J7906" s="9"/>
      <c r="K7906" s="9"/>
      <c r="L7906" s="9"/>
      <c r="M7906" s="9"/>
      <c r="N7906" s="9"/>
      <c r="O7906" s="12"/>
      <c r="P7906" s="9"/>
      <c r="Q7906" s="9"/>
    </row>
    <row r="7907" spans="1:17" x14ac:dyDescent="0.2">
      <c r="A7907" s="9"/>
      <c r="B7907" s="10"/>
      <c r="C7907" s="9"/>
      <c r="D7907" s="11"/>
      <c r="E7907" s="11"/>
      <c r="F7907" s="9"/>
      <c r="G7907" s="9"/>
      <c r="H7907" s="9"/>
      <c r="I7907" s="9"/>
      <c r="J7907" s="9"/>
      <c r="K7907" s="9"/>
      <c r="L7907" s="9"/>
      <c r="M7907" s="9"/>
      <c r="N7907" s="9"/>
      <c r="O7907" s="12"/>
      <c r="P7907" s="9"/>
      <c r="Q7907" s="9"/>
    </row>
    <row r="7908" spans="1:17" x14ac:dyDescent="0.2">
      <c r="A7908" s="9"/>
      <c r="B7908" s="10"/>
      <c r="C7908" s="9"/>
      <c r="D7908" s="11"/>
      <c r="E7908" s="11"/>
      <c r="F7908" s="9"/>
      <c r="G7908" s="9"/>
      <c r="H7908" s="9"/>
      <c r="I7908" s="9"/>
      <c r="J7908" s="9"/>
      <c r="K7908" s="9"/>
      <c r="L7908" s="9"/>
      <c r="M7908" s="9"/>
      <c r="N7908" s="9"/>
      <c r="O7908" s="12"/>
      <c r="P7908" s="9"/>
      <c r="Q7908" s="9"/>
    </row>
    <row r="7909" spans="1:17" x14ac:dyDescent="0.2">
      <c r="A7909" s="9"/>
      <c r="B7909" s="10"/>
      <c r="C7909" s="9"/>
      <c r="D7909" s="11"/>
      <c r="E7909" s="11"/>
      <c r="F7909" s="9"/>
      <c r="G7909" s="9"/>
      <c r="H7909" s="9"/>
      <c r="I7909" s="9"/>
      <c r="J7909" s="9"/>
      <c r="K7909" s="9"/>
      <c r="L7909" s="9"/>
      <c r="M7909" s="9"/>
      <c r="N7909" s="9"/>
      <c r="O7909" s="12"/>
      <c r="P7909" s="9"/>
      <c r="Q7909" s="9"/>
    </row>
    <row r="7910" spans="1:17" x14ac:dyDescent="0.2">
      <c r="A7910" s="9"/>
      <c r="B7910" s="10"/>
      <c r="C7910" s="9"/>
      <c r="D7910" s="11"/>
      <c r="E7910" s="11"/>
      <c r="F7910" s="9"/>
      <c r="G7910" s="9"/>
      <c r="H7910" s="9"/>
      <c r="I7910" s="9"/>
      <c r="J7910" s="9"/>
      <c r="K7910" s="9"/>
      <c r="L7910" s="9"/>
      <c r="M7910" s="9"/>
      <c r="N7910" s="9"/>
      <c r="O7910" s="12"/>
      <c r="P7910" s="9"/>
      <c r="Q7910" s="9"/>
    </row>
    <row r="7911" spans="1:17" x14ac:dyDescent="0.2">
      <c r="A7911" s="9"/>
      <c r="B7911" s="10"/>
      <c r="C7911" s="9"/>
      <c r="D7911" s="11"/>
      <c r="E7911" s="11"/>
      <c r="F7911" s="9"/>
      <c r="G7911" s="9"/>
      <c r="H7911" s="9"/>
      <c r="I7911" s="9"/>
      <c r="J7911" s="9"/>
      <c r="K7911" s="9"/>
      <c r="L7911" s="9"/>
      <c r="M7911" s="9"/>
      <c r="N7911" s="9"/>
      <c r="O7911" s="12"/>
      <c r="P7911" s="9"/>
      <c r="Q7911" s="9"/>
    </row>
    <row r="7912" spans="1:17" x14ac:dyDescent="0.2">
      <c r="A7912" s="9"/>
      <c r="B7912" s="10"/>
      <c r="C7912" s="9"/>
      <c r="D7912" s="11"/>
      <c r="E7912" s="11"/>
      <c r="F7912" s="9"/>
      <c r="G7912" s="9"/>
      <c r="H7912" s="9"/>
      <c r="I7912" s="9"/>
      <c r="J7912" s="9"/>
      <c r="K7912" s="9"/>
      <c r="L7912" s="9"/>
      <c r="M7912" s="9"/>
      <c r="N7912" s="9"/>
      <c r="O7912" s="12"/>
      <c r="P7912" s="9"/>
      <c r="Q7912" s="9"/>
    </row>
    <row r="7913" spans="1:17" x14ac:dyDescent="0.2">
      <c r="A7913" s="9"/>
      <c r="B7913" s="10"/>
      <c r="C7913" s="9"/>
      <c r="D7913" s="11"/>
      <c r="E7913" s="11"/>
      <c r="F7913" s="9"/>
      <c r="G7913" s="9"/>
      <c r="H7913" s="9"/>
      <c r="I7913" s="9"/>
      <c r="J7913" s="9"/>
      <c r="K7913" s="9"/>
      <c r="L7913" s="9"/>
      <c r="M7913" s="9"/>
      <c r="N7913" s="9"/>
      <c r="O7913" s="12"/>
      <c r="P7913" s="9"/>
      <c r="Q7913" s="9"/>
    </row>
    <row r="7914" spans="1:17" x14ac:dyDescent="0.2">
      <c r="A7914" s="9"/>
      <c r="B7914" s="10"/>
      <c r="C7914" s="9"/>
      <c r="D7914" s="11"/>
      <c r="E7914" s="11"/>
      <c r="F7914" s="9"/>
      <c r="G7914" s="9"/>
      <c r="H7914" s="9"/>
      <c r="I7914" s="9"/>
      <c r="J7914" s="9"/>
      <c r="K7914" s="9"/>
      <c r="L7914" s="9"/>
      <c r="M7914" s="9"/>
      <c r="N7914" s="9"/>
      <c r="O7914" s="12"/>
      <c r="P7914" s="9"/>
      <c r="Q7914" s="9"/>
    </row>
    <row r="7915" spans="1:17" x14ac:dyDescent="0.2">
      <c r="A7915" s="9"/>
      <c r="B7915" s="10"/>
      <c r="C7915" s="9"/>
      <c r="D7915" s="11"/>
      <c r="E7915" s="11"/>
      <c r="F7915" s="9"/>
      <c r="G7915" s="9"/>
      <c r="H7915" s="9"/>
      <c r="I7915" s="9"/>
      <c r="J7915" s="9"/>
      <c r="K7915" s="9"/>
      <c r="L7915" s="9"/>
      <c r="M7915" s="9"/>
      <c r="N7915" s="9"/>
      <c r="O7915" s="12"/>
      <c r="P7915" s="9"/>
      <c r="Q7915" s="9"/>
    </row>
    <row r="7916" spans="1:17" x14ac:dyDescent="0.2">
      <c r="A7916" s="9"/>
      <c r="B7916" s="10"/>
      <c r="C7916" s="9"/>
      <c r="D7916" s="11"/>
      <c r="E7916" s="11"/>
      <c r="F7916" s="9"/>
      <c r="G7916" s="9"/>
      <c r="H7916" s="9"/>
      <c r="I7916" s="9"/>
      <c r="J7916" s="9"/>
      <c r="K7916" s="9"/>
      <c r="L7916" s="9"/>
      <c r="M7916" s="9"/>
      <c r="N7916" s="9"/>
      <c r="O7916" s="12"/>
      <c r="P7916" s="9"/>
      <c r="Q7916" s="9"/>
    </row>
    <row r="7917" spans="1:17" x14ac:dyDescent="0.2">
      <c r="A7917" s="9"/>
      <c r="B7917" s="10"/>
      <c r="C7917" s="9"/>
      <c r="D7917" s="11"/>
      <c r="E7917" s="11"/>
      <c r="F7917" s="9"/>
      <c r="G7917" s="9"/>
      <c r="H7917" s="9"/>
      <c r="I7917" s="9"/>
      <c r="J7917" s="9"/>
      <c r="K7917" s="9"/>
      <c r="L7917" s="9"/>
      <c r="M7917" s="9"/>
      <c r="N7917" s="9"/>
      <c r="O7917" s="12"/>
      <c r="P7917" s="9"/>
      <c r="Q7917" s="9"/>
    </row>
    <row r="7918" spans="1:17" x14ac:dyDescent="0.2">
      <c r="A7918" s="9"/>
      <c r="B7918" s="10"/>
      <c r="C7918" s="9"/>
      <c r="D7918" s="11"/>
      <c r="E7918" s="11"/>
      <c r="F7918" s="9"/>
      <c r="G7918" s="9"/>
      <c r="H7918" s="9"/>
      <c r="I7918" s="9"/>
      <c r="J7918" s="9"/>
      <c r="K7918" s="9"/>
      <c r="L7918" s="9"/>
      <c r="M7918" s="9"/>
      <c r="N7918" s="9"/>
      <c r="O7918" s="12"/>
      <c r="P7918" s="9"/>
      <c r="Q7918" s="9"/>
    </row>
    <row r="7919" spans="1:17" x14ac:dyDescent="0.2">
      <c r="A7919" s="9"/>
      <c r="B7919" s="10"/>
      <c r="C7919" s="9"/>
      <c r="D7919" s="11"/>
      <c r="E7919" s="11"/>
      <c r="F7919" s="9"/>
      <c r="G7919" s="9"/>
      <c r="H7919" s="9"/>
      <c r="I7919" s="9"/>
      <c r="J7919" s="9"/>
      <c r="K7919" s="9"/>
      <c r="L7919" s="9"/>
      <c r="M7919" s="9"/>
      <c r="N7919" s="9"/>
      <c r="O7919" s="12"/>
      <c r="P7919" s="9"/>
      <c r="Q7919" s="9"/>
    </row>
    <row r="7920" spans="1:17" x14ac:dyDescent="0.2">
      <c r="A7920" s="9"/>
      <c r="B7920" s="10"/>
      <c r="C7920" s="9"/>
      <c r="D7920" s="11"/>
      <c r="E7920" s="11"/>
      <c r="F7920" s="9"/>
      <c r="G7920" s="9"/>
      <c r="H7920" s="9"/>
      <c r="I7920" s="9"/>
      <c r="J7920" s="9"/>
      <c r="K7920" s="9"/>
      <c r="L7920" s="9"/>
      <c r="M7920" s="9"/>
      <c r="N7920" s="9"/>
      <c r="O7920" s="12"/>
      <c r="P7920" s="9"/>
      <c r="Q7920" s="9"/>
    </row>
    <row r="7921" spans="1:17" x14ac:dyDescent="0.2">
      <c r="A7921" s="9"/>
      <c r="B7921" s="10"/>
      <c r="C7921" s="9"/>
      <c r="D7921" s="11"/>
      <c r="E7921" s="11"/>
      <c r="F7921" s="9"/>
      <c r="G7921" s="9"/>
      <c r="H7921" s="9"/>
      <c r="I7921" s="9"/>
      <c r="J7921" s="9"/>
      <c r="K7921" s="9"/>
      <c r="L7921" s="9"/>
      <c r="M7921" s="9"/>
      <c r="N7921" s="9"/>
      <c r="O7921" s="12"/>
      <c r="P7921" s="9"/>
      <c r="Q7921" s="9"/>
    </row>
    <row r="7922" spans="1:17" x14ac:dyDescent="0.2">
      <c r="A7922" s="9"/>
      <c r="B7922" s="10"/>
      <c r="C7922" s="9"/>
      <c r="D7922" s="11"/>
      <c r="E7922" s="11"/>
      <c r="F7922" s="9"/>
      <c r="G7922" s="9"/>
      <c r="H7922" s="9"/>
      <c r="I7922" s="9"/>
      <c r="J7922" s="9"/>
      <c r="K7922" s="9"/>
      <c r="L7922" s="9"/>
      <c r="M7922" s="9"/>
      <c r="N7922" s="9"/>
      <c r="O7922" s="12"/>
      <c r="P7922" s="9"/>
      <c r="Q7922" s="9"/>
    </row>
    <row r="7923" spans="1:17" x14ac:dyDescent="0.2">
      <c r="A7923" s="9"/>
      <c r="B7923" s="10"/>
      <c r="C7923" s="9"/>
      <c r="D7923" s="11"/>
      <c r="E7923" s="11"/>
      <c r="F7923" s="9"/>
      <c r="G7923" s="9"/>
      <c r="H7923" s="9"/>
      <c r="I7923" s="9"/>
      <c r="J7923" s="9"/>
      <c r="K7923" s="9"/>
      <c r="L7923" s="9"/>
      <c r="M7923" s="9"/>
      <c r="N7923" s="9"/>
      <c r="O7923" s="12"/>
      <c r="P7923" s="9"/>
      <c r="Q7923" s="9"/>
    </row>
    <row r="7924" spans="1:17" x14ac:dyDescent="0.2">
      <c r="A7924" s="9"/>
      <c r="B7924" s="10"/>
      <c r="C7924" s="9"/>
      <c r="D7924" s="11"/>
      <c r="E7924" s="11"/>
      <c r="F7924" s="9"/>
      <c r="G7924" s="9"/>
      <c r="H7924" s="9"/>
      <c r="I7924" s="9"/>
      <c r="J7924" s="9"/>
      <c r="K7924" s="9"/>
      <c r="L7924" s="9"/>
      <c r="M7924" s="9"/>
      <c r="N7924" s="9"/>
      <c r="O7924" s="12"/>
      <c r="P7924" s="9"/>
      <c r="Q7924" s="9"/>
    </row>
    <row r="7925" spans="1:17" x14ac:dyDescent="0.2">
      <c r="A7925" s="9"/>
      <c r="B7925" s="10"/>
      <c r="C7925" s="9"/>
      <c r="D7925" s="11"/>
      <c r="E7925" s="11"/>
      <c r="F7925" s="9"/>
      <c r="G7925" s="9"/>
      <c r="H7925" s="9"/>
      <c r="I7925" s="9"/>
      <c r="J7925" s="9"/>
      <c r="K7925" s="9"/>
      <c r="L7925" s="9"/>
      <c r="M7925" s="9"/>
      <c r="N7925" s="9"/>
      <c r="O7925" s="12"/>
      <c r="P7925" s="9"/>
      <c r="Q7925" s="9"/>
    </row>
    <row r="7926" spans="1:17" x14ac:dyDescent="0.2">
      <c r="A7926" s="9"/>
      <c r="B7926" s="10"/>
      <c r="C7926" s="9"/>
      <c r="D7926" s="11"/>
      <c r="E7926" s="11"/>
      <c r="F7926" s="9"/>
      <c r="G7926" s="9"/>
      <c r="H7926" s="9"/>
      <c r="I7926" s="9"/>
      <c r="J7926" s="9"/>
      <c r="K7926" s="9"/>
      <c r="L7926" s="9"/>
      <c r="M7926" s="9"/>
      <c r="N7926" s="9"/>
      <c r="O7926" s="12"/>
      <c r="P7926" s="9"/>
      <c r="Q7926" s="9"/>
    </row>
    <row r="7927" spans="1:17" x14ac:dyDescent="0.2">
      <c r="A7927" s="9"/>
      <c r="B7927" s="10"/>
      <c r="C7927" s="9"/>
      <c r="D7927" s="11"/>
      <c r="E7927" s="11"/>
      <c r="F7927" s="9"/>
      <c r="G7927" s="9"/>
      <c r="H7927" s="9"/>
      <c r="I7927" s="9"/>
      <c r="J7927" s="9"/>
      <c r="K7927" s="9"/>
      <c r="L7927" s="9"/>
      <c r="M7927" s="9"/>
      <c r="N7927" s="9"/>
      <c r="O7927" s="12"/>
      <c r="P7927" s="9"/>
      <c r="Q7927" s="9"/>
    </row>
    <row r="7928" spans="1:17" x14ac:dyDescent="0.2">
      <c r="A7928" s="9"/>
      <c r="B7928" s="10"/>
      <c r="C7928" s="9"/>
      <c r="D7928" s="11"/>
      <c r="E7928" s="11"/>
      <c r="F7928" s="9"/>
      <c r="G7928" s="9"/>
      <c r="H7928" s="9"/>
      <c r="I7928" s="9"/>
      <c r="J7928" s="9"/>
      <c r="K7928" s="9"/>
      <c r="L7928" s="9"/>
      <c r="M7928" s="9"/>
      <c r="N7928" s="9"/>
      <c r="O7928" s="12"/>
      <c r="P7928" s="9"/>
      <c r="Q7928" s="9"/>
    </row>
    <row r="7929" spans="1:17" x14ac:dyDescent="0.2">
      <c r="A7929" s="9"/>
      <c r="B7929" s="10"/>
      <c r="C7929" s="9"/>
      <c r="D7929" s="11"/>
      <c r="E7929" s="11"/>
      <c r="F7929" s="9"/>
      <c r="G7929" s="9"/>
      <c r="H7929" s="9"/>
      <c r="I7929" s="9"/>
      <c r="J7929" s="9"/>
      <c r="K7929" s="9"/>
      <c r="L7929" s="9"/>
      <c r="M7929" s="9"/>
      <c r="N7929" s="9"/>
      <c r="O7929" s="12"/>
      <c r="P7929" s="9"/>
      <c r="Q7929" s="9"/>
    </row>
    <row r="7930" spans="1:17" x14ac:dyDescent="0.2">
      <c r="A7930" s="9"/>
      <c r="B7930" s="10"/>
      <c r="C7930" s="9"/>
      <c r="D7930" s="11"/>
      <c r="E7930" s="11"/>
      <c r="F7930" s="9"/>
      <c r="G7930" s="9"/>
      <c r="H7930" s="9"/>
      <c r="I7930" s="9"/>
      <c r="J7930" s="9"/>
      <c r="K7930" s="9"/>
      <c r="L7930" s="9"/>
      <c r="M7930" s="9"/>
      <c r="N7930" s="9"/>
      <c r="O7930" s="12"/>
      <c r="P7930" s="9"/>
      <c r="Q7930" s="9"/>
    </row>
    <row r="7931" spans="1:17" x14ac:dyDescent="0.2">
      <c r="A7931" s="9"/>
      <c r="B7931" s="10"/>
      <c r="C7931" s="9"/>
      <c r="D7931" s="11"/>
      <c r="E7931" s="11"/>
      <c r="F7931" s="9"/>
      <c r="G7931" s="9"/>
      <c r="H7931" s="9"/>
      <c r="I7931" s="9"/>
      <c r="J7931" s="9"/>
      <c r="K7931" s="9"/>
      <c r="L7931" s="9"/>
      <c r="M7931" s="9"/>
      <c r="N7931" s="9"/>
      <c r="O7931" s="12"/>
      <c r="P7931" s="9"/>
      <c r="Q7931" s="9"/>
    </row>
    <row r="7932" spans="1:17" x14ac:dyDescent="0.2">
      <c r="A7932" s="9"/>
      <c r="B7932" s="10"/>
      <c r="C7932" s="9"/>
      <c r="D7932" s="11"/>
      <c r="E7932" s="11"/>
      <c r="F7932" s="9"/>
      <c r="G7932" s="9"/>
      <c r="H7932" s="9"/>
      <c r="I7932" s="9"/>
      <c r="J7932" s="9"/>
      <c r="K7932" s="9"/>
      <c r="L7932" s="9"/>
      <c r="M7932" s="9"/>
      <c r="N7932" s="9"/>
      <c r="O7932" s="12"/>
      <c r="P7932" s="9"/>
      <c r="Q7932" s="9"/>
    </row>
    <row r="7933" spans="1:17" x14ac:dyDescent="0.2">
      <c r="A7933" s="9"/>
      <c r="B7933" s="10"/>
      <c r="C7933" s="9"/>
      <c r="D7933" s="11"/>
      <c r="E7933" s="11"/>
      <c r="F7933" s="9"/>
      <c r="G7933" s="9"/>
      <c r="H7933" s="9"/>
      <c r="I7933" s="9"/>
      <c r="J7933" s="9"/>
      <c r="K7933" s="9"/>
      <c r="L7933" s="9"/>
      <c r="M7933" s="9"/>
      <c r="N7933" s="9"/>
      <c r="O7933" s="12"/>
      <c r="P7933" s="9"/>
      <c r="Q7933" s="9"/>
    </row>
    <row r="7934" spans="1:17" x14ac:dyDescent="0.2">
      <c r="A7934" s="9"/>
      <c r="B7934" s="10"/>
      <c r="C7934" s="9"/>
      <c r="D7934" s="11"/>
      <c r="E7934" s="11"/>
      <c r="F7934" s="9"/>
      <c r="G7934" s="9"/>
      <c r="H7934" s="9"/>
      <c r="I7934" s="9"/>
      <c r="J7934" s="9"/>
      <c r="K7934" s="9"/>
      <c r="L7934" s="9"/>
      <c r="M7934" s="9"/>
      <c r="N7934" s="9"/>
      <c r="O7934" s="12"/>
      <c r="P7934" s="9"/>
      <c r="Q7934" s="9"/>
    </row>
    <row r="7935" spans="1:17" x14ac:dyDescent="0.2">
      <c r="A7935" s="9"/>
      <c r="B7935" s="10"/>
      <c r="C7935" s="9"/>
      <c r="D7935" s="11"/>
      <c r="E7935" s="11"/>
      <c r="F7935" s="9"/>
      <c r="G7935" s="9"/>
      <c r="H7935" s="9"/>
      <c r="I7935" s="9"/>
      <c r="J7935" s="9"/>
      <c r="K7935" s="9"/>
      <c r="L7935" s="9"/>
      <c r="M7935" s="9"/>
      <c r="N7935" s="9"/>
      <c r="O7935" s="12"/>
      <c r="P7935" s="9"/>
      <c r="Q7935" s="9"/>
    </row>
    <row r="7936" spans="1:17" x14ac:dyDescent="0.2">
      <c r="A7936" s="9"/>
      <c r="B7936" s="10"/>
      <c r="C7936" s="9"/>
      <c r="D7936" s="11"/>
      <c r="E7936" s="11"/>
      <c r="F7936" s="9"/>
      <c r="G7936" s="9"/>
      <c r="H7936" s="9"/>
      <c r="I7936" s="9"/>
      <c r="J7936" s="9"/>
      <c r="K7936" s="9"/>
      <c r="L7936" s="9"/>
      <c r="M7936" s="9"/>
      <c r="N7936" s="9"/>
      <c r="O7936" s="12"/>
      <c r="P7936" s="9"/>
      <c r="Q7936" s="9"/>
    </row>
    <row r="7937" spans="1:17" x14ac:dyDescent="0.2">
      <c r="A7937" s="9"/>
      <c r="B7937" s="10"/>
      <c r="C7937" s="9"/>
      <c r="D7937" s="11"/>
      <c r="E7937" s="11"/>
      <c r="F7937" s="9"/>
      <c r="G7937" s="9"/>
      <c r="H7937" s="9"/>
      <c r="I7937" s="9"/>
      <c r="J7937" s="9"/>
      <c r="K7937" s="9"/>
      <c r="L7937" s="9"/>
      <c r="M7937" s="9"/>
      <c r="N7937" s="9"/>
      <c r="O7937" s="12"/>
      <c r="P7937" s="9"/>
      <c r="Q7937" s="9"/>
    </row>
    <row r="7938" spans="1:17" x14ac:dyDescent="0.2">
      <c r="A7938" s="9"/>
      <c r="B7938" s="10"/>
      <c r="C7938" s="9"/>
      <c r="D7938" s="11"/>
      <c r="E7938" s="11"/>
      <c r="F7938" s="9"/>
      <c r="G7938" s="9"/>
      <c r="H7938" s="9"/>
      <c r="I7938" s="9"/>
      <c r="J7938" s="9"/>
      <c r="K7938" s="9"/>
      <c r="L7938" s="9"/>
      <c r="M7938" s="9"/>
      <c r="N7938" s="9"/>
      <c r="O7938" s="12"/>
      <c r="P7938" s="9"/>
      <c r="Q7938" s="9"/>
    </row>
    <row r="7939" spans="1:17" x14ac:dyDescent="0.2">
      <c r="A7939" s="9"/>
      <c r="B7939" s="10"/>
      <c r="C7939" s="9"/>
      <c r="D7939" s="11"/>
      <c r="E7939" s="11"/>
      <c r="F7939" s="9"/>
      <c r="G7939" s="9"/>
      <c r="H7939" s="9"/>
      <c r="I7939" s="9"/>
      <c r="J7939" s="9"/>
      <c r="K7939" s="9"/>
      <c r="L7939" s="9"/>
      <c r="M7939" s="9"/>
      <c r="N7939" s="9"/>
      <c r="O7939" s="12"/>
      <c r="P7939" s="9"/>
      <c r="Q7939" s="9"/>
    </row>
    <row r="7940" spans="1:17" x14ac:dyDescent="0.2">
      <c r="A7940" s="9"/>
      <c r="B7940" s="10"/>
      <c r="C7940" s="9"/>
      <c r="D7940" s="11"/>
      <c r="E7940" s="11"/>
      <c r="F7940" s="9"/>
      <c r="G7940" s="9"/>
      <c r="H7940" s="9"/>
      <c r="I7940" s="9"/>
      <c r="J7940" s="9"/>
      <c r="K7940" s="9"/>
      <c r="L7940" s="9"/>
      <c r="M7940" s="9"/>
      <c r="N7940" s="9"/>
      <c r="O7940" s="12"/>
      <c r="P7940" s="9"/>
      <c r="Q7940" s="9"/>
    </row>
    <row r="7941" spans="1:17" x14ac:dyDescent="0.2">
      <c r="A7941" s="9"/>
      <c r="B7941" s="10"/>
      <c r="C7941" s="9"/>
      <c r="D7941" s="11"/>
      <c r="E7941" s="11"/>
      <c r="F7941" s="9"/>
      <c r="G7941" s="9"/>
      <c r="H7941" s="9"/>
      <c r="I7941" s="9"/>
      <c r="J7941" s="9"/>
      <c r="K7941" s="9"/>
      <c r="L7941" s="9"/>
      <c r="M7941" s="9"/>
      <c r="N7941" s="9"/>
      <c r="O7941" s="12"/>
      <c r="P7941" s="9"/>
      <c r="Q7941" s="9"/>
    </row>
    <row r="7942" spans="1:17" x14ac:dyDescent="0.2">
      <c r="A7942" s="9"/>
      <c r="B7942" s="10"/>
      <c r="C7942" s="9"/>
      <c r="D7942" s="11"/>
      <c r="E7942" s="11"/>
      <c r="F7942" s="9"/>
      <c r="G7942" s="9"/>
      <c r="H7942" s="9"/>
      <c r="I7942" s="9"/>
      <c r="J7942" s="9"/>
      <c r="K7942" s="9"/>
      <c r="L7942" s="9"/>
      <c r="M7942" s="9"/>
      <c r="N7942" s="9"/>
      <c r="O7942" s="12"/>
      <c r="P7942" s="9"/>
      <c r="Q7942" s="9"/>
    </row>
    <row r="7943" spans="1:17" x14ac:dyDescent="0.2">
      <c r="A7943" s="9"/>
      <c r="B7943" s="10"/>
      <c r="C7943" s="9"/>
      <c r="D7943" s="11"/>
      <c r="E7943" s="11"/>
      <c r="F7943" s="9"/>
      <c r="G7943" s="9"/>
      <c r="H7943" s="9"/>
      <c r="I7943" s="9"/>
      <c r="J7943" s="9"/>
      <c r="K7943" s="9"/>
      <c r="L7943" s="9"/>
      <c r="M7943" s="9"/>
      <c r="N7943" s="9"/>
      <c r="O7943" s="12"/>
      <c r="P7943" s="9"/>
      <c r="Q7943" s="9"/>
    </row>
    <row r="7944" spans="1:17" x14ac:dyDescent="0.2">
      <c r="A7944" s="9"/>
      <c r="B7944" s="10"/>
      <c r="C7944" s="9"/>
      <c r="D7944" s="11"/>
      <c r="E7944" s="11"/>
      <c r="F7944" s="9"/>
      <c r="G7944" s="9"/>
      <c r="H7944" s="9"/>
      <c r="I7944" s="9"/>
      <c r="J7944" s="9"/>
      <c r="K7944" s="9"/>
      <c r="L7944" s="9"/>
      <c r="M7944" s="9"/>
      <c r="N7944" s="9"/>
      <c r="O7944" s="12"/>
      <c r="P7944" s="9"/>
      <c r="Q7944" s="9"/>
    </row>
    <row r="7945" spans="1:17" x14ac:dyDescent="0.2">
      <c r="A7945" s="9"/>
      <c r="B7945" s="10"/>
      <c r="C7945" s="9"/>
      <c r="D7945" s="11"/>
      <c r="E7945" s="11"/>
      <c r="F7945" s="9"/>
      <c r="G7945" s="9"/>
      <c r="H7945" s="9"/>
      <c r="I7945" s="9"/>
      <c r="J7945" s="9"/>
      <c r="K7945" s="9"/>
      <c r="L7945" s="9"/>
      <c r="M7945" s="9"/>
      <c r="N7945" s="9"/>
      <c r="O7945" s="12"/>
      <c r="P7945" s="9"/>
      <c r="Q7945" s="9"/>
    </row>
    <row r="7946" spans="1:17" x14ac:dyDescent="0.2">
      <c r="A7946" s="9"/>
      <c r="B7946" s="10"/>
      <c r="C7946" s="9"/>
      <c r="D7946" s="11"/>
      <c r="E7946" s="11"/>
      <c r="F7946" s="9"/>
      <c r="G7946" s="9"/>
      <c r="H7946" s="9"/>
      <c r="I7946" s="9"/>
      <c r="J7946" s="9"/>
      <c r="K7946" s="9"/>
      <c r="L7946" s="9"/>
      <c r="M7946" s="9"/>
      <c r="N7946" s="9"/>
      <c r="O7946" s="12"/>
      <c r="P7946" s="9"/>
      <c r="Q7946" s="9"/>
    </row>
    <row r="7947" spans="1:17" x14ac:dyDescent="0.2">
      <c r="A7947" s="9"/>
      <c r="B7947" s="10"/>
      <c r="C7947" s="9"/>
      <c r="D7947" s="11"/>
      <c r="E7947" s="11"/>
      <c r="F7947" s="9"/>
      <c r="G7947" s="9"/>
      <c r="H7947" s="9"/>
      <c r="I7947" s="9"/>
      <c r="J7947" s="9"/>
      <c r="K7947" s="9"/>
      <c r="L7947" s="9"/>
      <c r="M7947" s="9"/>
      <c r="N7947" s="9"/>
      <c r="O7947" s="12"/>
      <c r="P7947" s="9"/>
      <c r="Q7947" s="9"/>
    </row>
    <row r="7948" spans="1:17" x14ac:dyDescent="0.2">
      <c r="A7948" s="9"/>
      <c r="B7948" s="10"/>
      <c r="C7948" s="9"/>
      <c r="D7948" s="11"/>
      <c r="E7948" s="11"/>
      <c r="F7948" s="9"/>
      <c r="G7948" s="9"/>
      <c r="H7948" s="9"/>
      <c r="I7948" s="9"/>
      <c r="J7948" s="9"/>
      <c r="K7948" s="9"/>
      <c r="L7948" s="9"/>
      <c r="M7948" s="9"/>
      <c r="N7948" s="9"/>
      <c r="O7948" s="12"/>
      <c r="P7948" s="9"/>
      <c r="Q7948" s="9"/>
    </row>
    <row r="7949" spans="1:17" x14ac:dyDescent="0.2">
      <c r="A7949" s="9"/>
      <c r="B7949" s="10"/>
      <c r="C7949" s="9"/>
      <c r="D7949" s="11"/>
      <c r="E7949" s="11"/>
      <c r="F7949" s="9"/>
      <c r="G7949" s="9"/>
      <c r="H7949" s="9"/>
      <c r="I7949" s="9"/>
      <c r="J7949" s="9"/>
      <c r="K7949" s="9"/>
      <c r="L7949" s="9"/>
      <c r="M7949" s="9"/>
      <c r="N7949" s="9"/>
      <c r="O7949" s="12"/>
      <c r="P7949" s="9"/>
      <c r="Q7949" s="9"/>
    </row>
    <row r="7950" spans="1:17" x14ac:dyDescent="0.2">
      <c r="A7950" s="9"/>
      <c r="B7950" s="10"/>
      <c r="C7950" s="9"/>
      <c r="D7950" s="11"/>
      <c r="E7950" s="11"/>
      <c r="F7950" s="9"/>
      <c r="G7950" s="9"/>
      <c r="H7950" s="9"/>
      <c r="I7950" s="9"/>
      <c r="J7950" s="9"/>
      <c r="K7950" s="9"/>
      <c r="L7950" s="9"/>
      <c r="M7950" s="9"/>
      <c r="N7950" s="9"/>
      <c r="O7950" s="12"/>
      <c r="P7950" s="9"/>
      <c r="Q7950" s="9"/>
    </row>
    <row r="7951" spans="1:17" x14ac:dyDescent="0.2">
      <c r="A7951" s="9"/>
      <c r="B7951" s="10"/>
      <c r="C7951" s="9"/>
      <c r="D7951" s="11"/>
      <c r="E7951" s="11"/>
      <c r="F7951" s="9"/>
      <c r="G7951" s="9"/>
      <c r="H7951" s="9"/>
      <c r="I7951" s="9"/>
      <c r="J7951" s="9"/>
      <c r="K7951" s="9"/>
      <c r="L7951" s="9"/>
      <c r="M7951" s="9"/>
      <c r="N7951" s="9"/>
      <c r="O7951" s="12"/>
      <c r="P7951" s="9"/>
      <c r="Q7951" s="9"/>
    </row>
    <row r="7952" spans="1:17" x14ac:dyDescent="0.2">
      <c r="A7952" s="9"/>
      <c r="B7952" s="10"/>
      <c r="C7952" s="9"/>
      <c r="D7952" s="11"/>
      <c r="E7952" s="11"/>
      <c r="F7952" s="9"/>
      <c r="G7952" s="9"/>
      <c r="H7952" s="9"/>
      <c r="I7952" s="9"/>
      <c r="J7952" s="9"/>
      <c r="K7952" s="9"/>
      <c r="L7952" s="9"/>
      <c r="M7952" s="9"/>
      <c r="N7952" s="9"/>
      <c r="O7952" s="12"/>
      <c r="P7952" s="9"/>
      <c r="Q7952" s="9"/>
    </row>
    <row r="7953" spans="1:17" x14ac:dyDescent="0.2">
      <c r="A7953" s="9"/>
      <c r="B7953" s="10"/>
      <c r="C7953" s="9"/>
      <c r="D7953" s="11"/>
      <c r="E7953" s="11"/>
      <c r="F7953" s="9"/>
      <c r="G7953" s="9"/>
      <c r="H7953" s="9"/>
      <c r="I7953" s="9"/>
      <c r="J7953" s="9"/>
      <c r="K7953" s="9"/>
      <c r="L7953" s="9"/>
      <c r="M7953" s="9"/>
      <c r="N7953" s="9"/>
      <c r="O7953" s="12"/>
      <c r="P7953" s="9"/>
      <c r="Q7953" s="9"/>
    </row>
    <row r="7954" spans="1:17" x14ac:dyDescent="0.2">
      <c r="A7954" s="9"/>
      <c r="B7954" s="10"/>
      <c r="C7954" s="9"/>
      <c r="D7954" s="11"/>
      <c r="E7954" s="11"/>
      <c r="F7954" s="9"/>
      <c r="G7954" s="9"/>
      <c r="H7954" s="9"/>
      <c r="I7954" s="9"/>
      <c r="J7954" s="9"/>
      <c r="K7954" s="9"/>
      <c r="L7954" s="9"/>
      <c r="M7954" s="9"/>
      <c r="N7954" s="9"/>
      <c r="O7954" s="12"/>
      <c r="P7954" s="9"/>
      <c r="Q7954" s="9"/>
    </row>
    <row r="7955" spans="1:17" x14ac:dyDescent="0.2">
      <c r="A7955" s="9"/>
      <c r="B7955" s="10"/>
      <c r="C7955" s="9"/>
      <c r="D7955" s="11"/>
      <c r="E7955" s="11"/>
      <c r="F7955" s="9"/>
      <c r="G7955" s="9"/>
      <c r="H7955" s="9"/>
      <c r="I7955" s="9"/>
      <c r="J7955" s="9"/>
      <c r="K7955" s="9"/>
      <c r="L7955" s="9"/>
      <c r="M7955" s="9"/>
      <c r="N7955" s="9"/>
      <c r="O7955" s="12"/>
      <c r="P7955" s="9"/>
      <c r="Q7955" s="9"/>
    </row>
    <row r="7956" spans="1:17" x14ac:dyDescent="0.2">
      <c r="A7956" s="9"/>
      <c r="B7956" s="10"/>
      <c r="C7956" s="9"/>
      <c r="D7956" s="11"/>
      <c r="E7956" s="11"/>
      <c r="F7956" s="9"/>
      <c r="G7956" s="9"/>
      <c r="H7956" s="9"/>
      <c r="I7956" s="9"/>
      <c r="J7956" s="9"/>
      <c r="K7956" s="9"/>
      <c r="L7956" s="9"/>
      <c r="M7956" s="9"/>
      <c r="N7956" s="9"/>
      <c r="O7956" s="12"/>
      <c r="P7956" s="9"/>
      <c r="Q7956" s="9"/>
    </row>
    <row r="7957" spans="1:17" x14ac:dyDescent="0.2">
      <c r="A7957" s="9"/>
      <c r="B7957" s="10"/>
      <c r="C7957" s="9"/>
      <c r="D7957" s="11"/>
      <c r="E7957" s="11"/>
      <c r="F7957" s="9"/>
      <c r="G7957" s="9"/>
      <c r="H7957" s="9"/>
      <c r="I7957" s="9"/>
      <c r="J7957" s="9"/>
      <c r="K7957" s="9"/>
      <c r="L7957" s="9"/>
      <c r="M7957" s="9"/>
      <c r="N7957" s="9"/>
      <c r="O7957" s="12"/>
      <c r="P7957" s="9"/>
      <c r="Q7957" s="9"/>
    </row>
    <row r="7958" spans="1:17" x14ac:dyDescent="0.2">
      <c r="A7958" s="9"/>
      <c r="B7958" s="10"/>
      <c r="C7958" s="9"/>
      <c r="D7958" s="11"/>
      <c r="E7958" s="11"/>
      <c r="F7958" s="9"/>
      <c r="G7958" s="9"/>
      <c r="H7958" s="9"/>
      <c r="I7958" s="9"/>
      <c r="J7958" s="9"/>
      <c r="K7958" s="9"/>
      <c r="L7958" s="9"/>
      <c r="M7958" s="9"/>
      <c r="N7958" s="9"/>
      <c r="O7958" s="12"/>
      <c r="P7958" s="9"/>
      <c r="Q7958" s="9"/>
    </row>
    <row r="7959" spans="1:17" x14ac:dyDescent="0.2">
      <c r="A7959" s="9"/>
      <c r="B7959" s="10"/>
      <c r="C7959" s="9"/>
      <c r="D7959" s="11"/>
      <c r="E7959" s="11"/>
      <c r="F7959" s="9"/>
      <c r="G7959" s="9"/>
      <c r="H7959" s="9"/>
      <c r="I7959" s="9"/>
      <c r="J7959" s="9"/>
      <c r="K7959" s="9"/>
      <c r="L7959" s="9"/>
      <c r="M7959" s="9"/>
      <c r="N7959" s="9"/>
      <c r="O7959" s="12"/>
      <c r="P7959" s="9"/>
      <c r="Q7959" s="9"/>
    </row>
    <row r="7960" spans="1:17" x14ac:dyDescent="0.2">
      <c r="A7960" s="9"/>
      <c r="B7960" s="10"/>
      <c r="C7960" s="9"/>
      <c r="D7960" s="11"/>
      <c r="E7960" s="11"/>
      <c r="F7960" s="9"/>
      <c r="G7960" s="9"/>
      <c r="H7960" s="9"/>
      <c r="I7960" s="9"/>
      <c r="J7960" s="9"/>
      <c r="K7960" s="9"/>
      <c r="L7960" s="9"/>
      <c r="M7960" s="9"/>
      <c r="N7960" s="9"/>
      <c r="O7960" s="12"/>
      <c r="P7960" s="9"/>
      <c r="Q7960" s="9"/>
    </row>
    <row r="7961" spans="1:17" x14ac:dyDescent="0.2">
      <c r="A7961" s="9"/>
      <c r="B7961" s="10"/>
      <c r="C7961" s="9"/>
      <c r="D7961" s="11"/>
      <c r="E7961" s="11"/>
      <c r="F7961" s="9"/>
      <c r="G7961" s="9"/>
      <c r="H7961" s="9"/>
      <c r="I7961" s="9"/>
      <c r="J7961" s="9"/>
      <c r="K7961" s="9"/>
      <c r="L7961" s="9"/>
      <c r="M7961" s="9"/>
      <c r="N7961" s="9"/>
      <c r="O7961" s="12"/>
      <c r="P7961" s="9"/>
      <c r="Q7961" s="9"/>
    </row>
    <row r="7962" spans="1:17" x14ac:dyDescent="0.2">
      <c r="A7962" s="9"/>
      <c r="B7962" s="10"/>
      <c r="C7962" s="9"/>
      <c r="D7962" s="11"/>
      <c r="E7962" s="11"/>
      <c r="F7962" s="9"/>
      <c r="G7962" s="9"/>
      <c r="H7962" s="9"/>
      <c r="I7962" s="9"/>
      <c r="J7962" s="9"/>
      <c r="K7962" s="9"/>
      <c r="L7962" s="9"/>
      <c r="M7962" s="9"/>
      <c r="N7962" s="9"/>
      <c r="O7962" s="12"/>
      <c r="P7962" s="9"/>
      <c r="Q7962" s="9"/>
    </row>
    <row r="7963" spans="1:17" x14ac:dyDescent="0.2">
      <c r="A7963" s="9"/>
      <c r="B7963" s="10"/>
      <c r="C7963" s="9"/>
      <c r="D7963" s="11"/>
      <c r="E7963" s="11"/>
      <c r="F7963" s="9"/>
      <c r="G7963" s="9"/>
      <c r="H7963" s="9"/>
      <c r="I7963" s="9"/>
      <c r="J7963" s="9"/>
      <c r="K7963" s="9"/>
      <c r="L7963" s="9"/>
      <c r="M7963" s="9"/>
      <c r="N7963" s="9"/>
      <c r="O7963" s="12"/>
      <c r="P7963" s="9"/>
      <c r="Q7963" s="9"/>
    </row>
    <row r="7964" spans="1:17" x14ac:dyDescent="0.2">
      <c r="A7964" s="9"/>
      <c r="B7964" s="10"/>
      <c r="C7964" s="9"/>
      <c r="D7964" s="11"/>
      <c r="E7964" s="11"/>
      <c r="F7964" s="9"/>
      <c r="G7964" s="9"/>
      <c r="H7964" s="9"/>
      <c r="I7964" s="9"/>
      <c r="J7964" s="9"/>
      <c r="K7964" s="9"/>
      <c r="L7964" s="9"/>
      <c r="M7964" s="9"/>
      <c r="N7964" s="9"/>
      <c r="O7964" s="12"/>
      <c r="P7964" s="9"/>
      <c r="Q7964" s="9"/>
    </row>
    <row r="7965" spans="1:17" x14ac:dyDescent="0.2">
      <c r="A7965" s="9"/>
      <c r="B7965" s="10"/>
      <c r="C7965" s="9"/>
      <c r="D7965" s="11"/>
      <c r="E7965" s="11"/>
      <c r="F7965" s="9"/>
      <c r="G7965" s="9"/>
      <c r="H7965" s="9"/>
      <c r="I7965" s="9"/>
      <c r="J7965" s="9"/>
      <c r="K7965" s="9"/>
      <c r="L7965" s="9"/>
      <c r="M7965" s="9"/>
      <c r="N7965" s="9"/>
      <c r="O7965" s="12"/>
      <c r="P7965" s="9"/>
      <c r="Q7965" s="9"/>
    </row>
    <row r="7966" spans="1:17" x14ac:dyDescent="0.2">
      <c r="A7966" s="9"/>
      <c r="B7966" s="10"/>
      <c r="C7966" s="9"/>
      <c r="D7966" s="11"/>
      <c r="E7966" s="11"/>
      <c r="F7966" s="9"/>
      <c r="G7966" s="9"/>
      <c r="H7966" s="9"/>
      <c r="I7966" s="9"/>
      <c r="J7966" s="9"/>
      <c r="K7966" s="9"/>
      <c r="L7966" s="9"/>
      <c r="M7966" s="9"/>
      <c r="N7966" s="9"/>
      <c r="O7966" s="12"/>
      <c r="P7966" s="9"/>
      <c r="Q7966" s="9"/>
    </row>
    <row r="7967" spans="1:17" x14ac:dyDescent="0.2">
      <c r="A7967" s="9"/>
      <c r="B7967" s="10"/>
      <c r="C7967" s="9"/>
      <c r="D7967" s="11"/>
      <c r="E7967" s="11"/>
      <c r="F7967" s="9"/>
      <c r="G7967" s="9"/>
      <c r="H7967" s="9"/>
      <c r="I7967" s="9"/>
      <c r="J7967" s="9"/>
      <c r="K7967" s="9"/>
      <c r="L7967" s="9"/>
      <c r="M7967" s="9"/>
      <c r="N7967" s="9"/>
      <c r="O7967" s="12"/>
      <c r="P7967" s="9"/>
      <c r="Q7967" s="9"/>
    </row>
    <row r="7968" spans="1:17" x14ac:dyDescent="0.2">
      <c r="A7968" s="9"/>
      <c r="B7968" s="10"/>
      <c r="C7968" s="9"/>
      <c r="D7968" s="11"/>
      <c r="E7968" s="11"/>
      <c r="F7968" s="9"/>
      <c r="G7968" s="9"/>
      <c r="H7968" s="9"/>
      <c r="I7968" s="9"/>
      <c r="J7968" s="9"/>
      <c r="K7968" s="9"/>
      <c r="L7968" s="9"/>
      <c r="M7968" s="9"/>
      <c r="N7968" s="9"/>
      <c r="O7968" s="12"/>
      <c r="P7968" s="9"/>
      <c r="Q7968" s="9"/>
    </row>
    <row r="7969" spans="1:17" x14ac:dyDescent="0.2">
      <c r="A7969" s="9"/>
      <c r="B7969" s="10"/>
      <c r="C7969" s="9"/>
      <c r="D7969" s="11"/>
      <c r="E7969" s="11"/>
      <c r="F7969" s="9"/>
      <c r="G7969" s="9"/>
      <c r="H7969" s="9"/>
      <c r="I7969" s="9"/>
      <c r="J7969" s="9"/>
      <c r="K7969" s="9"/>
      <c r="L7969" s="9"/>
      <c r="M7969" s="9"/>
      <c r="N7969" s="9"/>
      <c r="O7969" s="12"/>
      <c r="P7969" s="9"/>
      <c r="Q7969" s="9"/>
    </row>
    <row r="7970" spans="1:17" x14ac:dyDescent="0.2">
      <c r="A7970" s="9"/>
      <c r="B7970" s="10"/>
      <c r="C7970" s="9"/>
      <c r="D7970" s="11"/>
      <c r="E7970" s="11"/>
      <c r="F7970" s="9"/>
      <c r="G7970" s="9"/>
      <c r="H7970" s="9"/>
      <c r="I7970" s="9"/>
      <c r="J7970" s="9"/>
      <c r="K7970" s="9"/>
      <c r="L7970" s="9"/>
      <c r="M7970" s="9"/>
      <c r="N7970" s="9"/>
      <c r="O7970" s="12"/>
      <c r="P7970" s="9"/>
      <c r="Q7970" s="9"/>
    </row>
    <row r="7971" spans="1:17" x14ac:dyDescent="0.2">
      <c r="A7971" s="9"/>
      <c r="B7971" s="10"/>
      <c r="C7971" s="9"/>
      <c r="D7971" s="11"/>
      <c r="E7971" s="11"/>
      <c r="F7971" s="9"/>
      <c r="G7971" s="9"/>
      <c r="H7971" s="9"/>
      <c r="I7971" s="9"/>
      <c r="J7971" s="9"/>
      <c r="K7971" s="9"/>
      <c r="L7971" s="9"/>
      <c r="M7971" s="9"/>
      <c r="N7971" s="9"/>
      <c r="O7971" s="12"/>
      <c r="P7971" s="9"/>
      <c r="Q7971" s="9"/>
    </row>
    <row r="7972" spans="1:17" x14ac:dyDescent="0.2">
      <c r="A7972" s="9"/>
      <c r="B7972" s="10"/>
      <c r="C7972" s="9"/>
      <c r="D7972" s="11"/>
      <c r="E7972" s="11"/>
      <c r="F7972" s="9"/>
      <c r="G7972" s="9"/>
      <c r="H7972" s="9"/>
      <c r="I7972" s="9"/>
      <c r="J7972" s="9"/>
      <c r="K7972" s="9"/>
      <c r="L7972" s="9"/>
      <c r="M7972" s="9"/>
      <c r="N7972" s="9"/>
      <c r="O7972" s="12"/>
      <c r="P7972" s="9"/>
      <c r="Q7972" s="9"/>
    </row>
    <row r="7973" spans="1:17" x14ac:dyDescent="0.2">
      <c r="A7973" s="9"/>
      <c r="B7973" s="10"/>
      <c r="C7973" s="9"/>
      <c r="D7973" s="11"/>
      <c r="E7973" s="11"/>
      <c r="F7973" s="9"/>
      <c r="G7973" s="9"/>
      <c r="H7973" s="9"/>
      <c r="I7973" s="9"/>
      <c r="J7973" s="9"/>
      <c r="K7973" s="9"/>
      <c r="L7973" s="9"/>
      <c r="M7973" s="9"/>
      <c r="N7973" s="9"/>
      <c r="O7973" s="12"/>
      <c r="P7973" s="9"/>
      <c r="Q7973" s="9"/>
    </row>
    <row r="7974" spans="1:17" x14ac:dyDescent="0.2">
      <c r="A7974" s="9"/>
      <c r="B7974" s="10"/>
      <c r="C7974" s="9"/>
      <c r="D7974" s="11"/>
      <c r="E7974" s="11"/>
      <c r="F7974" s="9"/>
      <c r="G7974" s="9"/>
      <c r="H7974" s="9"/>
      <c r="I7974" s="9"/>
      <c r="J7974" s="9"/>
      <c r="K7974" s="9"/>
      <c r="L7974" s="9"/>
      <c r="M7974" s="9"/>
      <c r="N7974" s="9"/>
      <c r="O7974" s="12"/>
      <c r="P7974" s="9"/>
      <c r="Q7974" s="9"/>
    </row>
    <row r="7975" spans="1:17" x14ac:dyDescent="0.2">
      <c r="A7975" s="9"/>
      <c r="B7975" s="10"/>
      <c r="C7975" s="9"/>
      <c r="D7975" s="11"/>
      <c r="E7975" s="11"/>
      <c r="F7975" s="9"/>
      <c r="G7975" s="9"/>
      <c r="H7975" s="9"/>
      <c r="I7975" s="9"/>
      <c r="J7975" s="9"/>
      <c r="K7975" s="9"/>
      <c r="L7975" s="9"/>
      <c r="M7975" s="9"/>
      <c r="N7975" s="9"/>
      <c r="O7975" s="12"/>
      <c r="P7975" s="9"/>
      <c r="Q7975" s="9"/>
    </row>
    <row r="7976" spans="1:17" x14ac:dyDescent="0.2">
      <c r="A7976" s="9"/>
      <c r="B7976" s="10"/>
      <c r="C7976" s="9"/>
      <c r="D7976" s="11"/>
      <c r="E7976" s="11"/>
      <c r="F7976" s="9"/>
      <c r="G7976" s="9"/>
      <c r="H7976" s="9"/>
      <c r="I7976" s="9"/>
      <c r="J7976" s="9"/>
      <c r="K7976" s="9"/>
      <c r="L7976" s="9"/>
      <c r="M7976" s="9"/>
      <c r="N7976" s="9"/>
      <c r="O7976" s="12"/>
      <c r="P7976" s="9"/>
      <c r="Q7976" s="9"/>
    </row>
    <row r="7977" spans="1:17" x14ac:dyDescent="0.2">
      <c r="A7977" s="9"/>
      <c r="B7977" s="10"/>
      <c r="C7977" s="9"/>
      <c r="D7977" s="11"/>
      <c r="E7977" s="11"/>
      <c r="F7977" s="9"/>
      <c r="G7977" s="9"/>
      <c r="H7977" s="9"/>
      <c r="I7977" s="9"/>
      <c r="J7977" s="9"/>
      <c r="K7977" s="9"/>
      <c r="L7977" s="9"/>
      <c r="M7977" s="9"/>
      <c r="N7977" s="9"/>
      <c r="O7977" s="12"/>
      <c r="P7977" s="9"/>
      <c r="Q7977" s="9"/>
    </row>
    <row r="7978" spans="1:17" x14ac:dyDescent="0.2">
      <c r="A7978" s="9"/>
      <c r="B7978" s="10"/>
      <c r="C7978" s="9"/>
      <c r="D7978" s="11"/>
      <c r="E7978" s="11"/>
      <c r="F7978" s="9"/>
      <c r="G7978" s="9"/>
      <c r="H7978" s="9"/>
      <c r="I7978" s="9"/>
      <c r="J7978" s="9"/>
      <c r="K7978" s="9"/>
      <c r="L7978" s="9"/>
      <c r="M7978" s="9"/>
      <c r="N7978" s="9"/>
      <c r="O7978" s="12"/>
      <c r="P7978" s="9"/>
      <c r="Q7978" s="9"/>
    </row>
    <row r="7979" spans="1:17" x14ac:dyDescent="0.2">
      <c r="A7979" s="9"/>
      <c r="B7979" s="10"/>
      <c r="C7979" s="9"/>
      <c r="D7979" s="11"/>
      <c r="E7979" s="11"/>
      <c r="F7979" s="9"/>
      <c r="G7979" s="9"/>
      <c r="H7979" s="9"/>
      <c r="I7979" s="9"/>
      <c r="J7979" s="9"/>
      <c r="K7979" s="9"/>
      <c r="L7979" s="9"/>
      <c r="M7979" s="9"/>
      <c r="N7979" s="9"/>
      <c r="O7979" s="12"/>
      <c r="P7979" s="9"/>
      <c r="Q7979" s="9"/>
    </row>
    <row r="7980" spans="1:17" x14ac:dyDescent="0.2">
      <c r="A7980" s="9"/>
      <c r="B7980" s="10"/>
      <c r="C7980" s="9"/>
      <c r="D7980" s="11"/>
      <c r="E7980" s="11"/>
      <c r="F7980" s="9"/>
      <c r="G7980" s="9"/>
      <c r="H7980" s="9"/>
      <c r="I7980" s="9"/>
      <c r="J7980" s="9"/>
      <c r="K7980" s="9"/>
      <c r="L7980" s="9"/>
      <c r="M7980" s="9"/>
      <c r="N7980" s="9"/>
      <c r="O7980" s="12"/>
      <c r="P7980" s="9"/>
      <c r="Q7980" s="9"/>
    </row>
    <row r="7981" spans="1:17" x14ac:dyDescent="0.2">
      <c r="A7981" s="9"/>
      <c r="B7981" s="10"/>
      <c r="C7981" s="9"/>
      <c r="D7981" s="11"/>
      <c r="E7981" s="11"/>
      <c r="F7981" s="9"/>
      <c r="G7981" s="9"/>
      <c r="H7981" s="9"/>
      <c r="I7981" s="9"/>
      <c r="J7981" s="9"/>
      <c r="K7981" s="9"/>
      <c r="L7981" s="9"/>
      <c r="M7981" s="9"/>
      <c r="N7981" s="9"/>
      <c r="O7981" s="12"/>
      <c r="P7981" s="9"/>
      <c r="Q7981" s="9"/>
    </row>
    <row r="7982" spans="1:17" x14ac:dyDescent="0.2">
      <c r="A7982" s="9"/>
      <c r="B7982" s="10"/>
      <c r="C7982" s="9"/>
      <c r="D7982" s="11"/>
      <c r="E7982" s="11"/>
      <c r="F7982" s="9"/>
      <c r="G7982" s="9"/>
      <c r="H7982" s="9"/>
      <c r="I7982" s="9"/>
      <c r="J7982" s="9"/>
      <c r="K7982" s="9"/>
      <c r="L7982" s="9"/>
      <c r="M7982" s="9"/>
      <c r="N7982" s="9"/>
      <c r="O7982" s="12"/>
      <c r="P7982" s="9"/>
      <c r="Q7982" s="9"/>
    </row>
    <row r="7983" spans="1:17" x14ac:dyDescent="0.2">
      <c r="A7983" s="9"/>
      <c r="B7983" s="10"/>
      <c r="C7983" s="9"/>
      <c r="D7983" s="11"/>
      <c r="E7983" s="11"/>
      <c r="F7983" s="9"/>
      <c r="G7983" s="9"/>
      <c r="H7983" s="9"/>
      <c r="I7983" s="9"/>
      <c r="J7983" s="9"/>
      <c r="K7983" s="9"/>
      <c r="L7983" s="9"/>
      <c r="M7983" s="9"/>
      <c r="N7983" s="9"/>
      <c r="O7983" s="12"/>
      <c r="P7983" s="9"/>
      <c r="Q7983" s="9"/>
    </row>
    <row r="7984" spans="1:17" x14ac:dyDescent="0.2">
      <c r="A7984" s="9"/>
      <c r="B7984" s="10"/>
      <c r="C7984" s="9"/>
      <c r="D7984" s="11"/>
      <c r="E7984" s="11"/>
      <c r="F7984" s="9"/>
      <c r="G7984" s="9"/>
      <c r="H7984" s="9"/>
      <c r="I7984" s="9"/>
      <c r="J7984" s="9"/>
      <c r="K7984" s="9"/>
      <c r="L7984" s="9"/>
      <c r="M7984" s="9"/>
      <c r="N7984" s="9"/>
      <c r="O7984" s="12"/>
      <c r="P7984" s="9"/>
      <c r="Q7984" s="9"/>
    </row>
    <row r="7985" spans="1:17" x14ac:dyDescent="0.2">
      <c r="A7985" s="9"/>
      <c r="B7985" s="10"/>
      <c r="C7985" s="9"/>
      <c r="D7985" s="11"/>
      <c r="E7985" s="11"/>
      <c r="F7985" s="9"/>
      <c r="G7985" s="9"/>
      <c r="H7985" s="9"/>
      <c r="I7985" s="9"/>
      <c r="J7985" s="9"/>
      <c r="K7985" s="9"/>
      <c r="L7985" s="9"/>
      <c r="M7985" s="9"/>
      <c r="N7985" s="9"/>
      <c r="O7985" s="12"/>
      <c r="P7985" s="9"/>
      <c r="Q7985" s="9"/>
    </row>
    <row r="7986" spans="1:17" x14ac:dyDescent="0.2">
      <c r="A7986" s="9"/>
      <c r="B7986" s="10"/>
      <c r="C7986" s="9"/>
      <c r="D7986" s="11"/>
      <c r="E7986" s="11"/>
      <c r="F7986" s="9"/>
      <c r="G7986" s="9"/>
      <c r="H7986" s="9"/>
      <c r="I7986" s="9"/>
      <c r="J7986" s="9"/>
      <c r="K7986" s="9"/>
      <c r="L7986" s="9"/>
      <c r="M7986" s="9"/>
      <c r="N7986" s="9"/>
      <c r="O7986" s="12"/>
      <c r="P7986" s="9"/>
      <c r="Q7986" s="9"/>
    </row>
    <row r="7987" spans="1:17" x14ac:dyDescent="0.2">
      <c r="A7987" s="9"/>
      <c r="B7987" s="10"/>
      <c r="C7987" s="9"/>
      <c r="D7987" s="11"/>
      <c r="E7987" s="11"/>
      <c r="F7987" s="9"/>
      <c r="G7987" s="9"/>
      <c r="H7987" s="9"/>
      <c r="I7987" s="9"/>
      <c r="J7987" s="9"/>
      <c r="K7987" s="9"/>
      <c r="L7987" s="9"/>
      <c r="M7987" s="9"/>
      <c r="N7987" s="9"/>
      <c r="O7987" s="12"/>
      <c r="P7987" s="9"/>
      <c r="Q7987" s="9"/>
    </row>
    <row r="7988" spans="1:17" x14ac:dyDescent="0.2">
      <c r="A7988" s="9"/>
      <c r="B7988" s="10"/>
      <c r="C7988" s="9"/>
      <c r="D7988" s="11"/>
      <c r="E7988" s="11"/>
      <c r="F7988" s="9"/>
      <c r="G7988" s="9"/>
      <c r="H7988" s="9"/>
      <c r="I7988" s="9"/>
      <c r="J7988" s="9"/>
      <c r="K7988" s="9"/>
      <c r="L7988" s="9"/>
      <c r="M7988" s="9"/>
      <c r="N7988" s="9"/>
      <c r="O7988" s="12"/>
      <c r="P7988" s="9"/>
      <c r="Q7988" s="9"/>
    </row>
    <row r="7989" spans="1:17" x14ac:dyDescent="0.2">
      <c r="A7989" s="9"/>
      <c r="B7989" s="10"/>
      <c r="C7989" s="9"/>
      <c r="D7989" s="11"/>
      <c r="E7989" s="11"/>
      <c r="F7989" s="9"/>
      <c r="G7989" s="9"/>
      <c r="H7989" s="9"/>
      <c r="I7989" s="9"/>
      <c r="J7989" s="9"/>
      <c r="K7989" s="9"/>
      <c r="L7989" s="9"/>
      <c r="M7989" s="9"/>
      <c r="N7989" s="9"/>
      <c r="O7989" s="12"/>
      <c r="P7989" s="9"/>
      <c r="Q7989" s="9"/>
    </row>
    <row r="7990" spans="1:17" x14ac:dyDescent="0.2">
      <c r="A7990" s="9"/>
      <c r="B7990" s="10"/>
      <c r="C7990" s="9"/>
      <c r="D7990" s="11"/>
      <c r="E7990" s="11"/>
      <c r="F7990" s="9"/>
      <c r="G7990" s="9"/>
      <c r="H7990" s="9"/>
      <c r="I7990" s="9"/>
      <c r="J7990" s="9"/>
      <c r="K7990" s="9"/>
      <c r="L7990" s="9"/>
      <c r="M7990" s="9"/>
      <c r="N7990" s="9"/>
      <c r="O7990" s="12"/>
      <c r="P7990" s="9"/>
      <c r="Q7990" s="9"/>
    </row>
    <row r="7991" spans="1:17" x14ac:dyDescent="0.2">
      <c r="A7991" s="9"/>
      <c r="B7991" s="10"/>
      <c r="C7991" s="9"/>
      <c r="D7991" s="11"/>
      <c r="E7991" s="11"/>
      <c r="F7991" s="9"/>
      <c r="G7991" s="9"/>
      <c r="H7991" s="9"/>
      <c r="I7991" s="9"/>
      <c r="J7991" s="9"/>
      <c r="K7991" s="9"/>
      <c r="L7991" s="9"/>
      <c r="M7991" s="9"/>
      <c r="N7991" s="9"/>
      <c r="O7991" s="12"/>
      <c r="P7991" s="9"/>
      <c r="Q7991" s="9"/>
    </row>
    <row r="7992" spans="1:17" x14ac:dyDescent="0.2">
      <c r="A7992" s="9"/>
      <c r="B7992" s="10"/>
      <c r="C7992" s="9"/>
      <c r="D7992" s="11"/>
      <c r="E7992" s="11"/>
      <c r="F7992" s="9"/>
      <c r="G7992" s="9"/>
      <c r="H7992" s="9"/>
      <c r="I7992" s="9"/>
      <c r="J7992" s="9"/>
      <c r="K7992" s="9"/>
      <c r="L7992" s="9"/>
      <c r="M7992" s="9"/>
      <c r="N7992" s="9"/>
      <c r="O7992" s="12"/>
      <c r="P7992" s="9"/>
      <c r="Q7992" s="9"/>
    </row>
    <row r="7993" spans="1:17" x14ac:dyDescent="0.2">
      <c r="A7993" s="9"/>
      <c r="B7993" s="10"/>
      <c r="C7993" s="9"/>
      <c r="D7993" s="11"/>
      <c r="E7993" s="11"/>
      <c r="F7993" s="9"/>
      <c r="G7993" s="9"/>
      <c r="H7993" s="9"/>
      <c r="I7993" s="9"/>
      <c r="J7993" s="9"/>
      <c r="K7993" s="9"/>
      <c r="L7993" s="9"/>
      <c r="M7993" s="9"/>
      <c r="N7993" s="9"/>
      <c r="O7993" s="12"/>
      <c r="P7993" s="9"/>
      <c r="Q7993" s="9"/>
    </row>
    <row r="7994" spans="1:17" x14ac:dyDescent="0.2">
      <c r="A7994" s="9"/>
      <c r="B7994" s="10"/>
      <c r="C7994" s="9"/>
      <c r="D7994" s="11"/>
      <c r="E7994" s="11"/>
      <c r="F7994" s="9"/>
      <c r="G7994" s="9"/>
      <c r="H7994" s="9"/>
      <c r="I7994" s="9"/>
      <c r="J7994" s="9"/>
      <c r="K7994" s="9"/>
      <c r="L7994" s="9"/>
      <c r="M7994" s="9"/>
      <c r="N7994" s="9"/>
      <c r="O7994" s="12"/>
      <c r="P7994" s="9"/>
      <c r="Q7994" s="9"/>
    </row>
    <row r="7995" spans="1:17" x14ac:dyDescent="0.2">
      <c r="A7995" s="9"/>
      <c r="B7995" s="10"/>
      <c r="C7995" s="9"/>
      <c r="D7995" s="11"/>
      <c r="E7995" s="11"/>
      <c r="F7995" s="9"/>
      <c r="G7995" s="9"/>
      <c r="H7995" s="9"/>
      <c r="I7995" s="9"/>
      <c r="J7995" s="9"/>
      <c r="K7995" s="9"/>
      <c r="L7995" s="9"/>
      <c r="M7995" s="9"/>
      <c r="N7995" s="9"/>
      <c r="O7995" s="12"/>
      <c r="P7995" s="9"/>
      <c r="Q7995" s="9"/>
    </row>
    <row r="7996" spans="1:17" x14ac:dyDescent="0.2">
      <c r="A7996" s="9"/>
      <c r="B7996" s="10"/>
      <c r="C7996" s="9"/>
      <c r="D7996" s="11"/>
      <c r="E7996" s="11"/>
      <c r="F7996" s="9"/>
      <c r="G7996" s="9"/>
      <c r="H7996" s="9"/>
      <c r="I7996" s="9"/>
      <c r="J7996" s="9"/>
      <c r="K7996" s="9"/>
      <c r="L7996" s="9"/>
      <c r="M7996" s="9"/>
      <c r="N7996" s="9"/>
      <c r="O7996" s="12"/>
      <c r="P7996" s="9"/>
      <c r="Q7996" s="9"/>
    </row>
    <row r="7997" spans="1:17" x14ac:dyDescent="0.2">
      <c r="A7997" s="9"/>
      <c r="B7997" s="10"/>
      <c r="C7997" s="9"/>
      <c r="D7997" s="11"/>
      <c r="E7997" s="11"/>
      <c r="F7997" s="9"/>
      <c r="G7997" s="9"/>
      <c r="H7997" s="9"/>
      <c r="I7997" s="9"/>
      <c r="J7997" s="9"/>
      <c r="K7997" s="9"/>
      <c r="L7997" s="9"/>
      <c r="M7997" s="9"/>
      <c r="N7997" s="9"/>
      <c r="O7997" s="12"/>
      <c r="P7997" s="9"/>
      <c r="Q7997" s="9"/>
    </row>
    <row r="7998" spans="1:17" x14ac:dyDescent="0.2">
      <c r="A7998" s="9"/>
      <c r="B7998" s="10"/>
      <c r="C7998" s="9"/>
      <c r="D7998" s="11"/>
      <c r="E7998" s="11"/>
      <c r="F7998" s="9"/>
      <c r="G7998" s="9"/>
      <c r="H7998" s="9"/>
      <c r="I7998" s="9"/>
      <c r="J7998" s="9"/>
      <c r="K7998" s="9"/>
      <c r="L7998" s="9"/>
      <c r="M7998" s="9"/>
      <c r="N7998" s="9"/>
      <c r="O7998" s="12"/>
      <c r="P7998" s="9"/>
      <c r="Q7998" s="9"/>
    </row>
    <row r="7999" spans="1:17" x14ac:dyDescent="0.2">
      <c r="A7999" s="9"/>
      <c r="B7999" s="10"/>
      <c r="C7999" s="9"/>
      <c r="D7999" s="11"/>
      <c r="E7999" s="11"/>
      <c r="F7999" s="9"/>
      <c r="G7999" s="9"/>
      <c r="H7999" s="9"/>
      <c r="I7999" s="9"/>
      <c r="J7999" s="9"/>
      <c r="K7999" s="9"/>
      <c r="L7999" s="9"/>
      <c r="M7999" s="9"/>
      <c r="N7999" s="9"/>
      <c r="O7999" s="12"/>
      <c r="P7999" s="9"/>
      <c r="Q7999" s="9"/>
    </row>
    <row r="8000" spans="1:17" x14ac:dyDescent="0.2">
      <c r="A8000" s="9"/>
      <c r="B8000" s="10"/>
      <c r="C8000" s="9"/>
      <c r="D8000" s="11"/>
      <c r="E8000" s="11"/>
      <c r="F8000" s="9"/>
      <c r="G8000" s="9"/>
      <c r="H8000" s="9"/>
      <c r="I8000" s="9"/>
      <c r="J8000" s="9"/>
      <c r="K8000" s="9"/>
      <c r="L8000" s="9"/>
      <c r="M8000" s="9"/>
      <c r="N8000" s="9"/>
      <c r="O8000" s="12"/>
      <c r="P8000" s="9"/>
      <c r="Q8000" s="9"/>
    </row>
    <row r="8001" spans="1:17" x14ac:dyDescent="0.2">
      <c r="A8001" s="9"/>
      <c r="B8001" s="10"/>
      <c r="C8001" s="9"/>
      <c r="D8001" s="11"/>
      <c r="E8001" s="11"/>
      <c r="F8001" s="9"/>
      <c r="G8001" s="9"/>
      <c r="H8001" s="9"/>
      <c r="I8001" s="9"/>
      <c r="J8001" s="9"/>
      <c r="K8001" s="9"/>
      <c r="L8001" s="9"/>
      <c r="M8001" s="9"/>
      <c r="N8001" s="9"/>
      <c r="O8001" s="12"/>
      <c r="P8001" s="9"/>
      <c r="Q8001" s="9"/>
    </row>
    <row r="8002" spans="1:17" x14ac:dyDescent="0.2">
      <c r="A8002" s="9"/>
      <c r="B8002" s="10"/>
      <c r="C8002" s="9"/>
      <c r="D8002" s="11"/>
      <c r="E8002" s="11"/>
      <c r="F8002" s="9"/>
      <c r="G8002" s="9"/>
      <c r="H8002" s="9"/>
      <c r="I8002" s="9"/>
      <c r="J8002" s="9"/>
      <c r="K8002" s="9"/>
      <c r="L8002" s="9"/>
      <c r="M8002" s="9"/>
      <c r="N8002" s="9"/>
      <c r="O8002" s="12"/>
      <c r="P8002" s="9"/>
      <c r="Q8002" s="9"/>
    </row>
    <row r="8003" spans="1:17" x14ac:dyDescent="0.2">
      <c r="A8003" s="9"/>
      <c r="B8003" s="10"/>
      <c r="C8003" s="9"/>
      <c r="D8003" s="11"/>
      <c r="E8003" s="11"/>
      <c r="F8003" s="9"/>
      <c r="G8003" s="9"/>
      <c r="H8003" s="9"/>
      <c r="I8003" s="9"/>
      <c r="J8003" s="9"/>
      <c r="K8003" s="9"/>
      <c r="L8003" s="9"/>
      <c r="M8003" s="9"/>
      <c r="N8003" s="9"/>
      <c r="O8003" s="12"/>
      <c r="P8003" s="9"/>
      <c r="Q8003" s="9"/>
    </row>
    <row r="8004" spans="1:17" x14ac:dyDescent="0.2">
      <c r="A8004" s="9"/>
      <c r="B8004" s="10"/>
      <c r="C8004" s="9"/>
      <c r="D8004" s="11"/>
      <c r="E8004" s="11"/>
      <c r="F8004" s="9"/>
      <c r="G8004" s="9"/>
      <c r="H8004" s="9"/>
      <c r="I8004" s="9"/>
      <c r="J8004" s="9"/>
      <c r="K8004" s="9"/>
      <c r="L8004" s="9"/>
      <c r="M8004" s="9"/>
      <c r="N8004" s="9"/>
      <c r="O8004" s="12"/>
      <c r="P8004" s="9"/>
      <c r="Q8004" s="9"/>
    </row>
    <row r="8005" spans="1:17" x14ac:dyDescent="0.2">
      <c r="A8005" s="9"/>
      <c r="B8005" s="10"/>
      <c r="C8005" s="9"/>
      <c r="D8005" s="11"/>
      <c r="E8005" s="11"/>
      <c r="F8005" s="9"/>
      <c r="G8005" s="9"/>
      <c r="H8005" s="9"/>
      <c r="I8005" s="9"/>
      <c r="J8005" s="9"/>
      <c r="K8005" s="9"/>
      <c r="L8005" s="9"/>
      <c r="M8005" s="9"/>
      <c r="N8005" s="9"/>
      <c r="O8005" s="12"/>
      <c r="P8005" s="9"/>
      <c r="Q8005" s="9"/>
    </row>
    <row r="8006" spans="1:17" x14ac:dyDescent="0.2">
      <c r="A8006" s="9"/>
      <c r="B8006" s="10"/>
      <c r="C8006" s="9"/>
      <c r="D8006" s="11"/>
      <c r="E8006" s="11"/>
      <c r="F8006" s="9"/>
      <c r="G8006" s="9"/>
      <c r="H8006" s="9"/>
      <c r="I8006" s="9"/>
      <c r="J8006" s="9"/>
      <c r="K8006" s="9"/>
      <c r="L8006" s="9"/>
      <c r="M8006" s="9"/>
      <c r="N8006" s="9"/>
      <c r="O8006" s="12"/>
      <c r="P8006" s="9"/>
      <c r="Q8006" s="9"/>
    </row>
    <row r="8007" spans="1:17" x14ac:dyDescent="0.2">
      <c r="A8007" s="9"/>
      <c r="B8007" s="10"/>
      <c r="C8007" s="9"/>
      <c r="D8007" s="11"/>
      <c r="E8007" s="11"/>
      <c r="F8007" s="9"/>
      <c r="G8007" s="9"/>
      <c r="H8007" s="9"/>
      <c r="I8007" s="9"/>
      <c r="J8007" s="9"/>
      <c r="K8007" s="9"/>
      <c r="L8007" s="9"/>
      <c r="M8007" s="9"/>
      <c r="N8007" s="9"/>
      <c r="O8007" s="12"/>
      <c r="P8007" s="9"/>
      <c r="Q8007" s="9"/>
    </row>
    <row r="8008" spans="1:17" x14ac:dyDescent="0.2">
      <c r="A8008" s="9"/>
      <c r="B8008" s="10"/>
      <c r="C8008" s="9"/>
      <c r="D8008" s="11"/>
      <c r="E8008" s="11"/>
      <c r="F8008" s="9"/>
      <c r="G8008" s="9"/>
      <c r="H8008" s="9"/>
      <c r="I8008" s="9"/>
      <c r="J8008" s="9"/>
      <c r="K8008" s="9"/>
      <c r="L8008" s="9"/>
      <c r="M8008" s="9"/>
      <c r="N8008" s="9"/>
      <c r="O8008" s="12"/>
      <c r="P8008" s="9"/>
      <c r="Q8008" s="9"/>
    </row>
    <row r="8009" spans="1:17" x14ac:dyDescent="0.2">
      <c r="A8009" s="9"/>
      <c r="B8009" s="10"/>
      <c r="C8009" s="9"/>
      <c r="D8009" s="11"/>
      <c r="E8009" s="11"/>
      <c r="F8009" s="9"/>
      <c r="G8009" s="9"/>
      <c r="H8009" s="9"/>
      <c r="I8009" s="9"/>
      <c r="J8009" s="9"/>
      <c r="K8009" s="9"/>
      <c r="L8009" s="9"/>
      <c r="M8009" s="9"/>
      <c r="N8009" s="9"/>
      <c r="O8009" s="12"/>
      <c r="P8009" s="9"/>
      <c r="Q8009" s="9"/>
    </row>
    <row r="8010" spans="1:17" x14ac:dyDescent="0.2">
      <c r="A8010" s="9"/>
      <c r="B8010" s="10"/>
      <c r="C8010" s="9"/>
      <c r="D8010" s="11"/>
      <c r="E8010" s="11"/>
      <c r="F8010" s="9"/>
      <c r="G8010" s="9"/>
      <c r="H8010" s="9"/>
      <c r="I8010" s="9"/>
      <c r="J8010" s="9"/>
      <c r="K8010" s="9"/>
      <c r="L8010" s="9"/>
      <c r="M8010" s="9"/>
      <c r="N8010" s="9"/>
      <c r="O8010" s="12"/>
      <c r="P8010" s="9"/>
      <c r="Q8010" s="9"/>
    </row>
    <row r="8011" spans="1:17" x14ac:dyDescent="0.2">
      <c r="A8011" s="9"/>
      <c r="B8011" s="10"/>
      <c r="C8011" s="9"/>
      <c r="D8011" s="11"/>
      <c r="E8011" s="11"/>
      <c r="F8011" s="9"/>
      <c r="G8011" s="9"/>
      <c r="H8011" s="9"/>
      <c r="I8011" s="9"/>
      <c r="J8011" s="9"/>
      <c r="K8011" s="9"/>
      <c r="L8011" s="9"/>
      <c r="M8011" s="9"/>
      <c r="N8011" s="9"/>
      <c r="O8011" s="12"/>
      <c r="P8011" s="9"/>
      <c r="Q8011" s="9"/>
    </row>
    <row r="8012" spans="1:17" x14ac:dyDescent="0.2">
      <c r="A8012" s="9"/>
      <c r="B8012" s="10"/>
      <c r="C8012" s="9"/>
      <c r="D8012" s="11"/>
      <c r="E8012" s="11"/>
      <c r="F8012" s="9"/>
      <c r="G8012" s="9"/>
      <c r="H8012" s="9"/>
      <c r="I8012" s="9"/>
      <c r="J8012" s="9"/>
      <c r="K8012" s="9"/>
      <c r="L8012" s="9"/>
      <c r="M8012" s="9"/>
      <c r="N8012" s="9"/>
      <c r="O8012" s="12"/>
      <c r="P8012" s="9"/>
      <c r="Q8012" s="9"/>
    </row>
    <row r="8013" spans="1:17" x14ac:dyDescent="0.2">
      <c r="A8013" s="9"/>
      <c r="B8013" s="10"/>
      <c r="C8013" s="9"/>
      <c r="D8013" s="11"/>
      <c r="E8013" s="11"/>
      <c r="F8013" s="9"/>
      <c r="G8013" s="9"/>
      <c r="H8013" s="9"/>
      <c r="I8013" s="9"/>
      <c r="J8013" s="9"/>
      <c r="K8013" s="9"/>
      <c r="L8013" s="9"/>
      <c r="M8013" s="9"/>
      <c r="N8013" s="9"/>
      <c r="O8013" s="12"/>
      <c r="P8013" s="9"/>
      <c r="Q8013" s="9"/>
    </row>
    <row r="8014" spans="1:17" x14ac:dyDescent="0.2">
      <c r="A8014" s="9"/>
      <c r="B8014" s="10"/>
      <c r="C8014" s="9"/>
      <c r="D8014" s="11"/>
      <c r="E8014" s="11"/>
      <c r="F8014" s="9"/>
      <c r="G8014" s="9"/>
      <c r="H8014" s="9"/>
      <c r="I8014" s="9"/>
      <c r="J8014" s="9"/>
      <c r="K8014" s="9"/>
      <c r="L8014" s="9"/>
      <c r="M8014" s="9"/>
      <c r="N8014" s="9"/>
      <c r="O8014" s="12"/>
      <c r="P8014" s="9"/>
      <c r="Q8014" s="9"/>
    </row>
    <row r="8015" spans="1:17" x14ac:dyDescent="0.2">
      <c r="A8015" s="9"/>
      <c r="B8015" s="10"/>
      <c r="C8015" s="9"/>
      <c r="D8015" s="11"/>
      <c r="E8015" s="11"/>
      <c r="F8015" s="9"/>
      <c r="G8015" s="9"/>
      <c r="H8015" s="9"/>
      <c r="I8015" s="9"/>
      <c r="J8015" s="9"/>
      <c r="K8015" s="9"/>
      <c r="L8015" s="9"/>
      <c r="M8015" s="9"/>
      <c r="N8015" s="9"/>
      <c r="O8015" s="12"/>
      <c r="P8015" s="9"/>
      <c r="Q8015" s="9"/>
    </row>
    <row r="8016" spans="1:17" x14ac:dyDescent="0.2">
      <c r="A8016" s="9"/>
      <c r="B8016" s="10"/>
      <c r="C8016" s="9"/>
      <c r="D8016" s="11"/>
      <c r="E8016" s="11"/>
      <c r="F8016" s="9"/>
      <c r="G8016" s="9"/>
      <c r="H8016" s="9"/>
      <c r="I8016" s="9"/>
      <c r="J8016" s="9"/>
      <c r="K8016" s="9"/>
      <c r="L8016" s="9"/>
      <c r="M8016" s="9"/>
      <c r="N8016" s="9"/>
      <c r="O8016" s="12"/>
      <c r="P8016" s="9"/>
      <c r="Q8016" s="9"/>
    </row>
    <row r="8017" spans="1:17" x14ac:dyDescent="0.2">
      <c r="A8017" s="9"/>
      <c r="B8017" s="10"/>
      <c r="C8017" s="9"/>
      <c r="D8017" s="11"/>
      <c r="E8017" s="11"/>
      <c r="F8017" s="9"/>
      <c r="G8017" s="9"/>
      <c r="H8017" s="9"/>
      <c r="I8017" s="9"/>
      <c r="J8017" s="9"/>
      <c r="K8017" s="9"/>
      <c r="L8017" s="9"/>
      <c r="M8017" s="9"/>
      <c r="N8017" s="9"/>
      <c r="O8017" s="12"/>
      <c r="P8017" s="9"/>
      <c r="Q8017" s="9"/>
    </row>
    <row r="8018" spans="1:17" x14ac:dyDescent="0.2">
      <c r="A8018" s="9"/>
      <c r="B8018" s="10"/>
      <c r="C8018" s="9"/>
      <c r="D8018" s="11"/>
      <c r="E8018" s="11"/>
      <c r="F8018" s="9"/>
      <c r="G8018" s="9"/>
      <c r="H8018" s="9"/>
      <c r="I8018" s="9"/>
      <c r="J8018" s="9"/>
      <c r="K8018" s="9"/>
      <c r="L8018" s="9"/>
      <c r="M8018" s="9"/>
      <c r="N8018" s="9"/>
      <c r="O8018" s="12"/>
      <c r="P8018" s="9"/>
      <c r="Q8018" s="9"/>
    </row>
    <row r="8019" spans="1:17" x14ac:dyDescent="0.2">
      <c r="A8019" s="9"/>
      <c r="B8019" s="10"/>
      <c r="C8019" s="9"/>
      <c r="D8019" s="11"/>
      <c r="E8019" s="11"/>
      <c r="F8019" s="9"/>
      <c r="G8019" s="9"/>
      <c r="H8019" s="9"/>
      <c r="I8019" s="9"/>
      <c r="J8019" s="9"/>
      <c r="K8019" s="9"/>
      <c r="L8019" s="9"/>
      <c r="M8019" s="9"/>
      <c r="N8019" s="9"/>
      <c r="O8019" s="12"/>
      <c r="P8019" s="9"/>
      <c r="Q8019" s="9"/>
    </row>
    <row r="8020" spans="1:17" x14ac:dyDescent="0.2">
      <c r="A8020" s="9"/>
      <c r="B8020" s="10"/>
      <c r="C8020" s="9"/>
      <c r="D8020" s="11"/>
      <c r="E8020" s="11"/>
      <c r="F8020" s="9"/>
      <c r="G8020" s="9"/>
      <c r="H8020" s="9"/>
      <c r="I8020" s="9"/>
      <c r="J8020" s="9"/>
      <c r="K8020" s="9"/>
      <c r="L8020" s="9"/>
      <c r="M8020" s="9"/>
      <c r="N8020" s="9"/>
      <c r="O8020" s="12"/>
      <c r="P8020" s="9"/>
      <c r="Q8020" s="9"/>
    </row>
    <row r="8021" spans="1:17" x14ac:dyDescent="0.2">
      <c r="A8021" s="9"/>
      <c r="B8021" s="10"/>
      <c r="C8021" s="9"/>
      <c r="D8021" s="11"/>
      <c r="E8021" s="11"/>
      <c r="F8021" s="9"/>
      <c r="G8021" s="9"/>
      <c r="H8021" s="9"/>
      <c r="I8021" s="9"/>
      <c r="J8021" s="9"/>
      <c r="K8021" s="9"/>
      <c r="L8021" s="9"/>
      <c r="M8021" s="9"/>
      <c r="N8021" s="9"/>
      <c r="O8021" s="12"/>
      <c r="P8021" s="9"/>
      <c r="Q8021" s="9"/>
    </row>
    <row r="8022" spans="1:17" x14ac:dyDescent="0.2">
      <c r="A8022" s="9"/>
      <c r="B8022" s="10"/>
      <c r="C8022" s="9"/>
      <c r="D8022" s="11"/>
      <c r="E8022" s="11"/>
      <c r="F8022" s="9"/>
      <c r="G8022" s="9"/>
      <c r="H8022" s="9"/>
      <c r="I8022" s="9"/>
      <c r="J8022" s="9"/>
      <c r="K8022" s="9"/>
      <c r="L8022" s="9"/>
      <c r="M8022" s="9"/>
      <c r="N8022" s="9"/>
      <c r="O8022" s="12"/>
      <c r="P8022" s="9"/>
      <c r="Q8022" s="9"/>
    </row>
    <row r="8023" spans="1:17" x14ac:dyDescent="0.2">
      <c r="A8023" s="9"/>
      <c r="B8023" s="10"/>
      <c r="C8023" s="9"/>
      <c r="D8023" s="11"/>
      <c r="E8023" s="11"/>
      <c r="F8023" s="9"/>
      <c r="G8023" s="9"/>
      <c r="H8023" s="9"/>
      <c r="I8023" s="9"/>
      <c r="J8023" s="9"/>
      <c r="K8023" s="9"/>
      <c r="L8023" s="9"/>
      <c r="M8023" s="9"/>
      <c r="N8023" s="9"/>
      <c r="O8023" s="12"/>
      <c r="P8023" s="9"/>
      <c r="Q8023" s="9"/>
    </row>
    <row r="8024" spans="1:17" x14ac:dyDescent="0.2">
      <c r="A8024" s="9"/>
      <c r="B8024" s="10"/>
      <c r="C8024" s="9"/>
      <c r="D8024" s="11"/>
      <c r="E8024" s="11"/>
      <c r="F8024" s="9"/>
      <c r="G8024" s="9"/>
      <c r="H8024" s="9"/>
      <c r="I8024" s="9"/>
      <c r="J8024" s="9"/>
      <c r="K8024" s="9"/>
      <c r="L8024" s="9"/>
      <c r="M8024" s="9"/>
      <c r="N8024" s="9"/>
      <c r="O8024" s="12"/>
      <c r="P8024" s="9"/>
      <c r="Q8024" s="9"/>
    </row>
    <row r="8025" spans="1:17" x14ac:dyDescent="0.2">
      <c r="A8025" s="9"/>
      <c r="B8025" s="10"/>
      <c r="C8025" s="9"/>
      <c r="D8025" s="11"/>
      <c r="E8025" s="11"/>
      <c r="F8025" s="9"/>
      <c r="G8025" s="9"/>
      <c r="H8025" s="9"/>
      <c r="I8025" s="9"/>
      <c r="J8025" s="9"/>
      <c r="K8025" s="9"/>
      <c r="L8025" s="9"/>
      <c r="M8025" s="9"/>
      <c r="N8025" s="9"/>
      <c r="O8025" s="12"/>
      <c r="P8025" s="9"/>
      <c r="Q8025" s="9"/>
    </row>
    <row r="8026" spans="1:17" x14ac:dyDescent="0.2">
      <c r="A8026" s="9"/>
      <c r="B8026" s="10"/>
      <c r="C8026" s="9"/>
      <c r="D8026" s="11"/>
      <c r="E8026" s="11"/>
      <c r="F8026" s="9"/>
      <c r="G8026" s="9"/>
      <c r="H8026" s="9"/>
      <c r="I8026" s="9"/>
      <c r="J8026" s="9"/>
      <c r="K8026" s="9"/>
      <c r="L8026" s="9"/>
      <c r="M8026" s="9"/>
      <c r="N8026" s="9"/>
      <c r="O8026" s="12"/>
      <c r="P8026" s="9"/>
      <c r="Q8026" s="9"/>
    </row>
    <row r="8027" spans="1:17" x14ac:dyDescent="0.2">
      <c r="A8027" s="9"/>
      <c r="B8027" s="10"/>
      <c r="C8027" s="9"/>
      <c r="D8027" s="11"/>
      <c r="E8027" s="11"/>
      <c r="F8027" s="9"/>
      <c r="G8027" s="9"/>
      <c r="H8027" s="9"/>
      <c r="I8027" s="9"/>
      <c r="J8027" s="9"/>
      <c r="K8027" s="9"/>
      <c r="L8027" s="9"/>
      <c r="M8027" s="9"/>
      <c r="N8027" s="9"/>
      <c r="O8027" s="12"/>
      <c r="P8027" s="9"/>
      <c r="Q8027" s="9"/>
    </row>
    <row r="8028" spans="1:17" x14ac:dyDescent="0.2">
      <c r="A8028" s="9"/>
      <c r="B8028" s="10"/>
      <c r="C8028" s="9"/>
      <c r="D8028" s="11"/>
      <c r="E8028" s="11"/>
      <c r="F8028" s="9"/>
      <c r="G8028" s="9"/>
      <c r="H8028" s="9"/>
      <c r="I8028" s="9"/>
      <c r="J8028" s="9"/>
      <c r="K8028" s="9"/>
      <c r="L8028" s="9"/>
      <c r="M8028" s="9"/>
      <c r="N8028" s="9"/>
      <c r="O8028" s="12"/>
      <c r="P8028" s="9"/>
      <c r="Q8028" s="9"/>
    </row>
    <row r="8029" spans="1:17" x14ac:dyDescent="0.2">
      <c r="A8029" s="9"/>
      <c r="B8029" s="10"/>
      <c r="C8029" s="9"/>
      <c r="D8029" s="11"/>
      <c r="E8029" s="11"/>
      <c r="F8029" s="9"/>
      <c r="G8029" s="9"/>
      <c r="H8029" s="9"/>
      <c r="I8029" s="9"/>
      <c r="J8029" s="9"/>
      <c r="K8029" s="9"/>
      <c r="L8029" s="9"/>
      <c r="M8029" s="9"/>
      <c r="N8029" s="9"/>
      <c r="O8029" s="12"/>
      <c r="P8029" s="9"/>
      <c r="Q8029" s="9"/>
    </row>
    <row r="8030" spans="1:17" x14ac:dyDescent="0.2">
      <c r="A8030" s="9"/>
      <c r="B8030" s="10"/>
      <c r="C8030" s="9"/>
      <c r="D8030" s="11"/>
      <c r="E8030" s="11"/>
      <c r="F8030" s="9"/>
      <c r="G8030" s="9"/>
      <c r="H8030" s="9"/>
      <c r="I8030" s="9"/>
      <c r="J8030" s="9"/>
      <c r="K8030" s="9"/>
      <c r="L8030" s="9"/>
      <c r="M8030" s="9"/>
      <c r="N8030" s="9"/>
      <c r="O8030" s="12"/>
      <c r="P8030" s="9"/>
      <c r="Q8030" s="9"/>
    </row>
    <row r="8031" spans="1:17" x14ac:dyDescent="0.2">
      <c r="A8031" s="9"/>
      <c r="B8031" s="10"/>
      <c r="C8031" s="9"/>
      <c r="D8031" s="11"/>
      <c r="E8031" s="11"/>
      <c r="F8031" s="9"/>
      <c r="G8031" s="9"/>
      <c r="H8031" s="9"/>
      <c r="I8031" s="9"/>
      <c r="J8031" s="9"/>
      <c r="K8031" s="9"/>
      <c r="L8031" s="9"/>
      <c r="M8031" s="9"/>
      <c r="N8031" s="9"/>
      <c r="O8031" s="12"/>
      <c r="P8031" s="9"/>
      <c r="Q8031" s="9"/>
    </row>
    <row r="8032" spans="1:17" x14ac:dyDescent="0.2">
      <c r="A8032" s="9"/>
      <c r="B8032" s="10"/>
      <c r="C8032" s="9"/>
      <c r="D8032" s="11"/>
      <c r="E8032" s="11"/>
      <c r="F8032" s="9"/>
      <c r="G8032" s="9"/>
      <c r="H8032" s="9"/>
      <c r="I8032" s="9"/>
      <c r="J8032" s="9"/>
      <c r="K8032" s="9"/>
      <c r="L8032" s="9"/>
      <c r="M8032" s="9"/>
      <c r="N8032" s="9"/>
      <c r="O8032" s="12"/>
      <c r="P8032" s="9"/>
      <c r="Q8032" s="9"/>
    </row>
    <row r="8033" spans="1:17" x14ac:dyDescent="0.2">
      <c r="A8033" s="9"/>
      <c r="B8033" s="10"/>
      <c r="C8033" s="9"/>
      <c r="D8033" s="11"/>
      <c r="E8033" s="11"/>
      <c r="F8033" s="9"/>
      <c r="G8033" s="9"/>
      <c r="H8033" s="9"/>
      <c r="I8033" s="9"/>
      <c r="J8033" s="9"/>
      <c r="K8033" s="9"/>
      <c r="L8033" s="9"/>
      <c r="M8033" s="9"/>
      <c r="N8033" s="9"/>
      <c r="O8033" s="12"/>
      <c r="P8033" s="9"/>
      <c r="Q8033" s="9"/>
    </row>
    <row r="8034" spans="1:17" x14ac:dyDescent="0.2">
      <c r="A8034" s="9"/>
      <c r="B8034" s="10"/>
      <c r="C8034" s="9"/>
      <c r="D8034" s="11"/>
      <c r="E8034" s="11"/>
      <c r="F8034" s="9"/>
      <c r="G8034" s="9"/>
      <c r="H8034" s="9"/>
      <c r="I8034" s="9"/>
      <c r="J8034" s="9"/>
      <c r="K8034" s="9"/>
      <c r="L8034" s="9"/>
      <c r="M8034" s="9"/>
      <c r="N8034" s="9"/>
      <c r="O8034" s="12"/>
      <c r="P8034" s="9"/>
      <c r="Q8034" s="9"/>
    </row>
    <row r="8035" spans="1:17" x14ac:dyDescent="0.2">
      <c r="A8035" s="9"/>
      <c r="B8035" s="10"/>
      <c r="C8035" s="9"/>
      <c r="D8035" s="11"/>
      <c r="E8035" s="11"/>
      <c r="F8035" s="9"/>
      <c r="G8035" s="9"/>
      <c r="H8035" s="9"/>
      <c r="I8035" s="9"/>
      <c r="J8035" s="9"/>
      <c r="K8035" s="9"/>
      <c r="L8035" s="9"/>
      <c r="M8035" s="9"/>
      <c r="N8035" s="9"/>
      <c r="O8035" s="12"/>
      <c r="P8035" s="9"/>
      <c r="Q8035" s="9"/>
    </row>
    <row r="8036" spans="1:17" x14ac:dyDescent="0.2">
      <c r="A8036" s="9"/>
      <c r="B8036" s="10"/>
      <c r="C8036" s="9"/>
      <c r="D8036" s="11"/>
      <c r="E8036" s="11"/>
      <c r="F8036" s="9"/>
      <c r="G8036" s="9"/>
      <c r="H8036" s="9"/>
      <c r="I8036" s="9"/>
      <c r="J8036" s="9"/>
      <c r="K8036" s="9"/>
      <c r="L8036" s="9"/>
      <c r="M8036" s="9"/>
      <c r="N8036" s="9"/>
      <c r="O8036" s="12"/>
      <c r="P8036" s="9"/>
      <c r="Q8036" s="9"/>
    </row>
    <row r="8037" spans="1:17" x14ac:dyDescent="0.2">
      <c r="A8037" s="9"/>
      <c r="B8037" s="10"/>
      <c r="C8037" s="9"/>
      <c r="D8037" s="11"/>
      <c r="E8037" s="11"/>
      <c r="F8037" s="9"/>
      <c r="G8037" s="9"/>
      <c r="H8037" s="9"/>
      <c r="I8037" s="9"/>
      <c r="J8037" s="9"/>
      <c r="K8037" s="9"/>
      <c r="L8037" s="9"/>
      <c r="M8037" s="9"/>
      <c r="N8037" s="9"/>
      <c r="O8037" s="12"/>
      <c r="P8037" s="9"/>
      <c r="Q8037" s="9"/>
    </row>
    <row r="8038" spans="1:17" x14ac:dyDescent="0.2">
      <c r="A8038" s="9"/>
      <c r="B8038" s="10"/>
      <c r="C8038" s="9"/>
      <c r="D8038" s="11"/>
      <c r="E8038" s="11"/>
      <c r="F8038" s="9"/>
      <c r="G8038" s="9"/>
      <c r="H8038" s="9"/>
      <c r="I8038" s="9"/>
      <c r="J8038" s="9"/>
      <c r="K8038" s="9"/>
      <c r="L8038" s="9"/>
      <c r="M8038" s="9"/>
      <c r="N8038" s="9"/>
      <c r="O8038" s="12"/>
      <c r="P8038" s="9"/>
      <c r="Q8038" s="9"/>
    </row>
    <row r="8039" spans="1:17" x14ac:dyDescent="0.2">
      <c r="A8039" s="9"/>
      <c r="B8039" s="10"/>
      <c r="C8039" s="9"/>
      <c r="D8039" s="11"/>
      <c r="E8039" s="11"/>
      <c r="F8039" s="9"/>
      <c r="G8039" s="9"/>
      <c r="H8039" s="9"/>
      <c r="I8039" s="9"/>
      <c r="J8039" s="9"/>
      <c r="K8039" s="9"/>
      <c r="L8039" s="9"/>
      <c r="M8039" s="9"/>
      <c r="N8039" s="9"/>
      <c r="O8039" s="12"/>
      <c r="P8039" s="9"/>
      <c r="Q8039" s="9"/>
    </row>
    <row r="8040" spans="1:17" x14ac:dyDescent="0.2">
      <c r="A8040" s="9"/>
      <c r="B8040" s="10"/>
      <c r="C8040" s="9"/>
      <c r="D8040" s="11"/>
      <c r="E8040" s="11"/>
      <c r="F8040" s="9"/>
      <c r="G8040" s="9"/>
      <c r="H8040" s="9"/>
      <c r="I8040" s="9"/>
      <c r="J8040" s="9"/>
      <c r="K8040" s="9"/>
      <c r="L8040" s="9"/>
      <c r="M8040" s="9"/>
      <c r="N8040" s="9"/>
      <c r="O8040" s="12"/>
      <c r="P8040" s="9"/>
      <c r="Q8040" s="9"/>
    </row>
    <row r="8041" spans="1:17" x14ac:dyDescent="0.2">
      <c r="A8041" s="9"/>
      <c r="B8041" s="10"/>
      <c r="C8041" s="9"/>
      <c r="D8041" s="11"/>
      <c r="E8041" s="11"/>
      <c r="F8041" s="9"/>
      <c r="G8041" s="9"/>
      <c r="H8041" s="9"/>
      <c r="I8041" s="9"/>
      <c r="J8041" s="9"/>
      <c r="K8041" s="9"/>
      <c r="L8041" s="9"/>
      <c r="M8041" s="9"/>
      <c r="N8041" s="9"/>
      <c r="O8041" s="12"/>
      <c r="P8041" s="9"/>
      <c r="Q8041" s="9"/>
    </row>
    <row r="8042" spans="1:17" x14ac:dyDescent="0.2">
      <c r="A8042" s="9"/>
      <c r="B8042" s="10"/>
      <c r="C8042" s="9"/>
      <c r="D8042" s="11"/>
      <c r="E8042" s="11"/>
      <c r="F8042" s="9"/>
      <c r="G8042" s="9"/>
      <c r="H8042" s="9"/>
      <c r="I8042" s="9"/>
      <c r="J8042" s="9"/>
      <c r="K8042" s="9"/>
      <c r="L8042" s="9"/>
      <c r="M8042" s="9"/>
      <c r="N8042" s="9"/>
      <c r="O8042" s="12"/>
      <c r="P8042" s="9"/>
      <c r="Q8042" s="9"/>
    </row>
    <row r="8043" spans="1:17" x14ac:dyDescent="0.2">
      <c r="A8043" s="9"/>
      <c r="B8043" s="10"/>
      <c r="C8043" s="9"/>
      <c r="D8043" s="11"/>
      <c r="E8043" s="11"/>
      <c r="F8043" s="9"/>
      <c r="G8043" s="9"/>
      <c r="H8043" s="9"/>
      <c r="I8043" s="9"/>
      <c r="J8043" s="9"/>
      <c r="K8043" s="9"/>
      <c r="L8043" s="9"/>
      <c r="M8043" s="9"/>
      <c r="N8043" s="9"/>
      <c r="O8043" s="12"/>
      <c r="P8043" s="9"/>
      <c r="Q8043" s="9"/>
    </row>
    <row r="8044" spans="1:17" x14ac:dyDescent="0.2">
      <c r="A8044" s="9"/>
      <c r="B8044" s="10"/>
      <c r="C8044" s="9"/>
      <c r="D8044" s="11"/>
      <c r="E8044" s="11"/>
      <c r="F8044" s="9"/>
      <c r="G8044" s="9"/>
      <c r="H8044" s="9"/>
      <c r="I8044" s="9"/>
      <c r="J8044" s="9"/>
      <c r="K8044" s="9"/>
      <c r="L8044" s="9"/>
      <c r="M8044" s="9"/>
      <c r="N8044" s="9"/>
      <c r="O8044" s="12"/>
      <c r="P8044" s="9"/>
      <c r="Q8044" s="9"/>
    </row>
    <row r="8045" spans="1:17" x14ac:dyDescent="0.2">
      <c r="A8045" s="9"/>
      <c r="B8045" s="10"/>
      <c r="C8045" s="9"/>
      <c r="D8045" s="11"/>
      <c r="E8045" s="11"/>
      <c r="F8045" s="9"/>
      <c r="G8045" s="9"/>
      <c r="H8045" s="9"/>
      <c r="I8045" s="9"/>
      <c r="J8045" s="9"/>
      <c r="K8045" s="9"/>
      <c r="L8045" s="9"/>
      <c r="M8045" s="9"/>
      <c r="N8045" s="9"/>
      <c r="O8045" s="12"/>
      <c r="P8045" s="9"/>
      <c r="Q8045" s="9"/>
    </row>
    <row r="8046" spans="1:17" x14ac:dyDescent="0.2">
      <c r="A8046" s="9"/>
      <c r="B8046" s="10"/>
      <c r="C8046" s="9"/>
      <c r="D8046" s="11"/>
      <c r="E8046" s="11"/>
      <c r="F8046" s="9"/>
      <c r="G8046" s="9"/>
      <c r="H8046" s="9"/>
      <c r="I8046" s="9"/>
      <c r="J8046" s="9"/>
      <c r="K8046" s="9"/>
      <c r="L8046" s="9"/>
      <c r="M8046" s="9"/>
      <c r="N8046" s="9"/>
      <c r="O8046" s="12"/>
      <c r="P8046" s="9"/>
      <c r="Q8046" s="9"/>
    </row>
    <row r="8047" spans="1:17" x14ac:dyDescent="0.2">
      <c r="A8047" s="9"/>
      <c r="B8047" s="10"/>
      <c r="C8047" s="9"/>
      <c r="D8047" s="11"/>
      <c r="E8047" s="11"/>
      <c r="F8047" s="9"/>
      <c r="G8047" s="9"/>
      <c r="H8047" s="9"/>
      <c r="I8047" s="9"/>
      <c r="J8047" s="9"/>
      <c r="K8047" s="9"/>
      <c r="L8047" s="9"/>
      <c r="M8047" s="9"/>
      <c r="N8047" s="9"/>
      <c r="O8047" s="12"/>
      <c r="P8047" s="9"/>
      <c r="Q8047" s="9"/>
    </row>
    <row r="8048" spans="1:17" x14ac:dyDescent="0.2">
      <c r="A8048" s="9"/>
      <c r="B8048" s="10"/>
      <c r="C8048" s="9"/>
      <c r="D8048" s="11"/>
      <c r="E8048" s="11"/>
      <c r="F8048" s="9"/>
      <c r="G8048" s="9"/>
      <c r="H8048" s="9"/>
      <c r="I8048" s="9"/>
      <c r="J8048" s="9"/>
      <c r="K8048" s="9"/>
      <c r="L8048" s="9"/>
      <c r="M8048" s="9"/>
      <c r="N8048" s="9"/>
      <c r="O8048" s="12"/>
      <c r="P8048" s="9"/>
      <c r="Q8048" s="9"/>
    </row>
    <row r="8049" spans="1:17" x14ac:dyDescent="0.2">
      <c r="A8049" s="9"/>
      <c r="B8049" s="10"/>
      <c r="C8049" s="9"/>
      <c r="D8049" s="11"/>
      <c r="E8049" s="11"/>
      <c r="F8049" s="9"/>
      <c r="G8049" s="9"/>
      <c r="H8049" s="9"/>
      <c r="I8049" s="9"/>
      <c r="J8049" s="9"/>
      <c r="K8049" s="9"/>
      <c r="L8049" s="9"/>
      <c r="M8049" s="9"/>
      <c r="N8049" s="9"/>
      <c r="O8049" s="12"/>
      <c r="P8049" s="9"/>
      <c r="Q8049" s="9"/>
    </row>
    <row r="8050" spans="1:17" x14ac:dyDescent="0.2">
      <c r="A8050" s="9"/>
      <c r="B8050" s="10"/>
      <c r="C8050" s="9"/>
      <c r="D8050" s="11"/>
      <c r="E8050" s="11"/>
      <c r="F8050" s="9"/>
      <c r="G8050" s="9"/>
      <c r="H8050" s="9"/>
      <c r="I8050" s="9"/>
      <c r="J8050" s="9"/>
      <c r="K8050" s="9"/>
      <c r="L8050" s="9"/>
      <c r="M8050" s="9"/>
      <c r="N8050" s="9"/>
      <c r="O8050" s="12"/>
      <c r="P8050" s="9"/>
      <c r="Q8050" s="9"/>
    </row>
    <row r="8051" spans="1:17" x14ac:dyDescent="0.2">
      <c r="A8051" s="9"/>
      <c r="B8051" s="10"/>
      <c r="C8051" s="9"/>
      <c r="D8051" s="11"/>
      <c r="E8051" s="11"/>
      <c r="F8051" s="9"/>
      <c r="G8051" s="9"/>
      <c r="H8051" s="9"/>
      <c r="I8051" s="9"/>
      <c r="J8051" s="9"/>
      <c r="K8051" s="9"/>
      <c r="L8051" s="9"/>
      <c r="M8051" s="9"/>
      <c r="N8051" s="9"/>
      <c r="O8051" s="12"/>
      <c r="P8051" s="9"/>
      <c r="Q8051" s="9"/>
    </row>
    <row r="8052" spans="1:17" x14ac:dyDescent="0.2">
      <c r="A8052" s="9"/>
      <c r="B8052" s="10"/>
      <c r="C8052" s="9"/>
      <c r="D8052" s="11"/>
      <c r="E8052" s="11"/>
      <c r="F8052" s="9"/>
      <c r="G8052" s="9"/>
      <c r="H8052" s="9"/>
      <c r="I8052" s="9"/>
      <c r="J8052" s="9"/>
      <c r="K8052" s="9"/>
      <c r="L8052" s="9"/>
      <c r="M8052" s="9"/>
      <c r="N8052" s="9"/>
      <c r="O8052" s="12"/>
      <c r="P8052" s="9"/>
      <c r="Q8052" s="9"/>
    </row>
    <row r="8053" spans="1:17" x14ac:dyDescent="0.2">
      <c r="A8053" s="9"/>
      <c r="B8053" s="10"/>
      <c r="C8053" s="9"/>
      <c r="D8053" s="11"/>
      <c r="E8053" s="11"/>
      <c r="F8053" s="9"/>
      <c r="G8053" s="9"/>
      <c r="H8053" s="9"/>
      <c r="I8053" s="9"/>
      <c r="J8053" s="9"/>
      <c r="K8053" s="9"/>
      <c r="L8053" s="9"/>
      <c r="M8053" s="9"/>
      <c r="N8053" s="9"/>
      <c r="O8053" s="12"/>
      <c r="P8053" s="9"/>
      <c r="Q8053" s="9"/>
    </row>
    <row r="8054" spans="1:17" x14ac:dyDescent="0.2">
      <c r="A8054" s="9"/>
      <c r="B8054" s="10"/>
      <c r="C8054" s="9"/>
      <c r="D8054" s="11"/>
      <c r="E8054" s="11"/>
      <c r="F8054" s="9"/>
      <c r="G8054" s="9"/>
      <c r="H8054" s="9"/>
      <c r="I8054" s="9"/>
      <c r="J8054" s="9"/>
      <c r="K8054" s="9"/>
      <c r="L8054" s="9"/>
      <c r="M8054" s="9"/>
      <c r="N8054" s="9"/>
      <c r="O8054" s="12"/>
      <c r="P8054" s="9"/>
      <c r="Q8054" s="9"/>
    </row>
    <row r="8055" spans="1:17" x14ac:dyDescent="0.2">
      <c r="A8055" s="9"/>
      <c r="B8055" s="10"/>
      <c r="C8055" s="9"/>
      <c r="D8055" s="11"/>
      <c r="E8055" s="11"/>
      <c r="F8055" s="9"/>
      <c r="G8055" s="9"/>
      <c r="H8055" s="9"/>
      <c r="I8055" s="9"/>
      <c r="J8055" s="9"/>
      <c r="K8055" s="9"/>
      <c r="L8055" s="9"/>
      <c r="M8055" s="9"/>
      <c r="N8055" s="9"/>
      <c r="O8055" s="12"/>
      <c r="P8055" s="9"/>
      <c r="Q8055" s="9"/>
    </row>
    <row r="8056" spans="1:17" x14ac:dyDescent="0.2">
      <c r="A8056" s="9"/>
      <c r="B8056" s="10"/>
      <c r="C8056" s="9"/>
      <c r="D8056" s="11"/>
      <c r="E8056" s="11"/>
      <c r="F8056" s="9"/>
      <c r="G8056" s="9"/>
      <c r="H8056" s="9"/>
      <c r="I8056" s="9"/>
      <c r="J8056" s="9"/>
      <c r="K8056" s="9"/>
      <c r="L8056" s="9"/>
      <c r="M8056" s="9"/>
      <c r="N8056" s="9"/>
      <c r="O8056" s="12"/>
      <c r="P8056" s="9"/>
      <c r="Q8056" s="9"/>
    </row>
    <row r="8057" spans="1:17" x14ac:dyDescent="0.2">
      <c r="A8057" s="9"/>
      <c r="B8057" s="10"/>
      <c r="C8057" s="9"/>
      <c r="D8057" s="11"/>
      <c r="E8057" s="11"/>
      <c r="F8057" s="9"/>
      <c r="G8057" s="9"/>
      <c r="H8057" s="9"/>
      <c r="I8057" s="9"/>
      <c r="J8057" s="9"/>
      <c r="K8057" s="9"/>
      <c r="L8057" s="9"/>
      <c r="M8057" s="9"/>
      <c r="N8057" s="9"/>
      <c r="O8057" s="12"/>
      <c r="P8057" s="9"/>
      <c r="Q8057" s="9"/>
    </row>
    <row r="8058" spans="1:17" x14ac:dyDescent="0.2">
      <c r="A8058" s="9"/>
      <c r="B8058" s="10"/>
      <c r="C8058" s="9"/>
      <c r="D8058" s="11"/>
      <c r="E8058" s="11"/>
      <c r="F8058" s="9"/>
      <c r="G8058" s="9"/>
      <c r="H8058" s="9"/>
      <c r="I8058" s="9"/>
      <c r="J8058" s="9"/>
      <c r="K8058" s="9"/>
      <c r="L8058" s="9"/>
      <c r="M8058" s="9"/>
      <c r="N8058" s="9"/>
      <c r="O8058" s="12"/>
      <c r="P8058" s="9"/>
      <c r="Q8058" s="9"/>
    </row>
    <row r="8059" spans="1:17" x14ac:dyDescent="0.2">
      <c r="A8059" s="9"/>
      <c r="B8059" s="10"/>
      <c r="C8059" s="9"/>
      <c r="D8059" s="11"/>
      <c r="E8059" s="11"/>
      <c r="F8059" s="9"/>
      <c r="G8059" s="9"/>
      <c r="H8059" s="9"/>
      <c r="I8059" s="9"/>
      <c r="J8059" s="9"/>
      <c r="K8059" s="9"/>
      <c r="L8059" s="9"/>
      <c r="M8059" s="9"/>
      <c r="N8059" s="9"/>
      <c r="O8059" s="12"/>
      <c r="P8059" s="9"/>
      <c r="Q8059" s="9"/>
    </row>
    <row r="8060" spans="1:17" x14ac:dyDescent="0.2">
      <c r="A8060" s="9"/>
      <c r="B8060" s="10"/>
      <c r="C8060" s="9"/>
      <c r="D8060" s="11"/>
      <c r="E8060" s="11"/>
      <c r="F8060" s="9"/>
      <c r="G8060" s="9"/>
      <c r="H8060" s="9"/>
      <c r="I8060" s="9"/>
      <c r="J8060" s="9"/>
      <c r="K8060" s="9"/>
      <c r="L8060" s="9"/>
      <c r="M8060" s="9"/>
      <c r="N8060" s="9"/>
      <c r="O8060" s="12"/>
      <c r="P8060" s="9"/>
      <c r="Q8060" s="9"/>
    </row>
    <row r="8061" spans="1:17" x14ac:dyDescent="0.2">
      <c r="A8061" s="9"/>
      <c r="B8061" s="10"/>
      <c r="C8061" s="9"/>
      <c r="D8061" s="11"/>
      <c r="E8061" s="11"/>
      <c r="F8061" s="9"/>
      <c r="G8061" s="9"/>
      <c r="H8061" s="9"/>
      <c r="I8061" s="9"/>
      <c r="J8061" s="9"/>
      <c r="K8061" s="9"/>
      <c r="L8061" s="9"/>
      <c r="M8061" s="9"/>
      <c r="N8061" s="9"/>
      <c r="O8061" s="12"/>
      <c r="P8061" s="9"/>
      <c r="Q8061" s="9"/>
    </row>
    <row r="8062" spans="1:17" x14ac:dyDescent="0.2">
      <c r="A8062" s="9"/>
      <c r="B8062" s="10"/>
      <c r="C8062" s="9"/>
      <c r="D8062" s="11"/>
      <c r="E8062" s="11"/>
      <c r="F8062" s="9"/>
      <c r="G8062" s="9"/>
      <c r="H8062" s="9"/>
      <c r="I8062" s="9"/>
      <c r="J8062" s="9"/>
      <c r="K8062" s="9"/>
      <c r="L8062" s="9"/>
      <c r="M8062" s="9"/>
      <c r="N8062" s="9"/>
      <c r="O8062" s="12"/>
      <c r="P8062" s="9"/>
      <c r="Q8062" s="9"/>
    </row>
    <row r="8063" spans="1:17" x14ac:dyDescent="0.2">
      <c r="A8063" s="9"/>
      <c r="B8063" s="10"/>
      <c r="C8063" s="9"/>
      <c r="D8063" s="11"/>
      <c r="E8063" s="11"/>
      <c r="F8063" s="9"/>
      <c r="G8063" s="9"/>
      <c r="H8063" s="9"/>
      <c r="I8063" s="9"/>
      <c r="J8063" s="9"/>
      <c r="K8063" s="9"/>
      <c r="L8063" s="9"/>
      <c r="M8063" s="9"/>
      <c r="N8063" s="9"/>
      <c r="O8063" s="12"/>
      <c r="P8063" s="9"/>
      <c r="Q8063" s="9"/>
    </row>
    <row r="8064" spans="1:17" x14ac:dyDescent="0.2">
      <c r="A8064" s="9"/>
      <c r="B8064" s="10"/>
      <c r="C8064" s="9"/>
      <c r="D8064" s="11"/>
      <c r="E8064" s="11"/>
      <c r="F8064" s="9"/>
      <c r="G8064" s="9"/>
      <c r="H8064" s="9"/>
      <c r="I8064" s="9"/>
      <c r="J8064" s="9"/>
      <c r="K8064" s="9"/>
      <c r="L8064" s="9"/>
      <c r="M8064" s="9"/>
      <c r="N8064" s="9"/>
      <c r="O8064" s="12"/>
      <c r="P8064" s="9"/>
      <c r="Q8064" s="9"/>
    </row>
    <row r="8065" spans="1:17" x14ac:dyDescent="0.2">
      <c r="A8065" s="9"/>
      <c r="B8065" s="10"/>
      <c r="C8065" s="9"/>
      <c r="D8065" s="11"/>
      <c r="E8065" s="11"/>
      <c r="F8065" s="9"/>
      <c r="G8065" s="9"/>
      <c r="H8065" s="9"/>
      <c r="I8065" s="9"/>
      <c r="J8065" s="9"/>
      <c r="K8065" s="9"/>
      <c r="L8065" s="9"/>
      <c r="M8065" s="9"/>
      <c r="N8065" s="9"/>
      <c r="O8065" s="12"/>
      <c r="P8065" s="9"/>
      <c r="Q8065" s="9"/>
    </row>
    <row r="8066" spans="1:17" x14ac:dyDescent="0.2">
      <c r="A8066" s="9"/>
      <c r="B8066" s="10"/>
      <c r="C8066" s="9"/>
      <c r="D8066" s="11"/>
      <c r="E8066" s="11"/>
      <c r="F8066" s="9"/>
      <c r="G8066" s="9"/>
      <c r="H8066" s="9"/>
      <c r="I8066" s="9"/>
      <c r="J8066" s="9"/>
      <c r="K8066" s="9"/>
      <c r="L8066" s="9"/>
      <c r="M8066" s="9"/>
      <c r="N8066" s="9"/>
      <c r="O8066" s="12"/>
      <c r="P8066" s="9"/>
      <c r="Q8066" s="9"/>
    </row>
    <row r="8067" spans="1:17" x14ac:dyDescent="0.2">
      <c r="A8067" s="9"/>
      <c r="B8067" s="10"/>
      <c r="C8067" s="9"/>
      <c r="D8067" s="11"/>
      <c r="E8067" s="11"/>
      <c r="F8067" s="9"/>
      <c r="G8067" s="9"/>
      <c r="H8067" s="9"/>
      <c r="I8067" s="9"/>
      <c r="J8067" s="9"/>
      <c r="K8067" s="9"/>
      <c r="L8067" s="9"/>
      <c r="M8067" s="9"/>
      <c r="N8067" s="9"/>
      <c r="O8067" s="12"/>
      <c r="P8067" s="9"/>
      <c r="Q8067" s="9"/>
    </row>
    <row r="8068" spans="1:17" x14ac:dyDescent="0.2">
      <c r="A8068" s="9"/>
      <c r="B8068" s="10"/>
      <c r="C8068" s="9"/>
      <c r="D8068" s="11"/>
      <c r="E8068" s="11"/>
      <c r="F8068" s="9"/>
      <c r="G8068" s="9"/>
      <c r="H8068" s="9"/>
      <c r="I8068" s="9"/>
      <c r="J8068" s="9"/>
      <c r="K8068" s="9"/>
      <c r="L8068" s="9"/>
      <c r="M8068" s="9"/>
      <c r="N8068" s="9"/>
      <c r="O8068" s="12"/>
      <c r="P8068" s="9"/>
      <c r="Q8068" s="9"/>
    </row>
    <row r="8069" spans="1:17" x14ac:dyDescent="0.2">
      <c r="A8069" s="9"/>
      <c r="B8069" s="10"/>
      <c r="C8069" s="9"/>
      <c r="D8069" s="11"/>
      <c r="E8069" s="11"/>
      <c r="F8069" s="9"/>
      <c r="G8069" s="9"/>
      <c r="H8069" s="9"/>
      <c r="I8069" s="9"/>
      <c r="J8069" s="9"/>
      <c r="K8069" s="9"/>
      <c r="L8069" s="9"/>
      <c r="M8069" s="9"/>
      <c r="N8069" s="9"/>
      <c r="O8069" s="12"/>
      <c r="P8069" s="9"/>
      <c r="Q8069" s="9"/>
    </row>
    <row r="8070" spans="1:17" x14ac:dyDescent="0.2">
      <c r="A8070" s="9"/>
      <c r="B8070" s="10"/>
      <c r="C8070" s="9"/>
      <c r="D8070" s="11"/>
      <c r="E8070" s="11"/>
      <c r="F8070" s="9"/>
      <c r="G8070" s="9"/>
      <c r="H8070" s="9"/>
      <c r="I8070" s="9"/>
      <c r="J8070" s="9"/>
      <c r="K8070" s="9"/>
      <c r="L8070" s="9"/>
      <c r="M8070" s="9"/>
      <c r="N8070" s="9"/>
      <c r="O8070" s="12"/>
      <c r="P8070" s="9"/>
      <c r="Q8070" s="9"/>
    </row>
    <row r="8071" spans="1:17" x14ac:dyDescent="0.2">
      <c r="A8071" s="9"/>
      <c r="B8071" s="10"/>
      <c r="C8071" s="9"/>
      <c r="D8071" s="11"/>
      <c r="E8071" s="11"/>
      <c r="F8071" s="9"/>
      <c r="G8071" s="9"/>
      <c r="H8071" s="9"/>
      <c r="I8071" s="9"/>
      <c r="J8071" s="9"/>
      <c r="K8071" s="9"/>
      <c r="L8071" s="9"/>
      <c r="M8071" s="9"/>
      <c r="N8071" s="9"/>
      <c r="O8071" s="12"/>
      <c r="P8071" s="9"/>
      <c r="Q8071" s="9"/>
    </row>
    <row r="8072" spans="1:17" x14ac:dyDescent="0.2">
      <c r="A8072" s="9"/>
      <c r="B8072" s="10"/>
      <c r="C8072" s="9"/>
      <c r="D8072" s="11"/>
      <c r="E8072" s="11"/>
      <c r="F8072" s="9"/>
      <c r="G8072" s="9"/>
      <c r="H8072" s="9"/>
      <c r="I8072" s="9"/>
      <c r="J8072" s="9"/>
      <c r="K8072" s="9"/>
      <c r="L8072" s="9"/>
      <c r="M8072" s="9"/>
      <c r="N8072" s="9"/>
      <c r="O8072" s="12"/>
      <c r="P8072" s="9"/>
      <c r="Q8072" s="9"/>
    </row>
    <row r="8073" spans="1:17" x14ac:dyDescent="0.2">
      <c r="A8073" s="9"/>
      <c r="B8073" s="10"/>
      <c r="C8073" s="9"/>
      <c r="D8073" s="11"/>
      <c r="E8073" s="11"/>
      <c r="F8073" s="9"/>
      <c r="G8073" s="9"/>
      <c r="H8073" s="9"/>
      <c r="I8073" s="9"/>
      <c r="J8073" s="9"/>
      <c r="K8073" s="9"/>
      <c r="L8073" s="9"/>
      <c r="M8073" s="9"/>
      <c r="N8073" s="9"/>
      <c r="O8073" s="12"/>
      <c r="P8073" s="9"/>
      <c r="Q8073" s="9"/>
    </row>
    <row r="8074" spans="1:17" x14ac:dyDescent="0.2">
      <c r="A8074" s="9"/>
      <c r="B8074" s="10"/>
      <c r="C8074" s="9"/>
      <c r="D8074" s="11"/>
      <c r="E8074" s="11"/>
      <c r="F8074" s="9"/>
      <c r="G8074" s="9"/>
      <c r="H8074" s="9"/>
      <c r="I8074" s="9"/>
      <c r="J8074" s="9"/>
      <c r="K8074" s="9"/>
      <c r="L8074" s="9"/>
      <c r="M8074" s="9"/>
      <c r="N8074" s="9"/>
      <c r="O8074" s="12"/>
      <c r="P8074" s="9"/>
      <c r="Q8074" s="9"/>
    </row>
    <row r="8075" spans="1:17" x14ac:dyDescent="0.2">
      <c r="A8075" s="9"/>
      <c r="B8075" s="10"/>
      <c r="C8075" s="9"/>
      <c r="D8075" s="11"/>
      <c r="E8075" s="11"/>
      <c r="F8075" s="9"/>
      <c r="G8075" s="9"/>
      <c r="H8075" s="9"/>
      <c r="I8075" s="9"/>
      <c r="J8075" s="9"/>
      <c r="K8075" s="9"/>
      <c r="L8075" s="9"/>
      <c r="M8075" s="9"/>
      <c r="N8075" s="9"/>
      <c r="O8075" s="12"/>
      <c r="P8075" s="9"/>
      <c r="Q8075" s="9"/>
    </row>
    <row r="8076" spans="1:17" x14ac:dyDescent="0.2">
      <c r="A8076" s="9"/>
      <c r="B8076" s="10"/>
      <c r="C8076" s="9"/>
      <c r="D8076" s="11"/>
      <c r="E8076" s="11"/>
      <c r="F8076" s="9"/>
      <c r="G8076" s="9"/>
      <c r="H8076" s="9"/>
      <c r="I8076" s="9"/>
      <c r="J8076" s="9"/>
      <c r="K8076" s="9"/>
      <c r="L8076" s="9"/>
      <c r="M8076" s="9"/>
      <c r="N8076" s="9"/>
      <c r="O8076" s="12"/>
      <c r="P8076" s="9"/>
      <c r="Q8076" s="9"/>
    </row>
    <row r="8077" spans="1:17" x14ac:dyDescent="0.2">
      <c r="A8077" s="9"/>
      <c r="B8077" s="10"/>
      <c r="C8077" s="9"/>
      <c r="D8077" s="11"/>
      <c r="E8077" s="11"/>
      <c r="F8077" s="9"/>
      <c r="G8077" s="9"/>
      <c r="H8077" s="9"/>
      <c r="I8077" s="9"/>
      <c r="J8077" s="9"/>
      <c r="K8077" s="9"/>
      <c r="L8077" s="9"/>
      <c r="M8077" s="9"/>
      <c r="N8077" s="9"/>
      <c r="O8077" s="12"/>
      <c r="P8077" s="9"/>
      <c r="Q8077" s="9"/>
    </row>
    <row r="8078" spans="1:17" x14ac:dyDescent="0.2">
      <c r="A8078" s="9"/>
      <c r="B8078" s="10"/>
      <c r="C8078" s="9"/>
      <c r="D8078" s="11"/>
      <c r="E8078" s="11"/>
      <c r="F8078" s="9"/>
      <c r="G8078" s="9"/>
      <c r="H8078" s="9"/>
      <c r="I8078" s="9"/>
      <c r="J8078" s="9"/>
      <c r="K8078" s="9"/>
      <c r="L8078" s="9"/>
      <c r="M8078" s="9"/>
      <c r="N8078" s="9"/>
      <c r="O8078" s="12"/>
      <c r="P8078" s="9"/>
      <c r="Q8078" s="9"/>
    </row>
    <row r="8079" spans="1:17" x14ac:dyDescent="0.2">
      <c r="A8079" s="9"/>
      <c r="B8079" s="10"/>
      <c r="C8079" s="9"/>
      <c r="D8079" s="11"/>
      <c r="E8079" s="11"/>
      <c r="F8079" s="9"/>
      <c r="G8079" s="9"/>
      <c r="H8079" s="9"/>
      <c r="I8079" s="9"/>
      <c r="J8079" s="9"/>
      <c r="K8079" s="9"/>
      <c r="L8079" s="9"/>
      <c r="M8079" s="9"/>
      <c r="N8079" s="9"/>
      <c r="O8079" s="12"/>
      <c r="P8079" s="9"/>
      <c r="Q8079" s="9"/>
    </row>
    <row r="8080" spans="1:17" x14ac:dyDescent="0.2">
      <c r="A8080" s="9"/>
      <c r="B8080" s="10"/>
      <c r="C8080" s="9"/>
      <c r="D8080" s="11"/>
      <c r="E8080" s="11"/>
      <c r="F8080" s="9"/>
      <c r="G8080" s="9"/>
      <c r="H8080" s="9"/>
      <c r="I8080" s="9"/>
      <c r="J8080" s="9"/>
      <c r="K8080" s="9"/>
      <c r="L8080" s="9"/>
      <c r="M8080" s="9"/>
      <c r="N8080" s="9"/>
      <c r="O8080" s="12"/>
      <c r="P8080" s="9"/>
      <c r="Q8080" s="9"/>
    </row>
    <row r="8081" spans="1:17" x14ac:dyDescent="0.2">
      <c r="A8081" s="9"/>
      <c r="B8081" s="10"/>
      <c r="C8081" s="9"/>
      <c r="D8081" s="11"/>
      <c r="E8081" s="11"/>
      <c r="F8081" s="9"/>
      <c r="G8081" s="9"/>
      <c r="H8081" s="9"/>
      <c r="I8081" s="9"/>
      <c r="J8081" s="9"/>
      <c r="K8081" s="9"/>
      <c r="L8081" s="9"/>
      <c r="M8081" s="9"/>
      <c r="N8081" s="9"/>
      <c r="O8081" s="12"/>
      <c r="P8081" s="9"/>
      <c r="Q8081" s="9"/>
    </row>
    <row r="8082" spans="1:17" x14ac:dyDescent="0.2">
      <c r="A8082" s="9"/>
      <c r="B8082" s="10"/>
      <c r="C8082" s="9"/>
      <c r="D8082" s="11"/>
      <c r="E8082" s="11"/>
      <c r="F8082" s="9"/>
      <c r="G8082" s="9"/>
      <c r="H8082" s="9"/>
      <c r="I8082" s="9"/>
      <c r="J8082" s="9"/>
      <c r="K8082" s="9"/>
      <c r="L8082" s="9"/>
      <c r="M8082" s="9"/>
      <c r="N8082" s="9"/>
      <c r="O8082" s="12"/>
      <c r="P8082" s="9"/>
      <c r="Q8082" s="9"/>
    </row>
    <row r="8083" spans="1:17" x14ac:dyDescent="0.2">
      <c r="A8083" s="9"/>
      <c r="B8083" s="10"/>
      <c r="C8083" s="9"/>
      <c r="D8083" s="11"/>
      <c r="E8083" s="11"/>
      <c r="F8083" s="9"/>
      <c r="G8083" s="9"/>
      <c r="H8083" s="9"/>
      <c r="I8083" s="9"/>
      <c r="J8083" s="9"/>
      <c r="K8083" s="9"/>
      <c r="L8083" s="9"/>
      <c r="M8083" s="9"/>
      <c r="N8083" s="9"/>
      <c r="O8083" s="12"/>
      <c r="P8083" s="9"/>
      <c r="Q8083" s="9"/>
    </row>
    <row r="8084" spans="1:17" x14ac:dyDescent="0.2">
      <c r="A8084" s="9"/>
      <c r="B8084" s="10"/>
      <c r="C8084" s="9"/>
      <c r="D8084" s="11"/>
      <c r="E8084" s="11"/>
      <c r="F8084" s="9"/>
      <c r="G8084" s="9"/>
      <c r="H8084" s="9"/>
      <c r="I8084" s="9"/>
      <c r="J8084" s="9"/>
      <c r="K8084" s="9"/>
      <c r="L8084" s="9"/>
      <c r="M8084" s="9"/>
      <c r="N8084" s="9"/>
      <c r="O8084" s="12"/>
      <c r="P8084" s="9"/>
      <c r="Q8084" s="9"/>
    </row>
    <row r="8085" spans="1:17" x14ac:dyDescent="0.2">
      <c r="A8085" s="9"/>
      <c r="B8085" s="10"/>
      <c r="C8085" s="9"/>
      <c r="D8085" s="11"/>
      <c r="E8085" s="11"/>
      <c r="F8085" s="9"/>
      <c r="G8085" s="9"/>
      <c r="H8085" s="9"/>
      <c r="I8085" s="9"/>
      <c r="J8085" s="9"/>
      <c r="K8085" s="9"/>
      <c r="L8085" s="9"/>
      <c r="M8085" s="9"/>
      <c r="N8085" s="9"/>
      <c r="O8085" s="12"/>
      <c r="P8085" s="9"/>
      <c r="Q8085" s="9"/>
    </row>
    <row r="8086" spans="1:17" x14ac:dyDescent="0.2">
      <c r="A8086" s="9"/>
      <c r="B8086" s="10"/>
      <c r="C8086" s="9"/>
      <c r="D8086" s="11"/>
      <c r="E8086" s="11"/>
      <c r="F8086" s="9"/>
      <c r="G8086" s="9"/>
      <c r="H8086" s="9"/>
      <c r="I8086" s="9"/>
      <c r="J8086" s="9"/>
      <c r="K8086" s="9"/>
      <c r="L8086" s="9"/>
      <c r="M8086" s="9"/>
      <c r="N8086" s="9"/>
      <c r="O8086" s="12"/>
      <c r="P8086" s="9"/>
      <c r="Q8086" s="9"/>
    </row>
    <row r="8087" spans="1:17" x14ac:dyDescent="0.2">
      <c r="A8087" s="9"/>
      <c r="B8087" s="10"/>
      <c r="C8087" s="9"/>
      <c r="D8087" s="11"/>
      <c r="E8087" s="11"/>
      <c r="F8087" s="9"/>
      <c r="G8087" s="9"/>
      <c r="H8087" s="9"/>
      <c r="I8087" s="9"/>
      <c r="J8087" s="9"/>
      <c r="K8087" s="9"/>
      <c r="L8087" s="9"/>
      <c r="M8087" s="9"/>
      <c r="N8087" s="9"/>
      <c r="O8087" s="12"/>
      <c r="P8087" s="9"/>
      <c r="Q8087" s="9"/>
    </row>
    <row r="8088" spans="1:17" x14ac:dyDescent="0.2">
      <c r="A8088" s="9"/>
      <c r="B8088" s="10"/>
      <c r="C8088" s="9"/>
      <c r="D8088" s="11"/>
      <c r="E8088" s="11"/>
      <c r="F8088" s="9"/>
      <c r="G8088" s="9"/>
      <c r="H8088" s="9"/>
      <c r="I8088" s="9"/>
      <c r="J8088" s="9"/>
      <c r="K8088" s="9"/>
      <c r="L8088" s="9"/>
      <c r="M8088" s="9"/>
      <c r="N8088" s="9"/>
      <c r="O8088" s="12"/>
      <c r="P8088" s="9"/>
      <c r="Q8088" s="9"/>
    </row>
    <row r="8089" spans="1:17" x14ac:dyDescent="0.2">
      <c r="A8089" s="9"/>
      <c r="B8089" s="10"/>
      <c r="C8089" s="9"/>
      <c r="D8089" s="11"/>
      <c r="E8089" s="11"/>
      <c r="F8089" s="9"/>
      <c r="G8089" s="9"/>
      <c r="H8089" s="9"/>
      <c r="I8089" s="9"/>
      <c r="J8089" s="9"/>
      <c r="K8089" s="9"/>
      <c r="L8089" s="9"/>
      <c r="M8089" s="9"/>
      <c r="N8089" s="9"/>
      <c r="O8089" s="12"/>
      <c r="P8089" s="9"/>
      <c r="Q8089" s="9"/>
    </row>
    <row r="8090" spans="1:17" x14ac:dyDescent="0.2">
      <c r="A8090" s="9"/>
      <c r="B8090" s="10"/>
      <c r="C8090" s="9"/>
      <c r="D8090" s="11"/>
      <c r="E8090" s="11"/>
      <c r="F8090" s="9"/>
      <c r="G8090" s="9"/>
      <c r="H8090" s="9"/>
      <c r="I8090" s="9"/>
      <c r="J8090" s="9"/>
      <c r="K8090" s="9"/>
      <c r="L8090" s="9"/>
      <c r="M8090" s="9"/>
      <c r="N8090" s="9"/>
      <c r="O8090" s="12"/>
      <c r="P8090" s="9"/>
      <c r="Q8090" s="9"/>
    </row>
    <row r="8091" spans="1:17" x14ac:dyDescent="0.2">
      <c r="A8091" s="9"/>
      <c r="B8091" s="10"/>
      <c r="C8091" s="9"/>
      <c r="D8091" s="11"/>
      <c r="E8091" s="11"/>
      <c r="F8091" s="9"/>
      <c r="G8091" s="9"/>
      <c r="H8091" s="9"/>
      <c r="I8091" s="9"/>
      <c r="J8091" s="9"/>
      <c r="K8091" s="9"/>
      <c r="L8091" s="9"/>
      <c r="M8091" s="9"/>
      <c r="N8091" s="9"/>
      <c r="O8091" s="12"/>
      <c r="P8091" s="9"/>
      <c r="Q8091" s="9"/>
    </row>
    <row r="8092" spans="1:17" x14ac:dyDescent="0.2">
      <c r="A8092" s="9"/>
      <c r="B8092" s="10"/>
      <c r="C8092" s="9"/>
      <c r="D8092" s="11"/>
      <c r="E8092" s="11"/>
      <c r="F8092" s="9"/>
      <c r="G8092" s="9"/>
      <c r="H8092" s="9"/>
      <c r="I8092" s="9"/>
      <c r="J8092" s="9"/>
      <c r="K8092" s="9"/>
      <c r="L8092" s="9"/>
      <c r="M8092" s="9"/>
      <c r="N8092" s="9"/>
      <c r="O8092" s="12"/>
      <c r="P8092" s="9"/>
      <c r="Q8092" s="9"/>
    </row>
    <row r="8093" spans="1:17" x14ac:dyDescent="0.2">
      <c r="A8093" s="9"/>
      <c r="B8093" s="10"/>
      <c r="C8093" s="9"/>
      <c r="D8093" s="11"/>
      <c r="E8093" s="11"/>
      <c r="F8093" s="9"/>
      <c r="G8093" s="9"/>
      <c r="H8093" s="9"/>
      <c r="I8093" s="9"/>
      <c r="J8093" s="9"/>
      <c r="K8093" s="9"/>
      <c r="L8093" s="9"/>
      <c r="M8093" s="9"/>
      <c r="N8093" s="9"/>
      <c r="O8093" s="12"/>
      <c r="P8093" s="9"/>
      <c r="Q8093" s="9"/>
    </row>
    <row r="8094" spans="1:17" x14ac:dyDescent="0.2">
      <c r="A8094" s="9"/>
      <c r="B8094" s="10"/>
      <c r="C8094" s="9"/>
      <c r="D8094" s="11"/>
      <c r="E8094" s="11"/>
      <c r="F8094" s="9"/>
      <c r="G8094" s="9"/>
      <c r="H8094" s="9"/>
      <c r="I8094" s="9"/>
      <c r="J8094" s="9"/>
      <c r="K8094" s="9"/>
      <c r="L8094" s="9"/>
      <c r="M8094" s="9"/>
      <c r="N8094" s="9"/>
      <c r="O8094" s="12"/>
      <c r="P8094" s="9"/>
      <c r="Q8094" s="9"/>
    </row>
    <row r="8095" spans="1:17" x14ac:dyDescent="0.2">
      <c r="A8095" s="9"/>
      <c r="B8095" s="10"/>
      <c r="C8095" s="9"/>
      <c r="D8095" s="11"/>
      <c r="E8095" s="11"/>
      <c r="F8095" s="9"/>
      <c r="G8095" s="9"/>
      <c r="H8095" s="9"/>
      <c r="I8095" s="9"/>
      <c r="J8095" s="9"/>
      <c r="K8095" s="9"/>
      <c r="L8095" s="9"/>
      <c r="M8095" s="9"/>
      <c r="N8095" s="9"/>
      <c r="O8095" s="12"/>
      <c r="P8095" s="9"/>
      <c r="Q8095" s="9"/>
    </row>
    <row r="8096" spans="1:17" x14ac:dyDescent="0.2">
      <c r="A8096" s="9"/>
      <c r="B8096" s="10"/>
      <c r="C8096" s="9"/>
      <c r="D8096" s="11"/>
      <c r="E8096" s="11"/>
      <c r="F8096" s="9"/>
      <c r="G8096" s="9"/>
      <c r="H8096" s="9"/>
      <c r="I8096" s="9"/>
      <c r="J8096" s="9"/>
      <c r="K8096" s="9"/>
      <c r="L8096" s="9"/>
      <c r="M8096" s="9"/>
      <c r="N8096" s="9"/>
      <c r="O8096" s="12"/>
      <c r="P8096" s="9"/>
      <c r="Q8096" s="9"/>
    </row>
    <row r="8097" spans="1:17" x14ac:dyDescent="0.2">
      <c r="A8097" s="9"/>
      <c r="B8097" s="10"/>
      <c r="C8097" s="9"/>
      <c r="D8097" s="11"/>
      <c r="E8097" s="11"/>
      <c r="F8097" s="9"/>
      <c r="G8097" s="9"/>
      <c r="H8097" s="9"/>
      <c r="I8097" s="9"/>
      <c r="J8097" s="9"/>
      <c r="K8097" s="9"/>
      <c r="L8097" s="9"/>
      <c r="M8097" s="9"/>
      <c r="N8097" s="9"/>
      <c r="O8097" s="12"/>
      <c r="P8097" s="9"/>
      <c r="Q8097" s="9"/>
    </row>
    <row r="8098" spans="1:17" x14ac:dyDescent="0.2">
      <c r="A8098" s="9"/>
      <c r="B8098" s="10"/>
      <c r="C8098" s="9"/>
      <c r="D8098" s="11"/>
      <c r="E8098" s="11"/>
      <c r="F8098" s="9"/>
      <c r="G8098" s="9"/>
      <c r="H8098" s="9"/>
      <c r="I8098" s="9"/>
      <c r="J8098" s="9"/>
      <c r="K8098" s="9"/>
      <c r="L8098" s="9"/>
      <c r="M8098" s="9"/>
      <c r="N8098" s="9"/>
      <c r="O8098" s="12"/>
      <c r="P8098" s="9"/>
      <c r="Q8098" s="9"/>
    </row>
    <row r="8099" spans="1:17" x14ac:dyDescent="0.2">
      <c r="A8099" s="9"/>
      <c r="B8099" s="10"/>
      <c r="C8099" s="9"/>
      <c r="D8099" s="11"/>
      <c r="E8099" s="11"/>
      <c r="F8099" s="9"/>
      <c r="G8099" s="9"/>
      <c r="H8099" s="9"/>
      <c r="I8099" s="9"/>
      <c r="J8099" s="9"/>
      <c r="K8099" s="9"/>
      <c r="L8099" s="9"/>
      <c r="M8099" s="9"/>
      <c r="N8099" s="9"/>
      <c r="O8099" s="12"/>
      <c r="P8099" s="9"/>
      <c r="Q8099" s="9"/>
    </row>
    <row r="8100" spans="1:17" x14ac:dyDescent="0.2">
      <c r="A8100" s="9"/>
      <c r="B8100" s="10"/>
      <c r="C8100" s="9"/>
      <c r="D8100" s="11"/>
      <c r="E8100" s="11"/>
      <c r="F8100" s="9"/>
      <c r="G8100" s="9"/>
      <c r="H8100" s="9"/>
      <c r="I8100" s="9"/>
      <c r="J8100" s="9"/>
      <c r="K8100" s="9"/>
      <c r="L8100" s="9"/>
      <c r="M8100" s="9"/>
      <c r="N8100" s="9"/>
      <c r="O8100" s="12"/>
      <c r="P8100" s="9"/>
      <c r="Q8100" s="9"/>
    </row>
    <row r="8101" spans="1:17" x14ac:dyDescent="0.2">
      <c r="A8101" s="9"/>
      <c r="B8101" s="10"/>
      <c r="C8101" s="9"/>
      <c r="D8101" s="11"/>
      <c r="E8101" s="11"/>
      <c r="F8101" s="9"/>
      <c r="G8101" s="9"/>
      <c r="H8101" s="9"/>
      <c r="I8101" s="9"/>
      <c r="J8101" s="9"/>
      <c r="K8101" s="9"/>
      <c r="L8101" s="9"/>
      <c r="M8101" s="9"/>
      <c r="N8101" s="9"/>
      <c r="O8101" s="12"/>
      <c r="P8101" s="9"/>
      <c r="Q8101" s="9"/>
    </row>
    <row r="8102" spans="1:17" x14ac:dyDescent="0.2">
      <c r="A8102" s="9"/>
      <c r="B8102" s="10"/>
      <c r="C8102" s="9"/>
      <c r="D8102" s="11"/>
      <c r="E8102" s="11"/>
      <c r="F8102" s="9"/>
      <c r="G8102" s="9"/>
      <c r="H8102" s="9"/>
      <c r="I8102" s="9"/>
      <c r="J8102" s="9"/>
      <c r="K8102" s="9"/>
      <c r="L8102" s="9"/>
      <c r="M8102" s="9"/>
      <c r="N8102" s="9"/>
      <c r="O8102" s="12"/>
      <c r="P8102" s="9"/>
      <c r="Q8102" s="9"/>
    </row>
    <row r="8103" spans="1:17" x14ac:dyDescent="0.2">
      <c r="A8103" s="9"/>
      <c r="B8103" s="10"/>
      <c r="C8103" s="9"/>
      <c r="D8103" s="11"/>
      <c r="E8103" s="11"/>
      <c r="F8103" s="9"/>
      <c r="G8103" s="9"/>
      <c r="H8103" s="9"/>
      <c r="I8103" s="9"/>
      <c r="J8103" s="9"/>
      <c r="K8103" s="9"/>
      <c r="L8103" s="9"/>
      <c r="M8103" s="9"/>
      <c r="N8103" s="9"/>
      <c r="O8103" s="12"/>
      <c r="P8103" s="9"/>
      <c r="Q8103" s="9"/>
    </row>
    <row r="8104" spans="1:17" x14ac:dyDescent="0.2">
      <c r="A8104" s="9"/>
      <c r="B8104" s="10"/>
      <c r="C8104" s="9"/>
      <c r="D8104" s="11"/>
      <c r="E8104" s="11"/>
      <c r="F8104" s="9"/>
      <c r="G8104" s="9"/>
      <c r="H8104" s="9"/>
      <c r="I8104" s="9"/>
      <c r="J8104" s="9"/>
      <c r="K8104" s="9"/>
      <c r="L8104" s="9"/>
      <c r="M8104" s="9"/>
      <c r="N8104" s="9"/>
      <c r="O8104" s="12"/>
      <c r="P8104" s="9"/>
      <c r="Q8104" s="9"/>
    </row>
    <row r="8105" spans="1:17" x14ac:dyDescent="0.2">
      <c r="A8105" s="9"/>
      <c r="B8105" s="10"/>
      <c r="C8105" s="9"/>
      <c r="D8105" s="11"/>
      <c r="E8105" s="11"/>
      <c r="F8105" s="9"/>
      <c r="G8105" s="9"/>
      <c r="H8105" s="9"/>
      <c r="I8105" s="9"/>
      <c r="J8105" s="9"/>
      <c r="K8105" s="9"/>
      <c r="L8105" s="9"/>
      <c r="M8105" s="9"/>
      <c r="N8105" s="9"/>
      <c r="O8105" s="12"/>
      <c r="P8105" s="9"/>
      <c r="Q8105" s="9"/>
    </row>
    <row r="8106" spans="1:17" x14ac:dyDescent="0.2">
      <c r="A8106" s="9"/>
      <c r="B8106" s="10"/>
      <c r="C8106" s="9"/>
      <c r="D8106" s="11"/>
      <c r="E8106" s="11"/>
      <c r="F8106" s="9"/>
      <c r="G8106" s="9"/>
      <c r="H8106" s="9"/>
      <c r="I8106" s="9"/>
      <c r="J8106" s="9"/>
      <c r="K8106" s="9"/>
      <c r="L8106" s="9"/>
      <c r="M8106" s="9"/>
      <c r="N8106" s="9"/>
      <c r="O8106" s="12"/>
      <c r="P8106" s="9"/>
      <c r="Q8106" s="9"/>
    </row>
    <row r="8107" spans="1:17" x14ac:dyDescent="0.2">
      <c r="A8107" s="9"/>
      <c r="B8107" s="10"/>
      <c r="C8107" s="9"/>
      <c r="D8107" s="11"/>
      <c r="E8107" s="11"/>
      <c r="F8107" s="9"/>
      <c r="G8107" s="9"/>
      <c r="H8107" s="9"/>
      <c r="I8107" s="9"/>
      <c r="J8107" s="9"/>
      <c r="K8107" s="9"/>
      <c r="L8107" s="9"/>
      <c r="M8107" s="9"/>
      <c r="N8107" s="9"/>
      <c r="O8107" s="12"/>
      <c r="P8107" s="9"/>
      <c r="Q8107" s="9"/>
    </row>
    <row r="8108" spans="1:17" x14ac:dyDescent="0.2">
      <c r="A8108" s="9"/>
      <c r="B8108" s="10"/>
      <c r="C8108" s="9"/>
      <c r="D8108" s="11"/>
      <c r="E8108" s="11"/>
      <c r="F8108" s="9"/>
      <c r="G8108" s="9"/>
      <c r="H8108" s="9"/>
      <c r="I8108" s="9"/>
      <c r="J8108" s="9"/>
      <c r="K8108" s="9"/>
      <c r="L8108" s="9"/>
      <c r="M8108" s="9"/>
      <c r="N8108" s="9"/>
      <c r="O8108" s="12"/>
      <c r="P8108" s="9"/>
      <c r="Q8108" s="9"/>
    </row>
    <row r="8109" spans="1:17" x14ac:dyDescent="0.2">
      <c r="A8109" s="9"/>
      <c r="B8109" s="10"/>
      <c r="C8109" s="9"/>
      <c r="D8109" s="11"/>
      <c r="E8109" s="11"/>
      <c r="F8109" s="9"/>
      <c r="G8109" s="9"/>
      <c r="H8109" s="9"/>
      <c r="I8109" s="9"/>
      <c r="J8109" s="9"/>
      <c r="K8109" s="9"/>
      <c r="L8109" s="9"/>
      <c r="M8109" s="9"/>
      <c r="N8109" s="9"/>
      <c r="O8109" s="12"/>
      <c r="P8109" s="9"/>
      <c r="Q8109" s="9"/>
    </row>
    <row r="8110" spans="1:17" x14ac:dyDescent="0.2">
      <c r="A8110" s="9"/>
      <c r="B8110" s="10"/>
      <c r="C8110" s="9"/>
      <c r="D8110" s="11"/>
      <c r="E8110" s="11"/>
      <c r="F8110" s="9"/>
      <c r="G8110" s="9"/>
      <c r="H8110" s="9"/>
      <c r="I8110" s="9"/>
      <c r="J8110" s="9"/>
      <c r="K8110" s="9"/>
      <c r="L8110" s="9"/>
      <c r="M8110" s="9"/>
      <c r="N8110" s="9"/>
      <c r="O8110" s="12"/>
      <c r="P8110" s="9"/>
      <c r="Q8110" s="9"/>
    </row>
    <row r="8111" spans="1:17" x14ac:dyDescent="0.2">
      <c r="A8111" s="9"/>
      <c r="B8111" s="10"/>
      <c r="C8111" s="9"/>
      <c r="D8111" s="11"/>
      <c r="E8111" s="11"/>
      <c r="F8111" s="9"/>
      <c r="G8111" s="9"/>
      <c r="H8111" s="9"/>
      <c r="I8111" s="9"/>
      <c r="J8111" s="9"/>
      <c r="K8111" s="9"/>
      <c r="L8111" s="9"/>
      <c r="M8111" s="9"/>
      <c r="N8111" s="9"/>
      <c r="O8111" s="12"/>
      <c r="P8111" s="9"/>
      <c r="Q8111" s="9"/>
    </row>
    <row r="8112" spans="1:17" x14ac:dyDescent="0.2">
      <c r="A8112" s="9"/>
      <c r="B8112" s="10"/>
      <c r="C8112" s="9"/>
      <c r="D8112" s="11"/>
      <c r="E8112" s="11"/>
      <c r="F8112" s="9"/>
      <c r="G8112" s="9"/>
      <c r="H8112" s="9"/>
      <c r="I8112" s="9"/>
      <c r="J8112" s="9"/>
      <c r="K8112" s="9"/>
      <c r="L8112" s="9"/>
      <c r="M8112" s="9"/>
      <c r="N8112" s="9"/>
      <c r="O8112" s="12"/>
      <c r="P8112" s="9"/>
      <c r="Q8112" s="9"/>
    </row>
    <row r="8113" spans="1:17" x14ac:dyDescent="0.2">
      <c r="A8113" s="9"/>
      <c r="B8113" s="10"/>
      <c r="C8113" s="9"/>
      <c r="D8113" s="11"/>
      <c r="E8113" s="11"/>
      <c r="F8113" s="9"/>
      <c r="G8113" s="9"/>
      <c r="H8113" s="9"/>
      <c r="I8113" s="9"/>
      <c r="J8113" s="9"/>
      <c r="K8113" s="9"/>
      <c r="L8113" s="9"/>
      <c r="M8113" s="9"/>
      <c r="N8113" s="9"/>
      <c r="O8113" s="12"/>
      <c r="P8113" s="9"/>
      <c r="Q8113" s="9"/>
    </row>
    <row r="8114" spans="1:17" x14ac:dyDescent="0.2">
      <c r="A8114" s="9"/>
      <c r="B8114" s="10"/>
      <c r="C8114" s="9"/>
      <c r="D8114" s="11"/>
      <c r="E8114" s="11"/>
      <c r="F8114" s="9"/>
      <c r="G8114" s="9"/>
      <c r="H8114" s="9"/>
      <c r="I8114" s="9"/>
      <c r="J8114" s="9"/>
      <c r="K8114" s="9"/>
      <c r="L8114" s="9"/>
      <c r="M8114" s="9"/>
      <c r="N8114" s="9"/>
      <c r="O8114" s="12"/>
      <c r="P8114" s="9"/>
      <c r="Q8114" s="9"/>
    </row>
    <row r="8115" spans="1:17" x14ac:dyDescent="0.2">
      <c r="A8115" s="9"/>
      <c r="B8115" s="10"/>
      <c r="C8115" s="9"/>
      <c r="D8115" s="11"/>
      <c r="E8115" s="11"/>
      <c r="F8115" s="9"/>
      <c r="G8115" s="9"/>
      <c r="H8115" s="9"/>
      <c r="I8115" s="9"/>
      <c r="J8115" s="9"/>
      <c r="K8115" s="9"/>
      <c r="L8115" s="9"/>
      <c r="M8115" s="9"/>
      <c r="N8115" s="9"/>
      <c r="O8115" s="12"/>
      <c r="P8115" s="9"/>
      <c r="Q8115" s="9"/>
    </row>
    <row r="8116" spans="1:17" x14ac:dyDescent="0.2">
      <c r="A8116" s="9"/>
      <c r="B8116" s="10"/>
      <c r="C8116" s="9"/>
      <c r="D8116" s="11"/>
      <c r="E8116" s="11"/>
      <c r="F8116" s="9"/>
      <c r="G8116" s="9"/>
      <c r="H8116" s="9"/>
      <c r="I8116" s="9"/>
      <c r="J8116" s="9"/>
      <c r="K8116" s="9"/>
      <c r="L8116" s="9"/>
      <c r="M8116" s="9"/>
      <c r="N8116" s="9"/>
      <c r="O8116" s="12"/>
      <c r="P8116" s="9"/>
      <c r="Q8116" s="9"/>
    </row>
    <row r="8117" spans="1:17" x14ac:dyDescent="0.2">
      <c r="A8117" s="9"/>
      <c r="B8117" s="10"/>
      <c r="C8117" s="9"/>
      <c r="D8117" s="11"/>
      <c r="E8117" s="11"/>
      <c r="F8117" s="9"/>
      <c r="G8117" s="9"/>
      <c r="H8117" s="9"/>
      <c r="I8117" s="9"/>
      <c r="J8117" s="9"/>
      <c r="K8117" s="9"/>
      <c r="L8117" s="9"/>
      <c r="M8117" s="9"/>
      <c r="N8117" s="9"/>
      <c r="O8117" s="12"/>
      <c r="P8117" s="9"/>
      <c r="Q8117" s="9"/>
    </row>
    <row r="8118" spans="1:17" x14ac:dyDescent="0.2">
      <c r="A8118" s="9"/>
      <c r="B8118" s="10"/>
      <c r="C8118" s="9"/>
      <c r="D8118" s="11"/>
      <c r="E8118" s="11"/>
      <c r="F8118" s="9"/>
      <c r="G8118" s="9"/>
      <c r="H8118" s="9"/>
      <c r="I8118" s="9"/>
      <c r="J8118" s="9"/>
      <c r="K8118" s="9"/>
      <c r="L8118" s="9"/>
      <c r="M8118" s="9"/>
      <c r="N8118" s="9"/>
      <c r="O8118" s="12"/>
      <c r="P8118" s="9"/>
      <c r="Q8118" s="9"/>
    </row>
    <row r="8119" spans="1:17" x14ac:dyDescent="0.2">
      <c r="A8119" s="9"/>
      <c r="B8119" s="10"/>
      <c r="C8119" s="9"/>
      <c r="D8119" s="11"/>
      <c r="E8119" s="11"/>
      <c r="F8119" s="9"/>
      <c r="G8119" s="9"/>
      <c r="H8119" s="9"/>
      <c r="I8119" s="9"/>
      <c r="J8119" s="9"/>
      <c r="K8119" s="9"/>
      <c r="L8119" s="9"/>
      <c r="M8119" s="9"/>
      <c r="N8119" s="9"/>
      <c r="O8119" s="12"/>
      <c r="P8119" s="9"/>
      <c r="Q8119" s="9"/>
    </row>
    <row r="8120" spans="1:17" x14ac:dyDescent="0.2">
      <c r="A8120" s="9"/>
      <c r="B8120" s="10"/>
      <c r="C8120" s="9"/>
      <c r="D8120" s="11"/>
      <c r="E8120" s="11"/>
      <c r="F8120" s="9"/>
      <c r="G8120" s="9"/>
      <c r="H8120" s="9"/>
      <c r="I8120" s="9"/>
      <c r="J8120" s="9"/>
      <c r="K8120" s="9"/>
      <c r="L8120" s="9"/>
      <c r="M8120" s="9"/>
      <c r="N8120" s="9"/>
      <c r="O8120" s="12"/>
      <c r="P8120" s="9"/>
      <c r="Q8120" s="9"/>
    </row>
    <row r="8121" spans="1:17" x14ac:dyDescent="0.2">
      <c r="A8121" s="9"/>
      <c r="B8121" s="10"/>
      <c r="C8121" s="9"/>
      <c r="D8121" s="11"/>
      <c r="E8121" s="11"/>
      <c r="F8121" s="9"/>
      <c r="G8121" s="9"/>
      <c r="H8121" s="9"/>
      <c r="I8121" s="9"/>
      <c r="J8121" s="9"/>
      <c r="K8121" s="9"/>
      <c r="L8121" s="9"/>
      <c r="M8121" s="9"/>
      <c r="N8121" s="9"/>
      <c r="O8121" s="12"/>
      <c r="P8121" s="9"/>
      <c r="Q8121" s="9"/>
    </row>
    <row r="8122" spans="1:17" x14ac:dyDescent="0.2">
      <c r="A8122" s="9"/>
      <c r="B8122" s="10"/>
      <c r="C8122" s="9"/>
      <c r="D8122" s="11"/>
      <c r="E8122" s="11"/>
      <c r="F8122" s="9"/>
      <c r="G8122" s="9"/>
      <c r="H8122" s="9"/>
      <c r="I8122" s="9"/>
      <c r="J8122" s="9"/>
      <c r="K8122" s="9"/>
      <c r="L8122" s="9"/>
      <c r="M8122" s="9"/>
      <c r="N8122" s="9"/>
      <c r="O8122" s="12"/>
      <c r="P8122" s="9"/>
      <c r="Q8122" s="9"/>
    </row>
    <row r="8123" spans="1:17" x14ac:dyDescent="0.2">
      <c r="A8123" s="9"/>
      <c r="B8123" s="10"/>
      <c r="C8123" s="9"/>
      <c r="D8123" s="11"/>
      <c r="E8123" s="11"/>
      <c r="F8123" s="9"/>
      <c r="G8123" s="9"/>
      <c r="H8123" s="9"/>
      <c r="I8123" s="9"/>
      <c r="J8123" s="9"/>
      <c r="K8123" s="9"/>
      <c r="L8123" s="9"/>
      <c r="M8123" s="9"/>
      <c r="N8123" s="9"/>
      <c r="O8123" s="12"/>
      <c r="P8123" s="9"/>
      <c r="Q8123" s="9"/>
    </row>
    <row r="8124" spans="1:17" x14ac:dyDescent="0.2">
      <c r="A8124" s="9"/>
      <c r="B8124" s="10"/>
      <c r="C8124" s="9"/>
      <c r="D8124" s="11"/>
      <c r="E8124" s="11"/>
      <c r="F8124" s="9"/>
      <c r="G8124" s="9"/>
      <c r="H8124" s="9"/>
      <c r="I8124" s="9"/>
      <c r="J8124" s="9"/>
      <c r="K8124" s="9"/>
      <c r="L8124" s="9"/>
      <c r="M8124" s="9"/>
      <c r="N8124" s="9"/>
      <c r="O8124" s="12"/>
      <c r="P8124" s="9"/>
      <c r="Q8124" s="9"/>
    </row>
    <row r="8125" spans="1:17" x14ac:dyDescent="0.2">
      <c r="A8125" s="9"/>
      <c r="B8125" s="10"/>
      <c r="C8125" s="9"/>
      <c r="D8125" s="11"/>
      <c r="E8125" s="11"/>
      <c r="F8125" s="9"/>
      <c r="G8125" s="9"/>
      <c r="H8125" s="9"/>
      <c r="I8125" s="9"/>
      <c r="J8125" s="9"/>
      <c r="K8125" s="9"/>
      <c r="L8125" s="9"/>
      <c r="M8125" s="9"/>
      <c r="N8125" s="9"/>
      <c r="O8125" s="12"/>
      <c r="P8125" s="9"/>
      <c r="Q8125" s="9"/>
    </row>
    <row r="8126" spans="1:17" x14ac:dyDescent="0.2">
      <c r="A8126" s="9"/>
      <c r="B8126" s="10"/>
      <c r="C8126" s="9"/>
      <c r="D8126" s="11"/>
      <c r="E8126" s="11"/>
      <c r="F8126" s="9"/>
      <c r="G8126" s="9"/>
      <c r="H8126" s="9"/>
      <c r="I8126" s="9"/>
      <c r="J8126" s="9"/>
      <c r="K8126" s="9"/>
      <c r="L8126" s="9"/>
      <c r="M8126" s="9"/>
      <c r="N8126" s="9"/>
      <c r="O8126" s="12"/>
      <c r="P8126" s="9"/>
      <c r="Q8126" s="9"/>
    </row>
    <row r="8127" spans="1:17" x14ac:dyDescent="0.2">
      <c r="A8127" s="9"/>
      <c r="B8127" s="10"/>
      <c r="C8127" s="9"/>
      <c r="D8127" s="11"/>
      <c r="E8127" s="11"/>
      <c r="F8127" s="9"/>
      <c r="G8127" s="9"/>
      <c r="H8127" s="9"/>
      <c r="I8127" s="9"/>
      <c r="J8127" s="9"/>
      <c r="K8127" s="9"/>
      <c r="L8127" s="9"/>
      <c r="M8127" s="9"/>
      <c r="N8127" s="9"/>
      <c r="O8127" s="12"/>
      <c r="P8127" s="9"/>
      <c r="Q8127" s="9"/>
    </row>
    <row r="8128" spans="1:17" x14ac:dyDescent="0.2">
      <c r="A8128" s="9"/>
      <c r="B8128" s="10"/>
      <c r="C8128" s="9"/>
      <c r="D8128" s="11"/>
      <c r="E8128" s="11"/>
      <c r="F8128" s="9"/>
      <c r="G8128" s="9"/>
      <c r="H8128" s="9"/>
      <c r="I8128" s="9"/>
      <c r="J8128" s="9"/>
      <c r="K8128" s="9"/>
      <c r="L8128" s="9"/>
      <c r="M8128" s="9"/>
      <c r="N8128" s="9"/>
      <c r="O8128" s="12"/>
      <c r="P8128" s="9"/>
      <c r="Q8128" s="9"/>
    </row>
    <row r="8129" spans="1:17" x14ac:dyDescent="0.2">
      <c r="A8129" s="9"/>
      <c r="B8129" s="10"/>
      <c r="C8129" s="9"/>
      <c r="D8129" s="11"/>
      <c r="E8129" s="11"/>
      <c r="F8129" s="9"/>
      <c r="G8129" s="9"/>
      <c r="H8129" s="9"/>
      <c r="I8129" s="9"/>
      <c r="J8129" s="9"/>
      <c r="K8129" s="9"/>
      <c r="L8129" s="9"/>
      <c r="M8129" s="9"/>
      <c r="N8129" s="9"/>
      <c r="O8129" s="12"/>
      <c r="P8129" s="9"/>
      <c r="Q8129" s="9"/>
    </row>
    <row r="8130" spans="1:17" x14ac:dyDescent="0.2">
      <c r="A8130" s="9"/>
      <c r="B8130" s="10"/>
      <c r="C8130" s="9"/>
      <c r="D8130" s="11"/>
      <c r="E8130" s="11"/>
      <c r="F8130" s="9"/>
      <c r="G8130" s="9"/>
      <c r="H8130" s="9"/>
      <c r="I8130" s="9"/>
      <c r="J8130" s="9"/>
      <c r="K8130" s="9"/>
      <c r="L8130" s="9"/>
      <c r="M8130" s="9"/>
      <c r="N8130" s="9"/>
      <c r="O8130" s="12"/>
      <c r="P8130" s="9"/>
      <c r="Q8130" s="9"/>
    </row>
    <row r="8131" spans="1:17" x14ac:dyDescent="0.2">
      <c r="A8131" s="9"/>
      <c r="B8131" s="10"/>
      <c r="C8131" s="9"/>
      <c r="D8131" s="11"/>
      <c r="E8131" s="11"/>
      <c r="F8131" s="9"/>
      <c r="G8131" s="9"/>
      <c r="H8131" s="9"/>
      <c r="I8131" s="9"/>
      <c r="J8131" s="9"/>
      <c r="K8131" s="9"/>
      <c r="L8131" s="9"/>
      <c r="M8131" s="9"/>
      <c r="N8131" s="9"/>
      <c r="O8131" s="12"/>
      <c r="P8131" s="9"/>
      <c r="Q8131" s="9"/>
    </row>
    <row r="8132" spans="1:17" x14ac:dyDescent="0.2">
      <c r="A8132" s="9"/>
      <c r="B8132" s="10"/>
      <c r="C8132" s="9"/>
      <c r="D8132" s="11"/>
      <c r="E8132" s="11"/>
      <c r="F8132" s="9"/>
      <c r="G8132" s="9"/>
      <c r="H8132" s="9"/>
      <c r="I8132" s="9"/>
      <c r="J8132" s="9"/>
      <c r="K8132" s="9"/>
      <c r="L8132" s="9"/>
      <c r="M8132" s="9"/>
      <c r="N8132" s="9"/>
      <c r="O8132" s="12"/>
      <c r="P8132" s="9"/>
      <c r="Q8132" s="9"/>
    </row>
    <row r="8133" spans="1:17" x14ac:dyDescent="0.2">
      <c r="A8133" s="9"/>
      <c r="B8133" s="10"/>
      <c r="C8133" s="9"/>
      <c r="D8133" s="11"/>
      <c r="E8133" s="11"/>
      <c r="F8133" s="9"/>
      <c r="G8133" s="9"/>
      <c r="H8133" s="9"/>
      <c r="I8133" s="9"/>
      <c r="J8133" s="9"/>
      <c r="K8133" s="9"/>
      <c r="L8133" s="9"/>
      <c r="M8133" s="9"/>
      <c r="N8133" s="9"/>
      <c r="O8133" s="12"/>
      <c r="P8133" s="9"/>
      <c r="Q8133" s="9"/>
    </row>
    <row r="8134" spans="1:17" x14ac:dyDescent="0.2">
      <c r="A8134" s="9"/>
      <c r="B8134" s="10"/>
      <c r="C8134" s="9"/>
      <c r="D8134" s="11"/>
      <c r="E8134" s="11"/>
      <c r="F8134" s="9"/>
      <c r="G8134" s="9"/>
      <c r="H8134" s="9"/>
      <c r="I8134" s="9"/>
      <c r="J8134" s="9"/>
      <c r="K8134" s="9"/>
      <c r="L8134" s="9"/>
      <c r="M8134" s="9"/>
      <c r="N8134" s="9"/>
      <c r="O8134" s="12"/>
      <c r="P8134" s="9"/>
      <c r="Q8134" s="9"/>
    </row>
    <row r="8135" spans="1:17" x14ac:dyDescent="0.2">
      <c r="A8135" s="9"/>
      <c r="B8135" s="10"/>
      <c r="C8135" s="9"/>
      <c r="D8135" s="11"/>
      <c r="E8135" s="11"/>
      <c r="F8135" s="9"/>
      <c r="G8135" s="9"/>
      <c r="H8135" s="9"/>
      <c r="I8135" s="9"/>
      <c r="J8135" s="9"/>
      <c r="K8135" s="9"/>
      <c r="L8135" s="9"/>
      <c r="M8135" s="9"/>
      <c r="N8135" s="9"/>
      <c r="O8135" s="12"/>
      <c r="P8135" s="9"/>
      <c r="Q8135" s="9"/>
    </row>
    <row r="8136" spans="1:17" x14ac:dyDescent="0.2">
      <c r="A8136" s="9"/>
      <c r="B8136" s="10"/>
      <c r="C8136" s="9"/>
      <c r="D8136" s="11"/>
      <c r="E8136" s="11"/>
      <c r="F8136" s="9"/>
      <c r="G8136" s="9"/>
      <c r="H8136" s="9"/>
      <c r="I8136" s="9"/>
      <c r="J8136" s="9"/>
      <c r="K8136" s="9"/>
      <c r="L8136" s="9"/>
      <c r="M8136" s="9"/>
      <c r="N8136" s="9"/>
      <c r="O8136" s="12"/>
      <c r="P8136" s="9"/>
      <c r="Q8136" s="9"/>
    </row>
    <row r="8137" spans="1:17" x14ac:dyDescent="0.2">
      <c r="A8137" s="9"/>
      <c r="B8137" s="10"/>
      <c r="C8137" s="9"/>
      <c r="D8137" s="11"/>
      <c r="E8137" s="11"/>
      <c r="F8137" s="9"/>
      <c r="G8137" s="9"/>
      <c r="H8137" s="9"/>
      <c r="I8137" s="9"/>
      <c r="J8137" s="9"/>
      <c r="K8137" s="9"/>
      <c r="L8137" s="9"/>
      <c r="M8137" s="9"/>
      <c r="N8137" s="9"/>
      <c r="O8137" s="12"/>
      <c r="P8137" s="9"/>
      <c r="Q8137" s="9"/>
    </row>
    <row r="8138" spans="1:17" x14ac:dyDescent="0.2">
      <c r="A8138" s="9"/>
      <c r="B8138" s="10"/>
      <c r="C8138" s="9"/>
      <c r="D8138" s="11"/>
      <c r="E8138" s="11"/>
      <c r="F8138" s="9"/>
      <c r="G8138" s="9"/>
      <c r="H8138" s="9"/>
      <c r="I8138" s="9"/>
      <c r="J8138" s="9"/>
      <c r="K8138" s="9"/>
      <c r="L8138" s="9"/>
      <c r="M8138" s="9"/>
      <c r="N8138" s="9"/>
      <c r="O8138" s="12"/>
      <c r="P8138" s="9"/>
      <c r="Q8138" s="9"/>
    </row>
    <row r="8139" spans="1:17" x14ac:dyDescent="0.2">
      <c r="A8139" s="9"/>
      <c r="B8139" s="10"/>
      <c r="C8139" s="9"/>
      <c r="D8139" s="11"/>
      <c r="E8139" s="11"/>
      <c r="F8139" s="9"/>
      <c r="G8139" s="9"/>
      <c r="H8139" s="9"/>
      <c r="I8139" s="9"/>
      <c r="J8139" s="9"/>
      <c r="K8139" s="9"/>
      <c r="L8139" s="9"/>
      <c r="M8139" s="9"/>
      <c r="N8139" s="9"/>
      <c r="O8139" s="12"/>
      <c r="P8139" s="9"/>
      <c r="Q8139" s="9"/>
    </row>
    <row r="8140" spans="1:17" x14ac:dyDescent="0.2">
      <c r="A8140" s="9"/>
      <c r="B8140" s="10"/>
      <c r="C8140" s="9"/>
      <c r="D8140" s="11"/>
      <c r="E8140" s="11"/>
      <c r="F8140" s="9"/>
      <c r="G8140" s="9"/>
      <c r="H8140" s="9"/>
      <c r="I8140" s="9"/>
      <c r="J8140" s="9"/>
      <c r="K8140" s="9"/>
      <c r="L8140" s="9"/>
      <c r="M8140" s="9"/>
      <c r="N8140" s="9"/>
      <c r="O8140" s="12"/>
      <c r="P8140" s="9"/>
      <c r="Q8140" s="9"/>
    </row>
    <row r="8141" spans="1:17" x14ac:dyDescent="0.2">
      <c r="A8141" s="9"/>
      <c r="B8141" s="10"/>
      <c r="C8141" s="9"/>
      <c r="D8141" s="11"/>
      <c r="E8141" s="11"/>
      <c r="F8141" s="9"/>
      <c r="G8141" s="9"/>
      <c r="H8141" s="9"/>
      <c r="I8141" s="9"/>
      <c r="J8141" s="9"/>
      <c r="K8141" s="9"/>
      <c r="L8141" s="9"/>
      <c r="M8141" s="9"/>
      <c r="N8141" s="9"/>
      <c r="O8141" s="12"/>
      <c r="P8141" s="9"/>
      <c r="Q8141" s="9"/>
    </row>
    <row r="8142" spans="1:17" x14ac:dyDescent="0.2">
      <c r="A8142" s="9"/>
      <c r="B8142" s="10"/>
      <c r="C8142" s="9"/>
      <c r="D8142" s="11"/>
      <c r="E8142" s="11"/>
      <c r="F8142" s="9"/>
      <c r="G8142" s="9"/>
      <c r="H8142" s="9"/>
      <c r="I8142" s="9"/>
      <c r="J8142" s="9"/>
      <c r="K8142" s="9"/>
      <c r="L8142" s="9"/>
      <c r="M8142" s="9"/>
      <c r="N8142" s="9"/>
      <c r="O8142" s="12"/>
      <c r="P8142" s="9"/>
      <c r="Q8142" s="9"/>
    </row>
    <row r="8143" spans="1:17" x14ac:dyDescent="0.2">
      <c r="A8143" s="9"/>
      <c r="B8143" s="10"/>
      <c r="C8143" s="9"/>
      <c r="D8143" s="11"/>
      <c r="E8143" s="11"/>
      <c r="F8143" s="9"/>
      <c r="G8143" s="9"/>
      <c r="H8143" s="9"/>
      <c r="I8143" s="9"/>
      <c r="J8143" s="9"/>
      <c r="K8143" s="9"/>
      <c r="L8143" s="9"/>
      <c r="M8143" s="9"/>
      <c r="N8143" s="9"/>
      <c r="O8143" s="12"/>
      <c r="P8143" s="9"/>
      <c r="Q8143" s="9"/>
    </row>
    <row r="8144" spans="1:17" x14ac:dyDescent="0.2">
      <c r="A8144" s="9"/>
      <c r="B8144" s="10"/>
      <c r="C8144" s="9"/>
      <c r="D8144" s="11"/>
      <c r="E8144" s="11"/>
      <c r="F8144" s="9"/>
      <c r="G8144" s="9"/>
      <c r="H8144" s="9"/>
      <c r="I8144" s="9"/>
      <c r="J8144" s="9"/>
      <c r="K8144" s="9"/>
      <c r="L8144" s="9"/>
      <c r="M8144" s="9"/>
      <c r="N8144" s="9"/>
      <c r="O8144" s="12"/>
      <c r="P8144" s="9"/>
      <c r="Q8144" s="9"/>
    </row>
    <row r="8145" spans="1:17" x14ac:dyDescent="0.2">
      <c r="A8145" s="9"/>
      <c r="B8145" s="10"/>
      <c r="C8145" s="9"/>
      <c r="D8145" s="11"/>
      <c r="E8145" s="11"/>
      <c r="F8145" s="9"/>
      <c r="G8145" s="9"/>
      <c r="H8145" s="9"/>
      <c r="I8145" s="9"/>
      <c r="J8145" s="9"/>
      <c r="K8145" s="9"/>
      <c r="L8145" s="9"/>
      <c r="M8145" s="9"/>
      <c r="N8145" s="9"/>
      <c r="O8145" s="12"/>
      <c r="P8145" s="9"/>
      <c r="Q8145" s="9"/>
    </row>
    <row r="8146" spans="1:17" x14ac:dyDescent="0.2">
      <c r="A8146" s="9"/>
      <c r="B8146" s="10"/>
      <c r="C8146" s="9"/>
      <c r="D8146" s="11"/>
      <c r="E8146" s="11"/>
      <c r="F8146" s="9"/>
      <c r="G8146" s="9"/>
      <c r="H8146" s="9"/>
      <c r="I8146" s="9"/>
      <c r="J8146" s="9"/>
      <c r="K8146" s="9"/>
      <c r="L8146" s="9"/>
      <c r="M8146" s="9"/>
      <c r="N8146" s="9"/>
      <c r="O8146" s="12"/>
      <c r="P8146" s="9"/>
      <c r="Q8146" s="9"/>
    </row>
    <row r="8147" spans="1:17" x14ac:dyDescent="0.2">
      <c r="A8147" s="9"/>
      <c r="B8147" s="10"/>
      <c r="C8147" s="9"/>
      <c r="D8147" s="11"/>
      <c r="E8147" s="11"/>
      <c r="F8147" s="9"/>
      <c r="G8147" s="9"/>
      <c r="H8147" s="9"/>
      <c r="I8147" s="9"/>
      <c r="J8147" s="9"/>
      <c r="K8147" s="9"/>
      <c r="L8147" s="9"/>
      <c r="M8147" s="9"/>
      <c r="N8147" s="9"/>
      <c r="O8147" s="12"/>
      <c r="P8147" s="9"/>
      <c r="Q8147" s="9"/>
    </row>
    <row r="8148" spans="1:17" x14ac:dyDescent="0.2">
      <c r="A8148" s="9"/>
      <c r="B8148" s="10"/>
      <c r="C8148" s="9"/>
      <c r="D8148" s="11"/>
      <c r="E8148" s="11"/>
      <c r="F8148" s="9"/>
      <c r="G8148" s="9"/>
      <c r="H8148" s="9"/>
      <c r="I8148" s="9"/>
      <c r="J8148" s="9"/>
      <c r="K8148" s="9"/>
      <c r="L8148" s="9"/>
      <c r="M8148" s="9"/>
      <c r="N8148" s="9"/>
      <c r="O8148" s="12"/>
      <c r="P8148" s="9"/>
      <c r="Q8148" s="9"/>
    </row>
    <row r="8149" spans="1:17" x14ac:dyDescent="0.2">
      <c r="A8149" s="9"/>
      <c r="B8149" s="10"/>
      <c r="C8149" s="9"/>
      <c r="D8149" s="11"/>
      <c r="E8149" s="11"/>
      <c r="F8149" s="9"/>
      <c r="G8149" s="9"/>
      <c r="H8149" s="9"/>
      <c r="I8149" s="9"/>
      <c r="J8149" s="9"/>
      <c r="K8149" s="9"/>
      <c r="L8149" s="9"/>
      <c r="M8149" s="9"/>
      <c r="N8149" s="9"/>
      <c r="O8149" s="12"/>
      <c r="P8149" s="9"/>
      <c r="Q8149" s="9"/>
    </row>
    <row r="8150" spans="1:17" x14ac:dyDescent="0.2">
      <c r="A8150" s="9"/>
      <c r="B8150" s="10"/>
      <c r="C8150" s="9"/>
      <c r="D8150" s="11"/>
      <c r="E8150" s="11"/>
      <c r="F8150" s="9"/>
      <c r="G8150" s="9"/>
      <c r="H8150" s="9"/>
      <c r="I8150" s="9"/>
      <c r="J8150" s="9"/>
      <c r="K8150" s="9"/>
      <c r="L8150" s="9"/>
      <c r="M8150" s="9"/>
      <c r="N8150" s="9"/>
      <c r="O8150" s="12"/>
      <c r="P8150" s="9"/>
      <c r="Q8150" s="9"/>
    </row>
    <row r="8151" spans="1:17" x14ac:dyDescent="0.2">
      <c r="A8151" s="9"/>
      <c r="B8151" s="10"/>
      <c r="C8151" s="9"/>
      <c r="D8151" s="11"/>
      <c r="E8151" s="11"/>
      <c r="F8151" s="9"/>
      <c r="G8151" s="9"/>
      <c r="H8151" s="9"/>
      <c r="I8151" s="9"/>
      <c r="J8151" s="9"/>
      <c r="K8151" s="9"/>
      <c r="L8151" s="9"/>
      <c r="M8151" s="9"/>
      <c r="N8151" s="9"/>
      <c r="O8151" s="12"/>
      <c r="P8151" s="9"/>
      <c r="Q8151" s="9"/>
    </row>
    <row r="8152" spans="1:17" x14ac:dyDescent="0.2">
      <c r="A8152" s="9"/>
      <c r="B8152" s="10"/>
      <c r="C8152" s="9"/>
      <c r="D8152" s="11"/>
      <c r="E8152" s="11"/>
      <c r="F8152" s="9"/>
      <c r="G8152" s="9"/>
      <c r="H8152" s="9"/>
      <c r="I8152" s="9"/>
      <c r="J8152" s="9"/>
      <c r="K8152" s="9"/>
      <c r="L8152" s="9"/>
      <c r="M8152" s="9"/>
      <c r="N8152" s="9"/>
      <c r="O8152" s="12"/>
      <c r="P8152" s="9"/>
      <c r="Q8152" s="9"/>
    </row>
    <row r="8153" spans="1:17" x14ac:dyDescent="0.2">
      <c r="A8153" s="9"/>
      <c r="B8153" s="10"/>
      <c r="C8153" s="9"/>
      <c r="D8153" s="11"/>
      <c r="E8153" s="11"/>
      <c r="F8153" s="9"/>
      <c r="G8153" s="9"/>
      <c r="H8153" s="9"/>
      <c r="I8153" s="9"/>
      <c r="J8153" s="9"/>
      <c r="K8153" s="9"/>
      <c r="L8153" s="9"/>
      <c r="M8153" s="9"/>
      <c r="N8153" s="9"/>
      <c r="O8153" s="12"/>
      <c r="P8153" s="9"/>
      <c r="Q8153" s="9"/>
    </row>
    <row r="8154" spans="1:17" x14ac:dyDescent="0.2">
      <c r="A8154" s="9"/>
      <c r="B8154" s="10"/>
      <c r="C8154" s="9"/>
      <c r="D8154" s="11"/>
      <c r="E8154" s="11"/>
      <c r="F8154" s="9"/>
      <c r="G8154" s="9"/>
      <c r="H8154" s="9"/>
      <c r="I8154" s="9"/>
      <c r="J8154" s="9"/>
      <c r="K8154" s="9"/>
      <c r="L8154" s="9"/>
      <c r="M8154" s="9"/>
      <c r="N8154" s="9"/>
      <c r="O8154" s="12"/>
      <c r="P8154" s="9"/>
      <c r="Q8154" s="9"/>
    </row>
    <row r="8155" spans="1:17" x14ac:dyDescent="0.2">
      <c r="A8155" s="9"/>
      <c r="B8155" s="10"/>
      <c r="C8155" s="9"/>
      <c r="D8155" s="11"/>
      <c r="E8155" s="11"/>
      <c r="F8155" s="9"/>
      <c r="G8155" s="9"/>
      <c r="H8155" s="9"/>
      <c r="I8155" s="9"/>
      <c r="J8155" s="9"/>
      <c r="K8155" s="9"/>
      <c r="L8155" s="9"/>
      <c r="M8155" s="9"/>
      <c r="N8155" s="9"/>
      <c r="O8155" s="12"/>
      <c r="P8155" s="9"/>
      <c r="Q8155" s="9"/>
    </row>
    <row r="8156" spans="1:17" x14ac:dyDescent="0.2">
      <c r="A8156" s="9"/>
      <c r="B8156" s="10"/>
      <c r="C8156" s="9"/>
      <c r="D8156" s="11"/>
      <c r="E8156" s="11"/>
      <c r="F8156" s="9"/>
      <c r="G8156" s="9"/>
      <c r="H8156" s="9"/>
      <c r="I8156" s="9"/>
      <c r="J8156" s="9"/>
      <c r="K8156" s="9"/>
      <c r="L8156" s="9"/>
      <c r="M8156" s="9"/>
      <c r="N8156" s="9"/>
      <c r="O8156" s="12"/>
      <c r="P8156" s="9"/>
      <c r="Q8156" s="9"/>
    </row>
    <row r="8157" spans="1:17" x14ac:dyDescent="0.2">
      <c r="A8157" s="9"/>
      <c r="B8157" s="10"/>
      <c r="C8157" s="9"/>
      <c r="D8157" s="11"/>
      <c r="E8157" s="11"/>
      <c r="F8157" s="9"/>
      <c r="G8157" s="9"/>
      <c r="H8157" s="9"/>
      <c r="I8157" s="9"/>
      <c r="J8157" s="9"/>
      <c r="K8157" s="9"/>
      <c r="L8157" s="9"/>
      <c r="M8157" s="9"/>
      <c r="N8157" s="9"/>
      <c r="O8157" s="12"/>
      <c r="P8157" s="9"/>
      <c r="Q8157" s="9"/>
    </row>
    <row r="8158" spans="1:17" x14ac:dyDescent="0.2">
      <c r="A8158" s="9"/>
      <c r="B8158" s="10"/>
      <c r="C8158" s="9"/>
      <c r="D8158" s="11"/>
      <c r="E8158" s="11"/>
      <c r="F8158" s="9"/>
      <c r="G8158" s="9"/>
      <c r="H8158" s="9"/>
      <c r="I8158" s="9"/>
      <c r="J8158" s="9"/>
      <c r="K8158" s="9"/>
      <c r="L8158" s="9"/>
      <c r="M8158" s="9"/>
      <c r="N8158" s="9"/>
      <c r="O8158" s="12"/>
      <c r="P8158" s="9"/>
      <c r="Q8158" s="9"/>
    </row>
    <row r="8159" spans="1:17" x14ac:dyDescent="0.2">
      <c r="A8159" s="9"/>
      <c r="B8159" s="10"/>
      <c r="C8159" s="9"/>
      <c r="D8159" s="11"/>
      <c r="E8159" s="11"/>
      <c r="F8159" s="9"/>
      <c r="G8159" s="9"/>
      <c r="H8159" s="9"/>
      <c r="I8159" s="9"/>
      <c r="J8159" s="9"/>
      <c r="K8159" s="9"/>
      <c r="L8159" s="9"/>
      <c r="M8159" s="9"/>
      <c r="N8159" s="9"/>
      <c r="O8159" s="12"/>
      <c r="P8159" s="9"/>
      <c r="Q8159" s="9"/>
    </row>
    <row r="8160" spans="1:17" x14ac:dyDescent="0.2">
      <c r="A8160" s="9"/>
      <c r="B8160" s="10"/>
      <c r="C8160" s="9"/>
      <c r="D8160" s="11"/>
      <c r="E8160" s="11"/>
      <c r="F8160" s="9"/>
      <c r="G8160" s="9"/>
      <c r="H8160" s="9"/>
      <c r="I8160" s="9"/>
      <c r="J8160" s="9"/>
      <c r="K8160" s="9"/>
      <c r="L8160" s="9"/>
      <c r="M8160" s="9"/>
      <c r="N8160" s="9"/>
      <c r="O8160" s="12"/>
      <c r="P8160" s="9"/>
      <c r="Q8160" s="9"/>
    </row>
    <row r="8161" spans="1:17" x14ac:dyDescent="0.2">
      <c r="A8161" s="9"/>
      <c r="B8161" s="10"/>
      <c r="C8161" s="9"/>
      <c r="D8161" s="11"/>
      <c r="E8161" s="11"/>
      <c r="F8161" s="9"/>
      <c r="G8161" s="9"/>
      <c r="H8161" s="9"/>
      <c r="I8161" s="9"/>
      <c r="J8161" s="9"/>
      <c r="K8161" s="9"/>
      <c r="L8161" s="9"/>
      <c r="M8161" s="9"/>
      <c r="N8161" s="9"/>
      <c r="O8161" s="12"/>
      <c r="P8161" s="9"/>
      <c r="Q8161" s="9"/>
    </row>
    <row r="8162" spans="1:17" x14ac:dyDescent="0.2">
      <c r="A8162" s="9"/>
      <c r="B8162" s="10"/>
      <c r="C8162" s="9"/>
      <c r="D8162" s="11"/>
      <c r="E8162" s="11"/>
      <c r="F8162" s="9"/>
      <c r="G8162" s="9"/>
      <c r="H8162" s="9"/>
      <c r="I8162" s="9"/>
      <c r="J8162" s="9"/>
      <c r="K8162" s="9"/>
      <c r="L8162" s="9"/>
      <c r="M8162" s="9"/>
      <c r="N8162" s="9"/>
      <c r="O8162" s="12"/>
      <c r="P8162" s="9"/>
      <c r="Q8162" s="9"/>
    </row>
    <row r="8163" spans="1:17" x14ac:dyDescent="0.2">
      <c r="A8163" s="9"/>
      <c r="B8163" s="10"/>
      <c r="C8163" s="9"/>
      <c r="D8163" s="11"/>
      <c r="E8163" s="11"/>
      <c r="F8163" s="9"/>
      <c r="G8163" s="9"/>
      <c r="H8163" s="9"/>
      <c r="I8163" s="9"/>
      <c r="J8163" s="9"/>
      <c r="K8163" s="9"/>
      <c r="L8163" s="9"/>
      <c r="M8163" s="9"/>
      <c r="N8163" s="9"/>
      <c r="O8163" s="12"/>
      <c r="P8163" s="9"/>
      <c r="Q8163" s="9"/>
    </row>
    <row r="8164" spans="1:17" x14ac:dyDescent="0.2">
      <c r="A8164" s="9"/>
      <c r="B8164" s="10"/>
      <c r="C8164" s="9"/>
      <c r="D8164" s="11"/>
      <c r="E8164" s="11"/>
      <c r="F8164" s="9"/>
      <c r="G8164" s="9"/>
      <c r="H8164" s="9"/>
      <c r="I8164" s="9"/>
      <c r="J8164" s="9"/>
      <c r="K8164" s="9"/>
      <c r="L8164" s="9"/>
      <c r="M8164" s="9"/>
      <c r="N8164" s="9"/>
      <c r="O8164" s="12"/>
      <c r="P8164" s="9"/>
      <c r="Q8164" s="9"/>
    </row>
    <row r="8165" spans="1:17" x14ac:dyDescent="0.2">
      <c r="A8165" s="9"/>
      <c r="B8165" s="10"/>
      <c r="C8165" s="9"/>
      <c r="D8165" s="11"/>
      <c r="E8165" s="11"/>
      <c r="F8165" s="9"/>
      <c r="G8165" s="9"/>
      <c r="H8165" s="9"/>
      <c r="I8165" s="9"/>
      <c r="J8165" s="9"/>
      <c r="K8165" s="9"/>
      <c r="L8165" s="9"/>
      <c r="M8165" s="9"/>
      <c r="N8165" s="9"/>
      <c r="O8165" s="12"/>
      <c r="P8165" s="9"/>
      <c r="Q8165" s="9"/>
    </row>
    <row r="8166" spans="1:17" x14ac:dyDescent="0.2">
      <c r="A8166" s="9"/>
      <c r="B8166" s="10"/>
      <c r="C8166" s="9"/>
      <c r="D8166" s="11"/>
      <c r="E8166" s="11"/>
      <c r="F8166" s="9"/>
      <c r="G8166" s="9"/>
      <c r="H8166" s="9"/>
      <c r="I8166" s="9"/>
      <c r="J8166" s="9"/>
      <c r="K8166" s="9"/>
      <c r="L8166" s="9"/>
      <c r="M8166" s="9"/>
      <c r="N8166" s="9"/>
      <c r="O8166" s="12"/>
      <c r="P8166" s="9"/>
      <c r="Q8166" s="9"/>
    </row>
    <row r="8167" spans="1:17" x14ac:dyDescent="0.2">
      <c r="A8167" s="9"/>
      <c r="B8167" s="10"/>
      <c r="C8167" s="9"/>
      <c r="D8167" s="11"/>
      <c r="E8167" s="11"/>
      <c r="F8167" s="9"/>
      <c r="G8167" s="9"/>
      <c r="H8167" s="9"/>
      <c r="I8167" s="9"/>
      <c r="J8167" s="9"/>
      <c r="K8167" s="9"/>
      <c r="L8167" s="9"/>
      <c r="M8167" s="9"/>
      <c r="N8167" s="9"/>
      <c r="O8167" s="12"/>
      <c r="P8167" s="9"/>
      <c r="Q8167" s="9"/>
    </row>
    <row r="8168" spans="1:17" x14ac:dyDescent="0.2">
      <c r="A8168" s="9"/>
      <c r="B8168" s="10"/>
      <c r="C8168" s="9"/>
      <c r="D8168" s="11"/>
      <c r="E8168" s="11"/>
      <c r="F8168" s="9"/>
      <c r="G8168" s="9"/>
      <c r="H8168" s="9"/>
      <c r="I8168" s="9"/>
      <c r="J8168" s="9"/>
      <c r="K8168" s="9"/>
      <c r="L8168" s="9"/>
      <c r="M8168" s="9"/>
      <c r="N8168" s="9"/>
      <c r="O8168" s="12"/>
      <c r="P8168" s="9"/>
      <c r="Q8168" s="9"/>
    </row>
    <row r="8169" spans="1:17" x14ac:dyDescent="0.2">
      <c r="A8169" s="9"/>
      <c r="B8169" s="10"/>
      <c r="C8169" s="9"/>
      <c r="D8169" s="11"/>
      <c r="E8169" s="11"/>
      <c r="F8169" s="9"/>
      <c r="G8169" s="9"/>
      <c r="H8169" s="9"/>
      <c r="I8169" s="9"/>
      <c r="J8169" s="9"/>
      <c r="K8169" s="9"/>
      <c r="L8169" s="9"/>
      <c r="M8169" s="9"/>
      <c r="N8169" s="9"/>
      <c r="O8169" s="12"/>
      <c r="P8169" s="9"/>
      <c r="Q8169" s="9"/>
    </row>
    <row r="8170" spans="1:17" x14ac:dyDescent="0.2">
      <c r="A8170" s="9"/>
      <c r="B8170" s="10"/>
      <c r="C8170" s="9"/>
      <c r="D8170" s="11"/>
      <c r="E8170" s="11"/>
      <c r="F8170" s="9"/>
      <c r="G8170" s="9"/>
      <c r="H8170" s="9"/>
      <c r="I8170" s="9"/>
      <c r="J8170" s="9"/>
      <c r="K8170" s="9"/>
      <c r="L8170" s="9"/>
      <c r="M8170" s="9"/>
      <c r="N8170" s="9"/>
      <c r="O8170" s="12"/>
      <c r="P8170" s="9"/>
      <c r="Q8170" s="9"/>
    </row>
    <row r="8171" spans="1:17" x14ac:dyDescent="0.2">
      <c r="A8171" s="9"/>
      <c r="B8171" s="10"/>
      <c r="C8171" s="9"/>
      <c r="D8171" s="11"/>
      <c r="E8171" s="11"/>
      <c r="F8171" s="9"/>
      <c r="G8171" s="9"/>
      <c r="H8171" s="9"/>
      <c r="I8171" s="9"/>
      <c r="J8171" s="9"/>
      <c r="K8171" s="9"/>
      <c r="L8171" s="9"/>
      <c r="M8171" s="9"/>
      <c r="N8171" s="9"/>
      <c r="O8171" s="12"/>
      <c r="P8171" s="9"/>
      <c r="Q8171" s="9"/>
    </row>
    <row r="8172" spans="1:17" x14ac:dyDescent="0.2">
      <c r="A8172" s="9"/>
      <c r="B8172" s="10"/>
      <c r="C8172" s="9"/>
      <c r="D8172" s="11"/>
      <c r="E8172" s="11"/>
      <c r="F8172" s="9"/>
      <c r="G8172" s="9"/>
      <c r="H8172" s="9"/>
      <c r="I8172" s="9"/>
      <c r="J8172" s="9"/>
      <c r="K8172" s="9"/>
      <c r="L8172" s="9"/>
      <c r="M8172" s="9"/>
      <c r="N8172" s="9"/>
      <c r="O8172" s="12"/>
      <c r="P8172" s="9"/>
      <c r="Q8172" s="9"/>
    </row>
    <row r="8173" spans="1:17" x14ac:dyDescent="0.2">
      <c r="A8173" s="9"/>
      <c r="B8173" s="10"/>
      <c r="C8173" s="9"/>
      <c r="D8173" s="11"/>
      <c r="E8173" s="11"/>
      <c r="F8173" s="9"/>
      <c r="G8173" s="9"/>
      <c r="H8173" s="9"/>
      <c r="I8173" s="9"/>
      <c r="J8173" s="9"/>
      <c r="K8173" s="9"/>
      <c r="L8173" s="9"/>
      <c r="M8173" s="9"/>
      <c r="N8173" s="9"/>
      <c r="O8173" s="12"/>
      <c r="P8173" s="9"/>
      <c r="Q8173" s="9"/>
    </row>
    <row r="8174" spans="1:17" x14ac:dyDescent="0.2">
      <c r="A8174" s="9"/>
      <c r="B8174" s="10"/>
      <c r="C8174" s="9"/>
      <c r="D8174" s="11"/>
      <c r="E8174" s="11"/>
      <c r="F8174" s="9"/>
      <c r="G8174" s="9"/>
      <c r="H8174" s="9"/>
      <c r="I8174" s="9"/>
      <c r="J8174" s="9"/>
      <c r="K8174" s="9"/>
      <c r="L8174" s="9"/>
      <c r="M8174" s="9"/>
      <c r="N8174" s="9"/>
      <c r="O8174" s="12"/>
      <c r="P8174" s="9"/>
      <c r="Q8174" s="9"/>
    </row>
    <row r="8175" spans="1:17" x14ac:dyDescent="0.2">
      <c r="A8175" s="9"/>
      <c r="B8175" s="10"/>
      <c r="C8175" s="9"/>
      <c r="D8175" s="11"/>
      <c r="E8175" s="11"/>
      <c r="F8175" s="9"/>
      <c r="G8175" s="9"/>
      <c r="H8175" s="9"/>
      <c r="I8175" s="9"/>
      <c r="J8175" s="9"/>
      <c r="K8175" s="9"/>
      <c r="L8175" s="9"/>
      <c r="M8175" s="9"/>
      <c r="N8175" s="9"/>
      <c r="O8175" s="12"/>
      <c r="P8175" s="9"/>
      <c r="Q8175" s="9"/>
    </row>
    <row r="8176" spans="1:17" x14ac:dyDescent="0.2">
      <c r="A8176" s="9"/>
      <c r="B8176" s="10"/>
      <c r="C8176" s="9"/>
      <c r="D8176" s="11"/>
      <c r="E8176" s="11"/>
      <c r="F8176" s="9"/>
      <c r="G8176" s="9"/>
      <c r="H8176" s="9"/>
      <c r="I8176" s="9"/>
      <c r="J8176" s="9"/>
      <c r="K8176" s="9"/>
      <c r="L8176" s="9"/>
      <c r="M8176" s="9"/>
      <c r="N8176" s="9"/>
      <c r="O8176" s="12"/>
      <c r="P8176" s="9"/>
      <c r="Q8176" s="9"/>
    </row>
    <row r="8177" spans="1:17" x14ac:dyDescent="0.2">
      <c r="A8177" s="9"/>
      <c r="B8177" s="10"/>
      <c r="C8177" s="9"/>
      <c r="D8177" s="11"/>
      <c r="E8177" s="11"/>
      <c r="F8177" s="9"/>
      <c r="G8177" s="9"/>
      <c r="H8177" s="9"/>
      <c r="I8177" s="9"/>
      <c r="J8177" s="9"/>
      <c r="K8177" s="9"/>
      <c r="L8177" s="9"/>
      <c r="M8177" s="9"/>
      <c r="N8177" s="9"/>
      <c r="O8177" s="12"/>
      <c r="P8177" s="9"/>
      <c r="Q8177" s="9"/>
    </row>
    <row r="8178" spans="1:17" x14ac:dyDescent="0.2">
      <c r="A8178" s="9"/>
      <c r="B8178" s="10"/>
      <c r="C8178" s="9"/>
      <c r="D8178" s="11"/>
      <c r="E8178" s="11"/>
      <c r="F8178" s="9"/>
      <c r="G8178" s="9"/>
      <c r="H8178" s="9"/>
      <c r="I8178" s="9"/>
      <c r="J8178" s="9"/>
      <c r="K8178" s="9"/>
      <c r="L8178" s="9"/>
      <c r="M8178" s="9"/>
      <c r="N8178" s="9"/>
      <c r="O8178" s="12"/>
      <c r="P8178" s="9"/>
      <c r="Q8178" s="9"/>
    </row>
    <row r="8179" spans="1:17" x14ac:dyDescent="0.2">
      <c r="A8179" s="9"/>
      <c r="B8179" s="10"/>
      <c r="C8179" s="9"/>
      <c r="D8179" s="11"/>
      <c r="E8179" s="11"/>
      <c r="F8179" s="9"/>
      <c r="G8179" s="9"/>
      <c r="H8179" s="9"/>
      <c r="I8179" s="9"/>
      <c r="J8179" s="9"/>
      <c r="K8179" s="9"/>
      <c r="L8179" s="9"/>
      <c r="M8179" s="9"/>
      <c r="N8179" s="9"/>
      <c r="O8179" s="12"/>
      <c r="P8179" s="9"/>
      <c r="Q8179" s="9"/>
    </row>
    <row r="8180" spans="1:17" x14ac:dyDescent="0.2">
      <c r="A8180" s="9"/>
      <c r="B8180" s="10"/>
      <c r="C8180" s="9"/>
      <c r="D8180" s="11"/>
      <c r="E8180" s="11"/>
      <c r="F8180" s="9"/>
      <c r="G8180" s="9"/>
      <c r="H8180" s="9"/>
      <c r="I8180" s="9"/>
      <c r="J8180" s="9"/>
      <c r="K8180" s="9"/>
      <c r="L8180" s="9"/>
      <c r="M8180" s="9"/>
      <c r="N8180" s="9"/>
      <c r="O8180" s="12"/>
      <c r="P8180" s="9"/>
      <c r="Q8180" s="9"/>
    </row>
    <row r="8181" spans="1:17" x14ac:dyDescent="0.2">
      <c r="A8181" s="9"/>
      <c r="B8181" s="10"/>
      <c r="C8181" s="9"/>
      <c r="D8181" s="11"/>
      <c r="E8181" s="11"/>
      <c r="F8181" s="9"/>
      <c r="G8181" s="9"/>
      <c r="H8181" s="9"/>
      <c r="I8181" s="9"/>
      <c r="J8181" s="9"/>
      <c r="K8181" s="9"/>
      <c r="L8181" s="9"/>
      <c r="M8181" s="9"/>
      <c r="N8181" s="9"/>
      <c r="O8181" s="12"/>
      <c r="P8181" s="9"/>
      <c r="Q8181" s="9"/>
    </row>
    <row r="8182" spans="1:17" x14ac:dyDescent="0.2">
      <c r="A8182" s="9"/>
      <c r="B8182" s="10"/>
      <c r="C8182" s="9"/>
      <c r="D8182" s="11"/>
      <c r="E8182" s="11"/>
      <c r="F8182" s="9"/>
      <c r="G8182" s="9"/>
      <c r="H8182" s="9"/>
      <c r="I8182" s="9"/>
      <c r="J8182" s="9"/>
      <c r="K8182" s="9"/>
      <c r="L8182" s="9"/>
      <c r="M8182" s="9"/>
      <c r="N8182" s="9"/>
      <c r="O8182" s="12"/>
      <c r="P8182" s="9"/>
      <c r="Q8182" s="9"/>
    </row>
    <row r="8183" spans="1:17" x14ac:dyDescent="0.2">
      <c r="A8183" s="9"/>
      <c r="B8183" s="10"/>
      <c r="C8183" s="9"/>
      <c r="D8183" s="11"/>
      <c r="E8183" s="11"/>
      <c r="F8183" s="9"/>
      <c r="G8183" s="9"/>
      <c r="H8183" s="9"/>
      <c r="I8183" s="9"/>
      <c r="J8183" s="9"/>
      <c r="K8183" s="9"/>
      <c r="L8183" s="9"/>
      <c r="M8183" s="9"/>
      <c r="N8183" s="9"/>
      <c r="O8183" s="12"/>
      <c r="P8183" s="9"/>
      <c r="Q8183" s="9"/>
    </row>
    <row r="8184" spans="1:17" x14ac:dyDescent="0.2">
      <c r="A8184" s="9"/>
      <c r="B8184" s="10"/>
      <c r="C8184" s="9"/>
      <c r="D8184" s="11"/>
      <c r="E8184" s="11"/>
      <c r="F8184" s="9"/>
      <c r="G8184" s="9"/>
      <c r="H8184" s="9"/>
      <c r="I8184" s="9"/>
      <c r="J8184" s="9"/>
      <c r="K8184" s="9"/>
      <c r="L8184" s="9"/>
      <c r="M8184" s="9"/>
      <c r="N8184" s="9"/>
      <c r="O8184" s="12"/>
      <c r="P8184" s="9"/>
      <c r="Q8184" s="9"/>
    </row>
    <row r="8185" spans="1:17" x14ac:dyDescent="0.2">
      <c r="A8185" s="9"/>
      <c r="B8185" s="10"/>
      <c r="C8185" s="9"/>
      <c r="D8185" s="11"/>
      <c r="E8185" s="11"/>
      <c r="F8185" s="9"/>
      <c r="G8185" s="9"/>
      <c r="H8185" s="9"/>
      <c r="I8185" s="9"/>
      <c r="J8185" s="9"/>
      <c r="K8185" s="9"/>
      <c r="L8185" s="9"/>
      <c r="M8185" s="9"/>
      <c r="N8185" s="9"/>
      <c r="O8185" s="12"/>
      <c r="P8185" s="9"/>
      <c r="Q8185" s="9"/>
    </row>
    <row r="8186" spans="1:17" x14ac:dyDescent="0.2">
      <c r="A8186" s="9"/>
      <c r="B8186" s="10"/>
      <c r="C8186" s="9"/>
      <c r="D8186" s="11"/>
      <c r="E8186" s="11"/>
      <c r="F8186" s="9"/>
      <c r="G8186" s="9"/>
      <c r="H8186" s="9"/>
      <c r="I8186" s="9"/>
      <c r="J8186" s="9"/>
      <c r="K8186" s="9"/>
      <c r="L8186" s="9"/>
      <c r="M8186" s="9"/>
      <c r="N8186" s="9"/>
      <c r="O8186" s="12"/>
      <c r="P8186" s="9"/>
      <c r="Q8186" s="9"/>
    </row>
    <row r="8187" spans="1:17" x14ac:dyDescent="0.2">
      <c r="A8187" s="9"/>
      <c r="B8187" s="10"/>
      <c r="C8187" s="9"/>
      <c r="D8187" s="11"/>
      <c r="E8187" s="11"/>
      <c r="F8187" s="9"/>
      <c r="G8187" s="9"/>
      <c r="H8187" s="9"/>
      <c r="I8187" s="9"/>
      <c r="J8187" s="9"/>
      <c r="K8187" s="9"/>
      <c r="L8187" s="9"/>
      <c r="M8187" s="9"/>
      <c r="N8187" s="9"/>
      <c r="O8187" s="12"/>
      <c r="P8187" s="9"/>
      <c r="Q8187" s="9"/>
    </row>
    <row r="8188" spans="1:17" x14ac:dyDescent="0.2">
      <c r="A8188" s="9"/>
      <c r="B8188" s="10"/>
      <c r="C8188" s="9"/>
      <c r="D8188" s="11"/>
      <c r="E8188" s="11"/>
      <c r="F8188" s="9"/>
      <c r="G8188" s="9"/>
      <c r="H8188" s="9"/>
      <c r="I8188" s="9"/>
      <c r="J8188" s="9"/>
      <c r="K8188" s="9"/>
      <c r="L8188" s="9"/>
      <c r="M8188" s="9"/>
      <c r="N8188" s="9"/>
      <c r="O8188" s="12"/>
      <c r="P8188" s="9"/>
      <c r="Q8188" s="9"/>
    </row>
    <row r="8189" spans="1:17" x14ac:dyDescent="0.2">
      <c r="A8189" s="9"/>
      <c r="B8189" s="10"/>
      <c r="C8189" s="9"/>
      <c r="D8189" s="11"/>
      <c r="E8189" s="11"/>
      <c r="F8189" s="9"/>
      <c r="G8189" s="9"/>
      <c r="H8189" s="9"/>
      <c r="I8189" s="9"/>
      <c r="J8189" s="9"/>
      <c r="K8189" s="9"/>
      <c r="L8189" s="9"/>
      <c r="M8189" s="9"/>
      <c r="N8189" s="9"/>
      <c r="O8189" s="12"/>
      <c r="P8189" s="9"/>
      <c r="Q8189" s="9"/>
    </row>
    <row r="8190" spans="1:17" x14ac:dyDescent="0.2">
      <c r="A8190" s="9"/>
      <c r="B8190" s="10"/>
      <c r="C8190" s="9"/>
      <c r="D8190" s="11"/>
      <c r="E8190" s="11"/>
      <c r="F8190" s="9"/>
      <c r="G8190" s="9"/>
      <c r="H8190" s="9"/>
      <c r="I8190" s="9"/>
      <c r="J8190" s="9"/>
      <c r="K8190" s="9"/>
      <c r="L8190" s="9"/>
      <c r="M8190" s="9"/>
      <c r="N8190" s="9"/>
      <c r="O8190" s="12"/>
      <c r="P8190" s="9"/>
      <c r="Q8190" s="9"/>
    </row>
    <row r="8191" spans="1:17" x14ac:dyDescent="0.2">
      <c r="A8191" s="9"/>
      <c r="B8191" s="10"/>
      <c r="C8191" s="9"/>
      <c r="D8191" s="11"/>
      <c r="E8191" s="11"/>
      <c r="F8191" s="9"/>
      <c r="G8191" s="9"/>
      <c r="H8191" s="9"/>
      <c r="I8191" s="9"/>
      <c r="J8191" s="9"/>
      <c r="K8191" s="9"/>
      <c r="L8191" s="9"/>
      <c r="M8191" s="9"/>
      <c r="N8191" s="9"/>
      <c r="O8191" s="12"/>
      <c r="P8191" s="9"/>
      <c r="Q8191" s="9"/>
    </row>
    <row r="8192" spans="1:17" x14ac:dyDescent="0.2">
      <c r="A8192" s="9"/>
      <c r="B8192" s="10"/>
      <c r="C8192" s="9"/>
      <c r="D8192" s="11"/>
      <c r="E8192" s="11"/>
      <c r="F8192" s="9"/>
      <c r="G8192" s="9"/>
      <c r="H8192" s="9"/>
      <c r="I8192" s="9"/>
      <c r="J8192" s="9"/>
      <c r="K8192" s="9"/>
      <c r="L8192" s="9"/>
      <c r="M8192" s="9"/>
      <c r="N8192" s="9"/>
      <c r="O8192" s="12"/>
      <c r="P8192" s="9"/>
      <c r="Q8192" s="9"/>
    </row>
    <row r="8193" spans="1:17" x14ac:dyDescent="0.2">
      <c r="A8193" s="9"/>
      <c r="B8193" s="10"/>
      <c r="C8193" s="9"/>
      <c r="D8193" s="11"/>
      <c r="E8193" s="11"/>
      <c r="F8193" s="9"/>
      <c r="G8193" s="9"/>
      <c r="H8193" s="9"/>
      <c r="I8193" s="9"/>
      <c r="J8193" s="9"/>
      <c r="K8193" s="9"/>
      <c r="L8193" s="9"/>
      <c r="M8193" s="9"/>
      <c r="N8193" s="9"/>
      <c r="O8193" s="12"/>
      <c r="P8193" s="9"/>
      <c r="Q8193" s="9"/>
    </row>
    <row r="8194" spans="1:17" x14ac:dyDescent="0.2">
      <c r="A8194" s="9"/>
      <c r="B8194" s="10"/>
      <c r="C8194" s="9"/>
      <c r="D8194" s="11"/>
      <c r="E8194" s="11"/>
      <c r="F8194" s="9"/>
      <c r="G8194" s="9"/>
      <c r="H8194" s="9"/>
      <c r="I8194" s="9"/>
      <c r="J8194" s="9"/>
      <c r="K8194" s="9"/>
      <c r="L8194" s="9"/>
      <c r="M8194" s="9"/>
      <c r="N8194" s="9"/>
      <c r="O8194" s="12"/>
      <c r="P8194" s="9"/>
      <c r="Q8194" s="9"/>
    </row>
    <row r="8195" spans="1:17" x14ac:dyDescent="0.2">
      <c r="A8195" s="9"/>
      <c r="B8195" s="10"/>
      <c r="C8195" s="9"/>
      <c r="D8195" s="11"/>
      <c r="E8195" s="11"/>
      <c r="F8195" s="9"/>
      <c r="G8195" s="9"/>
      <c r="H8195" s="9"/>
      <c r="I8195" s="9"/>
      <c r="J8195" s="9"/>
      <c r="K8195" s="9"/>
      <c r="L8195" s="9"/>
      <c r="M8195" s="9"/>
      <c r="N8195" s="9"/>
      <c r="O8195" s="12"/>
      <c r="P8195" s="9"/>
      <c r="Q8195" s="9"/>
    </row>
    <row r="8196" spans="1:17" x14ac:dyDescent="0.2">
      <c r="A8196" s="9"/>
      <c r="B8196" s="10"/>
      <c r="C8196" s="9"/>
      <c r="D8196" s="11"/>
      <c r="E8196" s="11"/>
      <c r="F8196" s="9"/>
      <c r="G8196" s="9"/>
      <c r="H8196" s="9"/>
      <c r="I8196" s="9"/>
      <c r="J8196" s="9"/>
      <c r="K8196" s="9"/>
      <c r="L8196" s="9"/>
      <c r="M8196" s="9"/>
      <c r="N8196" s="9"/>
      <c r="O8196" s="12"/>
      <c r="P8196" s="9"/>
      <c r="Q8196" s="9"/>
    </row>
    <row r="8197" spans="1:17" x14ac:dyDescent="0.2">
      <c r="A8197" s="9"/>
      <c r="B8197" s="10"/>
      <c r="C8197" s="9"/>
      <c r="D8197" s="11"/>
      <c r="E8197" s="11"/>
      <c r="F8197" s="9"/>
      <c r="G8197" s="9"/>
      <c r="H8197" s="9"/>
      <c r="I8197" s="9"/>
      <c r="J8197" s="9"/>
      <c r="K8197" s="9"/>
      <c r="L8197" s="9"/>
      <c r="M8197" s="9"/>
      <c r="N8197" s="9"/>
      <c r="O8197" s="12"/>
      <c r="P8197" s="9"/>
      <c r="Q8197" s="9"/>
    </row>
    <row r="8198" spans="1:17" x14ac:dyDescent="0.2">
      <c r="A8198" s="9"/>
      <c r="B8198" s="10"/>
      <c r="C8198" s="9"/>
      <c r="D8198" s="11"/>
      <c r="E8198" s="11"/>
      <c r="F8198" s="9"/>
      <c r="G8198" s="9"/>
      <c r="H8198" s="9"/>
      <c r="I8198" s="9"/>
      <c r="J8198" s="9"/>
      <c r="K8198" s="9"/>
      <c r="L8198" s="9"/>
      <c r="M8198" s="9"/>
      <c r="N8198" s="9"/>
      <c r="O8198" s="12"/>
      <c r="P8198" s="9"/>
      <c r="Q8198" s="9"/>
    </row>
    <row r="8199" spans="1:17" x14ac:dyDescent="0.2">
      <c r="A8199" s="9"/>
      <c r="B8199" s="10"/>
      <c r="C8199" s="9"/>
      <c r="D8199" s="11"/>
      <c r="E8199" s="11"/>
      <c r="F8199" s="9"/>
      <c r="G8199" s="9"/>
      <c r="H8199" s="9"/>
      <c r="I8199" s="9"/>
      <c r="J8199" s="9"/>
      <c r="K8199" s="9"/>
      <c r="L8199" s="9"/>
      <c r="M8199" s="9"/>
      <c r="N8199" s="9"/>
      <c r="O8199" s="12"/>
      <c r="P8199" s="9"/>
      <c r="Q8199" s="9"/>
    </row>
    <row r="8200" spans="1:17" x14ac:dyDescent="0.2">
      <c r="A8200" s="9"/>
      <c r="B8200" s="10"/>
      <c r="C8200" s="9"/>
      <c r="D8200" s="11"/>
      <c r="E8200" s="11"/>
      <c r="F8200" s="9"/>
      <c r="G8200" s="9"/>
      <c r="H8200" s="9"/>
      <c r="I8200" s="9"/>
      <c r="J8200" s="9"/>
      <c r="K8200" s="9"/>
      <c r="L8200" s="9"/>
      <c r="M8200" s="9"/>
      <c r="N8200" s="9"/>
      <c r="O8200" s="12"/>
      <c r="P8200" s="9"/>
      <c r="Q8200" s="9"/>
    </row>
    <row r="8201" spans="1:17" x14ac:dyDescent="0.2">
      <c r="A8201" s="9"/>
      <c r="B8201" s="10"/>
      <c r="C8201" s="9"/>
      <c r="D8201" s="11"/>
      <c r="E8201" s="11"/>
      <c r="F8201" s="9"/>
      <c r="G8201" s="9"/>
      <c r="H8201" s="9"/>
      <c r="I8201" s="9"/>
      <c r="J8201" s="9"/>
      <c r="K8201" s="9"/>
      <c r="L8201" s="9"/>
      <c r="M8201" s="9"/>
      <c r="N8201" s="9"/>
      <c r="O8201" s="12"/>
      <c r="P8201" s="9"/>
      <c r="Q8201" s="9"/>
    </row>
    <row r="8202" spans="1:17" x14ac:dyDescent="0.2">
      <c r="A8202" s="9"/>
      <c r="B8202" s="10"/>
      <c r="C8202" s="9"/>
      <c r="D8202" s="11"/>
      <c r="E8202" s="11"/>
      <c r="F8202" s="9"/>
      <c r="G8202" s="9"/>
      <c r="H8202" s="9"/>
      <c r="I8202" s="9"/>
      <c r="J8202" s="9"/>
      <c r="K8202" s="9"/>
      <c r="L8202" s="9"/>
      <c r="M8202" s="9"/>
      <c r="N8202" s="9"/>
      <c r="O8202" s="12"/>
      <c r="P8202" s="9"/>
      <c r="Q8202" s="9"/>
    </row>
    <row r="8203" spans="1:17" x14ac:dyDescent="0.2">
      <c r="A8203" s="9"/>
      <c r="B8203" s="10"/>
      <c r="C8203" s="9"/>
      <c r="D8203" s="11"/>
      <c r="E8203" s="11"/>
      <c r="F8203" s="9"/>
      <c r="G8203" s="9"/>
      <c r="H8203" s="9"/>
      <c r="I8203" s="9"/>
      <c r="J8203" s="9"/>
      <c r="K8203" s="9"/>
      <c r="L8203" s="9"/>
      <c r="M8203" s="9"/>
      <c r="N8203" s="9"/>
      <c r="O8203" s="12"/>
      <c r="P8203" s="9"/>
      <c r="Q8203" s="9"/>
    </row>
    <row r="8204" spans="1:17" x14ac:dyDescent="0.2">
      <c r="A8204" s="9"/>
      <c r="B8204" s="10"/>
      <c r="C8204" s="9"/>
      <c r="D8204" s="11"/>
      <c r="E8204" s="11"/>
      <c r="F8204" s="9"/>
      <c r="G8204" s="9"/>
      <c r="H8204" s="9"/>
      <c r="I8204" s="9"/>
      <c r="J8204" s="9"/>
      <c r="K8204" s="9"/>
      <c r="L8204" s="9"/>
      <c r="M8204" s="9"/>
      <c r="N8204" s="9"/>
      <c r="O8204" s="12"/>
      <c r="P8204" s="9"/>
      <c r="Q8204" s="9"/>
    </row>
    <row r="8205" spans="1:17" x14ac:dyDescent="0.2">
      <c r="A8205" s="9"/>
      <c r="B8205" s="10"/>
      <c r="C8205" s="9"/>
      <c r="D8205" s="11"/>
      <c r="E8205" s="11"/>
      <c r="F8205" s="9"/>
      <c r="G8205" s="9"/>
      <c r="H8205" s="9"/>
      <c r="I8205" s="9"/>
      <c r="J8205" s="9"/>
      <c r="K8205" s="9"/>
      <c r="L8205" s="9"/>
      <c r="M8205" s="9"/>
      <c r="N8205" s="9"/>
      <c r="O8205" s="12"/>
      <c r="P8205" s="9"/>
      <c r="Q8205" s="9"/>
    </row>
    <row r="8206" spans="1:17" x14ac:dyDescent="0.2">
      <c r="A8206" s="9"/>
      <c r="B8206" s="10"/>
      <c r="C8206" s="9"/>
      <c r="D8206" s="11"/>
      <c r="E8206" s="11"/>
      <c r="F8206" s="9"/>
      <c r="G8206" s="9"/>
      <c r="H8206" s="9"/>
      <c r="I8206" s="9"/>
      <c r="J8206" s="9"/>
      <c r="K8206" s="9"/>
      <c r="L8206" s="9"/>
      <c r="M8206" s="9"/>
      <c r="N8206" s="9"/>
      <c r="O8206" s="12"/>
      <c r="P8206" s="9"/>
      <c r="Q8206" s="9"/>
    </row>
    <row r="8207" spans="1:17" x14ac:dyDescent="0.2">
      <c r="A8207" s="9"/>
      <c r="B8207" s="10"/>
      <c r="C8207" s="9"/>
      <c r="D8207" s="11"/>
      <c r="E8207" s="11"/>
      <c r="F8207" s="9"/>
      <c r="G8207" s="9"/>
      <c r="H8207" s="9"/>
      <c r="I8207" s="9"/>
      <c r="J8207" s="9"/>
      <c r="K8207" s="9"/>
      <c r="L8207" s="9"/>
      <c r="M8207" s="9"/>
      <c r="N8207" s="9"/>
      <c r="O8207" s="12"/>
      <c r="P8207" s="9"/>
      <c r="Q8207" s="9"/>
    </row>
    <row r="8208" spans="1:17" x14ac:dyDescent="0.2">
      <c r="A8208" s="9"/>
      <c r="B8208" s="10"/>
      <c r="C8208" s="9"/>
      <c r="D8208" s="11"/>
      <c r="E8208" s="11"/>
      <c r="F8208" s="9"/>
      <c r="G8208" s="9"/>
      <c r="H8208" s="9"/>
      <c r="I8208" s="9"/>
      <c r="J8208" s="9"/>
      <c r="K8208" s="9"/>
      <c r="L8208" s="9"/>
      <c r="M8208" s="9"/>
      <c r="N8208" s="9"/>
      <c r="O8208" s="12"/>
      <c r="P8208" s="9"/>
      <c r="Q8208" s="9"/>
    </row>
    <row r="8209" spans="1:17" x14ac:dyDescent="0.2">
      <c r="A8209" s="9"/>
      <c r="B8209" s="10"/>
      <c r="C8209" s="9"/>
      <c r="D8209" s="11"/>
      <c r="E8209" s="11"/>
      <c r="F8209" s="9"/>
      <c r="G8209" s="9"/>
      <c r="H8209" s="9"/>
      <c r="I8209" s="9"/>
      <c r="J8209" s="9"/>
      <c r="K8209" s="9"/>
      <c r="L8209" s="9"/>
      <c r="M8209" s="9"/>
      <c r="N8209" s="9"/>
      <c r="O8209" s="12"/>
      <c r="P8209" s="9"/>
      <c r="Q8209" s="9"/>
    </row>
    <row r="8210" spans="1:17" x14ac:dyDescent="0.2">
      <c r="A8210" s="9"/>
      <c r="B8210" s="10"/>
      <c r="C8210" s="9"/>
      <c r="D8210" s="11"/>
      <c r="E8210" s="11"/>
      <c r="F8210" s="9"/>
      <c r="G8210" s="9"/>
      <c r="H8210" s="9"/>
      <c r="I8210" s="9"/>
      <c r="J8210" s="9"/>
      <c r="K8210" s="9"/>
      <c r="L8210" s="9"/>
      <c r="M8210" s="9"/>
      <c r="N8210" s="9"/>
      <c r="O8210" s="12"/>
      <c r="P8210" s="9"/>
      <c r="Q8210" s="9"/>
    </row>
    <row r="8211" spans="1:17" x14ac:dyDescent="0.2">
      <c r="A8211" s="9"/>
      <c r="B8211" s="10"/>
      <c r="C8211" s="9"/>
      <c r="D8211" s="11"/>
      <c r="E8211" s="11"/>
      <c r="F8211" s="9"/>
      <c r="G8211" s="9"/>
      <c r="H8211" s="9"/>
      <c r="I8211" s="9"/>
      <c r="J8211" s="9"/>
      <c r="K8211" s="9"/>
      <c r="L8211" s="9"/>
      <c r="M8211" s="9"/>
      <c r="N8211" s="9"/>
      <c r="O8211" s="12"/>
      <c r="P8211" s="9"/>
      <c r="Q8211" s="9"/>
    </row>
    <row r="8212" spans="1:17" x14ac:dyDescent="0.2">
      <c r="A8212" s="9"/>
      <c r="B8212" s="10"/>
      <c r="C8212" s="9"/>
      <c r="D8212" s="11"/>
      <c r="E8212" s="11"/>
      <c r="F8212" s="9"/>
      <c r="G8212" s="9"/>
      <c r="H8212" s="9"/>
      <c r="I8212" s="9"/>
      <c r="J8212" s="9"/>
      <c r="K8212" s="9"/>
      <c r="L8212" s="9"/>
      <c r="M8212" s="9"/>
      <c r="N8212" s="9"/>
      <c r="O8212" s="12"/>
      <c r="P8212" s="9"/>
      <c r="Q8212" s="9"/>
    </row>
    <row r="8213" spans="1:17" x14ac:dyDescent="0.2">
      <c r="A8213" s="9"/>
      <c r="B8213" s="10"/>
      <c r="C8213" s="9"/>
      <c r="D8213" s="11"/>
      <c r="E8213" s="11"/>
      <c r="F8213" s="9"/>
      <c r="G8213" s="9"/>
      <c r="H8213" s="9"/>
      <c r="I8213" s="9"/>
      <c r="J8213" s="9"/>
      <c r="K8213" s="9"/>
      <c r="L8213" s="9"/>
      <c r="M8213" s="9"/>
      <c r="N8213" s="9"/>
      <c r="O8213" s="12"/>
      <c r="P8213" s="9"/>
      <c r="Q8213" s="9"/>
    </row>
    <row r="8214" spans="1:17" x14ac:dyDescent="0.2">
      <c r="A8214" s="9"/>
      <c r="B8214" s="10"/>
      <c r="C8214" s="9"/>
      <c r="D8214" s="11"/>
      <c r="E8214" s="11"/>
      <c r="F8214" s="9"/>
      <c r="G8214" s="9"/>
      <c r="H8214" s="9"/>
      <c r="I8214" s="9"/>
      <c r="J8214" s="9"/>
      <c r="K8214" s="9"/>
      <c r="L8214" s="9"/>
      <c r="M8214" s="9"/>
      <c r="N8214" s="9"/>
      <c r="O8214" s="12"/>
      <c r="P8214" s="9"/>
      <c r="Q8214" s="9"/>
    </row>
    <row r="8215" spans="1:17" x14ac:dyDescent="0.2">
      <c r="A8215" s="9"/>
      <c r="B8215" s="10"/>
      <c r="C8215" s="9"/>
      <c r="D8215" s="11"/>
      <c r="E8215" s="11"/>
      <c r="F8215" s="9"/>
      <c r="G8215" s="9"/>
      <c r="H8215" s="9"/>
      <c r="I8215" s="9"/>
      <c r="J8215" s="9"/>
      <c r="K8215" s="9"/>
      <c r="L8215" s="9"/>
      <c r="M8215" s="9"/>
      <c r="N8215" s="9"/>
      <c r="O8215" s="12"/>
      <c r="P8215" s="9"/>
      <c r="Q8215" s="9"/>
    </row>
    <row r="8216" spans="1:17" x14ac:dyDescent="0.2">
      <c r="A8216" s="9"/>
      <c r="B8216" s="10"/>
      <c r="C8216" s="9"/>
      <c r="D8216" s="11"/>
      <c r="E8216" s="11"/>
      <c r="F8216" s="9"/>
      <c r="G8216" s="9"/>
      <c r="H8216" s="9"/>
      <c r="I8216" s="9"/>
      <c r="J8216" s="9"/>
      <c r="K8216" s="9"/>
      <c r="L8216" s="9"/>
      <c r="M8216" s="9"/>
      <c r="N8216" s="9"/>
      <c r="O8216" s="12"/>
      <c r="P8216" s="9"/>
      <c r="Q8216" s="9"/>
    </row>
    <row r="8217" spans="1:17" x14ac:dyDescent="0.2">
      <c r="A8217" s="9"/>
      <c r="B8217" s="10"/>
      <c r="C8217" s="9"/>
      <c r="D8217" s="11"/>
      <c r="E8217" s="11"/>
      <c r="F8217" s="9"/>
      <c r="G8217" s="9"/>
      <c r="H8217" s="9"/>
      <c r="I8217" s="9"/>
      <c r="J8217" s="9"/>
      <c r="K8217" s="9"/>
      <c r="L8217" s="9"/>
      <c r="M8217" s="9"/>
      <c r="N8217" s="9"/>
      <c r="O8217" s="12"/>
      <c r="P8217" s="9"/>
      <c r="Q8217" s="9"/>
    </row>
    <row r="8218" spans="1:17" x14ac:dyDescent="0.2">
      <c r="A8218" s="9"/>
      <c r="B8218" s="10"/>
      <c r="C8218" s="9"/>
      <c r="D8218" s="11"/>
      <c r="E8218" s="11"/>
      <c r="F8218" s="9"/>
      <c r="G8218" s="9"/>
      <c r="H8218" s="9"/>
      <c r="I8218" s="9"/>
      <c r="J8218" s="9"/>
      <c r="K8218" s="9"/>
      <c r="L8218" s="9"/>
      <c r="M8218" s="9"/>
      <c r="N8218" s="9"/>
      <c r="O8218" s="12"/>
      <c r="P8218" s="9"/>
      <c r="Q8218" s="9"/>
    </row>
    <row r="8219" spans="1:17" x14ac:dyDescent="0.2">
      <c r="A8219" s="9"/>
      <c r="B8219" s="10"/>
      <c r="C8219" s="9"/>
      <c r="D8219" s="11"/>
      <c r="E8219" s="11"/>
      <c r="F8219" s="9"/>
      <c r="G8219" s="9"/>
      <c r="H8219" s="9"/>
      <c r="I8219" s="9"/>
      <c r="J8219" s="9"/>
      <c r="K8219" s="9"/>
      <c r="L8219" s="9"/>
      <c r="M8219" s="9"/>
      <c r="N8219" s="9"/>
      <c r="O8219" s="12"/>
      <c r="P8219" s="9"/>
      <c r="Q8219" s="9"/>
    </row>
    <row r="8220" spans="1:17" x14ac:dyDescent="0.2">
      <c r="A8220" s="9"/>
      <c r="B8220" s="10"/>
      <c r="C8220" s="9"/>
      <c r="D8220" s="11"/>
      <c r="E8220" s="11"/>
      <c r="F8220" s="9"/>
      <c r="G8220" s="9"/>
      <c r="H8220" s="9"/>
      <c r="I8220" s="9"/>
      <c r="J8220" s="9"/>
      <c r="K8220" s="9"/>
      <c r="L8220" s="9"/>
      <c r="M8220" s="9"/>
      <c r="N8220" s="9"/>
      <c r="O8220" s="12"/>
      <c r="P8220" s="9"/>
      <c r="Q8220" s="9"/>
    </row>
    <row r="8221" spans="1:17" x14ac:dyDescent="0.2">
      <c r="A8221" s="9"/>
      <c r="B8221" s="10"/>
      <c r="C8221" s="9"/>
      <c r="D8221" s="11"/>
      <c r="E8221" s="11"/>
      <c r="F8221" s="9"/>
      <c r="G8221" s="9"/>
      <c r="H8221" s="9"/>
      <c r="I8221" s="9"/>
      <c r="J8221" s="9"/>
      <c r="K8221" s="9"/>
      <c r="L8221" s="9"/>
      <c r="M8221" s="9"/>
      <c r="N8221" s="9"/>
      <c r="O8221" s="12"/>
      <c r="P8221" s="9"/>
      <c r="Q8221" s="9"/>
    </row>
    <row r="8222" spans="1:17" x14ac:dyDescent="0.2">
      <c r="A8222" s="9"/>
      <c r="B8222" s="10"/>
      <c r="C8222" s="9"/>
      <c r="D8222" s="11"/>
      <c r="E8222" s="11"/>
      <c r="F8222" s="9"/>
      <c r="G8222" s="9"/>
      <c r="H8222" s="9"/>
      <c r="I8222" s="9"/>
      <c r="J8222" s="9"/>
      <c r="K8222" s="9"/>
      <c r="L8222" s="9"/>
      <c r="M8222" s="9"/>
      <c r="N8222" s="9"/>
      <c r="O8222" s="12"/>
      <c r="P8222" s="9"/>
      <c r="Q8222" s="9"/>
    </row>
    <row r="8223" spans="1:17" x14ac:dyDescent="0.2">
      <c r="A8223" s="9"/>
      <c r="B8223" s="10"/>
      <c r="C8223" s="9"/>
      <c r="D8223" s="11"/>
      <c r="E8223" s="11"/>
      <c r="F8223" s="9"/>
      <c r="G8223" s="9"/>
      <c r="H8223" s="9"/>
      <c r="I8223" s="9"/>
      <c r="J8223" s="9"/>
      <c r="K8223" s="9"/>
      <c r="L8223" s="9"/>
      <c r="M8223" s="9"/>
      <c r="N8223" s="9"/>
      <c r="O8223" s="12"/>
      <c r="P8223" s="9"/>
      <c r="Q8223" s="9"/>
    </row>
    <row r="8224" spans="1:17" x14ac:dyDescent="0.2">
      <c r="A8224" s="9"/>
      <c r="B8224" s="10"/>
      <c r="C8224" s="9"/>
      <c r="D8224" s="11"/>
      <c r="E8224" s="11"/>
      <c r="F8224" s="9"/>
      <c r="G8224" s="9"/>
      <c r="H8224" s="9"/>
      <c r="I8224" s="9"/>
      <c r="J8224" s="9"/>
      <c r="K8224" s="9"/>
      <c r="L8224" s="9"/>
      <c r="M8224" s="9"/>
      <c r="N8224" s="9"/>
      <c r="O8224" s="12"/>
      <c r="P8224" s="9"/>
      <c r="Q8224" s="9"/>
    </row>
    <row r="8225" spans="1:17" x14ac:dyDescent="0.2">
      <c r="A8225" s="9"/>
      <c r="B8225" s="10"/>
      <c r="C8225" s="9"/>
      <c r="D8225" s="11"/>
      <c r="E8225" s="11"/>
      <c r="F8225" s="9"/>
      <c r="G8225" s="9"/>
      <c r="H8225" s="9"/>
      <c r="I8225" s="9"/>
      <c r="J8225" s="9"/>
      <c r="K8225" s="9"/>
      <c r="L8225" s="9"/>
      <c r="M8225" s="9"/>
      <c r="N8225" s="9"/>
      <c r="O8225" s="12"/>
      <c r="P8225" s="9"/>
      <c r="Q8225" s="9"/>
    </row>
    <row r="8226" spans="1:17" x14ac:dyDescent="0.2">
      <c r="A8226" s="9"/>
      <c r="B8226" s="10"/>
      <c r="C8226" s="9"/>
      <c r="D8226" s="11"/>
      <c r="E8226" s="11"/>
      <c r="F8226" s="9"/>
      <c r="G8226" s="9"/>
      <c r="H8226" s="9"/>
      <c r="I8226" s="9"/>
      <c r="J8226" s="9"/>
      <c r="K8226" s="9"/>
      <c r="L8226" s="9"/>
      <c r="M8226" s="9"/>
      <c r="N8226" s="9"/>
      <c r="O8226" s="12"/>
      <c r="P8226" s="9"/>
      <c r="Q8226" s="9"/>
    </row>
    <row r="8227" spans="1:17" x14ac:dyDescent="0.2">
      <c r="A8227" s="9"/>
      <c r="B8227" s="10"/>
      <c r="C8227" s="9"/>
      <c r="D8227" s="11"/>
      <c r="E8227" s="11"/>
      <c r="F8227" s="9"/>
      <c r="G8227" s="9"/>
      <c r="H8227" s="9"/>
      <c r="I8227" s="9"/>
      <c r="J8227" s="9"/>
      <c r="K8227" s="9"/>
      <c r="L8227" s="9"/>
      <c r="M8227" s="9"/>
      <c r="N8227" s="9"/>
      <c r="O8227" s="12"/>
      <c r="P8227" s="9"/>
      <c r="Q8227" s="9"/>
    </row>
    <row r="8228" spans="1:17" x14ac:dyDescent="0.2">
      <c r="A8228" s="9"/>
      <c r="B8228" s="10"/>
      <c r="C8228" s="9"/>
      <c r="D8228" s="11"/>
      <c r="E8228" s="11"/>
      <c r="F8228" s="9"/>
      <c r="G8228" s="9"/>
      <c r="H8228" s="9"/>
      <c r="I8228" s="9"/>
      <c r="J8228" s="9"/>
      <c r="K8228" s="9"/>
      <c r="L8228" s="9"/>
      <c r="M8228" s="9"/>
      <c r="N8228" s="9"/>
      <c r="O8228" s="12"/>
      <c r="P8228" s="9"/>
      <c r="Q8228" s="9"/>
    </row>
    <row r="8229" spans="1:17" x14ac:dyDescent="0.2">
      <c r="A8229" s="9"/>
      <c r="B8229" s="10"/>
      <c r="C8229" s="9"/>
      <c r="D8229" s="11"/>
      <c r="E8229" s="11"/>
      <c r="F8229" s="9"/>
      <c r="G8229" s="9"/>
      <c r="H8229" s="9"/>
      <c r="I8229" s="9"/>
      <c r="J8229" s="9"/>
      <c r="K8229" s="9"/>
      <c r="L8229" s="9"/>
      <c r="M8229" s="9"/>
      <c r="N8229" s="9"/>
      <c r="O8229" s="12"/>
      <c r="P8229" s="9"/>
      <c r="Q8229" s="9"/>
    </row>
    <row r="8230" spans="1:17" x14ac:dyDescent="0.2">
      <c r="A8230" s="9"/>
      <c r="B8230" s="10"/>
      <c r="C8230" s="9"/>
      <c r="D8230" s="11"/>
      <c r="E8230" s="11"/>
      <c r="F8230" s="9"/>
      <c r="G8230" s="9"/>
      <c r="H8230" s="9"/>
      <c r="I8230" s="9"/>
      <c r="J8230" s="9"/>
      <c r="K8230" s="9"/>
      <c r="L8230" s="9"/>
      <c r="M8230" s="9"/>
      <c r="N8230" s="9"/>
      <c r="O8230" s="12"/>
      <c r="P8230" s="9"/>
      <c r="Q8230" s="9"/>
    </row>
    <row r="8231" spans="1:17" x14ac:dyDescent="0.2">
      <c r="A8231" s="9"/>
      <c r="B8231" s="10"/>
      <c r="C8231" s="9"/>
      <c r="D8231" s="11"/>
      <c r="E8231" s="11"/>
      <c r="F8231" s="9"/>
      <c r="G8231" s="9"/>
      <c r="H8231" s="9"/>
      <c r="I8231" s="9"/>
      <c r="J8231" s="9"/>
      <c r="K8231" s="9"/>
      <c r="L8231" s="9"/>
      <c r="M8231" s="9"/>
      <c r="N8231" s="9"/>
      <c r="O8231" s="12"/>
      <c r="P8231" s="9"/>
      <c r="Q8231" s="9"/>
    </row>
    <row r="8232" spans="1:17" x14ac:dyDescent="0.2">
      <c r="A8232" s="9"/>
      <c r="B8232" s="10"/>
      <c r="C8232" s="9"/>
      <c r="D8232" s="11"/>
      <c r="E8232" s="11"/>
      <c r="F8232" s="9"/>
      <c r="G8232" s="9"/>
      <c r="H8232" s="9"/>
      <c r="I8232" s="9"/>
      <c r="J8232" s="9"/>
      <c r="K8232" s="9"/>
      <c r="L8232" s="9"/>
      <c r="M8232" s="9"/>
      <c r="N8232" s="9"/>
      <c r="O8232" s="12"/>
      <c r="P8232" s="9"/>
      <c r="Q8232" s="9"/>
    </row>
    <row r="8233" spans="1:17" x14ac:dyDescent="0.2">
      <c r="A8233" s="9"/>
      <c r="B8233" s="10"/>
      <c r="C8233" s="9"/>
      <c r="D8233" s="11"/>
      <c r="E8233" s="11"/>
      <c r="F8233" s="9"/>
      <c r="G8233" s="9"/>
      <c r="H8233" s="9"/>
      <c r="I8233" s="9"/>
      <c r="J8233" s="9"/>
      <c r="K8233" s="9"/>
      <c r="L8233" s="9"/>
      <c r="M8233" s="9"/>
      <c r="N8233" s="9"/>
      <c r="O8233" s="12"/>
      <c r="P8233" s="9"/>
      <c r="Q8233" s="9"/>
    </row>
    <row r="8234" spans="1:17" x14ac:dyDescent="0.2">
      <c r="A8234" s="9"/>
      <c r="B8234" s="10"/>
      <c r="C8234" s="9"/>
      <c r="D8234" s="11"/>
      <c r="E8234" s="11"/>
      <c r="F8234" s="9"/>
      <c r="G8234" s="9"/>
      <c r="H8234" s="9"/>
      <c r="I8234" s="9"/>
      <c r="J8234" s="9"/>
      <c r="K8234" s="9"/>
      <c r="L8234" s="9"/>
      <c r="M8234" s="9"/>
      <c r="N8234" s="9"/>
      <c r="O8234" s="12"/>
      <c r="P8234" s="9"/>
      <c r="Q8234" s="9"/>
    </row>
    <row r="8235" spans="1:17" x14ac:dyDescent="0.2">
      <c r="A8235" s="9"/>
      <c r="B8235" s="10"/>
      <c r="C8235" s="9"/>
      <c r="D8235" s="11"/>
      <c r="E8235" s="11"/>
      <c r="F8235" s="9"/>
      <c r="G8235" s="9"/>
      <c r="H8235" s="9"/>
      <c r="I8235" s="9"/>
      <c r="J8235" s="9"/>
      <c r="K8235" s="9"/>
      <c r="L8235" s="9"/>
      <c r="M8235" s="9"/>
      <c r="N8235" s="9"/>
      <c r="O8235" s="12"/>
      <c r="P8235" s="9"/>
      <c r="Q8235" s="9"/>
    </row>
    <row r="8236" spans="1:17" x14ac:dyDescent="0.2">
      <c r="A8236" s="9"/>
      <c r="B8236" s="10"/>
      <c r="C8236" s="9"/>
      <c r="D8236" s="11"/>
      <c r="E8236" s="11"/>
      <c r="F8236" s="9"/>
      <c r="G8236" s="9"/>
      <c r="H8236" s="9"/>
      <c r="I8236" s="9"/>
      <c r="J8236" s="9"/>
      <c r="K8236" s="9"/>
      <c r="L8236" s="9"/>
      <c r="M8236" s="9"/>
      <c r="N8236" s="9"/>
      <c r="O8236" s="12"/>
      <c r="P8236" s="9"/>
      <c r="Q8236" s="9"/>
    </row>
    <row r="8237" spans="1:17" x14ac:dyDescent="0.2">
      <c r="A8237" s="9"/>
      <c r="B8237" s="10"/>
      <c r="C8237" s="9"/>
      <c r="D8237" s="11"/>
      <c r="E8237" s="11"/>
      <c r="F8237" s="9"/>
      <c r="G8237" s="9"/>
      <c r="H8237" s="9"/>
      <c r="I8237" s="9"/>
      <c r="J8237" s="9"/>
      <c r="K8237" s="9"/>
      <c r="L8237" s="9"/>
      <c r="M8237" s="9"/>
      <c r="N8237" s="9"/>
      <c r="O8237" s="12"/>
      <c r="P8237" s="9"/>
      <c r="Q8237" s="9"/>
    </row>
    <row r="8238" spans="1:17" x14ac:dyDescent="0.2">
      <c r="A8238" s="9"/>
      <c r="B8238" s="10"/>
      <c r="C8238" s="9"/>
      <c r="D8238" s="11"/>
      <c r="E8238" s="11"/>
      <c r="F8238" s="9"/>
      <c r="G8238" s="9"/>
      <c r="H8238" s="9"/>
      <c r="I8238" s="9"/>
      <c r="J8238" s="9"/>
      <c r="K8238" s="9"/>
      <c r="L8238" s="9"/>
      <c r="M8238" s="9"/>
      <c r="N8238" s="9"/>
      <c r="O8238" s="12"/>
      <c r="P8238" s="9"/>
      <c r="Q8238" s="9"/>
    </row>
    <row r="8239" spans="1:17" x14ac:dyDescent="0.2">
      <c r="A8239" s="9"/>
      <c r="B8239" s="10"/>
      <c r="C8239" s="9"/>
      <c r="D8239" s="11"/>
      <c r="E8239" s="11"/>
      <c r="F8239" s="9"/>
      <c r="G8239" s="9"/>
      <c r="H8239" s="9"/>
      <c r="I8239" s="9"/>
      <c r="J8239" s="9"/>
      <c r="K8239" s="9"/>
      <c r="L8239" s="9"/>
      <c r="M8239" s="9"/>
      <c r="N8239" s="9"/>
      <c r="O8239" s="12"/>
      <c r="P8239" s="9"/>
      <c r="Q8239" s="9"/>
    </row>
    <row r="8240" spans="1:17" x14ac:dyDescent="0.2">
      <c r="A8240" s="9"/>
      <c r="B8240" s="10"/>
      <c r="C8240" s="9"/>
      <c r="D8240" s="11"/>
      <c r="E8240" s="11"/>
      <c r="F8240" s="9"/>
      <c r="G8240" s="9"/>
      <c r="H8240" s="9"/>
      <c r="I8240" s="9"/>
      <c r="J8240" s="9"/>
      <c r="K8240" s="9"/>
      <c r="L8240" s="9"/>
      <c r="M8240" s="9"/>
      <c r="N8240" s="9"/>
      <c r="O8240" s="12"/>
      <c r="P8240" s="9"/>
      <c r="Q8240" s="9"/>
    </row>
    <row r="8241" spans="1:17" x14ac:dyDescent="0.2">
      <c r="A8241" s="9"/>
      <c r="B8241" s="10"/>
      <c r="C8241" s="9"/>
      <c r="D8241" s="11"/>
      <c r="E8241" s="11"/>
      <c r="F8241" s="9"/>
      <c r="G8241" s="9"/>
      <c r="H8241" s="9"/>
      <c r="I8241" s="9"/>
      <c r="J8241" s="9"/>
      <c r="K8241" s="9"/>
      <c r="L8241" s="9"/>
      <c r="M8241" s="9"/>
      <c r="N8241" s="9"/>
      <c r="O8241" s="12"/>
      <c r="P8241" s="9"/>
      <c r="Q8241" s="9"/>
    </row>
    <row r="8242" spans="1:17" x14ac:dyDescent="0.2">
      <c r="A8242" s="9"/>
      <c r="B8242" s="10"/>
      <c r="C8242" s="9"/>
      <c r="D8242" s="11"/>
      <c r="E8242" s="11"/>
      <c r="F8242" s="9"/>
      <c r="G8242" s="9"/>
      <c r="H8242" s="9"/>
      <c r="I8242" s="9"/>
      <c r="J8242" s="9"/>
      <c r="K8242" s="9"/>
      <c r="L8242" s="9"/>
      <c r="M8242" s="9"/>
      <c r="N8242" s="9"/>
      <c r="O8242" s="12"/>
      <c r="P8242" s="9"/>
      <c r="Q8242" s="9"/>
    </row>
    <row r="8243" spans="1:17" x14ac:dyDescent="0.2">
      <c r="A8243" s="9"/>
      <c r="B8243" s="10"/>
      <c r="C8243" s="9"/>
      <c r="D8243" s="11"/>
      <c r="E8243" s="11"/>
      <c r="F8243" s="9"/>
      <c r="G8243" s="9"/>
      <c r="H8243" s="9"/>
      <c r="I8243" s="9"/>
      <c r="J8243" s="9"/>
      <c r="K8243" s="9"/>
      <c r="L8243" s="9"/>
      <c r="M8243" s="9"/>
      <c r="N8243" s="9"/>
      <c r="O8243" s="12"/>
      <c r="P8243" s="9"/>
      <c r="Q8243" s="9"/>
    </row>
    <row r="8244" spans="1:17" x14ac:dyDescent="0.2">
      <c r="A8244" s="9"/>
      <c r="B8244" s="10"/>
      <c r="C8244" s="9"/>
      <c r="D8244" s="11"/>
      <c r="E8244" s="11"/>
      <c r="F8244" s="9"/>
      <c r="G8244" s="9"/>
      <c r="H8244" s="9"/>
      <c r="I8244" s="9"/>
      <c r="J8244" s="9"/>
      <c r="K8244" s="9"/>
      <c r="L8244" s="9"/>
      <c r="M8244" s="9"/>
      <c r="N8244" s="9"/>
      <c r="O8244" s="12"/>
      <c r="P8244" s="9"/>
      <c r="Q8244" s="9"/>
    </row>
    <row r="8245" spans="1:17" x14ac:dyDescent="0.2">
      <c r="A8245" s="9"/>
      <c r="B8245" s="10"/>
      <c r="C8245" s="9"/>
      <c r="D8245" s="11"/>
      <c r="E8245" s="11"/>
      <c r="F8245" s="9"/>
      <c r="G8245" s="9"/>
      <c r="H8245" s="9"/>
      <c r="I8245" s="9"/>
      <c r="J8245" s="9"/>
      <c r="K8245" s="9"/>
      <c r="L8245" s="9"/>
      <c r="M8245" s="9"/>
      <c r="N8245" s="9"/>
      <c r="O8245" s="12"/>
      <c r="P8245" s="9"/>
      <c r="Q8245" s="9"/>
    </row>
    <row r="8246" spans="1:17" x14ac:dyDescent="0.2">
      <c r="A8246" s="9"/>
      <c r="B8246" s="10"/>
      <c r="C8246" s="9"/>
      <c r="D8246" s="11"/>
      <c r="E8246" s="11"/>
      <c r="F8246" s="9"/>
      <c r="G8246" s="9"/>
      <c r="H8246" s="9"/>
      <c r="I8246" s="9"/>
      <c r="J8246" s="9"/>
      <c r="K8246" s="9"/>
      <c r="L8246" s="9"/>
      <c r="M8246" s="9"/>
      <c r="N8246" s="9"/>
      <c r="O8246" s="12"/>
      <c r="P8246" s="9"/>
      <c r="Q8246" s="9"/>
    </row>
    <row r="8247" spans="1:17" x14ac:dyDescent="0.2">
      <c r="A8247" s="9"/>
      <c r="B8247" s="10"/>
      <c r="C8247" s="9"/>
      <c r="D8247" s="11"/>
      <c r="E8247" s="11"/>
      <c r="F8247" s="9"/>
      <c r="G8247" s="9"/>
      <c r="H8247" s="9"/>
      <c r="I8247" s="9"/>
      <c r="J8247" s="9"/>
      <c r="K8247" s="9"/>
      <c r="L8247" s="9"/>
      <c r="M8247" s="9"/>
      <c r="N8247" s="9"/>
      <c r="O8247" s="12"/>
      <c r="P8247" s="9"/>
      <c r="Q8247" s="9"/>
    </row>
    <row r="8248" spans="1:17" x14ac:dyDescent="0.2">
      <c r="A8248" s="9"/>
      <c r="B8248" s="10"/>
      <c r="C8248" s="9"/>
      <c r="D8248" s="11"/>
      <c r="E8248" s="11"/>
      <c r="F8248" s="9"/>
      <c r="G8248" s="9"/>
      <c r="H8248" s="9"/>
      <c r="I8248" s="9"/>
      <c r="J8248" s="9"/>
      <c r="K8248" s="9"/>
      <c r="L8248" s="9"/>
      <c r="M8248" s="9"/>
      <c r="N8248" s="9"/>
      <c r="O8248" s="12"/>
      <c r="P8248" s="9"/>
      <c r="Q8248" s="9"/>
    </row>
    <row r="8249" spans="1:17" x14ac:dyDescent="0.2">
      <c r="A8249" s="9"/>
      <c r="B8249" s="10"/>
      <c r="C8249" s="9"/>
      <c r="D8249" s="11"/>
      <c r="E8249" s="11"/>
      <c r="F8249" s="9"/>
      <c r="G8249" s="9"/>
      <c r="H8249" s="9"/>
      <c r="I8249" s="9"/>
      <c r="J8249" s="9"/>
      <c r="K8249" s="9"/>
      <c r="L8249" s="9"/>
      <c r="M8249" s="9"/>
      <c r="N8249" s="9"/>
      <c r="O8249" s="12"/>
      <c r="P8249" s="9"/>
      <c r="Q8249" s="9"/>
    </row>
    <row r="8250" spans="1:17" x14ac:dyDescent="0.2">
      <c r="A8250" s="9"/>
      <c r="B8250" s="10"/>
      <c r="C8250" s="9"/>
      <c r="D8250" s="11"/>
      <c r="E8250" s="11"/>
      <c r="F8250" s="9"/>
      <c r="G8250" s="9"/>
      <c r="H8250" s="9"/>
      <c r="I8250" s="9"/>
      <c r="J8250" s="9"/>
      <c r="K8250" s="9"/>
      <c r="L8250" s="9"/>
      <c r="M8250" s="9"/>
      <c r="N8250" s="9"/>
      <c r="O8250" s="12"/>
      <c r="P8250" s="9"/>
      <c r="Q8250" s="9"/>
    </row>
    <row r="8251" spans="1:17" x14ac:dyDescent="0.2">
      <c r="A8251" s="9"/>
      <c r="B8251" s="10"/>
      <c r="C8251" s="9"/>
      <c r="D8251" s="11"/>
      <c r="E8251" s="11"/>
      <c r="F8251" s="9"/>
      <c r="G8251" s="9"/>
      <c r="H8251" s="9"/>
      <c r="I8251" s="9"/>
      <c r="J8251" s="9"/>
      <c r="K8251" s="9"/>
      <c r="L8251" s="9"/>
      <c r="M8251" s="9"/>
      <c r="N8251" s="9"/>
      <c r="O8251" s="12"/>
      <c r="P8251" s="9"/>
      <c r="Q8251" s="9"/>
    </row>
    <row r="8252" spans="1:17" x14ac:dyDescent="0.2">
      <c r="A8252" s="9"/>
      <c r="B8252" s="10"/>
      <c r="C8252" s="9"/>
      <c r="D8252" s="11"/>
      <c r="E8252" s="11"/>
      <c r="F8252" s="9"/>
      <c r="G8252" s="9"/>
      <c r="H8252" s="9"/>
      <c r="I8252" s="9"/>
      <c r="J8252" s="9"/>
      <c r="K8252" s="9"/>
      <c r="L8252" s="9"/>
      <c r="M8252" s="9"/>
      <c r="N8252" s="9"/>
      <c r="O8252" s="12"/>
      <c r="P8252" s="9"/>
      <c r="Q8252" s="9"/>
    </row>
    <row r="8253" spans="1:17" x14ac:dyDescent="0.2">
      <c r="A8253" s="9"/>
      <c r="B8253" s="10"/>
      <c r="C8253" s="9"/>
      <c r="D8253" s="11"/>
      <c r="E8253" s="11"/>
      <c r="F8253" s="9"/>
      <c r="G8253" s="9"/>
      <c r="H8253" s="9"/>
      <c r="I8253" s="9"/>
      <c r="J8253" s="9"/>
      <c r="K8253" s="9"/>
      <c r="L8253" s="9"/>
      <c r="M8253" s="9"/>
      <c r="N8253" s="9"/>
      <c r="O8253" s="12"/>
      <c r="P8253" s="9"/>
      <c r="Q8253" s="9"/>
    </row>
    <row r="8254" spans="1:17" x14ac:dyDescent="0.2">
      <c r="A8254" s="9"/>
      <c r="B8254" s="10"/>
      <c r="C8254" s="9"/>
      <c r="D8254" s="11"/>
      <c r="E8254" s="11"/>
      <c r="F8254" s="9"/>
      <c r="G8254" s="9"/>
      <c r="H8254" s="9"/>
      <c r="I8254" s="9"/>
      <c r="J8254" s="9"/>
      <c r="K8254" s="9"/>
      <c r="L8254" s="9"/>
      <c r="M8254" s="9"/>
      <c r="N8254" s="9"/>
      <c r="O8254" s="12"/>
      <c r="P8254" s="9"/>
      <c r="Q8254" s="9"/>
    </row>
    <row r="8255" spans="1:17" x14ac:dyDescent="0.2">
      <c r="A8255" s="9"/>
      <c r="B8255" s="10"/>
      <c r="C8255" s="9"/>
      <c r="D8255" s="11"/>
      <c r="E8255" s="11"/>
      <c r="F8255" s="9"/>
      <c r="G8255" s="9"/>
      <c r="H8255" s="9"/>
      <c r="I8255" s="9"/>
      <c r="J8255" s="9"/>
      <c r="K8255" s="9"/>
      <c r="L8255" s="9"/>
      <c r="M8255" s="9"/>
      <c r="N8255" s="9"/>
      <c r="O8255" s="12"/>
      <c r="P8255" s="9"/>
      <c r="Q8255" s="9"/>
    </row>
    <row r="8256" spans="1:17" x14ac:dyDescent="0.2">
      <c r="A8256" s="9"/>
      <c r="B8256" s="10"/>
      <c r="C8256" s="9"/>
      <c r="D8256" s="11"/>
      <c r="E8256" s="11"/>
      <c r="F8256" s="9"/>
      <c r="G8256" s="9"/>
      <c r="H8256" s="9"/>
      <c r="I8256" s="9"/>
      <c r="J8256" s="9"/>
      <c r="K8256" s="9"/>
      <c r="L8256" s="9"/>
      <c r="M8256" s="9"/>
      <c r="N8256" s="9"/>
      <c r="O8256" s="12"/>
      <c r="P8256" s="9"/>
      <c r="Q8256" s="9"/>
    </row>
    <row r="8257" spans="1:17" x14ac:dyDescent="0.2">
      <c r="A8257" s="9"/>
      <c r="B8257" s="10"/>
      <c r="C8257" s="9"/>
      <c r="D8257" s="11"/>
      <c r="E8257" s="11"/>
      <c r="F8257" s="9"/>
      <c r="G8257" s="9"/>
      <c r="H8257" s="9"/>
      <c r="I8257" s="9"/>
      <c r="J8257" s="9"/>
      <c r="K8257" s="9"/>
      <c r="L8257" s="9"/>
      <c r="M8257" s="9"/>
      <c r="N8257" s="9"/>
      <c r="O8257" s="12"/>
      <c r="P8257" s="9"/>
      <c r="Q8257" s="9"/>
    </row>
    <row r="8258" spans="1:17" x14ac:dyDescent="0.2">
      <c r="A8258" s="9"/>
      <c r="B8258" s="10"/>
      <c r="C8258" s="9"/>
      <c r="D8258" s="11"/>
      <c r="E8258" s="11"/>
      <c r="F8258" s="9"/>
      <c r="G8258" s="9"/>
      <c r="H8258" s="9"/>
      <c r="I8258" s="9"/>
      <c r="J8258" s="9"/>
      <c r="K8258" s="9"/>
      <c r="L8258" s="9"/>
      <c r="M8258" s="9"/>
      <c r="N8258" s="9"/>
      <c r="O8258" s="12"/>
      <c r="P8258" s="9"/>
      <c r="Q8258" s="9"/>
    </row>
    <row r="8259" spans="1:17" x14ac:dyDescent="0.2">
      <c r="A8259" s="9"/>
      <c r="B8259" s="10"/>
      <c r="C8259" s="9"/>
      <c r="D8259" s="11"/>
      <c r="E8259" s="11"/>
      <c r="F8259" s="9"/>
      <c r="G8259" s="9"/>
      <c r="H8259" s="9"/>
      <c r="I8259" s="9"/>
      <c r="J8259" s="9"/>
      <c r="K8259" s="9"/>
      <c r="L8259" s="9"/>
      <c r="M8259" s="9"/>
      <c r="N8259" s="9"/>
      <c r="O8259" s="12"/>
      <c r="P8259" s="9"/>
      <c r="Q8259" s="9"/>
    </row>
    <row r="8260" spans="1:17" x14ac:dyDescent="0.2">
      <c r="A8260" s="9"/>
      <c r="B8260" s="10"/>
      <c r="C8260" s="9"/>
      <c r="D8260" s="11"/>
      <c r="E8260" s="11"/>
      <c r="F8260" s="9"/>
      <c r="G8260" s="9"/>
      <c r="H8260" s="9"/>
      <c r="I8260" s="9"/>
      <c r="J8260" s="9"/>
      <c r="K8260" s="9"/>
      <c r="L8260" s="9"/>
      <c r="M8260" s="9"/>
      <c r="N8260" s="9"/>
      <c r="O8260" s="12"/>
      <c r="P8260" s="9"/>
      <c r="Q8260" s="9"/>
    </row>
    <row r="8261" spans="1:17" x14ac:dyDescent="0.2">
      <c r="A8261" s="9"/>
      <c r="B8261" s="10"/>
      <c r="C8261" s="9"/>
      <c r="D8261" s="11"/>
      <c r="E8261" s="11"/>
      <c r="F8261" s="9"/>
      <c r="G8261" s="9"/>
      <c r="H8261" s="9"/>
      <c r="I8261" s="9"/>
      <c r="J8261" s="9"/>
      <c r="K8261" s="9"/>
      <c r="L8261" s="9"/>
      <c r="M8261" s="9"/>
      <c r="N8261" s="9"/>
      <c r="O8261" s="12"/>
      <c r="P8261" s="9"/>
      <c r="Q8261" s="9"/>
    </row>
    <row r="8262" spans="1:17" x14ac:dyDescent="0.2">
      <c r="A8262" s="9"/>
      <c r="B8262" s="10"/>
      <c r="C8262" s="9"/>
      <c r="D8262" s="11"/>
      <c r="E8262" s="11"/>
      <c r="F8262" s="9"/>
      <c r="G8262" s="9"/>
      <c r="H8262" s="9"/>
      <c r="I8262" s="9"/>
      <c r="J8262" s="9"/>
      <c r="K8262" s="9"/>
      <c r="L8262" s="9"/>
      <c r="M8262" s="9"/>
      <c r="N8262" s="9"/>
      <c r="O8262" s="12"/>
      <c r="P8262" s="9"/>
      <c r="Q8262" s="9"/>
    </row>
    <row r="8263" spans="1:17" x14ac:dyDescent="0.2">
      <c r="A8263" s="9"/>
      <c r="B8263" s="10"/>
      <c r="C8263" s="9"/>
      <c r="D8263" s="11"/>
      <c r="E8263" s="11"/>
      <c r="F8263" s="9"/>
      <c r="G8263" s="9"/>
      <c r="H8263" s="9"/>
      <c r="I8263" s="9"/>
      <c r="J8263" s="9"/>
      <c r="K8263" s="9"/>
      <c r="L8263" s="9"/>
      <c r="M8263" s="9"/>
      <c r="N8263" s="9"/>
      <c r="O8263" s="12"/>
      <c r="P8263" s="9"/>
      <c r="Q8263" s="9"/>
    </row>
    <row r="8264" spans="1:17" x14ac:dyDescent="0.2">
      <c r="A8264" s="9"/>
      <c r="B8264" s="10"/>
      <c r="C8264" s="9"/>
      <c r="D8264" s="11"/>
      <c r="E8264" s="11"/>
      <c r="F8264" s="9"/>
      <c r="G8264" s="9"/>
      <c r="H8264" s="9"/>
      <c r="I8264" s="9"/>
      <c r="J8264" s="9"/>
      <c r="K8264" s="9"/>
      <c r="L8264" s="9"/>
      <c r="M8264" s="9"/>
      <c r="N8264" s="9"/>
      <c r="O8264" s="12"/>
      <c r="P8264" s="9"/>
      <c r="Q8264" s="9"/>
    </row>
    <row r="8265" spans="1:17" x14ac:dyDescent="0.2">
      <c r="A8265" s="9"/>
      <c r="B8265" s="10"/>
      <c r="C8265" s="9"/>
      <c r="D8265" s="11"/>
      <c r="E8265" s="11"/>
      <c r="F8265" s="9"/>
      <c r="G8265" s="9"/>
      <c r="H8265" s="9"/>
      <c r="I8265" s="9"/>
      <c r="J8265" s="9"/>
      <c r="K8265" s="9"/>
      <c r="L8265" s="9"/>
      <c r="M8265" s="9"/>
      <c r="N8265" s="9"/>
      <c r="O8265" s="12"/>
      <c r="P8265" s="9"/>
      <c r="Q8265" s="9"/>
    </row>
    <row r="8266" spans="1:17" x14ac:dyDescent="0.2">
      <c r="A8266" s="9"/>
      <c r="B8266" s="10"/>
      <c r="C8266" s="9"/>
      <c r="D8266" s="11"/>
      <c r="E8266" s="11"/>
      <c r="F8266" s="9"/>
      <c r="G8266" s="9"/>
      <c r="H8266" s="9"/>
      <c r="I8266" s="9"/>
      <c r="J8266" s="9"/>
      <c r="K8266" s="9"/>
      <c r="L8266" s="9"/>
      <c r="M8266" s="9"/>
      <c r="N8266" s="9"/>
      <c r="O8266" s="12"/>
      <c r="P8266" s="9"/>
      <c r="Q8266" s="9"/>
    </row>
    <row r="8267" spans="1:17" x14ac:dyDescent="0.2">
      <c r="A8267" s="9"/>
      <c r="B8267" s="10"/>
      <c r="C8267" s="9"/>
      <c r="D8267" s="11"/>
      <c r="E8267" s="11"/>
      <c r="F8267" s="9"/>
      <c r="G8267" s="9"/>
      <c r="H8267" s="9"/>
      <c r="I8267" s="9"/>
      <c r="J8267" s="9"/>
      <c r="K8267" s="9"/>
      <c r="L8267" s="9"/>
      <c r="M8267" s="9"/>
      <c r="N8267" s="9"/>
      <c r="O8267" s="12"/>
      <c r="P8267" s="9"/>
      <c r="Q8267" s="9"/>
    </row>
    <row r="8268" spans="1:17" x14ac:dyDescent="0.2">
      <c r="A8268" s="9"/>
      <c r="B8268" s="10"/>
      <c r="C8268" s="9"/>
      <c r="D8268" s="11"/>
      <c r="E8268" s="11"/>
      <c r="F8268" s="9"/>
      <c r="G8268" s="9"/>
      <c r="H8268" s="9"/>
      <c r="I8268" s="9"/>
      <c r="J8268" s="9"/>
      <c r="K8268" s="9"/>
      <c r="L8268" s="9"/>
      <c r="M8268" s="9"/>
      <c r="N8268" s="9"/>
      <c r="O8268" s="12"/>
      <c r="P8268" s="9"/>
      <c r="Q8268" s="9"/>
    </row>
    <row r="8269" spans="1:17" x14ac:dyDescent="0.2">
      <c r="A8269" s="9"/>
      <c r="B8269" s="10"/>
      <c r="C8269" s="9"/>
      <c r="D8269" s="11"/>
      <c r="E8269" s="11"/>
      <c r="F8269" s="9"/>
      <c r="G8269" s="9"/>
      <c r="H8269" s="9"/>
      <c r="I8269" s="9"/>
      <c r="J8269" s="9"/>
      <c r="K8269" s="9"/>
      <c r="L8269" s="9"/>
      <c r="M8269" s="9"/>
      <c r="N8269" s="9"/>
      <c r="O8269" s="12"/>
      <c r="P8269" s="9"/>
      <c r="Q8269" s="9"/>
    </row>
    <row r="8270" spans="1:17" x14ac:dyDescent="0.2">
      <c r="A8270" s="9"/>
      <c r="B8270" s="10"/>
      <c r="C8270" s="9"/>
      <c r="D8270" s="11"/>
      <c r="E8270" s="11"/>
      <c r="F8270" s="9"/>
      <c r="G8270" s="9"/>
      <c r="H8270" s="9"/>
      <c r="I8270" s="9"/>
      <c r="J8270" s="9"/>
      <c r="K8270" s="9"/>
      <c r="L8270" s="9"/>
      <c r="M8270" s="9"/>
      <c r="N8270" s="9"/>
      <c r="O8270" s="12"/>
      <c r="P8270" s="9"/>
      <c r="Q8270" s="9"/>
    </row>
    <row r="8271" spans="1:17" x14ac:dyDescent="0.2">
      <c r="A8271" s="9"/>
      <c r="B8271" s="10"/>
      <c r="C8271" s="9"/>
      <c r="D8271" s="11"/>
      <c r="E8271" s="11"/>
      <c r="F8271" s="9"/>
      <c r="G8271" s="9"/>
      <c r="H8271" s="9"/>
      <c r="I8271" s="9"/>
      <c r="J8271" s="9"/>
      <c r="K8271" s="9"/>
      <c r="L8271" s="9"/>
      <c r="M8271" s="9"/>
      <c r="N8271" s="9"/>
      <c r="O8271" s="12"/>
      <c r="P8271" s="9"/>
      <c r="Q8271" s="9"/>
    </row>
    <row r="8272" spans="1:17" x14ac:dyDescent="0.2">
      <c r="A8272" s="9"/>
      <c r="B8272" s="10"/>
      <c r="C8272" s="9"/>
      <c r="D8272" s="11"/>
      <c r="E8272" s="11"/>
      <c r="F8272" s="9"/>
      <c r="G8272" s="9"/>
      <c r="H8272" s="9"/>
      <c r="I8272" s="9"/>
      <c r="J8272" s="9"/>
      <c r="K8272" s="9"/>
      <c r="L8272" s="9"/>
      <c r="M8272" s="9"/>
      <c r="N8272" s="9"/>
      <c r="O8272" s="12"/>
      <c r="P8272" s="9"/>
      <c r="Q8272" s="9"/>
    </row>
    <row r="8273" spans="1:17" x14ac:dyDescent="0.2">
      <c r="A8273" s="9"/>
      <c r="B8273" s="10"/>
      <c r="C8273" s="9"/>
      <c r="D8273" s="11"/>
      <c r="E8273" s="11"/>
      <c r="F8273" s="9"/>
      <c r="G8273" s="9"/>
      <c r="H8273" s="9"/>
      <c r="I8273" s="9"/>
      <c r="J8273" s="9"/>
      <c r="K8273" s="9"/>
      <c r="L8273" s="9"/>
      <c r="M8273" s="9"/>
      <c r="N8273" s="9"/>
      <c r="O8273" s="12"/>
      <c r="P8273" s="9"/>
      <c r="Q8273" s="9"/>
    </row>
    <row r="8274" spans="1:17" x14ac:dyDescent="0.2">
      <c r="A8274" s="9"/>
      <c r="B8274" s="10"/>
      <c r="C8274" s="9"/>
      <c r="D8274" s="11"/>
      <c r="E8274" s="11"/>
      <c r="F8274" s="9"/>
      <c r="G8274" s="9"/>
      <c r="H8274" s="9"/>
      <c r="I8274" s="9"/>
      <c r="J8274" s="9"/>
      <c r="K8274" s="9"/>
      <c r="L8274" s="9"/>
      <c r="M8274" s="9"/>
      <c r="N8274" s="9"/>
      <c r="O8274" s="12"/>
      <c r="P8274" s="9"/>
      <c r="Q8274" s="9"/>
    </row>
    <row r="8275" spans="1:17" x14ac:dyDescent="0.2">
      <c r="A8275" s="9"/>
      <c r="B8275" s="10"/>
      <c r="C8275" s="9"/>
      <c r="D8275" s="11"/>
      <c r="E8275" s="11"/>
      <c r="F8275" s="9"/>
      <c r="G8275" s="9"/>
      <c r="H8275" s="9"/>
      <c r="I8275" s="9"/>
      <c r="J8275" s="9"/>
      <c r="K8275" s="9"/>
      <c r="L8275" s="9"/>
      <c r="M8275" s="9"/>
      <c r="N8275" s="9"/>
      <c r="O8275" s="12"/>
      <c r="P8275" s="9"/>
      <c r="Q8275" s="9"/>
    </row>
    <row r="8276" spans="1:17" x14ac:dyDescent="0.2">
      <c r="A8276" s="9"/>
      <c r="B8276" s="10"/>
      <c r="C8276" s="9"/>
      <c r="D8276" s="11"/>
      <c r="E8276" s="11"/>
      <c r="F8276" s="9"/>
      <c r="G8276" s="9"/>
      <c r="H8276" s="9"/>
      <c r="I8276" s="9"/>
      <c r="J8276" s="9"/>
      <c r="K8276" s="9"/>
      <c r="L8276" s="9"/>
      <c r="M8276" s="9"/>
      <c r="N8276" s="9"/>
      <c r="O8276" s="12"/>
      <c r="P8276" s="9"/>
      <c r="Q8276" s="9"/>
    </row>
    <row r="8277" spans="1:17" x14ac:dyDescent="0.2">
      <c r="A8277" s="9"/>
      <c r="B8277" s="10"/>
      <c r="C8277" s="9"/>
      <c r="D8277" s="11"/>
      <c r="E8277" s="11"/>
      <c r="F8277" s="9"/>
      <c r="G8277" s="9"/>
      <c r="H8277" s="9"/>
      <c r="I8277" s="9"/>
      <c r="J8277" s="9"/>
      <c r="K8277" s="9"/>
      <c r="L8277" s="9"/>
      <c r="M8277" s="9"/>
      <c r="N8277" s="9"/>
      <c r="O8277" s="12"/>
      <c r="P8277" s="9"/>
      <c r="Q8277" s="9"/>
    </row>
    <row r="8278" spans="1:17" x14ac:dyDescent="0.2">
      <c r="A8278" s="9"/>
      <c r="B8278" s="10"/>
      <c r="C8278" s="9"/>
      <c r="D8278" s="11"/>
      <c r="E8278" s="11"/>
      <c r="F8278" s="9"/>
      <c r="G8278" s="9"/>
      <c r="H8278" s="9"/>
      <c r="I8278" s="9"/>
      <c r="J8278" s="9"/>
      <c r="K8278" s="9"/>
      <c r="L8278" s="9"/>
      <c r="M8278" s="9"/>
      <c r="N8278" s="9"/>
      <c r="O8278" s="12"/>
      <c r="P8278" s="9"/>
      <c r="Q8278" s="9"/>
    </row>
    <row r="8279" spans="1:17" x14ac:dyDescent="0.2">
      <c r="A8279" s="9"/>
      <c r="B8279" s="10"/>
      <c r="C8279" s="9"/>
      <c r="D8279" s="11"/>
      <c r="E8279" s="11"/>
      <c r="F8279" s="9"/>
      <c r="G8279" s="9"/>
      <c r="H8279" s="9"/>
      <c r="I8279" s="9"/>
      <c r="J8279" s="9"/>
      <c r="K8279" s="9"/>
      <c r="L8279" s="9"/>
      <c r="M8279" s="9"/>
      <c r="N8279" s="9"/>
      <c r="O8279" s="12"/>
      <c r="P8279" s="9"/>
      <c r="Q8279" s="9"/>
    </row>
    <row r="8280" spans="1:17" x14ac:dyDescent="0.2">
      <c r="A8280" s="9"/>
      <c r="B8280" s="10"/>
      <c r="C8280" s="9"/>
      <c r="D8280" s="11"/>
      <c r="E8280" s="11"/>
      <c r="F8280" s="9"/>
      <c r="G8280" s="9"/>
      <c r="H8280" s="9"/>
      <c r="I8280" s="9"/>
      <c r="J8280" s="9"/>
      <c r="K8280" s="9"/>
      <c r="L8280" s="9"/>
      <c r="M8280" s="9"/>
      <c r="N8280" s="9"/>
      <c r="O8280" s="12"/>
      <c r="P8280" s="9"/>
      <c r="Q8280" s="9"/>
    </row>
    <row r="8281" spans="1:17" x14ac:dyDescent="0.2">
      <c r="A8281" s="9"/>
      <c r="B8281" s="10"/>
      <c r="C8281" s="9"/>
      <c r="D8281" s="11"/>
      <c r="E8281" s="11"/>
      <c r="F8281" s="9"/>
      <c r="G8281" s="9"/>
      <c r="H8281" s="9"/>
      <c r="I8281" s="9"/>
      <c r="J8281" s="9"/>
      <c r="K8281" s="9"/>
      <c r="L8281" s="9"/>
      <c r="M8281" s="9"/>
      <c r="N8281" s="9"/>
      <c r="O8281" s="12"/>
      <c r="P8281" s="9"/>
      <c r="Q8281" s="9"/>
    </row>
    <row r="8282" spans="1:17" x14ac:dyDescent="0.2">
      <c r="A8282" s="9"/>
      <c r="B8282" s="10"/>
      <c r="C8282" s="9"/>
      <c r="D8282" s="11"/>
      <c r="E8282" s="11"/>
      <c r="F8282" s="9"/>
      <c r="G8282" s="9"/>
      <c r="H8282" s="9"/>
      <c r="I8282" s="9"/>
      <c r="J8282" s="9"/>
      <c r="K8282" s="9"/>
      <c r="L8282" s="9"/>
      <c r="M8282" s="9"/>
      <c r="N8282" s="9"/>
      <c r="O8282" s="12"/>
      <c r="P8282" s="9"/>
      <c r="Q8282" s="9"/>
    </row>
    <row r="8283" spans="1:17" x14ac:dyDescent="0.2">
      <c r="A8283" s="9"/>
      <c r="B8283" s="10"/>
      <c r="C8283" s="9"/>
      <c r="D8283" s="11"/>
      <c r="E8283" s="11"/>
      <c r="F8283" s="9"/>
      <c r="G8283" s="9"/>
      <c r="H8283" s="9"/>
      <c r="I8283" s="9"/>
      <c r="J8283" s="9"/>
      <c r="K8283" s="9"/>
      <c r="L8283" s="9"/>
      <c r="M8283" s="9"/>
      <c r="N8283" s="9"/>
      <c r="O8283" s="12"/>
      <c r="P8283" s="9"/>
      <c r="Q8283" s="9"/>
    </row>
    <row r="8284" spans="1:17" x14ac:dyDescent="0.2">
      <c r="A8284" s="9"/>
      <c r="B8284" s="10"/>
      <c r="C8284" s="9"/>
      <c r="D8284" s="11"/>
      <c r="E8284" s="11"/>
      <c r="F8284" s="9"/>
      <c r="G8284" s="9"/>
      <c r="H8284" s="9"/>
      <c r="I8284" s="9"/>
      <c r="J8284" s="9"/>
      <c r="K8284" s="9"/>
      <c r="L8284" s="9"/>
      <c r="M8284" s="9"/>
      <c r="N8284" s="9"/>
      <c r="O8284" s="12"/>
      <c r="P8284" s="9"/>
      <c r="Q8284" s="9"/>
    </row>
    <row r="8285" spans="1:17" x14ac:dyDescent="0.2">
      <c r="A8285" s="9"/>
      <c r="B8285" s="10"/>
      <c r="C8285" s="9"/>
      <c r="D8285" s="11"/>
      <c r="E8285" s="11"/>
      <c r="F8285" s="9"/>
      <c r="G8285" s="9"/>
      <c r="H8285" s="9"/>
      <c r="I8285" s="9"/>
      <c r="J8285" s="9"/>
      <c r="K8285" s="9"/>
      <c r="L8285" s="9"/>
      <c r="M8285" s="9"/>
      <c r="N8285" s="9"/>
      <c r="O8285" s="12"/>
      <c r="P8285" s="9"/>
      <c r="Q8285" s="9"/>
    </row>
    <row r="8286" spans="1:17" x14ac:dyDescent="0.2">
      <c r="A8286" s="9"/>
      <c r="B8286" s="10"/>
      <c r="C8286" s="9"/>
      <c r="D8286" s="11"/>
      <c r="E8286" s="11"/>
      <c r="F8286" s="9"/>
      <c r="G8286" s="9"/>
      <c r="H8286" s="9"/>
      <c r="I8286" s="9"/>
      <c r="J8286" s="9"/>
      <c r="K8286" s="9"/>
      <c r="L8286" s="9"/>
      <c r="M8286" s="9"/>
      <c r="N8286" s="9"/>
      <c r="O8286" s="12"/>
      <c r="P8286" s="9"/>
      <c r="Q8286" s="9"/>
    </row>
    <row r="8287" spans="1:17" x14ac:dyDescent="0.2">
      <c r="A8287" s="9"/>
      <c r="B8287" s="10"/>
      <c r="C8287" s="9"/>
      <c r="D8287" s="11"/>
      <c r="E8287" s="11"/>
      <c r="F8287" s="9"/>
      <c r="G8287" s="9"/>
      <c r="H8287" s="9"/>
      <c r="I8287" s="9"/>
      <c r="J8287" s="9"/>
      <c r="K8287" s="9"/>
      <c r="L8287" s="9"/>
      <c r="M8287" s="9"/>
      <c r="N8287" s="9"/>
      <c r="O8287" s="12"/>
      <c r="P8287" s="9"/>
      <c r="Q8287" s="9"/>
    </row>
    <row r="8288" spans="1:17" x14ac:dyDescent="0.2">
      <c r="A8288" s="9"/>
      <c r="B8288" s="10"/>
      <c r="C8288" s="9"/>
      <c r="D8288" s="11"/>
      <c r="E8288" s="11"/>
      <c r="F8288" s="9"/>
      <c r="G8288" s="9"/>
      <c r="H8288" s="9"/>
      <c r="I8288" s="9"/>
      <c r="J8288" s="9"/>
      <c r="K8288" s="9"/>
      <c r="L8288" s="9"/>
      <c r="M8288" s="9"/>
      <c r="N8288" s="9"/>
      <c r="O8288" s="12"/>
      <c r="P8288" s="9"/>
      <c r="Q8288" s="9"/>
    </row>
    <row r="8289" spans="1:17" x14ac:dyDescent="0.2">
      <c r="A8289" s="9"/>
      <c r="B8289" s="10"/>
      <c r="C8289" s="9"/>
      <c r="D8289" s="11"/>
      <c r="E8289" s="11"/>
      <c r="F8289" s="9"/>
      <c r="G8289" s="9"/>
      <c r="H8289" s="9"/>
      <c r="I8289" s="9"/>
      <c r="J8289" s="9"/>
      <c r="K8289" s="9"/>
      <c r="L8289" s="9"/>
      <c r="M8289" s="9"/>
      <c r="N8289" s="9"/>
      <c r="O8289" s="12"/>
      <c r="P8289" s="9"/>
      <c r="Q8289" s="9"/>
    </row>
    <row r="8290" spans="1:17" x14ac:dyDescent="0.2">
      <c r="A8290" s="9"/>
      <c r="B8290" s="10"/>
      <c r="C8290" s="9"/>
      <c r="D8290" s="11"/>
      <c r="E8290" s="11"/>
      <c r="F8290" s="9"/>
      <c r="G8290" s="9"/>
      <c r="H8290" s="9"/>
      <c r="I8290" s="9"/>
      <c r="J8290" s="9"/>
      <c r="K8290" s="9"/>
      <c r="L8290" s="9"/>
      <c r="M8290" s="9"/>
      <c r="N8290" s="9"/>
      <c r="O8290" s="12"/>
      <c r="P8290" s="9"/>
      <c r="Q8290" s="9"/>
    </row>
    <row r="8291" spans="1:17" x14ac:dyDescent="0.2">
      <c r="A8291" s="9"/>
      <c r="B8291" s="10"/>
      <c r="C8291" s="9"/>
      <c r="D8291" s="11"/>
      <c r="E8291" s="11"/>
      <c r="F8291" s="9"/>
      <c r="G8291" s="9"/>
      <c r="H8291" s="9"/>
      <c r="I8291" s="9"/>
      <c r="J8291" s="9"/>
      <c r="K8291" s="9"/>
      <c r="L8291" s="9"/>
      <c r="M8291" s="9"/>
      <c r="N8291" s="9"/>
      <c r="O8291" s="12"/>
      <c r="P8291" s="9"/>
      <c r="Q8291" s="9"/>
    </row>
    <row r="8292" spans="1:17" x14ac:dyDescent="0.2">
      <c r="A8292" s="9"/>
      <c r="B8292" s="10"/>
      <c r="C8292" s="9"/>
      <c r="D8292" s="11"/>
      <c r="E8292" s="11"/>
      <c r="F8292" s="9"/>
      <c r="G8292" s="9"/>
      <c r="H8292" s="9"/>
      <c r="I8292" s="9"/>
      <c r="J8292" s="9"/>
      <c r="K8292" s="9"/>
      <c r="L8292" s="9"/>
      <c r="M8292" s="9"/>
      <c r="N8292" s="9"/>
      <c r="O8292" s="12"/>
      <c r="P8292" s="9"/>
      <c r="Q8292" s="9"/>
    </row>
    <row r="8293" spans="1:17" x14ac:dyDescent="0.2">
      <c r="A8293" s="9"/>
      <c r="B8293" s="10"/>
      <c r="C8293" s="9"/>
      <c r="D8293" s="11"/>
      <c r="E8293" s="11"/>
      <c r="F8293" s="9"/>
      <c r="G8293" s="9"/>
      <c r="H8293" s="9"/>
      <c r="I8293" s="9"/>
      <c r="J8293" s="9"/>
      <c r="K8293" s="9"/>
      <c r="L8293" s="9"/>
      <c r="M8293" s="9"/>
      <c r="N8293" s="9"/>
      <c r="O8293" s="12"/>
      <c r="P8293" s="9"/>
      <c r="Q8293" s="9"/>
    </row>
    <row r="8294" spans="1:17" x14ac:dyDescent="0.2">
      <c r="A8294" s="9"/>
      <c r="B8294" s="10"/>
      <c r="C8294" s="9"/>
      <c r="D8294" s="11"/>
      <c r="E8294" s="11"/>
      <c r="F8294" s="9"/>
      <c r="G8294" s="9"/>
      <c r="H8294" s="9"/>
      <c r="I8294" s="9"/>
      <c r="J8294" s="9"/>
      <c r="K8294" s="9"/>
      <c r="L8294" s="9"/>
      <c r="M8294" s="9"/>
      <c r="N8294" s="9"/>
      <c r="O8294" s="12"/>
      <c r="P8294" s="9"/>
      <c r="Q8294" s="9"/>
    </row>
    <row r="8295" spans="1:17" x14ac:dyDescent="0.2">
      <c r="A8295" s="9"/>
      <c r="B8295" s="10"/>
      <c r="C8295" s="9"/>
      <c r="D8295" s="11"/>
      <c r="E8295" s="11"/>
      <c r="F8295" s="9"/>
      <c r="G8295" s="9"/>
      <c r="H8295" s="9"/>
      <c r="I8295" s="9"/>
      <c r="J8295" s="9"/>
      <c r="K8295" s="9"/>
      <c r="L8295" s="9"/>
      <c r="M8295" s="9"/>
      <c r="N8295" s="9"/>
      <c r="O8295" s="12"/>
      <c r="P8295" s="9"/>
      <c r="Q8295" s="9"/>
    </row>
    <row r="8296" spans="1:17" x14ac:dyDescent="0.2">
      <c r="A8296" s="9"/>
      <c r="B8296" s="10"/>
      <c r="C8296" s="9"/>
      <c r="D8296" s="11"/>
      <c r="E8296" s="11"/>
      <c r="F8296" s="9"/>
      <c r="G8296" s="9"/>
      <c r="H8296" s="9"/>
      <c r="I8296" s="9"/>
      <c r="J8296" s="9"/>
      <c r="K8296" s="9"/>
      <c r="L8296" s="9"/>
      <c r="M8296" s="9"/>
      <c r="N8296" s="9"/>
      <c r="O8296" s="12"/>
      <c r="P8296" s="9"/>
      <c r="Q8296" s="9"/>
    </row>
    <row r="8297" spans="1:17" x14ac:dyDescent="0.2">
      <c r="A8297" s="9"/>
      <c r="B8297" s="10"/>
      <c r="C8297" s="9"/>
      <c r="D8297" s="11"/>
      <c r="E8297" s="11"/>
      <c r="F8297" s="9"/>
      <c r="G8297" s="9"/>
      <c r="H8297" s="9"/>
      <c r="I8297" s="9"/>
      <c r="J8297" s="9"/>
      <c r="K8297" s="9"/>
      <c r="L8297" s="9"/>
      <c r="M8297" s="9"/>
      <c r="N8297" s="9"/>
      <c r="O8297" s="12"/>
      <c r="P8297" s="9"/>
      <c r="Q8297" s="9"/>
    </row>
    <row r="8298" spans="1:17" x14ac:dyDescent="0.2">
      <c r="A8298" s="9"/>
      <c r="B8298" s="10"/>
      <c r="C8298" s="9"/>
      <c r="D8298" s="11"/>
      <c r="E8298" s="11"/>
      <c r="F8298" s="9"/>
      <c r="G8298" s="9"/>
      <c r="H8298" s="9"/>
      <c r="I8298" s="9"/>
      <c r="J8298" s="9"/>
      <c r="K8298" s="9"/>
      <c r="L8298" s="9"/>
      <c r="M8298" s="9"/>
      <c r="N8298" s="9"/>
      <c r="O8298" s="12"/>
      <c r="P8298" s="9"/>
      <c r="Q8298" s="9"/>
    </row>
    <row r="8299" spans="1:17" x14ac:dyDescent="0.2">
      <c r="A8299" s="9"/>
      <c r="B8299" s="10"/>
      <c r="C8299" s="9"/>
      <c r="D8299" s="11"/>
      <c r="E8299" s="11"/>
      <c r="F8299" s="9"/>
      <c r="G8299" s="9"/>
      <c r="H8299" s="9"/>
      <c r="I8299" s="9"/>
      <c r="J8299" s="9"/>
      <c r="K8299" s="9"/>
      <c r="L8299" s="9"/>
      <c r="M8299" s="9"/>
      <c r="N8299" s="9"/>
      <c r="O8299" s="12"/>
      <c r="P8299" s="9"/>
      <c r="Q8299" s="9"/>
    </row>
    <row r="8300" spans="1:17" x14ac:dyDescent="0.2">
      <c r="A8300" s="9"/>
      <c r="B8300" s="10"/>
      <c r="C8300" s="9"/>
      <c r="D8300" s="11"/>
      <c r="E8300" s="11"/>
      <c r="F8300" s="9"/>
      <c r="G8300" s="9"/>
      <c r="H8300" s="9"/>
      <c r="I8300" s="9"/>
      <c r="J8300" s="9"/>
      <c r="K8300" s="9"/>
      <c r="L8300" s="9"/>
      <c r="M8300" s="9"/>
      <c r="N8300" s="9"/>
      <c r="O8300" s="12"/>
      <c r="P8300" s="9"/>
      <c r="Q8300" s="9"/>
    </row>
    <row r="8301" spans="1:17" x14ac:dyDescent="0.2">
      <c r="A8301" s="9"/>
      <c r="B8301" s="10"/>
      <c r="C8301" s="9"/>
      <c r="D8301" s="11"/>
      <c r="E8301" s="11"/>
      <c r="F8301" s="9"/>
      <c r="G8301" s="9"/>
      <c r="H8301" s="9"/>
      <c r="I8301" s="9"/>
      <c r="J8301" s="9"/>
      <c r="K8301" s="9"/>
      <c r="L8301" s="9"/>
      <c r="M8301" s="9"/>
      <c r="N8301" s="9"/>
      <c r="O8301" s="12"/>
      <c r="P8301" s="9"/>
      <c r="Q8301" s="9"/>
    </row>
    <row r="8302" spans="1:17" x14ac:dyDescent="0.2">
      <c r="A8302" s="9"/>
      <c r="B8302" s="10"/>
      <c r="C8302" s="9"/>
      <c r="D8302" s="11"/>
      <c r="E8302" s="11"/>
      <c r="F8302" s="9"/>
      <c r="G8302" s="9"/>
      <c r="H8302" s="9"/>
      <c r="I8302" s="9"/>
      <c r="J8302" s="9"/>
      <c r="K8302" s="9"/>
      <c r="L8302" s="9"/>
      <c r="M8302" s="9"/>
      <c r="N8302" s="9"/>
      <c r="O8302" s="12"/>
      <c r="P8302" s="9"/>
      <c r="Q8302" s="9"/>
    </row>
    <row r="8303" spans="1:17" x14ac:dyDescent="0.2">
      <c r="A8303" s="9"/>
      <c r="B8303" s="10"/>
      <c r="C8303" s="9"/>
      <c r="D8303" s="11"/>
      <c r="E8303" s="11"/>
      <c r="F8303" s="9"/>
      <c r="G8303" s="9"/>
      <c r="H8303" s="9"/>
      <c r="I8303" s="9"/>
      <c r="J8303" s="9"/>
      <c r="K8303" s="9"/>
      <c r="L8303" s="9"/>
      <c r="M8303" s="9"/>
      <c r="N8303" s="9"/>
      <c r="O8303" s="12"/>
      <c r="P8303" s="9"/>
      <c r="Q8303" s="9"/>
    </row>
    <row r="8304" spans="1:17" x14ac:dyDescent="0.2">
      <c r="A8304" s="9"/>
      <c r="B8304" s="10"/>
      <c r="C8304" s="9"/>
      <c r="D8304" s="11"/>
      <c r="E8304" s="11"/>
      <c r="F8304" s="9"/>
      <c r="G8304" s="9"/>
      <c r="H8304" s="9"/>
      <c r="I8304" s="9"/>
      <c r="J8304" s="9"/>
      <c r="K8304" s="9"/>
      <c r="L8304" s="9"/>
      <c r="M8304" s="9"/>
      <c r="N8304" s="9"/>
      <c r="O8304" s="12"/>
      <c r="P8304" s="9"/>
      <c r="Q8304" s="9"/>
    </row>
    <row r="8305" spans="1:17" x14ac:dyDescent="0.2">
      <c r="A8305" s="9"/>
      <c r="B8305" s="10"/>
      <c r="C8305" s="9"/>
      <c r="D8305" s="11"/>
      <c r="E8305" s="11"/>
      <c r="F8305" s="9"/>
      <c r="G8305" s="9"/>
      <c r="H8305" s="9"/>
      <c r="I8305" s="9"/>
      <c r="J8305" s="9"/>
      <c r="K8305" s="9"/>
      <c r="L8305" s="9"/>
      <c r="M8305" s="9"/>
      <c r="N8305" s="9"/>
      <c r="O8305" s="12"/>
      <c r="P8305" s="9"/>
      <c r="Q8305" s="9"/>
    </row>
    <row r="8306" spans="1:17" x14ac:dyDescent="0.2">
      <c r="A8306" s="9"/>
      <c r="B8306" s="10"/>
      <c r="C8306" s="9"/>
      <c r="D8306" s="11"/>
      <c r="E8306" s="11"/>
      <c r="F8306" s="9"/>
      <c r="G8306" s="9"/>
      <c r="H8306" s="9"/>
      <c r="I8306" s="9"/>
      <c r="J8306" s="9"/>
      <c r="K8306" s="9"/>
      <c r="L8306" s="9"/>
      <c r="M8306" s="9"/>
      <c r="N8306" s="9"/>
      <c r="O8306" s="12"/>
      <c r="P8306" s="9"/>
      <c r="Q8306" s="9"/>
    </row>
    <row r="8307" spans="1:17" x14ac:dyDescent="0.2">
      <c r="A8307" s="9"/>
      <c r="B8307" s="10"/>
      <c r="C8307" s="9"/>
      <c r="D8307" s="11"/>
      <c r="E8307" s="11"/>
      <c r="F8307" s="9"/>
      <c r="G8307" s="9"/>
      <c r="H8307" s="9"/>
      <c r="I8307" s="9"/>
      <c r="J8307" s="9"/>
      <c r="K8307" s="9"/>
      <c r="L8307" s="9"/>
      <c r="M8307" s="9"/>
      <c r="N8307" s="9"/>
      <c r="O8307" s="12"/>
      <c r="P8307" s="9"/>
      <c r="Q8307" s="9"/>
    </row>
    <row r="8308" spans="1:17" x14ac:dyDescent="0.2">
      <c r="A8308" s="9"/>
      <c r="B8308" s="10"/>
      <c r="C8308" s="9"/>
      <c r="D8308" s="11"/>
      <c r="E8308" s="11"/>
      <c r="F8308" s="9"/>
      <c r="G8308" s="9"/>
      <c r="H8308" s="9"/>
      <c r="I8308" s="9"/>
      <c r="J8308" s="9"/>
      <c r="K8308" s="9"/>
      <c r="L8308" s="9"/>
      <c r="M8308" s="9"/>
      <c r="N8308" s="9"/>
      <c r="O8308" s="12"/>
      <c r="P8308" s="9"/>
      <c r="Q8308" s="9"/>
    </row>
    <row r="8309" spans="1:17" x14ac:dyDescent="0.2">
      <c r="A8309" s="9"/>
      <c r="B8309" s="10"/>
      <c r="C8309" s="9"/>
      <c r="D8309" s="11"/>
      <c r="E8309" s="11"/>
      <c r="F8309" s="9"/>
      <c r="G8309" s="9"/>
      <c r="H8309" s="9"/>
      <c r="I8309" s="9"/>
      <c r="J8309" s="9"/>
      <c r="K8309" s="9"/>
      <c r="L8309" s="9"/>
      <c r="M8309" s="9"/>
      <c r="N8309" s="9"/>
      <c r="O8309" s="12"/>
      <c r="P8309" s="9"/>
      <c r="Q8309" s="9"/>
    </row>
    <row r="8310" spans="1:17" x14ac:dyDescent="0.2">
      <c r="A8310" s="9"/>
      <c r="B8310" s="10"/>
      <c r="C8310" s="9"/>
      <c r="D8310" s="11"/>
      <c r="E8310" s="11"/>
      <c r="F8310" s="9"/>
      <c r="G8310" s="9"/>
      <c r="H8310" s="9"/>
      <c r="I8310" s="9"/>
      <c r="J8310" s="9"/>
      <c r="K8310" s="9"/>
      <c r="L8310" s="9"/>
      <c r="M8310" s="9"/>
      <c r="N8310" s="9"/>
      <c r="O8310" s="12"/>
      <c r="P8310" s="9"/>
      <c r="Q8310" s="9"/>
    </row>
    <row r="8311" spans="1:17" x14ac:dyDescent="0.2">
      <c r="A8311" s="9"/>
      <c r="B8311" s="10"/>
      <c r="C8311" s="9"/>
      <c r="D8311" s="11"/>
      <c r="E8311" s="11"/>
      <c r="F8311" s="9"/>
      <c r="G8311" s="9"/>
      <c r="H8311" s="9"/>
      <c r="I8311" s="9"/>
      <c r="J8311" s="9"/>
      <c r="K8311" s="9"/>
      <c r="L8311" s="9"/>
      <c r="M8311" s="9"/>
      <c r="N8311" s="9"/>
      <c r="O8311" s="12"/>
      <c r="P8311" s="9"/>
      <c r="Q8311" s="9"/>
    </row>
    <row r="8312" spans="1:17" x14ac:dyDescent="0.2">
      <c r="A8312" s="9"/>
      <c r="B8312" s="10"/>
      <c r="C8312" s="9"/>
      <c r="D8312" s="11"/>
      <c r="E8312" s="11"/>
      <c r="F8312" s="9"/>
      <c r="G8312" s="9"/>
      <c r="H8312" s="9"/>
      <c r="I8312" s="9"/>
      <c r="J8312" s="9"/>
      <c r="K8312" s="9"/>
      <c r="L8312" s="9"/>
      <c r="M8312" s="9"/>
      <c r="N8312" s="9"/>
      <c r="O8312" s="12"/>
      <c r="P8312" s="9"/>
      <c r="Q8312" s="9"/>
    </row>
    <row r="8313" spans="1:17" x14ac:dyDescent="0.2">
      <c r="A8313" s="9"/>
      <c r="B8313" s="10"/>
      <c r="C8313" s="9"/>
      <c r="D8313" s="11"/>
      <c r="E8313" s="11"/>
      <c r="F8313" s="9"/>
      <c r="G8313" s="9"/>
      <c r="H8313" s="9"/>
      <c r="I8313" s="9"/>
      <c r="J8313" s="9"/>
      <c r="K8313" s="9"/>
      <c r="L8313" s="9"/>
      <c r="M8313" s="9"/>
      <c r="N8313" s="9"/>
      <c r="O8313" s="12"/>
      <c r="P8313" s="9"/>
      <c r="Q8313" s="9"/>
    </row>
    <row r="8314" spans="1:17" x14ac:dyDescent="0.2">
      <c r="A8314" s="9"/>
      <c r="B8314" s="10"/>
      <c r="C8314" s="9"/>
      <c r="D8314" s="11"/>
      <c r="E8314" s="11"/>
      <c r="F8314" s="9"/>
      <c r="G8314" s="9"/>
      <c r="H8314" s="9"/>
      <c r="I8314" s="9"/>
      <c r="J8314" s="9"/>
      <c r="K8314" s="9"/>
      <c r="L8314" s="9"/>
      <c r="M8314" s="9"/>
      <c r="N8314" s="9"/>
      <c r="O8314" s="12"/>
      <c r="P8314" s="9"/>
      <c r="Q8314" s="9"/>
    </row>
    <row r="8315" spans="1:17" x14ac:dyDescent="0.2">
      <c r="A8315" s="9"/>
      <c r="B8315" s="10"/>
      <c r="C8315" s="9"/>
      <c r="D8315" s="11"/>
      <c r="E8315" s="11"/>
      <c r="F8315" s="9"/>
      <c r="G8315" s="9"/>
      <c r="H8315" s="9"/>
      <c r="I8315" s="9"/>
      <c r="J8315" s="9"/>
      <c r="K8315" s="9"/>
      <c r="L8315" s="9"/>
      <c r="M8315" s="9"/>
      <c r="N8315" s="9"/>
      <c r="O8315" s="12"/>
      <c r="P8315" s="9"/>
      <c r="Q8315" s="9"/>
    </row>
    <row r="8316" spans="1:17" x14ac:dyDescent="0.2">
      <c r="A8316" s="9"/>
      <c r="B8316" s="10"/>
      <c r="C8316" s="9"/>
      <c r="D8316" s="11"/>
      <c r="E8316" s="11"/>
      <c r="F8316" s="9"/>
      <c r="G8316" s="9"/>
      <c r="H8316" s="9"/>
      <c r="I8316" s="9"/>
      <c r="J8316" s="9"/>
      <c r="K8316" s="9"/>
      <c r="L8316" s="9"/>
      <c r="M8316" s="9"/>
      <c r="N8316" s="9"/>
      <c r="O8316" s="12"/>
      <c r="P8316" s="9"/>
      <c r="Q8316" s="9"/>
    </row>
    <row r="8317" spans="1:17" x14ac:dyDescent="0.2">
      <c r="A8317" s="9"/>
      <c r="B8317" s="10"/>
      <c r="C8317" s="9"/>
      <c r="D8317" s="11"/>
      <c r="E8317" s="11"/>
      <c r="F8317" s="9"/>
      <c r="G8317" s="9"/>
      <c r="H8317" s="9"/>
      <c r="I8317" s="9"/>
      <c r="J8317" s="9"/>
      <c r="K8317" s="9"/>
      <c r="L8317" s="9"/>
      <c r="M8317" s="9"/>
      <c r="N8317" s="9"/>
      <c r="O8317" s="12"/>
      <c r="P8317" s="9"/>
      <c r="Q8317" s="9"/>
    </row>
    <row r="8318" spans="1:17" x14ac:dyDescent="0.2">
      <c r="A8318" s="9"/>
      <c r="B8318" s="10"/>
      <c r="C8318" s="9"/>
      <c r="D8318" s="11"/>
      <c r="E8318" s="11"/>
      <c r="F8318" s="9"/>
      <c r="G8318" s="9"/>
      <c r="H8318" s="9"/>
      <c r="I8318" s="9"/>
      <c r="J8318" s="9"/>
      <c r="K8318" s="9"/>
      <c r="L8318" s="9"/>
      <c r="M8318" s="9"/>
      <c r="N8318" s="9"/>
      <c r="O8318" s="12"/>
      <c r="P8318" s="9"/>
      <c r="Q8318" s="9"/>
    </row>
    <row r="8319" spans="1:17" x14ac:dyDescent="0.2">
      <c r="A8319" s="9"/>
      <c r="B8319" s="10"/>
      <c r="C8319" s="9"/>
      <c r="D8319" s="11"/>
      <c r="E8319" s="11"/>
      <c r="F8319" s="9"/>
      <c r="G8319" s="9"/>
      <c r="H8319" s="9"/>
      <c r="I8319" s="9"/>
      <c r="J8319" s="9"/>
      <c r="K8319" s="9"/>
      <c r="L8319" s="9"/>
      <c r="M8319" s="9"/>
      <c r="N8319" s="9"/>
      <c r="O8319" s="12"/>
      <c r="P8319" s="9"/>
      <c r="Q8319" s="9"/>
    </row>
    <row r="8320" spans="1:17" x14ac:dyDescent="0.2">
      <c r="A8320" s="9"/>
      <c r="B8320" s="10"/>
      <c r="C8320" s="9"/>
      <c r="D8320" s="11"/>
      <c r="E8320" s="11"/>
      <c r="F8320" s="9"/>
      <c r="G8320" s="9"/>
      <c r="H8320" s="9"/>
      <c r="I8320" s="9"/>
      <c r="J8320" s="9"/>
      <c r="K8320" s="9"/>
      <c r="L8320" s="9"/>
      <c r="M8320" s="9"/>
      <c r="N8320" s="9"/>
      <c r="O8320" s="12"/>
      <c r="P8320" s="9"/>
      <c r="Q8320" s="9"/>
    </row>
    <row r="8321" spans="1:17" x14ac:dyDescent="0.2">
      <c r="A8321" s="9"/>
      <c r="B8321" s="10"/>
      <c r="C8321" s="9"/>
      <c r="D8321" s="11"/>
      <c r="E8321" s="11"/>
      <c r="F8321" s="9"/>
      <c r="G8321" s="9"/>
      <c r="H8321" s="9"/>
      <c r="I8321" s="9"/>
      <c r="J8321" s="9"/>
      <c r="K8321" s="9"/>
      <c r="L8321" s="9"/>
      <c r="M8321" s="9"/>
      <c r="N8321" s="9"/>
      <c r="O8321" s="12"/>
      <c r="P8321" s="9"/>
      <c r="Q8321" s="9"/>
    </row>
    <row r="8322" spans="1:17" x14ac:dyDescent="0.2">
      <c r="A8322" s="9"/>
      <c r="B8322" s="10"/>
      <c r="C8322" s="9"/>
      <c r="D8322" s="11"/>
      <c r="E8322" s="11"/>
      <c r="F8322" s="9"/>
      <c r="G8322" s="9"/>
      <c r="H8322" s="9"/>
      <c r="I8322" s="9"/>
      <c r="J8322" s="9"/>
      <c r="K8322" s="9"/>
      <c r="L8322" s="9"/>
      <c r="M8322" s="9"/>
      <c r="N8322" s="9"/>
      <c r="O8322" s="12"/>
      <c r="P8322" s="9"/>
      <c r="Q8322" s="9"/>
    </row>
    <row r="8323" spans="1:17" x14ac:dyDescent="0.2">
      <c r="A8323" s="9"/>
      <c r="B8323" s="10"/>
      <c r="C8323" s="9"/>
      <c r="D8323" s="11"/>
      <c r="E8323" s="11"/>
      <c r="F8323" s="9"/>
      <c r="G8323" s="9"/>
      <c r="H8323" s="9"/>
      <c r="I8323" s="9"/>
      <c r="J8323" s="9"/>
      <c r="K8323" s="9"/>
      <c r="L8323" s="9"/>
      <c r="M8323" s="9"/>
      <c r="N8323" s="9"/>
      <c r="O8323" s="12"/>
      <c r="P8323" s="9"/>
      <c r="Q8323" s="9"/>
    </row>
    <row r="8324" spans="1:17" x14ac:dyDescent="0.2">
      <c r="A8324" s="9"/>
      <c r="B8324" s="10"/>
      <c r="C8324" s="9"/>
      <c r="D8324" s="11"/>
      <c r="E8324" s="11"/>
      <c r="F8324" s="9"/>
      <c r="G8324" s="9"/>
      <c r="H8324" s="9"/>
      <c r="I8324" s="9"/>
      <c r="J8324" s="9"/>
      <c r="K8324" s="9"/>
      <c r="L8324" s="9"/>
      <c r="M8324" s="9"/>
      <c r="N8324" s="9"/>
      <c r="O8324" s="12"/>
      <c r="P8324" s="9"/>
      <c r="Q8324" s="9"/>
    </row>
    <row r="8325" spans="1:17" x14ac:dyDescent="0.2">
      <c r="A8325" s="9"/>
      <c r="B8325" s="10"/>
      <c r="C8325" s="9"/>
      <c r="D8325" s="11"/>
      <c r="E8325" s="11"/>
      <c r="F8325" s="9"/>
      <c r="G8325" s="9"/>
      <c r="H8325" s="9"/>
      <c r="I8325" s="9"/>
      <c r="J8325" s="9"/>
      <c r="K8325" s="9"/>
      <c r="L8325" s="9"/>
      <c r="M8325" s="9"/>
      <c r="N8325" s="9"/>
      <c r="O8325" s="12"/>
      <c r="P8325" s="9"/>
      <c r="Q8325" s="9"/>
    </row>
    <row r="8326" spans="1:17" x14ac:dyDescent="0.2">
      <c r="A8326" s="9"/>
      <c r="B8326" s="10"/>
      <c r="C8326" s="9"/>
      <c r="D8326" s="11"/>
      <c r="E8326" s="11"/>
      <c r="F8326" s="9"/>
      <c r="G8326" s="9"/>
      <c r="H8326" s="9"/>
      <c r="I8326" s="9"/>
      <c r="J8326" s="9"/>
      <c r="K8326" s="9"/>
      <c r="L8326" s="9"/>
      <c r="M8326" s="9"/>
      <c r="N8326" s="9"/>
      <c r="O8326" s="12"/>
      <c r="P8326" s="9"/>
      <c r="Q8326" s="9"/>
    </row>
    <row r="8327" spans="1:17" x14ac:dyDescent="0.2">
      <c r="A8327" s="9"/>
      <c r="B8327" s="10"/>
      <c r="C8327" s="9"/>
      <c r="D8327" s="11"/>
      <c r="E8327" s="11"/>
      <c r="F8327" s="9"/>
      <c r="G8327" s="9"/>
      <c r="H8327" s="9"/>
      <c r="I8327" s="9"/>
      <c r="J8327" s="9"/>
      <c r="K8327" s="9"/>
      <c r="L8327" s="9"/>
      <c r="M8327" s="9"/>
      <c r="N8327" s="9"/>
      <c r="O8327" s="12"/>
      <c r="P8327" s="9"/>
      <c r="Q8327" s="9"/>
    </row>
    <row r="8328" spans="1:17" x14ac:dyDescent="0.2">
      <c r="A8328" s="9"/>
      <c r="B8328" s="10"/>
      <c r="C8328" s="9"/>
      <c r="D8328" s="11"/>
      <c r="E8328" s="11"/>
      <c r="F8328" s="9"/>
      <c r="G8328" s="9"/>
      <c r="H8328" s="9"/>
      <c r="I8328" s="9"/>
      <c r="J8328" s="9"/>
      <c r="K8328" s="9"/>
      <c r="L8328" s="9"/>
      <c r="M8328" s="9"/>
      <c r="N8328" s="9"/>
      <c r="O8328" s="12"/>
      <c r="P8328" s="9"/>
      <c r="Q8328" s="9"/>
    </row>
    <row r="8329" spans="1:17" x14ac:dyDescent="0.2">
      <c r="A8329" s="9"/>
      <c r="B8329" s="10"/>
      <c r="C8329" s="9"/>
      <c r="D8329" s="11"/>
      <c r="E8329" s="11"/>
      <c r="F8329" s="9"/>
      <c r="G8329" s="9"/>
      <c r="H8329" s="9"/>
      <c r="I8329" s="9"/>
      <c r="J8329" s="9"/>
      <c r="K8329" s="9"/>
      <c r="L8329" s="9"/>
      <c r="M8329" s="9"/>
      <c r="N8329" s="9"/>
      <c r="O8329" s="12"/>
      <c r="P8329" s="9"/>
      <c r="Q8329" s="9"/>
    </row>
    <row r="8330" spans="1:17" x14ac:dyDescent="0.2">
      <c r="A8330" s="9"/>
      <c r="B8330" s="10"/>
      <c r="C8330" s="9"/>
      <c r="D8330" s="11"/>
      <c r="E8330" s="11"/>
      <c r="F8330" s="9"/>
      <c r="G8330" s="9"/>
      <c r="H8330" s="9"/>
      <c r="I8330" s="9"/>
      <c r="J8330" s="9"/>
      <c r="K8330" s="9"/>
      <c r="L8330" s="9"/>
      <c r="M8330" s="9"/>
      <c r="N8330" s="9"/>
      <c r="O8330" s="12"/>
      <c r="P8330" s="9"/>
      <c r="Q8330" s="9"/>
    </row>
    <row r="8331" spans="1:17" x14ac:dyDescent="0.2">
      <c r="A8331" s="9"/>
      <c r="B8331" s="10"/>
      <c r="C8331" s="9"/>
      <c r="D8331" s="11"/>
      <c r="E8331" s="11"/>
      <c r="F8331" s="9"/>
      <c r="G8331" s="9"/>
      <c r="H8331" s="9"/>
      <c r="I8331" s="9"/>
      <c r="J8331" s="9"/>
      <c r="K8331" s="9"/>
      <c r="L8331" s="9"/>
      <c r="M8331" s="9"/>
      <c r="N8331" s="9"/>
      <c r="O8331" s="12"/>
      <c r="P8331" s="9"/>
      <c r="Q8331" s="9"/>
    </row>
    <row r="8332" spans="1:17" x14ac:dyDescent="0.2">
      <c r="A8332" s="9"/>
      <c r="B8332" s="10"/>
      <c r="C8332" s="9"/>
      <c r="D8332" s="11"/>
      <c r="E8332" s="11"/>
      <c r="F8332" s="9"/>
      <c r="G8332" s="9"/>
      <c r="H8332" s="9"/>
      <c r="I8332" s="9"/>
      <c r="J8332" s="9"/>
      <c r="K8332" s="9"/>
      <c r="L8332" s="9"/>
      <c r="M8332" s="9"/>
      <c r="N8332" s="9"/>
      <c r="O8332" s="12"/>
      <c r="P8332" s="9"/>
      <c r="Q8332" s="9"/>
    </row>
    <row r="8333" spans="1:17" x14ac:dyDescent="0.2">
      <c r="A8333" s="9"/>
      <c r="B8333" s="10"/>
      <c r="C8333" s="9"/>
      <c r="D8333" s="11"/>
      <c r="E8333" s="11"/>
      <c r="F8333" s="9"/>
      <c r="G8333" s="9"/>
      <c r="H8333" s="9"/>
      <c r="I8333" s="9"/>
      <c r="J8333" s="9"/>
      <c r="K8333" s="9"/>
      <c r="L8333" s="9"/>
      <c r="M8333" s="9"/>
      <c r="N8333" s="9"/>
      <c r="O8333" s="12"/>
      <c r="P8333" s="9"/>
      <c r="Q8333" s="9"/>
    </row>
    <row r="8334" spans="1:17" x14ac:dyDescent="0.2">
      <c r="A8334" s="9"/>
      <c r="B8334" s="10"/>
      <c r="C8334" s="9"/>
      <c r="D8334" s="11"/>
      <c r="E8334" s="11"/>
      <c r="F8334" s="9"/>
      <c r="G8334" s="9"/>
      <c r="H8334" s="9"/>
      <c r="I8334" s="9"/>
      <c r="J8334" s="9"/>
      <c r="K8334" s="9"/>
      <c r="L8334" s="9"/>
      <c r="M8334" s="9"/>
      <c r="N8334" s="9"/>
      <c r="O8334" s="12"/>
      <c r="P8334" s="9"/>
      <c r="Q8334" s="9"/>
    </row>
    <row r="8335" spans="1:17" x14ac:dyDescent="0.2">
      <c r="A8335" s="9"/>
      <c r="B8335" s="10"/>
      <c r="C8335" s="9"/>
      <c r="D8335" s="11"/>
      <c r="E8335" s="11"/>
      <c r="F8335" s="9"/>
      <c r="G8335" s="9"/>
      <c r="H8335" s="9"/>
      <c r="I8335" s="9"/>
      <c r="J8335" s="9"/>
      <c r="K8335" s="9"/>
      <c r="L8335" s="9"/>
      <c r="M8335" s="9"/>
      <c r="N8335" s="9"/>
      <c r="O8335" s="12"/>
      <c r="P8335" s="9"/>
      <c r="Q8335" s="9"/>
    </row>
    <row r="8336" spans="1:17" x14ac:dyDescent="0.2">
      <c r="A8336" s="9"/>
      <c r="B8336" s="10"/>
      <c r="C8336" s="9"/>
      <c r="D8336" s="11"/>
      <c r="E8336" s="11"/>
      <c r="F8336" s="9"/>
      <c r="G8336" s="9"/>
      <c r="H8336" s="9"/>
      <c r="I8336" s="9"/>
      <c r="J8336" s="9"/>
      <c r="K8336" s="9"/>
      <c r="L8336" s="9"/>
      <c r="M8336" s="9"/>
      <c r="N8336" s="9"/>
      <c r="O8336" s="12"/>
      <c r="P8336" s="9"/>
      <c r="Q8336" s="9"/>
    </row>
    <row r="8337" spans="1:17" x14ac:dyDescent="0.2">
      <c r="A8337" s="9"/>
      <c r="B8337" s="10"/>
      <c r="C8337" s="9"/>
      <c r="D8337" s="11"/>
      <c r="E8337" s="11"/>
      <c r="F8337" s="9"/>
      <c r="G8337" s="9"/>
      <c r="H8337" s="9"/>
      <c r="I8337" s="9"/>
      <c r="J8337" s="9"/>
      <c r="K8337" s="9"/>
      <c r="L8337" s="9"/>
      <c r="M8337" s="9"/>
      <c r="N8337" s="9"/>
      <c r="O8337" s="12"/>
      <c r="P8337" s="9"/>
      <c r="Q8337" s="9"/>
    </row>
    <row r="8338" spans="1:17" x14ac:dyDescent="0.2">
      <c r="A8338" s="9"/>
      <c r="B8338" s="10"/>
      <c r="C8338" s="9"/>
      <c r="D8338" s="11"/>
      <c r="E8338" s="11"/>
      <c r="F8338" s="9"/>
      <c r="G8338" s="9"/>
      <c r="H8338" s="9"/>
      <c r="I8338" s="9"/>
      <c r="J8338" s="9"/>
      <c r="K8338" s="9"/>
      <c r="L8338" s="9"/>
      <c r="M8338" s="9"/>
      <c r="N8338" s="9"/>
      <c r="O8338" s="12"/>
      <c r="P8338" s="9"/>
      <c r="Q8338" s="9"/>
    </row>
    <row r="8339" spans="1:17" x14ac:dyDescent="0.2">
      <c r="A8339" s="9"/>
      <c r="B8339" s="10"/>
      <c r="C8339" s="9"/>
      <c r="D8339" s="11"/>
      <c r="E8339" s="11"/>
      <c r="F8339" s="9"/>
      <c r="G8339" s="9"/>
      <c r="H8339" s="9"/>
      <c r="I8339" s="9"/>
      <c r="J8339" s="9"/>
      <c r="K8339" s="9"/>
      <c r="L8339" s="9"/>
      <c r="M8339" s="9"/>
      <c r="N8339" s="9"/>
      <c r="O8339" s="12"/>
      <c r="P8339" s="9"/>
      <c r="Q8339" s="9"/>
    </row>
    <row r="8340" spans="1:17" x14ac:dyDescent="0.2">
      <c r="A8340" s="9"/>
      <c r="B8340" s="10"/>
      <c r="C8340" s="9"/>
      <c r="D8340" s="11"/>
      <c r="E8340" s="11"/>
      <c r="F8340" s="9"/>
      <c r="G8340" s="9"/>
      <c r="H8340" s="9"/>
      <c r="I8340" s="9"/>
      <c r="J8340" s="9"/>
      <c r="K8340" s="9"/>
      <c r="L8340" s="9"/>
      <c r="M8340" s="9"/>
      <c r="N8340" s="9"/>
      <c r="O8340" s="12"/>
      <c r="P8340" s="9"/>
      <c r="Q8340" s="9"/>
    </row>
    <row r="8341" spans="1:17" x14ac:dyDescent="0.2">
      <c r="A8341" s="9"/>
      <c r="B8341" s="10"/>
      <c r="C8341" s="9"/>
      <c r="D8341" s="11"/>
      <c r="E8341" s="11"/>
      <c r="F8341" s="9"/>
      <c r="G8341" s="9"/>
      <c r="H8341" s="9"/>
      <c r="I8341" s="9"/>
      <c r="J8341" s="9"/>
      <c r="K8341" s="9"/>
      <c r="L8341" s="9"/>
      <c r="M8341" s="9"/>
      <c r="N8341" s="9"/>
      <c r="O8341" s="12"/>
      <c r="P8341" s="9"/>
      <c r="Q8341" s="9"/>
    </row>
    <row r="8342" spans="1:17" x14ac:dyDescent="0.2">
      <c r="A8342" s="9"/>
      <c r="B8342" s="10"/>
      <c r="C8342" s="9"/>
      <c r="D8342" s="11"/>
      <c r="E8342" s="11"/>
      <c r="F8342" s="9"/>
      <c r="G8342" s="9"/>
      <c r="H8342" s="9"/>
      <c r="I8342" s="9"/>
      <c r="J8342" s="9"/>
      <c r="K8342" s="9"/>
      <c r="L8342" s="9"/>
      <c r="M8342" s="9"/>
      <c r="N8342" s="9"/>
      <c r="O8342" s="12"/>
      <c r="P8342" s="9"/>
      <c r="Q8342" s="9"/>
    </row>
    <row r="8343" spans="1:17" x14ac:dyDescent="0.2">
      <c r="A8343" s="9"/>
      <c r="B8343" s="10"/>
      <c r="C8343" s="9"/>
      <c r="D8343" s="11"/>
      <c r="E8343" s="11"/>
      <c r="F8343" s="9"/>
      <c r="G8343" s="9"/>
      <c r="H8343" s="9"/>
      <c r="I8343" s="9"/>
      <c r="J8343" s="9"/>
      <c r="K8343" s="9"/>
      <c r="L8343" s="9"/>
      <c r="M8343" s="9"/>
      <c r="N8343" s="9"/>
      <c r="O8343" s="12"/>
      <c r="P8343" s="9"/>
      <c r="Q8343" s="9"/>
    </row>
    <row r="8344" spans="1:17" x14ac:dyDescent="0.2">
      <c r="A8344" s="9"/>
      <c r="B8344" s="10"/>
      <c r="C8344" s="9"/>
      <c r="D8344" s="11"/>
      <c r="E8344" s="11"/>
      <c r="F8344" s="9"/>
      <c r="G8344" s="9"/>
      <c r="H8344" s="9"/>
      <c r="I8344" s="9"/>
      <c r="J8344" s="9"/>
      <c r="K8344" s="9"/>
      <c r="L8344" s="9"/>
      <c r="M8344" s="9"/>
      <c r="N8344" s="9"/>
      <c r="O8344" s="12"/>
      <c r="P8344" s="9"/>
      <c r="Q8344" s="9"/>
    </row>
    <row r="8345" spans="1:17" x14ac:dyDescent="0.2">
      <c r="A8345" s="9"/>
      <c r="B8345" s="10"/>
      <c r="C8345" s="9"/>
      <c r="D8345" s="11"/>
      <c r="E8345" s="11"/>
      <c r="F8345" s="9"/>
      <c r="G8345" s="9"/>
      <c r="H8345" s="9"/>
      <c r="I8345" s="9"/>
      <c r="J8345" s="9"/>
      <c r="K8345" s="9"/>
      <c r="L8345" s="9"/>
      <c r="M8345" s="9"/>
      <c r="N8345" s="9"/>
      <c r="O8345" s="12"/>
      <c r="P8345" s="9"/>
      <c r="Q8345" s="9"/>
    </row>
    <row r="8346" spans="1:17" x14ac:dyDescent="0.2">
      <c r="A8346" s="9"/>
      <c r="B8346" s="10"/>
      <c r="C8346" s="9"/>
      <c r="D8346" s="11"/>
      <c r="E8346" s="11"/>
      <c r="F8346" s="9"/>
      <c r="G8346" s="9"/>
      <c r="H8346" s="9"/>
      <c r="I8346" s="9"/>
      <c r="J8346" s="9"/>
      <c r="K8346" s="9"/>
      <c r="L8346" s="9"/>
      <c r="M8346" s="9"/>
      <c r="N8346" s="9"/>
      <c r="O8346" s="12"/>
      <c r="P8346" s="9"/>
      <c r="Q8346" s="9"/>
    </row>
    <row r="8347" spans="1:17" x14ac:dyDescent="0.2">
      <c r="A8347" s="9"/>
      <c r="B8347" s="10"/>
      <c r="C8347" s="9"/>
      <c r="D8347" s="11"/>
      <c r="E8347" s="11"/>
      <c r="F8347" s="9"/>
      <c r="G8347" s="9"/>
      <c r="H8347" s="9"/>
      <c r="I8347" s="9"/>
      <c r="J8347" s="9"/>
      <c r="K8347" s="9"/>
      <c r="L8347" s="9"/>
      <c r="M8347" s="9"/>
      <c r="N8347" s="9"/>
      <c r="O8347" s="12"/>
      <c r="P8347" s="9"/>
      <c r="Q8347" s="9"/>
    </row>
    <row r="8348" spans="1:17" x14ac:dyDescent="0.2">
      <c r="A8348" s="9"/>
      <c r="B8348" s="10"/>
      <c r="C8348" s="9"/>
      <c r="D8348" s="11"/>
      <c r="E8348" s="11"/>
      <c r="F8348" s="9"/>
      <c r="G8348" s="9"/>
      <c r="H8348" s="9"/>
      <c r="I8348" s="9"/>
      <c r="J8348" s="9"/>
      <c r="K8348" s="9"/>
      <c r="L8348" s="9"/>
      <c r="M8348" s="9"/>
      <c r="N8348" s="9"/>
      <c r="O8348" s="12"/>
      <c r="P8348" s="9"/>
      <c r="Q8348" s="9"/>
    </row>
    <row r="8349" spans="1:17" x14ac:dyDescent="0.2">
      <c r="A8349" s="9"/>
      <c r="B8349" s="10"/>
      <c r="C8349" s="9"/>
      <c r="D8349" s="11"/>
      <c r="E8349" s="11"/>
      <c r="F8349" s="9"/>
      <c r="G8349" s="9"/>
      <c r="H8349" s="9"/>
      <c r="I8349" s="9"/>
      <c r="J8349" s="9"/>
      <c r="K8349" s="9"/>
      <c r="L8349" s="9"/>
      <c r="M8349" s="9"/>
      <c r="N8349" s="9"/>
      <c r="O8349" s="12"/>
      <c r="P8349" s="9"/>
      <c r="Q8349" s="9"/>
    </row>
    <row r="8350" spans="1:17" x14ac:dyDescent="0.2">
      <c r="A8350" s="9"/>
      <c r="B8350" s="10"/>
      <c r="C8350" s="9"/>
      <c r="D8350" s="11"/>
      <c r="E8350" s="11"/>
      <c r="F8350" s="9"/>
      <c r="G8350" s="9"/>
      <c r="H8350" s="9"/>
      <c r="I8350" s="9"/>
      <c r="J8350" s="9"/>
      <c r="K8350" s="9"/>
      <c r="L8350" s="9"/>
      <c r="M8350" s="9"/>
      <c r="N8350" s="9"/>
      <c r="O8350" s="12"/>
      <c r="P8350" s="9"/>
      <c r="Q8350" s="9"/>
    </row>
    <row r="8351" spans="1:17" x14ac:dyDescent="0.2">
      <c r="A8351" s="9"/>
      <c r="B8351" s="10"/>
      <c r="C8351" s="9"/>
      <c r="D8351" s="11"/>
      <c r="E8351" s="11"/>
      <c r="F8351" s="9"/>
      <c r="G8351" s="9"/>
      <c r="H8351" s="9"/>
      <c r="I8351" s="9"/>
      <c r="J8351" s="9"/>
      <c r="K8351" s="9"/>
      <c r="L8351" s="9"/>
      <c r="M8351" s="9"/>
      <c r="N8351" s="9"/>
      <c r="O8351" s="12"/>
      <c r="P8351" s="9"/>
      <c r="Q8351" s="9"/>
    </row>
    <row r="8352" spans="1:17" x14ac:dyDescent="0.2">
      <c r="A8352" s="9"/>
      <c r="B8352" s="10"/>
      <c r="C8352" s="9"/>
      <c r="D8352" s="11"/>
      <c r="E8352" s="11"/>
      <c r="F8352" s="9"/>
      <c r="G8352" s="9"/>
      <c r="H8352" s="9"/>
      <c r="I8352" s="9"/>
      <c r="J8352" s="9"/>
      <c r="K8352" s="9"/>
      <c r="L8352" s="9"/>
      <c r="M8352" s="9"/>
      <c r="N8352" s="9"/>
      <c r="O8352" s="12"/>
      <c r="P8352" s="9"/>
      <c r="Q8352" s="9"/>
    </row>
    <row r="8353" spans="1:17" x14ac:dyDescent="0.2">
      <c r="A8353" s="9"/>
      <c r="B8353" s="10"/>
      <c r="C8353" s="9"/>
      <c r="D8353" s="11"/>
      <c r="E8353" s="11"/>
      <c r="F8353" s="9"/>
      <c r="G8353" s="9"/>
      <c r="H8353" s="9"/>
      <c r="I8353" s="9"/>
      <c r="J8353" s="9"/>
      <c r="K8353" s="9"/>
      <c r="L8353" s="9"/>
      <c r="M8353" s="9"/>
      <c r="N8353" s="9"/>
      <c r="O8353" s="12"/>
      <c r="P8353" s="9"/>
      <c r="Q8353" s="9"/>
    </row>
    <row r="8354" spans="1:17" x14ac:dyDescent="0.2">
      <c r="A8354" s="9"/>
      <c r="B8354" s="10"/>
      <c r="C8354" s="9"/>
      <c r="D8354" s="11"/>
      <c r="E8354" s="11"/>
      <c r="F8354" s="9"/>
      <c r="G8354" s="9"/>
      <c r="H8354" s="9"/>
      <c r="I8354" s="9"/>
      <c r="J8354" s="9"/>
      <c r="K8354" s="9"/>
      <c r="L8354" s="9"/>
      <c r="M8354" s="9"/>
      <c r="N8354" s="9"/>
      <c r="O8354" s="12"/>
      <c r="P8354" s="9"/>
      <c r="Q8354" s="9"/>
    </row>
    <row r="8355" spans="1:17" x14ac:dyDescent="0.2">
      <c r="A8355" s="9"/>
      <c r="B8355" s="10"/>
      <c r="C8355" s="9"/>
      <c r="D8355" s="11"/>
      <c r="E8355" s="11"/>
      <c r="F8355" s="9"/>
      <c r="G8355" s="9"/>
      <c r="H8355" s="9"/>
      <c r="I8355" s="9"/>
      <c r="J8355" s="9"/>
      <c r="K8355" s="9"/>
      <c r="L8355" s="9"/>
      <c r="M8355" s="9"/>
      <c r="N8355" s="9"/>
      <c r="O8355" s="12"/>
      <c r="P8355" s="9"/>
      <c r="Q8355" s="9"/>
    </row>
    <row r="8356" spans="1:17" x14ac:dyDescent="0.2">
      <c r="A8356" s="9"/>
      <c r="B8356" s="10"/>
      <c r="C8356" s="9"/>
      <c r="D8356" s="11"/>
      <c r="E8356" s="11"/>
      <c r="F8356" s="9"/>
      <c r="G8356" s="9"/>
      <c r="H8356" s="9"/>
      <c r="I8356" s="9"/>
      <c r="J8356" s="9"/>
      <c r="K8356" s="9"/>
      <c r="L8356" s="9"/>
      <c r="M8356" s="9"/>
      <c r="N8356" s="9"/>
      <c r="O8356" s="12"/>
      <c r="P8356" s="9"/>
      <c r="Q8356" s="9"/>
    </row>
    <row r="8357" spans="1:17" x14ac:dyDescent="0.2">
      <c r="A8357" s="9"/>
      <c r="B8357" s="10"/>
      <c r="C8357" s="9"/>
      <c r="D8357" s="11"/>
      <c r="E8357" s="11"/>
      <c r="F8357" s="9"/>
      <c r="G8357" s="9"/>
      <c r="H8357" s="9"/>
      <c r="I8357" s="9"/>
      <c r="J8357" s="9"/>
      <c r="K8357" s="9"/>
      <c r="L8357" s="9"/>
      <c r="M8357" s="9"/>
      <c r="N8357" s="9"/>
      <c r="O8357" s="12"/>
      <c r="P8357" s="9"/>
      <c r="Q8357" s="9"/>
    </row>
    <row r="8358" spans="1:17" x14ac:dyDescent="0.2">
      <c r="A8358" s="9"/>
      <c r="B8358" s="10"/>
      <c r="C8358" s="9"/>
      <c r="D8358" s="11"/>
      <c r="E8358" s="11"/>
      <c r="F8358" s="9"/>
      <c r="G8358" s="9"/>
      <c r="H8358" s="9"/>
      <c r="I8358" s="9"/>
      <c r="J8358" s="9"/>
      <c r="K8358" s="9"/>
      <c r="L8358" s="9"/>
      <c r="M8358" s="9"/>
      <c r="N8358" s="9"/>
      <c r="O8358" s="12"/>
      <c r="P8358" s="9"/>
      <c r="Q8358" s="9"/>
    </row>
    <row r="8359" spans="1:17" x14ac:dyDescent="0.2">
      <c r="A8359" s="9"/>
      <c r="B8359" s="10"/>
      <c r="C8359" s="9"/>
      <c r="D8359" s="11"/>
      <c r="E8359" s="11"/>
      <c r="F8359" s="9"/>
      <c r="G8359" s="9"/>
      <c r="H8359" s="9"/>
      <c r="I8359" s="9"/>
      <c r="J8359" s="9"/>
      <c r="K8359" s="9"/>
      <c r="L8359" s="9"/>
      <c r="M8359" s="9"/>
      <c r="N8359" s="9"/>
      <c r="O8359" s="12"/>
      <c r="P8359" s="9"/>
      <c r="Q8359" s="9"/>
    </row>
    <row r="8360" spans="1:17" x14ac:dyDescent="0.2">
      <c r="A8360" s="9"/>
      <c r="B8360" s="10"/>
      <c r="C8360" s="9"/>
      <c r="D8360" s="11"/>
      <c r="E8360" s="11"/>
      <c r="F8360" s="9"/>
      <c r="G8360" s="9"/>
      <c r="H8360" s="9"/>
      <c r="I8360" s="9"/>
      <c r="J8360" s="9"/>
      <c r="K8360" s="9"/>
      <c r="L8360" s="9"/>
      <c r="M8360" s="9"/>
      <c r="N8360" s="9"/>
      <c r="O8360" s="12"/>
      <c r="P8360" s="9"/>
      <c r="Q8360" s="9"/>
    </row>
    <row r="8361" spans="1:17" x14ac:dyDescent="0.2">
      <c r="A8361" s="9"/>
      <c r="B8361" s="10"/>
      <c r="C8361" s="9"/>
      <c r="D8361" s="11"/>
      <c r="E8361" s="11"/>
      <c r="F8361" s="9"/>
      <c r="G8361" s="9"/>
      <c r="H8361" s="9"/>
      <c r="I8361" s="9"/>
      <c r="J8361" s="9"/>
      <c r="K8361" s="9"/>
      <c r="L8361" s="9"/>
      <c r="M8361" s="9"/>
      <c r="N8361" s="9"/>
      <c r="O8361" s="12"/>
      <c r="P8361" s="9"/>
      <c r="Q8361" s="9"/>
    </row>
    <row r="8362" spans="1:17" x14ac:dyDescent="0.2">
      <c r="A8362" s="9"/>
      <c r="B8362" s="10"/>
      <c r="C8362" s="9"/>
      <c r="D8362" s="11"/>
      <c r="E8362" s="11"/>
      <c r="F8362" s="9"/>
      <c r="G8362" s="9"/>
      <c r="H8362" s="9"/>
      <c r="I8362" s="9"/>
      <c r="J8362" s="9"/>
      <c r="K8362" s="9"/>
      <c r="L8362" s="9"/>
      <c r="M8362" s="9"/>
      <c r="N8362" s="9"/>
      <c r="O8362" s="12"/>
      <c r="P8362" s="9"/>
      <c r="Q8362" s="9"/>
    </row>
    <row r="8363" spans="1:17" x14ac:dyDescent="0.2">
      <c r="A8363" s="9"/>
      <c r="B8363" s="10"/>
      <c r="C8363" s="9"/>
      <c r="D8363" s="11"/>
      <c r="E8363" s="11"/>
      <c r="F8363" s="9"/>
      <c r="G8363" s="9"/>
      <c r="H8363" s="9"/>
      <c r="I8363" s="9"/>
      <c r="J8363" s="9"/>
      <c r="K8363" s="9"/>
      <c r="L8363" s="9"/>
      <c r="M8363" s="9"/>
      <c r="N8363" s="9"/>
      <c r="O8363" s="12"/>
      <c r="P8363" s="9"/>
      <c r="Q8363" s="9"/>
    </row>
    <row r="8364" spans="1:17" x14ac:dyDescent="0.2">
      <c r="A8364" s="9"/>
      <c r="B8364" s="10"/>
      <c r="C8364" s="9"/>
      <c r="D8364" s="11"/>
      <c r="E8364" s="11"/>
      <c r="F8364" s="9"/>
      <c r="G8364" s="9"/>
      <c r="H8364" s="9"/>
      <c r="I8364" s="9"/>
      <c r="J8364" s="9"/>
      <c r="K8364" s="9"/>
      <c r="L8364" s="9"/>
      <c r="M8364" s="9"/>
      <c r="N8364" s="9"/>
      <c r="O8364" s="12"/>
      <c r="P8364" s="9"/>
      <c r="Q8364" s="9"/>
    </row>
    <row r="8365" spans="1:17" x14ac:dyDescent="0.2">
      <c r="A8365" s="9"/>
      <c r="B8365" s="10"/>
      <c r="C8365" s="9"/>
      <c r="D8365" s="11"/>
      <c r="E8365" s="11"/>
      <c r="F8365" s="9"/>
      <c r="G8365" s="9"/>
      <c r="H8365" s="9"/>
      <c r="I8365" s="9"/>
      <c r="J8365" s="9"/>
      <c r="K8365" s="9"/>
      <c r="L8365" s="9"/>
      <c r="M8365" s="9"/>
      <c r="N8365" s="9"/>
      <c r="O8365" s="12"/>
      <c r="P8365" s="9"/>
      <c r="Q8365" s="9"/>
    </row>
    <row r="8366" spans="1:17" x14ac:dyDescent="0.2">
      <c r="A8366" s="9"/>
      <c r="B8366" s="10"/>
      <c r="C8366" s="9"/>
      <c r="D8366" s="11"/>
      <c r="E8366" s="11"/>
      <c r="F8366" s="9"/>
      <c r="G8366" s="9"/>
      <c r="H8366" s="9"/>
      <c r="I8366" s="9"/>
      <c r="J8366" s="9"/>
      <c r="K8366" s="9"/>
      <c r="L8366" s="9"/>
      <c r="M8366" s="9"/>
      <c r="N8366" s="9"/>
      <c r="O8366" s="12"/>
      <c r="P8366" s="9"/>
      <c r="Q8366" s="9"/>
    </row>
    <row r="8367" spans="1:17" x14ac:dyDescent="0.2">
      <c r="A8367" s="9"/>
      <c r="B8367" s="10"/>
      <c r="C8367" s="9"/>
      <c r="D8367" s="11"/>
      <c r="E8367" s="11"/>
      <c r="F8367" s="9"/>
      <c r="G8367" s="9"/>
      <c r="H8367" s="9"/>
      <c r="I8367" s="9"/>
      <c r="J8367" s="9"/>
      <c r="K8367" s="9"/>
      <c r="L8367" s="9"/>
      <c r="M8367" s="9"/>
      <c r="N8367" s="9"/>
      <c r="O8367" s="12"/>
      <c r="P8367" s="9"/>
      <c r="Q8367" s="9"/>
    </row>
    <row r="8368" spans="1:17" x14ac:dyDescent="0.2">
      <c r="A8368" s="9"/>
      <c r="B8368" s="10"/>
      <c r="C8368" s="9"/>
      <c r="D8368" s="11"/>
      <c r="E8368" s="11"/>
      <c r="F8368" s="9"/>
      <c r="G8368" s="9"/>
      <c r="H8368" s="9"/>
      <c r="I8368" s="9"/>
      <c r="J8368" s="9"/>
      <c r="K8368" s="9"/>
      <c r="L8368" s="9"/>
      <c r="M8368" s="9"/>
      <c r="N8368" s="9"/>
      <c r="O8368" s="12"/>
      <c r="P8368" s="9"/>
      <c r="Q8368" s="9"/>
    </row>
    <row r="8369" spans="1:17" x14ac:dyDescent="0.2">
      <c r="A8369" s="9"/>
      <c r="B8369" s="10"/>
      <c r="C8369" s="9"/>
      <c r="D8369" s="11"/>
      <c r="E8369" s="11"/>
      <c r="F8369" s="9"/>
      <c r="G8369" s="9"/>
      <c r="H8369" s="9"/>
      <c r="I8369" s="9"/>
      <c r="J8369" s="9"/>
      <c r="K8369" s="9"/>
      <c r="L8369" s="9"/>
      <c r="M8369" s="9"/>
      <c r="N8369" s="9"/>
      <c r="O8369" s="12"/>
      <c r="P8369" s="9"/>
      <c r="Q8369" s="9"/>
    </row>
    <row r="8370" spans="1:17" x14ac:dyDescent="0.2">
      <c r="A8370" s="9"/>
      <c r="B8370" s="10"/>
      <c r="C8370" s="9"/>
      <c r="D8370" s="11"/>
      <c r="E8370" s="11"/>
      <c r="F8370" s="9"/>
      <c r="G8370" s="9"/>
      <c r="H8370" s="9"/>
      <c r="I8370" s="9"/>
      <c r="J8370" s="9"/>
      <c r="K8370" s="9"/>
      <c r="L8370" s="9"/>
      <c r="M8370" s="9"/>
      <c r="N8370" s="9"/>
      <c r="O8370" s="12"/>
      <c r="P8370" s="9"/>
      <c r="Q8370" s="9"/>
    </row>
    <row r="8371" spans="1:17" x14ac:dyDescent="0.2">
      <c r="A8371" s="9"/>
      <c r="B8371" s="10"/>
      <c r="C8371" s="9"/>
      <c r="D8371" s="11"/>
      <c r="E8371" s="11"/>
      <c r="F8371" s="9"/>
      <c r="G8371" s="9"/>
      <c r="H8371" s="9"/>
      <c r="I8371" s="9"/>
      <c r="J8371" s="9"/>
      <c r="K8371" s="9"/>
      <c r="L8371" s="9"/>
      <c r="M8371" s="9"/>
      <c r="N8371" s="9"/>
      <c r="O8371" s="12"/>
      <c r="P8371" s="9"/>
      <c r="Q8371" s="9"/>
    </row>
    <row r="8372" spans="1:17" x14ac:dyDescent="0.2">
      <c r="A8372" s="9"/>
      <c r="B8372" s="10"/>
      <c r="C8372" s="9"/>
      <c r="D8372" s="11"/>
      <c r="E8372" s="11"/>
      <c r="F8372" s="9"/>
      <c r="G8372" s="9"/>
      <c r="H8372" s="9"/>
      <c r="I8372" s="9"/>
      <c r="J8372" s="9"/>
      <c r="K8372" s="9"/>
      <c r="L8372" s="9"/>
      <c r="M8372" s="9"/>
      <c r="N8372" s="9"/>
      <c r="O8372" s="12"/>
      <c r="P8372" s="9"/>
      <c r="Q8372" s="9"/>
    </row>
    <row r="8373" spans="1:17" x14ac:dyDescent="0.2">
      <c r="A8373" s="9"/>
      <c r="B8373" s="10"/>
      <c r="C8373" s="9"/>
      <c r="D8373" s="11"/>
      <c r="E8373" s="11"/>
      <c r="F8373" s="9"/>
      <c r="G8373" s="9"/>
      <c r="H8373" s="9"/>
      <c r="I8373" s="9"/>
      <c r="J8373" s="9"/>
      <c r="K8373" s="9"/>
      <c r="L8373" s="9"/>
      <c r="M8373" s="9"/>
      <c r="N8373" s="9"/>
      <c r="O8373" s="12"/>
      <c r="P8373" s="9"/>
      <c r="Q8373" s="9"/>
    </row>
    <row r="8374" spans="1:17" x14ac:dyDescent="0.2">
      <c r="A8374" s="9"/>
      <c r="B8374" s="10"/>
      <c r="C8374" s="9"/>
      <c r="D8374" s="11"/>
      <c r="E8374" s="11"/>
      <c r="F8374" s="9"/>
      <c r="G8374" s="9"/>
      <c r="H8374" s="9"/>
      <c r="I8374" s="9"/>
      <c r="J8374" s="9"/>
      <c r="K8374" s="9"/>
      <c r="L8374" s="9"/>
      <c r="M8374" s="9"/>
      <c r="N8374" s="9"/>
      <c r="O8374" s="12"/>
      <c r="P8374" s="9"/>
      <c r="Q8374" s="9"/>
    </row>
    <row r="8375" spans="1:17" x14ac:dyDescent="0.2">
      <c r="A8375" s="9"/>
      <c r="B8375" s="10"/>
      <c r="C8375" s="9"/>
      <c r="D8375" s="11"/>
      <c r="E8375" s="11"/>
      <c r="F8375" s="9"/>
      <c r="G8375" s="9"/>
      <c r="H8375" s="9"/>
      <c r="I8375" s="9"/>
      <c r="J8375" s="9"/>
      <c r="K8375" s="9"/>
      <c r="L8375" s="9"/>
      <c r="M8375" s="9"/>
      <c r="N8375" s="9"/>
      <c r="O8375" s="12"/>
      <c r="P8375" s="9"/>
      <c r="Q8375" s="9"/>
    </row>
    <row r="8376" spans="1:17" x14ac:dyDescent="0.2">
      <c r="A8376" s="9"/>
      <c r="B8376" s="10"/>
      <c r="C8376" s="9"/>
      <c r="D8376" s="11"/>
      <c r="E8376" s="11"/>
      <c r="F8376" s="9"/>
      <c r="G8376" s="9"/>
      <c r="H8376" s="9"/>
      <c r="I8376" s="9"/>
      <c r="J8376" s="9"/>
      <c r="K8376" s="9"/>
      <c r="L8376" s="9"/>
      <c r="M8376" s="9"/>
      <c r="N8376" s="9"/>
      <c r="O8376" s="12"/>
      <c r="P8376" s="9"/>
      <c r="Q8376" s="9"/>
    </row>
    <row r="8377" spans="1:17" x14ac:dyDescent="0.2">
      <c r="A8377" s="9"/>
      <c r="B8377" s="10"/>
      <c r="C8377" s="9"/>
      <c r="D8377" s="11"/>
      <c r="E8377" s="11"/>
      <c r="F8377" s="9"/>
      <c r="G8377" s="9"/>
      <c r="H8377" s="9"/>
      <c r="I8377" s="9"/>
      <c r="J8377" s="9"/>
      <c r="K8377" s="9"/>
      <c r="L8377" s="9"/>
      <c r="M8377" s="9"/>
      <c r="N8377" s="9"/>
      <c r="O8377" s="12"/>
      <c r="P8377" s="9"/>
      <c r="Q8377" s="9"/>
    </row>
    <row r="8378" spans="1:17" x14ac:dyDescent="0.2">
      <c r="A8378" s="9"/>
      <c r="B8378" s="10"/>
      <c r="C8378" s="9"/>
      <c r="D8378" s="11"/>
      <c r="E8378" s="11"/>
      <c r="F8378" s="9"/>
      <c r="G8378" s="9"/>
      <c r="H8378" s="9"/>
      <c r="I8378" s="9"/>
      <c r="J8378" s="9"/>
      <c r="K8378" s="9"/>
      <c r="L8378" s="9"/>
      <c r="M8378" s="9"/>
      <c r="N8378" s="9"/>
      <c r="O8378" s="12"/>
      <c r="P8378" s="9"/>
      <c r="Q8378" s="9"/>
    </row>
    <row r="8379" spans="1:17" x14ac:dyDescent="0.2">
      <c r="A8379" s="9"/>
      <c r="B8379" s="10"/>
      <c r="C8379" s="9"/>
      <c r="D8379" s="11"/>
      <c r="E8379" s="11"/>
      <c r="F8379" s="9"/>
      <c r="G8379" s="9"/>
      <c r="H8379" s="9"/>
      <c r="I8379" s="9"/>
      <c r="J8379" s="9"/>
      <c r="K8379" s="9"/>
      <c r="L8379" s="9"/>
      <c r="M8379" s="9"/>
      <c r="N8379" s="9"/>
      <c r="O8379" s="12"/>
      <c r="P8379" s="9"/>
      <c r="Q8379" s="9"/>
    </row>
    <row r="8380" spans="1:17" x14ac:dyDescent="0.2">
      <c r="A8380" s="9"/>
      <c r="B8380" s="10"/>
      <c r="C8380" s="9"/>
      <c r="D8380" s="11"/>
      <c r="E8380" s="11"/>
      <c r="F8380" s="9"/>
      <c r="G8380" s="9"/>
      <c r="H8380" s="9"/>
      <c r="I8380" s="9"/>
      <c r="J8380" s="9"/>
      <c r="K8380" s="9"/>
      <c r="L8380" s="9"/>
      <c r="M8380" s="9"/>
      <c r="N8380" s="9"/>
      <c r="O8380" s="12"/>
      <c r="P8380" s="9"/>
      <c r="Q8380" s="9"/>
    </row>
    <row r="8381" spans="1:17" x14ac:dyDescent="0.2">
      <c r="A8381" s="9"/>
      <c r="B8381" s="10"/>
      <c r="C8381" s="9"/>
      <c r="D8381" s="11"/>
      <c r="E8381" s="11"/>
      <c r="F8381" s="9"/>
      <c r="G8381" s="9"/>
      <c r="H8381" s="9"/>
      <c r="I8381" s="9"/>
      <c r="J8381" s="9"/>
      <c r="K8381" s="9"/>
      <c r="L8381" s="9"/>
      <c r="M8381" s="9"/>
      <c r="N8381" s="9"/>
      <c r="O8381" s="12"/>
      <c r="P8381" s="9"/>
      <c r="Q8381" s="9"/>
    </row>
    <row r="8382" spans="1:17" x14ac:dyDescent="0.2">
      <c r="A8382" s="9"/>
      <c r="B8382" s="10"/>
      <c r="C8382" s="9"/>
      <c r="D8382" s="11"/>
      <c r="E8382" s="11"/>
      <c r="F8382" s="9"/>
      <c r="G8382" s="9"/>
      <c r="H8382" s="9"/>
      <c r="I8382" s="9"/>
      <c r="J8382" s="9"/>
      <c r="K8382" s="9"/>
      <c r="L8382" s="9"/>
      <c r="M8382" s="9"/>
      <c r="N8382" s="9"/>
      <c r="O8382" s="12"/>
      <c r="P8382" s="9"/>
      <c r="Q8382" s="9"/>
    </row>
    <row r="8383" spans="1:17" x14ac:dyDescent="0.2">
      <c r="A8383" s="9"/>
      <c r="B8383" s="10"/>
      <c r="C8383" s="9"/>
      <c r="D8383" s="11"/>
      <c r="E8383" s="11"/>
      <c r="F8383" s="9"/>
      <c r="G8383" s="9"/>
      <c r="H8383" s="9"/>
      <c r="I8383" s="9"/>
      <c r="J8383" s="9"/>
      <c r="K8383" s="9"/>
      <c r="L8383" s="9"/>
      <c r="M8383" s="9"/>
      <c r="N8383" s="9"/>
      <c r="O8383" s="12"/>
      <c r="P8383" s="9"/>
      <c r="Q8383" s="9"/>
    </row>
    <row r="8384" spans="1:17" x14ac:dyDescent="0.2">
      <c r="A8384" s="9"/>
      <c r="B8384" s="10"/>
      <c r="C8384" s="9"/>
      <c r="D8384" s="11"/>
      <c r="E8384" s="11"/>
      <c r="F8384" s="9"/>
      <c r="G8384" s="9"/>
      <c r="H8384" s="9"/>
      <c r="I8384" s="9"/>
      <c r="J8384" s="9"/>
      <c r="K8384" s="9"/>
      <c r="L8384" s="9"/>
      <c r="M8384" s="9"/>
      <c r="N8384" s="9"/>
      <c r="O8384" s="12"/>
      <c r="P8384" s="9"/>
      <c r="Q8384" s="9"/>
    </row>
    <row r="8385" spans="1:17" x14ac:dyDescent="0.2">
      <c r="A8385" s="9"/>
      <c r="B8385" s="10"/>
      <c r="C8385" s="9"/>
      <c r="D8385" s="11"/>
      <c r="E8385" s="11"/>
      <c r="F8385" s="9"/>
      <c r="G8385" s="9"/>
      <c r="H8385" s="9"/>
      <c r="I8385" s="9"/>
      <c r="J8385" s="9"/>
      <c r="K8385" s="9"/>
      <c r="L8385" s="9"/>
      <c r="M8385" s="9"/>
      <c r="N8385" s="9"/>
      <c r="O8385" s="12"/>
      <c r="P8385" s="9"/>
      <c r="Q8385" s="9"/>
    </row>
    <row r="8386" spans="1:17" x14ac:dyDescent="0.2">
      <c r="A8386" s="9"/>
      <c r="B8386" s="10"/>
      <c r="C8386" s="9"/>
      <c r="D8386" s="11"/>
      <c r="E8386" s="11"/>
      <c r="F8386" s="9"/>
      <c r="G8386" s="9"/>
      <c r="H8386" s="9"/>
      <c r="I8386" s="9"/>
      <c r="J8386" s="9"/>
      <c r="K8386" s="9"/>
      <c r="L8386" s="9"/>
      <c r="M8386" s="9"/>
      <c r="N8386" s="9"/>
      <c r="O8386" s="12"/>
      <c r="P8386" s="9"/>
      <c r="Q8386" s="9"/>
    </row>
    <row r="8387" spans="1:17" x14ac:dyDescent="0.2">
      <c r="A8387" s="9"/>
      <c r="B8387" s="10"/>
      <c r="C8387" s="9"/>
      <c r="D8387" s="11"/>
      <c r="E8387" s="11"/>
      <c r="F8387" s="9"/>
      <c r="G8387" s="9"/>
      <c r="H8387" s="9"/>
      <c r="I8387" s="9"/>
      <c r="J8387" s="9"/>
      <c r="K8387" s="9"/>
      <c r="L8387" s="9"/>
      <c r="M8387" s="9"/>
      <c r="N8387" s="9"/>
      <c r="O8387" s="12"/>
      <c r="P8387" s="9"/>
      <c r="Q8387" s="9"/>
    </row>
    <row r="8388" spans="1:17" x14ac:dyDescent="0.2">
      <c r="A8388" s="9"/>
      <c r="B8388" s="10"/>
      <c r="C8388" s="9"/>
      <c r="D8388" s="11"/>
      <c r="E8388" s="11"/>
      <c r="F8388" s="9"/>
      <c r="G8388" s="9"/>
      <c r="H8388" s="9"/>
      <c r="I8388" s="9"/>
      <c r="J8388" s="9"/>
      <c r="K8388" s="9"/>
      <c r="L8388" s="9"/>
      <c r="M8388" s="9"/>
      <c r="N8388" s="9"/>
      <c r="O8388" s="12"/>
      <c r="P8388" s="9"/>
      <c r="Q8388" s="9"/>
    </row>
    <row r="8389" spans="1:17" x14ac:dyDescent="0.2">
      <c r="A8389" s="9"/>
      <c r="B8389" s="10"/>
      <c r="C8389" s="9"/>
      <c r="D8389" s="11"/>
      <c r="E8389" s="11"/>
      <c r="F8389" s="9"/>
      <c r="G8389" s="9"/>
      <c r="H8389" s="9"/>
      <c r="I8389" s="9"/>
      <c r="J8389" s="9"/>
      <c r="K8389" s="9"/>
      <c r="L8389" s="9"/>
      <c r="M8389" s="9"/>
      <c r="N8389" s="9"/>
      <c r="O8389" s="12"/>
      <c r="P8389" s="9"/>
      <c r="Q8389" s="9"/>
    </row>
    <row r="8390" spans="1:17" x14ac:dyDescent="0.2">
      <c r="A8390" s="9"/>
      <c r="B8390" s="10"/>
      <c r="C8390" s="9"/>
      <c r="D8390" s="11"/>
      <c r="E8390" s="11"/>
      <c r="F8390" s="9"/>
      <c r="G8390" s="9"/>
      <c r="H8390" s="9"/>
      <c r="I8390" s="9"/>
      <c r="J8390" s="9"/>
      <c r="K8390" s="9"/>
      <c r="L8390" s="9"/>
      <c r="M8390" s="9"/>
      <c r="N8390" s="9"/>
      <c r="O8390" s="12"/>
      <c r="P8390" s="9"/>
      <c r="Q8390" s="9"/>
    </row>
    <row r="8391" spans="1:17" x14ac:dyDescent="0.2">
      <c r="A8391" s="9"/>
      <c r="B8391" s="10"/>
      <c r="C8391" s="9"/>
      <c r="D8391" s="11"/>
      <c r="E8391" s="11"/>
      <c r="F8391" s="9"/>
      <c r="G8391" s="9"/>
      <c r="H8391" s="9"/>
      <c r="I8391" s="9"/>
      <c r="J8391" s="9"/>
      <c r="K8391" s="9"/>
      <c r="L8391" s="9"/>
      <c r="M8391" s="9"/>
      <c r="N8391" s="9"/>
      <c r="O8391" s="12"/>
      <c r="P8391" s="9"/>
      <c r="Q8391" s="9"/>
    </row>
    <row r="8392" spans="1:17" x14ac:dyDescent="0.2">
      <c r="A8392" s="9"/>
      <c r="B8392" s="10"/>
      <c r="C8392" s="9"/>
      <c r="D8392" s="11"/>
      <c r="E8392" s="11"/>
      <c r="F8392" s="9"/>
      <c r="G8392" s="9"/>
      <c r="H8392" s="9"/>
      <c r="I8392" s="9"/>
      <c r="J8392" s="9"/>
      <c r="K8392" s="9"/>
      <c r="L8392" s="9"/>
      <c r="M8392" s="9"/>
      <c r="N8392" s="9"/>
      <c r="O8392" s="12"/>
      <c r="P8392" s="9"/>
      <c r="Q8392" s="9"/>
    </row>
    <row r="8393" spans="1:17" x14ac:dyDescent="0.2">
      <c r="A8393" s="9"/>
      <c r="B8393" s="10"/>
      <c r="C8393" s="9"/>
      <c r="D8393" s="11"/>
      <c r="E8393" s="11"/>
      <c r="F8393" s="9"/>
      <c r="G8393" s="9"/>
      <c r="H8393" s="9"/>
      <c r="I8393" s="9"/>
      <c r="J8393" s="9"/>
      <c r="K8393" s="9"/>
      <c r="L8393" s="9"/>
      <c r="M8393" s="9"/>
      <c r="N8393" s="9"/>
      <c r="O8393" s="12"/>
      <c r="P8393" s="9"/>
      <c r="Q8393" s="9"/>
    </row>
    <row r="8394" spans="1:17" x14ac:dyDescent="0.2">
      <c r="A8394" s="9"/>
      <c r="B8394" s="10"/>
      <c r="C8394" s="9"/>
      <c r="D8394" s="11"/>
      <c r="E8394" s="11"/>
      <c r="F8394" s="9"/>
      <c r="G8394" s="9"/>
      <c r="H8394" s="9"/>
      <c r="I8394" s="9"/>
      <c r="J8394" s="9"/>
      <c r="K8394" s="9"/>
      <c r="L8394" s="9"/>
      <c r="M8394" s="9"/>
      <c r="N8394" s="9"/>
      <c r="O8394" s="12"/>
      <c r="P8394" s="9"/>
      <c r="Q8394" s="9"/>
    </row>
    <row r="8395" spans="1:17" x14ac:dyDescent="0.2">
      <c r="A8395" s="9"/>
      <c r="B8395" s="10"/>
      <c r="C8395" s="9"/>
      <c r="D8395" s="11"/>
      <c r="E8395" s="11"/>
      <c r="F8395" s="9"/>
      <c r="G8395" s="9"/>
      <c r="H8395" s="9"/>
      <c r="I8395" s="9"/>
      <c r="J8395" s="9"/>
      <c r="K8395" s="9"/>
      <c r="L8395" s="9"/>
      <c r="M8395" s="9"/>
      <c r="N8395" s="9"/>
      <c r="O8395" s="12"/>
      <c r="P8395" s="9"/>
      <c r="Q8395" s="9"/>
    </row>
    <row r="8396" spans="1:17" x14ac:dyDescent="0.2">
      <c r="A8396" s="9"/>
      <c r="B8396" s="10"/>
      <c r="C8396" s="9"/>
      <c r="D8396" s="11"/>
      <c r="E8396" s="11"/>
      <c r="F8396" s="9"/>
      <c r="G8396" s="9"/>
      <c r="H8396" s="9"/>
      <c r="I8396" s="9"/>
      <c r="J8396" s="9"/>
      <c r="K8396" s="9"/>
      <c r="L8396" s="9"/>
      <c r="M8396" s="9"/>
      <c r="N8396" s="9"/>
      <c r="O8396" s="12"/>
      <c r="P8396" s="9"/>
      <c r="Q8396" s="9"/>
    </row>
    <row r="8397" spans="1:17" x14ac:dyDescent="0.2">
      <c r="A8397" s="9"/>
      <c r="B8397" s="10"/>
      <c r="C8397" s="9"/>
      <c r="D8397" s="11"/>
      <c r="E8397" s="11"/>
      <c r="F8397" s="9"/>
      <c r="G8397" s="9"/>
      <c r="H8397" s="9"/>
      <c r="I8397" s="9"/>
      <c r="J8397" s="9"/>
      <c r="K8397" s="9"/>
      <c r="L8397" s="9"/>
      <c r="M8397" s="9"/>
      <c r="N8397" s="9"/>
      <c r="O8397" s="12"/>
      <c r="P8397" s="9"/>
      <c r="Q8397" s="9"/>
    </row>
    <row r="8398" spans="1:17" x14ac:dyDescent="0.2">
      <c r="A8398" s="9"/>
      <c r="B8398" s="10"/>
      <c r="C8398" s="9"/>
      <c r="D8398" s="11"/>
      <c r="E8398" s="11"/>
      <c r="F8398" s="9"/>
      <c r="G8398" s="9"/>
      <c r="H8398" s="9"/>
      <c r="I8398" s="9"/>
      <c r="J8398" s="9"/>
      <c r="K8398" s="9"/>
      <c r="L8398" s="9"/>
      <c r="M8398" s="9"/>
      <c r="N8398" s="9"/>
      <c r="O8398" s="12"/>
      <c r="P8398" s="9"/>
      <c r="Q8398" s="9"/>
    </row>
    <row r="8399" spans="1:17" x14ac:dyDescent="0.2">
      <c r="A8399" s="9"/>
      <c r="B8399" s="10"/>
      <c r="C8399" s="9"/>
      <c r="D8399" s="11"/>
      <c r="E8399" s="11"/>
      <c r="F8399" s="9"/>
      <c r="G8399" s="9"/>
      <c r="H8399" s="9"/>
      <c r="I8399" s="9"/>
      <c r="J8399" s="9"/>
      <c r="K8399" s="9"/>
      <c r="L8399" s="9"/>
      <c r="M8399" s="9"/>
      <c r="N8399" s="9"/>
      <c r="O8399" s="12"/>
      <c r="P8399" s="9"/>
      <c r="Q8399" s="9"/>
    </row>
    <row r="8400" spans="1:17" x14ac:dyDescent="0.2">
      <c r="A8400" s="9"/>
      <c r="B8400" s="10"/>
      <c r="C8400" s="9"/>
      <c r="D8400" s="11"/>
      <c r="E8400" s="11"/>
      <c r="F8400" s="9"/>
      <c r="G8400" s="9"/>
      <c r="H8400" s="9"/>
      <c r="I8400" s="9"/>
      <c r="J8400" s="9"/>
      <c r="K8400" s="9"/>
      <c r="L8400" s="9"/>
      <c r="M8400" s="9"/>
      <c r="N8400" s="9"/>
      <c r="O8400" s="12"/>
      <c r="P8400" s="9"/>
      <c r="Q8400" s="9"/>
    </row>
    <row r="8401" spans="1:17" x14ac:dyDescent="0.2">
      <c r="A8401" s="9"/>
      <c r="B8401" s="10"/>
      <c r="C8401" s="9"/>
      <c r="D8401" s="11"/>
      <c r="E8401" s="11"/>
      <c r="F8401" s="9"/>
      <c r="G8401" s="9"/>
      <c r="H8401" s="9"/>
      <c r="I8401" s="9"/>
      <c r="J8401" s="9"/>
      <c r="K8401" s="9"/>
      <c r="L8401" s="9"/>
      <c r="M8401" s="9"/>
      <c r="N8401" s="9"/>
      <c r="O8401" s="12"/>
      <c r="P8401" s="9"/>
      <c r="Q8401" s="9"/>
    </row>
    <row r="8402" spans="1:17" x14ac:dyDescent="0.2">
      <c r="A8402" s="9"/>
      <c r="B8402" s="10"/>
      <c r="C8402" s="9"/>
      <c r="D8402" s="11"/>
      <c r="E8402" s="11"/>
      <c r="F8402" s="9"/>
      <c r="G8402" s="9"/>
      <c r="H8402" s="9"/>
      <c r="I8402" s="9"/>
      <c r="J8402" s="9"/>
      <c r="K8402" s="9"/>
      <c r="L8402" s="9"/>
      <c r="M8402" s="9"/>
      <c r="N8402" s="9"/>
      <c r="O8402" s="12"/>
      <c r="P8402" s="9"/>
      <c r="Q8402" s="9"/>
    </row>
    <row r="8403" spans="1:17" x14ac:dyDescent="0.2">
      <c r="A8403" s="9"/>
      <c r="B8403" s="10"/>
      <c r="C8403" s="9"/>
      <c r="D8403" s="11"/>
      <c r="E8403" s="11"/>
      <c r="F8403" s="9"/>
      <c r="G8403" s="9"/>
      <c r="H8403" s="9"/>
      <c r="I8403" s="9"/>
      <c r="J8403" s="9"/>
      <c r="K8403" s="9"/>
      <c r="L8403" s="9"/>
      <c r="M8403" s="9"/>
      <c r="N8403" s="9"/>
      <c r="O8403" s="12"/>
      <c r="P8403" s="9"/>
      <c r="Q8403" s="9"/>
    </row>
    <row r="8404" spans="1:17" x14ac:dyDescent="0.2">
      <c r="A8404" s="9"/>
      <c r="B8404" s="10"/>
      <c r="C8404" s="9"/>
      <c r="D8404" s="11"/>
      <c r="E8404" s="11"/>
      <c r="F8404" s="9"/>
      <c r="G8404" s="9"/>
      <c r="H8404" s="9"/>
      <c r="I8404" s="9"/>
      <c r="J8404" s="9"/>
      <c r="K8404" s="9"/>
      <c r="L8404" s="9"/>
      <c r="M8404" s="9"/>
      <c r="N8404" s="9"/>
      <c r="O8404" s="12"/>
      <c r="P8404" s="9"/>
      <c r="Q8404" s="9"/>
    </row>
    <row r="8405" spans="1:17" x14ac:dyDescent="0.2">
      <c r="A8405" s="9"/>
      <c r="B8405" s="10"/>
      <c r="C8405" s="9"/>
      <c r="D8405" s="11"/>
      <c r="E8405" s="11"/>
      <c r="F8405" s="9"/>
      <c r="G8405" s="9"/>
      <c r="H8405" s="9"/>
      <c r="I8405" s="9"/>
      <c r="J8405" s="9"/>
      <c r="K8405" s="9"/>
      <c r="L8405" s="9"/>
      <c r="M8405" s="9"/>
      <c r="N8405" s="9"/>
      <c r="O8405" s="12"/>
      <c r="P8405" s="9"/>
      <c r="Q8405" s="9"/>
    </row>
    <row r="8406" spans="1:17" x14ac:dyDescent="0.2">
      <c r="A8406" s="9"/>
      <c r="B8406" s="10"/>
      <c r="C8406" s="9"/>
      <c r="D8406" s="11"/>
      <c r="E8406" s="11"/>
      <c r="F8406" s="9"/>
      <c r="G8406" s="9"/>
      <c r="H8406" s="9"/>
      <c r="I8406" s="9"/>
      <c r="J8406" s="9"/>
      <c r="K8406" s="9"/>
      <c r="L8406" s="9"/>
      <c r="M8406" s="9"/>
      <c r="N8406" s="9"/>
      <c r="O8406" s="12"/>
      <c r="P8406" s="9"/>
      <c r="Q8406" s="9"/>
    </row>
    <row r="8407" spans="1:17" x14ac:dyDescent="0.2">
      <c r="A8407" s="9"/>
      <c r="B8407" s="10"/>
      <c r="C8407" s="9"/>
      <c r="D8407" s="11"/>
      <c r="E8407" s="11"/>
      <c r="F8407" s="9"/>
      <c r="G8407" s="9"/>
      <c r="H8407" s="9"/>
      <c r="I8407" s="9"/>
      <c r="J8407" s="9"/>
      <c r="K8407" s="9"/>
      <c r="L8407" s="9"/>
      <c r="M8407" s="9"/>
      <c r="N8407" s="9"/>
      <c r="O8407" s="12"/>
      <c r="P8407" s="9"/>
      <c r="Q8407" s="9"/>
    </row>
    <row r="8408" spans="1:17" x14ac:dyDescent="0.2">
      <c r="A8408" s="9"/>
      <c r="B8408" s="10"/>
      <c r="C8408" s="9"/>
      <c r="D8408" s="11"/>
      <c r="E8408" s="11"/>
      <c r="F8408" s="9"/>
      <c r="G8408" s="9"/>
      <c r="H8408" s="9"/>
      <c r="I8408" s="9"/>
      <c r="J8408" s="9"/>
      <c r="K8408" s="9"/>
      <c r="L8408" s="9"/>
      <c r="M8408" s="9"/>
      <c r="N8408" s="9"/>
      <c r="O8408" s="12"/>
      <c r="P8408" s="9"/>
      <c r="Q8408" s="9"/>
    </row>
    <row r="8409" spans="1:17" x14ac:dyDescent="0.2">
      <c r="A8409" s="9"/>
      <c r="B8409" s="10"/>
      <c r="C8409" s="9"/>
      <c r="D8409" s="11"/>
      <c r="E8409" s="11"/>
      <c r="F8409" s="9"/>
      <c r="G8409" s="9"/>
      <c r="H8409" s="9"/>
      <c r="I8409" s="9"/>
      <c r="J8409" s="9"/>
      <c r="K8409" s="9"/>
      <c r="L8409" s="9"/>
      <c r="M8409" s="9"/>
      <c r="N8409" s="9"/>
      <c r="O8409" s="12"/>
      <c r="P8409" s="9"/>
      <c r="Q8409" s="9"/>
    </row>
    <row r="8410" spans="1:17" x14ac:dyDescent="0.2">
      <c r="A8410" s="9"/>
      <c r="B8410" s="10"/>
      <c r="C8410" s="9"/>
      <c r="D8410" s="11"/>
      <c r="E8410" s="11"/>
      <c r="F8410" s="9"/>
      <c r="G8410" s="9"/>
      <c r="H8410" s="9"/>
      <c r="I8410" s="9"/>
      <c r="J8410" s="9"/>
      <c r="K8410" s="9"/>
      <c r="L8410" s="9"/>
      <c r="M8410" s="9"/>
      <c r="N8410" s="9"/>
      <c r="O8410" s="12"/>
      <c r="P8410" s="9"/>
      <c r="Q8410" s="9"/>
    </row>
    <row r="8411" spans="1:17" x14ac:dyDescent="0.2">
      <c r="A8411" s="9"/>
      <c r="B8411" s="10"/>
      <c r="C8411" s="9"/>
      <c r="D8411" s="11"/>
      <c r="E8411" s="11"/>
      <c r="F8411" s="9"/>
      <c r="G8411" s="9"/>
      <c r="H8411" s="9"/>
      <c r="I8411" s="9"/>
      <c r="J8411" s="9"/>
      <c r="K8411" s="9"/>
      <c r="L8411" s="9"/>
      <c r="M8411" s="9"/>
      <c r="N8411" s="9"/>
      <c r="O8411" s="12"/>
      <c r="P8411" s="9"/>
      <c r="Q8411" s="9"/>
    </row>
    <row r="8412" spans="1:17" x14ac:dyDescent="0.2">
      <c r="A8412" s="9"/>
      <c r="B8412" s="10"/>
      <c r="C8412" s="9"/>
      <c r="D8412" s="11"/>
      <c r="E8412" s="11"/>
      <c r="F8412" s="9"/>
      <c r="G8412" s="9"/>
      <c r="H8412" s="9"/>
      <c r="I8412" s="9"/>
      <c r="J8412" s="9"/>
      <c r="K8412" s="9"/>
      <c r="L8412" s="9"/>
      <c r="M8412" s="9"/>
      <c r="N8412" s="9"/>
      <c r="O8412" s="12"/>
      <c r="P8412" s="9"/>
      <c r="Q8412" s="9"/>
    </row>
    <row r="8413" spans="1:17" x14ac:dyDescent="0.2">
      <c r="A8413" s="9"/>
      <c r="B8413" s="10"/>
      <c r="C8413" s="9"/>
      <c r="D8413" s="11"/>
      <c r="E8413" s="11"/>
      <c r="F8413" s="9"/>
      <c r="G8413" s="9"/>
      <c r="H8413" s="9"/>
      <c r="I8413" s="9"/>
      <c r="J8413" s="9"/>
      <c r="K8413" s="9"/>
      <c r="L8413" s="9"/>
      <c r="M8413" s="9"/>
      <c r="N8413" s="9"/>
      <c r="O8413" s="12"/>
      <c r="P8413" s="9"/>
      <c r="Q8413" s="9"/>
    </row>
    <row r="8414" spans="1:17" x14ac:dyDescent="0.2">
      <c r="A8414" s="9"/>
      <c r="B8414" s="10"/>
      <c r="C8414" s="9"/>
      <c r="D8414" s="11"/>
      <c r="E8414" s="11"/>
      <c r="F8414" s="9"/>
      <c r="G8414" s="9"/>
      <c r="H8414" s="9"/>
      <c r="I8414" s="9"/>
      <c r="J8414" s="9"/>
      <c r="K8414" s="9"/>
      <c r="L8414" s="9"/>
      <c r="M8414" s="9"/>
      <c r="N8414" s="9"/>
      <c r="O8414" s="12"/>
      <c r="P8414" s="9"/>
      <c r="Q8414" s="9"/>
    </row>
    <row r="8415" spans="1:17" x14ac:dyDescent="0.2">
      <c r="A8415" s="9"/>
      <c r="B8415" s="10"/>
      <c r="C8415" s="9"/>
      <c r="D8415" s="11"/>
      <c r="E8415" s="11"/>
      <c r="F8415" s="9"/>
      <c r="G8415" s="9"/>
      <c r="H8415" s="9"/>
      <c r="I8415" s="9"/>
      <c r="J8415" s="9"/>
      <c r="K8415" s="9"/>
      <c r="L8415" s="9"/>
      <c r="M8415" s="9"/>
      <c r="N8415" s="9"/>
      <c r="O8415" s="12"/>
      <c r="P8415" s="9"/>
      <c r="Q8415" s="9"/>
    </row>
    <row r="8416" spans="1:17" x14ac:dyDescent="0.2">
      <c r="A8416" s="9"/>
      <c r="B8416" s="10"/>
      <c r="C8416" s="9"/>
      <c r="D8416" s="11"/>
      <c r="E8416" s="11"/>
      <c r="F8416" s="9"/>
      <c r="G8416" s="9"/>
      <c r="H8416" s="9"/>
      <c r="I8416" s="9"/>
      <c r="J8416" s="9"/>
      <c r="K8416" s="9"/>
      <c r="L8416" s="9"/>
      <c r="M8416" s="9"/>
      <c r="N8416" s="9"/>
      <c r="O8416" s="12"/>
      <c r="P8416" s="9"/>
      <c r="Q8416" s="9"/>
    </row>
    <row r="8417" spans="1:17" x14ac:dyDescent="0.2">
      <c r="A8417" s="9"/>
      <c r="B8417" s="10"/>
      <c r="C8417" s="9"/>
      <c r="D8417" s="11"/>
      <c r="E8417" s="11"/>
      <c r="F8417" s="9"/>
      <c r="G8417" s="9"/>
      <c r="H8417" s="9"/>
      <c r="I8417" s="9"/>
      <c r="J8417" s="9"/>
      <c r="K8417" s="9"/>
      <c r="L8417" s="9"/>
      <c r="M8417" s="9"/>
      <c r="N8417" s="9"/>
      <c r="O8417" s="12"/>
      <c r="P8417" s="9"/>
      <c r="Q8417" s="9"/>
    </row>
    <row r="8418" spans="1:17" x14ac:dyDescent="0.2">
      <c r="A8418" s="9"/>
      <c r="B8418" s="10"/>
      <c r="C8418" s="9"/>
      <c r="D8418" s="11"/>
      <c r="E8418" s="11"/>
      <c r="F8418" s="9"/>
      <c r="G8418" s="9"/>
      <c r="H8418" s="9"/>
      <c r="I8418" s="9"/>
      <c r="J8418" s="9"/>
      <c r="K8418" s="9"/>
      <c r="L8418" s="9"/>
      <c r="M8418" s="9"/>
      <c r="N8418" s="9"/>
      <c r="O8418" s="12"/>
      <c r="P8418" s="9"/>
      <c r="Q8418" s="9"/>
    </row>
    <row r="8419" spans="1:17" x14ac:dyDescent="0.2">
      <c r="A8419" s="9"/>
      <c r="B8419" s="10"/>
      <c r="C8419" s="9"/>
      <c r="D8419" s="11"/>
      <c r="E8419" s="11"/>
      <c r="F8419" s="9"/>
      <c r="G8419" s="9"/>
      <c r="H8419" s="9"/>
      <c r="I8419" s="9"/>
      <c r="J8419" s="9"/>
      <c r="K8419" s="9"/>
      <c r="L8419" s="9"/>
      <c r="M8419" s="9"/>
      <c r="N8419" s="9"/>
      <c r="O8419" s="12"/>
      <c r="P8419" s="9"/>
      <c r="Q8419" s="9"/>
    </row>
    <row r="8420" spans="1:17" x14ac:dyDescent="0.2">
      <c r="A8420" s="9"/>
      <c r="B8420" s="10"/>
      <c r="C8420" s="9"/>
      <c r="D8420" s="11"/>
      <c r="E8420" s="11"/>
      <c r="F8420" s="9"/>
      <c r="G8420" s="9"/>
      <c r="H8420" s="9"/>
      <c r="I8420" s="9"/>
      <c r="J8420" s="9"/>
      <c r="K8420" s="9"/>
      <c r="L8420" s="9"/>
      <c r="M8420" s="9"/>
      <c r="N8420" s="9"/>
      <c r="O8420" s="12"/>
      <c r="P8420" s="9"/>
      <c r="Q8420" s="9"/>
    </row>
    <row r="8421" spans="1:17" x14ac:dyDescent="0.2">
      <c r="A8421" s="9"/>
      <c r="B8421" s="10"/>
      <c r="C8421" s="9"/>
      <c r="D8421" s="11"/>
      <c r="E8421" s="11"/>
      <c r="F8421" s="9"/>
      <c r="G8421" s="9"/>
      <c r="H8421" s="9"/>
      <c r="I8421" s="9"/>
      <c r="J8421" s="9"/>
      <c r="K8421" s="9"/>
      <c r="L8421" s="9"/>
      <c r="M8421" s="9"/>
      <c r="N8421" s="9"/>
      <c r="O8421" s="12"/>
      <c r="P8421" s="9"/>
      <c r="Q8421" s="9"/>
    </row>
    <row r="8422" spans="1:17" x14ac:dyDescent="0.2">
      <c r="A8422" s="9"/>
      <c r="B8422" s="10"/>
      <c r="C8422" s="9"/>
      <c r="D8422" s="11"/>
      <c r="E8422" s="11"/>
      <c r="F8422" s="9"/>
      <c r="G8422" s="9"/>
      <c r="H8422" s="9"/>
      <c r="I8422" s="9"/>
      <c r="J8422" s="9"/>
      <c r="K8422" s="9"/>
      <c r="L8422" s="9"/>
      <c r="M8422" s="9"/>
      <c r="N8422" s="9"/>
      <c r="O8422" s="12"/>
      <c r="P8422" s="9"/>
      <c r="Q8422" s="9"/>
    </row>
    <row r="8423" spans="1:17" x14ac:dyDescent="0.2">
      <c r="A8423" s="9"/>
      <c r="B8423" s="10"/>
      <c r="C8423" s="9"/>
      <c r="D8423" s="11"/>
      <c r="E8423" s="11"/>
      <c r="F8423" s="9"/>
      <c r="G8423" s="9"/>
      <c r="H8423" s="9"/>
      <c r="I8423" s="9"/>
      <c r="J8423" s="9"/>
      <c r="K8423" s="9"/>
      <c r="L8423" s="9"/>
      <c r="M8423" s="9"/>
      <c r="N8423" s="9"/>
      <c r="O8423" s="12"/>
      <c r="P8423" s="9"/>
      <c r="Q8423" s="9"/>
    </row>
    <row r="8424" spans="1:17" x14ac:dyDescent="0.2">
      <c r="A8424" s="9"/>
      <c r="B8424" s="10"/>
      <c r="C8424" s="9"/>
      <c r="D8424" s="11"/>
      <c r="E8424" s="11"/>
      <c r="F8424" s="9"/>
      <c r="G8424" s="9"/>
      <c r="H8424" s="9"/>
      <c r="I8424" s="9"/>
      <c r="J8424" s="9"/>
      <c r="K8424" s="9"/>
      <c r="L8424" s="9"/>
      <c r="M8424" s="9"/>
      <c r="N8424" s="9"/>
      <c r="O8424" s="12"/>
      <c r="P8424" s="9"/>
      <c r="Q8424" s="9"/>
    </row>
    <row r="8425" spans="1:17" x14ac:dyDescent="0.2">
      <c r="A8425" s="9"/>
      <c r="B8425" s="10"/>
      <c r="C8425" s="9"/>
      <c r="D8425" s="11"/>
      <c r="E8425" s="11"/>
      <c r="F8425" s="9"/>
      <c r="G8425" s="9"/>
      <c r="H8425" s="9"/>
      <c r="I8425" s="9"/>
      <c r="J8425" s="9"/>
      <c r="K8425" s="9"/>
      <c r="L8425" s="9"/>
      <c r="M8425" s="9"/>
      <c r="N8425" s="9"/>
      <c r="O8425" s="12"/>
      <c r="P8425" s="9"/>
      <c r="Q8425" s="9"/>
    </row>
    <row r="8426" spans="1:17" x14ac:dyDescent="0.2">
      <c r="A8426" s="9"/>
      <c r="B8426" s="10"/>
      <c r="C8426" s="9"/>
      <c r="D8426" s="11"/>
      <c r="E8426" s="11"/>
      <c r="F8426" s="9"/>
      <c r="G8426" s="9"/>
      <c r="H8426" s="9"/>
      <c r="I8426" s="9"/>
      <c r="J8426" s="9"/>
      <c r="K8426" s="9"/>
      <c r="L8426" s="9"/>
      <c r="M8426" s="9"/>
      <c r="N8426" s="9"/>
      <c r="O8426" s="12"/>
      <c r="P8426" s="9"/>
      <c r="Q8426" s="9"/>
    </row>
    <row r="8427" spans="1:17" x14ac:dyDescent="0.2">
      <c r="A8427" s="9"/>
      <c r="B8427" s="10"/>
      <c r="C8427" s="9"/>
      <c r="D8427" s="11"/>
      <c r="E8427" s="11"/>
      <c r="F8427" s="9"/>
      <c r="G8427" s="9"/>
      <c r="H8427" s="9"/>
      <c r="I8427" s="9"/>
      <c r="J8427" s="9"/>
      <c r="K8427" s="9"/>
      <c r="L8427" s="9"/>
      <c r="M8427" s="9"/>
      <c r="N8427" s="9"/>
      <c r="O8427" s="12"/>
      <c r="P8427" s="9"/>
      <c r="Q8427" s="9"/>
    </row>
    <row r="8428" spans="1:17" x14ac:dyDescent="0.2">
      <c r="A8428" s="9"/>
      <c r="B8428" s="10"/>
      <c r="C8428" s="9"/>
      <c r="D8428" s="11"/>
      <c r="E8428" s="11"/>
      <c r="F8428" s="9"/>
      <c r="G8428" s="9"/>
      <c r="H8428" s="9"/>
      <c r="I8428" s="9"/>
      <c r="J8428" s="9"/>
      <c r="K8428" s="9"/>
      <c r="L8428" s="9"/>
      <c r="M8428" s="9"/>
      <c r="N8428" s="9"/>
      <c r="O8428" s="12"/>
      <c r="P8428" s="9"/>
      <c r="Q8428" s="9"/>
    </row>
    <row r="8429" spans="1:17" x14ac:dyDescent="0.2">
      <c r="A8429" s="9"/>
      <c r="B8429" s="10"/>
      <c r="C8429" s="9"/>
      <c r="D8429" s="11"/>
      <c r="E8429" s="11"/>
      <c r="F8429" s="9"/>
      <c r="G8429" s="9"/>
      <c r="H8429" s="9"/>
      <c r="I8429" s="9"/>
      <c r="J8429" s="9"/>
      <c r="K8429" s="9"/>
      <c r="L8429" s="9"/>
      <c r="M8429" s="9"/>
      <c r="N8429" s="9"/>
      <c r="O8429" s="12"/>
      <c r="P8429" s="9"/>
      <c r="Q8429" s="9"/>
    </row>
    <row r="8430" spans="1:17" x14ac:dyDescent="0.2">
      <c r="A8430" s="9"/>
      <c r="B8430" s="10"/>
      <c r="C8430" s="9"/>
      <c r="D8430" s="11"/>
      <c r="E8430" s="11"/>
      <c r="F8430" s="9"/>
      <c r="G8430" s="9"/>
      <c r="H8430" s="9"/>
      <c r="I8430" s="9"/>
      <c r="J8430" s="9"/>
      <c r="K8430" s="9"/>
      <c r="L8430" s="9"/>
      <c r="M8430" s="9"/>
      <c r="N8430" s="9"/>
      <c r="O8430" s="12"/>
      <c r="P8430" s="9"/>
      <c r="Q8430" s="9"/>
    </row>
    <row r="8431" spans="1:17" x14ac:dyDescent="0.2">
      <c r="A8431" s="9"/>
      <c r="B8431" s="10"/>
      <c r="C8431" s="9"/>
      <c r="D8431" s="11"/>
      <c r="E8431" s="11"/>
      <c r="F8431" s="9"/>
      <c r="G8431" s="9"/>
      <c r="H8431" s="9"/>
      <c r="I8431" s="9"/>
      <c r="J8431" s="9"/>
      <c r="K8431" s="9"/>
      <c r="L8431" s="9"/>
      <c r="M8431" s="9"/>
      <c r="N8431" s="9"/>
      <c r="O8431" s="12"/>
      <c r="P8431" s="9"/>
      <c r="Q8431" s="9"/>
    </row>
    <row r="8432" spans="1:17" x14ac:dyDescent="0.2">
      <c r="A8432" s="9"/>
      <c r="B8432" s="10"/>
      <c r="C8432" s="9"/>
      <c r="D8432" s="11"/>
      <c r="E8432" s="11"/>
      <c r="F8432" s="9"/>
      <c r="G8432" s="9"/>
      <c r="H8432" s="9"/>
      <c r="I8432" s="9"/>
      <c r="J8432" s="9"/>
      <c r="K8432" s="9"/>
      <c r="L8432" s="9"/>
      <c r="M8432" s="9"/>
      <c r="N8432" s="9"/>
      <c r="O8432" s="12"/>
      <c r="P8432" s="9"/>
      <c r="Q8432" s="9"/>
    </row>
    <row r="8433" spans="1:17" x14ac:dyDescent="0.2">
      <c r="A8433" s="9"/>
      <c r="B8433" s="10"/>
      <c r="C8433" s="9"/>
      <c r="D8433" s="11"/>
      <c r="E8433" s="11"/>
      <c r="F8433" s="9"/>
      <c r="G8433" s="9"/>
      <c r="H8433" s="9"/>
      <c r="I8433" s="9"/>
      <c r="J8433" s="9"/>
      <c r="K8433" s="9"/>
      <c r="L8433" s="9"/>
      <c r="M8433" s="9"/>
      <c r="N8433" s="9"/>
      <c r="O8433" s="12"/>
      <c r="P8433" s="9"/>
      <c r="Q8433" s="9"/>
    </row>
    <row r="8434" spans="1:17" x14ac:dyDescent="0.2">
      <c r="A8434" s="9"/>
      <c r="B8434" s="10"/>
      <c r="C8434" s="9"/>
      <c r="D8434" s="11"/>
      <c r="E8434" s="11"/>
      <c r="F8434" s="9"/>
      <c r="G8434" s="9"/>
      <c r="H8434" s="9"/>
      <c r="I8434" s="9"/>
      <c r="J8434" s="9"/>
      <c r="K8434" s="9"/>
      <c r="L8434" s="9"/>
      <c r="M8434" s="9"/>
      <c r="N8434" s="9"/>
      <c r="O8434" s="12"/>
      <c r="P8434" s="9"/>
      <c r="Q8434" s="9"/>
    </row>
    <row r="8435" spans="1:17" x14ac:dyDescent="0.2">
      <c r="A8435" s="9"/>
      <c r="B8435" s="10"/>
      <c r="C8435" s="9"/>
      <c r="D8435" s="11"/>
      <c r="E8435" s="11"/>
      <c r="F8435" s="9"/>
      <c r="G8435" s="9"/>
      <c r="H8435" s="9"/>
      <c r="I8435" s="9"/>
      <c r="J8435" s="9"/>
      <c r="K8435" s="9"/>
      <c r="L8435" s="9"/>
      <c r="M8435" s="9"/>
      <c r="N8435" s="9"/>
      <c r="O8435" s="12"/>
      <c r="P8435" s="9"/>
      <c r="Q8435" s="9"/>
    </row>
    <row r="8436" spans="1:17" x14ac:dyDescent="0.2">
      <c r="A8436" s="9"/>
      <c r="B8436" s="10"/>
      <c r="C8436" s="9"/>
      <c r="D8436" s="11"/>
      <c r="E8436" s="11"/>
      <c r="F8436" s="9"/>
      <c r="G8436" s="9"/>
      <c r="H8436" s="9"/>
      <c r="I8436" s="9"/>
      <c r="J8436" s="9"/>
      <c r="K8436" s="9"/>
      <c r="L8436" s="9"/>
      <c r="M8436" s="9"/>
      <c r="N8436" s="9"/>
      <c r="O8436" s="12"/>
      <c r="P8436" s="9"/>
      <c r="Q8436" s="9"/>
    </row>
    <row r="8437" spans="1:17" x14ac:dyDescent="0.2">
      <c r="A8437" s="9"/>
      <c r="B8437" s="10"/>
      <c r="C8437" s="9"/>
      <c r="D8437" s="11"/>
      <c r="E8437" s="11"/>
      <c r="F8437" s="9"/>
      <c r="G8437" s="9"/>
      <c r="H8437" s="9"/>
      <c r="I8437" s="9"/>
      <c r="J8437" s="9"/>
      <c r="K8437" s="9"/>
      <c r="L8437" s="9"/>
      <c r="M8437" s="9"/>
      <c r="N8437" s="9"/>
      <c r="O8437" s="12"/>
      <c r="P8437" s="9"/>
      <c r="Q8437" s="9"/>
    </row>
    <row r="8438" spans="1:17" x14ac:dyDescent="0.2">
      <c r="A8438" s="9"/>
      <c r="B8438" s="10"/>
      <c r="C8438" s="9"/>
      <c r="D8438" s="11"/>
      <c r="E8438" s="11"/>
      <c r="F8438" s="9"/>
      <c r="G8438" s="9"/>
      <c r="H8438" s="9"/>
      <c r="I8438" s="9"/>
      <c r="J8438" s="9"/>
      <c r="K8438" s="9"/>
      <c r="L8438" s="9"/>
      <c r="M8438" s="9"/>
      <c r="N8438" s="9"/>
      <c r="O8438" s="12"/>
      <c r="P8438" s="9"/>
      <c r="Q8438" s="9"/>
    </row>
    <row r="8439" spans="1:17" x14ac:dyDescent="0.2">
      <c r="A8439" s="9"/>
      <c r="B8439" s="10"/>
      <c r="C8439" s="9"/>
      <c r="D8439" s="11"/>
      <c r="E8439" s="11"/>
      <c r="F8439" s="9"/>
      <c r="G8439" s="9"/>
      <c r="H8439" s="9"/>
      <c r="I8439" s="9"/>
      <c r="J8439" s="9"/>
      <c r="K8439" s="9"/>
      <c r="L8439" s="9"/>
      <c r="M8439" s="9"/>
      <c r="N8439" s="9"/>
      <c r="O8439" s="12"/>
      <c r="P8439" s="9"/>
      <c r="Q8439" s="9"/>
    </row>
    <row r="8440" spans="1:17" x14ac:dyDescent="0.2">
      <c r="A8440" s="9"/>
      <c r="B8440" s="10"/>
      <c r="C8440" s="9"/>
      <c r="D8440" s="11"/>
      <c r="E8440" s="11"/>
      <c r="F8440" s="9"/>
      <c r="G8440" s="9"/>
      <c r="H8440" s="9"/>
      <c r="I8440" s="9"/>
      <c r="J8440" s="9"/>
      <c r="K8440" s="9"/>
      <c r="L8440" s="9"/>
      <c r="M8440" s="9"/>
      <c r="N8440" s="9"/>
      <c r="O8440" s="12"/>
      <c r="P8440" s="9"/>
      <c r="Q8440" s="9"/>
    </row>
    <row r="8441" spans="1:17" x14ac:dyDescent="0.2">
      <c r="A8441" s="9"/>
      <c r="B8441" s="10"/>
      <c r="C8441" s="9"/>
      <c r="D8441" s="11"/>
      <c r="E8441" s="11"/>
      <c r="F8441" s="9"/>
      <c r="G8441" s="9"/>
      <c r="H8441" s="9"/>
      <c r="I8441" s="9"/>
      <c r="J8441" s="9"/>
      <c r="K8441" s="9"/>
      <c r="L8441" s="9"/>
      <c r="M8441" s="9"/>
      <c r="N8441" s="9"/>
      <c r="O8441" s="12"/>
      <c r="P8441" s="9"/>
      <c r="Q8441" s="9"/>
    </row>
    <row r="8442" spans="1:17" x14ac:dyDescent="0.2">
      <c r="A8442" s="9"/>
      <c r="B8442" s="10"/>
      <c r="C8442" s="9"/>
      <c r="D8442" s="11"/>
      <c r="E8442" s="11"/>
      <c r="F8442" s="9"/>
      <c r="G8442" s="9"/>
      <c r="H8442" s="9"/>
      <c r="I8442" s="9"/>
      <c r="J8442" s="9"/>
      <c r="K8442" s="9"/>
      <c r="L8442" s="9"/>
      <c r="M8442" s="9"/>
      <c r="N8442" s="9"/>
      <c r="O8442" s="12"/>
      <c r="P8442" s="9"/>
      <c r="Q8442" s="9"/>
    </row>
    <row r="8443" spans="1:17" x14ac:dyDescent="0.2">
      <c r="A8443" s="9"/>
      <c r="B8443" s="10"/>
      <c r="C8443" s="9"/>
      <c r="D8443" s="11"/>
      <c r="E8443" s="11"/>
      <c r="F8443" s="9"/>
      <c r="G8443" s="9"/>
      <c r="H8443" s="9"/>
      <c r="I8443" s="9"/>
      <c r="J8443" s="9"/>
      <c r="K8443" s="9"/>
      <c r="L8443" s="9"/>
      <c r="M8443" s="9"/>
      <c r="N8443" s="9"/>
      <c r="O8443" s="12"/>
      <c r="P8443" s="9"/>
      <c r="Q8443" s="9"/>
    </row>
    <row r="8444" spans="1:17" x14ac:dyDescent="0.2">
      <c r="A8444" s="9"/>
      <c r="B8444" s="10"/>
      <c r="C8444" s="9"/>
      <c r="D8444" s="11"/>
      <c r="E8444" s="11"/>
      <c r="F8444" s="9"/>
      <c r="G8444" s="9"/>
      <c r="H8444" s="9"/>
      <c r="I8444" s="9"/>
      <c r="J8444" s="9"/>
      <c r="K8444" s="9"/>
      <c r="L8444" s="9"/>
      <c r="M8444" s="9"/>
      <c r="N8444" s="9"/>
      <c r="O8444" s="12"/>
      <c r="P8444" s="9"/>
      <c r="Q8444" s="9"/>
    </row>
    <row r="8445" spans="1:17" x14ac:dyDescent="0.2">
      <c r="A8445" s="9"/>
      <c r="B8445" s="10"/>
      <c r="C8445" s="9"/>
      <c r="D8445" s="11"/>
      <c r="E8445" s="11"/>
      <c r="F8445" s="9"/>
      <c r="G8445" s="9"/>
      <c r="H8445" s="9"/>
      <c r="I8445" s="9"/>
      <c r="J8445" s="9"/>
      <c r="K8445" s="9"/>
      <c r="L8445" s="9"/>
      <c r="M8445" s="9"/>
      <c r="N8445" s="9"/>
      <c r="O8445" s="12"/>
      <c r="P8445" s="9"/>
      <c r="Q8445" s="9"/>
    </row>
    <row r="8446" spans="1:17" x14ac:dyDescent="0.2">
      <c r="A8446" s="9"/>
      <c r="B8446" s="10"/>
      <c r="C8446" s="9"/>
      <c r="D8446" s="11"/>
      <c r="E8446" s="11"/>
      <c r="F8446" s="9"/>
      <c r="G8446" s="9"/>
      <c r="H8446" s="9"/>
      <c r="I8446" s="9"/>
      <c r="J8446" s="9"/>
      <c r="K8446" s="9"/>
      <c r="L8446" s="9"/>
      <c r="M8446" s="9"/>
      <c r="N8446" s="9"/>
      <c r="O8446" s="12"/>
      <c r="P8446" s="9"/>
      <c r="Q8446" s="9"/>
    </row>
    <row r="8447" spans="1:17" x14ac:dyDescent="0.2">
      <c r="A8447" s="9"/>
      <c r="B8447" s="10"/>
      <c r="C8447" s="9"/>
      <c r="D8447" s="11"/>
      <c r="E8447" s="11"/>
      <c r="F8447" s="9"/>
      <c r="G8447" s="9"/>
      <c r="H8447" s="9"/>
      <c r="I8447" s="9"/>
      <c r="J8447" s="9"/>
      <c r="K8447" s="9"/>
      <c r="L8447" s="9"/>
      <c r="M8447" s="9"/>
      <c r="N8447" s="9"/>
      <c r="O8447" s="12"/>
      <c r="P8447" s="9"/>
      <c r="Q8447" s="9"/>
    </row>
    <row r="8448" spans="1:17" x14ac:dyDescent="0.2">
      <c r="A8448" s="9"/>
      <c r="B8448" s="10"/>
      <c r="C8448" s="9"/>
      <c r="D8448" s="11"/>
      <c r="E8448" s="11"/>
      <c r="F8448" s="9"/>
      <c r="G8448" s="9"/>
      <c r="H8448" s="9"/>
      <c r="I8448" s="9"/>
      <c r="J8448" s="9"/>
      <c r="K8448" s="9"/>
      <c r="L8448" s="9"/>
      <c r="M8448" s="9"/>
      <c r="N8448" s="9"/>
      <c r="O8448" s="12"/>
      <c r="P8448" s="9"/>
      <c r="Q8448" s="9"/>
    </row>
    <row r="8449" spans="1:17" x14ac:dyDescent="0.2">
      <c r="A8449" s="9"/>
      <c r="B8449" s="10"/>
      <c r="C8449" s="9"/>
      <c r="D8449" s="11"/>
      <c r="E8449" s="11"/>
      <c r="F8449" s="9"/>
      <c r="G8449" s="9"/>
      <c r="H8449" s="9"/>
      <c r="I8449" s="9"/>
      <c r="J8449" s="9"/>
      <c r="K8449" s="9"/>
      <c r="L8449" s="9"/>
      <c r="M8449" s="9"/>
      <c r="N8449" s="9"/>
      <c r="O8449" s="12"/>
      <c r="P8449" s="9"/>
      <c r="Q8449" s="9"/>
    </row>
    <row r="8450" spans="1:17" x14ac:dyDescent="0.2">
      <c r="A8450" s="9"/>
      <c r="B8450" s="10"/>
      <c r="C8450" s="9"/>
      <c r="D8450" s="11"/>
      <c r="E8450" s="11"/>
      <c r="F8450" s="9"/>
      <c r="G8450" s="9"/>
      <c r="H8450" s="9"/>
      <c r="I8450" s="9"/>
      <c r="J8450" s="9"/>
      <c r="K8450" s="9"/>
      <c r="L8450" s="9"/>
      <c r="M8450" s="9"/>
      <c r="N8450" s="9"/>
      <c r="O8450" s="12"/>
      <c r="P8450" s="9"/>
      <c r="Q8450" s="9"/>
    </row>
    <row r="8451" spans="1:17" x14ac:dyDescent="0.2">
      <c r="A8451" s="9"/>
      <c r="B8451" s="10"/>
      <c r="C8451" s="9"/>
      <c r="D8451" s="11"/>
      <c r="E8451" s="11"/>
      <c r="F8451" s="9"/>
      <c r="G8451" s="9"/>
      <c r="H8451" s="9"/>
      <c r="I8451" s="9"/>
      <c r="J8451" s="9"/>
      <c r="K8451" s="9"/>
      <c r="L8451" s="9"/>
      <c r="M8451" s="9"/>
      <c r="N8451" s="9"/>
      <c r="O8451" s="12"/>
      <c r="P8451" s="9"/>
      <c r="Q8451" s="9"/>
    </row>
    <row r="8452" spans="1:17" x14ac:dyDescent="0.2">
      <c r="A8452" s="9"/>
      <c r="B8452" s="10"/>
      <c r="C8452" s="9"/>
      <c r="D8452" s="11"/>
      <c r="E8452" s="11"/>
      <c r="F8452" s="9"/>
      <c r="G8452" s="9"/>
      <c r="H8452" s="9"/>
      <c r="I8452" s="9"/>
      <c r="J8452" s="9"/>
      <c r="K8452" s="9"/>
      <c r="L8452" s="9"/>
      <c r="M8452" s="9"/>
      <c r="N8452" s="9"/>
      <c r="O8452" s="12"/>
      <c r="P8452" s="9"/>
      <c r="Q8452" s="9"/>
    </row>
    <row r="8453" spans="1:17" x14ac:dyDescent="0.2">
      <c r="A8453" s="9"/>
      <c r="B8453" s="10"/>
      <c r="C8453" s="9"/>
      <c r="D8453" s="11"/>
      <c r="E8453" s="11"/>
      <c r="F8453" s="9"/>
      <c r="G8453" s="9"/>
      <c r="H8453" s="9"/>
      <c r="I8453" s="9"/>
      <c r="J8453" s="9"/>
      <c r="K8453" s="9"/>
      <c r="L8453" s="9"/>
      <c r="M8453" s="9"/>
      <c r="N8453" s="9"/>
      <c r="O8453" s="12"/>
      <c r="P8453" s="9"/>
      <c r="Q8453" s="9"/>
    </row>
    <row r="8454" spans="1:17" x14ac:dyDescent="0.2">
      <c r="A8454" s="9"/>
      <c r="B8454" s="10"/>
      <c r="C8454" s="9"/>
      <c r="D8454" s="11"/>
      <c r="E8454" s="11"/>
      <c r="F8454" s="9"/>
      <c r="G8454" s="9"/>
      <c r="H8454" s="9"/>
      <c r="I8454" s="9"/>
      <c r="J8454" s="9"/>
      <c r="K8454" s="9"/>
      <c r="L8454" s="9"/>
      <c r="M8454" s="9"/>
      <c r="N8454" s="9"/>
      <c r="O8454" s="12"/>
      <c r="P8454" s="9"/>
      <c r="Q8454" s="9"/>
    </row>
    <row r="8455" spans="1:17" x14ac:dyDescent="0.2">
      <c r="A8455" s="9"/>
      <c r="B8455" s="10"/>
      <c r="C8455" s="9"/>
      <c r="D8455" s="11"/>
      <c r="E8455" s="11"/>
      <c r="F8455" s="9"/>
      <c r="G8455" s="9"/>
      <c r="H8455" s="9"/>
      <c r="I8455" s="9"/>
      <c r="J8455" s="9"/>
      <c r="K8455" s="9"/>
      <c r="L8455" s="9"/>
      <c r="M8455" s="9"/>
      <c r="N8455" s="9"/>
      <c r="O8455" s="12"/>
      <c r="P8455" s="9"/>
      <c r="Q8455" s="9"/>
    </row>
    <row r="8456" spans="1:17" x14ac:dyDescent="0.2">
      <c r="A8456" s="9"/>
      <c r="B8456" s="10"/>
      <c r="C8456" s="9"/>
      <c r="D8456" s="11"/>
      <c r="E8456" s="11"/>
      <c r="F8456" s="9"/>
      <c r="G8456" s="9"/>
      <c r="H8456" s="9"/>
      <c r="I8456" s="9"/>
      <c r="J8456" s="9"/>
      <c r="K8456" s="9"/>
      <c r="L8456" s="9"/>
      <c r="M8456" s="9"/>
      <c r="N8456" s="9"/>
      <c r="O8456" s="12"/>
      <c r="P8456" s="9"/>
      <c r="Q8456" s="9"/>
    </row>
    <row r="8457" spans="1:17" x14ac:dyDescent="0.2">
      <c r="A8457" s="9"/>
      <c r="B8457" s="10"/>
      <c r="C8457" s="9"/>
      <c r="D8457" s="11"/>
      <c r="E8457" s="11"/>
      <c r="F8457" s="9"/>
      <c r="G8457" s="9"/>
      <c r="H8457" s="9"/>
      <c r="I8457" s="9"/>
      <c r="J8457" s="9"/>
      <c r="K8457" s="9"/>
      <c r="L8457" s="9"/>
      <c r="M8457" s="9"/>
      <c r="N8457" s="9"/>
      <c r="O8457" s="12"/>
      <c r="P8457" s="9"/>
      <c r="Q8457" s="9"/>
    </row>
    <row r="8458" spans="1:17" x14ac:dyDescent="0.2">
      <c r="A8458" s="9"/>
      <c r="B8458" s="10"/>
      <c r="C8458" s="9"/>
      <c r="D8458" s="11"/>
      <c r="E8458" s="11"/>
      <c r="F8458" s="9"/>
      <c r="G8458" s="9"/>
      <c r="H8458" s="9"/>
      <c r="I8458" s="9"/>
      <c r="J8458" s="9"/>
      <c r="K8458" s="9"/>
      <c r="L8458" s="9"/>
      <c r="M8458" s="9"/>
      <c r="N8458" s="9"/>
      <c r="O8458" s="12"/>
      <c r="P8458" s="9"/>
      <c r="Q8458" s="9"/>
    </row>
    <row r="8459" spans="1:17" x14ac:dyDescent="0.2">
      <c r="A8459" s="9"/>
      <c r="B8459" s="10"/>
      <c r="C8459" s="9"/>
      <c r="D8459" s="11"/>
      <c r="E8459" s="11"/>
      <c r="F8459" s="9"/>
      <c r="G8459" s="9"/>
      <c r="H8459" s="9"/>
      <c r="I8459" s="9"/>
      <c r="J8459" s="9"/>
      <c r="K8459" s="9"/>
      <c r="L8459" s="9"/>
      <c r="M8459" s="9"/>
      <c r="N8459" s="9"/>
      <c r="O8459" s="12"/>
      <c r="P8459" s="9"/>
      <c r="Q8459" s="9"/>
    </row>
    <row r="8460" spans="1:17" x14ac:dyDescent="0.2">
      <c r="A8460" s="9"/>
      <c r="B8460" s="10"/>
      <c r="C8460" s="9"/>
      <c r="D8460" s="11"/>
      <c r="E8460" s="11"/>
      <c r="F8460" s="9"/>
      <c r="G8460" s="9"/>
      <c r="H8460" s="9"/>
      <c r="I8460" s="9"/>
      <c r="J8460" s="9"/>
      <c r="K8460" s="9"/>
      <c r="L8460" s="9"/>
      <c r="M8460" s="9"/>
      <c r="N8460" s="9"/>
      <c r="O8460" s="12"/>
      <c r="P8460" s="9"/>
      <c r="Q8460" s="9"/>
    </row>
    <row r="8461" spans="1:17" x14ac:dyDescent="0.2">
      <c r="A8461" s="9"/>
      <c r="B8461" s="10"/>
      <c r="C8461" s="9"/>
      <c r="D8461" s="11"/>
      <c r="E8461" s="11"/>
      <c r="F8461" s="9"/>
      <c r="G8461" s="9"/>
      <c r="H8461" s="9"/>
      <c r="I8461" s="9"/>
      <c r="J8461" s="9"/>
      <c r="K8461" s="9"/>
      <c r="L8461" s="9"/>
      <c r="M8461" s="9"/>
      <c r="N8461" s="9"/>
      <c r="O8461" s="12"/>
      <c r="P8461" s="9"/>
      <c r="Q8461" s="9"/>
    </row>
    <row r="8462" spans="1:17" x14ac:dyDescent="0.2">
      <c r="A8462" s="9"/>
      <c r="B8462" s="10"/>
      <c r="C8462" s="9"/>
      <c r="D8462" s="11"/>
      <c r="E8462" s="11"/>
      <c r="F8462" s="9"/>
      <c r="G8462" s="9"/>
      <c r="H8462" s="9"/>
      <c r="I8462" s="9"/>
      <c r="J8462" s="9"/>
      <c r="K8462" s="9"/>
      <c r="L8462" s="9"/>
      <c r="M8462" s="9"/>
      <c r="N8462" s="9"/>
      <c r="O8462" s="12"/>
      <c r="P8462" s="9"/>
      <c r="Q8462" s="9"/>
    </row>
    <row r="8463" spans="1:17" x14ac:dyDescent="0.2">
      <c r="A8463" s="9"/>
      <c r="B8463" s="10"/>
      <c r="C8463" s="9"/>
      <c r="D8463" s="11"/>
      <c r="E8463" s="11"/>
      <c r="F8463" s="9"/>
      <c r="G8463" s="9"/>
      <c r="H8463" s="9"/>
      <c r="I8463" s="9"/>
      <c r="J8463" s="9"/>
      <c r="K8463" s="9"/>
      <c r="L8463" s="9"/>
      <c r="M8463" s="9"/>
      <c r="N8463" s="9"/>
      <c r="O8463" s="12"/>
      <c r="P8463" s="9"/>
      <c r="Q8463" s="9"/>
    </row>
    <row r="8464" spans="1:17" x14ac:dyDescent="0.2">
      <c r="A8464" s="9"/>
      <c r="B8464" s="10"/>
      <c r="C8464" s="9"/>
      <c r="D8464" s="11"/>
      <c r="E8464" s="11"/>
      <c r="F8464" s="9"/>
      <c r="G8464" s="9"/>
      <c r="H8464" s="9"/>
      <c r="I8464" s="9"/>
      <c r="J8464" s="9"/>
      <c r="K8464" s="9"/>
      <c r="L8464" s="9"/>
      <c r="M8464" s="9"/>
      <c r="N8464" s="9"/>
      <c r="O8464" s="12"/>
      <c r="P8464" s="9"/>
      <c r="Q8464" s="9"/>
    </row>
    <row r="8465" spans="1:17" x14ac:dyDescent="0.2">
      <c r="A8465" s="9"/>
      <c r="B8465" s="10"/>
      <c r="C8465" s="9"/>
      <c r="D8465" s="11"/>
      <c r="E8465" s="11"/>
      <c r="F8465" s="9"/>
      <c r="G8465" s="9"/>
      <c r="H8465" s="9"/>
      <c r="I8465" s="9"/>
      <c r="J8465" s="9"/>
      <c r="K8465" s="9"/>
      <c r="L8465" s="9"/>
      <c r="M8465" s="9"/>
      <c r="N8465" s="9"/>
      <c r="O8465" s="12"/>
      <c r="P8465" s="9"/>
      <c r="Q8465" s="9"/>
    </row>
    <row r="8466" spans="1:17" x14ac:dyDescent="0.2">
      <c r="A8466" s="9"/>
      <c r="B8466" s="10"/>
      <c r="C8466" s="9"/>
      <c r="D8466" s="11"/>
      <c r="E8466" s="11"/>
      <c r="F8466" s="9"/>
      <c r="G8466" s="9"/>
      <c r="H8466" s="9"/>
      <c r="I8466" s="9"/>
      <c r="J8466" s="9"/>
      <c r="K8466" s="9"/>
      <c r="L8466" s="9"/>
      <c r="M8466" s="9"/>
      <c r="N8466" s="9"/>
      <c r="O8466" s="12"/>
      <c r="P8466" s="9"/>
      <c r="Q8466" s="9"/>
    </row>
    <row r="8467" spans="1:17" x14ac:dyDescent="0.2">
      <c r="A8467" s="9"/>
      <c r="B8467" s="10"/>
      <c r="C8467" s="9"/>
      <c r="D8467" s="11"/>
      <c r="E8467" s="11"/>
      <c r="F8467" s="9"/>
      <c r="G8467" s="9"/>
      <c r="H8467" s="9"/>
      <c r="I8467" s="9"/>
      <c r="J8467" s="9"/>
      <c r="K8467" s="9"/>
      <c r="L8467" s="9"/>
      <c r="M8467" s="9"/>
      <c r="N8467" s="9"/>
      <c r="O8467" s="12"/>
      <c r="P8467" s="9"/>
      <c r="Q8467" s="9"/>
    </row>
    <row r="8468" spans="1:17" x14ac:dyDescent="0.2">
      <c r="A8468" s="9"/>
      <c r="B8468" s="10"/>
      <c r="C8468" s="9"/>
      <c r="D8468" s="11"/>
      <c r="E8468" s="11"/>
      <c r="F8468" s="9"/>
      <c r="G8468" s="9"/>
      <c r="H8468" s="9"/>
      <c r="I8468" s="9"/>
      <c r="J8468" s="9"/>
      <c r="K8468" s="9"/>
      <c r="L8468" s="9"/>
      <c r="M8468" s="9"/>
      <c r="N8468" s="9"/>
      <c r="O8468" s="12"/>
      <c r="P8468" s="9"/>
      <c r="Q8468" s="9"/>
    </row>
    <row r="8469" spans="1:17" x14ac:dyDescent="0.2">
      <c r="A8469" s="9"/>
      <c r="B8469" s="10"/>
      <c r="C8469" s="9"/>
      <c r="D8469" s="11"/>
      <c r="E8469" s="11"/>
      <c r="F8469" s="9"/>
      <c r="G8469" s="9"/>
      <c r="H8469" s="9"/>
      <c r="I8469" s="9"/>
      <c r="J8469" s="9"/>
      <c r="K8469" s="9"/>
      <c r="L8469" s="9"/>
      <c r="M8469" s="9"/>
      <c r="N8469" s="9"/>
      <c r="O8469" s="12"/>
      <c r="P8469" s="9"/>
      <c r="Q8469" s="9"/>
    </row>
    <row r="8470" spans="1:17" x14ac:dyDescent="0.2">
      <c r="A8470" s="9"/>
      <c r="B8470" s="10"/>
      <c r="C8470" s="9"/>
      <c r="D8470" s="11"/>
      <c r="E8470" s="11"/>
      <c r="F8470" s="9"/>
      <c r="G8470" s="9"/>
      <c r="H8470" s="9"/>
      <c r="I8470" s="9"/>
      <c r="J8470" s="9"/>
      <c r="K8470" s="9"/>
      <c r="L8470" s="9"/>
      <c r="M8470" s="9"/>
      <c r="N8470" s="9"/>
      <c r="O8470" s="12"/>
      <c r="P8470" s="9"/>
      <c r="Q8470" s="9"/>
    </row>
    <row r="8471" spans="1:17" x14ac:dyDescent="0.2">
      <c r="A8471" s="9"/>
      <c r="B8471" s="10"/>
      <c r="C8471" s="9"/>
      <c r="D8471" s="11"/>
      <c r="E8471" s="11"/>
      <c r="F8471" s="9"/>
      <c r="G8471" s="9"/>
      <c r="H8471" s="9"/>
      <c r="I8471" s="9"/>
      <c r="J8471" s="9"/>
      <c r="K8471" s="9"/>
      <c r="L8471" s="9"/>
      <c r="M8471" s="9"/>
      <c r="N8471" s="9"/>
      <c r="O8471" s="12"/>
      <c r="P8471" s="9"/>
      <c r="Q8471" s="9"/>
    </row>
    <row r="8472" spans="1:17" x14ac:dyDescent="0.2">
      <c r="A8472" s="9"/>
      <c r="B8472" s="10"/>
      <c r="C8472" s="9"/>
      <c r="D8472" s="11"/>
      <c r="E8472" s="11"/>
      <c r="F8472" s="9"/>
      <c r="G8472" s="9"/>
      <c r="H8472" s="9"/>
      <c r="I8472" s="9"/>
      <c r="J8472" s="9"/>
      <c r="K8472" s="9"/>
      <c r="L8472" s="9"/>
      <c r="M8472" s="9"/>
      <c r="N8472" s="9"/>
      <c r="O8472" s="12"/>
      <c r="P8472" s="9"/>
      <c r="Q8472" s="9"/>
    </row>
    <row r="8473" spans="1:17" x14ac:dyDescent="0.2">
      <c r="A8473" s="9"/>
      <c r="B8473" s="10"/>
      <c r="C8473" s="9"/>
      <c r="D8473" s="11"/>
      <c r="E8473" s="11"/>
      <c r="F8473" s="9"/>
      <c r="G8473" s="9"/>
      <c r="H8473" s="9"/>
      <c r="I8473" s="9"/>
      <c r="J8473" s="9"/>
      <c r="K8473" s="9"/>
      <c r="L8473" s="9"/>
      <c r="M8473" s="9"/>
      <c r="N8473" s="9"/>
      <c r="O8473" s="12"/>
      <c r="P8473" s="9"/>
      <c r="Q8473" s="9"/>
    </row>
    <row r="8474" spans="1:17" x14ac:dyDescent="0.2">
      <c r="A8474" s="9"/>
      <c r="B8474" s="10"/>
      <c r="C8474" s="9"/>
      <c r="D8474" s="11"/>
      <c r="E8474" s="11"/>
      <c r="F8474" s="9"/>
      <c r="G8474" s="9"/>
      <c r="H8474" s="9"/>
      <c r="I8474" s="9"/>
      <c r="J8474" s="9"/>
      <c r="K8474" s="9"/>
      <c r="L8474" s="9"/>
      <c r="M8474" s="9"/>
      <c r="N8474" s="9"/>
      <c r="O8474" s="12"/>
      <c r="P8474" s="9"/>
      <c r="Q8474" s="9"/>
    </row>
    <row r="8475" spans="1:17" x14ac:dyDescent="0.2">
      <c r="A8475" s="9"/>
      <c r="B8475" s="10"/>
      <c r="C8475" s="9"/>
      <c r="D8475" s="11"/>
      <c r="E8475" s="11"/>
      <c r="F8475" s="9"/>
      <c r="G8475" s="9"/>
      <c r="H8475" s="9"/>
      <c r="I8475" s="9"/>
      <c r="J8475" s="9"/>
      <c r="K8475" s="9"/>
      <c r="L8475" s="9"/>
      <c r="M8475" s="9"/>
      <c r="N8475" s="9"/>
      <c r="O8475" s="12"/>
      <c r="P8475" s="9"/>
      <c r="Q8475" s="9"/>
    </row>
    <row r="8476" spans="1:17" x14ac:dyDescent="0.2">
      <c r="A8476" s="9"/>
      <c r="B8476" s="10"/>
      <c r="C8476" s="9"/>
      <c r="D8476" s="11"/>
      <c r="E8476" s="11"/>
      <c r="F8476" s="9"/>
      <c r="G8476" s="9"/>
      <c r="H8476" s="9"/>
      <c r="I8476" s="9"/>
      <c r="J8476" s="9"/>
      <c r="K8476" s="9"/>
      <c r="L8476" s="9"/>
      <c r="M8476" s="9"/>
      <c r="N8476" s="9"/>
      <c r="O8476" s="12"/>
      <c r="P8476" s="9"/>
      <c r="Q8476" s="9"/>
    </row>
    <row r="8477" spans="1:17" x14ac:dyDescent="0.2">
      <c r="A8477" s="9"/>
      <c r="B8477" s="10"/>
      <c r="C8477" s="9"/>
      <c r="D8477" s="11"/>
      <c r="E8477" s="11"/>
      <c r="F8477" s="9"/>
      <c r="G8477" s="9"/>
      <c r="H8477" s="9"/>
      <c r="I8477" s="9"/>
      <c r="J8477" s="9"/>
      <c r="K8477" s="9"/>
      <c r="L8477" s="9"/>
      <c r="M8477" s="9"/>
      <c r="N8477" s="9"/>
      <c r="O8477" s="12"/>
      <c r="P8477" s="9"/>
      <c r="Q8477" s="9"/>
    </row>
    <row r="8478" spans="1:17" x14ac:dyDescent="0.2">
      <c r="A8478" s="9"/>
      <c r="B8478" s="10"/>
      <c r="C8478" s="9"/>
      <c r="D8478" s="11"/>
      <c r="E8478" s="11"/>
      <c r="F8478" s="9"/>
      <c r="G8478" s="9"/>
      <c r="H8478" s="9"/>
      <c r="I8478" s="9"/>
      <c r="J8478" s="9"/>
      <c r="K8478" s="9"/>
      <c r="L8478" s="9"/>
      <c r="M8478" s="9"/>
      <c r="N8478" s="9"/>
      <c r="O8478" s="12"/>
      <c r="P8478" s="9"/>
      <c r="Q8478" s="9"/>
    </row>
    <row r="8479" spans="1:17" x14ac:dyDescent="0.2">
      <c r="A8479" s="9"/>
      <c r="B8479" s="10"/>
      <c r="C8479" s="9"/>
      <c r="D8479" s="11"/>
      <c r="E8479" s="11"/>
      <c r="F8479" s="9"/>
      <c r="G8479" s="9"/>
      <c r="H8479" s="9"/>
      <c r="I8479" s="9"/>
      <c r="J8479" s="9"/>
      <c r="K8479" s="9"/>
      <c r="L8479" s="9"/>
      <c r="M8479" s="9"/>
      <c r="N8479" s="9"/>
      <c r="O8479" s="12"/>
      <c r="P8479" s="9"/>
      <c r="Q8479" s="9"/>
    </row>
    <row r="8480" spans="1:17" x14ac:dyDescent="0.2">
      <c r="A8480" s="9"/>
      <c r="B8480" s="10"/>
      <c r="C8480" s="9"/>
      <c r="D8480" s="11"/>
      <c r="E8480" s="11"/>
      <c r="F8480" s="9"/>
      <c r="G8480" s="9"/>
      <c r="H8480" s="9"/>
      <c r="I8480" s="9"/>
      <c r="J8480" s="9"/>
      <c r="K8480" s="9"/>
      <c r="L8480" s="9"/>
      <c r="M8480" s="9"/>
      <c r="N8480" s="9"/>
      <c r="O8480" s="12"/>
      <c r="P8480" s="9"/>
      <c r="Q8480" s="9"/>
    </row>
    <row r="8481" spans="1:17" x14ac:dyDescent="0.2">
      <c r="A8481" s="9"/>
      <c r="B8481" s="10"/>
      <c r="C8481" s="9"/>
      <c r="D8481" s="11"/>
      <c r="E8481" s="11"/>
      <c r="F8481" s="9"/>
      <c r="G8481" s="9"/>
      <c r="H8481" s="9"/>
      <c r="I8481" s="9"/>
      <c r="J8481" s="9"/>
      <c r="K8481" s="9"/>
      <c r="L8481" s="9"/>
      <c r="M8481" s="9"/>
      <c r="N8481" s="9"/>
      <c r="O8481" s="12"/>
      <c r="P8481" s="9"/>
      <c r="Q8481" s="9"/>
    </row>
    <row r="8482" spans="1:17" x14ac:dyDescent="0.2">
      <c r="A8482" s="9"/>
      <c r="B8482" s="10"/>
      <c r="C8482" s="9"/>
      <c r="D8482" s="11"/>
      <c r="E8482" s="11"/>
      <c r="F8482" s="9"/>
      <c r="G8482" s="9"/>
      <c r="H8482" s="9"/>
      <c r="I8482" s="9"/>
      <c r="J8482" s="9"/>
      <c r="K8482" s="9"/>
      <c r="L8482" s="9"/>
      <c r="M8482" s="9"/>
      <c r="N8482" s="9"/>
      <c r="O8482" s="12"/>
      <c r="P8482" s="9"/>
      <c r="Q8482" s="9"/>
    </row>
    <row r="8483" spans="1:17" x14ac:dyDescent="0.2">
      <c r="A8483" s="9"/>
      <c r="B8483" s="10"/>
      <c r="C8483" s="9"/>
      <c r="D8483" s="11"/>
      <c r="E8483" s="11"/>
      <c r="F8483" s="9"/>
      <c r="G8483" s="9"/>
      <c r="H8483" s="9"/>
      <c r="I8483" s="9"/>
      <c r="J8483" s="9"/>
      <c r="K8483" s="9"/>
      <c r="L8483" s="9"/>
      <c r="M8483" s="9"/>
      <c r="N8483" s="9"/>
      <c r="O8483" s="12"/>
      <c r="P8483" s="9"/>
      <c r="Q8483" s="9"/>
    </row>
    <row r="8484" spans="1:17" x14ac:dyDescent="0.2">
      <c r="A8484" s="9"/>
      <c r="B8484" s="10"/>
      <c r="C8484" s="9"/>
      <c r="D8484" s="11"/>
      <c r="E8484" s="11"/>
      <c r="F8484" s="9"/>
      <c r="G8484" s="9"/>
      <c r="H8484" s="9"/>
      <c r="I8484" s="9"/>
      <c r="J8484" s="9"/>
      <c r="K8484" s="9"/>
      <c r="L8484" s="9"/>
      <c r="M8484" s="9"/>
      <c r="N8484" s="9"/>
      <c r="O8484" s="12"/>
      <c r="P8484" s="9"/>
      <c r="Q8484" s="9"/>
    </row>
    <row r="8485" spans="1:17" x14ac:dyDescent="0.2">
      <c r="A8485" s="9"/>
      <c r="B8485" s="10"/>
      <c r="C8485" s="9"/>
      <c r="D8485" s="11"/>
      <c r="E8485" s="11"/>
      <c r="F8485" s="9"/>
      <c r="G8485" s="9"/>
      <c r="H8485" s="9"/>
      <c r="I8485" s="9"/>
      <c r="J8485" s="9"/>
      <c r="K8485" s="9"/>
      <c r="L8485" s="9"/>
      <c r="M8485" s="9"/>
      <c r="N8485" s="9"/>
      <c r="O8485" s="12"/>
      <c r="P8485" s="9"/>
      <c r="Q8485" s="9"/>
    </row>
    <row r="8486" spans="1:17" x14ac:dyDescent="0.2">
      <c r="A8486" s="9"/>
      <c r="B8486" s="10"/>
      <c r="C8486" s="9"/>
      <c r="D8486" s="11"/>
      <c r="E8486" s="11"/>
      <c r="F8486" s="9"/>
      <c r="G8486" s="9"/>
      <c r="H8486" s="9"/>
      <c r="I8486" s="9"/>
      <c r="J8486" s="9"/>
      <c r="K8486" s="9"/>
      <c r="L8486" s="9"/>
      <c r="M8486" s="9"/>
      <c r="N8486" s="9"/>
      <c r="O8486" s="12"/>
      <c r="P8486" s="9"/>
      <c r="Q8486" s="9"/>
    </row>
    <row r="8487" spans="1:17" x14ac:dyDescent="0.2">
      <c r="A8487" s="9"/>
      <c r="B8487" s="10"/>
      <c r="C8487" s="9"/>
      <c r="D8487" s="11"/>
      <c r="E8487" s="11"/>
      <c r="F8487" s="9"/>
      <c r="G8487" s="9"/>
      <c r="H8487" s="9"/>
      <c r="I8487" s="9"/>
      <c r="J8487" s="9"/>
      <c r="K8487" s="9"/>
      <c r="L8487" s="9"/>
      <c r="M8487" s="9"/>
      <c r="N8487" s="9"/>
      <c r="O8487" s="12"/>
      <c r="P8487" s="9"/>
      <c r="Q8487" s="9"/>
    </row>
    <row r="8488" spans="1:17" x14ac:dyDescent="0.2">
      <c r="A8488" s="9"/>
      <c r="B8488" s="10"/>
      <c r="C8488" s="9"/>
      <c r="D8488" s="11"/>
      <c r="E8488" s="11"/>
      <c r="F8488" s="9"/>
      <c r="G8488" s="9"/>
      <c r="H8488" s="9"/>
      <c r="I8488" s="9"/>
      <c r="J8488" s="9"/>
      <c r="K8488" s="9"/>
      <c r="L8488" s="9"/>
      <c r="M8488" s="9"/>
      <c r="N8488" s="9"/>
      <c r="O8488" s="12"/>
      <c r="P8488" s="9"/>
      <c r="Q8488" s="9"/>
    </row>
    <row r="8489" spans="1:17" x14ac:dyDescent="0.2">
      <c r="A8489" s="9"/>
      <c r="B8489" s="10"/>
      <c r="C8489" s="9"/>
      <c r="D8489" s="11"/>
      <c r="E8489" s="11"/>
      <c r="F8489" s="9"/>
      <c r="G8489" s="9"/>
      <c r="H8489" s="9"/>
      <c r="I8489" s="9"/>
      <c r="J8489" s="9"/>
      <c r="K8489" s="9"/>
      <c r="L8489" s="9"/>
      <c r="M8489" s="9"/>
      <c r="N8489" s="9"/>
      <c r="O8489" s="12"/>
      <c r="P8489" s="9"/>
      <c r="Q8489" s="9"/>
    </row>
    <row r="8490" spans="1:17" x14ac:dyDescent="0.2">
      <c r="A8490" s="9"/>
      <c r="B8490" s="10"/>
      <c r="C8490" s="9"/>
      <c r="D8490" s="11"/>
      <c r="E8490" s="11"/>
      <c r="F8490" s="9"/>
      <c r="G8490" s="9"/>
      <c r="H8490" s="9"/>
      <c r="I8490" s="9"/>
      <c r="J8490" s="9"/>
      <c r="K8490" s="9"/>
      <c r="L8490" s="9"/>
      <c r="M8490" s="9"/>
      <c r="N8490" s="9"/>
      <c r="O8490" s="12"/>
      <c r="P8490" s="9"/>
      <c r="Q8490" s="9"/>
    </row>
    <row r="8491" spans="1:17" x14ac:dyDescent="0.2">
      <c r="A8491" s="9"/>
      <c r="B8491" s="10"/>
      <c r="C8491" s="9"/>
      <c r="D8491" s="11"/>
      <c r="E8491" s="11"/>
      <c r="F8491" s="9"/>
      <c r="G8491" s="9"/>
      <c r="H8491" s="9"/>
      <c r="I8491" s="9"/>
      <c r="J8491" s="9"/>
      <c r="K8491" s="9"/>
      <c r="L8491" s="9"/>
      <c r="M8491" s="9"/>
      <c r="N8491" s="9"/>
      <c r="O8491" s="12"/>
      <c r="P8491" s="9"/>
      <c r="Q8491" s="9"/>
    </row>
    <row r="8492" spans="1:17" x14ac:dyDescent="0.2">
      <c r="A8492" s="9"/>
      <c r="B8492" s="10"/>
      <c r="C8492" s="9"/>
      <c r="D8492" s="11"/>
      <c r="E8492" s="11"/>
      <c r="F8492" s="9"/>
      <c r="G8492" s="9"/>
      <c r="H8492" s="9"/>
      <c r="I8492" s="9"/>
      <c r="J8492" s="9"/>
      <c r="K8492" s="9"/>
      <c r="L8492" s="9"/>
      <c r="M8492" s="9"/>
      <c r="N8492" s="9"/>
      <c r="O8492" s="12"/>
      <c r="P8492" s="9"/>
      <c r="Q8492" s="9"/>
    </row>
    <row r="8493" spans="1:17" x14ac:dyDescent="0.2">
      <c r="A8493" s="9"/>
      <c r="B8493" s="10"/>
      <c r="C8493" s="9"/>
      <c r="D8493" s="11"/>
      <c r="E8493" s="11"/>
      <c r="F8493" s="9"/>
      <c r="G8493" s="9"/>
      <c r="H8493" s="9"/>
      <c r="I8493" s="9"/>
      <c r="J8493" s="9"/>
      <c r="K8493" s="9"/>
      <c r="L8493" s="9"/>
      <c r="M8493" s="9"/>
      <c r="N8493" s="9"/>
      <c r="O8493" s="12"/>
      <c r="P8493" s="9"/>
      <c r="Q8493" s="9"/>
    </row>
    <row r="8494" spans="1:17" x14ac:dyDescent="0.2">
      <c r="A8494" s="9"/>
      <c r="B8494" s="10"/>
      <c r="C8494" s="9"/>
      <c r="D8494" s="11"/>
      <c r="E8494" s="11"/>
      <c r="F8494" s="9"/>
      <c r="G8494" s="9"/>
      <c r="H8494" s="9"/>
      <c r="I8494" s="9"/>
      <c r="J8494" s="9"/>
      <c r="K8494" s="9"/>
      <c r="L8494" s="9"/>
      <c r="M8494" s="9"/>
      <c r="N8494" s="9"/>
      <c r="O8494" s="12"/>
      <c r="P8494" s="9"/>
      <c r="Q8494" s="9"/>
    </row>
    <row r="8495" spans="1:17" x14ac:dyDescent="0.2">
      <c r="A8495" s="9"/>
      <c r="B8495" s="10"/>
      <c r="C8495" s="9"/>
      <c r="D8495" s="11"/>
      <c r="E8495" s="11"/>
      <c r="F8495" s="9"/>
      <c r="G8495" s="9"/>
      <c r="H8495" s="9"/>
      <c r="I8495" s="9"/>
      <c r="J8495" s="9"/>
      <c r="K8495" s="9"/>
      <c r="L8495" s="9"/>
      <c r="M8495" s="9"/>
      <c r="N8495" s="9"/>
      <c r="O8495" s="12"/>
      <c r="P8495" s="9"/>
      <c r="Q8495" s="9"/>
    </row>
    <row r="8496" spans="1:17" x14ac:dyDescent="0.2">
      <c r="A8496" s="9"/>
      <c r="B8496" s="10"/>
      <c r="C8496" s="9"/>
      <c r="D8496" s="11"/>
      <c r="E8496" s="11"/>
      <c r="F8496" s="9"/>
      <c r="G8496" s="9"/>
      <c r="H8496" s="9"/>
      <c r="I8496" s="9"/>
      <c r="J8496" s="9"/>
      <c r="K8496" s="9"/>
      <c r="L8496" s="9"/>
      <c r="M8496" s="9"/>
      <c r="N8496" s="9"/>
      <c r="O8496" s="12"/>
      <c r="P8496" s="9"/>
      <c r="Q8496" s="9"/>
    </row>
    <row r="8497" spans="1:17" x14ac:dyDescent="0.2">
      <c r="A8497" s="9"/>
      <c r="B8497" s="10"/>
      <c r="C8497" s="9"/>
      <c r="D8497" s="11"/>
      <c r="E8497" s="11"/>
      <c r="F8497" s="9"/>
      <c r="G8497" s="9"/>
      <c r="H8497" s="9"/>
      <c r="I8497" s="9"/>
      <c r="J8497" s="9"/>
      <c r="K8497" s="9"/>
      <c r="L8497" s="9"/>
      <c r="M8497" s="9"/>
      <c r="N8497" s="9"/>
      <c r="O8497" s="12"/>
      <c r="P8497" s="9"/>
      <c r="Q8497" s="9"/>
    </row>
    <row r="8498" spans="1:17" x14ac:dyDescent="0.2">
      <c r="A8498" s="9"/>
      <c r="B8498" s="10"/>
      <c r="C8498" s="9"/>
      <c r="D8498" s="11"/>
      <c r="E8498" s="11"/>
      <c r="F8498" s="9"/>
      <c r="G8498" s="9"/>
      <c r="H8498" s="9"/>
      <c r="I8498" s="9"/>
      <c r="J8498" s="9"/>
      <c r="K8498" s="9"/>
      <c r="L8498" s="9"/>
      <c r="M8498" s="9"/>
      <c r="N8498" s="9"/>
      <c r="O8498" s="12"/>
      <c r="P8498" s="9"/>
      <c r="Q8498" s="9"/>
    </row>
    <row r="8499" spans="1:17" x14ac:dyDescent="0.2">
      <c r="A8499" s="9"/>
      <c r="B8499" s="10"/>
      <c r="C8499" s="9"/>
      <c r="D8499" s="11"/>
      <c r="E8499" s="11"/>
      <c r="F8499" s="9"/>
      <c r="G8499" s="9"/>
      <c r="H8499" s="9"/>
      <c r="I8499" s="9"/>
      <c r="J8499" s="9"/>
      <c r="K8499" s="9"/>
      <c r="L8499" s="9"/>
      <c r="M8499" s="9"/>
      <c r="N8499" s="9"/>
      <c r="O8499" s="12"/>
      <c r="P8499" s="9"/>
      <c r="Q8499" s="9"/>
    </row>
    <row r="8500" spans="1:17" x14ac:dyDescent="0.2">
      <c r="A8500" s="9"/>
      <c r="B8500" s="10"/>
      <c r="C8500" s="9"/>
      <c r="D8500" s="11"/>
      <c r="E8500" s="11"/>
      <c r="F8500" s="9"/>
      <c r="G8500" s="9"/>
      <c r="H8500" s="9"/>
      <c r="I8500" s="9"/>
      <c r="J8500" s="9"/>
      <c r="K8500" s="9"/>
      <c r="L8500" s="9"/>
      <c r="M8500" s="9"/>
      <c r="N8500" s="9"/>
      <c r="O8500" s="12"/>
      <c r="P8500" s="9"/>
      <c r="Q8500" s="9"/>
    </row>
    <row r="8501" spans="1:17" x14ac:dyDescent="0.2">
      <c r="A8501" s="9"/>
      <c r="B8501" s="10"/>
      <c r="C8501" s="9"/>
      <c r="D8501" s="11"/>
      <c r="E8501" s="11"/>
      <c r="F8501" s="9"/>
      <c r="G8501" s="9"/>
      <c r="H8501" s="9"/>
      <c r="I8501" s="9"/>
      <c r="J8501" s="9"/>
      <c r="K8501" s="9"/>
      <c r="L8501" s="9"/>
      <c r="M8501" s="9"/>
      <c r="N8501" s="9"/>
      <c r="O8501" s="12"/>
      <c r="P8501" s="9"/>
      <c r="Q8501" s="9"/>
    </row>
    <row r="8502" spans="1:17" x14ac:dyDescent="0.2">
      <c r="A8502" s="9"/>
      <c r="B8502" s="10"/>
      <c r="C8502" s="9"/>
      <c r="D8502" s="11"/>
      <c r="E8502" s="11"/>
      <c r="F8502" s="9"/>
      <c r="G8502" s="9"/>
      <c r="H8502" s="9"/>
      <c r="I8502" s="9"/>
      <c r="J8502" s="9"/>
      <c r="K8502" s="9"/>
      <c r="L8502" s="9"/>
      <c r="M8502" s="9"/>
      <c r="N8502" s="9"/>
      <c r="O8502" s="12"/>
      <c r="P8502" s="9"/>
      <c r="Q8502" s="9"/>
    </row>
    <row r="8503" spans="1:17" x14ac:dyDescent="0.2">
      <c r="A8503" s="9"/>
      <c r="B8503" s="10"/>
      <c r="C8503" s="9"/>
      <c r="D8503" s="11"/>
      <c r="E8503" s="11"/>
      <c r="F8503" s="9"/>
      <c r="G8503" s="9"/>
      <c r="H8503" s="9"/>
      <c r="I8503" s="9"/>
      <c r="J8503" s="9"/>
      <c r="K8503" s="9"/>
      <c r="L8503" s="9"/>
      <c r="M8503" s="9"/>
      <c r="N8503" s="9"/>
      <c r="O8503" s="12"/>
      <c r="P8503" s="9"/>
      <c r="Q8503" s="9"/>
    </row>
    <row r="8504" spans="1:17" x14ac:dyDescent="0.2">
      <c r="A8504" s="9"/>
      <c r="B8504" s="10"/>
      <c r="C8504" s="9"/>
      <c r="D8504" s="11"/>
      <c r="E8504" s="11"/>
      <c r="F8504" s="9"/>
      <c r="G8504" s="9"/>
      <c r="H8504" s="9"/>
      <c r="I8504" s="9"/>
      <c r="J8504" s="9"/>
      <c r="K8504" s="9"/>
      <c r="L8504" s="9"/>
      <c r="M8504" s="9"/>
      <c r="N8504" s="9"/>
      <c r="O8504" s="12"/>
      <c r="P8504" s="9"/>
      <c r="Q8504" s="9"/>
    </row>
    <row r="8505" spans="1:17" x14ac:dyDescent="0.2">
      <c r="A8505" s="9"/>
      <c r="B8505" s="10"/>
      <c r="C8505" s="9"/>
      <c r="D8505" s="11"/>
      <c r="E8505" s="11"/>
      <c r="F8505" s="9"/>
      <c r="G8505" s="9"/>
      <c r="H8505" s="9"/>
      <c r="I8505" s="9"/>
      <c r="J8505" s="9"/>
      <c r="K8505" s="9"/>
      <c r="L8505" s="9"/>
      <c r="M8505" s="9"/>
      <c r="N8505" s="9"/>
      <c r="O8505" s="12"/>
      <c r="P8505" s="9"/>
      <c r="Q8505" s="9"/>
    </row>
    <row r="8506" spans="1:17" x14ac:dyDescent="0.2">
      <c r="A8506" s="9"/>
      <c r="B8506" s="10"/>
      <c r="C8506" s="9"/>
      <c r="D8506" s="11"/>
      <c r="E8506" s="11"/>
      <c r="F8506" s="9"/>
      <c r="G8506" s="9"/>
      <c r="H8506" s="9"/>
      <c r="I8506" s="9"/>
      <c r="J8506" s="9"/>
      <c r="K8506" s="9"/>
      <c r="L8506" s="9"/>
      <c r="M8506" s="9"/>
      <c r="N8506" s="9"/>
      <c r="O8506" s="12"/>
      <c r="P8506" s="9"/>
      <c r="Q8506" s="9"/>
    </row>
    <row r="8507" spans="1:17" x14ac:dyDescent="0.2">
      <c r="A8507" s="9"/>
      <c r="B8507" s="10"/>
      <c r="C8507" s="9"/>
      <c r="D8507" s="11"/>
      <c r="E8507" s="11"/>
      <c r="F8507" s="9"/>
      <c r="G8507" s="9"/>
      <c r="H8507" s="9"/>
      <c r="I8507" s="9"/>
      <c r="J8507" s="9"/>
      <c r="K8507" s="9"/>
      <c r="L8507" s="9"/>
      <c r="M8507" s="9"/>
      <c r="N8507" s="9"/>
      <c r="O8507" s="12"/>
      <c r="P8507" s="9"/>
      <c r="Q8507" s="9"/>
    </row>
    <row r="8508" spans="1:17" x14ac:dyDescent="0.2">
      <c r="A8508" s="9"/>
      <c r="B8508" s="10"/>
      <c r="C8508" s="9"/>
      <c r="D8508" s="11"/>
      <c r="E8508" s="11"/>
      <c r="F8508" s="9"/>
      <c r="G8508" s="9"/>
      <c r="H8508" s="9"/>
      <c r="I8508" s="9"/>
      <c r="J8508" s="9"/>
      <c r="K8508" s="9"/>
      <c r="L8508" s="9"/>
      <c r="M8508" s="9"/>
      <c r="N8508" s="9"/>
      <c r="O8508" s="12"/>
      <c r="P8508" s="9"/>
      <c r="Q8508" s="9"/>
    </row>
    <row r="8509" spans="1:17" x14ac:dyDescent="0.2">
      <c r="A8509" s="9"/>
      <c r="B8509" s="10"/>
      <c r="C8509" s="9"/>
      <c r="D8509" s="11"/>
      <c r="E8509" s="11"/>
      <c r="F8509" s="9"/>
      <c r="G8509" s="9"/>
      <c r="H8509" s="9"/>
      <c r="I8509" s="9"/>
      <c r="J8509" s="9"/>
      <c r="K8509" s="9"/>
      <c r="L8509" s="9"/>
      <c r="M8509" s="9"/>
      <c r="N8509" s="9"/>
      <c r="O8509" s="12"/>
      <c r="P8509" s="9"/>
      <c r="Q8509" s="9"/>
    </row>
    <row r="8510" spans="1:17" x14ac:dyDescent="0.2">
      <c r="A8510" s="9"/>
      <c r="B8510" s="10"/>
      <c r="C8510" s="9"/>
      <c r="D8510" s="11"/>
      <c r="E8510" s="11"/>
      <c r="F8510" s="9"/>
      <c r="G8510" s="9"/>
      <c r="H8510" s="9"/>
      <c r="I8510" s="9"/>
      <c r="J8510" s="9"/>
      <c r="K8510" s="9"/>
      <c r="L8510" s="9"/>
      <c r="M8510" s="9"/>
      <c r="N8510" s="9"/>
      <c r="O8510" s="12"/>
      <c r="P8510" s="9"/>
      <c r="Q8510" s="9"/>
    </row>
    <row r="8511" spans="1:17" x14ac:dyDescent="0.2">
      <c r="A8511" s="9"/>
      <c r="B8511" s="10"/>
      <c r="C8511" s="9"/>
      <c r="D8511" s="11"/>
      <c r="E8511" s="11"/>
      <c r="F8511" s="9"/>
      <c r="G8511" s="9"/>
      <c r="H8511" s="9"/>
      <c r="I8511" s="9"/>
      <c r="J8511" s="9"/>
      <c r="K8511" s="9"/>
      <c r="L8511" s="9"/>
      <c r="M8511" s="9"/>
      <c r="N8511" s="9"/>
      <c r="O8511" s="12"/>
      <c r="P8511" s="9"/>
      <c r="Q8511" s="9"/>
    </row>
    <row r="8512" spans="1:17" x14ac:dyDescent="0.2">
      <c r="A8512" s="9"/>
      <c r="B8512" s="10"/>
      <c r="C8512" s="9"/>
      <c r="D8512" s="11"/>
      <c r="E8512" s="11"/>
      <c r="F8512" s="9"/>
      <c r="G8512" s="9"/>
      <c r="H8512" s="9"/>
      <c r="I8512" s="9"/>
      <c r="J8512" s="9"/>
      <c r="K8512" s="9"/>
      <c r="L8512" s="9"/>
      <c r="M8512" s="9"/>
      <c r="N8512" s="9"/>
      <c r="O8512" s="12"/>
      <c r="P8512" s="9"/>
      <c r="Q8512" s="9"/>
    </row>
    <row r="8513" spans="1:17" x14ac:dyDescent="0.2">
      <c r="A8513" s="9"/>
      <c r="B8513" s="10"/>
      <c r="C8513" s="9"/>
      <c r="D8513" s="11"/>
      <c r="E8513" s="11"/>
      <c r="F8513" s="9"/>
      <c r="G8513" s="9"/>
      <c r="H8513" s="9"/>
      <c r="I8513" s="9"/>
      <c r="J8513" s="9"/>
      <c r="K8513" s="9"/>
      <c r="L8513" s="9"/>
      <c r="M8513" s="9"/>
      <c r="N8513" s="9"/>
      <c r="O8513" s="12"/>
      <c r="P8513" s="9"/>
      <c r="Q8513" s="9"/>
    </row>
    <row r="8514" spans="1:17" x14ac:dyDescent="0.2">
      <c r="A8514" s="9"/>
      <c r="B8514" s="10"/>
      <c r="C8514" s="9"/>
      <c r="D8514" s="11"/>
      <c r="E8514" s="11"/>
      <c r="F8514" s="9"/>
      <c r="G8514" s="9"/>
      <c r="H8514" s="9"/>
      <c r="I8514" s="9"/>
      <c r="J8514" s="9"/>
      <c r="K8514" s="9"/>
      <c r="L8514" s="9"/>
      <c r="M8514" s="9"/>
      <c r="N8514" s="9"/>
      <c r="O8514" s="12"/>
      <c r="P8514" s="9"/>
      <c r="Q8514" s="9"/>
    </row>
    <row r="8515" spans="1:17" x14ac:dyDescent="0.2">
      <c r="A8515" s="9"/>
      <c r="B8515" s="10"/>
      <c r="C8515" s="9"/>
      <c r="D8515" s="11"/>
      <c r="E8515" s="11"/>
      <c r="F8515" s="9"/>
      <c r="G8515" s="9"/>
      <c r="H8515" s="9"/>
      <c r="I8515" s="9"/>
      <c r="J8515" s="9"/>
      <c r="K8515" s="9"/>
      <c r="L8515" s="9"/>
      <c r="M8515" s="9"/>
      <c r="N8515" s="9"/>
      <c r="O8515" s="12"/>
      <c r="P8515" s="9"/>
      <c r="Q8515" s="9"/>
    </row>
    <row r="8516" spans="1:17" x14ac:dyDescent="0.2">
      <c r="A8516" s="9"/>
      <c r="B8516" s="10"/>
      <c r="C8516" s="9"/>
      <c r="D8516" s="11"/>
      <c r="E8516" s="11"/>
      <c r="F8516" s="9"/>
      <c r="G8516" s="9"/>
      <c r="H8516" s="9"/>
      <c r="I8516" s="9"/>
      <c r="J8516" s="9"/>
      <c r="K8516" s="9"/>
      <c r="L8516" s="9"/>
      <c r="M8516" s="9"/>
      <c r="N8516" s="9"/>
      <c r="O8516" s="12"/>
      <c r="P8516" s="9"/>
      <c r="Q8516" s="9"/>
    </row>
    <row r="8517" spans="1:17" x14ac:dyDescent="0.2">
      <c r="A8517" s="9"/>
      <c r="B8517" s="10"/>
      <c r="C8517" s="9"/>
      <c r="D8517" s="11"/>
      <c r="E8517" s="11"/>
      <c r="F8517" s="9"/>
      <c r="G8517" s="9"/>
      <c r="H8517" s="9"/>
      <c r="I8517" s="9"/>
      <c r="J8517" s="9"/>
      <c r="K8517" s="9"/>
      <c r="L8517" s="9"/>
      <c r="M8517" s="9"/>
      <c r="N8517" s="9"/>
      <c r="O8517" s="12"/>
      <c r="P8517" s="9"/>
      <c r="Q8517" s="9"/>
    </row>
    <row r="8518" spans="1:17" x14ac:dyDescent="0.2">
      <c r="A8518" s="9"/>
      <c r="B8518" s="10"/>
      <c r="C8518" s="9"/>
      <c r="D8518" s="11"/>
      <c r="E8518" s="11"/>
      <c r="F8518" s="9"/>
      <c r="G8518" s="9"/>
      <c r="H8518" s="9"/>
      <c r="I8518" s="9"/>
      <c r="J8518" s="9"/>
      <c r="K8518" s="9"/>
      <c r="L8518" s="9"/>
      <c r="M8518" s="9"/>
      <c r="N8518" s="9"/>
      <c r="O8518" s="12"/>
      <c r="P8518" s="9"/>
      <c r="Q8518" s="9"/>
    </row>
    <row r="8519" spans="1:17" x14ac:dyDescent="0.2">
      <c r="A8519" s="9"/>
      <c r="B8519" s="10"/>
      <c r="C8519" s="9"/>
      <c r="D8519" s="11"/>
      <c r="E8519" s="11"/>
      <c r="F8519" s="9"/>
      <c r="G8519" s="9"/>
      <c r="H8519" s="9"/>
      <c r="I8519" s="9"/>
      <c r="J8519" s="9"/>
      <c r="K8519" s="9"/>
      <c r="L8519" s="9"/>
      <c r="M8519" s="9"/>
      <c r="N8519" s="9"/>
      <c r="O8519" s="12"/>
      <c r="P8519" s="9"/>
      <c r="Q8519" s="9"/>
    </row>
    <row r="8520" spans="1:17" x14ac:dyDescent="0.2">
      <c r="A8520" s="9"/>
      <c r="B8520" s="10"/>
      <c r="C8520" s="9"/>
      <c r="D8520" s="11"/>
      <c r="E8520" s="11"/>
      <c r="F8520" s="9"/>
      <c r="G8520" s="9"/>
      <c r="H8520" s="9"/>
      <c r="I8520" s="9"/>
      <c r="J8520" s="9"/>
      <c r="K8520" s="9"/>
      <c r="L8520" s="9"/>
      <c r="M8520" s="9"/>
      <c r="N8520" s="9"/>
      <c r="O8520" s="12"/>
      <c r="P8520" s="9"/>
      <c r="Q8520" s="9"/>
    </row>
    <row r="8521" spans="1:17" x14ac:dyDescent="0.2">
      <c r="A8521" s="9"/>
      <c r="B8521" s="10"/>
      <c r="C8521" s="9"/>
      <c r="D8521" s="11"/>
      <c r="E8521" s="11"/>
      <c r="F8521" s="9"/>
      <c r="G8521" s="9"/>
      <c r="H8521" s="9"/>
      <c r="I8521" s="9"/>
      <c r="J8521" s="9"/>
      <c r="K8521" s="9"/>
      <c r="L8521" s="9"/>
      <c r="M8521" s="9"/>
      <c r="N8521" s="9"/>
      <c r="O8521" s="12"/>
      <c r="P8521" s="9"/>
      <c r="Q8521" s="9"/>
    </row>
    <row r="8522" spans="1:17" x14ac:dyDescent="0.2">
      <c r="A8522" s="9"/>
      <c r="B8522" s="10"/>
      <c r="C8522" s="9"/>
      <c r="D8522" s="11"/>
      <c r="E8522" s="11"/>
      <c r="F8522" s="9"/>
      <c r="G8522" s="9"/>
      <c r="H8522" s="9"/>
      <c r="I8522" s="9"/>
      <c r="J8522" s="9"/>
      <c r="K8522" s="9"/>
      <c r="L8522" s="9"/>
      <c r="M8522" s="9"/>
      <c r="N8522" s="9"/>
      <c r="O8522" s="12"/>
      <c r="P8522" s="9"/>
      <c r="Q8522" s="9"/>
    </row>
    <row r="8523" spans="1:17" x14ac:dyDescent="0.2">
      <c r="A8523" s="9"/>
      <c r="B8523" s="10"/>
      <c r="C8523" s="9"/>
      <c r="D8523" s="11"/>
      <c r="E8523" s="11"/>
      <c r="F8523" s="9"/>
      <c r="G8523" s="9"/>
      <c r="H8523" s="9"/>
      <c r="I8523" s="9"/>
      <c r="J8523" s="9"/>
      <c r="K8523" s="9"/>
      <c r="L8523" s="9"/>
      <c r="M8523" s="9"/>
      <c r="N8523" s="9"/>
      <c r="O8523" s="12"/>
      <c r="P8523" s="9"/>
      <c r="Q8523" s="9"/>
    </row>
    <row r="8524" spans="1:17" x14ac:dyDescent="0.2">
      <c r="A8524" s="9"/>
      <c r="B8524" s="10"/>
      <c r="C8524" s="9"/>
      <c r="D8524" s="11"/>
      <c r="E8524" s="11"/>
      <c r="F8524" s="9"/>
      <c r="G8524" s="9"/>
      <c r="H8524" s="9"/>
      <c r="I8524" s="9"/>
      <c r="J8524" s="9"/>
      <c r="K8524" s="9"/>
      <c r="L8524" s="9"/>
      <c r="M8524" s="9"/>
      <c r="N8524" s="9"/>
      <c r="O8524" s="12"/>
      <c r="P8524" s="9"/>
      <c r="Q8524" s="9"/>
    </row>
    <row r="8525" spans="1:17" x14ac:dyDescent="0.2">
      <c r="A8525" s="9"/>
      <c r="B8525" s="10"/>
      <c r="C8525" s="9"/>
      <c r="D8525" s="11"/>
      <c r="E8525" s="11"/>
      <c r="F8525" s="9"/>
      <c r="G8525" s="9"/>
      <c r="H8525" s="9"/>
      <c r="I8525" s="9"/>
      <c r="J8525" s="9"/>
      <c r="K8525" s="9"/>
      <c r="L8525" s="9"/>
      <c r="M8525" s="9"/>
      <c r="N8525" s="9"/>
      <c r="O8525" s="12"/>
      <c r="P8525" s="9"/>
      <c r="Q8525" s="9"/>
    </row>
    <row r="8526" spans="1:17" x14ac:dyDescent="0.2">
      <c r="A8526" s="9"/>
      <c r="B8526" s="10"/>
      <c r="C8526" s="9"/>
      <c r="D8526" s="11"/>
      <c r="E8526" s="11"/>
      <c r="F8526" s="9"/>
      <c r="G8526" s="9"/>
      <c r="H8526" s="9"/>
      <c r="I8526" s="9"/>
      <c r="J8526" s="9"/>
      <c r="K8526" s="9"/>
      <c r="L8526" s="9"/>
      <c r="M8526" s="9"/>
      <c r="N8526" s="9"/>
      <c r="O8526" s="12"/>
      <c r="P8526" s="9"/>
      <c r="Q8526" s="9"/>
    </row>
    <row r="8527" spans="1:17" x14ac:dyDescent="0.2">
      <c r="A8527" s="9"/>
      <c r="B8527" s="10"/>
      <c r="C8527" s="9"/>
      <c r="D8527" s="11"/>
      <c r="E8527" s="11"/>
      <c r="F8527" s="9"/>
      <c r="G8527" s="9"/>
      <c r="H8527" s="9"/>
      <c r="I8527" s="9"/>
      <c r="J8527" s="9"/>
      <c r="K8527" s="9"/>
      <c r="L8527" s="9"/>
      <c r="M8527" s="9"/>
      <c r="N8527" s="9"/>
      <c r="O8527" s="12"/>
      <c r="P8527" s="9"/>
      <c r="Q8527" s="9"/>
    </row>
    <row r="8528" spans="1:17" x14ac:dyDescent="0.2">
      <c r="A8528" s="9"/>
      <c r="B8528" s="10"/>
      <c r="C8528" s="9"/>
      <c r="D8528" s="11"/>
      <c r="E8528" s="11"/>
      <c r="F8528" s="9"/>
      <c r="G8528" s="9"/>
      <c r="H8528" s="9"/>
      <c r="I8528" s="9"/>
      <c r="J8528" s="9"/>
      <c r="K8528" s="9"/>
      <c r="L8528" s="9"/>
      <c r="M8528" s="9"/>
      <c r="N8528" s="9"/>
      <c r="O8528" s="12"/>
      <c r="P8528" s="9"/>
      <c r="Q8528" s="9"/>
    </row>
    <row r="8529" spans="1:17" x14ac:dyDescent="0.2">
      <c r="A8529" s="9"/>
      <c r="B8529" s="10"/>
      <c r="C8529" s="9"/>
      <c r="D8529" s="11"/>
      <c r="E8529" s="11"/>
      <c r="F8529" s="9"/>
      <c r="G8529" s="9"/>
      <c r="H8529" s="9"/>
      <c r="I8529" s="9"/>
      <c r="J8529" s="9"/>
      <c r="K8529" s="9"/>
      <c r="L8529" s="9"/>
      <c r="M8529" s="9"/>
      <c r="N8529" s="9"/>
      <c r="O8529" s="12"/>
      <c r="P8529" s="9"/>
      <c r="Q8529" s="9"/>
    </row>
    <row r="8530" spans="1:17" x14ac:dyDescent="0.2">
      <c r="A8530" s="9"/>
      <c r="B8530" s="10"/>
      <c r="C8530" s="9"/>
      <c r="D8530" s="11"/>
      <c r="E8530" s="11"/>
      <c r="F8530" s="9"/>
      <c r="G8530" s="9"/>
      <c r="H8530" s="9"/>
      <c r="I8530" s="9"/>
      <c r="J8530" s="9"/>
      <c r="K8530" s="9"/>
      <c r="L8530" s="9"/>
      <c r="M8530" s="9"/>
      <c r="N8530" s="9"/>
      <c r="O8530" s="12"/>
      <c r="P8530" s="9"/>
      <c r="Q8530" s="9"/>
    </row>
    <row r="8531" spans="1:17" x14ac:dyDescent="0.2">
      <c r="A8531" s="9"/>
      <c r="B8531" s="10"/>
      <c r="C8531" s="9"/>
      <c r="D8531" s="11"/>
      <c r="E8531" s="11"/>
      <c r="F8531" s="9"/>
      <c r="G8531" s="9"/>
      <c r="H8531" s="9"/>
      <c r="I8531" s="9"/>
      <c r="J8531" s="9"/>
      <c r="K8531" s="9"/>
      <c r="L8531" s="9"/>
      <c r="M8531" s="9"/>
      <c r="N8531" s="9"/>
      <c r="O8531" s="12"/>
      <c r="P8531" s="9"/>
      <c r="Q8531" s="9"/>
    </row>
    <row r="8532" spans="1:17" x14ac:dyDescent="0.2">
      <c r="A8532" s="9"/>
      <c r="B8532" s="10"/>
      <c r="C8532" s="9"/>
      <c r="D8532" s="11"/>
      <c r="E8532" s="11"/>
      <c r="F8532" s="9"/>
      <c r="G8532" s="9"/>
      <c r="H8532" s="9"/>
      <c r="I8532" s="9"/>
      <c r="J8532" s="9"/>
      <c r="K8532" s="9"/>
      <c r="L8532" s="9"/>
      <c r="M8532" s="9"/>
      <c r="N8532" s="9"/>
      <c r="O8532" s="12"/>
      <c r="P8532" s="9"/>
      <c r="Q8532" s="9"/>
    </row>
    <row r="8533" spans="1:17" x14ac:dyDescent="0.2">
      <c r="A8533" s="9"/>
      <c r="B8533" s="10"/>
      <c r="C8533" s="9"/>
      <c r="D8533" s="11"/>
      <c r="E8533" s="11"/>
      <c r="F8533" s="9"/>
      <c r="G8533" s="9"/>
      <c r="H8533" s="9"/>
      <c r="I8533" s="9"/>
      <c r="J8533" s="9"/>
      <c r="K8533" s="9"/>
      <c r="L8533" s="9"/>
      <c r="M8533" s="9"/>
      <c r="N8533" s="9"/>
      <c r="O8533" s="12"/>
      <c r="P8533" s="9"/>
      <c r="Q8533" s="9"/>
    </row>
    <row r="8534" spans="1:17" x14ac:dyDescent="0.2">
      <c r="A8534" s="9"/>
      <c r="B8534" s="10"/>
      <c r="C8534" s="9"/>
      <c r="D8534" s="11"/>
      <c r="E8534" s="11"/>
      <c r="F8534" s="9"/>
      <c r="G8534" s="9"/>
      <c r="H8534" s="9"/>
      <c r="I8534" s="9"/>
      <c r="J8534" s="9"/>
      <c r="K8534" s="9"/>
      <c r="L8534" s="9"/>
      <c r="M8534" s="9"/>
      <c r="N8534" s="9"/>
      <c r="O8534" s="12"/>
      <c r="P8534" s="9"/>
      <c r="Q8534" s="9"/>
    </row>
    <row r="8535" spans="1:17" x14ac:dyDescent="0.2">
      <c r="A8535" s="9"/>
      <c r="B8535" s="10"/>
      <c r="C8535" s="9"/>
      <c r="D8535" s="11"/>
      <c r="E8535" s="11"/>
      <c r="F8535" s="9"/>
      <c r="G8535" s="9"/>
      <c r="H8535" s="9"/>
      <c r="I8535" s="9"/>
      <c r="J8535" s="9"/>
      <c r="K8535" s="9"/>
      <c r="L8535" s="9"/>
      <c r="M8535" s="9"/>
      <c r="N8535" s="9"/>
      <c r="O8535" s="12"/>
      <c r="P8535" s="9"/>
      <c r="Q8535" s="9"/>
    </row>
    <row r="8536" spans="1:17" x14ac:dyDescent="0.2">
      <c r="A8536" s="9"/>
      <c r="B8536" s="10"/>
      <c r="C8536" s="9"/>
      <c r="D8536" s="11"/>
      <c r="E8536" s="11"/>
      <c r="F8536" s="9"/>
      <c r="G8536" s="9"/>
      <c r="H8536" s="9"/>
      <c r="I8536" s="9"/>
      <c r="J8536" s="9"/>
      <c r="K8536" s="9"/>
      <c r="L8536" s="9"/>
      <c r="M8536" s="9"/>
      <c r="N8536" s="9"/>
      <c r="O8536" s="12"/>
      <c r="P8536" s="9"/>
      <c r="Q8536" s="9"/>
    </row>
    <row r="8537" spans="1:17" x14ac:dyDescent="0.2">
      <c r="A8537" s="9"/>
      <c r="B8537" s="10"/>
      <c r="C8537" s="9"/>
      <c r="D8537" s="11"/>
      <c r="E8537" s="11"/>
      <c r="F8537" s="9"/>
      <c r="G8537" s="9"/>
      <c r="H8537" s="9"/>
      <c r="I8537" s="9"/>
      <c r="J8537" s="9"/>
      <c r="K8537" s="9"/>
      <c r="L8537" s="9"/>
      <c r="M8537" s="9"/>
      <c r="N8537" s="9"/>
      <c r="O8537" s="12"/>
      <c r="P8537" s="9"/>
      <c r="Q8537" s="9"/>
    </row>
    <row r="8538" spans="1:17" x14ac:dyDescent="0.2">
      <c r="A8538" s="9"/>
      <c r="B8538" s="10"/>
      <c r="C8538" s="9"/>
      <c r="D8538" s="11"/>
      <c r="E8538" s="11"/>
      <c r="F8538" s="9"/>
      <c r="G8538" s="9"/>
      <c r="H8538" s="9"/>
      <c r="I8538" s="9"/>
      <c r="J8538" s="9"/>
      <c r="K8538" s="9"/>
      <c r="L8538" s="9"/>
      <c r="M8538" s="9"/>
      <c r="N8538" s="9"/>
      <c r="O8538" s="12"/>
      <c r="P8538" s="9"/>
      <c r="Q8538" s="9"/>
    </row>
    <row r="8539" spans="1:17" x14ac:dyDescent="0.2">
      <c r="A8539" s="9"/>
      <c r="B8539" s="10"/>
      <c r="C8539" s="9"/>
      <c r="D8539" s="11"/>
      <c r="E8539" s="11"/>
      <c r="F8539" s="9"/>
      <c r="G8539" s="9"/>
      <c r="H8539" s="9"/>
      <c r="I8539" s="9"/>
      <c r="J8539" s="9"/>
      <c r="K8539" s="9"/>
      <c r="L8539" s="9"/>
      <c r="M8539" s="9"/>
      <c r="N8539" s="9"/>
      <c r="O8539" s="12"/>
      <c r="P8539" s="9"/>
      <c r="Q8539" s="9"/>
    </row>
    <row r="8540" spans="1:17" x14ac:dyDescent="0.2">
      <c r="A8540" s="9"/>
      <c r="B8540" s="10"/>
      <c r="C8540" s="9"/>
      <c r="D8540" s="11"/>
      <c r="E8540" s="11"/>
      <c r="F8540" s="9"/>
      <c r="G8540" s="9"/>
      <c r="H8540" s="9"/>
      <c r="I8540" s="9"/>
      <c r="J8540" s="9"/>
      <c r="K8540" s="9"/>
      <c r="L8540" s="9"/>
      <c r="M8540" s="9"/>
      <c r="N8540" s="9"/>
      <c r="O8540" s="12"/>
      <c r="P8540" s="9"/>
      <c r="Q8540" s="9"/>
    </row>
    <row r="8541" spans="1:17" x14ac:dyDescent="0.2">
      <c r="A8541" s="9"/>
      <c r="B8541" s="10"/>
      <c r="C8541" s="9"/>
      <c r="D8541" s="11"/>
      <c r="E8541" s="11"/>
      <c r="F8541" s="9"/>
      <c r="G8541" s="9"/>
      <c r="H8541" s="9"/>
      <c r="I8541" s="9"/>
      <c r="J8541" s="9"/>
      <c r="K8541" s="9"/>
      <c r="L8541" s="9"/>
      <c r="M8541" s="9"/>
      <c r="N8541" s="9"/>
      <c r="O8541" s="12"/>
      <c r="P8541" s="9"/>
      <c r="Q8541" s="9"/>
    </row>
    <row r="8542" spans="1:17" x14ac:dyDescent="0.2">
      <c r="A8542" s="9"/>
      <c r="B8542" s="10"/>
      <c r="C8542" s="9"/>
      <c r="D8542" s="11"/>
      <c r="E8542" s="11"/>
      <c r="F8542" s="9"/>
      <c r="G8542" s="9"/>
      <c r="H8542" s="9"/>
      <c r="I8542" s="9"/>
      <c r="J8542" s="9"/>
      <c r="K8542" s="9"/>
      <c r="L8542" s="9"/>
      <c r="M8542" s="9"/>
      <c r="N8542" s="9"/>
      <c r="O8542" s="12"/>
      <c r="P8542" s="9"/>
      <c r="Q8542" s="9"/>
    </row>
    <row r="8543" spans="1:17" x14ac:dyDescent="0.2">
      <c r="A8543" s="9"/>
      <c r="B8543" s="10"/>
      <c r="C8543" s="9"/>
      <c r="D8543" s="11"/>
      <c r="E8543" s="11"/>
      <c r="F8543" s="9"/>
      <c r="G8543" s="9"/>
      <c r="H8543" s="9"/>
      <c r="I8543" s="9"/>
      <c r="J8543" s="9"/>
      <c r="K8543" s="9"/>
      <c r="L8543" s="9"/>
      <c r="M8543" s="9"/>
      <c r="N8543" s="9"/>
      <c r="O8543" s="12"/>
      <c r="P8543" s="9"/>
      <c r="Q8543" s="9"/>
    </row>
    <row r="8544" spans="1:17" x14ac:dyDescent="0.2">
      <c r="A8544" s="9"/>
      <c r="B8544" s="10"/>
      <c r="C8544" s="9"/>
      <c r="D8544" s="11"/>
      <c r="E8544" s="11"/>
      <c r="F8544" s="9"/>
      <c r="G8544" s="9"/>
      <c r="H8544" s="9"/>
      <c r="I8544" s="9"/>
      <c r="J8544" s="9"/>
      <c r="K8544" s="9"/>
      <c r="L8544" s="9"/>
      <c r="M8544" s="9"/>
      <c r="N8544" s="9"/>
      <c r="O8544" s="12"/>
      <c r="P8544" s="9"/>
      <c r="Q8544" s="9"/>
    </row>
    <row r="8545" spans="1:17" x14ac:dyDescent="0.2">
      <c r="A8545" s="9"/>
      <c r="B8545" s="10"/>
      <c r="C8545" s="9"/>
      <c r="D8545" s="11"/>
      <c r="E8545" s="11"/>
      <c r="F8545" s="9"/>
      <c r="G8545" s="9"/>
      <c r="H8545" s="9"/>
      <c r="I8545" s="9"/>
      <c r="J8545" s="9"/>
      <c r="K8545" s="9"/>
      <c r="L8545" s="9"/>
      <c r="M8545" s="9"/>
      <c r="N8545" s="9"/>
      <c r="O8545" s="12"/>
      <c r="P8545" s="9"/>
      <c r="Q8545" s="9"/>
    </row>
    <row r="8546" spans="1:17" x14ac:dyDescent="0.2">
      <c r="A8546" s="9"/>
      <c r="B8546" s="10"/>
      <c r="C8546" s="9"/>
      <c r="D8546" s="11"/>
      <c r="E8546" s="11"/>
      <c r="F8546" s="9"/>
      <c r="G8546" s="9"/>
      <c r="H8546" s="9"/>
      <c r="I8546" s="9"/>
      <c r="J8546" s="9"/>
      <c r="K8546" s="9"/>
      <c r="L8546" s="9"/>
      <c r="M8546" s="9"/>
      <c r="N8546" s="9"/>
      <c r="O8546" s="12"/>
      <c r="P8546" s="9"/>
      <c r="Q8546" s="9"/>
    </row>
    <row r="8547" spans="1:17" x14ac:dyDescent="0.2">
      <c r="A8547" s="9"/>
      <c r="B8547" s="10"/>
      <c r="C8547" s="9"/>
      <c r="D8547" s="11"/>
      <c r="E8547" s="11"/>
      <c r="F8547" s="9"/>
      <c r="G8547" s="9"/>
      <c r="H8547" s="9"/>
      <c r="I8547" s="9"/>
      <c r="J8547" s="9"/>
      <c r="K8547" s="9"/>
      <c r="L8547" s="9"/>
      <c r="M8547" s="9"/>
      <c r="N8547" s="9"/>
      <c r="O8547" s="12"/>
      <c r="P8547" s="9"/>
      <c r="Q8547" s="9"/>
    </row>
    <row r="8548" spans="1:17" x14ac:dyDescent="0.2">
      <c r="A8548" s="9"/>
      <c r="B8548" s="10"/>
      <c r="C8548" s="9"/>
      <c r="D8548" s="11"/>
      <c r="E8548" s="11"/>
      <c r="F8548" s="9"/>
      <c r="G8548" s="9"/>
      <c r="H8548" s="9"/>
      <c r="I8548" s="9"/>
      <c r="J8548" s="9"/>
      <c r="K8548" s="9"/>
      <c r="L8548" s="9"/>
      <c r="M8548" s="9"/>
      <c r="N8548" s="9"/>
      <c r="O8548" s="12"/>
      <c r="P8548" s="9"/>
      <c r="Q8548" s="9"/>
    </row>
    <row r="8549" spans="1:17" x14ac:dyDescent="0.2">
      <c r="A8549" s="9"/>
      <c r="B8549" s="10"/>
      <c r="C8549" s="9"/>
      <c r="D8549" s="11"/>
      <c r="E8549" s="11"/>
      <c r="F8549" s="9"/>
      <c r="G8549" s="9"/>
      <c r="H8549" s="9"/>
      <c r="I8549" s="9"/>
      <c r="J8549" s="9"/>
      <c r="K8549" s="9"/>
      <c r="L8549" s="9"/>
      <c r="M8549" s="9"/>
      <c r="N8549" s="9"/>
      <c r="O8549" s="12"/>
      <c r="P8549" s="9"/>
      <c r="Q8549" s="9"/>
    </row>
    <row r="8550" spans="1:17" x14ac:dyDescent="0.2">
      <c r="A8550" s="9"/>
      <c r="B8550" s="10"/>
      <c r="C8550" s="9"/>
      <c r="D8550" s="11"/>
      <c r="E8550" s="11"/>
      <c r="F8550" s="9"/>
      <c r="G8550" s="9"/>
      <c r="H8550" s="9"/>
      <c r="I8550" s="9"/>
      <c r="J8550" s="9"/>
      <c r="K8550" s="9"/>
      <c r="L8550" s="9"/>
      <c r="M8550" s="9"/>
      <c r="N8550" s="9"/>
      <c r="O8550" s="12"/>
      <c r="P8550" s="9"/>
      <c r="Q8550" s="9"/>
    </row>
    <row r="8551" spans="1:17" x14ac:dyDescent="0.2">
      <c r="A8551" s="9"/>
      <c r="B8551" s="10"/>
      <c r="C8551" s="9"/>
      <c r="D8551" s="11"/>
      <c r="E8551" s="11"/>
      <c r="F8551" s="9"/>
      <c r="G8551" s="9"/>
      <c r="H8551" s="9"/>
      <c r="I8551" s="9"/>
      <c r="J8551" s="9"/>
      <c r="K8551" s="9"/>
      <c r="L8551" s="9"/>
      <c r="M8551" s="9"/>
      <c r="N8551" s="9"/>
      <c r="O8551" s="12"/>
      <c r="P8551" s="9"/>
      <c r="Q8551" s="9"/>
    </row>
    <row r="8552" spans="1:17" x14ac:dyDescent="0.2">
      <c r="A8552" s="9"/>
      <c r="B8552" s="10"/>
      <c r="C8552" s="9"/>
      <c r="D8552" s="11"/>
      <c r="E8552" s="11"/>
      <c r="F8552" s="9"/>
      <c r="G8552" s="9"/>
      <c r="H8552" s="9"/>
      <c r="I8552" s="9"/>
      <c r="J8552" s="9"/>
      <c r="K8552" s="9"/>
      <c r="L8552" s="9"/>
      <c r="M8552" s="9"/>
      <c r="N8552" s="9"/>
      <c r="O8552" s="12"/>
      <c r="P8552" s="9"/>
      <c r="Q8552" s="9"/>
    </row>
    <row r="8553" spans="1:17" x14ac:dyDescent="0.2">
      <c r="A8553" s="9"/>
      <c r="B8553" s="10"/>
      <c r="C8553" s="9"/>
      <c r="D8553" s="11"/>
      <c r="E8553" s="11"/>
      <c r="F8553" s="9"/>
      <c r="G8553" s="9"/>
      <c r="H8553" s="9"/>
      <c r="I8553" s="9"/>
      <c r="J8553" s="9"/>
      <c r="K8553" s="9"/>
      <c r="L8553" s="9"/>
      <c r="M8553" s="9"/>
      <c r="N8553" s="9"/>
      <c r="O8553" s="12"/>
      <c r="P8553" s="9"/>
      <c r="Q8553" s="9"/>
    </row>
    <row r="8554" spans="1:17" x14ac:dyDescent="0.2">
      <c r="A8554" s="9"/>
      <c r="B8554" s="10"/>
      <c r="C8554" s="9"/>
      <c r="D8554" s="11"/>
      <c r="E8554" s="11"/>
      <c r="F8554" s="9"/>
      <c r="G8554" s="9"/>
      <c r="H8554" s="9"/>
      <c r="I8554" s="9"/>
      <c r="J8554" s="9"/>
      <c r="K8554" s="9"/>
      <c r="L8554" s="9"/>
      <c r="M8554" s="9"/>
      <c r="N8554" s="9"/>
      <c r="O8554" s="12"/>
      <c r="P8554" s="9"/>
      <c r="Q8554" s="9"/>
    </row>
    <row r="8555" spans="1:17" x14ac:dyDescent="0.2">
      <c r="A8555" s="9"/>
      <c r="B8555" s="10"/>
      <c r="C8555" s="9"/>
      <c r="D8555" s="11"/>
      <c r="E8555" s="11"/>
      <c r="F8555" s="9"/>
      <c r="G8555" s="9"/>
      <c r="H8555" s="9"/>
      <c r="I8555" s="9"/>
      <c r="J8555" s="9"/>
      <c r="K8555" s="9"/>
      <c r="L8555" s="9"/>
      <c r="M8555" s="9"/>
      <c r="N8555" s="9"/>
      <c r="O8555" s="12"/>
      <c r="P8555" s="9"/>
      <c r="Q8555" s="9"/>
    </row>
    <row r="8556" spans="1:17" x14ac:dyDescent="0.2">
      <c r="A8556" s="9"/>
      <c r="B8556" s="10"/>
      <c r="C8556" s="9"/>
      <c r="D8556" s="11"/>
      <c r="E8556" s="11"/>
      <c r="F8556" s="9"/>
      <c r="G8556" s="9"/>
      <c r="H8556" s="9"/>
      <c r="I8556" s="9"/>
      <c r="J8556" s="9"/>
      <c r="K8556" s="9"/>
      <c r="L8556" s="9"/>
      <c r="M8556" s="9"/>
      <c r="N8556" s="9"/>
      <c r="O8556" s="12"/>
      <c r="P8556" s="9"/>
      <c r="Q8556" s="9"/>
    </row>
    <row r="8557" spans="1:17" x14ac:dyDescent="0.2">
      <c r="A8557" s="9"/>
      <c r="B8557" s="10"/>
      <c r="C8557" s="9"/>
      <c r="D8557" s="11"/>
      <c r="E8557" s="11"/>
      <c r="F8557" s="9"/>
      <c r="G8557" s="9"/>
      <c r="H8557" s="9"/>
      <c r="I8557" s="9"/>
      <c r="J8557" s="9"/>
      <c r="K8557" s="9"/>
      <c r="L8557" s="9"/>
      <c r="M8557" s="9"/>
      <c r="N8557" s="9"/>
      <c r="O8557" s="12"/>
      <c r="P8557" s="9"/>
      <c r="Q8557" s="9"/>
    </row>
    <row r="8558" spans="1:17" x14ac:dyDescent="0.2">
      <c r="A8558" s="9"/>
      <c r="B8558" s="10"/>
      <c r="C8558" s="9"/>
      <c r="D8558" s="11"/>
      <c r="E8558" s="11"/>
      <c r="F8558" s="9"/>
      <c r="G8558" s="9"/>
      <c r="H8558" s="9"/>
      <c r="I8558" s="9"/>
      <c r="J8558" s="9"/>
      <c r="K8558" s="9"/>
      <c r="L8558" s="9"/>
      <c r="M8558" s="9"/>
      <c r="N8558" s="9"/>
      <c r="O8558" s="12"/>
      <c r="P8558" s="9"/>
      <c r="Q8558" s="9"/>
    </row>
    <row r="8559" spans="1:17" x14ac:dyDescent="0.2">
      <c r="A8559" s="9"/>
      <c r="B8559" s="10"/>
      <c r="C8559" s="9"/>
      <c r="D8559" s="11"/>
      <c r="E8559" s="11"/>
      <c r="F8559" s="9"/>
      <c r="G8559" s="9"/>
      <c r="H8559" s="9"/>
      <c r="I8559" s="9"/>
      <c r="J8559" s="9"/>
      <c r="K8559" s="9"/>
      <c r="L8559" s="9"/>
      <c r="M8559" s="9"/>
      <c r="N8559" s="9"/>
      <c r="O8559" s="12"/>
      <c r="P8559" s="9"/>
      <c r="Q8559" s="9"/>
    </row>
    <row r="8560" spans="1:17" x14ac:dyDescent="0.2">
      <c r="A8560" s="9"/>
      <c r="B8560" s="10"/>
      <c r="C8560" s="9"/>
      <c r="D8560" s="11"/>
      <c r="E8560" s="11"/>
      <c r="F8560" s="9"/>
      <c r="G8560" s="9"/>
      <c r="H8560" s="9"/>
      <c r="I8560" s="9"/>
      <c r="J8560" s="9"/>
      <c r="K8560" s="9"/>
      <c r="L8560" s="9"/>
      <c r="M8560" s="9"/>
      <c r="N8560" s="9"/>
      <c r="O8560" s="12"/>
      <c r="P8560" s="9"/>
      <c r="Q8560" s="9"/>
    </row>
    <row r="8561" spans="1:17" x14ac:dyDescent="0.2">
      <c r="A8561" s="9"/>
      <c r="B8561" s="10"/>
      <c r="C8561" s="9"/>
      <c r="D8561" s="11"/>
      <c r="E8561" s="11"/>
      <c r="F8561" s="9"/>
      <c r="G8561" s="9"/>
      <c r="H8561" s="9"/>
      <c r="I8561" s="9"/>
      <c r="J8561" s="9"/>
      <c r="K8561" s="9"/>
      <c r="L8561" s="9"/>
      <c r="M8561" s="9"/>
      <c r="N8561" s="9"/>
      <c r="O8561" s="12"/>
      <c r="P8561" s="9"/>
      <c r="Q8561" s="9"/>
    </row>
    <row r="8562" spans="1:17" x14ac:dyDescent="0.2">
      <c r="A8562" s="9"/>
      <c r="B8562" s="10"/>
      <c r="C8562" s="9"/>
      <c r="D8562" s="11"/>
      <c r="E8562" s="11"/>
      <c r="F8562" s="9"/>
      <c r="G8562" s="9"/>
      <c r="H8562" s="9"/>
      <c r="I8562" s="9"/>
      <c r="J8562" s="9"/>
      <c r="K8562" s="9"/>
      <c r="L8562" s="9"/>
      <c r="M8562" s="9"/>
      <c r="N8562" s="9"/>
      <c r="O8562" s="12"/>
      <c r="P8562" s="9"/>
      <c r="Q8562" s="9"/>
    </row>
    <row r="8563" spans="1:17" x14ac:dyDescent="0.2">
      <c r="A8563" s="9"/>
      <c r="B8563" s="10"/>
      <c r="C8563" s="9"/>
      <c r="D8563" s="11"/>
      <c r="E8563" s="11"/>
      <c r="F8563" s="9"/>
      <c r="G8563" s="9"/>
      <c r="H8563" s="9"/>
      <c r="I8563" s="9"/>
      <c r="J8563" s="9"/>
      <c r="K8563" s="9"/>
      <c r="L8563" s="9"/>
      <c r="M8563" s="9"/>
      <c r="N8563" s="9"/>
      <c r="O8563" s="12"/>
      <c r="P8563" s="9"/>
      <c r="Q8563" s="9"/>
    </row>
    <row r="8564" spans="1:17" x14ac:dyDescent="0.2">
      <c r="A8564" s="9"/>
      <c r="B8564" s="10"/>
      <c r="C8564" s="9"/>
      <c r="D8564" s="11"/>
      <c r="E8564" s="11"/>
      <c r="F8564" s="9"/>
      <c r="G8564" s="9"/>
      <c r="H8564" s="9"/>
      <c r="I8564" s="9"/>
      <c r="J8564" s="9"/>
      <c r="K8564" s="9"/>
      <c r="L8564" s="9"/>
      <c r="M8564" s="9"/>
      <c r="N8564" s="9"/>
      <c r="O8564" s="12"/>
      <c r="P8564" s="9"/>
      <c r="Q8564" s="9"/>
    </row>
    <row r="8565" spans="1:17" x14ac:dyDescent="0.2">
      <c r="A8565" s="9"/>
      <c r="B8565" s="10"/>
      <c r="C8565" s="9"/>
      <c r="D8565" s="11"/>
      <c r="E8565" s="11"/>
      <c r="F8565" s="9"/>
      <c r="G8565" s="9"/>
      <c r="H8565" s="9"/>
      <c r="I8565" s="9"/>
      <c r="J8565" s="9"/>
      <c r="K8565" s="9"/>
      <c r="L8565" s="9"/>
      <c r="M8565" s="9"/>
      <c r="N8565" s="9"/>
      <c r="O8565" s="12"/>
      <c r="P8565" s="9"/>
      <c r="Q8565" s="9"/>
    </row>
    <row r="8566" spans="1:17" x14ac:dyDescent="0.2">
      <c r="A8566" s="9"/>
      <c r="B8566" s="10"/>
      <c r="C8566" s="9"/>
      <c r="D8566" s="11"/>
      <c r="E8566" s="11"/>
      <c r="F8566" s="9"/>
      <c r="G8566" s="9"/>
      <c r="H8566" s="9"/>
      <c r="I8566" s="9"/>
      <c r="J8566" s="9"/>
      <c r="K8566" s="9"/>
      <c r="L8566" s="9"/>
      <c r="M8566" s="9"/>
      <c r="N8566" s="9"/>
      <c r="O8566" s="12"/>
      <c r="P8566" s="9"/>
      <c r="Q8566" s="9"/>
    </row>
    <row r="8567" spans="1:17" x14ac:dyDescent="0.2">
      <c r="A8567" s="9"/>
      <c r="B8567" s="10"/>
      <c r="C8567" s="9"/>
      <c r="D8567" s="11"/>
      <c r="E8567" s="11"/>
      <c r="F8567" s="9"/>
      <c r="G8567" s="9"/>
      <c r="H8567" s="9"/>
      <c r="I8567" s="9"/>
      <c r="J8567" s="9"/>
      <c r="K8567" s="9"/>
      <c r="L8567" s="9"/>
      <c r="M8567" s="9"/>
      <c r="N8567" s="9"/>
      <c r="O8567" s="12"/>
      <c r="P8567" s="9"/>
      <c r="Q8567" s="9"/>
    </row>
    <row r="8568" spans="1:17" x14ac:dyDescent="0.2">
      <c r="A8568" s="9"/>
      <c r="B8568" s="10"/>
      <c r="C8568" s="9"/>
      <c r="D8568" s="11"/>
      <c r="E8568" s="11"/>
      <c r="F8568" s="9"/>
      <c r="G8568" s="9"/>
      <c r="H8568" s="9"/>
      <c r="I8568" s="9"/>
      <c r="J8568" s="9"/>
      <c r="K8568" s="9"/>
      <c r="L8568" s="9"/>
      <c r="M8568" s="9"/>
      <c r="N8568" s="9"/>
      <c r="O8568" s="12"/>
      <c r="P8568" s="9"/>
      <c r="Q8568" s="9"/>
    </row>
    <row r="8569" spans="1:17" x14ac:dyDescent="0.2">
      <c r="A8569" s="9"/>
      <c r="B8569" s="10"/>
      <c r="C8569" s="9"/>
      <c r="D8569" s="11"/>
      <c r="E8569" s="11"/>
      <c r="F8569" s="9"/>
      <c r="G8569" s="9"/>
      <c r="H8569" s="9"/>
      <c r="I8569" s="9"/>
      <c r="J8569" s="9"/>
      <c r="K8569" s="9"/>
      <c r="L8569" s="9"/>
      <c r="M8569" s="9"/>
      <c r="N8569" s="9"/>
      <c r="O8569" s="12"/>
      <c r="P8569" s="9"/>
      <c r="Q8569" s="9"/>
    </row>
    <row r="8570" spans="1:17" x14ac:dyDescent="0.2">
      <c r="A8570" s="9"/>
      <c r="B8570" s="10"/>
      <c r="C8570" s="9"/>
      <c r="D8570" s="11"/>
      <c r="E8570" s="11"/>
      <c r="F8570" s="9"/>
      <c r="G8570" s="9"/>
      <c r="H8570" s="9"/>
      <c r="I8570" s="9"/>
      <c r="J8570" s="9"/>
      <c r="K8570" s="9"/>
      <c r="L8570" s="9"/>
      <c r="M8570" s="9"/>
      <c r="N8570" s="9"/>
      <c r="O8570" s="12"/>
      <c r="P8570" s="9"/>
      <c r="Q8570" s="9"/>
    </row>
    <row r="8571" spans="1:17" x14ac:dyDescent="0.2">
      <c r="A8571" s="9"/>
      <c r="B8571" s="10"/>
      <c r="C8571" s="9"/>
      <c r="D8571" s="11"/>
      <c r="E8571" s="11"/>
      <c r="F8571" s="9"/>
      <c r="G8571" s="9"/>
      <c r="H8571" s="9"/>
      <c r="I8571" s="9"/>
      <c r="J8571" s="9"/>
      <c r="K8571" s="9"/>
      <c r="L8571" s="9"/>
      <c r="M8571" s="9"/>
      <c r="N8571" s="9"/>
      <c r="O8571" s="12"/>
      <c r="P8571" s="9"/>
      <c r="Q8571" s="9"/>
    </row>
    <row r="8572" spans="1:17" x14ac:dyDescent="0.2">
      <c r="A8572" s="9"/>
      <c r="B8572" s="10"/>
      <c r="C8572" s="9"/>
      <c r="D8572" s="11"/>
      <c r="E8572" s="11"/>
      <c r="F8572" s="9"/>
      <c r="G8572" s="9"/>
      <c r="H8572" s="9"/>
      <c r="I8572" s="9"/>
      <c r="J8572" s="9"/>
      <c r="K8572" s="9"/>
      <c r="L8572" s="9"/>
      <c r="M8572" s="9"/>
      <c r="N8572" s="9"/>
      <c r="O8572" s="12"/>
      <c r="P8572" s="9"/>
      <c r="Q8572" s="9"/>
    </row>
    <row r="8573" spans="1:17" x14ac:dyDescent="0.2">
      <c r="A8573" s="9"/>
      <c r="B8573" s="10"/>
      <c r="C8573" s="9"/>
      <c r="D8573" s="11"/>
      <c r="E8573" s="11"/>
      <c r="F8573" s="9"/>
      <c r="G8573" s="9"/>
      <c r="H8573" s="9"/>
      <c r="I8573" s="9"/>
      <c r="J8573" s="9"/>
      <c r="K8573" s="9"/>
      <c r="L8573" s="9"/>
      <c r="M8573" s="9"/>
      <c r="N8573" s="9"/>
      <c r="O8573" s="12"/>
      <c r="P8573" s="9"/>
      <c r="Q8573" s="9"/>
    </row>
    <row r="8574" spans="1:17" x14ac:dyDescent="0.2">
      <c r="A8574" s="9"/>
      <c r="B8574" s="10"/>
      <c r="C8574" s="9"/>
      <c r="D8574" s="11"/>
      <c r="E8574" s="11"/>
      <c r="F8574" s="9"/>
      <c r="G8574" s="9"/>
      <c r="H8574" s="9"/>
      <c r="I8574" s="9"/>
      <c r="J8574" s="9"/>
      <c r="K8574" s="9"/>
      <c r="L8574" s="9"/>
      <c r="M8574" s="9"/>
      <c r="N8574" s="9"/>
      <c r="O8574" s="12"/>
      <c r="P8574" s="9"/>
      <c r="Q8574" s="9"/>
    </row>
    <row r="8575" spans="1:17" x14ac:dyDescent="0.2">
      <c r="A8575" s="9"/>
      <c r="B8575" s="10"/>
      <c r="C8575" s="9"/>
      <c r="D8575" s="11"/>
      <c r="E8575" s="11"/>
      <c r="F8575" s="9"/>
      <c r="G8575" s="9"/>
      <c r="H8575" s="9"/>
      <c r="I8575" s="9"/>
      <c r="J8575" s="9"/>
      <c r="K8575" s="9"/>
      <c r="L8575" s="9"/>
      <c r="M8575" s="9"/>
      <c r="N8575" s="9"/>
      <c r="O8575" s="12"/>
      <c r="P8575" s="9"/>
      <c r="Q8575" s="9"/>
    </row>
    <row r="8576" spans="1:17" x14ac:dyDescent="0.2">
      <c r="A8576" s="9"/>
      <c r="B8576" s="10"/>
      <c r="C8576" s="9"/>
      <c r="D8576" s="11"/>
      <c r="E8576" s="11"/>
      <c r="F8576" s="9"/>
      <c r="G8576" s="9"/>
      <c r="H8576" s="9"/>
      <c r="I8576" s="9"/>
      <c r="J8576" s="9"/>
      <c r="K8576" s="9"/>
      <c r="L8576" s="9"/>
      <c r="M8576" s="9"/>
      <c r="N8576" s="9"/>
      <c r="O8576" s="12"/>
      <c r="P8576" s="9"/>
      <c r="Q8576" s="9"/>
    </row>
    <row r="8577" spans="1:17" x14ac:dyDescent="0.2">
      <c r="A8577" s="9"/>
      <c r="B8577" s="10"/>
      <c r="C8577" s="9"/>
      <c r="D8577" s="11"/>
      <c r="E8577" s="11"/>
      <c r="F8577" s="9"/>
      <c r="G8577" s="9"/>
      <c r="H8577" s="9"/>
      <c r="I8577" s="9"/>
      <c r="J8577" s="9"/>
      <c r="K8577" s="9"/>
      <c r="L8577" s="9"/>
      <c r="M8577" s="9"/>
      <c r="N8577" s="9"/>
      <c r="O8577" s="12"/>
      <c r="P8577" s="9"/>
      <c r="Q8577" s="9"/>
    </row>
    <row r="8578" spans="1:17" x14ac:dyDescent="0.2">
      <c r="A8578" s="9"/>
      <c r="B8578" s="10"/>
      <c r="C8578" s="9"/>
      <c r="D8578" s="11"/>
      <c r="E8578" s="11"/>
      <c r="F8578" s="9"/>
      <c r="G8578" s="9"/>
      <c r="H8578" s="9"/>
      <c r="I8578" s="9"/>
      <c r="J8578" s="9"/>
      <c r="K8578" s="9"/>
      <c r="L8578" s="9"/>
      <c r="M8578" s="9"/>
      <c r="N8578" s="9"/>
      <c r="O8578" s="12"/>
      <c r="P8578" s="9"/>
      <c r="Q8578" s="9"/>
    </row>
    <row r="8579" spans="1:17" x14ac:dyDescent="0.2">
      <c r="A8579" s="9"/>
      <c r="B8579" s="10"/>
      <c r="C8579" s="9"/>
      <c r="D8579" s="11"/>
      <c r="E8579" s="11"/>
      <c r="F8579" s="9"/>
      <c r="G8579" s="9"/>
      <c r="H8579" s="9"/>
      <c r="I8579" s="9"/>
      <c r="J8579" s="9"/>
      <c r="K8579" s="9"/>
      <c r="L8579" s="9"/>
      <c r="M8579" s="9"/>
      <c r="N8579" s="9"/>
      <c r="O8579" s="12"/>
      <c r="P8579" s="9"/>
      <c r="Q8579" s="9"/>
    </row>
    <row r="8580" spans="1:17" x14ac:dyDescent="0.2">
      <c r="A8580" s="9"/>
      <c r="B8580" s="10"/>
      <c r="C8580" s="9"/>
      <c r="D8580" s="11"/>
      <c r="E8580" s="11"/>
      <c r="F8580" s="9"/>
      <c r="G8580" s="9"/>
      <c r="H8580" s="9"/>
      <c r="I8580" s="9"/>
      <c r="J8580" s="9"/>
      <c r="K8580" s="9"/>
      <c r="L8580" s="9"/>
      <c r="M8580" s="9"/>
      <c r="N8580" s="9"/>
      <c r="O8580" s="12"/>
      <c r="P8580" s="9"/>
      <c r="Q8580" s="9"/>
    </row>
    <row r="8581" spans="1:17" x14ac:dyDescent="0.2">
      <c r="A8581" s="9"/>
      <c r="B8581" s="10"/>
      <c r="C8581" s="9"/>
      <c r="D8581" s="11"/>
      <c r="E8581" s="11"/>
      <c r="F8581" s="9"/>
      <c r="G8581" s="9"/>
      <c r="H8581" s="9"/>
      <c r="I8581" s="9"/>
      <c r="J8581" s="9"/>
      <c r="K8581" s="9"/>
      <c r="L8581" s="9"/>
      <c r="M8581" s="9"/>
      <c r="N8581" s="9"/>
      <c r="O8581" s="12"/>
      <c r="P8581" s="9"/>
      <c r="Q8581" s="9"/>
    </row>
    <row r="8582" spans="1:17" x14ac:dyDescent="0.2">
      <c r="A8582" s="9"/>
      <c r="B8582" s="10"/>
      <c r="C8582" s="9"/>
      <c r="D8582" s="11"/>
      <c r="E8582" s="11"/>
      <c r="F8582" s="9"/>
      <c r="G8582" s="9"/>
      <c r="H8582" s="9"/>
      <c r="I8582" s="9"/>
      <c r="J8582" s="9"/>
      <c r="K8582" s="9"/>
      <c r="L8582" s="9"/>
      <c r="M8582" s="9"/>
      <c r="N8582" s="9"/>
      <c r="O8582" s="12"/>
      <c r="P8582" s="9"/>
      <c r="Q8582" s="9"/>
    </row>
    <row r="8583" spans="1:17" x14ac:dyDescent="0.2">
      <c r="A8583" s="9"/>
      <c r="B8583" s="10"/>
      <c r="C8583" s="9"/>
      <c r="D8583" s="11"/>
      <c r="E8583" s="11"/>
      <c r="F8583" s="9"/>
      <c r="G8583" s="9"/>
      <c r="H8583" s="9"/>
      <c r="I8583" s="9"/>
      <c r="J8583" s="9"/>
      <c r="K8583" s="9"/>
      <c r="L8583" s="9"/>
      <c r="M8583" s="9"/>
      <c r="N8583" s="9"/>
      <c r="O8583" s="12"/>
      <c r="P8583" s="9"/>
      <c r="Q8583" s="9"/>
    </row>
    <row r="8584" spans="1:17" x14ac:dyDescent="0.2">
      <c r="A8584" s="9"/>
      <c r="B8584" s="10"/>
      <c r="C8584" s="9"/>
      <c r="D8584" s="11"/>
      <c r="E8584" s="11"/>
      <c r="F8584" s="9"/>
      <c r="G8584" s="9"/>
      <c r="H8584" s="9"/>
      <c r="I8584" s="9"/>
      <c r="J8584" s="9"/>
      <c r="K8584" s="9"/>
      <c r="L8584" s="9"/>
      <c r="M8584" s="9"/>
      <c r="N8584" s="9"/>
      <c r="O8584" s="12"/>
      <c r="P8584" s="9"/>
      <c r="Q8584" s="9"/>
    </row>
    <row r="8585" spans="1:17" x14ac:dyDescent="0.2">
      <c r="A8585" s="9"/>
      <c r="B8585" s="10"/>
      <c r="C8585" s="9"/>
      <c r="D8585" s="11"/>
      <c r="E8585" s="11"/>
      <c r="F8585" s="9"/>
      <c r="G8585" s="9"/>
      <c r="H8585" s="9"/>
      <c r="I8585" s="9"/>
      <c r="J8585" s="9"/>
      <c r="K8585" s="9"/>
      <c r="L8585" s="9"/>
      <c r="M8585" s="9"/>
      <c r="N8585" s="9"/>
      <c r="O8585" s="12"/>
      <c r="P8585" s="9"/>
      <c r="Q8585" s="9"/>
    </row>
    <row r="8586" spans="1:17" x14ac:dyDescent="0.2">
      <c r="A8586" s="9"/>
      <c r="B8586" s="10"/>
      <c r="C8586" s="9"/>
      <c r="D8586" s="11"/>
      <c r="E8586" s="11"/>
      <c r="F8586" s="9"/>
      <c r="G8586" s="9"/>
      <c r="H8586" s="9"/>
      <c r="I8586" s="9"/>
      <c r="J8586" s="9"/>
      <c r="K8586" s="9"/>
      <c r="L8586" s="9"/>
      <c r="M8586" s="9"/>
      <c r="N8586" s="9"/>
      <c r="O8586" s="12"/>
      <c r="P8586" s="9"/>
      <c r="Q8586" s="9"/>
    </row>
    <row r="8587" spans="1:17" x14ac:dyDescent="0.2">
      <c r="A8587" s="9"/>
      <c r="B8587" s="10"/>
      <c r="C8587" s="9"/>
      <c r="D8587" s="11"/>
      <c r="E8587" s="11"/>
      <c r="F8587" s="9"/>
      <c r="G8587" s="9"/>
      <c r="H8587" s="9"/>
      <c r="I8587" s="9"/>
      <c r="J8587" s="9"/>
      <c r="K8587" s="9"/>
      <c r="L8587" s="9"/>
      <c r="M8587" s="9"/>
      <c r="N8587" s="9"/>
      <c r="O8587" s="12"/>
      <c r="P8587" s="9"/>
      <c r="Q8587" s="9"/>
    </row>
    <row r="8588" spans="1:17" x14ac:dyDescent="0.2">
      <c r="A8588" s="9"/>
      <c r="B8588" s="10"/>
      <c r="C8588" s="9"/>
      <c r="D8588" s="11"/>
      <c r="E8588" s="11"/>
      <c r="F8588" s="9"/>
      <c r="G8588" s="9"/>
      <c r="H8588" s="9"/>
      <c r="I8588" s="9"/>
      <c r="J8588" s="9"/>
      <c r="K8588" s="9"/>
      <c r="L8588" s="9"/>
      <c r="M8588" s="9"/>
      <c r="N8588" s="9"/>
      <c r="O8588" s="12"/>
      <c r="P8588" s="9"/>
      <c r="Q8588" s="9"/>
    </row>
    <row r="8589" spans="1:17" x14ac:dyDescent="0.2">
      <c r="A8589" s="9"/>
      <c r="B8589" s="10"/>
      <c r="C8589" s="9"/>
      <c r="D8589" s="11"/>
      <c r="E8589" s="11"/>
      <c r="F8589" s="9"/>
      <c r="G8589" s="9"/>
      <c r="H8589" s="9"/>
      <c r="I8589" s="9"/>
      <c r="J8589" s="9"/>
      <c r="K8589" s="9"/>
      <c r="L8589" s="9"/>
      <c r="M8589" s="9"/>
      <c r="N8589" s="9"/>
      <c r="O8589" s="12"/>
      <c r="P8589" s="9"/>
      <c r="Q8589" s="9"/>
    </row>
    <row r="8590" spans="1:17" x14ac:dyDescent="0.2">
      <c r="A8590" s="9"/>
      <c r="B8590" s="10"/>
      <c r="C8590" s="9"/>
      <c r="D8590" s="11"/>
      <c r="E8590" s="11"/>
      <c r="F8590" s="9"/>
      <c r="G8590" s="9"/>
      <c r="H8590" s="9"/>
      <c r="I8590" s="9"/>
      <c r="J8590" s="9"/>
      <c r="K8590" s="9"/>
      <c r="L8590" s="9"/>
      <c r="M8590" s="9"/>
      <c r="N8590" s="9"/>
      <c r="O8590" s="12"/>
      <c r="P8590" s="9"/>
      <c r="Q8590" s="9"/>
    </row>
    <row r="8591" spans="1:17" x14ac:dyDescent="0.2">
      <c r="A8591" s="9"/>
      <c r="B8591" s="10"/>
      <c r="C8591" s="9"/>
      <c r="D8591" s="11"/>
      <c r="E8591" s="11"/>
      <c r="F8591" s="9"/>
      <c r="G8591" s="9"/>
      <c r="H8591" s="9"/>
      <c r="I8591" s="9"/>
      <c r="J8591" s="9"/>
      <c r="K8591" s="9"/>
      <c r="L8591" s="9"/>
      <c r="M8591" s="9"/>
      <c r="N8591" s="9"/>
      <c r="O8591" s="12"/>
      <c r="P8591" s="9"/>
      <c r="Q8591" s="9"/>
    </row>
    <row r="8592" spans="1:17" x14ac:dyDescent="0.2">
      <c r="A8592" s="9"/>
      <c r="B8592" s="10"/>
      <c r="C8592" s="9"/>
      <c r="D8592" s="11"/>
      <c r="E8592" s="11"/>
      <c r="F8592" s="9"/>
      <c r="G8592" s="9"/>
      <c r="H8592" s="9"/>
      <c r="I8592" s="9"/>
      <c r="J8592" s="9"/>
      <c r="K8592" s="9"/>
      <c r="L8592" s="9"/>
      <c r="M8592" s="9"/>
      <c r="N8592" s="9"/>
      <c r="O8592" s="12"/>
      <c r="P8592" s="9"/>
      <c r="Q8592" s="9"/>
    </row>
    <row r="8593" spans="1:17" x14ac:dyDescent="0.2">
      <c r="A8593" s="9"/>
      <c r="B8593" s="10"/>
      <c r="C8593" s="9"/>
      <c r="D8593" s="11"/>
      <c r="E8593" s="11"/>
      <c r="F8593" s="9"/>
      <c r="G8593" s="9"/>
      <c r="H8593" s="9"/>
      <c r="I8593" s="9"/>
      <c r="J8593" s="9"/>
      <c r="K8593" s="9"/>
      <c r="L8593" s="9"/>
      <c r="M8593" s="9"/>
      <c r="N8593" s="9"/>
      <c r="O8593" s="12"/>
      <c r="P8593" s="9"/>
      <c r="Q8593" s="9"/>
    </row>
    <row r="8594" spans="1:17" x14ac:dyDescent="0.2">
      <c r="A8594" s="9"/>
      <c r="B8594" s="10"/>
      <c r="C8594" s="9"/>
      <c r="D8594" s="11"/>
      <c r="E8594" s="11"/>
      <c r="F8594" s="9"/>
      <c r="G8594" s="9"/>
      <c r="H8594" s="9"/>
      <c r="I8594" s="9"/>
      <c r="J8594" s="9"/>
      <c r="K8594" s="9"/>
      <c r="L8594" s="9"/>
      <c r="M8594" s="9"/>
      <c r="N8594" s="9"/>
      <c r="O8594" s="12"/>
      <c r="P8594" s="9"/>
      <c r="Q8594" s="9"/>
    </row>
    <row r="8595" spans="1:17" x14ac:dyDescent="0.2">
      <c r="A8595" s="9"/>
      <c r="B8595" s="10"/>
      <c r="C8595" s="9"/>
      <c r="D8595" s="11"/>
      <c r="E8595" s="11"/>
      <c r="F8595" s="9"/>
      <c r="G8595" s="9"/>
      <c r="H8595" s="9"/>
      <c r="I8595" s="9"/>
      <c r="J8595" s="9"/>
      <c r="K8595" s="9"/>
      <c r="L8595" s="9"/>
      <c r="M8595" s="9"/>
      <c r="N8595" s="9"/>
      <c r="O8595" s="12"/>
      <c r="P8595" s="9"/>
      <c r="Q8595" s="9"/>
    </row>
    <row r="8596" spans="1:17" x14ac:dyDescent="0.2">
      <c r="A8596" s="9"/>
      <c r="B8596" s="10"/>
      <c r="C8596" s="9"/>
      <c r="D8596" s="11"/>
      <c r="E8596" s="11"/>
      <c r="F8596" s="9"/>
      <c r="G8596" s="9"/>
      <c r="H8596" s="9"/>
      <c r="I8596" s="9"/>
      <c r="J8596" s="9"/>
      <c r="K8596" s="9"/>
      <c r="L8596" s="9"/>
      <c r="M8596" s="9"/>
      <c r="N8596" s="9"/>
      <c r="O8596" s="12"/>
      <c r="P8596" s="9"/>
      <c r="Q8596" s="9"/>
    </row>
    <row r="8597" spans="1:17" x14ac:dyDescent="0.2">
      <c r="A8597" s="9"/>
      <c r="B8597" s="10"/>
      <c r="C8597" s="9"/>
      <c r="D8597" s="11"/>
      <c r="E8597" s="11"/>
      <c r="F8597" s="9"/>
      <c r="G8597" s="9"/>
      <c r="H8597" s="9"/>
      <c r="I8597" s="9"/>
      <c r="J8597" s="9"/>
      <c r="K8597" s="9"/>
      <c r="L8597" s="9"/>
      <c r="M8597" s="9"/>
      <c r="N8597" s="9"/>
      <c r="O8597" s="12"/>
      <c r="P8597" s="9"/>
      <c r="Q8597" s="9"/>
    </row>
    <row r="8598" spans="1:17" x14ac:dyDescent="0.2">
      <c r="A8598" s="9"/>
      <c r="B8598" s="10"/>
      <c r="C8598" s="9"/>
      <c r="D8598" s="11"/>
      <c r="E8598" s="11"/>
      <c r="F8598" s="9"/>
      <c r="G8598" s="9"/>
      <c r="H8598" s="9"/>
      <c r="I8598" s="9"/>
      <c r="J8598" s="9"/>
      <c r="K8598" s="9"/>
      <c r="L8598" s="9"/>
      <c r="M8598" s="9"/>
      <c r="N8598" s="9"/>
      <c r="O8598" s="12"/>
      <c r="P8598" s="9"/>
      <c r="Q8598" s="9"/>
    </row>
    <row r="8599" spans="1:17" x14ac:dyDescent="0.2">
      <c r="A8599" s="9"/>
      <c r="B8599" s="10"/>
      <c r="C8599" s="9"/>
      <c r="D8599" s="11"/>
      <c r="E8599" s="11"/>
      <c r="F8599" s="9"/>
      <c r="G8599" s="9"/>
      <c r="H8599" s="9"/>
      <c r="I8599" s="9"/>
      <c r="J8599" s="9"/>
      <c r="K8599" s="9"/>
      <c r="L8599" s="9"/>
      <c r="M8599" s="9"/>
      <c r="N8599" s="9"/>
      <c r="O8599" s="12"/>
      <c r="P8599" s="9"/>
      <c r="Q8599" s="9"/>
    </row>
    <row r="8600" spans="1:17" x14ac:dyDescent="0.2">
      <c r="A8600" s="9"/>
      <c r="B8600" s="10"/>
      <c r="C8600" s="9"/>
      <c r="D8600" s="11"/>
      <c r="E8600" s="11"/>
      <c r="F8600" s="9"/>
      <c r="G8600" s="9"/>
      <c r="H8600" s="9"/>
      <c r="I8600" s="9"/>
      <c r="J8600" s="9"/>
      <c r="K8600" s="9"/>
      <c r="L8600" s="9"/>
      <c r="M8600" s="9"/>
      <c r="N8600" s="9"/>
      <c r="O8600" s="12"/>
      <c r="P8600" s="9"/>
      <c r="Q8600" s="9"/>
    </row>
    <row r="8601" spans="1:17" x14ac:dyDescent="0.2">
      <c r="A8601" s="9"/>
      <c r="B8601" s="10"/>
      <c r="C8601" s="9"/>
      <c r="D8601" s="11"/>
      <c r="E8601" s="11"/>
      <c r="F8601" s="9"/>
      <c r="G8601" s="9"/>
      <c r="H8601" s="9"/>
      <c r="I8601" s="9"/>
      <c r="J8601" s="9"/>
      <c r="K8601" s="9"/>
      <c r="L8601" s="9"/>
      <c r="M8601" s="9"/>
      <c r="N8601" s="9"/>
      <c r="O8601" s="12"/>
      <c r="P8601" s="9"/>
      <c r="Q8601" s="9"/>
    </row>
    <row r="8602" spans="1:17" x14ac:dyDescent="0.2">
      <c r="A8602" s="9"/>
      <c r="B8602" s="10"/>
      <c r="C8602" s="9"/>
      <c r="D8602" s="11"/>
      <c r="E8602" s="11"/>
      <c r="F8602" s="9"/>
      <c r="G8602" s="9"/>
      <c r="H8602" s="9"/>
      <c r="I8602" s="9"/>
      <c r="J8602" s="9"/>
      <c r="K8602" s="9"/>
      <c r="L8602" s="9"/>
      <c r="M8602" s="9"/>
      <c r="N8602" s="9"/>
      <c r="O8602" s="12"/>
      <c r="P8602" s="9"/>
      <c r="Q8602" s="9"/>
    </row>
    <row r="8603" spans="1:17" x14ac:dyDescent="0.2">
      <c r="A8603" s="9"/>
      <c r="B8603" s="10"/>
      <c r="C8603" s="9"/>
      <c r="D8603" s="11"/>
      <c r="E8603" s="11"/>
      <c r="F8603" s="9"/>
      <c r="G8603" s="9"/>
      <c r="H8603" s="9"/>
      <c r="I8603" s="9"/>
      <c r="J8603" s="9"/>
      <c r="K8603" s="9"/>
      <c r="L8603" s="9"/>
      <c r="M8603" s="9"/>
      <c r="N8603" s="9"/>
      <c r="O8603" s="12"/>
      <c r="P8603" s="9"/>
      <c r="Q8603" s="9"/>
    </row>
    <row r="8604" spans="1:17" x14ac:dyDescent="0.2">
      <c r="A8604" s="9"/>
      <c r="B8604" s="10"/>
      <c r="C8604" s="9"/>
      <c r="D8604" s="11"/>
      <c r="E8604" s="11"/>
      <c r="F8604" s="9"/>
      <c r="G8604" s="9"/>
      <c r="H8604" s="9"/>
      <c r="I8604" s="9"/>
      <c r="J8604" s="9"/>
      <c r="K8604" s="9"/>
      <c r="L8604" s="9"/>
      <c r="M8604" s="9"/>
      <c r="N8604" s="9"/>
      <c r="O8604" s="12"/>
      <c r="P8604" s="9"/>
      <c r="Q8604" s="9"/>
    </row>
    <row r="8605" spans="1:17" x14ac:dyDescent="0.2">
      <c r="A8605" s="9"/>
      <c r="B8605" s="10"/>
      <c r="C8605" s="9"/>
      <c r="D8605" s="11"/>
      <c r="E8605" s="11"/>
      <c r="F8605" s="9"/>
      <c r="G8605" s="9"/>
      <c r="H8605" s="9"/>
      <c r="I8605" s="9"/>
      <c r="J8605" s="9"/>
      <c r="K8605" s="9"/>
      <c r="L8605" s="9"/>
      <c r="M8605" s="9"/>
      <c r="N8605" s="9"/>
      <c r="O8605" s="12"/>
      <c r="P8605" s="9"/>
      <c r="Q8605" s="9"/>
    </row>
    <row r="8606" spans="1:17" x14ac:dyDescent="0.2">
      <c r="A8606" s="9"/>
      <c r="B8606" s="10"/>
      <c r="C8606" s="9"/>
      <c r="D8606" s="11"/>
      <c r="E8606" s="11"/>
      <c r="F8606" s="9"/>
      <c r="G8606" s="9"/>
      <c r="H8606" s="9"/>
      <c r="I8606" s="9"/>
      <c r="J8606" s="9"/>
      <c r="K8606" s="9"/>
      <c r="L8606" s="9"/>
      <c r="M8606" s="9"/>
      <c r="N8606" s="9"/>
      <c r="O8606" s="12"/>
      <c r="P8606" s="9"/>
      <c r="Q8606" s="9"/>
    </row>
    <row r="8607" spans="1:17" x14ac:dyDescent="0.2">
      <c r="A8607" s="9"/>
      <c r="B8607" s="10"/>
      <c r="C8607" s="9"/>
      <c r="D8607" s="11"/>
      <c r="E8607" s="11"/>
      <c r="F8607" s="9"/>
      <c r="G8607" s="9"/>
      <c r="H8607" s="9"/>
      <c r="I8607" s="9"/>
      <c r="J8607" s="9"/>
      <c r="K8607" s="9"/>
      <c r="L8607" s="9"/>
      <c r="M8607" s="9"/>
      <c r="N8607" s="9"/>
      <c r="O8607" s="12"/>
      <c r="P8607" s="9"/>
      <c r="Q8607" s="9"/>
    </row>
    <row r="8608" spans="1:17" x14ac:dyDescent="0.2">
      <c r="A8608" s="9"/>
      <c r="B8608" s="10"/>
      <c r="C8608" s="9"/>
      <c r="D8608" s="11"/>
      <c r="E8608" s="11"/>
      <c r="F8608" s="9"/>
      <c r="G8608" s="9"/>
      <c r="H8608" s="9"/>
      <c r="I8608" s="9"/>
      <c r="J8608" s="9"/>
      <c r="K8608" s="9"/>
      <c r="L8608" s="9"/>
      <c r="M8608" s="9"/>
      <c r="N8608" s="9"/>
      <c r="O8608" s="12"/>
      <c r="P8608" s="9"/>
      <c r="Q8608" s="9"/>
    </row>
    <row r="8609" spans="1:17" x14ac:dyDescent="0.2">
      <c r="A8609" s="9"/>
      <c r="B8609" s="10"/>
      <c r="C8609" s="9"/>
      <c r="D8609" s="11"/>
      <c r="E8609" s="11"/>
      <c r="F8609" s="9"/>
      <c r="G8609" s="9"/>
      <c r="H8609" s="9"/>
      <c r="I8609" s="9"/>
      <c r="J8609" s="9"/>
      <c r="K8609" s="9"/>
      <c r="L8609" s="9"/>
      <c r="M8609" s="9"/>
      <c r="N8609" s="9"/>
      <c r="O8609" s="12"/>
      <c r="P8609" s="9"/>
      <c r="Q8609" s="9"/>
    </row>
    <row r="8610" spans="1:17" x14ac:dyDescent="0.2">
      <c r="A8610" s="9"/>
      <c r="B8610" s="10"/>
      <c r="C8610" s="9"/>
      <c r="D8610" s="11"/>
      <c r="E8610" s="11"/>
      <c r="F8610" s="9"/>
      <c r="G8610" s="9"/>
      <c r="H8610" s="9"/>
      <c r="I8610" s="9"/>
      <c r="J8610" s="9"/>
      <c r="K8610" s="9"/>
      <c r="L8610" s="9"/>
      <c r="M8610" s="9"/>
      <c r="N8610" s="9"/>
      <c r="O8610" s="12"/>
      <c r="P8610" s="9"/>
      <c r="Q8610" s="9"/>
    </row>
    <row r="8611" spans="1:17" x14ac:dyDescent="0.2">
      <c r="A8611" s="9"/>
      <c r="B8611" s="10"/>
      <c r="C8611" s="9"/>
      <c r="D8611" s="11"/>
      <c r="E8611" s="11"/>
      <c r="F8611" s="9"/>
      <c r="G8611" s="9"/>
      <c r="H8611" s="9"/>
      <c r="I8611" s="9"/>
      <c r="J8611" s="9"/>
      <c r="K8611" s="9"/>
      <c r="L8611" s="9"/>
      <c r="M8611" s="9"/>
      <c r="N8611" s="9"/>
      <c r="O8611" s="12"/>
      <c r="P8611" s="9"/>
      <c r="Q8611" s="9"/>
    </row>
    <row r="8612" spans="1:17" x14ac:dyDescent="0.2">
      <c r="A8612" s="9"/>
      <c r="B8612" s="10"/>
      <c r="C8612" s="9"/>
      <c r="D8612" s="11"/>
      <c r="E8612" s="11"/>
      <c r="F8612" s="9"/>
      <c r="G8612" s="9"/>
      <c r="H8612" s="9"/>
      <c r="I8612" s="9"/>
      <c r="J8612" s="9"/>
      <c r="K8612" s="9"/>
      <c r="L8612" s="9"/>
      <c r="M8612" s="9"/>
      <c r="N8612" s="9"/>
      <c r="O8612" s="12"/>
      <c r="P8612" s="9"/>
      <c r="Q8612" s="9"/>
    </row>
    <row r="8613" spans="1:17" x14ac:dyDescent="0.2">
      <c r="A8613" s="9"/>
      <c r="B8613" s="10"/>
      <c r="C8613" s="9"/>
      <c r="D8613" s="11"/>
      <c r="E8613" s="11"/>
      <c r="F8613" s="9"/>
      <c r="G8613" s="9"/>
      <c r="H8613" s="9"/>
      <c r="I8613" s="9"/>
      <c r="J8613" s="9"/>
      <c r="K8613" s="9"/>
      <c r="L8613" s="9"/>
      <c r="M8613" s="9"/>
      <c r="N8613" s="9"/>
      <c r="O8613" s="12"/>
      <c r="P8613" s="9"/>
      <c r="Q8613" s="9"/>
    </row>
    <row r="8614" spans="1:17" x14ac:dyDescent="0.2">
      <c r="A8614" s="9"/>
      <c r="B8614" s="10"/>
      <c r="C8614" s="9"/>
      <c r="D8614" s="11"/>
      <c r="E8614" s="11"/>
      <c r="F8614" s="9"/>
      <c r="G8614" s="9"/>
      <c r="H8614" s="9"/>
      <c r="I8614" s="9"/>
      <c r="J8614" s="9"/>
      <c r="K8614" s="9"/>
      <c r="L8614" s="9"/>
      <c r="M8614" s="9"/>
      <c r="N8614" s="9"/>
      <c r="O8614" s="12"/>
      <c r="P8614" s="9"/>
      <c r="Q8614" s="9"/>
    </row>
    <row r="8615" spans="1:17" x14ac:dyDescent="0.2">
      <c r="A8615" s="9"/>
      <c r="B8615" s="10"/>
      <c r="C8615" s="9"/>
      <c r="D8615" s="11"/>
      <c r="E8615" s="11"/>
      <c r="F8615" s="9"/>
      <c r="G8615" s="9"/>
      <c r="H8615" s="9"/>
      <c r="I8615" s="9"/>
      <c r="J8615" s="9"/>
      <c r="K8615" s="9"/>
      <c r="L8615" s="9"/>
      <c r="M8615" s="9"/>
      <c r="N8615" s="9"/>
      <c r="O8615" s="12"/>
      <c r="P8615" s="9"/>
      <c r="Q8615" s="9"/>
    </row>
    <row r="8616" spans="1:17" x14ac:dyDescent="0.2">
      <c r="A8616" s="9"/>
      <c r="B8616" s="10"/>
      <c r="C8616" s="9"/>
      <c r="D8616" s="11"/>
      <c r="E8616" s="11"/>
      <c r="F8616" s="9"/>
      <c r="G8616" s="9"/>
      <c r="H8616" s="9"/>
      <c r="I8616" s="9"/>
      <c r="J8616" s="9"/>
      <c r="K8616" s="9"/>
      <c r="L8616" s="9"/>
      <c r="M8616" s="9"/>
      <c r="N8616" s="9"/>
      <c r="O8616" s="12"/>
      <c r="P8616" s="9"/>
      <c r="Q8616" s="9"/>
    </row>
    <row r="8617" spans="1:17" x14ac:dyDescent="0.2">
      <c r="A8617" s="9"/>
      <c r="B8617" s="10"/>
      <c r="C8617" s="9"/>
      <c r="D8617" s="11"/>
      <c r="E8617" s="11"/>
      <c r="F8617" s="9"/>
      <c r="G8617" s="9"/>
      <c r="H8617" s="9"/>
      <c r="I8617" s="9"/>
      <c r="J8617" s="9"/>
      <c r="K8617" s="9"/>
      <c r="L8617" s="9"/>
      <c r="M8617" s="9"/>
      <c r="N8617" s="9"/>
      <c r="O8617" s="12"/>
      <c r="P8617" s="9"/>
      <c r="Q8617" s="9"/>
    </row>
    <row r="8618" spans="1:17" x14ac:dyDescent="0.2">
      <c r="A8618" s="9"/>
      <c r="B8618" s="10"/>
      <c r="C8618" s="9"/>
      <c r="D8618" s="11"/>
      <c r="E8618" s="11"/>
      <c r="F8618" s="9"/>
      <c r="G8618" s="9"/>
      <c r="H8618" s="9"/>
      <c r="I8618" s="9"/>
      <c r="J8618" s="9"/>
      <c r="K8618" s="9"/>
      <c r="L8618" s="9"/>
      <c r="M8618" s="9"/>
      <c r="N8618" s="9"/>
      <c r="O8618" s="12"/>
      <c r="P8618" s="9"/>
      <c r="Q8618" s="9"/>
    </row>
    <row r="8619" spans="1:17" x14ac:dyDescent="0.2">
      <c r="A8619" s="9"/>
      <c r="B8619" s="10"/>
      <c r="C8619" s="9"/>
      <c r="D8619" s="11"/>
      <c r="E8619" s="11"/>
      <c r="F8619" s="9"/>
      <c r="G8619" s="9"/>
      <c r="H8619" s="9"/>
      <c r="I8619" s="9"/>
      <c r="J8619" s="9"/>
      <c r="K8619" s="9"/>
      <c r="L8619" s="9"/>
      <c r="M8619" s="9"/>
      <c r="N8619" s="9"/>
      <c r="O8619" s="12"/>
      <c r="P8619" s="9"/>
      <c r="Q8619" s="9"/>
    </row>
    <row r="8620" spans="1:17" x14ac:dyDescent="0.2">
      <c r="A8620" s="9"/>
      <c r="B8620" s="10"/>
      <c r="C8620" s="9"/>
      <c r="D8620" s="11"/>
      <c r="E8620" s="11"/>
      <c r="F8620" s="9"/>
      <c r="G8620" s="9"/>
      <c r="H8620" s="9"/>
      <c r="I8620" s="9"/>
      <c r="J8620" s="9"/>
      <c r="K8620" s="9"/>
      <c r="L8620" s="9"/>
      <c r="M8620" s="9"/>
      <c r="N8620" s="9"/>
      <c r="O8620" s="12"/>
      <c r="P8620" s="9"/>
      <c r="Q8620" s="9"/>
    </row>
    <row r="8621" spans="1:17" x14ac:dyDescent="0.2">
      <c r="A8621" s="9"/>
      <c r="B8621" s="10"/>
      <c r="C8621" s="9"/>
      <c r="D8621" s="11"/>
      <c r="E8621" s="11"/>
      <c r="F8621" s="9"/>
      <c r="G8621" s="9"/>
      <c r="H8621" s="9"/>
      <c r="I8621" s="9"/>
      <c r="J8621" s="9"/>
      <c r="K8621" s="9"/>
      <c r="L8621" s="9"/>
      <c r="M8621" s="9"/>
      <c r="N8621" s="9"/>
      <c r="O8621" s="12"/>
      <c r="P8621" s="9"/>
      <c r="Q8621" s="9"/>
    </row>
    <row r="8622" spans="1:17" x14ac:dyDescent="0.2">
      <c r="A8622" s="9"/>
      <c r="B8622" s="10"/>
      <c r="C8622" s="9"/>
      <c r="D8622" s="11"/>
      <c r="E8622" s="11"/>
      <c r="F8622" s="9"/>
      <c r="G8622" s="9"/>
      <c r="H8622" s="9"/>
      <c r="I8622" s="9"/>
      <c r="J8622" s="9"/>
      <c r="K8622" s="9"/>
      <c r="L8622" s="9"/>
      <c r="M8622" s="9"/>
      <c r="N8622" s="9"/>
      <c r="O8622" s="12"/>
      <c r="P8622" s="9"/>
      <c r="Q8622" s="9"/>
    </row>
    <row r="8623" spans="1:17" x14ac:dyDescent="0.2">
      <c r="A8623" s="9"/>
      <c r="B8623" s="10"/>
      <c r="C8623" s="9"/>
      <c r="D8623" s="11"/>
      <c r="E8623" s="11"/>
      <c r="F8623" s="9"/>
      <c r="G8623" s="9"/>
      <c r="H8623" s="9"/>
      <c r="I8623" s="9"/>
      <c r="J8623" s="9"/>
      <c r="K8623" s="9"/>
      <c r="L8623" s="9"/>
      <c r="M8623" s="9"/>
      <c r="N8623" s="9"/>
      <c r="O8623" s="12"/>
      <c r="P8623" s="9"/>
      <c r="Q8623" s="9"/>
    </row>
    <row r="8624" spans="1:17" x14ac:dyDescent="0.2">
      <c r="A8624" s="9"/>
      <c r="B8624" s="10"/>
      <c r="C8624" s="9"/>
      <c r="D8624" s="11"/>
      <c r="E8624" s="11"/>
      <c r="F8624" s="9"/>
      <c r="G8624" s="9"/>
      <c r="H8624" s="9"/>
      <c r="I8624" s="9"/>
      <c r="J8624" s="9"/>
      <c r="K8624" s="9"/>
      <c r="L8624" s="9"/>
      <c r="M8624" s="9"/>
      <c r="N8624" s="9"/>
      <c r="O8624" s="12"/>
      <c r="P8624" s="9"/>
      <c r="Q8624" s="9"/>
    </row>
    <row r="8625" spans="1:17" x14ac:dyDescent="0.2">
      <c r="A8625" s="9"/>
      <c r="B8625" s="10"/>
      <c r="C8625" s="9"/>
      <c r="D8625" s="11"/>
      <c r="E8625" s="11"/>
      <c r="F8625" s="9"/>
      <c r="G8625" s="9"/>
      <c r="H8625" s="9"/>
      <c r="I8625" s="9"/>
      <c r="J8625" s="9"/>
      <c r="K8625" s="9"/>
      <c r="L8625" s="9"/>
      <c r="M8625" s="9"/>
      <c r="N8625" s="9"/>
      <c r="O8625" s="12"/>
      <c r="P8625" s="9"/>
      <c r="Q8625" s="9"/>
    </row>
    <row r="8626" spans="1:17" x14ac:dyDescent="0.2">
      <c r="A8626" s="9"/>
      <c r="B8626" s="10"/>
      <c r="C8626" s="9"/>
      <c r="D8626" s="11"/>
      <c r="E8626" s="11"/>
      <c r="F8626" s="9"/>
      <c r="G8626" s="9"/>
      <c r="H8626" s="9"/>
      <c r="I8626" s="9"/>
      <c r="J8626" s="9"/>
      <c r="K8626" s="9"/>
      <c r="L8626" s="9"/>
      <c r="M8626" s="9"/>
      <c r="N8626" s="9"/>
      <c r="O8626" s="12"/>
      <c r="P8626" s="9"/>
      <c r="Q8626" s="9"/>
    </row>
    <row r="8627" spans="1:17" x14ac:dyDescent="0.2">
      <c r="A8627" s="9"/>
      <c r="B8627" s="10"/>
      <c r="C8627" s="9"/>
      <c r="D8627" s="11"/>
      <c r="E8627" s="11"/>
      <c r="F8627" s="9"/>
      <c r="G8627" s="9"/>
      <c r="H8627" s="9"/>
      <c r="I8627" s="9"/>
      <c r="J8627" s="9"/>
      <c r="K8627" s="9"/>
      <c r="L8627" s="9"/>
      <c r="M8627" s="9"/>
      <c r="N8627" s="9"/>
      <c r="O8627" s="12"/>
      <c r="P8627" s="9"/>
      <c r="Q8627" s="9"/>
    </row>
    <row r="8628" spans="1:17" x14ac:dyDescent="0.2">
      <c r="A8628" s="9"/>
      <c r="B8628" s="10"/>
      <c r="C8628" s="9"/>
      <c r="D8628" s="11"/>
      <c r="E8628" s="11"/>
      <c r="F8628" s="9"/>
      <c r="G8628" s="9"/>
      <c r="H8628" s="9"/>
      <c r="I8628" s="9"/>
      <c r="J8628" s="9"/>
      <c r="K8628" s="9"/>
      <c r="L8628" s="9"/>
      <c r="M8628" s="9"/>
      <c r="N8628" s="9"/>
      <c r="O8628" s="12"/>
      <c r="P8628" s="9"/>
      <c r="Q8628" s="9"/>
    </row>
    <row r="8629" spans="1:17" x14ac:dyDescent="0.2">
      <c r="A8629" s="9"/>
      <c r="B8629" s="10"/>
      <c r="C8629" s="9"/>
      <c r="D8629" s="11"/>
      <c r="E8629" s="11"/>
      <c r="F8629" s="9"/>
      <c r="G8629" s="9"/>
      <c r="H8629" s="9"/>
      <c r="I8629" s="9"/>
      <c r="J8629" s="9"/>
      <c r="K8629" s="9"/>
      <c r="L8629" s="9"/>
      <c r="M8629" s="9"/>
      <c r="N8629" s="9"/>
      <c r="O8629" s="12"/>
      <c r="P8629" s="9"/>
      <c r="Q8629" s="9"/>
    </row>
    <row r="8630" spans="1:17" x14ac:dyDescent="0.2">
      <c r="A8630" s="9"/>
      <c r="B8630" s="10"/>
      <c r="C8630" s="9"/>
      <c r="D8630" s="11"/>
      <c r="E8630" s="11"/>
      <c r="F8630" s="9"/>
      <c r="G8630" s="9"/>
      <c r="H8630" s="9"/>
      <c r="I8630" s="9"/>
      <c r="J8630" s="9"/>
      <c r="K8630" s="9"/>
      <c r="L8630" s="9"/>
      <c r="M8630" s="9"/>
      <c r="N8630" s="9"/>
      <c r="O8630" s="12"/>
      <c r="P8630" s="9"/>
      <c r="Q8630" s="9"/>
    </row>
    <row r="8631" spans="1:17" x14ac:dyDescent="0.2">
      <c r="A8631" s="9"/>
      <c r="B8631" s="10"/>
      <c r="C8631" s="9"/>
      <c r="D8631" s="11"/>
      <c r="E8631" s="11"/>
      <c r="F8631" s="9"/>
      <c r="G8631" s="9"/>
      <c r="H8631" s="9"/>
      <c r="I8631" s="9"/>
      <c r="J8631" s="9"/>
      <c r="K8631" s="9"/>
      <c r="L8631" s="9"/>
      <c r="M8631" s="9"/>
      <c r="N8631" s="9"/>
      <c r="O8631" s="12"/>
      <c r="P8631" s="9"/>
      <c r="Q8631" s="9"/>
    </row>
    <row r="8632" spans="1:17" x14ac:dyDescent="0.2">
      <c r="A8632" s="9"/>
      <c r="B8632" s="10"/>
      <c r="C8632" s="9"/>
      <c r="D8632" s="11"/>
      <c r="E8632" s="11"/>
      <c r="F8632" s="9"/>
      <c r="G8632" s="9"/>
      <c r="H8632" s="9"/>
      <c r="I8632" s="9"/>
      <c r="J8632" s="9"/>
      <c r="K8632" s="9"/>
      <c r="L8632" s="9"/>
      <c r="M8632" s="9"/>
      <c r="N8632" s="9"/>
      <c r="O8632" s="12"/>
      <c r="P8632" s="9"/>
      <c r="Q8632" s="9"/>
    </row>
    <row r="8633" spans="1:17" x14ac:dyDescent="0.2">
      <c r="A8633" s="9"/>
      <c r="B8633" s="10"/>
      <c r="C8633" s="9"/>
      <c r="D8633" s="11"/>
      <c r="E8633" s="11"/>
      <c r="F8633" s="9"/>
      <c r="G8633" s="9"/>
      <c r="H8633" s="9"/>
      <c r="I8633" s="9"/>
      <c r="J8633" s="9"/>
      <c r="K8633" s="9"/>
      <c r="L8633" s="9"/>
      <c r="M8633" s="9"/>
      <c r="N8633" s="9"/>
      <c r="O8633" s="12"/>
      <c r="P8633" s="9"/>
      <c r="Q8633" s="9"/>
    </row>
    <row r="8634" spans="1:17" x14ac:dyDescent="0.2">
      <c r="A8634" s="9"/>
      <c r="B8634" s="10"/>
      <c r="C8634" s="9"/>
      <c r="D8634" s="11"/>
      <c r="E8634" s="11"/>
      <c r="F8634" s="9"/>
      <c r="G8634" s="9"/>
      <c r="H8634" s="9"/>
      <c r="I8634" s="9"/>
      <c r="J8634" s="9"/>
      <c r="K8634" s="9"/>
      <c r="L8634" s="9"/>
      <c r="M8634" s="9"/>
      <c r="N8634" s="9"/>
      <c r="O8634" s="12"/>
      <c r="P8634" s="9"/>
      <c r="Q8634" s="9"/>
    </row>
    <row r="8635" spans="1:17" x14ac:dyDescent="0.2">
      <c r="A8635" s="9"/>
      <c r="B8635" s="10"/>
      <c r="C8635" s="9"/>
      <c r="D8635" s="11"/>
      <c r="E8635" s="11"/>
      <c r="F8635" s="9"/>
      <c r="G8635" s="9"/>
      <c r="H8635" s="9"/>
      <c r="I8635" s="9"/>
      <c r="J8635" s="9"/>
      <c r="K8635" s="9"/>
      <c r="L8635" s="9"/>
      <c r="M8635" s="9"/>
      <c r="N8635" s="9"/>
      <c r="O8635" s="12"/>
      <c r="P8635" s="9"/>
      <c r="Q8635" s="9"/>
    </row>
    <row r="8636" spans="1:17" x14ac:dyDescent="0.2">
      <c r="A8636" s="9"/>
      <c r="B8636" s="10"/>
      <c r="C8636" s="9"/>
      <c r="D8636" s="11"/>
      <c r="E8636" s="11"/>
      <c r="F8636" s="9"/>
      <c r="G8636" s="9"/>
      <c r="H8636" s="9"/>
      <c r="I8636" s="9"/>
      <c r="J8636" s="9"/>
      <c r="K8636" s="9"/>
      <c r="L8636" s="9"/>
      <c r="M8636" s="9"/>
      <c r="N8636" s="9"/>
      <c r="O8636" s="12"/>
      <c r="P8636" s="9"/>
      <c r="Q8636" s="9"/>
    </row>
    <row r="8637" spans="1:17" x14ac:dyDescent="0.2">
      <c r="A8637" s="9"/>
      <c r="B8637" s="10"/>
      <c r="C8637" s="9"/>
      <c r="D8637" s="11"/>
      <c r="E8637" s="11"/>
      <c r="F8637" s="9"/>
      <c r="G8637" s="9"/>
      <c r="H8637" s="9"/>
      <c r="I8637" s="9"/>
      <c r="J8637" s="9"/>
      <c r="K8637" s="9"/>
      <c r="L8637" s="9"/>
      <c r="M8637" s="9"/>
      <c r="N8637" s="9"/>
      <c r="O8637" s="12"/>
      <c r="P8637" s="9"/>
      <c r="Q8637" s="9"/>
    </row>
    <row r="8638" spans="1:17" x14ac:dyDescent="0.2">
      <c r="A8638" s="9"/>
      <c r="B8638" s="10"/>
      <c r="C8638" s="9"/>
      <c r="D8638" s="11"/>
      <c r="E8638" s="11"/>
      <c r="F8638" s="9"/>
      <c r="G8638" s="9"/>
      <c r="H8638" s="9"/>
      <c r="I8638" s="9"/>
      <c r="J8638" s="9"/>
      <c r="K8638" s="9"/>
      <c r="L8638" s="9"/>
      <c r="M8638" s="9"/>
      <c r="N8638" s="9"/>
      <c r="O8638" s="12"/>
      <c r="P8638" s="9"/>
      <c r="Q8638" s="9"/>
    </row>
    <row r="8639" spans="1:17" x14ac:dyDescent="0.2">
      <c r="A8639" s="9"/>
      <c r="B8639" s="10"/>
      <c r="C8639" s="9"/>
      <c r="D8639" s="11"/>
      <c r="E8639" s="11"/>
      <c r="F8639" s="9"/>
      <c r="G8639" s="9"/>
      <c r="H8639" s="9"/>
      <c r="I8639" s="9"/>
      <c r="J8639" s="9"/>
      <c r="K8639" s="9"/>
      <c r="L8639" s="9"/>
      <c r="M8639" s="9"/>
      <c r="N8639" s="9"/>
      <c r="O8639" s="12"/>
      <c r="P8639" s="9"/>
      <c r="Q8639" s="9"/>
    </row>
    <row r="8640" spans="1:17" x14ac:dyDescent="0.2">
      <c r="A8640" s="9"/>
      <c r="B8640" s="10"/>
      <c r="C8640" s="9"/>
      <c r="D8640" s="11"/>
      <c r="E8640" s="11"/>
      <c r="F8640" s="9"/>
      <c r="G8640" s="9"/>
      <c r="H8640" s="9"/>
      <c r="I8640" s="9"/>
      <c r="J8640" s="9"/>
      <c r="K8640" s="9"/>
      <c r="L8640" s="9"/>
      <c r="M8640" s="9"/>
      <c r="N8640" s="9"/>
      <c r="O8640" s="12"/>
      <c r="P8640" s="9"/>
      <c r="Q8640" s="9"/>
    </row>
    <row r="8641" spans="1:17" x14ac:dyDescent="0.2">
      <c r="A8641" s="9"/>
      <c r="B8641" s="10"/>
      <c r="C8641" s="9"/>
      <c r="D8641" s="11"/>
      <c r="E8641" s="11"/>
      <c r="F8641" s="9"/>
      <c r="G8641" s="9"/>
      <c r="H8641" s="9"/>
      <c r="I8641" s="9"/>
      <c r="J8641" s="9"/>
      <c r="K8641" s="9"/>
      <c r="L8641" s="9"/>
      <c r="M8641" s="9"/>
      <c r="N8641" s="9"/>
      <c r="O8641" s="12"/>
      <c r="P8641" s="9"/>
      <c r="Q8641" s="9"/>
    </row>
    <row r="8642" spans="1:17" x14ac:dyDescent="0.2">
      <c r="A8642" s="9"/>
      <c r="B8642" s="10"/>
      <c r="C8642" s="9"/>
      <c r="D8642" s="11"/>
      <c r="E8642" s="11"/>
      <c r="F8642" s="9"/>
      <c r="G8642" s="9"/>
      <c r="H8642" s="9"/>
      <c r="I8642" s="9"/>
      <c r="J8642" s="9"/>
      <c r="K8642" s="9"/>
      <c r="L8642" s="9"/>
      <c r="M8642" s="9"/>
      <c r="N8642" s="9"/>
      <c r="O8642" s="12"/>
      <c r="P8642" s="9"/>
      <c r="Q8642" s="9"/>
    </row>
    <row r="8643" spans="1:17" x14ac:dyDescent="0.2">
      <c r="A8643" s="9"/>
      <c r="B8643" s="10"/>
      <c r="C8643" s="9"/>
      <c r="D8643" s="11"/>
      <c r="E8643" s="11"/>
      <c r="F8643" s="9"/>
      <c r="G8643" s="9"/>
      <c r="H8643" s="9"/>
      <c r="I8643" s="9"/>
      <c r="J8643" s="9"/>
      <c r="K8643" s="9"/>
      <c r="L8643" s="9"/>
      <c r="M8643" s="9"/>
      <c r="N8643" s="9"/>
      <c r="O8643" s="12"/>
      <c r="P8643" s="9"/>
      <c r="Q8643" s="9"/>
    </row>
    <row r="8644" spans="1:17" x14ac:dyDescent="0.2">
      <c r="A8644" s="9"/>
      <c r="B8644" s="10"/>
      <c r="C8644" s="9"/>
      <c r="D8644" s="11"/>
      <c r="E8644" s="11"/>
      <c r="F8644" s="9"/>
      <c r="G8644" s="9"/>
      <c r="H8644" s="9"/>
      <c r="I8644" s="9"/>
      <c r="J8644" s="9"/>
      <c r="K8644" s="9"/>
      <c r="L8644" s="9"/>
      <c r="M8644" s="9"/>
      <c r="N8644" s="9"/>
      <c r="O8644" s="12"/>
      <c r="P8644" s="9"/>
      <c r="Q8644" s="9"/>
    </row>
    <row r="8645" spans="1:17" x14ac:dyDescent="0.2">
      <c r="A8645" s="9"/>
      <c r="B8645" s="10"/>
      <c r="C8645" s="9"/>
      <c r="D8645" s="11"/>
      <c r="E8645" s="11"/>
      <c r="F8645" s="9"/>
      <c r="G8645" s="9"/>
      <c r="H8645" s="9"/>
      <c r="I8645" s="9"/>
      <c r="J8645" s="9"/>
      <c r="K8645" s="9"/>
      <c r="L8645" s="9"/>
      <c r="M8645" s="9"/>
      <c r="N8645" s="9"/>
      <c r="O8645" s="12"/>
      <c r="P8645" s="9"/>
      <c r="Q8645" s="9"/>
    </row>
    <row r="8646" spans="1:17" x14ac:dyDescent="0.2">
      <c r="A8646" s="9"/>
      <c r="B8646" s="10"/>
      <c r="C8646" s="9"/>
      <c r="D8646" s="11"/>
      <c r="E8646" s="11"/>
      <c r="F8646" s="9"/>
      <c r="G8646" s="9"/>
      <c r="H8646" s="9"/>
      <c r="I8646" s="9"/>
      <c r="J8646" s="9"/>
      <c r="K8646" s="9"/>
      <c r="L8646" s="9"/>
      <c r="M8646" s="9"/>
      <c r="N8646" s="9"/>
      <c r="O8646" s="12"/>
      <c r="P8646" s="9"/>
      <c r="Q8646" s="9"/>
    </row>
    <row r="8647" spans="1:17" x14ac:dyDescent="0.2">
      <c r="A8647" s="9"/>
      <c r="B8647" s="10"/>
      <c r="C8647" s="9"/>
      <c r="D8647" s="11"/>
      <c r="E8647" s="11"/>
      <c r="F8647" s="9"/>
      <c r="G8647" s="9"/>
      <c r="H8647" s="9"/>
      <c r="I8647" s="9"/>
      <c r="J8647" s="9"/>
      <c r="K8647" s="9"/>
      <c r="L8647" s="9"/>
      <c r="M8647" s="9"/>
      <c r="N8647" s="9"/>
      <c r="O8647" s="12"/>
      <c r="P8647" s="9"/>
      <c r="Q8647" s="9"/>
    </row>
    <row r="8648" spans="1:17" x14ac:dyDescent="0.2">
      <c r="A8648" s="9"/>
      <c r="B8648" s="10"/>
      <c r="C8648" s="9"/>
      <c r="D8648" s="11"/>
      <c r="E8648" s="11"/>
      <c r="F8648" s="9"/>
      <c r="G8648" s="9"/>
      <c r="H8648" s="9"/>
      <c r="I8648" s="9"/>
      <c r="J8648" s="9"/>
      <c r="K8648" s="9"/>
      <c r="L8648" s="9"/>
      <c r="M8648" s="9"/>
      <c r="N8648" s="9"/>
      <c r="O8648" s="12"/>
      <c r="P8648" s="9"/>
      <c r="Q8648" s="9"/>
    </row>
    <row r="8649" spans="1:17" x14ac:dyDescent="0.2">
      <c r="A8649" s="9"/>
      <c r="B8649" s="10"/>
      <c r="C8649" s="9"/>
      <c r="D8649" s="11"/>
      <c r="E8649" s="11"/>
      <c r="F8649" s="9"/>
      <c r="G8649" s="9"/>
      <c r="H8649" s="9"/>
      <c r="I8649" s="9"/>
      <c r="J8649" s="9"/>
      <c r="K8649" s="9"/>
      <c r="L8649" s="9"/>
      <c r="M8649" s="9"/>
      <c r="N8649" s="9"/>
      <c r="O8649" s="12"/>
      <c r="P8649" s="9"/>
      <c r="Q8649" s="9"/>
    </row>
    <row r="8650" spans="1:17" x14ac:dyDescent="0.2">
      <c r="A8650" s="9"/>
      <c r="B8650" s="10"/>
      <c r="C8650" s="9"/>
      <c r="D8650" s="11"/>
      <c r="E8650" s="11"/>
      <c r="F8650" s="9"/>
      <c r="G8650" s="9"/>
      <c r="H8650" s="9"/>
      <c r="I8650" s="9"/>
      <c r="J8650" s="9"/>
      <c r="K8650" s="9"/>
      <c r="L8650" s="9"/>
      <c r="M8650" s="9"/>
      <c r="N8650" s="9"/>
      <c r="O8650" s="12"/>
      <c r="P8650" s="9"/>
      <c r="Q8650" s="9"/>
    </row>
    <row r="8651" spans="1:17" x14ac:dyDescent="0.2">
      <c r="A8651" s="9"/>
      <c r="B8651" s="10"/>
      <c r="C8651" s="9"/>
      <c r="D8651" s="11"/>
      <c r="E8651" s="11"/>
      <c r="F8651" s="9"/>
      <c r="G8651" s="9"/>
      <c r="H8651" s="9"/>
      <c r="I8651" s="9"/>
      <c r="J8651" s="9"/>
      <c r="K8651" s="9"/>
      <c r="L8651" s="9"/>
      <c r="M8651" s="9"/>
      <c r="N8651" s="9"/>
      <c r="O8651" s="12"/>
      <c r="P8651" s="9"/>
      <c r="Q8651" s="9"/>
    </row>
    <row r="8652" spans="1:17" x14ac:dyDescent="0.2">
      <c r="A8652" s="9"/>
      <c r="B8652" s="10"/>
      <c r="C8652" s="9"/>
      <c r="D8652" s="11"/>
      <c r="E8652" s="11"/>
      <c r="F8652" s="9"/>
      <c r="G8652" s="9"/>
      <c r="H8652" s="9"/>
      <c r="I8652" s="9"/>
      <c r="J8652" s="9"/>
      <c r="K8652" s="9"/>
      <c r="L8652" s="9"/>
      <c r="M8652" s="9"/>
      <c r="N8652" s="9"/>
      <c r="O8652" s="12"/>
      <c r="P8652" s="9"/>
      <c r="Q8652" s="9"/>
    </row>
    <row r="8653" spans="1:17" x14ac:dyDescent="0.2">
      <c r="A8653" s="9"/>
      <c r="B8653" s="10"/>
      <c r="C8653" s="9"/>
      <c r="D8653" s="11"/>
      <c r="E8653" s="11"/>
      <c r="F8653" s="9"/>
      <c r="G8653" s="9"/>
      <c r="H8653" s="9"/>
      <c r="I8653" s="9"/>
      <c r="J8653" s="9"/>
      <c r="K8653" s="9"/>
      <c r="L8653" s="9"/>
      <c r="M8653" s="9"/>
      <c r="N8653" s="9"/>
      <c r="O8653" s="12"/>
      <c r="P8653" s="9"/>
      <c r="Q8653" s="9"/>
    </row>
    <row r="8654" spans="1:17" x14ac:dyDescent="0.2">
      <c r="A8654" s="9"/>
      <c r="B8654" s="10"/>
      <c r="C8654" s="9"/>
      <c r="D8654" s="11"/>
      <c r="E8654" s="11"/>
      <c r="F8654" s="9"/>
      <c r="G8654" s="9"/>
      <c r="H8654" s="9"/>
      <c r="I8654" s="9"/>
      <c r="J8654" s="9"/>
      <c r="K8654" s="9"/>
      <c r="L8654" s="9"/>
      <c r="M8654" s="9"/>
      <c r="N8654" s="9"/>
      <c r="O8654" s="12"/>
      <c r="P8654" s="9"/>
      <c r="Q8654" s="9"/>
    </row>
    <row r="8655" spans="1:17" x14ac:dyDescent="0.2">
      <c r="A8655" s="9"/>
      <c r="B8655" s="10"/>
      <c r="C8655" s="9"/>
      <c r="D8655" s="11"/>
      <c r="E8655" s="11"/>
      <c r="F8655" s="9"/>
      <c r="G8655" s="9"/>
      <c r="H8655" s="9"/>
      <c r="I8655" s="9"/>
      <c r="J8655" s="9"/>
      <c r="K8655" s="9"/>
      <c r="L8655" s="9"/>
      <c r="M8655" s="9"/>
      <c r="N8655" s="9"/>
      <c r="O8655" s="12"/>
      <c r="P8655" s="9"/>
      <c r="Q8655" s="9"/>
    </row>
    <row r="8656" spans="1:17" x14ac:dyDescent="0.2">
      <c r="A8656" s="9"/>
      <c r="B8656" s="10"/>
      <c r="C8656" s="9"/>
      <c r="D8656" s="11"/>
      <c r="E8656" s="11"/>
      <c r="F8656" s="9"/>
      <c r="G8656" s="9"/>
      <c r="H8656" s="9"/>
      <c r="I8656" s="9"/>
      <c r="J8656" s="9"/>
      <c r="K8656" s="9"/>
      <c r="L8656" s="9"/>
      <c r="M8656" s="9"/>
      <c r="N8656" s="9"/>
      <c r="O8656" s="12"/>
      <c r="P8656" s="9"/>
      <c r="Q8656" s="9"/>
    </row>
    <row r="8657" spans="1:17" x14ac:dyDescent="0.2">
      <c r="A8657" s="9"/>
      <c r="B8657" s="10"/>
      <c r="C8657" s="9"/>
      <c r="D8657" s="11"/>
      <c r="E8657" s="11"/>
      <c r="F8657" s="9"/>
      <c r="G8657" s="9"/>
      <c r="H8657" s="9"/>
      <c r="I8657" s="9"/>
      <c r="J8657" s="9"/>
      <c r="K8657" s="9"/>
      <c r="L8657" s="9"/>
      <c r="M8657" s="9"/>
      <c r="N8657" s="9"/>
      <c r="O8657" s="12"/>
      <c r="P8657" s="9"/>
      <c r="Q8657" s="9"/>
    </row>
    <row r="8658" spans="1:17" x14ac:dyDescent="0.2">
      <c r="A8658" s="9"/>
      <c r="B8658" s="10"/>
      <c r="C8658" s="9"/>
      <c r="D8658" s="11"/>
      <c r="E8658" s="11"/>
      <c r="F8658" s="9"/>
      <c r="G8658" s="9"/>
      <c r="H8658" s="9"/>
      <c r="I8658" s="9"/>
      <c r="J8658" s="9"/>
      <c r="K8658" s="9"/>
      <c r="L8658" s="9"/>
      <c r="M8658" s="9"/>
      <c r="N8658" s="9"/>
      <c r="O8658" s="12"/>
      <c r="P8658" s="9"/>
      <c r="Q8658" s="9"/>
    </row>
    <row r="8659" spans="1:17" x14ac:dyDescent="0.2">
      <c r="A8659" s="9"/>
      <c r="B8659" s="10"/>
      <c r="C8659" s="9"/>
      <c r="D8659" s="11"/>
      <c r="E8659" s="11"/>
      <c r="F8659" s="9"/>
      <c r="G8659" s="9"/>
      <c r="H8659" s="9"/>
      <c r="I8659" s="9"/>
      <c r="J8659" s="9"/>
      <c r="K8659" s="9"/>
      <c r="L8659" s="9"/>
      <c r="M8659" s="9"/>
      <c r="N8659" s="9"/>
      <c r="O8659" s="12"/>
      <c r="P8659" s="9"/>
      <c r="Q8659" s="9"/>
    </row>
    <row r="8660" spans="1:17" x14ac:dyDescent="0.2">
      <c r="A8660" s="9"/>
      <c r="B8660" s="10"/>
      <c r="C8660" s="9"/>
      <c r="D8660" s="11"/>
      <c r="E8660" s="11"/>
      <c r="F8660" s="9"/>
      <c r="G8660" s="9"/>
      <c r="H8660" s="9"/>
      <c r="I8660" s="9"/>
      <c r="J8660" s="9"/>
      <c r="K8660" s="9"/>
      <c r="L8660" s="9"/>
      <c r="M8660" s="9"/>
      <c r="N8660" s="9"/>
      <c r="O8660" s="12"/>
      <c r="P8660" s="9"/>
      <c r="Q8660" s="9"/>
    </row>
    <row r="8661" spans="1:17" x14ac:dyDescent="0.2">
      <c r="A8661" s="9"/>
      <c r="B8661" s="10"/>
      <c r="C8661" s="9"/>
      <c r="D8661" s="11"/>
      <c r="E8661" s="11"/>
      <c r="F8661" s="9"/>
      <c r="G8661" s="9"/>
      <c r="H8661" s="9"/>
      <c r="I8661" s="9"/>
      <c r="J8661" s="9"/>
      <c r="K8661" s="9"/>
      <c r="L8661" s="9"/>
      <c r="M8661" s="9"/>
      <c r="N8661" s="9"/>
      <c r="O8661" s="12"/>
      <c r="P8661" s="9"/>
      <c r="Q8661" s="9"/>
    </row>
    <row r="8662" spans="1:17" x14ac:dyDescent="0.2">
      <c r="A8662" s="9"/>
      <c r="B8662" s="10"/>
      <c r="C8662" s="9"/>
      <c r="D8662" s="11"/>
      <c r="E8662" s="11"/>
      <c r="F8662" s="9"/>
      <c r="G8662" s="9"/>
      <c r="H8662" s="9"/>
      <c r="I8662" s="9"/>
      <c r="J8662" s="9"/>
      <c r="K8662" s="9"/>
      <c r="L8662" s="9"/>
      <c r="M8662" s="9"/>
      <c r="N8662" s="9"/>
      <c r="O8662" s="12"/>
      <c r="P8662" s="9"/>
      <c r="Q8662" s="9"/>
    </row>
    <row r="8663" spans="1:17" x14ac:dyDescent="0.2">
      <c r="A8663" s="9"/>
      <c r="B8663" s="10"/>
      <c r="C8663" s="9"/>
      <c r="D8663" s="11"/>
      <c r="E8663" s="11"/>
      <c r="F8663" s="9"/>
      <c r="G8663" s="9"/>
      <c r="H8663" s="9"/>
      <c r="I8663" s="9"/>
      <c r="J8663" s="9"/>
      <c r="K8663" s="9"/>
      <c r="L8663" s="9"/>
      <c r="M8663" s="9"/>
      <c r="N8663" s="9"/>
      <c r="O8663" s="12"/>
      <c r="P8663" s="9"/>
      <c r="Q8663" s="9"/>
    </row>
    <row r="8664" spans="1:17" x14ac:dyDescent="0.2">
      <c r="A8664" s="9"/>
      <c r="B8664" s="10"/>
      <c r="C8664" s="9"/>
      <c r="D8664" s="11"/>
      <c r="E8664" s="11"/>
      <c r="F8664" s="9"/>
      <c r="G8664" s="9"/>
      <c r="H8664" s="9"/>
      <c r="I8664" s="9"/>
      <c r="J8664" s="9"/>
      <c r="K8664" s="9"/>
      <c r="L8664" s="9"/>
      <c r="M8664" s="9"/>
      <c r="N8664" s="9"/>
      <c r="O8664" s="12"/>
      <c r="P8664" s="9"/>
      <c r="Q8664" s="9"/>
    </row>
    <row r="8665" spans="1:17" x14ac:dyDescent="0.2">
      <c r="A8665" s="9"/>
      <c r="B8665" s="10"/>
      <c r="C8665" s="9"/>
      <c r="D8665" s="11"/>
      <c r="E8665" s="11"/>
      <c r="F8665" s="9"/>
      <c r="G8665" s="9"/>
      <c r="H8665" s="9"/>
      <c r="I8665" s="9"/>
      <c r="J8665" s="9"/>
      <c r="K8665" s="9"/>
      <c r="L8665" s="9"/>
      <c r="M8665" s="9"/>
      <c r="N8665" s="9"/>
      <c r="O8665" s="12"/>
      <c r="P8665" s="9"/>
      <c r="Q8665" s="9"/>
    </row>
    <row r="8666" spans="1:17" x14ac:dyDescent="0.2">
      <c r="A8666" s="9"/>
      <c r="B8666" s="10"/>
      <c r="C8666" s="9"/>
      <c r="D8666" s="11"/>
      <c r="E8666" s="11"/>
      <c r="F8666" s="9"/>
      <c r="G8666" s="9"/>
      <c r="H8666" s="9"/>
      <c r="I8666" s="9"/>
      <c r="J8666" s="9"/>
      <c r="K8666" s="9"/>
      <c r="L8666" s="9"/>
      <c r="M8666" s="9"/>
      <c r="N8666" s="9"/>
      <c r="O8666" s="12"/>
      <c r="P8666" s="9"/>
      <c r="Q8666" s="9"/>
    </row>
    <row r="8667" spans="1:17" x14ac:dyDescent="0.2">
      <c r="A8667" s="9"/>
      <c r="B8667" s="10"/>
      <c r="C8667" s="9"/>
      <c r="D8667" s="11"/>
      <c r="E8667" s="11"/>
      <c r="F8667" s="9"/>
      <c r="G8667" s="9"/>
      <c r="H8667" s="9"/>
      <c r="I8667" s="9"/>
      <c r="J8667" s="9"/>
      <c r="K8667" s="9"/>
      <c r="L8667" s="9"/>
      <c r="M8667" s="9"/>
      <c r="N8667" s="9"/>
      <c r="O8667" s="12"/>
      <c r="P8667" s="9"/>
      <c r="Q8667" s="9"/>
    </row>
    <row r="8668" spans="1:17" x14ac:dyDescent="0.2">
      <c r="A8668" s="9"/>
      <c r="B8668" s="10"/>
      <c r="C8668" s="9"/>
      <c r="D8668" s="11"/>
      <c r="E8668" s="11"/>
      <c r="F8668" s="9"/>
      <c r="G8668" s="9"/>
      <c r="H8668" s="9"/>
      <c r="I8668" s="9"/>
      <c r="J8668" s="9"/>
      <c r="K8668" s="9"/>
      <c r="L8668" s="9"/>
      <c r="M8668" s="9"/>
      <c r="N8668" s="9"/>
      <c r="O8668" s="12"/>
      <c r="P8668" s="9"/>
      <c r="Q8668" s="9"/>
    </row>
    <row r="8669" spans="1:17" x14ac:dyDescent="0.2">
      <c r="A8669" s="9"/>
      <c r="B8669" s="10"/>
      <c r="C8669" s="9"/>
      <c r="D8669" s="11"/>
      <c r="E8669" s="11"/>
      <c r="F8669" s="9"/>
      <c r="G8669" s="9"/>
      <c r="H8669" s="9"/>
      <c r="I8669" s="9"/>
      <c r="J8669" s="9"/>
      <c r="K8669" s="9"/>
      <c r="L8669" s="9"/>
      <c r="M8669" s="9"/>
      <c r="N8669" s="9"/>
      <c r="O8669" s="12"/>
      <c r="P8669" s="9"/>
      <c r="Q8669" s="9"/>
    </row>
    <row r="8670" spans="1:17" x14ac:dyDescent="0.2">
      <c r="A8670" s="9"/>
      <c r="B8670" s="10"/>
      <c r="C8670" s="9"/>
      <c r="D8670" s="11"/>
      <c r="E8670" s="11"/>
      <c r="F8670" s="9"/>
      <c r="G8670" s="9"/>
      <c r="H8670" s="9"/>
      <c r="I8670" s="9"/>
      <c r="J8670" s="9"/>
      <c r="K8670" s="9"/>
      <c r="L8670" s="9"/>
      <c r="M8670" s="9"/>
      <c r="N8670" s="9"/>
      <c r="O8670" s="12"/>
      <c r="P8670" s="9"/>
      <c r="Q8670" s="9"/>
    </row>
    <row r="8671" spans="1:17" x14ac:dyDescent="0.2">
      <c r="A8671" s="9"/>
      <c r="B8671" s="10"/>
      <c r="C8671" s="9"/>
      <c r="D8671" s="11"/>
      <c r="E8671" s="11"/>
      <c r="F8671" s="9"/>
      <c r="G8671" s="9"/>
      <c r="H8671" s="9"/>
      <c r="I8671" s="9"/>
      <c r="J8671" s="9"/>
      <c r="K8671" s="9"/>
      <c r="L8671" s="9"/>
      <c r="M8671" s="9"/>
      <c r="N8671" s="9"/>
      <c r="O8671" s="12"/>
      <c r="P8671" s="9"/>
      <c r="Q8671" s="9"/>
    </row>
    <row r="8672" spans="1:17" x14ac:dyDescent="0.2">
      <c r="A8672" s="9"/>
      <c r="B8672" s="10"/>
      <c r="C8672" s="9"/>
      <c r="D8672" s="11"/>
      <c r="E8672" s="11"/>
      <c r="F8672" s="9"/>
      <c r="G8672" s="9"/>
      <c r="H8672" s="9"/>
      <c r="I8672" s="9"/>
      <c r="J8672" s="9"/>
      <c r="K8672" s="9"/>
      <c r="L8672" s="9"/>
      <c r="M8672" s="9"/>
      <c r="N8672" s="9"/>
      <c r="O8672" s="12"/>
      <c r="P8672" s="9"/>
      <c r="Q8672" s="9"/>
    </row>
    <row r="8673" spans="1:17" x14ac:dyDescent="0.2">
      <c r="A8673" s="9"/>
      <c r="B8673" s="10"/>
      <c r="C8673" s="9"/>
      <c r="D8673" s="11"/>
      <c r="E8673" s="11"/>
      <c r="F8673" s="9"/>
      <c r="G8673" s="9"/>
      <c r="H8673" s="9"/>
      <c r="I8673" s="9"/>
      <c r="J8673" s="9"/>
      <c r="K8673" s="9"/>
      <c r="L8673" s="9"/>
      <c r="M8673" s="9"/>
      <c r="N8673" s="9"/>
      <c r="O8673" s="12"/>
      <c r="P8673" s="9"/>
      <c r="Q8673" s="9"/>
    </row>
    <row r="8674" spans="1:17" x14ac:dyDescent="0.2">
      <c r="A8674" s="9"/>
      <c r="B8674" s="10"/>
      <c r="C8674" s="9"/>
      <c r="D8674" s="11"/>
      <c r="E8674" s="11"/>
      <c r="F8674" s="9"/>
      <c r="G8674" s="9"/>
      <c r="H8674" s="9"/>
      <c r="I8674" s="9"/>
      <c r="J8674" s="9"/>
      <c r="K8674" s="9"/>
      <c r="L8674" s="9"/>
      <c r="M8674" s="9"/>
      <c r="N8674" s="9"/>
      <c r="O8674" s="12"/>
      <c r="P8674" s="9"/>
      <c r="Q8674" s="9"/>
    </row>
    <row r="8675" spans="1:17" x14ac:dyDescent="0.2">
      <c r="A8675" s="9"/>
      <c r="B8675" s="10"/>
      <c r="C8675" s="9"/>
      <c r="D8675" s="11"/>
      <c r="E8675" s="11"/>
      <c r="F8675" s="9"/>
      <c r="G8675" s="9"/>
      <c r="H8675" s="9"/>
      <c r="I8675" s="9"/>
      <c r="J8675" s="9"/>
      <c r="K8675" s="9"/>
      <c r="L8675" s="9"/>
      <c r="M8675" s="9"/>
      <c r="N8675" s="9"/>
      <c r="O8675" s="12"/>
      <c r="P8675" s="9"/>
      <c r="Q8675" s="9"/>
    </row>
    <row r="8676" spans="1:17" x14ac:dyDescent="0.2">
      <c r="A8676" s="9"/>
      <c r="B8676" s="10"/>
      <c r="C8676" s="9"/>
      <c r="D8676" s="11"/>
      <c r="E8676" s="11"/>
      <c r="F8676" s="9"/>
      <c r="G8676" s="9"/>
      <c r="H8676" s="9"/>
      <c r="I8676" s="9"/>
      <c r="J8676" s="9"/>
      <c r="K8676" s="9"/>
      <c r="L8676" s="9"/>
      <c r="M8676" s="9"/>
      <c r="N8676" s="9"/>
      <c r="O8676" s="12"/>
      <c r="P8676" s="9"/>
      <c r="Q8676" s="9"/>
    </row>
    <row r="8677" spans="1:17" x14ac:dyDescent="0.2">
      <c r="A8677" s="9"/>
      <c r="B8677" s="10"/>
      <c r="C8677" s="9"/>
      <c r="D8677" s="11"/>
      <c r="E8677" s="11"/>
      <c r="F8677" s="9"/>
      <c r="G8677" s="9"/>
      <c r="H8677" s="9"/>
      <c r="I8677" s="9"/>
      <c r="J8677" s="9"/>
      <c r="K8677" s="9"/>
      <c r="L8677" s="9"/>
      <c r="M8677" s="9"/>
      <c r="N8677" s="9"/>
      <c r="O8677" s="12"/>
      <c r="P8677" s="9"/>
      <c r="Q8677" s="9"/>
    </row>
    <row r="8678" spans="1:17" x14ac:dyDescent="0.2">
      <c r="A8678" s="9"/>
      <c r="B8678" s="10"/>
      <c r="C8678" s="9"/>
      <c r="D8678" s="11"/>
      <c r="E8678" s="11"/>
      <c r="F8678" s="9"/>
      <c r="G8678" s="9"/>
      <c r="H8678" s="9"/>
      <c r="I8678" s="9"/>
      <c r="J8678" s="9"/>
      <c r="K8678" s="9"/>
      <c r="L8678" s="9"/>
      <c r="M8678" s="9"/>
      <c r="N8678" s="9"/>
      <c r="O8678" s="12"/>
      <c r="P8678" s="9"/>
      <c r="Q8678" s="9"/>
    </row>
    <row r="8679" spans="1:17" x14ac:dyDescent="0.2">
      <c r="A8679" s="9"/>
      <c r="B8679" s="10"/>
      <c r="C8679" s="9"/>
      <c r="D8679" s="11"/>
      <c r="E8679" s="11"/>
      <c r="F8679" s="9"/>
      <c r="G8679" s="9"/>
      <c r="H8679" s="9"/>
      <c r="I8679" s="9"/>
      <c r="J8679" s="9"/>
      <c r="K8679" s="9"/>
      <c r="L8679" s="9"/>
      <c r="M8679" s="9"/>
      <c r="N8679" s="9"/>
      <c r="O8679" s="12"/>
      <c r="P8679" s="9"/>
      <c r="Q8679" s="9"/>
    </row>
    <row r="8680" spans="1:17" x14ac:dyDescent="0.2">
      <c r="A8680" s="9"/>
      <c r="B8680" s="10"/>
      <c r="C8680" s="9"/>
      <c r="D8680" s="11"/>
      <c r="E8680" s="11"/>
      <c r="F8680" s="9"/>
      <c r="G8680" s="9"/>
      <c r="H8680" s="9"/>
      <c r="I8680" s="9"/>
      <c r="J8680" s="9"/>
      <c r="K8680" s="9"/>
      <c r="L8680" s="9"/>
      <c r="M8680" s="9"/>
      <c r="N8680" s="9"/>
      <c r="O8680" s="12"/>
      <c r="P8680" s="9"/>
      <c r="Q8680" s="9"/>
    </row>
    <row r="8681" spans="1:17" x14ac:dyDescent="0.2">
      <c r="A8681" s="9"/>
      <c r="B8681" s="10"/>
      <c r="C8681" s="9"/>
      <c r="D8681" s="11"/>
      <c r="E8681" s="11"/>
      <c r="F8681" s="9"/>
      <c r="G8681" s="9"/>
      <c r="H8681" s="9"/>
      <c r="I8681" s="9"/>
      <c r="J8681" s="9"/>
      <c r="K8681" s="9"/>
      <c r="L8681" s="9"/>
      <c r="M8681" s="9"/>
      <c r="N8681" s="9"/>
      <c r="O8681" s="12"/>
      <c r="P8681" s="9"/>
      <c r="Q8681" s="9"/>
    </row>
    <row r="8682" spans="1:17" x14ac:dyDescent="0.2">
      <c r="A8682" s="9"/>
      <c r="B8682" s="10"/>
      <c r="C8682" s="9"/>
      <c r="D8682" s="11"/>
      <c r="E8682" s="11"/>
      <c r="F8682" s="9"/>
      <c r="G8682" s="9"/>
      <c r="H8682" s="9"/>
      <c r="I8682" s="9"/>
      <c r="J8682" s="9"/>
      <c r="K8682" s="9"/>
      <c r="L8682" s="9"/>
      <c r="M8682" s="9"/>
      <c r="N8682" s="9"/>
      <c r="O8682" s="12"/>
      <c r="P8682" s="9"/>
      <c r="Q8682" s="9"/>
    </row>
    <row r="8683" spans="1:17" x14ac:dyDescent="0.2">
      <c r="A8683" s="9"/>
      <c r="B8683" s="10"/>
      <c r="C8683" s="9"/>
      <c r="D8683" s="11"/>
      <c r="E8683" s="11"/>
      <c r="F8683" s="9"/>
      <c r="G8683" s="9"/>
      <c r="H8683" s="9"/>
      <c r="I8683" s="9"/>
      <c r="J8683" s="9"/>
      <c r="K8683" s="9"/>
      <c r="L8683" s="9"/>
      <c r="M8683" s="9"/>
      <c r="N8683" s="9"/>
      <c r="O8683" s="12"/>
      <c r="P8683" s="9"/>
      <c r="Q8683" s="9"/>
    </row>
    <row r="8684" spans="1:17" x14ac:dyDescent="0.2">
      <c r="A8684" s="9"/>
      <c r="B8684" s="10"/>
      <c r="C8684" s="9"/>
      <c r="D8684" s="11"/>
      <c r="E8684" s="11"/>
      <c r="F8684" s="9"/>
      <c r="G8684" s="9"/>
      <c r="H8684" s="9"/>
      <c r="I8684" s="9"/>
      <c r="J8684" s="9"/>
      <c r="K8684" s="9"/>
      <c r="L8684" s="9"/>
      <c r="M8684" s="9"/>
      <c r="N8684" s="9"/>
      <c r="O8684" s="12"/>
      <c r="P8684" s="9"/>
      <c r="Q8684" s="9"/>
    </row>
    <row r="8685" spans="1:17" x14ac:dyDescent="0.2">
      <c r="A8685" s="9"/>
      <c r="B8685" s="10"/>
      <c r="C8685" s="9"/>
      <c r="D8685" s="11"/>
      <c r="E8685" s="11"/>
      <c r="F8685" s="9"/>
      <c r="G8685" s="9"/>
      <c r="H8685" s="9"/>
      <c r="I8685" s="9"/>
      <c r="J8685" s="9"/>
      <c r="K8685" s="9"/>
      <c r="L8685" s="9"/>
      <c r="M8685" s="9"/>
      <c r="N8685" s="9"/>
      <c r="O8685" s="12"/>
      <c r="P8685" s="9"/>
      <c r="Q8685" s="9"/>
    </row>
    <row r="8686" spans="1:17" x14ac:dyDescent="0.2">
      <c r="A8686" s="9"/>
      <c r="B8686" s="10"/>
      <c r="C8686" s="9"/>
      <c r="D8686" s="11"/>
      <c r="E8686" s="11"/>
      <c r="F8686" s="9"/>
      <c r="G8686" s="9"/>
      <c r="H8686" s="9"/>
      <c r="I8686" s="9"/>
      <c r="J8686" s="9"/>
      <c r="K8686" s="9"/>
      <c r="L8686" s="9"/>
      <c r="M8686" s="9"/>
      <c r="N8686" s="9"/>
      <c r="O8686" s="12"/>
      <c r="P8686" s="9"/>
      <c r="Q8686" s="9"/>
    </row>
    <row r="8687" spans="1:17" x14ac:dyDescent="0.2">
      <c r="A8687" s="9"/>
      <c r="B8687" s="10"/>
      <c r="C8687" s="9"/>
      <c r="D8687" s="11"/>
      <c r="E8687" s="11"/>
      <c r="F8687" s="9"/>
      <c r="G8687" s="9"/>
      <c r="H8687" s="9"/>
      <c r="I8687" s="9"/>
      <c r="J8687" s="9"/>
      <c r="K8687" s="9"/>
      <c r="L8687" s="9"/>
      <c r="M8687" s="9"/>
      <c r="N8687" s="9"/>
      <c r="O8687" s="12"/>
      <c r="P8687" s="9"/>
      <c r="Q8687" s="9"/>
    </row>
    <row r="8688" spans="1:17" x14ac:dyDescent="0.2">
      <c r="A8688" s="9"/>
      <c r="B8688" s="10"/>
      <c r="C8688" s="9"/>
      <c r="D8688" s="11"/>
      <c r="E8688" s="11"/>
      <c r="F8688" s="9"/>
      <c r="G8688" s="9"/>
      <c r="H8688" s="9"/>
      <c r="I8688" s="9"/>
      <c r="J8688" s="9"/>
      <c r="K8688" s="9"/>
      <c r="L8688" s="9"/>
      <c r="M8688" s="9"/>
      <c r="N8688" s="9"/>
      <c r="O8688" s="12"/>
      <c r="P8688" s="9"/>
      <c r="Q8688" s="9"/>
    </row>
    <row r="8689" spans="1:17" x14ac:dyDescent="0.2">
      <c r="A8689" s="9"/>
      <c r="B8689" s="10"/>
      <c r="C8689" s="9"/>
      <c r="D8689" s="11"/>
      <c r="E8689" s="11"/>
      <c r="F8689" s="9"/>
      <c r="G8689" s="9"/>
      <c r="H8689" s="9"/>
      <c r="I8689" s="9"/>
      <c r="J8689" s="9"/>
      <c r="K8689" s="9"/>
      <c r="L8689" s="9"/>
      <c r="M8689" s="9"/>
      <c r="N8689" s="9"/>
      <c r="O8689" s="12"/>
      <c r="P8689" s="9"/>
      <c r="Q8689" s="9"/>
    </row>
    <row r="8690" spans="1:17" x14ac:dyDescent="0.2">
      <c r="A8690" s="9"/>
      <c r="B8690" s="10"/>
      <c r="C8690" s="9"/>
      <c r="D8690" s="11"/>
      <c r="E8690" s="11"/>
      <c r="F8690" s="9"/>
      <c r="G8690" s="9"/>
      <c r="H8690" s="9"/>
      <c r="I8690" s="9"/>
      <c r="J8690" s="9"/>
      <c r="K8690" s="9"/>
      <c r="L8690" s="9"/>
      <c r="M8690" s="9"/>
      <c r="N8690" s="9"/>
      <c r="O8690" s="12"/>
      <c r="P8690" s="9"/>
      <c r="Q8690" s="9"/>
    </row>
    <row r="8691" spans="1:17" x14ac:dyDescent="0.2">
      <c r="A8691" s="9"/>
      <c r="B8691" s="10"/>
      <c r="C8691" s="9"/>
      <c r="D8691" s="11"/>
      <c r="E8691" s="11"/>
      <c r="F8691" s="9"/>
      <c r="G8691" s="9"/>
      <c r="H8691" s="9"/>
      <c r="I8691" s="9"/>
      <c r="J8691" s="9"/>
      <c r="K8691" s="9"/>
      <c r="L8691" s="9"/>
      <c r="M8691" s="9"/>
      <c r="N8691" s="9"/>
      <c r="O8691" s="12"/>
      <c r="P8691" s="9"/>
      <c r="Q8691" s="9"/>
    </row>
    <row r="8692" spans="1:17" x14ac:dyDescent="0.2">
      <c r="A8692" s="9"/>
      <c r="B8692" s="10"/>
      <c r="C8692" s="9"/>
      <c r="D8692" s="11"/>
      <c r="E8692" s="11"/>
      <c r="F8692" s="9"/>
      <c r="G8692" s="9"/>
      <c r="H8692" s="9"/>
      <c r="I8692" s="9"/>
      <c r="J8692" s="9"/>
      <c r="K8692" s="9"/>
      <c r="L8692" s="9"/>
      <c r="M8692" s="9"/>
      <c r="N8692" s="9"/>
      <c r="O8692" s="12"/>
      <c r="P8692" s="9"/>
      <c r="Q8692" s="9"/>
    </row>
    <row r="8693" spans="1:17" x14ac:dyDescent="0.2">
      <c r="A8693" s="9"/>
      <c r="B8693" s="10"/>
      <c r="C8693" s="9"/>
      <c r="D8693" s="11"/>
      <c r="E8693" s="11"/>
      <c r="F8693" s="9"/>
      <c r="G8693" s="9"/>
      <c r="H8693" s="9"/>
      <c r="I8693" s="9"/>
      <c r="J8693" s="9"/>
      <c r="K8693" s="9"/>
      <c r="L8693" s="9"/>
      <c r="M8693" s="9"/>
      <c r="N8693" s="9"/>
      <c r="O8693" s="12"/>
      <c r="P8693" s="9"/>
      <c r="Q8693" s="9"/>
    </row>
    <row r="8694" spans="1:17" x14ac:dyDescent="0.2">
      <c r="A8694" s="9"/>
      <c r="B8694" s="10"/>
      <c r="C8694" s="9"/>
      <c r="D8694" s="11"/>
      <c r="E8694" s="11"/>
      <c r="F8694" s="9"/>
      <c r="G8694" s="9"/>
      <c r="H8694" s="9"/>
      <c r="I8694" s="9"/>
      <c r="J8694" s="9"/>
      <c r="K8694" s="9"/>
      <c r="L8694" s="9"/>
      <c r="M8694" s="9"/>
      <c r="N8694" s="9"/>
      <c r="O8694" s="12"/>
      <c r="P8694" s="9"/>
      <c r="Q8694" s="9"/>
    </row>
    <row r="8695" spans="1:17" x14ac:dyDescent="0.2">
      <c r="A8695" s="9"/>
      <c r="B8695" s="10"/>
      <c r="C8695" s="9"/>
      <c r="D8695" s="11"/>
      <c r="E8695" s="11"/>
      <c r="F8695" s="9"/>
      <c r="G8695" s="9"/>
      <c r="H8695" s="9"/>
      <c r="I8695" s="9"/>
      <c r="J8695" s="9"/>
      <c r="K8695" s="9"/>
      <c r="L8695" s="9"/>
      <c r="M8695" s="9"/>
      <c r="N8695" s="9"/>
      <c r="O8695" s="12"/>
      <c r="P8695" s="9"/>
      <c r="Q8695" s="9"/>
    </row>
    <row r="8696" spans="1:17" x14ac:dyDescent="0.2">
      <c r="A8696" s="9"/>
      <c r="B8696" s="10"/>
      <c r="C8696" s="9"/>
      <c r="D8696" s="11"/>
      <c r="E8696" s="11"/>
      <c r="F8696" s="9"/>
      <c r="G8696" s="9"/>
      <c r="H8696" s="9"/>
      <c r="I8696" s="9"/>
      <c r="J8696" s="9"/>
      <c r="K8696" s="9"/>
      <c r="L8696" s="9"/>
      <c r="M8696" s="9"/>
      <c r="N8696" s="9"/>
      <c r="O8696" s="12"/>
      <c r="P8696" s="9"/>
      <c r="Q8696" s="9"/>
    </row>
    <row r="8697" spans="1:17" x14ac:dyDescent="0.2">
      <c r="A8697" s="9"/>
      <c r="B8697" s="10"/>
      <c r="C8697" s="9"/>
      <c r="D8697" s="11"/>
      <c r="E8697" s="11"/>
      <c r="F8697" s="9"/>
      <c r="G8697" s="9"/>
      <c r="H8697" s="9"/>
      <c r="I8697" s="9"/>
      <c r="J8697" s="9"/>
      <c r="K8697" s="9"/>
      <c r="L8697" s="9"/>
      <c r="M8697" s="9"/>
      <c r="N8697" s="9"/>
      <c r="O8697" s="12"/>
      <c r="P8697" s="9"/>
      <c r="Q8697" s="9"/>
    </row>
    <row r="8698" spans="1:17" x14ac:dyDescent="0.2">
      <c r="A8698" s="9"/>
      <c r="B8698" s="10"/>
      <c r="C8698" s="9"/>
      <c r="D8698" s="11"/>
      <c r="E8698" s="11"/>
      <c r="F8698" s="9"/>
      <c r="G8698" s="9"/>
      <c r="H8698" s="9"/>
      <c r="I8698" s="9"/>
      <c r="J8698" s="9"/>
      <c r="K8698" s="9"/>
      <c r="L8698" s="9"/>
      <c r="M8698" s="9"/>
      <c r="N8698" s="9"/>
      <c r="O8698" s="12"/>
      <c r="P8698" s="9"/>
      <c r="Q8698" s="9"/>
    </row>
    <row r="8699" spans="1:17" x14ac:dyDescent="0.2">
      <c r="A8699" s="9"/>
      <c r="B8699" s="10"/>
      <c r="C8699" s="9"/>
      <c r="D8699" s="11"/>
      <c r="E8699" s="11"/>
      <c r="F8699" s="9"/>
      <c r="G8699" s="9"/>
      <c r="H8699" s="9"/>
      <c r="I8699" s="9"/>
      <c r="J8699" s="9"/>
      <c r="K8699" s="9"/>
      <c r="L8699" s="9"/>
      <c r="M8699" s="9"/>
      <c r="N8699" s="9"/>
      <c r="O8699" s="12"/>
      <c r="P8699" s="9"/>
      <c r="Q8699" s="9"/>
    </row>
    <row r="8700" spans="1:17" x14ac:dyDescent="0.2">
      <c r="A8700" s="9"/>
      <c r="B8700" s="10"/>
      <c r="C8700" s="9"/>
      <c r="D8700" s="11"/>
      <c r="E8700" s="11"/>
      <c r="F8700" s="9"/>
      <c r="G8700" s="9"/>
      <c r="H8700" s="9"/>
      <c r="I8700" s="9"/>
      <c r="J8700" s="9"/>
      <c r="K8700" s="9"/>
      <c r="L8700" s="9"/>
      <c r="M8700" s="9"/>
      <c r="N8700" s="9"/>
      <c r="O8700" s="12"/>
      <c r="P8700" s="9"/>
      <c r="Q8700" s="9"/>
    </row>
    <row r="8701" spans="1:17" x14ac:dyDescent="0.2">
      <c r="A8701" s="9"/>
      <c r="B8701" s="10"/>
      <c r="C8701" s="9"/>
      <c r="D8701" s="11"/>
      <c r="E8701" s="11"/>
      <c r="F8701" s="9"/>
      <c r="G8701" s="9"/>
      <c r="H8701" s="9"/>
      <c r="I8701" s="9"/>
      <c r="J8701" s="9"/>
      <c r="K8701" s="9"/>
      <c r="L8701" s="9"/>
      <c r="M8701" s="9"/>
      <c r="N8701" s="9"/>
      <c r="O8701" s="12"/>
      <c r="P8701" s="9"/>
      <c r="Q8701" s="9"/>
    </row>
    <row r="8702" spans="1:17" x14ac:dyDescent="0.2">
      <c r="A8702" s="9"/>
      <c r="B8702" s="10"/>
      <c r="C8702" s="9"/>
      <c r="D8702" s="11"/>
      <c r="E8702" s="11"/>
      <c r="F8702" s="9"/>
      <c r="G8702" s="9"/>
      <c r="H8702" s="9"/>
      <c r="I8702" s="9"/>
      <c r="J8702" s="9"/>
      <c r="K8702" s="9"/>
      <c r="L8702" s="9"/>
      <c r="M8702" s="9"/>
      <c r="N8702" s="9"/>
      <c r="O8702" s="12"/>
      <c r="P8702" s="9"/>
      <c r="Q8702" s="9"/>
    </row>
    <row r="8703" spans="1:17" x14ac:dyDescent="0.2">
      <c r="A8703" s="9"/>
      <c r="B8703" s="10"/>
      <c r="C8703" s="9"/>
      <c r="D8703" s="11"/>
      <c r="E8703" s="11"/>
      <c r="F8703" s="9"/>
      <c r="G8703" s="9"/>
      <c r="H8703" s="9"/>
      <c r="I8703" s="9"/>
      <c r="J8703" s="9"/>
      <c r="K8703" s="9"/>
      <c r="L8703" s="9"/>
      <c r="M8703" s="9"/>
      <c r="N8703" s="9"/>
      <c r="O8703" s="12"/>
      <c r="P8703" s="9"/>
      <c r="Q8703" s="9"/>
    </row>
    <row r="8704" spans="1:17" x14ac:dyDescent="0.2">
      <c r="A8704" s="9"/>
      <c r="B8704" s="10"/>
      <c r="C8704" s="9"/>
      <c r="D8704" s="11"/>
      <c r="E8704" s="11"/>
      <c r="F8704" s="9"/>
      <c r="G8704" s="9"/>
      <c r="H8704" s="9"/>
      <c r="I8704" s="9"/>
      <c r="J8704" s="9"/>
      <c r="K8704" s="9"/>
      <c r="L8704" s="9"/>
      <c r="M8704" s="9"/>
      <c r="N8704" s="9"/>
      <c r="O8704" s="12"/>
      <c r="P8704" s="9"/>
      <c r="Q8704" s="9"/>
    </row>
    <row r="8705" spans="1:17" x14ac:dyDescent="0.2">
      <c r="A8705" s="9"/>
      <c r="B8705" s="10"/>
      <c r="C8705" s="9"/>
      <c r="D8705" s="11"/>
      <c r="E8705" s="11"/>
      <c r="F8705" s="9"/>
      <c r="G8705" s="9"/>
      <c r="H8705" s="9"/>
      <c r="I8705" s="9"/>
      <c r="J8705" s="9"/>
      <c r="K8705" s="9"/>
      <c r="L8705" s="9"/>
      <c r="M8705" s="9"/>
      <c r="N8705" s="9"/>
      <c r="O8705" s="12"/>
      <c r="P8705" s="9"/>
      <c r="Q8705" s="9"/>
    </row>
    <row r="8706" spans="1:17" x14ac:dyDescent="0.2">
      <c r="A8706" s="9"/>
      <c r="B8706" s="10"/>
      <c r="C8706" s="9"/>
      <c r="D8706" s="11"/>
      <c r="E8706" s="11"/>
      <c r="F8706" s="9"/>
      <c r="G8706" s="9"/>
      <c r="H8706" s="9"/>
      <c r="I8706" s="9"/>
      <c r="J8706" s="9"/>
      <c r="K8706" s="9"/>
      <c r="L8706" s="9"/>
      <c r="M8706" s="9"/>
      <c r="N8706" s="9"/>
      <c r="O8706" s="12"/>
      <c r="P8706" s="9"/>
      <c r="Q8706" s="9"/>
    </row>
    <row r="8707" spans="1:17" x14ac:dyDescent="0.2">
      <c r="A8707" s="9"/>
      <c r="B8707" s="10"/>
      <c r="C8707" s="9"/>
      <c r="D8707" s="11"/>
      <c r="E8707" s="11"/>
      <c r="F8707" s="9"/>
      <c r="G8707" s="9"/>
      <c r="H8707" s="9"/>
      <c r="I8707" s="9"/>
      <c r="J8707" s="9"/>
      <c r="K8707" s="9"/>
      <c r="L8707" s="9"/>
      <c r="M8707" s="9"/>
      <c r="N8707" s="9"/>
      <c r="O8707" s="12"/>
      <c r="P8707" s="9"/>
      <c r="Q8707" s="9"/>
    </row>
    <row r="8708" spans="1:17" x14ac:dyDescent="0.2">
      <c r="A8708" s="9"/>
      <c r="B8708" s="10"/>
      <c r="C8708" s="9"/>
      <c r="D8708" s="11"/>
      <c r="E8708" s="11"/>
      <c r="F8708" s="9"/>
      <c r="G8708" s="9"/>
      <c r="H8708" s="9"/>
      <c r="I8708" s="9"/>
      <c r="J8708" s="9"/>
      <c r="K8708" s="9"/>
      <c r="L8708" s="9"/>
      <c r="M8708" s="9"/>
      <c r="N8708" s="9"/>
      <c r="O8708" s="12"/>
      <c r="P8708" s="9"/>
      <c r="Q8708" s="9"/>
    </row>
    <row r="8709" spans="1:17" x14ac:dyDescent="0.2">
      <c r="A8709" s="9"/>
      <c r="B8709" s="10"/>
      <c r="C8709" s="9"/>
      <c r="D8709" s="11"/>
      <c r="E8709" s="11"/>
      <c r="F8709" s="9"/>
      <c r="G8709" s="9"/>
      <c r="H8709" s="9"/>
      <c r="I8709" s="9"/>
      <c r="J8709" s="9"/>
      <c r="K8709" s="9"/>
      <c r="L8709" s="9"/>
      <c r="M8709" s="9"/>
      <c r="N8709" s="9"/>
      <c r="O8709" s="12"/>
      <c r="P8709" s="9"/>
      <c r="Q8709" s="9"/>
    </row>
    <row r="8710" spans="1:17" x14ac:dyDescent="0.2">
      <c r="A8710" s="9"/>
      <c r="B8710" s="10"/>
      <c r="C8710" s="9"/>
      <c r="D8710" s="11"/>
      <c r="E8710" s="11"/>
      <c r="F8710" s="9"/>
      <c r="G8710" s="9"/>
      <c r="H8710" s="9"/>
      <c r="I8710" s="9"/>
      <c r="J8710" s="9"/>
      <c r="K8710" s="9"/>
      <c r="L8710" s="9"/>
      <c r="M8710" s="9"/>
      <c r="N8710" s="9"/>
      <c r="O8710" s="12"/>
      <c r="P8710" s="9"/>
      <c r="Q8710" s="9"/>
    </row>
    <row r="8711" spans="1:17" x14ac:dyDescent="0.2">
      <c r="A8711" s="9"/>
      <c r="B8711" s="10"/>
      <c r="C8711" s="9"/>
      <c r="D8711" s="11"/>
      <c r="E8711" s="11"/>
      <c r="F8711" s="9"/>
      <c r="G8711" s="9"/>
      <c r="H8711" s="9"/>
      <c r="I8711" s="9"/>
      <c r="J8711" s="9"/>
      <c r="K8711" s="9"/>
      <c r="L8711" s="9"/>
      <c r="M8711" s="9"/>
      <c r="N8711" s="9"/>
      <c r="O8711" s="12"/>
      <c r="P8711" s="9"/>
      <c r="Q8711" s="9"/>
    </row>
    <row r="8712" spans="1:17" x14ac:dyDescent="0.2">
      <c r="A8712" s="9"/>
      <c r="B8712" s="10"/>
      <c r="C8712" s="9"/>
      <c r="D8712" s="11"/>
      <c r="E8712" s="11"/>
      <c r="F8712" s="9"/>
      <c r="G8712" s="9"/>
      <c r="H8712" s="9"/>
      <c r="I8712" s="9"/>
      <c r="J8712" s="9"/>
      <c r="K8712" s="9"/>
      <c r="L8712" s="9"/>
      <c r="M8712" s="9"/>
      <c r="N8712" s="9"/>
      <c r="O8712" s="12"/>
      <c r="P8712" s="9"/>
      <c r="Q8712" s="9"/>
    </row>
    <row r="8713" spans="1:17" x14ac:dyDescent="0.2">
      <c r="A8713" s="9"/>
      <c r="B8713" s="10"/>
      <c r="C8713" s="9"/>
      <c r="D8713" s="11"/>
      <c r="E8713" s="11"/>
      <c r="F8713" s="9"/>
      <c r="G8713" s="9"/>
      <c r="H8713" s="9"/>
      <c r="I8713" s="9"/>
      <c r="J8713" s="9"/>
      <c r="K8713" s="9"/>
      <c r="L8713" s="9"/>
      <c r="M8713" s="9"/>
      <c r="N8713" s="9"/>
      <c r="O8713" s="12"/>
      <c r="P8713" s="9"/>
      <c r="Q8713" s="9"/>
    </row>
    <row r="8714" spans="1:17" x14ac:dyDescent="0.2">
      <c r="A8714" s="9"/>
      <c r="B8714" s="10"/>
      <c r="C8714" s="9"/>
      <c r="D8714" s="11"/>
      <c r="E8714" s="11"/>
      <c r="F8714" s="9"/>
      <c r="G8714" s="9"/>
      <c r="H8714" s="9"/>
      <c r="I8714" s="9"/>
      <c r="J8714" s="9"/>
      <c r="K8714" s="9"/>
      <c r="L8714" s="9"/>
      <c r="M8714" s="9"/>
      <c r="N8714" s="9"/>
      <c r="O8714" s="12"/>
      <c r="P8714" s="9"/>
      <c r="Q8714" s="9"/>
    </row>
    <row r="8715" spans="1:17" x14ac:dyDescent="0.2">
      <c r="A8715" s="9"/>
      <c r="B8715" s="10"/>
      <c r="C8715" s="9"/>
      <c r="D8715" s="11"/>
      <c r="E8715" s="11"/>
      <c r="F8715" s="9"/>
      <c r="G8715" s="9"/>
      <c r="H8715" s="9"/>
      <c r="I8715" s="9"/>
      <c r="J8715" s="9"/>
      <c r="K8715" s="9"/>
      <c r="L8715" s="9"/>
      <c r="M8715" s="9"/>
      <c r="N8715" s="9"/>
      <c r="O8715" s="12"/>
      <c r="P8715" s="9"/>
      <c r="Q8715" s="9"/>
    </row>
    <row r="8716" spans="1:17" x14ac:dyDescent="0.2">
      <c r="A8716" s="9"/>
      <c r="B8716" s="10"/>
      <c r="C8716" s="9"/>
      <c r="D8716" s="11"/>
      <c r="E8716" s="11"/>
      <c r="F8716" s="9"/>
      <c r="G8716" s="9"/>
      <c r="H8716" s="9"/>
      <c r="I8716" s="9"/>
      <c r="J8716" s="9"/>
      <c r="K8716" s="9"/>
      <c r="L8716" s="9"/>
      <c r="M8716" s="9"/>
      <c r="N8716" s="9"/>
      <c r="O8716" s="12"/>
      <c r="P8716" s="9"/>
      <c r="Q8716" s="9"/>
    </row>
    <row r="8717" spans="1:17" x14ac:dyDescent="0.2">
      <c r="A8717" s="9"/>
      <c r="B8717" s="10"/>
      <c r="C8717" s="9"/>
      <c r="D8717" s="11"/>
      <c r="E8717" s="11"/>
      <c r="F8717" s="9"/>
      <c r="G8717" s="9"/>
      <c r="H8717" s="9"/>
      <c r="I8717" s="9"/>
      <c r="J8717" s="9"/>
      <c r="K8717" s="9"/>
      <c r="L8717" s="9"/>
      <c r="M8717" s="9"/>
      <c r="N8717" s="9"/>
      <c r="O8717" s="12"/>
      <c r="P8717" s="9"/>
      <c r="Q8717" s="9"/>
    </row>
    <row r="8718" spans="1:17" x14ac:dyDescent="0.2">
      <c r="A8718" s="9"/>
      <c r="B8718" s="10"/>
      <c r="C8718" s="9"/>
      <c r="D8718" s="11"/>
      <c r="E8718" s="11"/>
      <c r="F8718" s="9"/>
      <c r="G8718" s="9"/>
      <c r="H8718" s="9"/>
      <c r="I8718" s="9"/>
      <c r="J8718" s="9"/>
      <c r="K8718" s="9"/>
      <c r="L8718" s="9"/>
      <c r="M8718" s="9"/>
      <c r="N8718" s="9"/>
      <c r="O8718" s="12"/>
      <c r="P8718" s="9"/>
      <c r="Q8718" s="9"/>
    </row>
    <row r="8719" spans="1:17" x14ac:dyDescent="0.2">
      <c r="A8719" s="9"/>
      <c r="B8719" s="10"/>
      <c r="C8719" s="9"/>
      <c r="D8719" s="11"/>
      <c r="E8719" s="11"/>
      <c r="F8719" s="9"/>
      <c r="G8719" s="9"/>
      <c r="H8719" s="9"/>
      <c r="I8719" s="9"/>
      <c r="J8719" s="9"/>
      <c r="K8719" s="9"/>
      <c r="L8719" s="9"/>
      <c r="M8719" s="9"/>
      <c r="N8719" s="9"/>
      <c r="O8719" s="12"/>
      <c r="P8719" s="9"/>
      <c r="Q8719" s="9"/>
    </row>
    <row r="8720" spans="1:17" x14ac:dyDescent="0.2">
      <c r="A8720" s="9"/>
      <c r="B8720" s="10"/>
      <c r="C8720" s="9"/>
      <c r="D8720" s="11"/>
      <c r="E8720" s="11"/>
      <c r="F8720" s="9"/>
      <c r="G8720" s="9"/>
      <c r="H8720" s="9"/>
      <c r="I8720" s="9"/>
      <c r="J8720" s="9"/>
      <c r="K8720" s="9"/>
      <c r="L8720" s="9"/>
      <c r="M8720" s="9"/>
      <c r="N8720" s="9"/>
      <c r="O8720" s="12"/>
      <c r="P8720" s="9"/>
      <c r="Q8720" s="9"/>
    </row>
    <row r="8721" spans="1:17" x14ac:dyDescent="0.2">
      <c r="A8721" s="9"/>
      <c r="B8721" s="10"/>
      <c r="C8721" s="9"/>
      <c r="D8721" s="11"/>
      <c r="E8721" s="11"/>
      <c r="F8721" s="9"/>
      <c r="G8721" s="9"/>
      <c r="H8721" s="9"/>
      <c r="I8721" s="9"/>
      <c r="J8721" s="9"/>
      <c r="K8721" s="9"/>
      <c r="L8721" s="9"/>
      <c r="M8721" s="9"/>
      <c r="N8721" s="9"/>
      <c r="O8721" s="12"/>
      <c r="P8721" s="9"/>
      <c r="Q8721" s="9"/>
    </row>
    <row r="8722" spans="1:17" x14ac:dyDescent="0.2">
      <c r="A8722" s="9"/>
      <c r="B8722" s="10"/>
      <c r="C8722" s="9"/>
      <c r="D8722" s="11"/>
      <c r="E8722" s="11"/>
      <c r="F8722" s="9"/>
      <c r="G8722" s="9"/>
      <c r="H8722" s="9"/>
      <c r="I8722" s="9"/>
      <c r="J8722" s="9"/>
      <c r="K8722" s="9"/>
      <c r="L8722" s="9"/>
      <c r="M8722" s="9"/>
      <c r="N8722" s="9"/>
      <c r="O8722" s="12"/>
      <c r="P8722" s="9"/>
      <c r="Q8722" s="9"/>
    </row>
    <row r="8723" spans="1:17" x14ac:dyDescent="0.2">
      <c r="A8723" s="9"/>
      <c r="B8723" s="10"/>
      <c r="C8723" s="9"/>
      <c r="D8723" s="11"/>
      <c r="E8723" s="11"/>
      <c r="F8723" s="9"/>
      <c r="G8723" s="9"/>
      <c r="H8723" s="9"/>
      <c r="I8723" s="9"/>
      <c r="J8723" s="9"/>
      <c r="K8723" s="9"/>
      <c r="L8723" s="9"/>
      <c r="M8723" s="9"/>
      <c r="N8723" s="9"/>
      <c r="O8723" s="12"/>
      <c r="P8723" s="9"/>
      <c r="Q8723" s="9"/>
    </row>
    <row r="8724" spans="1:17" x14ac:dyDescent="0.2">
      <c r="A8724" s="9"/>
      <c r="B8724" s="10"/>
      <c r="C8724" s="9"/>
      <c r="D8724" s="11"/>
      <c r="E8724" s="11"/>
      <c r="F8724" s="9"/>
      <c r="G8724" s="9"/>
      <c r="H8724" s="9"/>
      <c r="I8724" s="9"/>
      <c r="J8724" s="9"/>
      <c r="K8724" s="9"/>
      <c r="L8724" s="9"/>
      <c r="M8724" s="9"/>
      <c r="N8724" s="9"/>
      <c r="O8724" s="12"/>
      <c r="P8724" s="9"/>
      <c r="Q8724" s="9"/>
    </row>
    <row r="8725" spans="1:17" x14ac:dyDescent="0.2">
      <c r="A8725" s="9"/>
      <c r="B8725" s="10"/>
      <c r="C8725" s="9"/>
      <c r="D8725" s="11"/>
      <c r="E8725" s="11"/>
      <c r="F8725" s="9"/>
      <c r="G8725" s="9"/>
      <c r="H8725" s="9"/>
      <c r="I8725" s="9"/>
      <c r="J8725" s="9"/>
      <c r="K8725" s="9"/>
      <c r="L8725" s="9"/>
      <c r="M8725" s="9"/>
      <c r="N8725" s="9"/>
      <c r="O8725" s="12"/>
      <c r="P8725" s="9"/>
      <c r="Q8725" s="9"/>
    </row>
    <row r="8726" spans="1:17" x14ac:dyDescent="0.2">
      <c r="A8726" s="9"/>
      <c r="B8726" s="10"/>
      <c r="C8726" s="9"/>
      <c r="D8726" s="11"/>
      <c r="E8726" s="11"/>
      <c r="F8726" s="9"/>
      <c r="G8726" s="9"/>
      <c r="H8726" s="9"/>
      <c r="I8726" s="9"/>
      <c r="J8726" s="9"/>
      <c r="K8726" s="9"/>
      <c r="L8726" s="9"/>
      <c r="M8726" s="9"/>
      <c r="N8726" s="9"/>
      <c r="O8726" s="12"/>
      <c r="P8726" s="9"/>
      <c r="Q8726" s="9"/>
    </row>
    <row r="8727" spans="1:17" x14ac:dyDescent="0.2">
      <c r="A8727" s="9"/>
      <c r="B8727" s="10"/>
      <c r="C8727" s="9"/>
      <c r="D8727" s="11"/>
      <c r="E8727" s="11"/>
      <c r="F8727" s="9"/>
      <c r="G8727" s="9"/>
      <c r="H8727" s="9"/>
      <c r="I8727" s="9"/>
      <c r="J8727" s="9"/>
      <c r="K8727" s="9"/>
      <c r="L8727" s="9"/>
      <c r="M8727" s="9"/>
      <c r="N8727" s="9"/>
      <c r="O8727" s="12"/>
      <c r="P8727" s="9"/>
      <c r="Q8727" s="9"/>
    </row>
    <row r="8728" spans="1:17" x14ac:dyDescent="0.2">
      <c r="A8728" s="9"/>
      <c r="B8728" s="10"/>
      <c r="C8728" s="9"/>
      <c r="D8728" s="11"/>
      <c r="E8728" s="11"/>
      <c r="F8728" s="9"/>
      <c r="G8728" s="9"/>
      <c r="H8728" s="9"/>
      <c r="I8728" s="9"/>
      <c r="J8728" s="9"/>
      <c r="K8728" s="9"/>
      <c r="L8728" s="9"/>
      <c r="M8728" s="9"/>
      <c r="N8728" s="9"/>
      <c r="O8728" s="12"/>
      <c r="P8728" s="9"/>
      <c r="Q8728" s="9"/>
    </row>
    <row r="8729" spans="1:17" x14ac:dyDescent="0.2">
      <c r="A8729" s="9"/>
      <c r="B8729" s="10"/>
      <c r="C8729" s="9"/>
      <c r="D8729" s="11"/>
      <c r="E8729" s="11"/>
      <c r="F8729" s="9"/>
      <c r="G8729" s="9"/>
      <c r="H8729" s="9"/>
      <c r="I8729" s="9"/>
      <c r="J8729" s="9"/>
      <c r="K8729" s="9"/>
      <c r="L8729" s="9"/>
      <c r="M8729" s="9"/>
      <c r="N8729" s="9"/>
      <c r="O8729" s="12"/>
      <c r="P8729" s="9"/>
      <c r="Q8729" s="9"/>
    </row>
    <row r="8730" spans="1:17" x14ac:dyDescent="0.2">
      <c r="A8730" s="9"/>
      <c r="B8730" s="10"/>
      <c r="C8730" s="9"/>
      <c r="D8730" s="11"/>
      <c r="E8730" s="11"/>
      <c r="F8730" s="9"/>
      <c r="G8730" s="9"/>
      <c r="H8730" s="9"/>
      <c r="I8730" s="9"/>
      <c r="J8730" s="9"/>
      <c r="K8730" s="9"/>
      <c r="L8730" s="9"/>
      <c r="M8730" s="9"/>
      <c r="N8730" s="9"/>
      <c r="O8730" s="12"/>
      <c r="P8730" s="9"/>
      <c r="Q8730" s="9"/>
    </row>
    <row r="8731" spans="1:17" x14ac:dyDescent="0.2">
      <c r="A8731" s="9"/>
      <c r="B8731" s="10"/>
      <c r="C8731" s="9"/>
      <c r="D8731" s="11"/>
      <c r="E8731" s="11"/>
      <c r="F8731" s="9"/>
      <c r="G8731" s="9"/>
      <c r="H8731" s="9"/>
      <c r="I8731" s="9"/>
      <c r="J8731" s="9"/>
      <c r="K8731" s="9"/>
      <c r="L8731" s="9"/>
      <c r="M8731" s="9"/>
      <c r="N8731" s="9"/>
      <c r="O8731" s="12"/>
      <c r="P8731" s="9"/>
      <c r="Q8731" s="9"/>
    </row>
    <row r="8732" spans="1:17" x14ac:dyDescent="0.2">
      <c r="A8732" s="9"/>
      <c r="B8732" s="10"/>
      <c r="C8732" s="9"/>
      <c r="D8732" s="11"/>
      <c r="E8732" s="11"/>
      <c r="F8732" s="9"/>
      <c r="G8732" s="9"/>
      <c r="H8732" s="9"/>
      <c r="I8732" s="9"/>
      <c r="J8732" s="9"/>
      <c r="K8732" s="9"/>
      <c r="L8732" s="9"/>
      <c r="M8732" s="9"/>
      <c r="N8732" s="9"/>
      <c r="O8732" s="12"/>
      <c r="P8732" s="9"/>
      <c r="Q8732" s="9"/>
    </row>
    <row r="8733" spans="1:17" x14ac:dyDescent="0.2">
      <c r="A8733" s="9"/>
      <c r="B8733" s="10"/>
      <c r="C8733" s="9"/>
      <c r="D8733" s="11"/>
      <c r="E8733" s="11"/>
      <c r="F8733" s="9"/>
      <c r="G8733" s="9"/>
      <c r="H8733" s="9"/>
      <c r="I8733" s="9"/>
      <c r="J8733" s="9"/>
      <c r="K8733" s="9"/>
      <c r="L8733" s="9"/>
      <c r="M8733" s="9"/>
      <c r="N8733" s="9"/>
      <c r="O8733" s="12"/>
      <c r="P8733" s="9"/>
      <c r="Q8733" s="9"/>
    </row>
    <row r="8734" spans="1:17" x14ac:dyDescent="0.2">
      <c r="A8734" s="9"/>
      <c r="B8734" s="10"/>
      <c r="C8734" s="9"/>
      <c r="D8734" s="11"/>
      <c r="E8734" s="11"/>
      <c r="F8734" s="9"/>
      <c r="G8734" s="9"/>
      <c r="H8734" s="9"/>
      <c r="I8734" s="9"/>
      <c r="J8734" s="9"/>
      <c r="K8734" s="9"/>
      <c r="L8734" s="9"/>
      <c r="M8734" s="9"/>
      <c r="N8734" s="9"/>
      <c r="O8734" s="12"/>
      <c r="P8734" s="9"/>
      <c r="Q8734" s="9"/>
    </row>
    <row r="8735" spans="1:17" x14ac:dyDescent="0.2">
      <c r="A8735" s="9"/>
      <c r="B8735" s="10"/>
      <c r="C8735" s="9"/>
      <c r="D8735" s="11"/>
      <c r="E8735" s="11"/>
      <c r="F8735" s="9"/>
      <c r="G8735" s="9"/>
      <c r="H8735" s="9"/>
      <c r="I8735" s="9"/>
      <c r="J8735" s="9"/>
      <c r="K8735" s="9"/>
      <c r="L8735" s="9"/>
      <c r="M8735" s="9"/>
      <c r="N8735" s="9"/>
      <c r="O8735" s="12"/>
      <c r="P8735" s="9"/>
      <c r="Q8735" s="9"/>
    </row>
    <row r="8736" spans="1:17" x14ac:dyDescent="0.2">
      <c r="A8736" s="9"/>
      <c r="B8736" s="10"/>
      <c r="C8736" s="9"/>
      <c r="D8736" s="11"/>
      <c r="E8736" s="11"/>
      <c r="F8736" s="9"/>
      <c r="G8736" s="9"/>
      <c r="H8736" s="9"/>
      <c r="I8736" s="9"/>
      <c r="J8736" s="9"/>
      <c r="K8736" s="9"/>
      <c r="L8736" s="9"/>
      <c r="M8736" s="9"/>
      <c r="N8736" s="9"/>
      <c r="O8736" s="12"/>
      <c r="P8736" s="9"/>
      <c r="Q8736" s="9"/>
    </row>
    <row r="8737" spans="1:17" x14ac:dyDescent="0.2">
      <c r="A8737" s="9"/>
      <c r="B8737" s="10"/>
      <c r="C8737" s="9"/>
      <c r="D8737" s="11"/>
      <c r="E8737" s="11"/>
      <c r="F8737" s="9"/>
      <c r="G8737" s="9"/>
      <c r="H8737" s="9"/>
      <c r="I8737" s="9"/>
      <c r="J8737" s="9"/>
      <c r="K8737" s="9"/>
      <c r="L8737" s="9"/>
      <c r="M8737" s="9"/>
      <c r="N8737" s="9"/>
      <c r="O8737" s="12"/>
      <c r="P8737" s="9"/>
      <c r="Q8737" s="9"/>
    </row>
    <row r="8738" spans="1:17" x14ac:dyDescent="0.2">
      <c r="A8738" s="9"/>
      <c r="B8738" s="10"/>
      <c r="C8738" s="9"/>
      <c r="D8738" s="11"/>
      <c r="E8738" s="11"/>
      <c r="F8738" s="9"/>
      <c r="G8738" s="9"/>
      <c r="H8738" s="9"/>
      <c r="I8738" s="9"/>
      <c r="J8738" s="9"/>
      <c r="K8738" s="9"/>
      <c r="L8738" s="9"/>
      <c r="M8738" s="9"/>
      <c r="N8738" s="9"/>
      <c r="O8738" s="12"/>
      <c r="P8738" s="9"/>
      <c r="Q8738" s="9"/>
    </row>
    <row r="8739" spans="1:17" x14ac:dyDescent="0.2">
      <c r="A8739" s="9"/>
      <c r="B8739" s="10"/>
      <c r="C8739" s="9"/>
      <c r="D8739" s="11"/>
      <c r="E8739" s="11"/>
      <c r="F8739" s="9"/>
      <c r="G8739" s="9"/>
      <c r="H8739" s="9"/>
      <c r="I8739" s="9"/>
      <c r="J8739" s="9"/>
      <c r="K8739" s="9"/>
      <c r="L8739" s="9"/>
      <c r="M8739" s="9"/>
      <c r="N8739" s="9"/>
      <c r="O8739" s="12"/>
      <c r="P8739" s="9"/>
      <c r="Q8739" s="9"/>
    </row>
    <row r="8740" spans="1:17" x14ac:dyDescent="0.2">
      <c r="A8740" s="9"/>
      <c r="B8740" s="10"/>
      <c r="C8740" s="9"/>
      <c r="D8740" s="11"/>
      <c r="E8740" s="11"/>
      <c r="F8740" s="9"/>
      <c r="G8740" s="9"/>
      <c r="H8740" s="9"/>
      <c r="I8740" s="9"/>
      <c r="J8740" s="9"/>
      <c r="K8740" s="9"/>
      <c r="L8740" s="9"/>
      <c r="M8740" s="9"/>
      <c r="N8740" s="9"/>
      <c r="O8740" s="12"/>
      <c r="P8740" s="9"/>
      <c r="Q8740" s="9"/>
    </row>
    <row r="8741" spans="1:17" x14ac:dyDescent="0.2">
      <c r="A8741" s="9"/>
      <c r="B8741" s="10"/>
      <c r="C8741" s="9"/>
      <c r="D8741" s="11"/>
      <c r="E8741" s="11"/>
      <c r="F8741" s="9"/>
      <c r="G8741" s="9"/>
      <c r="H8741" s="9"/>
      <c r="I8741" s="9"/>
      <c r="J8741" s="9"/>
      <c r="K8741" s="9"/>
      <c r="L8741" s="9"/>
      <c r="M8741" s="9"/>
      <c r="N8741" s="9"/>
      <c r="O8741" s="12"/>
      <c r="P8741" s="9"/>
      <c r="Q8741" s="9"/>
    </row>
    <row r="8742" spans="1:17" x14ac:dyDescent="0.2">
      <c r="A8742" s="9"/>
      <c r="B8742" s="10"/>
      <c r="C8742" s="9"/>
      <c r="D8742" s="11"/>
      <c r="E8742" s="11"/>
      <c r="F8742" s="9"/>
      <c r="G8742" s="9"/>
      <c r="H8742" s="9"/>
      <c r="I8742" s="9"/>
      <c r="J8742" s="9"/>
      <c r="K8742" s="9"/>
      <c r="L8742" s="9"/>
      <c r="M8742" s="9"/>
      <c r="N8742" s="9"/>
      <c r="O8742" s="12"/>
      <c r="P8742" s="9"/>
      <c r="Q8742" s="9"/>
    </row>
    <row r="8743" spans="1:17" x14ac:dyDescent="0.2">
      <c r="A8743" s="9"/>
      <c r="B8743" s="10"/>
      <c r="C8743" s="9"/>
      <c r="D8743" s="11"/>
      <c r="E8743" s="11"/>
      <c r="F8743" s="9"/>
      <c r="G8743" s="9"/>
      <c r="H8743" s="9"/>
      <c r="I8743" s="9"/>
      <c r="J8743" s="9"/>
      <c r="K8743" s="9"/>
      <c r="L8743" s="9"/>
      <c r="M8743" s="9"/>
      <c r="N8743" s="9"/>
      <c r="O8743" s="12"/>
      <c r="P8743" s="9"/>
      <c r="Q8743" s="9"/>
    </row>
    <row r="8744" spans="1:17" x14ac:dyDescent="0.2">
      <c r="A8744" s="9"/>
      <c r="B8744" s="10"/>
      <c r="C8744" s="9"/>
      <c r="D8744" s="11"/>
      <c r="E8744" s="11"/>
      <c r="F8744" s="9"/>
      <c r="G8744" s="9"/>
      <c r="H8744" s="9"/>
      <c r="I8744" s="9"/>
      <c r="J8744" s="9"/>
      <c r="K8744" s="9"/>
      <c r="L8744" s="9"/>
      <c r="M8744" s="9"/>
      <c r="N8744" s="9"/>
      <c r="O8744" s="12"/>
      <c r="P8744" s="9"/>
      <c r="Q8744" s="9"/>
    </row>
    <row r="8745" spans="1:17" x14ac:dyDescent="0.2">
      <c r="A8745" s="9"/>
      <c r="B8745" s="10"/>
      <c r="C8745" s="9"/>
      <c r="D8745" s="11"/>
      <c r="E8745" s="11"/>
      <c r="F8745" s="9"/>
      <c r="G8745" s="9"/>
      <c r="H8745" s="9"/>
      <c r="I8745" s="9"/>
      <c r="J8745" s="9"/>
      <c r="K8745" s="9"/>
      <c r="L8745" s="9"/>
      <c r="M8745" s="9"/>
      <c r="N8745" s="9"/>
      <c r="O8745" s="12"/>
      <c r="P8745" s="9"/>
      <c r="Q8745" s="9"/>
    </row>
    <row r="8746" spans="1:17" x14ac:dyDescent="0.2">
      <c r="A8746" s="9"/>
      <c r="B8746" s="10"/>
      <c r="C8746" s="9"/>
      <c r="D8746" s="11"/>
      <c r="E8746" s="11"/>
      <c r="F8746" s="9"/>
      <c r="G8746" s="9"/>
      <c r="H8746" s="9"/>
      <c r="I8746" s="9"/>
      <c r="J8746" s="9"/>
      <c r="K8746" s="9"/>
      <c r="L8746" s="9"/>
      <c r="M8746" s="9"/>
      <c r="N8746" s="9"/>
      <c r="O8746" s="12"/>
      <c r="P8746" s="9"/>
      <c r="Q8746" s="9"/>
    </row>
    <row r="8747" spans="1:17" x14ac:dyDescent="0.2">
      <c r="A8747" s="9"/>
      <c r="B8747" s="10"/>
      <c r="C8747" s="9"/>
      <c r="D8747" s="11"/>
      <c r="E8747" s="11"/>
      <c r="F8747" s="9"/>
      <c r="G8747" s="9"/>
      <c r="H8747" s="9"/>
      <c r="I8747" s="9"/>
      <c r="J8747" s="9"/>
      <c r="K8747" s="9"/>
      <c r="L8747" s="9"/>
      <c r="M8747" s="9"/>
      <c r="N8747" s="9"/>
      <c r="O8747" s="12"/>
      <c r="P8747" s="9"/>
      <c r="Q8747" s="9"/>
    </row>
    <row r="8748" spans="1:17" x14ac:dyDescent="0.2">
      <c r="A8748" s="9"/>
      <c r="B8748" s="10"/>
      <c r="C8748" s="9"/>
      <c r="D8748" s="11"/>
      <c r="E8748" s="11"/>
      <c r="F8748" s="9"/>
      <c r="G8748" s="9"/>
      <c r="H8748" s="9"/>
      <c r="I8748" s="9"/>
      <c r="J8748" s="9"/>
      <c r="K8748" s="9"/>
      <c r="L8748" s="9"/>
      <c r="M8748" s="9"/>
      <c r="N8748" s="9"/>
      <c r="O8748" s="12"/>
      <c r="P8748" s="9"/>
      <c r="Q8748" s="9"/>
    </row>
    <row r="8749" spans="1:17" x14ac:dyDescent="0.2">
      <c r="A8749" s="9"/>
      <c r="B8749" s="10"/>
      <c r="C8749" s="9"/>
      <c r="D8749" s="11"/>
      <c r="E8749" s="11"/>
      <c r="F8749" s="9"/>
      <c r="G8749" s="9"/>
      <c r="H8749" s="9"/>
      <c r="I8749" s="9"/>
      <c r="J8749" s="9"/>
      <c r="K8749" s="9"/>
      <c r="L8749" s="9"/>
      <c r="M8749" s="9"/>
      <c r="N8749" s="9"/>
      <c r="O8749" s="12"/>
      <c r="P8749" s="9"/>
      <c r="Q8749" s="9"/>
    </row>
    <row r="8750" spans="1:17" x14ac:dyDescent="0.2">
      <c r="A8750" s="9"/>
      <c r="B8750" s="10"/>
      <c r="C8750" s="9"/>
      <c r="D8750" s="11"/>
      <c r="E8750" s="11"/>
      <c r="F8750" s="9"/>
      <c r="G8750" s="9"/>
      <c r="H8750" s="9"/>
      <c r="I8750" s="9"/>
      <c r="J8750" s="9"/>
      <c r="K8750" s="9"/>
      <c r="L8750" s="9"/>
      <c r="M8750" s="9"/>
      <c r="N8750" s="9"/>
      <c r="O8750" s="12"/>
      <c r="P8750" s="9"/>
      <c r="Q8750" s="9"/>
    </row>
    <row r="8751" spans="1:17" x14ac:dyDescent="0.2">
      <c r="A8751" s="9"/>
      <c r="B8751" s="10"/>
      <c r="C8751" s="9"/>
      <c r="D8751" s="11"/>
      <c r="E8751" s="11"/>
      <c r="F8751" s="9"/>
      <c r="G8751" s="9"/>
      <c r="H8751" s="9"/>
      <c r="I8751" s="9"/>
      <c r="J8751" s="9"/>
      <c r="K8751" s="9"/>
      <c r="L8751" s="9"/>
      <c r="M8751" s="9"/>
      <c r="N8751" s="9"/>
      <c r="O8751" s="12"/>
      <c r="P8751" s="9"/>
      <c r="Q8751" s="9"/>
    </row>
    <row r="8752" spans="1:17" x14ac:dyDescent="0.2">
      <c r="A8752" s="9"/>
      <c r="B8752" s="10"/>
      <c r="C8752" s="9"/>
      <c r="D8752" s="11"/>
      <c r="E8752" s="11"/>
      <c r="F8752" s="9"/>
      <c r="G8752" s="9"/>
      <c r="H8752" s="9"/>
      <c r="I8752" s="9"/>
      <c r="J8752" s="9"/>
      <c r="K8752" s="9"/>
      <c r="L8752" s="9"/>
      <c r="M8752" s="9"/>
      <c r="N8752" s="9"/>
      <c r="O8752" s="12"/>
      <c r="P8752" s="9"/>
      <c r="Q8752" s="9"/>
    </row>
    <row r="8753" spans="1:17" x14ac:dyDescent="0.2">
      <c r="A8753" s="9"/>
      <c r="B8753" s="10"/>
      <c r="C8753" s="9"/>
      <c r="D8753" s="11"/>
      <c r="E8753" s="11"/>
      <c r="F8753" s="9"/>
      <c r="G8753" s="9"/>
      <c r="H8753" s="9"/>
      <c r="I8753" s="9"/>
      <c r="J8753" s="9"/>
      <c r="K8753" s="9"/>
      <c r="L8753" s="9"/>
      <c r="M8753" s="9"/>
      <c r="N8753" s="9"/>
      <c r="O8753" s="12"/>
      <c r="P8753" s="9"/>
      <c r="Q8753" s="9"/>
    </row>
    <row r="8754" spans="1:17" x14ac:dyDescent="0.2">
      <c r="A8754" s="9"/>
      <c r="B8754" s="10"/>
      <c r="C8754" s="9"/>
      <c r="D8754" s="11"/>
      <c r="E8754" s="11"/>
      <c r="F8754" s="9"/>
      <c r="G8754" s="9"/>
      <c r="H8754" s="9"/>
      <c r="I8754" s="9"/>
      <c r="J8754" s="9"/>
      <c r="K8754" s="9"/>
      <c r="L8754" s="9"/>
      <c r="M8754" s="9"/>
      <c r="N8754" s="9"/>
      <c r="O8754" s="12"/>
      <c r="P8754" s="9"/>
      <c r="Q8754" s="9"/>
    </row>
    <row r="8755" spans="1:17" x14ac:dyDescent="0.2">
      <c r="A8755" s="9"/>
      <c r="B8755" s="10"/>
      <c r="C8755" s="9"/>
      <c r="D8755" s="11"/>
      <c r="E8755" s="11"/>
      <c r="F8755" s="9"/>
      <c r="G8755" s="9"/>
      <c r="H8755" s="9"/>
      <c r="I8755" s="9"/>
      <c r="J8755" s="9"/>
      <c r="K8755" s="9"/>
      <c r="L8755" s="9"/>
      <c r="M8755" s="9"/>
      <c r="N8755" s="9"/>
      <c r="O8755" s="12"/>
      <c r="P8755" s="9"/>
      <c r="Q8755" s="9"/>
    </row>
    <row r="8756" spans="1:17" x14ac:dyDescent="0.2">
      <c r="A8756" s="9"/>
      <c r="B8756" s="10"/>
      <c r="C8756" s="9"/>
      <c r="D8756" s="11"/>
      <c r="E8756" s="11"/>
      <c r="F8756" s="9"/>
      <c r="G8756" s="9"/>
      <c r="H8756" s="9"/>
      <c r="I8756" s="9"/>
      <c r="J8756" s="9"/>
      <c r="K8756" s="9"/>
      <c r="L8756" s="9"/>
      <c r="M8756" s="9"/>
      <c r="N8756" s="9"/>
      <c r="O8756" s="12"/>
      <c r="P8756" s="9"/>
      <c r="Q8756" s="9"/>
    </row>
    <row r="8757" spans="1:17" x14ac:dyDescent="0.2">
      <c r="A8757" s="9"/>
      <c r="B8757" s="10"/>
      <c r="C8757" s="9"/>
      <c r="D8757" s="11"/>
      <c r="E8757" s="11"/>
      <c r="F8757" s="9"/>
      <c r="G8757" s="9"/>
      <c r="H8757" s="9"/>
      <c r="I8757" s="9"/>
      <c r="J8757" s="9"/>
      <c r="K8757" s="9"/>
      <c r="L8757" s="9"/>
      <c r="M8757" s="9"/>
      <c r="N8757" s="9"/>
      <c r="O8757" s="12"/>
      <c r="P8757" s="9"/>
      <c r="Q8757" s="9"/>
    </row>
    <row r="8758" spans="1:17" x14ac:dyDescent="0.2">
      <c r="A8758" s="9"/>
      <c r="B8758" s="10"/>
      <c r="C8758" s="9"/>
      <c r="D8758" s="11"/>
      <c r="E8758" s="11"/>
      <c r="F8758" s="9"/>
      <c r="G8758" s="9"/>
      <c r="H8758" s="9"/>
      <c r="I8758" s="9"/>
      <c r="J8758" s="9"/>
      <c r="K8758" s="9"/>
      <c r="L8758" s="9"/>
      <c r="M8758" s="9"/>
      <c r="N8758" s="9"/>
      <c r="O8758" s="12"/>
      <c r="P8758" s="9"/>
      <c r="Q8758" s="9"/>
    </row>
    <row r="8759" spans="1:17" x14ac:dyDescent="0.2">
      <c r="A8759" s="9"/>
      <c r="B8759" s="10"/>
      <c r="C8759" s="9"/>
      <c r="D8759" s="11"/>
      <c r="E8759" s="11"/>
      <c r="F8759" s="9"/>
      <c r="G8759" s="9"/>
      <c r="H8759" s="9"/>
      <c r="I8759" s="9"/>
      <c r="J8759" s="9"/>
      <c r="K8759" s="9"/>
      <c r="L8759" s="9"/>
      <c r="M8759" s="9"/>
      <c r="N8759" s="9"/>
      <c r="O8759" s="12"/>
      <c r="P8759" s="9"/>
      <c r="Q8759" s="9"/>
    </row>
    <row r="8760" spans="1:17" x14ac:dyDescent="0.2">
      <c r="A8760" s="9"/>
      <c r="B8760" s="10"/>
      <c r="C8760" s="9"/>
      <c r="D8760" s="11"/>
      <c r="E8760" s="11"/>
      <c r="F8760" s="9"/>
      <c r="G8760" s="9"/>
      <c r="H8760" s="9"/>
      <c r="I8760" s="9"/>
      <c r="J8760" s="9"/>
      <c r="K8760" s="9"/>
      <c r="L8760" s="9"/>
      <c r="M8760" s="9"/>
      <c r="N8760" s="9"/>
      <c r="O8760" s="12"/>
      <c r="P8760" s="9"/>
      <c r="Q8760" s="9"/>
    </row>
    <row r="8761" spans="1:17" x14ac:dyDescent="0.2">
      <c r="A8761" s="9"/>
      <c r="B8761" s="10"/>
      <c r="C8761" s="9"/>
      <c r="D8761" s="11"/>
      <c r="E8761" s="11"/>
      <c r="F8761" s="9"/>
      <c r="G8761" s="9"/>
      <c r="H8761" s="9"/>
      <c r="I8761" s="9"/>
      <c r="J8761" s="9"/>
      <c r="K8761" s="9"/>
      <c r="L8761" s="9"/>
      <c r="M8761" s="9"/>
      <c r="N8761" s="9"/>
      <c r="O8761" s="12"/>
      <c r="P8761" s="9"/>
      <c r="Q8761" s="9"/>
    </row>
    <row r="8762" spans="1:17" x14ac:dyDescent="0.2">
      <c r="A8762" s="9"/>
      <c r="B8762" s="10"/>
      <c r="C8762" s="9"/>
      <c r="D8762" s="11"/>
      <c r="E8762" s="11"/>
      <c r="F8762" s="9"/>
      <c r="G8762" s="9"/>
      <c r="H8762" s="9"/>
      <c r="I8762" s="9"/>
      <c r="J8762" s="9"/>
      <c r="K8762" s="9"/>
      <c r="L8762" s="9"/>
      <c r="M8762" s="9"/>
      <c r="N8762" s="9"/>
      <c r="O8762" s="12"/>
      <c r="P8762" s="9"/>
      <c r="Q8762" s="9"/>
    </row>
    <row r="8763" spans="1:17" x14ac:dyDescent="0.2">
      <c r="A8763" s="9"/>
      <c r="B8763" s="10"/>
      <c r="C8763" s="9"/>
      <c r="D8763" s="11"/>
      <c r="E8763" s="11"/>
      <c r="F8763" s="9"/>
      <c r="G8763" s="9"/>
      <c r="H8763" s="9"/>
      <c r="I8763" s="9"/>
      <c r="J8763" s="9"/>
      <c r="K8763" s="9"/>
      <c r="L8763" s="9"/>
      <c r="M8763" s="9"/>
      <c r="N8763" s="9"/>
      <c r="O8763" s="12"/>
      <c r="P8763" s="9"/>
      <c r="Q8763" s="9"/>
    </row>
    <row r="8764" spans="1:17" x14ac:dyDescent="0.2">
      <c r="A8764" s="9"/>
      <c r="B8764" s="10"/>
      <c r="C8764" s="9"/>
      <c r="D8764" s="11"/>
      <c r="E8764" s="11"/>
      <c r="F8764" s="9"/>
      <c r="G8764" s="9"/>
      <c r="H8764" s="9"/>
      <c r="I8764" s="9"/>
      <c r="J8764" s="9"/>
      <c r="K8764" s="9"/>
      <c r="L8764" s="9"/>
      <c r="M8764" s="9"/>
      <c r="N8764" s="9"/>
      <c r="O8764" s="12"/>
      <c r="P8764" s="9"/>
      <c r="Q8764" s="9"/>
    </row>
    <row r="8765" spans="1:17" x14ac:dyDescent="0.2">
      <c r="A8765" s="9"/>
      <c r="B8765" s="10"/>
      <c r="C8765" s="9"/>
      <c r="D8765" s="11"/>
      <c r="E8765" s="11"/>
      <c r="F8765" s="9"/>
      <c r="G8765" s="9"/>
      <c r="H8765" s="9"/>
      <c r="I8765" s="9"/>
      <c r="J8765" s="9"/>
      <c r="K8765" s="9"/>
      <c r="L8765" s="9"/>
      <c r="M8765" s="9"/>
      <c r="N8765" s="9"/>
      <c r="O8765" s="12"/>
      <c r="P8765" s="9"/>
      <c r="Q8765" s="9"/>
    </row>
    <row r="8766" spans="1:17" x14ac:dyDescent="0.2">
      <c r="A8766" s="9"/>
      <c r="B8766" s="10"/>
      <c r="C8766" s="9"/>
      <c r="D8766" s="11"/>
      <c r="E8766" s="11"/>
      <c r="F8766" s="9"/>
      <c r="G8766" s="9"/>
      <c r="H8766" s="9"/>
      <c r="I8766" s="9"/>
      <c r="J8766" s="9"/>
      <c r="K8766" s="9"/>
      <c r="L8766" s="9"/>
      <c r="M8766" s="9"/>
      <c r="N8766" s="9"/>
      <c r="O8766" s="12"/>
      <c r="P8766" s="9"/>
      <c r="Q8766" s="9"/>
    </row>
    <row r="8767" spans="1:17" x14ac:dyDescent="0.2">
      <c r="A8767" s="9"/>
      <c r="B8767" s="10"/>
      <c r="C8767" s="9"/>
      <c r="D8767" s="11"/>
      <c r="E8767" s="11"/>
      <c r="F8767" s="9"/>
      <c r="G8767" s="9"/>
      <c r="H8767" s="9"/>
      <c r="I8767" s="9"/>
      <c r="J8767" s="9"/>
      <c r="K8767" s="9"/>
      <c r="L8767" s="9"/>
      <c r="M8767" s="9"/>
      <c r="N8767" s="9"/>
      <c r="O8767" s="12"/>
      <c r="P8767" s="9"/>
      <c r="Q8767" s="9"/>
    </row>
    <row r="8768" spans="1:17" x14ac:dyDescent="0.2">
      <c r="A8768" s="9"/>
      <c r="B8768" s="10"/>
      <c r="C8768" s="9"/>
      <c r="D8768" s="11"/>
      <c r="E8768" s="11"/>
      <c r="F8768" s="9"/>
      <c r="G8768" s="9"/>
      <c r="H8768" s="9"/>
      <c r="I8768" s="9"/>
      <c r="J8768" s="9"/>
      <c r="K8768" s="9"/>
      <c r="L8768" s="9"/>
      <c r="M8768" s="9"/>
      <c r="N8768" s="9"/>
      <c r="O8768" s="12"/>
      <c r="P8768" s="9"/>
      <c r="Q8768" s="9"/>
    </row>
    <row r="8769" spans="1:17" x14ac:dyDescent="0.2">
      <c r="A8769" s="9"/>
      <c r="B8769" s="10"/>
      <c r="C8769" s="9"/>
      <c r="D8769" s="11"/>
      <c r="E8769" s="11"/>
      <c r="F8769" s="9"/>
      <c r="G8769" s="9"/>
      <c r="H8769" s="9"/>
      <c r="I8769" s="9"/>
      <c r="J8769" s="9"/>
      <c r="K8769" s="9"/>
      <c r="L8769" s="9"/>
      <c r="M8769" s="9"/>
      <c r="N8769" s="9"/>
      <c r="O8769" s="12"/>
      <c r="P8769" s="9"/>
      <c r="Q8769" s="9"/>
    </row>
    <row r="8770" spans="1:17" x14ac:dyDescent="0.2">
      <c r="A8770" s="9"/>
      <c r="B8770" s="10"/>
      <c r="C8770" s="9"/>
      <c r="D8770" s="11"/>
      <c r="E8770" s="11"/>
      <c r="F8770" s="9"/>
      <c r="G8770" s="9"/>
      <c r="H8770" s="9"/>
      <c r="I8770" s="9"/>
      <c r="J8770" s="9"/>
      <c r="K8770" s="9"/>
      <c r="L8770" s="9"/>
      <c r="M8770" s="9"/>
      <c r="N8770" s="9"/>
      <c r="O8770" s="12"/>
      <c r="P8770" s="9"/>
      <c r="Q8770" s="9"/>
    </row>
    <row r="8771" spans="1:17" x14ac:dyDescent="0.2">
      <c r="A8771" s="9"/>
      <c r="B8771" s="10"/>
      <c r="C8771" s="9"/>
      <c r="D8771" s="11"/>
      <c r="E8771" s="11"/>
      <c r="F8771" s="9"/>
      <c r="G8771" s="9"/>
      <c r="H8771" s="9"/>
      <c r="I8771" s="9"/>
      <c r="J8771" s="9"/>
      <c r="K8771" s="9"/>
      <c r="L8771" s="9"/>
      <c r="M8771" s="9"/>
      <c r="N8771" s="9"/>
      <c r="O8771" s="12"/>
      <c r="P8771" s="9"/>
      <c r="Q8771" s="9"/>
    </row>
    <row r="8772" spans="1:17" x14ac:dyDescent="0.2">
      <c r="A8772" s="9"/>
      <c r="B8772" s="10"/>
      <c r="C8772" s="9"/>
      <c r="D8772" s="11"/>
      <c r="E8772" s="11"/>
      <c r="F8772" s="9"/>
      <c r="G8772" s="9"/>
      <c r="H8772" s="9"/>
      <c r="I8772" s="9"/>
      <c r="J8772" s="9"/>
      <c r="K8772" s="9"/>
      <c r="L8772" s="9"/>
      <c r="M8772" s="9"/>
      <c r="N8772" s="9"/>
      <c r="O8772" s="12"/>
      <c r="P8772" s="9"/>
      <c r="Q8772" s="9"/>
    </row>
    <row r="8773" spans="1:17" x14ac:dyDescent="0.2">
      <c r="A8773" s="9"/>
      <c r="B8773" s="10"/>
      <c r="C8773" s="9"/>
      <c r="D8773" s="11"/>
      <c r="E8773" s="11"/>
      <c r="F8773" s="9"/>
      <c r="G8773" s="9"/>
      <c r="H8773" s="9"/>
      <c r="I8773" s="9"/>
      <c r="J8773" s="9"/>
      <c r="K8773" s="9"/>
      <c r="L8773" s="9"/>
      <c r="M8773" s="9"/>
      <c r="N8773" s="9"/>
      <c r="O8773" s="12"/>
      <c r="P8773" s="9"/>
      <c r="Q8773" s="9"/>
    </row>
    <row r="8774" spans="1:17" x14ac:dyDescent="0.2">
      <c r="A8774" s="9"/>
      <c r="B8774" s="10"/>
      <c r="C8774" s="9"/>
      <c r="D8774" s="11"/>
      <c r="E8774" s="11"/>
      <c r="F8774" s="9"/>
      <c r="G8774" s="9"/>
      <c r="H8774" s="9"/>
      <c r="I8774" s="9"/>
      <c r="J8774" s="9"/>
      <c r="K8774" s="9"/>
      <c r="L8774" s="9"/>
      <c r="M8774" s="9"/>
      <c r="N8774" s="9"/>
      <c r="O8774" s="12"/>
      <c r="P8774" s="9"/>
      <c r="Q8774" s="9"/>
    </row>
    <row r="8775" spans="1:17" x14ac:dyDescent="0.2">
      <c r="A8775" s="9"/>
      <c r="B8775" s="10"/>
      <c r="C8775" s="9"/>
      <c r="D8775" s="11"/>
      <c r="E8775" s="11"/>
      <c r="F8775" s="9"/>
      <c r="G8775" s="9"/>
      <c r="H8775" s="9"/>
      <c r="I8775" s="9"/>
      <c r="J8775" s="9"/>
      <c r="K8775" s="9"/>
      <c r="L8775" s="9"/>
      <c r="M8775" s="9"/>
      <c r="N8775" s="9"/>
      <c r="O8775" s="12"/>
      <c r="P8775" s="9"/>
      <c r="Q8775" s="9"/>
    </row>
    <row r="8776" spans="1:17" x14ac:dyDescent="0.2">
      <c r="A8776" s="9"/>
      <c r="B8776" s="10"/>
      <c r="C8776" s="9"/>
      <c r="D8776" s="11"/>
      <c r="E8776" s="11"/>
      <c r="F8776" s="9"/>
      <c r="G8776" s="9"/>
      <c r="H8776" s="9"/>
      <c r="I8776" s="9"/>
      <c r="J8776" s="9"/>
      <c r="K8776" s="9"/>
      <c r="L8776" s="9"/>
      <c r="M8776" s="9"/>
      <c r="N8776" s="9"/>
      <c r="O8776" s="12"/>
      <c r="P8776" s="9"/>
      <c r="Q8776" s="9"/>
    </row>
    <row r="8777" spans="1:17" x14ac:dyDescent="0.2">
      <c r="A8777" s="9"/>
      <c r="B8777" s="10"/>
      <c r="C8777" s="9"/>
      <c r="D8777" s="11"/>
      <c r="E8777" s="11"/>
      <c r="F8777" s="9"/>
      <c r="G8777" s="9"/>
      <c r="H8777" s="9"/>
      <c r="I8777" s="9"/>
      <c r="J8777" s="9"/>
      <c r="K8777" s="9"/>
      <c r="L8777" s="9"/>
      <c r="M8777" s="9"/>
      <c r="N8777" s="9"/>
      <c r="O8777" s="12"/>
      <c r="P8777" s="9"/>
      <c r="Q8777" s="9"/>
    </row>
    <row r="8778" spans="1:17" x14ac:dyDescent="0.2">
      <c r="A8778" s="9"/>
      <c r="B8778" s="10"/>
      <c r="C8778" s="9"/>
      <c r="D8778" s="11"/>
      <c r="E8778" s="11"/>
      <c r="F8778" s="9"/>
      <c r="G8778" s="9"/>
      <c r="H8778" s="9"/>
      <c r="I8778" s="9"/>
      <c r="J8778" s="9"/>
      <c r="K8778" s="9"/>
      <c r="L8778" s="9"/>
      <c r="M8778" s="9"/>
      <c r="N8778" s="9"/>
      <c r="O8778" s="12"/>
      <c r="P8778" s="9"/>
      <c r="Q8778" s="9"/>
    </row>
    <row r="8779" spans="1:17" x14ac:dyDescent="0.2">
      <c r="A8779" s="9"/>
      <c r="B8779" s="10"/>
      <c r="C8779" s="9"/>
      <c r="D8779" s="11"/>
      <c r="E8779" s="11"/>
      <c r="F8779" s="9"/>
      <c r="G8779" s="9"/>
      <c r="H8779" s="9"/>
      <c r="I8779" s="9"/>
      <c r="J8779" s="9"/>
      <c r="K8779" s="9"/>
      <c r="L8779" s="9"/>
      <c r="M8779" s="9"/>
      <c r="N8779" s="9"/>
      <c r="O8779" s="12"/>
      <c r="P8779" s="9"/>
      <c r="Q8779" s="9"/>
    </row>
    <row r="8780" spans="1:17" x14ac:dyDescent="0.2">
      <c r="A8780" s="9"/>
      <c r="B8780" s="10"/>
      <c r="C8780" s="9"/>
      <c r="D8780" s="11"/>
      <c r="E8780" s="11"/>
      <c r="F8780" s="9"/>
      <c r="G8780" s="9"/>
      <c r="H8780" s="9"/>
      <c r="I8780" s="9"/>
      <c r="J8780" s="9"/>
      <c r="K8780" s="9"/>
      <c r="L8780" s="9"/>
      <c r="M8780" s="9"/>
      <c r="N8780" s="9"/>
      <c r="O8780" s="12"/>
      <c r="P8780" s="9"/>
      <c r="Q8780" s="9"/>
    </row>
    <row r="8781" spans="1:17" x14ac:dyDescent="0.2">
      <c r="A8781" s="9"/>
      <c r="B8781" s="10"/>
      <c r="C8781" s="9"/>
      <c r="D8781" s="11"/>
      <c r="E8781" s="11"/>
      <c r="F8781" s="9"/>
      <c r="G8781" s="9"/>
      <c r="H8781" s="9"/>
      <c r="I8781" s="9"/>
      <c r="J8781" s="9"/>
      <c r="K8781" s="9"/>
      <c r="L8781" s="9"/>
      <c r="M8781" s="9"/>
      <c r="N8781" s="9"/>
      <c r="O8781" s="12"/>
      <c r="P8781" s="9"/>
      <c r="Q8781" s="9"/>
    </row>
    <row r="8782" spans="1:17" x14ac:dyDescent="0.2">
      <c r="A8782" s="9"/>
      <c r="B8782" s="10"/>
      <c r="C8782" s="9"/>
      <c r="D8782" s="11"/>
      <c r="E8782" s="11"/>
      <c r="F8782" s="9"/>
      <c r="G8782" s="9"/>
      <c r="H8782" s="9"/>
      <c r="I8782" s="9"/>
      <c r="J8782" s="9"/>
      <c r="K8782" s="9"/>
      <c r="L8782" s="9"/>
      <c r="M8782" s="9"/>
      <c r="N8782" s="9"/>
      <c r="O8782" s="12"/>
      <c r="P8782" s="9"/>
      <c r="Q8782" s="9"/>
    </row>
    <row r="8783" spans="1:17" x14ac:dyDescent="0.2">
      <c r="A8783" s="9"/>
      <c r="B8783" s="10"/>
      <c r="C8783" s="9"/>
      <c r="D8783" s="11"/>
      <c r="E8783" s="11"/>
      <c r="F8783" s="9"/>
      <c r="G8783" s="9"/>
      <c r="H8783" s="9"/>
      <c r="I8783" s="9"/>
      <c r="J8783" s="9"/>
      <c r="K8783" s="9"/>
      <c r="L8783" s="9"/>
      <c r="M8783" s="9"/>
      <c r="N8783" s="9"/>
      <c r="O8783" s="12"/>
      <c r="P8783" s="9"/>
      <c r="Q8783" s="9"/>
    </row>
    <row r="8784" spans="1:17" x14ac:dyDescent="0.2">
      <c r="A8784" s="9"/>
      <c r="B8784" s="10"/>
      <c r="C8784" s="9"/>
      <c r="D8784" s="11"/>
      <c r="E8784" s="11"/>
      <c r="F8784" s="9"/>
      <c r="G8784" s="9"/>
      <c r="H8784" s="9"/>
      <c r="I8784" s="9"/>
      <c r="J8784" s="9"/>
      <c r="K8784" s="9"/>
      <c r="L8784" s="9"/>
      <c r="M8784" s="9"/>
      <c r="N8784" s="9"/>
      <c r="O8784" s="12"/>
      <c r="P8784" s="9"/>
      <c r="Q8784" s="9"/>
    </row>
    <row r="8785" spans="1:17" x14ac:dyDescent="0.2">
      <c r="A8785" s="9"/>
      <c r="B8785" s="10"/>
      <c r="C8785" s="9"/>
      <c r="D8785" s="11"/>
      <c r="E8785" s="11"/>
      <c r="F8785" s="9"/>
      <c r="G8785" s="9"/>
      <c r="H8785" s="9"/>
      <c r="I8785" s="9"/>
      <c r="J8785" s="9"/>
      <c r="K8785" s="9"/>
      <c r="L8785" s="9"/>
      <c r="M8785" s="9"/>
      <c r="N8785" s="9"/>
      <c r="O8785" s="12"/>
      <c r="P8785" s="9"/>
      <c r="Q8785" s="9"/>
    </row>
    <row r="8786" spans="1:17" x14ac:dyDescent="0.2">
      <c r="A8786" s="9"/>
      <c r="B8786" s="10"/>
      <c r="C8786" s="9"/>
      <c r="D8786" s="11"/>
      <c r="E8786" s="11"/>
      <c r="F8786" s="9"/>
      <c r="G8786" s="9"/>
      <c r="H8786" s="9"/>
      <c r="I8786" s="9"/>
      <c r="J8786" s="9"/>
      <c r="K8786" s="9"/>
      <c r="L8786" s="9"/>
      <c r="M8786" s="9"/>
      <c r="N8786" s="9"/>
      <c r="O8786" s="12"/>
      <c r="P8786" s="9"/>
      <c r="Q8786" s="9"/>
    </row>
    <row r="8787" spans="1:17" x14ac:dyDescent="0.2">
      <c r="A8787" s="9"/>
      <c r="B8787" s="10"/>
      <c r="C8787" s="9"/>
      <c r="D8787" s="11"/>
      <c r="E8787" s="11"/>
      <c r="F8787" s="9"/>
      <c r="G8787" s="9"/>
      <c r="H8787" s="9"/>
      <c r="I8787" s="9"/>
      <c r="J8787" s="9"/>
      <c r="K8787" s="9"/>
      <c r="L8787" s="9"/>
      <c r="M8787" s="9"/>
      <c r="N8787" s="9"/>
      <c r="O8787" s="12"/>
      <c r="P8787" s="9"/>
      <c r="Q8787" s="9"/>
    </row>
    <row r="8788" spans="1:17" x14ac:dyDescent="0.2">
      <c r="A8788" s="9"/>
      <c r="B8788" s="10"/>
      <c r="C8788" s="9"/>
      <c r="D8788" s="11"/>
      <c r="E8788" s="11"/>
      <c r="F8788" s="9"/>
      <c r="G8788" s="9"/>
      <c r="H8788" s="9"/>
      <c r="I8788" s="9"/>
      <c r="J8788" s="9"/>
      <c r="K8788" s="9"/>
      <c r="L8788" s="9"/>
      <c r="M8788" s="9"/>
      <c r="N8788" s="9"/>
      <c r="O8788" s="12"/>
      <c r="P8788" s="9"/>
      <c r="Q8788" s="9"/>
    </row>
    <row r="8789" spans="1:17" x14ac:dyDescent="0.2">
      <c r="A8789" s="9"/>
      <c r="B8789" s="10"/>
      <c r="C8789" s="9"/>
      <c r="D8789" s="11"/>
      <c r="E8789" s="11"/>
      <c r="F8789" s="9"/>
      <c r="G8789" s="9"/>
      <c r="H8789" s="9"/>
      <c r="I8789" s="9"/>
      <c r="J8789" s="9"/>
      <c r="K8789" s="9"/>
      <c r="L8789" s="9"/>
      <c r="M8789" s="9"/>
      <c r="N8789" s="9"/>
      <c r="O8789" s="12"/>
      <c r="P8789" s="9"/>
      <c r="Q8789" s="9"/>
    </row>
    <row r="8790" spans="1:17" x14ac:dyDescent="0.2">
      <c r="A8790" s="9"/>
      <c r="B8790" s="10"/>
      <c r="C8790" s="9"/>
      <c r="D8790" s="11"/>
      <c r="E8790" s="11"/>
      <c r="F8790" s="9"/>
      <c r="G8790" s="9"/>
      <c r="H8790" s="9"/>
      <c r="I8790" s="9"/>
      <c r="J8790" s="9"/>
      <c r="K8790" s="9"/>
      <c r="L8790" s="9"/>
      <c r="M8790" s="9"/>
      <c r="N8790" s="9"/>
      <c r="O8790" s="12"/>
      <c r="P8790" s="9"/>
      <c r="Q8790" s="9"/>
    </row>
    <row r="8791" spans="1:17" x14ac:dyDescent="0.2">
      <c r="A8791" s="9"/>
      <c r="B8791" s="10"/>
      <c r="C8791" s="9"/>
      <c r="D8791" s="11"/>
      <c r="E8791" s="11"/>
      <c r="F8791" s="9"/>
      <c r="G8791" s="9"/>
      <c r="H8791" s="9"/>
      <c r="I8791" s="9"/>
      <c r="J8791" s="9"/>
      <c r="K8791" s="9"/>
      <c r="L8791" s="9"/>
      <c r="M8791" s="9"/>
      <c r="N8791" s="9"/>
      <c r="O8791" s="12"/>
      <c r="P8791" s="9"/>
      <c r="Q8791" s="9"/>
    </row>
    <row r="8792" spans="1:17" x14ac:dyDescent="0.2">
      <c r="A8792" s="9"/>
      <c r="B8792" s="10"/>
      <c r="C8792" s="9"/>
      <c r="D8792" s="11"/>
      <c r="E8792" s="11"/>
      <c r="F8792" s="9"/>
      <c r="G8792" s="9"/>
      <c r="H8792" s="9"/>
      <c r="I8792" s="9"/>
      <c r="J8792" s="9"/>
      <c r="K8792" s="9"/>
      <c r="L8792" s="9"/>
      <c r="M8792" s="9"/>
      <c r="N8792" s="9"/>
      <c r="O8792" s="12"/>
      <c r="P8792" s="9"/>
      <c r="Q8792" s="9"/>
    </row>
    <row r="8793" spans="1:17" x14ac:dyDescent="0.2">
      <c r="A8793" s="9"/>
      <c r="B8793" s="10"/>
      <c r="C8793" s="9"/>
      <c r="D8793" s="11"/>
      <c r="E8793" s="11"/>
      <c r="F8793" s="9"/>
      <c r="G8793" s="9"/>
      <c r="H8793" s="9"/>
      <c r="I8793" s="9"/>
      <c r="J8793" s="9"/>
      <c r="K8793" s="9"/>
      <c r="L8793" s="9"/>
      <c r="M8793" s="9"/>
      <c r="N8793" s="9"/>
      <c r="O8793" s="12"/>
      <c r="P8793" s="9"/>
      <c r="Q8793" s="9"/>
    </row>
    <row r="8794" spans="1:17" x14ac:dyDescent="0.2">
      <c r="A8794" s="9"/>
      <c r="B8794" s="10"/>
      <c r="C8794" s="9"/>
      <c r="D8794" s="11"/>
      <c r="E8794" s="11"/>
      <c r="F8794" s="9"/>
      <c r="G8794" s="9"/>
      <c r="H8794" s="9"/>
      <c r="I8794" s="9"/>
      <c r="J8794" s="9"/>
      <c r="K8794" s="9"/>
      <c r="L8794" s="9"/>
      <c r="M8794" s="9"/>
      <c r="N8794" s="9"/>
      <c r="O8794" s="12"/>
      <c r="P8794" s="9"/>
      <c r="Q8794" s="9"/>
    </row>
    <row r="8795" spans="1:17" x14ac:dyDescent="0.2">
      <c r="A8795" s="9"/>
      <c r="B8795" s="10"/>
      <c r="C8795" s="9"/>
      <c r="D8795" s="11"/>
      <c r="E8795" s="11"/>
      <c r="F8795" s="9"/>
      <c r="G8795" s="9"/>
      <c r="H8795" s="9"/>
      <c r="I8795" s="9"/>
      <c r="J8795" s="9"/>
      <c r="K8795" s="9"/>
      <c r="L8795" s="9"/>
      <c r="M8795" s="9"/>
      <c r="N8795" s="9"/>
      <c r="O8795" s="12"/>
      <c r="P8795" s="9"/>
      <c r="Q8795" s="9"/>
    </row>
    <row r="8796" spans="1:17" x14ac:dyDescent="0.2">
      <c r="A8796" s="9"/>
      <c r="B8796" s="10"/>
      <c r="C8796" s="9"/>
      <c r="D8796" s="11"/>
      <c r="E8796" s="11"/>
      <c r="F8796" s="9"/>
      <c r="G8796" s="9"/>
      <c r="H8796" s="9"/>
      <c r="I8796" s="9"/>
      <c r="J8796" s="9"/>
      <c r="K8796" s="9"/>
      <c r="L8796" s="9"/>
      <c r="M8796" s="9"/>
      <c r="N8796" s="9"/>
      <c r="O8796" s="12"/>
      <c r="P8796" s="9"/>
      <c r="Q8796" s="9"/>
    </row>
    <row r="8797" spans="1:17" x14ac:dyDescent="0.2">
      <c r="A8797" s="9"/>
      <c r="B8797" s="10"/>
      <c r="C8797" s="9"/>
      <c r="D8797" s="11"/>
      <c r="E8797" s="11"/>
      <c r="F8797" s="9"/>
      <c r="G8797" s="9"/>
      <c r="H8797" s="9"/>
      <c r="I8797" s="9"/>
      <c r="J8797" s="9"/>
      <c r="K8797" s="9"/>
      <c r="L8797" s="9"/>
      <c r="M8797" s="9"/>
      <c r="N8797" s="9"/>
      <c r="O8797" s="12"/>
      <c r="P8797" s="9"/>
      <c r="Q8797" s="9"/>
    </row>
    <row r="8798" spans="1:17" x14ac:dyDescent="0.2">
      <c r="A8798" s="9"/>
      <c r="B8798" s="10"/>
      <c r="C8798" s="9"/>
      <c r="D8798" s="11"/>
      <c r="E8798" s="11"/>
      <c r="F8798" s="9"/>
      <c r="G8798" s="9"/>
      <c r="H8798" s="9"/>
      <c r="I8798" s="9"/>
      <c r="J8798" s="9"/>
      <c r="K8798" s="9"/>
      <c r="L8798" s="9"/>
      <c r="M8798" s="9"/>
      <c r="N8798" s="9"/>
      <c r="O8798" s="12"/>
      <c r="P8798" s="9"/>
      <c r="Q8798" s="9"/>
    </row>
    <row r="8799" spans="1:17" x14ac:dyDescent="0.2">
      <c r="A8799" s="9"/>
      <c r="B8799" s="10"/>
      <c r="C8799" s="9"/>
      <c r="D8799" s="11"/>
      <c r="E8799" s="11"/>
      <c r="F8799" s="9"/>
      <c r="G8799" s="9"/>
      <c r="H8799" s="9"/>
      <c r="I8799" s="9"/>
      <c r="J8799" s="9"/>
      <c r="K8799" s="9"/>
      <c r="L8799" s="9"/>
      <c r="M8799" s="9"/>
      <c r="N8799" s="9"/>
      <c r="O8799" s="12"/>
      <c r="P8799" s="9"/>
      <c r="Q8799" s="9"/>
    </row>
    <row r="8800" spans="1:17" x14ac:dyDescent="0.2">
      <c r="A8800" s="9"/>
      <c r="B8800" s="10"/>
      <c r="C8800" s="9"/>
      <c r="D8800" s="11"/>
      <c r="E8800" s="11"/>
      <c r="F8800" s="9"/>
      <c r="G8800" s="9"/>
      <c r="H8800" s="9"/>
      <c r="I8800" s="9"/>
      <c r="J8800" s="9"/>
      <c r="K8800" s="9"/>
      <c r="L8800" s="9"/>
      <c r="M8800" s="9"/>
      <c r="N8800" s="9"/>
      <c r="O8800" s="12"/>
      <c r="P8800" s="9"/>
      <c r="Q8800" s="9"/>
    </row>
    <row r="8801" spans="1:17" x14ac:dyDescent="0.2">
      <c r="A8801" s="9"/>
      <c r="B8801" s="10"/>
      <c r="C8801" s="9"/>
      <c r="D8801" s="11"/>
      <c r="E8801" s="11"/>
      <c r="F8801" s="9"/>
      <c r="G8801" s="9"/>
      <c r="H8801" s="9"/>
      <c r="I8801" s="9"/>
      <c r="J8801" s="9"/>
      <c r="K8801" s="9"/>
      <c r="L8801" s="9"/>
      <c r="M8801" s="9"/>
      <c r="N8801" s="9"/>
      <c r="O8801" s="12"/>
      <c r="P8801" s="9"/>
      <c r="Q8801" s="9"/>
    </row>
    <row r="8802" spans="1:17" x14ac:dyDescent="0.2">
      <c r="A8802" s="9"/>
      <c r="B8802" s="10"/>
      <c r="C8802" s="9"/>
      <c r="D8802" s="11"/>
      <c r="E8802" s="11"/>
      <c r="F8802" s="9"/>
      <c r="G8802" s="9"/>
      <c r="H8802" s="9"/>
      <c r="I8802" s="9"/>
      <c r="J8802" s="9"/>
      <c r="K8802" s="9"/>
      <c r="L8802" s="9"/>
      <c r="M8802" s="9"/>
      <c r="N8802" s="9"/>
      <c r="O8802" s="12"/>
      <c r="P8802" s="9"/>
      <c r="Q8802" s="9"/>
    </row>
    <row r="8803" spans="1:17" x14ac:dyDescent="0.2">
      <c r="A8803" s="9"/>
      <c r="B8803" s="10"/>
      <c r="C8803" s="9"/>
      <c r="D8803" s="11"/>
      <c r="E8803" s="11"/>
      <c r="F8803" s="9"/>
      <c r="G8803" s="9"/>
      <c r="H8803" s="9"/>
      <c r="I8803" s="9"/>
      <c r="J8803" s="9"/>
      <c r="K8803" s="9"/>
      <c r="L8803" s="9"/>
      <c r="M8803" s="9"/>
      <c r="N8803" s="9"/>
      <c r="O8803" s="12"/>
      <c r="P8803" s="9"/>
      <c r="Q8803" s="9"/>
    </row>
    <row r="8804" spans="1:17" x14ac:dyDescent="0.2">
      <c r="A8804" s="9"/>
      <c r="B8804" s="10"/>
      <c r="C8804" s="9"/>
      <c r="D8804" s="11"/>
      <c r="E8804" s="11"/>
      <c r="F8804" s="9"/>
      <c r="G8804" s="9"/>
      <c r="H8804" s="9"/>
      <c r="I8804" s="9"/>
      <c r="J8804" s="9"/>
      <c r="K8804" s="9"/>
      <c r="L8804" s="9"/>
      <c r="M8804" s="9"/>
      <c r="N8804" s="9"/>
      <c r="O8804" s="12"/>
      <c r="P8804" s="9"/>
      <c r="Q8804" s="9"/>
    </row>
    <row r="8805" spans="1:17" x14ac:dyDescent="0.2">
      <c r="A8805" s="9"/>
      <c r="B8805" s="10"/>
      <c r="C8805" s="9"/>
      <c r="D8805" s="11"/>
      <c r="E8805" s="11"/>
      <c r="F8805" s="9"/>
      <c r="G8805" s="9"/>
      <c r="H8805" s="9"/>
      <c r="I8805" s="9"/>
      <c r="J8805" s="9"/>
      <c r="K8805" s="9"/>
      <c r="L8805" s="9"/>
      <c r="M8805" s="9"/>
      <c r="N8805" s="9"/>
      <c r="O8805" s="12"/>
      <c r="P8805" s="9"/>
      <c r="Q8805" s="9"/>
    </row>
    <row r="8806" spans="1:17" x14ac:dyDescent="0.2">
      <c r="A8806" s="9"/>
      <c r="B8806" s="10"/>
      <c r="C8806" s="9"/>
      <c r="D8806" s="11"/>
      <c r="E8806" s="11"/>
      <c r="F8806" s="9"/>
      <c r="G8806" s="9"/>
      <c r="H8806" s="9"/>
      <c r="I8806" s="9"/>
      <c r="J8806" s="9"/>
      <c r="K8806" s="9"/>
      <c r="L8806" s="9"/>
      <c r="M8806" s="9"/>
      <c r="N8806" s="9"/>
      <c r="O8806" s="12"/>
      <c r="P8806" s="9"/>
      <c r="Q8806" s="9"/>
    </row>
    <row r="8807" spans="1:17" x14ac:dyDescent="0.2">
      <c r="A8807" s="9"/>
      <c r="B8807" s="10"/>
      <c r="C8807" s="9"/>
      <c r="D8807" s="11"/>
      <c r="E8807" s="11"/>
      <c r="F8807" s="9"/>
      <c r="G8807" s="9"/>
      <c r="H8807" s="9"/>
      <c r="I8807" s="9"/>
      <c r="J8807" s="9"/>
      <c r="K8807" s="9"/>
      <c r="L8807" s="9"/>
      <c r="M8807" s="9"/>
      <c r="N8807" s="9"/>
      <c r="O8807" s="12"/>
      <c r="P8807" s="9"/>
      <c r="Q8807" s="9"/>
    </row>
    <row r="8808" spans="1:17" x14ac:dyDescent="0.2">
      <c r="A8808" s="9"/>
      <c r="B8808" s="10"/>
      <c r="C8808" s="9"/>
      <c r="D8808" s="11"/>
      <c r="E8808" s="11"/>
      <c r="F8808" s="9"/>
      <c r="G8808" s="9"/>
      <c r="H8808" s="9"/>
      <c r="I8808" s="9"/>
      <c r="J8808" s="9"/>
      <c r="K8808" s="9"/>
      <c r="L8808" s="9"/>
      <c r="M8808" s="9"/>
      <c r="N8808" s="9"/>
      <c r="O8808" s="12"/>
      <c r="P8808" s="9"/>
      <c r="Q8808" s="9"/>
    </row>
    <row r="8809" spans="1:17" x14ac:dyDescent="0.2">
      <c r="A8809" s="9"/>
      <c r="B8809" s="10"/>
      <c r="C8809" s="9"/>
      <c r="D8809" s="11"/>
      <c r="E8809" s="11"/>
      <c r="F8809" s="9"/>
      <c r="G8809" s="9"/>
      <c r="H8809" s="9"/>
      <c r="I8809" s="9"/>
      <c r="J8809" s="9"/>
      <c r="K8809" s="9"/>
      <c r="L8809" s="9"/>
      <c r="M8809" s="9"/>
      <c r="N8809" s="9"/>
      <c r="O8809" s="12"/>
      <c r="P8809" s="9"/>
      <c r="Q8809" s="9"/>
    </row>
    <row r="8810" spans="1:17" x14ac:dyDescent="0.2">
      <c r="A8810" s="9"/>
      <c r="B8810" s="10"/>
      <c r="C8810" s="9"/>
      <c r="D8810" s="11"/>
      <c r="E8810" s="11"/>
      <c r="F8810" s="9"/>
      <c r="G8810" s="9"/>
      <c r="H8810" s="9"/>
      <c r="I8810" s="9"/>
      <c r="J8810" s="9"/>
      <c r="K8810" s="9"/>
      <c r="L8810" s="9"/>
      <c r="M8810" s="9"/>
      <c r="N8810" s="9"/>
      <c r="O8810" s="12"/>
      <c r="P8810" s="9"/>
      <c r="Q8810" s="9"/>
    </row>
    <row r="8811" spans="1:17" x14ac:dyDescent="0.2">
      <c r="A8811" s="9"/>
      <c r="B8811" s="10"/>
      <c r="C8811" s="9"/>
      <c r="D8811" s="11"/>
      <c r="E8811" s="11"/>
      <c r="F8811" s="9"/>
      <c r="G8811" s="9"/>
      <c r="H8811" s="9"/>
      <c r="I8811" s="9"/>
      <c r="J8811" s="9"/>
      <c r="K8811" s="9"/>
      <c r="L8811" s="9"/>
      <c r="M8811" s="9"/>
      <c r="N8811" s="9"/>
      <c r="O8811" s="12"/>
      <c r="P8811" s="9"/>
      <c r="Q8811" s="9"/>
    </row>
    <row r="8812" spans="1:17" x14ac:dyDescent="0.2">
      <c r="A8812" s="9"/>
      <c r="B8812" s="10"/>
      <c r="C8812" s="9"/>
      <c r="D8812" s="11"/>
      <c r="E8812" s="11"/>
      <c r="F8812" s="9"/>
      <c r="G8812" s="9"/>
      <c r="H8812" s="9"/>
      <c r="I8812" s="9"/>
      <c r="J8812" s="9"/>
      <c r="K8812" s="9"/>
      <c r="L8812" s="9"/>
      <c r="M8812" s="9"/>
      <c r="N8812" s="9"/>
      <c r="O8812" s="12"/>
      <c r="P8812" s="9"/>
      <c r="Q8812" s="9"/>
    </row>
    <row r="8813" spans="1:17" x14ac:dyDescent="0.2">
      <c r="A8813" s="9"/>
      <c r="B8813" s="10"/>
      <c r="C8813" s="9"/>
      <c r="D8813" s="11"/>
      <c r="E8813" s="11"/>
      <c r="F8813" s="9"/>
      <c r="G8813" s="9"/>
      <c r="H8813" s="9"/>
      <c r="I8813" s="9"/>
      <c r="J8813" s="9"/>
      <c r="K8813" s="9"/>
      <c r="L8813" s="9"/>
      <c r="M8813" s="9"/>
      <c r="N8813" s="9"/>
      <c r="O8813" s="12"/>
      <c r="P8813" s="9"/>
      <c r="Q8813" s="9"/>
    </row>
    <row r="8814" spans="1:17" x14ac:dyDescent="0.2">
      <c r="A8814" s="9"/>
      <c r="B8814" s="10"/>
      <c r="C8814" s="9"/>
      <c r="D8814" s="11"/>
      <c r="E8814" s="11"/>
      <c r="F8814" s="9"/>
      <c r="G8814" s="9"/>
      <c r="H8814" s="9"/>
      <c r="I8814" s="9"/>
      <c r="J8814" s="9"/>
      <c r="K8814" s="9"/>
      <c r="L8814" s="9"/>
      <c r="M8814" s="9"/>
      <c r="N8814" s="9"/>
      <c r="O8814" s="12"/>
      <c r="P8814" s="9"/>
      <c r="Q8814" s="9"/>
    </row>
    <row r="8815" spans="1:17" x14ac:dyDescent="0.2">
      <c r="A8815" s="9"/>
      <c r="B8815" s="10"/>
      <c r="C8815" s="9"/>
      <c r="D8815" s="11"/>
      <c r="E8815" s="11"/>
      <c r="F8815" s="9"/>
      <c r="G8815" s="9"/>
      <c r="H8815" s="9"/>
      <c r="I8815" s="9"/>
      <c r="J8815" s="9"/>
      <c r="K8815" s="9"/>
      <c r="L8815" s="9"/>
      <c r="M8815" s="9"/>
      <c r="N8815" s="9"/>
      <c r="O8815" s="12"/>
      <c r="P8815" s="9"/>
      <c r="Q8815" s="9"/>
    </row>
    <row r="8816" spans="1:17" x14ac:dyDescent="0.2">
      <c r="A8816" s="9"/>
      <c r="B8816" s="10"/>
      <c r="C8816" s="9"/>
      <c r="D8816" s="11"/>
      <c r="E8816" s="11"/>
      <c r="F8816" s="9"/>
      <c r="G8816" s="9"/>
      <c r="H8816" s="9"/>
      <c r="I8816" s="9"/>
      <c r="J8816" s="9"/>
      <c r="K8816" s="9"/>
      <c r="L8816" s="9"/>
      <c r="M8816" s="9"/>
      <c r="N8816" s="9"/>
      <c r="O8816" s="12"/>
      <c r="P8816" s="9"/>
      <c r="Q8816" s="9"/>
    </row>
    <row r="8817" spans="1:17" x14ac:dyDescent="0.2">
      <c r="A8817" s="9"/>
      <c r="B8817" s="10"/>
      <c r="C8817" s="9"/>
      <c r="D8817" s="11"/>
      <c r="E8817" s="11"/>
      <c r="F8817" s="9"/>
      <c r="G8817" s="9"/>
      <c r="H8817" s="9"/>
      <c r="I8817" s="9"/>
      <c r="J8817" s="9"/>
      <c r="K8817" s="9"/>
      <c r="L8817" s="9"/>
      <c r="M8817" s="9"/>
      <c r="N8817" s="9"/>
      <c r="O8817" s="12"/>
      <c r="P8817" s="9"/>
      <c r="Q8817" s="9"/>
    </row>
    <row r="8818" spans="1:17" x14ac:dyDescent="0.2">
      <c r="A8818" s="9"/>
      <c r="B8818" s="10"/>
      <c r="C8818" s="9"/>
      <c r="D8818" s="11"/>
      <c r="E8818" s="11"/>
      <c r="F8818" s="9"/>
      <c r="G8818" s="9"/>
      <c r="H8818" s="9"/>
      <c r="I8818" s="9"/>
      <c r="J8818" s="9"/>
      <c r="K8818" s="9"/>
      <c r="L8818" s="9"/>
      <c r="M8818" s="9"/>
      <c r="N8818" s="9"/>
      <c r="O8818" s="12"/>
      <c r="P8818" s="9"/>
      <c r="Q8818" s="9"/>
    </row>
    <row r="8819" spans="1:17" x14ac:dyDescent="0.2">
      <c r="A8819" s="9"/>
      <c r="B8819" s="10"/>
      <c r="C8819" s="9"/>
      <c r="D8819" s="11"/>
      <c r="E8819" s="11"/>
      <c r="F8819" s="9"/>
      <c r="G8819" s="9"/>
      <c r="H8819" s="9"/>
      <c r="I8819" s="9"/>
      <c r="J8819" s="9"/>
      <c r="K8819" s="9"/>
      <c r="L8819" s="9"/>
      <c r="M8819" s="9"/>
      <c r="N8819" s="9"/>
      <c r="O8819" s="12"/>
      <c r="P8819" s="9"/>
      <c r="Q8819" s="9"/>
    </row>
    <row r="8820" spans="1:17" x14ac:dyDescent="0.2">
      <c r="A8820" s="9"/>
      <c r="B8820" s="10"/>
      <c r="C8820" s="9"/>
      <c r="D8820" s="11"/>
      <c r="E8820" s="11"/>
      <c r="F8820" s="9"/>
      <c r="G8820" s="9"/>
      <c r="H8820" s="9"/>
      <c r="I8820" s="9"/>
      <c r="J8820" s="9"/>
      <c r="K8820" s="9"/>
      <c r="L8820" s="9"/>
      <c r="M8820" s="9"/>
      <c r="N8820" s="9"/>
      <c r="O8820" s="12"/>
      <c r="P8820" s="9"/>
      <c r="Q8820" s="9"/>
    </row>
    <row r="8821" spans="1:17" x14ac:dyDescent="0.2">
      <c r="A8821" s="9"/>
      <c r="B8821" s="10"/>
      <c r="C8821" s="9"/>
      <c r="D8821" s="11"/>
      <c r="E8821" s="11"/>
      <c r="F8821" s="9"/>
      <c r="G8821" s="9"/>
      <c r="H8821" s="9"/>
      <c r="I8821" s="9"/>
      <c r="J8821" s="9"/>
      <c r="K8821" s="9"/>
      <c r="L8821" s="9"/>
      <c r="M8821" s="9"/>
      <c r="N8821" s="9"/>
      <c r="O8821" s="12"/>
      <c r="P8821" s="9"/>
      <c r="Q8821" s="9"/>
    </row>
    <row r="8822" spans="1:17" x14ac:dyDescent="0.2">
      <c r="A8822" s="9"/>
      <c r="B8822" s="10"/>
      <c r="C8822" s="9"/>
      <c r="D8822" s="11"/>
      <c r="E8822" s="11"/>
      <c r="F8822" s="9"/>
      <c r="G8822" s="9"/>
      <c r="H8822" s="9"/>
      <c r="I8822" s="9"/>
      <c r="J8822" s="9"/>
      <c r="K8822" s="9"/>
      <c r="L8822" s="9"/>
      <c r="M8822" s="9"/>
      <c r="N8822" s="9"/>
      <c r="O8822" s="12"/>
      <c r="P8822" s="9"/>
      <c r="Q8822" s="9"/>
    </row>
    <row r="8823" spans="1:17" x14ac:dyDescent="0.2">
      <c r="A8823" s="9"/>
      <c r="B8823" s="10"/>
      <c r="C8823" s="9"/>
      <c r="D8823" s="11"/>
      <c r="E8823" s="11"/>
      <c r="F8823" s="9"/>
      <c r="G8823" s="9"/>
      <c r="H8823" s="9"/>
      <c r="I8823" s="9"/>
      <c r="J8823" s="9"/>
      <c r="K8823" s="9"/>
      <c r="L8823" s="9"/>
      <c r="M8823" s="9"/>
      <c r="N8823" s="9"/>
      <c r="O8823" s="12"/>
      <c r="P8823" s="9"/>
      <c r="Q8823" s="9"/>
    </row>
    <row r="8824" spans="1:17" x14ac:dyDescent="0.2">
      <c r="A8824" s="9"/>
      <c r="B8824" s="10"/>
      <c r="C8824" s="9"/>
      <c r="D8824" s="11"/>
      <c r="E8824" s="11"/>
      <c r="F8824" s="9"/>
      <c r="G8824" s="9"/>
      <c r="H8824" s="9"/>
      <c r="I8824" s="9"/>
      <c r="J8824" s="9"/>
      <c r="K8824" s="9"/>
      <c r="L8824" s="9"/>
      <c r="M8824" s="9"/>
      <c r="N8824" s="9"/>
      <c r="O8824" s="12"/>
      <c r="P8824" s="9"/>
      <c r="Q8824" s="9"/>
    </row>
    <row r="8825" spans="1:17" x14ac:dyDescent="0.2">
      <c r="A8825" s="9"/>
      <c r="B8825" s="10"/>
      <c r="C8825" s="9"/>
      <c r="D8825" s="11"/>
      <c r="E8825" s="11"/>
      <c r="F8825" s="9"/>
      <c r="G8825" s="9"/>
      <c r="H8825" s="9"/>
      <c r="I8825" s="9"/>
      <c r="J8825" s="9"/>
      <c r="K8825" s="9"/>
      <c r="L8825" s="9"/>
      <c r="M8825" s="9"/>
      <c r="N8825" s="9"/>
      <c r="O8825" s="12"/>
      <c r="P8825" s="9"/>
      <c r="Q8825" s="9"/>
    </row>
    <row r="8826" spans="1:17" x14ac:dyDescent="0.2">
      <c r="A8826" s="9"/>
      <c r="B8826" s="10"/>
      <c r="C8826" s="9"/>
      <c r="D8826" s="11"/>
      <c r="E8826" s="11"/>
      <c r="F8826" s="9"/>
      <c r="G8826" s="9"/>
      <c r="H8826" s="9"/>
      <c r="I8826" s="9"/>
      <c r="J8826" s="9"/>
      <c r="K8826" s="9"/>
      <c r="L8826" s="9"/>
      <c r="M8826" s="9"/>
      <c r="N8826" s="9"/>
      <c r="O8826" s="12"/>
      <c r="P8826" s="9"/>
      <c r="Q8826" s="9"/>
    </row>
    <row r="8827" spans="1:17" x14ac:dyDescent="0.2">
      <c r="A8827" s="9"/>
      <c r="B8827" s="10"/>
      <c r="C8827" s="9"/>
      <c r="D8827" s="11"/>
      <c r="E8827" s="11"/>
      <c r="F8827" s="9"/>
      <c r="G8827" s="9"/>
      <c r="H8827" s="9"/>
      <c r="I8827" s="9"/>
      <c r="J8827" s="9"/>
      <c r="K8827" s="9"/>
      <c r="L8827" s="9"/>
      <c r="M8827" s="9"/>
      <c r="N8827" s="9"/>
      <c r="O8827" s="12"/>
      <c r="P8827" s="9"/>
      <c r="Q8827" s="9"/>
    </row>
    <row r="8828" spans="1:17" x14ac:dyDescent="0.2">
      <c r="A8828" s="9"/>
      <c r="B8828" s="10"/>
      <c r="C8828" s="9"/>
      <c r="D8828" s="11"/>
      <c r="E8828" s="11"/>
      <c r="F8828" s="9"/>
      <c r="G8828" s="9"/>
      <c r="H8828" s="9"/>
      <c r="I8828" s="9"/>
      <c r="J8828" s="9"/>
      <c r="K8828" s="9"/>
      <c r="L8828" s="9"/>
      <c r="M8828" s="9"/>
      <c r="N8828" s="9"/>
      <c r="O8828" s="12"/>
      <c r="P8828" s="9"/>
      <c r="Q8828" s="9"/>
    </row>
    <row r="8829" spans="1:17" x14ac:dyDescent="0.2">
      <c r="A8829" s="9"/>
      <c r="B8829" s="10"/>
      <c r="C8829" s="9"/>
      <c r="D8829" s="11"/>
      <c r="E8829" s="11"/>
      <c r="F8829" s="9"/>
      <c r="G8829" s="9"/>
      <c r="H8829" s="9"/>
      <c r="I8829" s="9"/>
      <c r="J8829" s="9"/>
      <c r="K8829" s="9"/>
      <c r="L8829" s="9"/>
      <c r="M8829" s="9"/>
      <c r="N8829" s="9"/>
      <c r="O8829" s="12"/>
      <c r="P8829" s="9"/>
      <c r="Q8829" s="9"/>
    </row>
    <row r="8830" spans="1:17" x14ac:dyDescent="0.2">
      <c r="A8830" s="9"/>
      <c r="B8830" s="10"/>
      <c r="C8830" s="9"/>
      <c r="D8830" s="11"/>
      <c r="E8830" s="11"/>
      <c r="F8830" s="9"/>
      <c r="G8830" s="9"/>
      <c r="H8830" s="9"/>
      <c r="I8830" s="9"/>
      <c r="J8830" s="9"/>
      <c r="K8830" s="9"/>
      <c r="L8830" s="9"/>
      <c r="M8830" s="9"/>
      <c r="N8830" s="9"/>
      <c r="O8830" s="12"/>
      <c r="P8830" s="9"/>
      <c r="Q8830" s="9"/>
    </row>
    <row r="8831" spans="1:17" x14ac:dyDescent="0.2">
      <c r="A8831" s="9"/>
      <c r="B8831" s="10"/>
      <c r="C8831" s="9"/>
      <c r="D8831" s="11"/>
      <c r="E8831" s="11"/>
      <c r="F8831" s="9"/>
      <c r="G8831" s="9"/>
      <c r="H8831" s="9"/>
      <c r="I8831" s="9"/>
      <c r="J8831" s="9"/>
      <c r="K8831" s="9"/>
      <c r="L8831" s="9"/>
      <c r="M8831" s="9"/>
      <c r="N8831" s="9"/>
      <c r="O8831" s="12"/>
      <c r="P8831" s="9"/>
      <c r="Q8831" s="9"/>
    </row>
    <row r="8832" spans="1:17" x14ac:dyDescent="0.2">
      <c r="A8832" s="9"/>
      <c r="B8832" s="10"/>
      <c r="C8832" s="9"/>
      <c r="D8832" s="11"/>
      <c r="E8832" s="11"/>
      <c r="F8832" s="9"/>
      <c r="G8832" s="9"/>
      <c r="H8832" s="9"/>
      <c r="I8832" s="9"/>
      <c r="J8832" s="9"/>
      <c r="K8832" s="9"/>
      <c r="L8832" s="9"/>
      <c r="M8832" s="9"/>
      <c r="N8832" s="9"/>
      <c r="O8832" s="12"/>
      <c r="P8832" s="9"/>
      <c r="Q8832" s="9"/>
    </row>
    <row r="8833" spans="1:17" x14ac:dyDescent="0.2">
      <c r="A8833" s="9"/>
      <c r="B8833" s="10"/>
      <c r="C8833" s="9"/>
      <c r="D8833" s="11"/>
      <c r="E8833" s="11"/>
      <c r="F8833" s="9"/>
      <c r="G8833" s="9"/>
      <c r="H8833" s="9"/>
      <c r="I8833" s="9"/>
      <c r="J8833" s="9"/>
      <c r="K8833" s="9"/>
      <c r="L8833" s="9"/>
      <c r="M8833" s="9"/>
      <c r="N8833" s="9"/>
      <c r="O8833" s="12"/>
      <c r="P8833" s="9"/>
      <c r="Q8833" s="9"/>
    </row>
    <row r="8834" spans="1:17" x14ac:dyDescent="0.2">
      <c r="A8834" s="9"/>
      <c r="B8834" s="10"/>
      <c r="C8834" s="9"/>
      <c r="D8834" s="11"/>
      <c r="E8834" s="11"/>
      <c r="F8834" s="9"/>
      <c r="G8834" s="9"/>
      <c r="H8834" s="9"/>
      <c r="I8834" s="9"/>
      <c r="J8834" s="9"/>
      <c r="K8834" s="9"/>
      <c r="L8834" s="9"/>
      <c r="M8834" s="9"/>
      <c r="N8834" s="9"/>
      <c r="O8834" s="12"/>
      <c r="P8834" s="9"/>
      <c r="Q8834" s="9"/>
    </row>
    <row r="8835" spans="1:17" x14ac:dyDescent="0.2">
      <c r="A8835" s="9"/>
      <c r="B8835" s="10"/>
      <c r="C8835" s="9"/>
      <c r="D8835" s="11"/>
      <c r="E8835" s="11"/>
      <c r="F8835" s="9"/>
      <c r="G8835" s="9"/>
      <c r="H8835" s="9"/>
      <c r="I8835" s="9"/>
      <c r="J8835" s="9"/>
      <c r="K8835" s="9"/>
      <c r="L8835" s="9"/>
      <c r="M8835" s="9"/>
      <c r="N8835" s="9"/>
      <c r="O8835" s="12"/>
      <c r="P8835" s="9"/>
      <c r="Q8835" s="9"/>
    </row>
    <row r="8836" spans="1:17" x14ac:dyDescent="0.2">
      <c r="A8836" s="9"/>
      <c r="B8836" s="10"/>
      <c r="C8836" s="9"/>
      <c r="D8836" s="11"/>
      <c r="E8836" s="11"/>
      <c r="F8836" s="9"/>
      <c r="G8836" s="9"/>
      <c r="H8836" s="9"/>
      <c r="I8836" s="9"/>
      <c r="J8836" s="9"/>
      <c r="K8836" s="9"/>
      <c r="L8836" s="9"/>
      <c r="M8836" s="9"/>
      <c r="N8836" s="9"/>
      <c r="O8836" s="12"/>
      <c r="P8836" s="9"/>
      <c r="Q8836" s="9"/>
    </row>
    <row r="8837" spans="1:17" x14ac:dyDescent="0.2">
      <c r="A8837" s="9"/>
      <c r="B8837" s="10"/>
      <c r="C8837" s="9"/>
      <c r="D8837" s="11"/>
      <c r="E8837" s="11"/>
      <c r="F8837" s="9"/>
      <c r="G8837" s="9"/>
      <c r="H8837" s="9"/>
      <c r="I8837" s="9"/>
      <c r="J8837" s="9"/>
      <c r="K8837" s="9"/>
      <c r="L8837" s="9"/>
      <c r="M8837" s="9"/>
      <c r="N8837" s="9"/>
      <c r="O8837" s="12"/>
      <c r="P8837" s="9"/>
      <c r="Q8837" s="9"/>
    </row>
    <row r="8838" spans="1:17" x14ac:dyDescent="0.2">
      <c r="A8838" s="9"/>
      <c r="B8838" s="10"/>
      <c r="C8838" s="9"/>
      <c r="D8838" s="11"/>
      <c r="E8838" s="11"/>
      <c r="F8838" s="9"/>
      <c r="G8838" s="9"/>
      <c r="H8838" s="9"/>
      <c r="I8838" s="9"/>
      <c r="J8838" s="9"/>
      <c r="K8838" s="9"/>
      <c r="L8838" s="9"/>
      <c r="M8838" s="9"/>
      <c r="N8838" s="9"/>
      <c r="O8838" s="12"/>
      <c r="P8838" s="9"/>
      <c r="Q8838" s="9"/>
    </row>
    <row r="8839" spans="1:17" x14ac:dyDescent="0.2">
      <c r="A8839" s="9"/>
      <c r="B8839" s="10"/>
      <c r="C8839" s="9"/>
      <c r="D8839" s="11"/>
      <c r="E8839" s="11"/>
      <c r="F8839" s="9"/>
      <c r="G8839" s="9"/>
      <c r="H8839" s="9"/>
      <c r="I8839" s="9"/>
      <c r="J8839" s="9"/>
      <c r="K8839" s="9"/>
      <c r="L8839" s="9"/>
      <c r="M8839" s="9"/>
      <c r="N8839" s="9"/>
      <c r="O8839" s="12"/>
      <c r="P8839" s="9"/>
      <c r="Q8839" s="9"/>
    </row>
    <row r="8840" spans="1:17" x14ac:dyDescent="0.2">
      <c r="A8840" s="9"/>
      <c r="B8840" s="10"/>
      <c r="C8840" s="9"/>
      <c r="D8840" s="11"/>
      <c r="E8840" s="11"/>
      <c r="F8840" s="9"/>
      <c r="G8840" s="9"/>
      <c r="H8840" s="9"/>
      <c r="I8840" s="9"/>
      <c r="J8840" s="9"/>
      <c r="K8840" s="9"/>
      <c r="L8840" s="9"/>
      <c r="M8840" s="9"/>
      <c r="N8840" s="9"/>
      <c r="O8840" s="12"/>
      <c r="P8840" s="9"/>
      <c r="Q8840" s="9"/>
    </row>
    <row r="8841" spans="1:17" x14ac:dyDescent="0.2">
      <c r="A8841" s="9"/>
      <c r="B8841" s="10"/>
      <c r="C8841" s="9"/>
      <c r="D8841" s="11"/>
      <c r="E8841" s="11"/>
      <c r="F8841" s="9"/>
      <c r="G8841" s="9"/>
      <c r="H8841" s="9"/>
      <c r="I8841" s="9"/>
      <c r="J8841" s="9"/>
      <c r="K8841" s="9"/>
      <c r="L8841" s="9"/>
      <c r="M8841" s="9"/>
      <c r="N8841" s="9"/>
      <c r="O8841" s="12"/>
      <c r="P8841" s="9"/>
      <c r="Q8841" s="9"/>
    </row>
    <row r="8842" spans="1:17" x14ac:dyDescent="0.2">
      <c r="A8842" s="9"/>
      <c r="B8842" s="10"/>
      <c r="C8842" s="9"/>
      <c r="D8842" s="11"/>
      <c r="E8842" s="11"/>
      <c r="F8842" s="9"/>
      <c r="G8842" s="9"/>
      <c r="H8842" s="9"/>
      <c r="I8842" s="9"/>
      <c r="J8842" s="9"/>
      <c r="K8842" s="9"/>
      <c r="L8842" s="9"/>
      <c r="M8842" s="9"/>
      <c r="N8842" s="9"/>
      <c r="O8842" s="12"/>
      <c r="P8842" s="9"/>
      <c r="Q8842" s="9"/>
    </row>
    <row r="8843" spans="1:17" x14ac:dyDescent="0.2">
      <c r="A8843" s="9"/>
      <c r="B8843" s="10"/>
      <c r="C8843" s="9"/>
      <c r="D8843" s="11"/>
      <c r="E8843" s="11"/>
      <c r="F8843" s="9"/>
      <c r="G8843" s="9"/>
      <c r="H8843" s="9"/>
      <c r="I8843" s="9"/>
      <c r="J8843" s="9"/>
      <c r="K8843" s="9"/>
      <c r="L8843" s="9"/>
      <c r="M8843" s="9"/>
      <c r="N8843" s="9"/>
      <c r="O8843" s="12"/>
      <c r="P8843" s="9"/>
      <c r="Q8843" s="9"/>
    </row>
    <row r="8844" spans="1:17" x14ac:dyDescent="0.2">
      <c r="A8844" s="9"/>
      <c r="B8844" s="10"/>
      <c r="C8844" s="9"/>
      <c r="D8844" s="11"/>
      <c r="E8844" s="11"/>
      <c r="F8844" s="9"/>
      <c r="G8844" s="9"/>
      <c r="H8844" s="9"/>
      <c r="I8844" s="9"/>
      <c r="J8844" s="9"/>
      <c r="K8844" s="9"/>
      <c r="L8844" s="9"/>
      <c r="M8844" s="9"/>
      <c r="N8844" s="9"/>
      <c r="O8844" s="12"/>
      <c r="P8844" s="9"/>
      <c r="Q8844" s="9"/>
    </row>
    <row r="8845" spans="1:17" x14ac:dyDescent="0.2">
      <c r="A8845" s="9"/>
      <c r="B8845" s="10"/>
      <c r="C8845" s="9"/>
      <c r="D8845" s="11"/>
      <c r="E8845" s="11"/>
      <c r="F8845" s="9"/>
      <c r="G8845" s="9"/>
      <c r="H8845" s="9"/>
      <c r="I8845" s="9"/>
      <c r="J8845" s="9"/>
      <c r="K8845" s="9"/>
      <c r="L8845" s="9"/>
      <c r="M8845" s="9"/>
      <c r="N8845" s="9"/>
      <c r="O8845" s="12"/>
      <c r="P8845" s="9"/>
      <c r="Q8845" s="9"/>
    </row>
    <row r="8846" spans="1:17" x14ac:dyDescent="0.2">
      <c r="A8846" s="9"/>
      <c r="B8846" s="10"/>
      <c r="C8846" s="9"/>
      <c r="D8846" s="11"/>
      <c r="E8846" s="11"/>
      <c r="F8846" s="9"/>
      <c r="G8846" s="9"/>
      <c r="H8846" s="9"/>
      <c r="I8846" s="9"/>
      <c r="J8846" s="9"/>
      <c r="K8846" s="9"/>
      <c r="L8846" s="9"/>
      <c r="M8846" s="9"/>
      <c r="N8846" s="9"/>
      <c r="O8846" s="12"/>
      <c r="P8846" s="9"/>
      <c r="Q8846" s="9"/>
    </row>
    <row r="8847" spans="1:17" x14ac:dyDescent="0.2">
      <c r="A8847" s="9"/>
      <c r="B8847" s="10"/>
      <c r="C8847" s="9"/>
      <c r="D8847" s="11"/>
      <c r="E8847" s="11"/>
      <c r="F8847" s="9"/>
      <c r="G8847" s="9"/>
      <c r="H8847" s="9"/>
      <c r="I8847" s="9"/>
      <c r="J8847" s="9"/>
      <c r="K8847" s="9"/>
      <c r="L8847" s="9"/>
      <c r="M8847" s="9"/>
      <c r="N8847" s="9"/>
      <c r="O8847" s="12"/>
      <c r="P8847" s="9"/>
      <c r="Q8847" s="9"/>
    </row>
    <row r="8848" spans="1:17" x14ac:dyDescent="0.2">
      <c r="A8848" s="9"/>
      <c r="B8848" s="10"/>
      <c r="C8848" s="9"/>
      <c r="D8848" s="11"/>
      <c r="E8848" s="11"/>
      <c r="F8848" s="9"/>
      <c r="G8848" s="9"/>
      <c r="H8848" s="9"/>
      <c r="I8848" s="9"/>
      <c r="J8848" s="9"/>
      <c r="K8848" s="9"/>
      <c r="L8848" s="9"/>
      <c r="M8848" s="9"/>
      <c r="N8848" s="9"/>
      <c r="O8848" s="12"/>
      <c r="P8848" s="9"/>
      <c r="Q8848" s="9"/>
    </row>
    <row r="8849" spans="1:17" x14ac:dyDescent="0.2">
      <c r="A8849" s="9"/>
      <c r="B8849" s="10"/>
      <c r="C8849" s="9"/>
      <c r="D8849" s="11"/>
      <c r="E8849" s="11"/>
      <c r="F8849" s="9"/>
      <c r="G8849" s="9"/>
      <c r="H8849" s="9"/>
      <c r="I8849" s="9"/>
      <c r="J8849" s="9"/>
      <c r="K8849" s="9"/>
      <c r="L8849" s="9"/>
      <c r="M8849" s="9"/>
      <c r="N8849" s="9"/>
      <c r="O8849" s="12"/>
      <c r="P8849" s="9"/>
      <c r="Q8849" s="9"/>
    </row>
    <row r="8850" spans="1:17" x14ac:dyDescent="0.2">
      <c r="A8850" s="9"/>
      <c r="B8850" s="10"/>
      <c r="C8850" s="9"/>
      <c r="D8850" s="11"/>
      <c r="E8850" s="11"/>
      <c r="F8850" s="9"/>
      <c r="G8850" s="9"/>
      <c r="H8850" s="9"/>
      <c r="I8850" s="9"/>
      <c r="J8850" s="9"/>
      <c r="K8850" s="9"/>
      <c r="L8850" s="9"/>
      <c r="M8850" s="9"/>
      <c r="N8850" s="9"/>
      <c r="O8850" s="12"/>
      <c r="P8850" s="9"/>
      <c r="Q8850" s="9"/>
    </row>
    <row r="8851" spans="1:17" x14ac:dyDescent="0.2">
      <c r="A8851" s="9"/>
      <c r="B8851" s="10"/>
      <c r="C8851" s="9"/>
      <c r="D8851" s="11"/>
      <c r="E8851" s="11"/>
      <c r="F8851" s="9"/>
      <c r="G8851" s="9"/>
      <c r="H8851" s="9"/>
      <c r="I8851" s="9"/>
      <c r="J8851" s="9"/>
      <c r="K8851" s="9"/>
      <c r="L8851" s="9"/>
      <c r="M8851" s="9"/>
      <c r="N8851" s="9"/>
      <c r="O8851" s="12"/>
      <c r="P8851" s="9"/>
      <c r="Q8851" s="9"/>
    </row>
    <row r="8852" spans="1:17" x14ac:dyDescent="0.2">
      <c r="A8852" s="9"/>
      <c r="B8852" s="10"/>
      <c r="C8852" s="9"/>
      <c r="D8852" s="11"/>
      <c r="E8852" s="11"/>
      <c r="F8852" s="9"/>
      <c r="G8852" s="9"/>
      <c r="H8852" s="9"/>
      <c r="I8852" s="9"/>
      <c r="J8852" s="9"/>
      <c r="K8852" s="9"/>
      <c r="L8852" s="9"/>
      <c r="M8852" s="9"/>
      <c r="N8852" s="9"/>
      <c r="O8852" s="12"/>
      <c r="P8852" s="9"/>
      <c r="Q8852" s="9"/>
    </row>
    <row r="8853" spans="1:17" x14ac:dyDescent="0.2">
      <c r="A8853" s="9"/>
      <c r="B8853" s="10"/>
      <c r="C8853" s="9"/>
      <c r="D8853" s="11"/>
      <c r="E8853" s="11"/>
      <c r="F8853" s="9"/>
      <c r="G8853" s="9"/>
      <c r="H8853" s="9"/>
      <c r="I8853" s="9"/>
      <c r="J8853" s="9"/>
      <c r="K8853" s="9"/>
      <c r="L8853" s="9"/>
      <c r="M8853" s="9"/>
      <c r="N8853" s="9"/>
      <c r="O8853" s="12"/>
      <c r="P8853" s="9"/>
      <c r="Q8853" s="9"/>
    </row>
    <row r="8854" spans="1:17" x14ac:dyDescent="0.2">
      <c r="A8854" s="9"/>
      <c r="B8854" s="10"/>
      <c r="C8854" s="9"/>
      <c r="D8854" s="11"/>
      <c r="E8854" s="11"/>
      <c r="F8854" s="9"/>
      <c r="G8854" s="9"/>
      <c r="H8854" s="9"/>
      <c r="I8854" s="9"/>
      <c r="J8854" s="9"/>
      <c r="K8854" s="9"/>
      <c r="L8854" s="9"/>
      <c r="M8854" s="9"/>
      <c r="N8854" s="9"/>
      <c r="O8854" s="12"/>
      <c r="P8854" s="9"/>
      <c r="Q8854" s="9"/>
    </row>
    <row r="8855" spans="1:17" x14ac:dyDescent="0.2">
      <c r="A8855" s="9"/>
      <c r="B8855" s="10"/>
      <c r="C8855" s="9"/>
      <c r="D8855" s="11"/>
      <c r="E8855" s="11"/>
      <c r="F8855" s="9"/>
      <c r="G8855" s="9"/>
      <c r="H8855" s="9"/>
      <c r="I8855" s="9"/>
      <c r="J8855" s="9"/>
      <c r="K8855" s="9"/>
      <c r="L8855" s="9"/>
      <c r="M8855" s="9"/>
      <c r="N8855" s="9"/>
      <c r="O8855" s="12"/>
      <c r="P8855" s="9"/>
      <c r="Q8855" s="9"/>
    </row>
    <row r="8856" spans="1:17" x14ac:dyDescent="0.2">
      <c r="A8856" s="9"/>
      <c r="B8856" s="10"/>
      <c r="C8856" s="9"/>
      <c r="D8856" s="11"/>
      <c r="E8856" s="11"/>
      <c r="F8856" s="9"/>
      <c r="G8856" s="9"/>
      <c r="H8856" s="9"/>
      <c r="I8856" s="9"/>
      <c r="J8856" s="9"/>
      <c r="K8856" s="9"/>
      <c r="L8856" s="9"/>
      <c r="M8856" s="9"/>
      <c r="N8856" s="9"/>
      <c r="O8856" s="12"/>
      <c r="P8856" s="9"/>
      <c r="Q8856" s="9"/>
    </row>
    <row r="8857" spans="1:17" x14ac:dyDescent="0.2">
      <c r="A8857" s="9"/>
      <c r="B8857" s="10"/>
      <c r="C8857" s="9"/>
      <c r="D8857" s="11"/>
      <c r="E8857" s="11"/>
      <c r="F8857" s="9"/>
      <c r="G8857" s="9"/>
      <c r="H8857" s="9"/>
      <c r="I8857" s="9"/>
      <c r="J8857" s="9"/>
      <c r="K8857" s="9"/>
      <c r="L8857" s="9"/>
      <c r="M8857" s="9"/>
      <c r="N8857" s="9"/>
      <c r="O8857" s="12"/>
      <c r="P8857" s="9"/>
      <c r="Q8857" s="9"/>
    </row>
    <row r="8858" spans="1:17" x14ac:dyDescent="0.2">
      <c r="A8858" s="9"/>
      <c r="B8858" s="10"/>
      <c r="C8858" s="9"/>
      <c r="D8858" s="11"/>
      <c r="E8858" s="11"/>
      <c r="F8858" s="9"/>
      <c r="G8858" s="9"/>
      <c r="H8858" s="9"/>
      <c r="I8858" s="9"/>
      <c r="J8858" s="9"/>
      <c r="K8858" s="9"/>
      <c r="L8858" s="9"/>
      <c r="M8858" s="9"/>
      <c r="N8858" s="9"/>
      <c r="O8858" s="12"/>
      <c r="P8858" s="9"/>
      <c r="Q8858" s="9"/>
    </row>
    <row r="8859" spans="1:17" x14ac:dyDescent="0.2">
      <c r="A8859" s="9"/>
      <c r="B8859" s="10"/>
      <c r="C8859" s="9"/>
      <c r="D8859" s="11"/>
      <c r="E8859" s="11"/>
      <c r="F8859" s="9"/>
      <c r="G8859" s="9"/>
      <c r="H8859" s="9"/>
      <c r="I8859" s="9"/>
      <c r="J8859" s="9"/>
      <c r="K8859" s="9"/>
      <c r="L8859" s="9"/>
      <c r="M8859" s="9"/>
      <c r="N8859" s="9"/>
      <c r="O8859" s="12"/>
      <c r="P8859" s="9"/>
      <c r="Q8859" s="9"/>
    </row>
    <row r="8860" spans="1:17" x14ac:dyDescent="0.2">
      <c r="A8860" s="9"/>
      <c r="B8860" s="10"/>
      <c r="C8860" s="9"/>
      <c r="D8860" s="11"/>
      <c r="E8860" s="11"/>
      <c r="F8860" s="9"/>
      <c r="G8860" s="9"/>
      <c r="H8860" s="9"/>
      <c r="I8860" s="9"/>
      <c r="J8860" s="9"/>
      <c r="K8860" s="9"/>
      <c r="L8860" s="9"/>
      <c r="M8860" s="9"/>
      <c r="N8860" s="9"/>
      <c r="O8860" s="12"/>
      <c r="P8860" s="9"/>
      <c r="Q8860" s="9"/>
    </row>
    <row r="8861" spans="1:17" x14ac:dyDescent="0.2">
      <c r="A8861" s="9"/>
      <c r="B8861" s="10"/>
      <c r="C8861" s="9"/>
      <c r="D8861" s="11"/>
      <c r="E8861" s="11"/>
      <c r="F8861" s="9"/>
      <c r="G8861" s="9"/>
      <c r="H8861" s="9"/>
      <c r="I8861" s="9"/>
      <c r="J8861" s="9"/>
      <c r="K8861" s="9"/>
      <c r="L8861" s="9"/>
      <c r="M8861" s="9"/>
      <c r="N8861" s="9"/>
      <c r="O8861" s="12"/>
      <c r="P8861" s="9"/>
      <c r="Q8861" s="9"/>
    </row>
    <row r="8862" spans="1:17" x14ac:dyDescent="0.2">
      <c r="A8862" s="9"/>
      <c r="B8862" s="10"/>
      <c r="C8862" s="9"/>
      <c r="D8862" s="11"/>
      <c r="E8862" s="11"/>
      <c r="F8862" s="9"/>
      <c r="G8862" s="9"/>
      <c r="H8862" s="9"/>
      <c r="I8862" s="9"/>
      <c r="J8862" s="9"/>
      <c r="K8862" s="9"/>
      <c r="L8862" s="9"/>
      <c r="M8862" s="9"/>
      <c r="N8862" s="9"/>
      <c r="O8862" s="12"/>
      <c r="P8862" s="9"/>
      <c r="Q8862" s="9"/>
    </row>
    <row r="8863" spans="1:17" x14ac:dyDescent="0.2">
      <c r="A8863" s="9"/>
      <c r="B8863" s="10"/>
      <c r="C8863" s="9"/>
      <c r="D8863" s="11"/>
      <c r="E8863" s="11"/>
      <c r="F8863" s="9"/>
      <c r="G8863" s="9"/>
      <c r="H8863" s="9"/>
      <c r="I8863" s="9"/>
      <c r="J8863" s="9"/>
      <c r="K8863" s="9"/>
      <c r="L8863" s="9"/>
      <c r="M8863" s="9"/>
      <c r="N8863" s="9"/>
      <c r="O8863" s="12"/>
      <c r="P8863" s="9"/>
      <c r="Q8863" s="9"/>
    </row>
    <row r="8864" spans="1:17" x14ac:dyDescent="0.2">
      <c r="A8864" s="9"/>
      <c r="B8864" s="10"/>
      <c r="C8864" s="9"/>
      <c r="D8864" s="11"/>
      <c r="E8864" s="11"/>
      <c r="F8864" s="9"/>
      <c r="G8864" s="9"/>
      <c r="H8864" s="9"/>
      <c r="I8864" s="9"/>
      <c r="J8864" s="9"/>
      <c r="K8864" s="9"/>
      <c r="L8864" s="9"/>
      <c r="M8864" s="9"/>
      <c r="N8864" s="9"/>
      <c r="O8864" s="12"/>
      <c r="P8864" s="9"/>
      <c r="Q8864" s="9"/>
    </row>
    <row r="8865" spans="1:17" x14ac:dyDescent="0.2">
      <c r="A8865" s="9"/>
      <c r="B8865" s="10"/>
      <c r="C8865" s="9"/>
      <c r="D8865" s="11"/>
      <c r="E8865" s="11"/>
      <c r="F8865" s="9"/>
      <c r="G8865" s="9"/>
      <c r="H8865" s="9"/>
      <c r="I8865" s="9"/>
      <c r="J8865" s="9"/>
      <c r="K8865" s="9"/>
      <c r="L8865" s="9"/>
      <c r="M8865" s="9"/>
      <c r="N8865" s="9"/>
      <c r="O8865" s="12"/>
      <c r="P8865" s="9"/>
      <c r="Q8865" s="9"/>
    </row>
    <row r="8866" spans="1:17" x14ac:dyDescent="0.2">
      <c r="A8866" s="9"/>
      <c r="B8866" s="10"/>
      <c r="C8866" s="9"/>
      <c r="D8866" s="11"/>
      <c r="E8866" s="11"/>
      <c r="F8866" s="9"/>
      <c r="G8866" s="9"/>
      <c r="H8866" s="9"/>
      <c r="I8866" s="9"/>
      <c r="J8866" s="9"/>
      <c r="K8866" s="9"/>
      <c r="L8866" s="9"/>
      <c r="M8866" s="9"/>
      <c r="N8866" s="9"/>
      <c r="O8866" s="12"/>
      <c r="P8866" s="9"/>
      <c r="Q8866" s="9"/>
    </row>
    <row r="8867" spans="1:17" x14ac:dyDescent="0.2">
      <c r="A8867" s="9"/>
      <c r="B8867" s="10"/>
      <c r="C8867" s="9"/>
      <c r="D8867" s="11"/>
      <c r="E8867" s="11"/>
      <c r="F8867" s="9"/>
      <c r="G8867" s="9"/>
      <c r="H8867" s="9"/>
      <c r="I8867" s="9"/>
      <c r="J8867" s="9"/>
      <c r="K8867" s="9"/>
      <c r="L8867" s="9"/>
      <c r="M8867" s="9"/>
      <c r="N8867" s="9"/>
      <c r="O8867" s="12"/>
      <c r="P8867" s="9"/>
      <c r="Q8867" s="9"/>
    </row>
    <row r="8868" spans="1:17" x14ac:dyDescent="0.2">
      <c r="A8868" s="9"/>
      <c r="B8868" s="10"/>
      <c r="C8868" s="9"/>
      <c r="D8868" s="11"/>
      <c r="E8868" s="11"/>
      <c r="F8868" s="9"/>
      <c r="G8868" s="9"/>
      <c r="H8868" s="9"/>
      <c r="I8868" s="9"/>
      <c r="J8868" s="9"/>
      <c r="K8868" s="9"/>
      <c r="L8868" s="9"/>
      <c r="M8868" s="9"/>
      <c r="N8868" s="9"/>
      <c r="O8868" s="12"/>
      <c r="P8868" s="9"/>
      <c r="Q8868" s="9"/>
    </row>
    <row r="8869" spans="1:17" x14ac:dyDescent="0.2">
      <c r="A8869" s="9"/>
      <c r="B8869" s="10"/>
      <c r="C8869" s="9"/>
      <c r="D8869" s="11"/>
      <c r="E8869" s="11"/>
      <c r="F8869" s="9"/>
      <c r="G8869" s="9"/>
      <c r="H8869" s="9"/>
      <c r="I8869" s="9"/>
      <c r="J8869" s="9"/>
      <c r="K8869" s="9"/>
      <c r="L8869" s="9"/>
      <c r="M8869" s="9"/>
      <c r="N8869" s="9"/>
      <c r="O8869" s="12"/>
      <c r="P8869" s="9"/>
      <c r="Q8869" s="9"/>
    </row>
    <row r="8870" spans="1:17" x14ac:dyDescent="0.2">
      <c r="A8870" s="9"/>
      <c r="B8870" s="10"/>
      <c r="C8870" s="9"/>
      <c r="D8870" s="11"/>
      <c r="E8870" s="11"/>
      <c r="F8870" s="9"/>
      <c r="G8870" s="9"/>
      <c r="H8870" s="9"/>
      <c r="I8870" s="9"/>
      <c r="J8870" s="9"/>
      <c r="K8870" s="9"/>
      <c r="L8870" s="9"/>
      <c r="M8870" s="9"/>
      <c r="N8870" s="9"/>
      <c r="O8870" s="12"/>
      <c r="P8870" s="9"/>
      <c r="Q8870" s="9"/>
    </row>
    <row r="8871" spans="1:17" x14ac:dyDescent="0.2">
      <c r="A8871" s="9"/>
      <c r="B8871" s="10"/>
      <c r="C8871" s="9"/>
      <c r="D8871" s="11"/>
      <c r="E8871" s="11"/>
      <c r="F8871" s="9"/>
      <c r="G8871" s="9"/>
      <c r="H8871" s="9"/>
      <c r="I8871" s="9"/>
      <c r="J8871" s="9"/>
      <c r="K8871" s="9"/>
      <c r="L8871" s="9"/>
      <c r="M8871" s="9"/>
      <c r="N8871" s="9"/>
      <c r="O8871" s="12"/>
      <c r="P8871" s="9"/>
      <c r="Q8871" s="9"/>
    </row>
    <row r="8872" spans="1:17" x14ac:dyDescent="0.2">
      <c r="A8872" s="9"/>
      <c r="B8872" s="10"/>
      <c r="C8872" s="9"/>
      <c r="D8872" s="11"/>
      <c r="E8872" s="11"/>
      <c r="F8872" s="9"/>
      <c r="G8872" s="9"/>
      <c r="H8872" s="9"/>
      <c r="I8872" s="9"/>
      <c r="J8872" s="9"/>
      <c r="K8872" s="9"/>
      <c r="L8872" s="9"/>
      <c r="M8872" s="9"/>
      <c r="N8872" s="9"/>
      <c r="O8872" s="12"/>
      <c r="P8872" s="9"/>
      <c r="Q8872" s="9"/>
    </row>
    <row r="8873" spans="1:17" x14ac:dyDescent="0.2">
      <c r="A8873" s="9"/>
      <c r="B8873" s="10"/>
      <c r="C8873" s="9"/>
      <c r="D8873" s="11"/>
      <c r="E8873" s="11"/>
      <c r="F8873" s="9"/>
      <c r="G8873" s="9"/>
      <c r="H8873" s="9"/>
      <c r="I8873" s="9"/>
      <c r="J8873" s="9"/>
      <c r="K8873" s="9"/>
      <c r="L8873" s="9"/>
      <c r="M8873" s="9"/>
      <c r="N8873" s="9"/>
      <c r="O8873" s="12"/>
      <c r="P8873" s="9"/>
      <c r="Q8873" s="9"/>
    </row>
    <row r="8874" spans="1:17" x14ac:dyDescent="0.2">
      <c r="A8874" s="9"/>
      <c r="B8874" s="10"/>
      <c r="C8874" s="9"/>
      <c r="D8874" s="11"/>
      <c r="E8874" s="11"/>
      <c r="F8874" s="9"/>
      <c r="G8874" s="9"/>
      <c r="H8874" s="9"/>
      <c r="I8874" s="9"/>
      <c r="J8874" s="9"/>
      <c r="K8874" s="9"/>
      <c r="L8874" s="9"/>
      <c r="M8874" s="9"/>
      <c r="N8874" s="9"/>
      <c r="O8874" s="12"/>
      <c r="P8874" s="9"/>
      <c r="Q8874" s="9"/>
    </row>
    <row r="8875" spans="1:17" x14ac:dyDescent="0.2">
      <c r="A8875" s="9"/>
      <c r="B8875" s="10"/>
      <c r="C8875" s="9"/>
      <c r="D8875" s="11"/>
      <c r="E8875" s="11"/>
      <c r="F8875" s="9"/>
      <c r="G8875" s="9"/>
      <c r="H8875" s="9"/>
      <c r="I8875" s="9"/>
      <c r="J8875" s="9"/>
      <c r="K8875" s="9"/>
      <c r="L8875" s="9"/>
      <c r="M8875" s="9"/>
      <c r="N8875" s="9"/>
      <c r="O8875" s="12"/>
      <c r="P8875" s="9"/>
      <c r="Q8875" s="9"/>
    </row>
    <row r="8876" spans="1:17" x14ac:dyDescent="0.2">
      <c r="A8876" s="9"/>
      <c r="B8876" s="10"/>
      <c r="C8876" s="9"/>
      <c r="D8876" s="11"/>
      <c r="E8876" s="11"/>
      <c r="F8876" s="9"/>
      <c r="G8876" s="9"/>
      <c r="H8876" s="9"/>
      <c r="I8876" s="9"/>
      <c r="J8876" s="9"/>
      <c r="K8876" s="9"/>
      <c r="L8876" s="9"/>
      <c r="M8876" s="9"/>
      <c r="N8876" s="9"/>
      <c r="O8876" s="12"/>
      <c r="P8876" s="9"/>
      <c r="Q8876" s="9"/>
    </row>
    <row r="8877" spans="1:17" x14ac:dyDescent="0.2">
      <c r="A8877" s="9"/>
      <c r="B8877" s="10"/>
      <c r="C8877" s="9"/>
      <c r="D8877" s="11"/>
      <c r="E8877" s="11"/>
      <c r="F8877" s="9"/>
      <c r="G8877" s="9"/>
      <c r="H8877" s="9"/>
      <c r="I8877" s="9"/>
      <c r="J8877" s="9"/>
      <c r="K8877" s="9"/>
      <c r="L8877" s="9"/>
      <c r="M8877" s="9"/>
      <c r="N8877" s="9"/>
      <c r="O8877" s="12"/>
      <c r="P8877" s="9"/>
      <c r="Q8877" s="9"/>
    </row>
    <row r="8878" spans="1:17" x14ac:dyDescent="0.2">
      <c r="A8878" s="9"/>
      <c r="B8878" s="10"/>
      <c r="C8878" s="9"/>
      <c r="D8878" s="11"/>
      <c r="E8878" s="11"/>
      <c r="F8878" s="9"/>
      <c r="G8878" s="9"/>
      <c r="H8878" s="9"/>
      <c r="I8878" s="9"/>
      <c r="J8878" s="9"/>
      <c r="K8878" s="9"/>
      <c r="L8878" s="9"/>
      <c r="M8878" s="9"/>
      <c r="N8878" s="9"/>
      <c r="O8878" s="12"/>
      <c r="P8878" s="9"/>
      <c r="Q8878" s="9"/>
    </row>
    <row r="8879" spans="1:17" x14ac:dyDescent="0.2">
      <c r="A8879" s="9"/>
      <c r="B8879" s="10"/>
      <c r="C8879" s="9"/>
      <c r="D8879" s="11"/>
      <c r="E8879" s="11"/>
      <c r="F8879" s="9"/>
      <c r="G8879" s="9"/>
      <c r="H8879" s="9"/>
      <c r="I8879" s="9"/>
      <c r="J8879" s="9"/>
      <c r="K8879" s="9"/>
      <c r="L8879" s="9"/>
      <c r="M8879" s="9"/>
      <c r="N8879" s="9"/>
      <c r="O8879" s="12"/>
      <c r="P8879" s="9"/>
      <c r="Q8879" s="9"/>
    </row>
    <row r="8880" spans="1:17" x14ac:dyDescent="0.2">
      <c r="A8880" s="9"/>
      <c r="B8880" s="10"/>
      <c r="C8880" s="9"/>
      <c r="D8880" s="11"/>
      <c r="E8880" s="11"/>
      <c r="F8880" s="9"/>
      <c r="G8880" s="9"/>
      <c r="H8880" s="9"/>
      <c r="I8880" s="9"/>
      <c r="J8880" s="9"/>
      <c r="K8880" s="9"/>
      <c r="L8880" s="9"/>
      <c r="M8880" s="9"/>
      <c r="N8880" s="9"/>
      <c r="O8880" s="12"/>
      <c r="P8880" s="9"/>
      <c r="Q8880" s="9"/>
    </row>
    <row r="8881" spans="1:17" x14ac:dyDescent="0.2">
      <c r="A8881" s="9"/>
      <c r="B8881" s="10"/>
      <c r="C8881" s="9"/>
      <c r="D8881" s="11"/>
      <c r="E8881" s="11"/>
      <c r="F8881" s="9"/>
      <c r="G8881" s="9"/>
      <c r="H8881" s="9"/>
      <c r="I8881" s="9"/>
      <c r="J8881" s="9"/>
      <c r="K8881" s="9"/>
      <c r="L8881" s="9"/>
      <c r="M8881" s="9"/>
      <c r="N8881" s="9"/>
      <c r="O8881" s="12"/>
      <c r="P8881" s="9"/>
      <c r="Q8881" s="9"/>
    </row>
    <row r="8882" spans="1:17" x14ac:dyDescent="0.2">
      <c r="A8882" s="9"/>
      <c r="B8882" s="10"/>
      <c r="C8882" s="9"/>
      <c r="D8882" s="11"/>
      <c r="E8882" s="11"/>
      <c r="F8882" s="9"/>
      <c r="G8882" s="9"/>
      <c r="H8882" s="9"/>
      <c r="I8882" s="9"/>
      <c r="J8882" s="9"/>
      <c r="K8882" s="9"/>
      <c r="L8882" s="9"/>
      <c r="M8882" s="9"/>
      <c r="N8882" s="9"/>
      <c r="O8882" s="12"/>
      <c r="P8882" s="9"/>
      <c r="Q8882" s="9"/>
    </row>
    <row r="8883" spans="1:17" x14ac:dyDescent="0.2">
      <c r="A8883" s="9"/>
      <c r="B8883" s="10"/>
      <c r="C8883" s="9"/>
      <c r="D8883" s="11"/>
      <c r="E8883" s="11"/>
      <c r="F8883" s="9"/>
      <c r="G8883" s="9"/>
      <c r="H8883" s="9"/>
      <c r="I8883" s="9"/>
      <c r="J8883" s="9"/>
      <c r="K8883" s="9"/>
      <c r="L8883" s="9"/>
      <c r="M8883" s="9"/>
      <c r="N8883" s="9"/>
      <c r="O8883" s="12"/>
      <c r="P8883" s="9"/>
      <c r="Q8883" s="9"/>
    </row>
    <row r="8884" spans="1:17" x14ac:dyDescent="0.2">
      <c r="A8884" s="9"/>
      <c r="B8884" s="10"/>
      <c r="C8884" s="9"/>
      <c r="D8884" s="11"/>
      <c r="E8884" s="11"/>
      <c r="F8884" s="9"/>
      <c r="G8884" s="9"/>
      <c r="H8884" s="9"/>
      <c r="I8884" s="9"/>
      <c r="J8884" s="9"/>
      <c r="K8884" s="9"/>
      <c r="L8884" s="9"/>
      <c r="M8884" s="9"/>
      <c r="N8884" s="9"/>
      <c r="O8884" s="12"/>
      <c r="P8884" s="9"/>
      <c r="Q8884" s="9"/>
    </row>
    <row r="8885" spans="1:17" x14ac:dyDescent="0.2">
      <c r="A8885" s="9"/>
      <c r="B8885" s="10"/>
      <c r="C8885" s="9"/>
      <c r="D8885" s="11"/>
      <c r="E8885" s="11"/>
      <c r="F8885" s="9"/>
      <c r="G8885" s="9"/>
      <c r="H8885" s="9"/>
      <c r="I8885" s="9"/>
      <c r="J8885" s="9"/>
      <c r="K8885" s="9"/>
      <c r="L8885" s="9"/>
      <c r="M8885" s="9"/>
      <c r="N8885" s="9"/>
      <c r="O8885" s="12"/>
      <c r="P8885" s="9"/>
      <c r="Q8885" s="9"/>
    </row>
    <row r="8886" spans="1:17" x14ac:dyDescent="0.2">
      <c r="A8886" s="9"/>
      <c r="B8886" s="10"/>
      <c r="C8886" s="9"/>
      <c r="D8886" s="11"/>
      <c r="E8886" s="11"/>
      <c r="F8886" s="9"/>
      <c r="G8886" s="9"/>
      <c r="H8886" s="9"/>
      <c r="I8886" s="9"/>
      <c r="J8886" s="9"/>
      <c r="K8886" s="9"/>
      <c r="L8886" s="9"/>
      <c r="M8886" s="9"/>
      <c r="N8886" s="9"/>
      <c r="O8886" s="12"/>
      <c r="P8886" s="9"/>
      <c r="Q8886" s="9"/>
    </row>
    <row r="8887" spans="1:17" x14ac:dyDescent="0.2">
      <c r="A8887" s="9"/>
      <c r="B8887" s="10"/>
      <c r="C8887" s="9"/>
      <c r="D8887" s="11"/>
      <c r="E8887" s="11"/>
      <c r="F8887" s="9"/>
      <c r="G8887" s="9"/>
      <c r="H8887" s="9"/>
      <c r="I8887" s="9"/>
      <c r="J8887" s="9"/>
      <c r="K8887" s="9"/>
      <c r="L8887" s="9"/>
      <c r="M8887" s="9"/>
      <c r="N8887" s="9"/>
      <c r="O8887" s="12"/>
      <c r="P8887" s="9"/>
      <c r="Q8887" s="9"/>
    </row>
    <row r="8888" spans="1:17" x14ac:dyDescent="0.2">
      <c r="A8888" s="9"/>
      <c r="B8888" s="10"/>
      <c r="C8888" s="9"/>
      <c r="D8888" s="11"/>
      <c r="E8888" s="11"/>
      <c r="F8888" s="9"/>
      <c r="G8888" s="9"/>
      <c r="H8888" s="9"/>
      <c r="I8888" s="9"/>
      <c r="J8888" s="9"/>
      <c r="K8888" s="9"/>
      <c r="L8888" s="9"/>
      <c r="M8888" s="9"/>
      <c r="N8888" s="9"/>
      <c r="O8888" s="12"/>
      <c r="P8888" s="9"/>
      <c r="Q8888" s="9"/>
    </row>
    <row r="8889" spans="1:17" x14ac:dyDescent="0.2">
      <c r="A8889" s="9"/>
      <c r="B8889" s="10"/>
      <c r="C8889" s="9"/>
      <c r="D8889" s="11"/>
      <c r="E8889" s="11"/>
      <c r="F8889" s="9"/>
      <c r="G8889" s="9"/>
      <c r="H8889" s="9"/>
      <c r="I8889" s="9"/>
      <c r="J8889" s="9"/>
      <c r="K8889" s="9"/>
      <c r="L8889" s="9"/>
      <c r="M8889" s="9"/>
      <c r="N8889" s="9"/>
      <c r="O8889" s="12"/>
      <c r="P8889" s="9"/>
      <c r="Q8889" s="9"/>
    </row>
    <row r="8890" spans="1:17" x14ac:dyDescent="0.2">
      <c r="A8890" s="9"/>
      <c r="B8890" s="10"/>
      <c r="C8890" s="9"/>
      <c r="D8890" s="11"/>
      <c r="E8890" s="11"/>
      <c r="F8890" s="9"/>
      <c r="G8890" s="9"/>
      <c r="H8890" s="9"/>
      <c r="I8890" s="9"/>
      <c r="J8890" s="9"/>
      <c r="K8890" s="9"/>
      <c r="L8890" s="9"/>
      <c r="M8890" s="9"/>
      <c r="N8890" s="9"/>
      <c r="O8890" s="12"/>
      <c r="P8890" s="9"/>
      <c r="Q8890" s="9"/>
    </row>
    <row r="8891" spans="1:17" x14ac:dyDescent="0.2">
      <c r="A8891" s="9"/>
      <c r="B8891" s="10"/>
      <c r="C8891" s="9"/>
      <c r="D8891" s="11"/>
      <c r="E8891" s="11"/>
      <c r="F8891" s="9"/>
      <c r="G8891" s="9"/>
      <c r="H8891" s="9"/>
      <c r="I8891" s="9"/>
      <c r="J8891" s="9"/>
      <c r="K8891" s="9"/>
      <c r="L8891" s="9"/>
      <c r="M8891" s="9"/>
      <c r="N8891" s="9"/>
      <c r="O8891" s="12"/>
      <c r="P8891" s="9"/>
      <c r="Q8891" s="9"/>
    </row>
    <row r="8892" spans="1:17" x14ac:dyDescent="0.2">
      <c r="A8892" s="9"/>
      <c r="B8892" s="10"/>
      <c r="C8892" s="9"/>
      <c r="D8892" s="11"/>
      <c r="E8892" s="11"/>
      <c r="F8892" s="9"/>
      <c r="G8892" s="9"/>
      <c r="H8892" s="9"/>
      <c r="I8892" s="9"/>
      <c r="J8892" s="9"/>
      <c r="K8892" s="9"/>
      <c r="L8892" s="9"/>
      <c r="M8892" s="9"/>
      <c r="N8892" s="9"/>
      <c r="O8892" s="12"/>
      <c r="P8892" s="9"/>
      <c r="Q8892" s="9"/>
    </row>
    <row r="8893" spans="1:17" x14ac:dyDescent="0.2">
      <c r="A8893" s="9"/>
      <c r="B8893" s="10"/>
      <c r="C8893" s="9"/>
      <c r="D8893" s="11"/>
      <c r="E8893" s="11"/>
      <c r="F8893" s="9"/>
      <c r="G8893" s="9"/>
      <c r="H8893" s="9"/>
      <c r="I8893" s="9"/>
      <c r="J8893" s="9"/>
      <c r="K8893" s="9"/>
      <c r="L8893" s="9"/>
      <c r="M8893" s="9"/>
      <c r="N8893" s="9"/>
      <c r="O8893" s="12"/>
      <c r="P8893" s="9"/>
      <c r="Q8893" s="9"/>
    </row>
    <row r="8894" spans="1:17" x14ac:dyDescent="0.2">
      <c r="A8894" s="9"/>
      <c r="B8894" s="10"/>
      <c r="C8894" s="9"/>
      <c r="D8894" s="11"/>
      <c r="E8894" s="11"/>
      <c r="F8894" s="9"/>
      <c r="G8894" s="9"/>
      <c r="H8894" s="9"/>
      <c r="I8894" s="9"/>
      <c r="J8894" s="9"/>
      <c r="K8894" s="9"/>
      <c r="L8894" s="9"/>
      <c r="M8894" s="9"/>
      <c r="N8894" s="9"/>
      <c r="O8894" s="12"/>
      <c r="P8894" s="9"/>
      <c r="Q8894" s="9"/>
    </row>
    <row r="8895" spans="1:17" x14ac:dyDescent="0.2">
      <c r="A8895" s="9"/>
      <c r="B8895" s="10"/>
      <c r="C8895" s="9"/>
      <c r="D8895" s="11"/>
      <c r="E8895" s="11"/>
      <c r="F8895" s="9"/>
      <c r="G8895" s="9"/>
      <c r="H8895" s="9"/>
      <c r="I8895" s="9"/>
      <c r="J8895" s="9"/>
      <c r="K8895" s="9"/>
      <c r="L8895" s="9"/>
      <c r="M8895" s="9"/>
      <c r="N8895" s="9"/>
      <c r="O8895" s="12"/>
      <c r="P8895" s="9"/>
      <c r="Q8895" s="9"/>
    </row>
    <row r="8896" spans="1:17" x14ac:dyDescent="0.2">
      <c r="A8896" s="9"/>
      <c r="B8896" s="10"/>
      <c r="C8896" s="9"/>
      <c r="D8896" s="11"/>
      <c r="E8896" s="11"/>
      <c r="F8896" s="9"/>
      <c r="G8896" s="9"/>
      <c r="H8896" s="9"/>
      <c r="I8896" s="9"/>
      <c r="J8896" s="9"/>
      <c r="K8896" s="9"/>
      <c r="L8896" s="9"/>
      <c r="M8896" s="9"/>
      <c r="N8896" s="9"/>
      <c r="O8896" s="12"/>
      <c r="P8896" s="9"/>
      <c r="Q8896" s="9"/>
    </row>
    <row r="8897" spans="1:17" x14ac:dyDescent="0.2">
      <c r="A8897" s="9"/>
      <c r="B8897" s="10"/>
      <c r="C8897" s="9"/>
      <c r="D8897" s="11"/>
      <c r="E8897" s="11"/>
      <c r="F8897" s="9"/>
      <c r="G8897" s="9"/>
      <c r="H8897" s="9"/>
      <c r="I8897" s="9"/>
      <c r="J8897" s="9"/>
      <c r="K8897" s="9"/>
      <c r="L8897" s="9"/>
      <c r="M8897" s="9"/>
      <c r="N8897" s="9"/>
      <c r="O8897" s="12"/>
      <c r="P8897" s="9"/>
      <c r="Q8897" s="9"/>
    </row>
    <row r="8898" spans="1:17" x14ac:dyDescent="0.2">
      <c r="A8898" s="9"/>
      <c r="B8898" s="10"/>
      <c r="C8898" s="9"/>
      <c r="D8898" s="11"/>
      <c r="E8898" s="11"/>
      <c r="F8898" s="9"/>
      <c r="G8898" s="9"/>
      <c r="H8898" s="9"/>
      <c r="I8898" s="9"/>
      <c r="J8898" s="9"/>
      <c r="K8898" s="9"/>
      <c r="L8898" s="9"/>
      <c r="M8898" s="9"/>
      <c r="N8898" s="9"/>
      <c r="O8898" s="12"/>
      <c r="P8898" s="9"/>
      <c r="Q8898" s="9"/>
    </row>
    <row r="8899" spans="1:17" x14ac:dyDescent="0.2">
      <c r="A8899" s="9"/>
      <c r="B8899" s="10"/>
      <c r="C8899" s="9"/>
      <c r="D8899" s="11"/>
      <c r="E8899" s="11"/>
      <c r="F8899" s="9"/>
      <c r="G8899" s="9"/>
      <c r="H8899" s="9"/>
      <c r="I8899" s="9"/>
      <c r="J8899" s="9"/>
      <c r="K8899" s="9"/>
      <c r="L8899" s="9"/>
      <c r="M8899" s="9"/>
      <c r="N8899" s="9"/>
      <c r="O8899" s="12"/>
      <c r="P8899" s="9"/>
      <c r="Q8899" s="9"/>
    </row>
    <row r="8900" spans="1:17" x14ac:dyDescent="0.2">
      <c r="A8900" s="9"/>
      <c r="B8900" s="10"/>
      <c r="C8900" s="9"/>
      <c r="D8900" s="11"/>
      <c r="E8900" s="11"/>
      <c r="F8900" s="9"/>
      <c r="G8900" s="9"/>
      <c r="H8900" s="9"/>
      <c r="I8900" s="9"/>
      <c r="J8900" s="9"/>
      <c r="K8900" s="9"/>
      <c r="L8900" s="9"/>
      <c r="M8900" s="9"/>
      <c r="N8900" s="9"/>
      <c r="O8900" s="12"/>
      <c r="P8900" s="9"/>
      <c r="Q8900" s="9"/>
    </row>
    <row r="8901" spans="1:17" x14ac:dyDescent="0.2">
      <c r="A8901" s="9"/>
      <c r="B8901" s="10"/>
      <c r="C8901" s="9"/>
      <c r="D8901" s="11"/>
      <c r="E8901" s="11"/>
      <c r="F8901" s="9"/>
      <c r="G8901" s="9"/>
      <c r="H8901" s="9"/>
      <c r="I8901" s="9"/>
      <c r="J8901" s="9"/>
      <c r="K8901" s="9"/>
      <c r="L8901" s="9"/>
      <c r="M8901" s="9"/>
      <c r="N8901" s="9"/>
      <c r="O8901" s="12"/>
      <c r="P8901" s="9"/>
      <c r="Q8901" s="9"/>
    </row>
    <row r="8902" spans="1:17" x14ac:dyDescent="0.2">
      <c r="A8902" s="9"/>
      <c r="B8902" s="10"/>
      <c r="C8902" s="9"/>
      <c r="D8902" s="11"/>
      <c r="E8902" s="11"/>
      <c r="F8902" s="9"/>
      <c r="G8902" s="9"/>
      <c r="H8902" s="9"/>
      <c r="I8902" s="9"/>
      <c r="J8902" s="9"/>
      <c r="K8902" s="9"/>
      <c r="L8902" s="9"/>
      <c r="M8902" s="9"/>
      <c r="N8902" s="9"/>
      <c r="O8902" s="12"/>
      <c r="P8902" s="9"/>
      <c r="Q8902" s="9"/>
    </row>
    <row r="8903" spans="1:17" x14ac:dyDescent="0.2">
      <c r="A8903" s="9"/>
      <c r="B8903" s="10"/>
      <c r="C8903" s="9"/>
      <c r="D8903" s="11"/>
      <c r="E8903" s="11"/>
      <c r="F8903" s="9"/>
      <c r="G8903" s="9"/>
      <c r="H8903" s="9"/>
      <c r="I8903" s="9"/>
      <c r="J8903" s="9"/>
      <c r="K8903" s="9"/>
      <c r="L8903" s="9"/>
      <c r="M8903" s="9"/>
      <c r="N8903" s="9"/>
      <c r="O8903" s="12"/>
      <c r="P8903" s="9"/>
      <c r="Q8903" s="9"/>
    </row>
    <row r="8904" spans="1:17" x14ac:dyDescent="0.2">
      <c r="A8904" s="9"/>
      <c r="B8904" s="10"/>
      <c r="C8904" s="9"/>
      <c r="D8904" s="11"/>
      <c r="E8904" s="11"/>
      <c r="F8904" s="9"/>
      <c r="G8904" s="9"/>
      <c r="H8904" s="9"/>
      <c r="I8904" s="9"/>
      <c r="J8904" s="9"/>
      <c r="K8904" s="9"/>
      <c r="L8904" s="9"/>
      <c r="M8904" s="9"/>
      <c r="N8904" s="9"/>
      <c r="O8904" s="12"/>
      <c r="P8904" s="9"/>
      <c r="Q8904" s="9"/>
    </row>
    <row r="8905" spans="1:17" x14ac:dyDescent="0.2">
      <c r="A8905" s="9"/>
      <c r="B8905" s="10"/>
      <c r="C8905" s="9"/>
      <c r="D8905" s="11"/>
      <c r="E8905" s="11"/>
      <c r="F8905" s="9"/>
      <c r="G8905" s="9"/>
      <c r="H8905" s="9"/>
      <c r="I8905" s="9"/>
      <c r="J8905" s="9"/>
      <c r="K8905" s="9"/>
      <c r="L8905" s="9"/>
      <c r="M8905" s="9"/>
      <c r="N8905" s="9"/>
      <c r="O8905" s="12"/>
      <c r="P8905" s="9"/>
      <c r="Q8905" s="9"/>
    </row>
    <row r="8906" spans="1:17" x14ac:dyDescent="0.2">
      <c r="A8906" s="9"/>
      <c r="B8906" s="10"/>
      <c r="C8906" s="9"/>
      <c r="D8906" s="11"/>
      <c r="E8906" s="11"/>
      <c r="F8906" s="9"/>
      <c r="G8906" s="9"/>
      <c r="H8906" s="9"/>
      <c r="I8906" s="9"/>
      <c r="J8906" s="9"/>
      <c r="K8906" s="9"/>
      <c r="L8906" s="9"/>
      <c r="M8906" s="9"/>
      <c r="N8906" s="9"/>
      <c r="O8906" s="12"/>
      <c r="P8906" s="9"/>
      <c r="Q8906" s="9"/>
    </row>
    <row r="8907" spans="1:17" x14ac:dyDescent="0.2">
      <c r="A8907" s="9"/>
      <c r="B8907" s="10"/>
      <c r="C8907" s="9"/>
      <c r="D8907" s="11"/>
      <c r="E8907" s="11"/>
      <c r="F8907" s="9"/>
      <c r="G8907" s="9"/>
      <c r="H8907" s="9"/>
      <c r="I8907" s="9"/>
      <c r="J8907" s="9"/>
      <c r="K8907" s="9"/>
      <c r="L8907" s="9"/>
      <c r="M8907" s="9"/>
      <c r="N8907" s="9"/>
      <c r="O8907" s="12"/>
      <c r="P8907" s="9"/>
      <c r="Q8907" s="9"/>
    </row>
    <row r="8908" spans="1:17" x14ac:dyDescent="0.2">
      <c r="A8908" s="9"/>
      <c r="B8908" s="10"/>
      <c r="C8908" s="9"/>
      <c r="D8908" s="11"/>
      <c r="E8908" s="11"/>
      <c r="F8908" s="9"/>
      <c r="G8908" s="9"/>
      <c r="H8908" s="9"/>
      <c r="I8908" s="9"/>
      <c r="J8908" s="9"/>
      <c r="K8908" s="9"/>
      <c r="L8908" s="9"/>
      <c r="M8908" s="9"/>
      <c r="N8908" s="9"/>
      <c r="O8908" s="12"/>
      <c r="P8908" s="9"/>
      <c r="Q8908" s="9"/>
    </row>
    <row r="8909" spans="1:17" x14ac:dyDescent="0.2">
      <c r="A8909" s="9"/>
      <c r="B8909" s="10"/>
      <c r="C8909" s="9"/>
      <c r="D8909" s="11"/>
      <c r="E8909" s="11"/>
      <c r="F8909" s="9"/>
      <c r="G8909" s="9"/>
      <c r="H8909" s="9"/>
      <c r="I8909" s="9"/>
      <c r="J8909" s="9"/>
      <c r="K8909" s="9"/>
      <c r="L8909" s="9"/>
      <c r="M8909" s="9"/>
      <c r="N8909" s="9"/>
      <c r="O8909" s="12"/>
      <c r="P8909" s="9"/>
      <c r="Q8909" s="9"/>
    </row>
    <row r="8910" spans="1:17" x14ac:dyDescent="0.2">
      <c r="A8910" s="9"/>
      <c r="B8910" s="10"/>
      <c r="C8910" s="9"/>
      <c r="D8910" s="11"/>
      <c r="E8910" s="11"/>
      <c r="F8910" s="9"/>
      <c r="G8910" s="9"/>
      <c r="H8910" s="9"/>
      <c r="I8910" s="9"/>
      <c r="J8910" s="9"/>
      <c r="K8910" s="9"/>
      <c r="L8910" s="9"/>
      <c r="M8910" s="9"/>
      <c r="N8910" s="9"/>
      <c r="O8910" s="12"/>
      <c r="P8910" s="9"/>
      <c r="Q8910" s="9"/>
    </row>
    <row r="8911" spans="1:17" x14ac:dyDescent="0.2">
      <c r="A8911" s="9"/>
      <c r="B8911" s="10"/>
      <c r="C8911" s="9"/>
      <c r="D8911" s="11"/>
      <c r="E8911" s="11"/>
      <c r="F8911" s="9"/>
      <c r="G8911" s="9"/>
      <c r="H8911" s="9"/>
      <c r="I8911" s="9"/>
      <c r="J8911" s="9"/>
      <c r="K8911" s="9"/>
      <c r="L8911" s="9"/>
      <c r="M8911" s="9"/>
      <c r="N8911" s="9"/>
      <c r="O8911" s="12"/>
      <c r="P8911" s="9"/>
      <c r="Q8911" s="9"/>
    </row>
    <row r="8912" spans="1:17" x14ac:dyDescent="0.2">
      <c r="A8912" s="9"/>
      <c r="B8912" s="10"/>
      <c r="C8912" s="9"/>
      <c r="D8912" s="11"/>
      <c r="E8912" s="11"/>
      <c r="F8912" s="9"/>
      <c r="G8912" s="9"/>
      <c r="H8912" s="9"/>
      <c r="I8912" s="9"/>
      <c r="J8912" s="9"/>
      <c r="K8912" s="9"/>
      <c r="L8912" s="9"/>
      <c r="M8912" s="9"/>
      <c r="N8912" s="9"/>
      <c r="O8912" s="12"/>
      <c r="P8912" s="9"/>
      <c r="Q8912" s="9"/>
    </row>
    <row r="8913" spans="1:17" x14ac:dyDescent="0.2">
      <c r="A8913" s="9"/>
      <c r="B8913" s="10"/>
      <c r="C8913" s="9"/>
      <c r="D8913" s="11"/>
      <c r="E8913" s="11"/>
      <c r="F8913" s="9"/>
      <c r="G8913" s="9"/>
      <c r="H8913" s="9"/>
      <c r="I8913" s="9"/>
      <c r="J8913" s="9"/>
      <c r="K8913" s="9"/>
      <c r="L8913" s="9"/>
      <c r="M8913" s="9"/>
      <c r="N8913" s="9"/>
      <c r="O8913" s="12"/>
      <c r="P8913" s="9"/>
      <c r="Q8913" s="9"/>
    </row>
    <row r="8914" spans="1:17" x14ac:dyDescent="0.2">
      <c r="A8914" s="9"/>
      <c r="B8914" s="10"/>
      <c r="C8914" s="9"/>
      <c r="D8914" s="11"/>
      <c r="E8914" s="11"/>
      <c r="F8914" s="9"/>
      <c r="G8914" s="9"/>
      <c r="H8914" s="9"/>
      <c r="I8914" s="9"/>
      <c r="J8914" s="9"/>
      <c r="K8914" s="9"/>
      <c r="L8914" s="9"/>
      <c r="M8914" s="9"/>
      <c r="N8914" s="9"/>
      <c r="O8914" s="12"/>
      <c r="P8914" s="9"/>
      <c r="Q8914" s="9"/>
    </row>
    <row r="8915" spans="1:17" x14ac:dyDescent="0.2">
      <c r="A8915" s="9"/>
      <c r="B8915" s="10"/>
      <c r="C8915" s="9"/>
      <c r="D8915" s="11"/>
      <c r="E8915" s="11"/>
      <c r="F8915" s="9"/>
      <c r="G8915" s="9"/>
      <c r="H8915" s="9"/>
      <c r="I8915" s="9"/>
      <c r="J8915" s="9"/>
      <c r="K8915" s="9"/>
      <c r="L8915" s="9"/>
      <c r="M8915" s="9"/>
      <c r="N8915" s="9"/>
      <c r="O8915" s="12"/>
      <c r="P8915" s="9"/>
      <c r="Q8915" s="9"/>
    </row>
    <row r="8916" spans="1:17" x14ac:dyDescent="0.2">
      <c r="A8916" s="9"/>
      <c r="B8916" s="10"/>
      <c r="C8916" s="9"/>
      <c r="D8916" s="11"/>
      <c r="E8916" s="11"/>
      <c r="F8916" s="9"/>
      <c r="G8916" s="9"/>
      <c r="H8916" s="9"/>
      <c r="I8916" s="9"/>
      <c r="J8916" s="9"/>
      <c r="K8916" s="9"/>
      <c r="L8916" s="9"/>
      <c r="M8916" s="9"/>
      <c r="N8916" s="9"/>
      <c r="O8916" s="12"/>
      <c r="P8916" s="9"/>
      <c r="Q8916" s="9"/>
    </row>
    <row r="8917" spans="1:17" x14ac:dyDescent="0.2">
      <c r="A8917" s="9"/>
      <c r="B8917" s="10"/>
      <c r="C8917" s="9"/>
      <c r="D8917" s="11"/>
      <c r="E8917" s="11"/>
      <c r="F8917" s="9"/>
      <c r="G8917" s="9"/>
      <c r="H8917" s="9"/>
      <c r="I8917" s="9"/>
      <c r="J8917" s="9"/>
      <c r="K8917" s="9"/>
      <c r="L8917" s="9"/>
      <c r="M8917" s="9"/>
      <c r="N8917" s="9"/>
      <c r="O8917" s="12"/>
      <c r="P8917" s="9"/>
      <c r="Q8917" s="9"/>
    </row>
    <row r="8918" spans="1:17" x14ac:dyDescent="0.2">
      <c r="A8918" s="9"/>
      <c r="B8918" s="10"/>
      <c r="C8918" s="9"/>
      <c r="D8918" s="11"/>
      <c r="E8918" s="11"/>
      <c r="F8918" s="9"/>
      <c r="G8918" s="9"/>
      <c r="H8918" s="9"/>
      <c r="I8918" s="9"/>
      <c r="J8918" s="9"/>
      <c r="K8918" s="9"/>
      <c r="L8918" s="9"/>
      <c r="M8918" s="9"/>
      <c r="N8918" s="9"/>
      <c r="O8918" s="12"/>
      <c r="P8918" s="9"/>
      <c r="Q8918" s="9"/>
    </row>
    <row r="8919" spans="1:17" x14ac:dyDescent="0.2">
      <c r="A8919" s="9"/>
      <c r="B8919" s="10"/>
      <c r="C8919" s="9"/>
      <c r="D8919" s="11"/>
      <c r="E8919" s="11"/>
      <c r="F8919" s="9"/>
      <c r="G8919" s="9"/>
      <c r="H8919" s="9"/>
      <c r="I8919" s="9"/>
      <c r="J8919" s="9"/>
      <c r="K8919" s="9"/>
      <c r="L8919" s="9"/>
      <c r="M8919" s="9"/>
      <c r="N8919" s="9"/>
      <c r="O8919" s="12"/>
      <c r="P8919" s="9"/>
      <c r="Q8919" s="9"/>
    </row>
    <row r="8920" spans="1:17" x14ac:dyDescent="0.2">
      <c r="A8920" s="9"/>
      <c r="B8920" s="10"/>
      <c r="C8920" s="9"/>
      <c r="D8920" s="11"/>
      <c r="E8920" s="11"/>
      <c r="F8920" s="9"/>
      <c r="G8920" s="9"/>
      <c r="H8920" s="9"/>
      <c r="I8920" s="9"/>
      <c r="J8920" s="9"/>
      <c r="K8920" s="9"/>
      <c r="L8920" s="9"/>
      <c r="M8920" s="9"/>
      <c r="N8920" s="9"/>
      <c r="O8920" s="12"/>
      <c r="P8920" s="9"/>
      <c r="Q8920" s="9"/>
    </row>
    <row r="8921" spans="1:17" x14ac:dyDescent="0.2">
      <c r="A8921" s="9"/>
      <c r="B8921" s="10"/>
      <c r="C8921" s="9"/>
      <c r="D8921" s="11"/>
      <c r="E8921" s="11"/>
      <c r="F8921" s="9"/>
      <c r="G8921" s="9"/>
      <c r="H8921" s="9"/>
      <c r="I8921" s="9"/>
      <c r="J8921" s="9"/>
      <c r="K8921" s="9"/>
      <c r="L8921" s="9"/>
      <c r="M8921" s="9"/>
      <c r="N8921" s="9"/>
      <c r="O8921" s="12"/>
      <c r="P8921" s="9"/>
      <c r="Q8921" s="9"/>
    </row>
    <row r="8922" spans="1:17" x14ac:dyDescent="0.2">
      <c r="A8922" s="9"/>
      <c r="B8922" s="10"/>
      <c r="C8922" s="9"/>
      <c r="D8922" s="11"/>
      <c r="E8922" s="11"/>
      <c r="F8922" s="9"/>
      <c r="G8922" s="9"/>
      <c r="H8922" s="9"/>
      <c r="I8922" s="9"/>
      <c r="J8922" s="9"/>
      <c r="K8922" s="9"/>
      <c r="L8922" s="9"/>
      <c r="M8922" s="9"/>
      <c r="N8922" s="9"/>
      <c r="O8922" s="12"/>
      <c r="P8922" s="9"/>
      <c r="Q8922" s="9"/>
    </row>
    <row r="8923" spans="1:17" x14ac:dyDescent="0.2">
      <c r="A8923" s="9"/>
      <c r="B8923" s="10"/>
      <c r="C8923" s="9"/>
      <c r="D8923" s="11"/>
      <c r="E8923" s="11"/>
      <c r="F8923" s="9"/>
      <c r="G8923" s="9"/>
      <c r="H8923" s="9"/>
      <c r="I8923" s="9"/>
      <c r="J8923" s="9"/>
      <c r="K8923" s="9"/>
      <c r="L8923" s="9"/>
      <c r="M8923" s="9"/>
      <c r="N8923" s="9"/>
      <c r="O8923" s="12"/>
      <c r="P8923" s="9"/>
      <c r="Q8923" s="9"/>
    </row>
    <row r="8924" spans="1:17" x14ac:dyDescent="0.2">
      <c r="A8924" s="9"/>
      <c r="B8924" s="10"/>
      <c r="C8924" s="9"/>
      <c r="D8924" s="11"/>
      <c r="E8924" s="11"/>
      <c r="F8924" s="9"/>
      <c r="G8924" s="9"/>
      <c r="H8924" s="9"/>
      <c r="I8924" s="9"/>
      <c r="J8924" s="9"/>
      <c r="K8924" s="9"/>
      <c r="L8924" s="9"/>
      <c r="M8924" s="9"/>
      <c r="N8924" s="9"/>
      <c r="O8924" s="12"/>
      <c r="P8924" s="9"/>
      <c r="Q8924" s="9"/>
    </row>
    <row r="8925" spans="1:17" x14ac:dyDescent="0.2">
      <c r="A8925" s="9"/>
      <c r="B8925" s="10"/>
      <c r="C8925" s="9"/>
      <c r="D8925" s="11"/>
      <c r="E8925" s="11"/>
      <c r="F8925" s="9"/>
      <c r="G8925" s="9"/>
      <c r="H8925" s="9"/>
      <c r="I8925" s="9"/>
      <c r="J8925" s="9"/>
      <c r="K8925" s="9"/>
      <c r="L8925" s="9"/>
      <c r="M8925" s="9"/>
      <c r="N8925" s="9"/>
      <c r="O8925" s="12"/>
      <c r="P8925" s="9"/>
      <c r="Q8925" s="9"/>
    </row>
    <row r="8926" spans="1:17" x14ac:dyDescent="0.2">
      <c r="A8926" s="9"/>
      <c r="B8926" s="10"/>
      <c r="C8926" s="9"/>
      <c r="D8926" s="11"/>
      <c r="E8926" s="11"/>
      <c r="F8926" s="9"/>
      <c r="G8926" s="9"/>
      <c r="H8926" s="9"/>
      <c r="I8926" s="9"/>
      <c r="J8926" s="9"/>
      <c r="K8926" s="9"/>
      <c r="L8926" s="9"/>
      <c r="M8926" s="9"/>
      <c r="N8926" s="9"/>
      <c r="O8926" s="12"/>
      <c r="P8926" s="9"/>
      <c r="Q8926" s="9"/>
    </row>
    <row r="8927" spans="1:17" x14ac:dyDescent="0.2">
      <c r="A8927" s="9"/>
      <c r="B8927" s="10"/>
      <c r="C8927" s="9"/>
      <c r="D8927" s="11"/>
      <c r="E8927" s="11"/>
      <c r="F8927" s="9"/>
      <c r="G8927" s="9"/>
      <c r="H8927" s="9"/>
      <c r="I8927" s="9"/>
      <c r="J8927" s="9"/>
      <c r="K8927" s="9"/>
      <c r="L8927" s="9"/>
      <c r="M8927" s="9"/>
      <c r="N8927" s="9"/>
      <c r="O8927" s="12"/>
      <c r="P8927" s="9"/>
      <c r="Q8927" s="9"/>
    </row>
    <row r="8928" spans="1:17" x14ac:dyDescent="0.2">
      <c r="A8928" s="9"/>
      <c r="B8928" s="10"/>
      <c r="C8928" s="9"/>
      <c r="D8928" s="11"/>
      <c r="E8928" s="11"/>
      <c r="F8928" s="9"/>
      <c r="G8928" s="9"/>
      <c r="H8928" s="9"/>
      <c r="I8928" s="9"/>
      <c r="J8928" s="9"/>
      <c r="K8928" s="9"/>
      <c r="L8928" s="9"/>
      <c r="M8928" s="9"/>
      <c r="N8928" s="9"/>
      <c r="O8928" s="12"/>
      <c r="P8928" s="9"/>
      <c r="Q8928" s="9"/>
    </row>
    <row r="8929" spans="1:17" x14ac:dyDescent="0.2">
      <c r="A8929" s="9"/>
      <c r="B8929" s="10"/>
      <c r="C8929" s="9"/>
      <c r="D8929" s="11"/>
      <c r="E8929" s="11"/>
      <c r="F8929" s="9"/>
      <c r="G8929" s="9"/>
      <c r="H8929" s="9"/>
      <c r="I8929" s="9"/>
      <c r="J8929" s="9"/>
      <c r="K8929" s="9"/>
      <c r="L8929" s="9"/>
      <c r="M8929" s="9"/>
      <c r="N8929" s="9"/>
      <c r="O8929" s="12"/>
      <c r="P8929" s="9"/>
      <c r="Q8929" s="9"/>
    </row>
    <row r="8930" spans="1:17" x14ac:dyDescent="0.2">
      <c r="A8930" s="9"/>
      <c r="B8930" s="10"/>
      <c r="C8930" s="9"/>
      <c r="D8930" s="11"/>
      <c r="E8930" s="11"/>
      <c r="F8930" s="9"/>
      <c r="G8930" s="9"/>
      <c r="H8930" s="9"/>
      <c r="I8930" s="9"/>
      <c r="J8930" s="9"/>
      <c r="K8930" s="9"/>
      <c r="L8930" s="9"/>
      <c r="M8930" s="9"/>
      <c r="N8930" s="9"/>
      <c r="O8930" s="12"/>
      <c r="P8930" s="9"/>
      <c r="Q8930" s="9"/>
    </row>
    <row r="8931" spans="1:17" x14ac:dyDescent="0.2">
      <c r="A8931" s="9"/>
      <c r="B8931" s="10"/>
      <c r="C8931" s="9"/>
      <c r="D8931" s="11"/>
      <c r="E8931" s="11"/>
      <c r="F8931" s="9"/>
      <c r="G8931" s="9"/>
      <c r="H8931" s="9"/>
      <c r="I8931" s="9"/>
      <c r="J8931" s="9"/>
      <c r="K8931" s="9"/>
      <c r="L8931" s="9"/>
      <c r="M8931" s="9"/>
      <c r="N8931" s="9"/>
      <c r="O8931" s="12"/>
      <c r="P8931" s="9"/>
      <c r="Q8931" s="9"/>
    </row>
    <row r="8932" spans="1:17" x14ac:dyDescent="0.2">
      <c r="A8932" s="9"/>
      <c r="B8932" s="10"/>
      <c r="C8932" s="9"/>
      <c r="D8932" s="11"/>
      <c r="E8932" s="11"/>
      <c r="F8932" s="9"/>
      <c r="G8932" s="9"/>
      <c r="H8932" s="9"/>
      <c r="I8932" s="9"/>
      <c r="J8932" s="9"/>
      <c r="K8932" s="9"/>
      <c r="L8932" s="9"/>
      <c r="M8932" s="9"/>
      <c r="N8932" s="9"/>
      <c r="O8932" s="12"/>
      <c r="P8932" s="9"/>
      <c r="Q8932" s="9"/>
    </row>
    <row r="8933" spans="1:17" x14ac:dyDescent="0.2">
      <c r="A8933" s="9"/>
      <c r="B8933" s="10"/>
      <c r="C8933" s="9"/>
      <c r="D8933" s="11"/>
      <c r="E8933" s="11"/>
      <c r="F8933" s="9"/>
      <c r="G8933" s="9"/>
      <c r="H8933" s="9"/>
      <c r="I8933" s="9"/>
      <c r="J8933" s="9"/>
      <c r="K8933" s="9"/>
      <c r="L8933" s="9"/>
      <c r="M8933" s="9"/>
      <c r="N8933" s="9"/>
      <c r="O8933" s="12"/>
      <c r="P8933" s="9"/>
      <c r="Q8933" s="9"/>
    </row>
    <row r="8934" spans="1:17" x14ac:dyDescent="0.2">
      <c r="A8934" s="9"/>
      <c r="B8934" s="10"/>
      <c r="C8934" s="9"/>
      <c r="D8934" s="11"/>
      <c r="E8934" s="11"/>
      <c r="F8934" s="9"/>
      <c r="G8934" s="9"/>
      <c r="H8934" s="9"/>
      <c r="I8934" s="9"/>
      <c r="J8934" s="9"/>
      <c r="K8934" s="9"/>
      <c r="L8934" s="9"/>
      <c r="M8934" s="9"/>
      <c r="N8934" s="9"/>
      <c r="O8934" s="12"/>
      <c r="P8934" s="9"/>
      <c r="Q8934" s="9"/>
    </row>
    <row r="8935" spans="1:17" x14ac:dyDescent="0.2">
      <c r="A8935" s="9"/>
      <c r="B8935" s="10"/>
      <c r="C8935" s="9"/>
      <c r="D8935" s="11"/>
      <c r="E8935" s="11"/>
      <c r="F8935" s="9"/>
      <c r="G8935" s="9"/>
      <c r="H8935" s="9"/>
      <c r="I8935" s="9"/>
      <c r="J8935" s="9"/>
      <c r="K8935" s="9"/>
      <c r="L8935" s="9"/>
      <c r="M8935" s="9"/>
      <c r="N8935" s="9"/>
      <c r="O8935" s="12"/>
      <c r="P8935" s="9"/>
      <c r="Q8935" s="9"/>
    </row>
    <row r="8936" spans="1:17" x14ac:dyDescent="0.2">
      <c r="A8936" s="9"/>
      <c r="B8936" s="10"/>
      <c r="C8936" s="9"/>
      <c r="D8936" s="11"/>
      <c r="E8936" s="11"/>
      <c r="F8936" s="9"/>
      <c r="G8936" s="9"/>
      <c r="H8936" s="9"/>
      <c r="I8936" s="9"/>
      <c r="J8936" s="9"/>
      <c r="K8936" s="9"/>
      <c r="L8936" s="9"/>
      <c r="M8936" s="9"/>
      <c r="N8936" s="9"/>
      <c r="O8936" s="12"/>
      <c r="P8936" s="9"/>
      <c r="Q8936" s="9"/>
    </row>
    <row r="8937" spans="1:17" x14ac:dyDescent="0.2">
      <c r="A8937" s="9"/>
      <c r="B8937" s="10"/>
      <c r="C8937" s="9"/>
      <c r="D8937" s="11"/>
      <c r="E8937" s="11"/>
      <c r="F8937" s="9"/>
      <c r="G8937" s="9"/>
      <c r="H8937" s="9"/>
      <c r="I8937" s="9"/>
      <c r="J8937" s="9"/>
      <c r="K8937" s="9"/>
      <c r="L8937" s="9"/>
      <c r="M8937" s="9"/>
      <c r="N8937" s="9"/>
      <c r="O8937" s="12"/>
      <c r="P8937" s="9"/>
      <c r="Q8937" s="9"/>
    </row>
    <row r="8938" spans="1:17" x14ac:dyDescent="0.2">
      <c r="A8938" s="9"/>
      <c r="B8938" s="10"/>
      <c r="C8938" s="9"/>
      <c r="D8938" s="11"/>
      <c r="E8938" s="11"/>
      <c r="F8938" s="9"/>
      <c r="G8938" s="9"/>
      <c r="H8938" s="9"/>
      <c r="I8938" s="9"/>
      <c r="J8938" s="9"/>
      <c r="K8938" s="9"/>
      <c r="L8938" s="9"/>
      <c r="M8938" s="9"/>
      <c r="N8938" s="9"/>
      <c r="O8938" s="12"/>
      <c r="P8938" s="9"/>
      <c r="Q8938" s="9"/>
    </row>
    <row r="8939" spans="1:17" x14ac:dyDescent="0.2">
      <c r="A8939" s="9"/>
      <c r="B8939" s="10"/>
      <c r="C8939" s="9"/>
      <c r="D8939" s="11"/>
      <c r="E8939" s="11"/>
      <c r="F8939" s="9"/>
      <c r="G8939" s="9"/>
      <c r="H8939" s="9"/>
      <c r="I8939" s="9"/>
      <c r="J8939" s="9"/>
      <c r="K8939" s="9"/>
      <c r="L8939" s="9"/>
      <c r="M8939" s="9"/>
      <c r="N8939" s="9"/>
      <c r="O8939" s="12"/>
      <c r="P8939" s="9"/>
      <c r="Q8939" s="9"/>
    </row>
    <row r="8940" spans="1:17" x14ac:dyDescent="0.2">
      <c r="A8940" s="9"/>
      <c r="B8940" s="10"/>
      <c r="C8940" s="9"/>
      <c r="D8940" s="11"/>
      <c r="E8940" s="11"/>
      <c r="F8940" s="9"/>
      <c r="G8940" s="9"/>
      <c r="H8940" s="9"/>
      <c r="I8940" s="9"/>
      <c r="J8940" s="9"/>
      <c r="K8940" s="9"/>
      <c r="L8940" s="9"/>
      <c r="M8940" s="9"/>
      <c r="N8940" s="9"/>
      <c r="O8940" s="12"/>
      <c r="P8940" s="9"/>
      <c r="Q8940" s="9"/>
    </row>
    <row r="8941" spans="1:17" x14ac:dyDescent="0.2">
      <c r="A8941" s="9"/>
      <c r="B8941" s="10"/>
      <c r="C8941" s="9"/>
      <c r="D8941" s="11"/>
      <c r="E8941" s="11"/>
      <c r="F8941" s="9"/>
      <c r="G8941" s="9"/>
      <c r="H8941" s="9"/>
      <c r="I8941" s="9"/>
      <c r="J8941" s="9"/>
      <c r="K8941" s="9"/>
      <c r="L8941" s="9"/>
      <c r="M8941" s="9"/>
      <c r="N8941" s="9"/>
      <c r="O8941" s="12"/>
      <c r="P8941" s="9"/>
      <c r="Q8941" s="9"/>
    </row>
    <row r="8942" spans="1:17" x14ac:dyDescent="0.2">
      <c r="A8942" s="9"/>
      <c r="B8942" s="10"/>
      <c r="C8942" s="9"/>
      <c r="D8942" s="11"/>
      <c r="E8942" s="11"/>
      <c r="F8942" s="9"/>
      <c r="G8942" s="9"/>
      <c r="H8942" s="9"/>
      <c r="I8942" s="9"/>
      <c r="J8942" s="9"/>
      <c r="K8942" s="9"/>
      <c r="L8942" s="9"/>
      <c r="M8942" s="9"/>
      <c r="N8942" s="9"/>
      <c r="O8942" s="12"/>
      <c r="P8942" s="9"/>
      <c r="Q8942" s="9"/>
    </row>
    <row r="8943" spans="1:17" x14ac:dyDescent="0.2">
      <c r="A8943" s="9"/>
      <c r="B8943" s="10"/>
      <c r="C8943" s="9"/>
      <c r="D8943" s="11"/>
      <c r="E8943" s="11"/>
      <c r="F8943" s="9"/>
      <c r="G8943" s="9"/>
      <c r="H8943" s="9"/>
      <c r="I8943" s="9"/>
      <c r="J8943" s="9"/>
      <c r="K8943" s="9"/>
      <c r="L8943" s="9"/>
      <c r="M8943" s="9"/>
      <c r="N8943" s="9"/>
      <c r="O8943" s="12"/>
      <c r="P8943" s="9"/>
      <c r="Q8943" s="9"/>
    </row>
    <row r="8944" spans="1:17" x14ac:dyDescent="0.2">
      <c r="A8944" s="9"/>
      <c r="B8944" s="10"/>
      <c r="C8944" s="9"/>
      <c r="D8944" s="11"/>
      <c r="E8944" s="11"/>
      <c r="F8944" s="9"/>
      <c r="G8944" s="9"/>
      <c r="H8944" s="9"/>
      <c r="I8944" s="9"/>
      <c r="J8944" s="9"/>
      <c r="K8944" s="9"/>
      <c r="L8944" s="9"/>
      <c r="M8944" s="9"/>
      <c r="N8944" s="9"/>
      <c r="O8944" s="12"/>
      <c r="P8944" s="9"/>
      <c r="Q8944" s="9"/>
    </row>
    <row r="8945" spans="1:17" x14ac:dyDescent="0.2">
      <c r="A8945" s="9"/>
      <c r="B8945" s="10"/>
      <c r="C8945" s="9"/>
      <c r="D8945" s="11"/>
      <c r="E8945" s="11"/>
      <c r="F8945" s="9"/>
      <c r="G8945" s="9"/>
      <c r="H8945" s="9"/>
      <c r="I8945" s="9"/>
      <c r="J8945" s="9"/>
      <c r="K8945" s="9"/>
      <c r="L8945" s="9"/>
      <c r="M8945" s="9"/>
      <c r="N8945" s="9"/>
      <c r="O8945" s="12"/>
      <c r="P8945" s="9"/>
      <c r="Q8945" s="9"/>
    </row>
    <row r="8946" spans="1:17" x14ac:dyDescent="0.2">
      <c r="A8946" s="9"/>
      <c r="B8946" s="10"/>
      <c r="C8946" s="9"/>
      <c r="D8946" s="11"/>
      <c r="E8946" s="11"/>
      <c r="F8946" s="9"/>
      <c r="G8946" s="9"/>
      <c r="H8946" s="9"/>
      <c r="I8946" s="9"/>
      <c r="J8946" s="9"/>
      <c r="K8946" s="9"/>
      <c r="L8946" s="9"/>
      <c r="M8946" s="9"/>
      <c r="N8946" s="9"/>
      <c r="O8946" s="12"/>
      <c r="P8946" s="9"/>
      <c r="Q8946" s="9"/>
    </row>
    <row r="8947" spans="1:17" x14ac:dyDescent="0.2">
      <c r="A8947" s="9"/>
      <c r="B8947" s="10"/>
      <c r="C8947" s="9"/>
      <c r="D8947" s="11"/>
      <c r="E8947" s="11"/>
      <c r="F8947" s="9"/>
      <c r="G8947" s="9"/>
      <c r="H8947" s="9"/>
      <c r="I8947" s="9"/>
      <c r="J8947" s="9"/>
      <c r="K8947" s="9"/>
      <c r="L8947" s="9"/>
      <c r="M8947" s="9"/>
      <c r="N8947" s="9"/>
      <c r="O8947" s="12"/>
      <c r="P8947" s="9"/>
      <c r="Q8947" s="9"/>
    </row>
    <row r="8948" spans="1:17" x14ac:dyDescent="0.2">
      <c r="A8948" s="9"/>
      <c r="B8948" s="10"/>
      <c r="C8948" s="9"/>
      <c r="D8948" s="11"/>
      <c r="E8948" s="11"/>
      <c r="F8948" s="9"/>
      <c r="G8948" s="9"/>
      <c r="H8948" s="9"/>
      <c r="I8948" s="9"/>
      <c r="J8948" s="9"/>
      <c r="K8948" s="9"/>
      <c r="L8948" s="9"/>
      <c r="M8948" s="9"/>
      <c r="N8948" s="9"/>
      <c r="O8948" s="12"/>
      <c r="P8948" s="9"/>
      <c r="Q8948" s="9"/>
    </row>
    <row r="8949" spans="1:17" x14ac:dyDescent="0.2">
      <c r="A8949" s="9"/>
      <c r="B8949" s="10"/>
      <c r="C8949" s="9"/>
      <c r="D8949" s="11"/>
      <c r="E8949" s="11"/>
      <c r="F8949" s="9"/>
      <c r="G8949" s="9"/>
      <c r="H8949" s="9"/>
      <c r="I8949" s="9"/>
      <c r="J8949" s="9"/>
      <c r="K8949" s="9"/>
      <c r="L8949" s="9"/>
      <c r="M8949" s="9"/>
      <c r="N8949" s="9"/>
      <c r="O8949" s="12"/>
      <c r="P8949" s="9"/>
      <c r="Q8949" s="9"/>
    </row>
    <row r="8950" spans="1:17" x14ac:dyDescent="0.2">
      <c r="A8950" s="9"/>
      <c r="B8950" s="10"/>
      <c r="C8950" s="9"/>
      <c r="D8950" s="11"/>
      <c r="E8950" s="11"/>
      <c r="F8950" s="9"/>
      <c r="G8950" s="9"/>
      <c r="H8950" s="9"/>
      <c r="I8950" s="9"/>
      <c r="J8950" s="9"/>
      <c r="K8950" s="9"/>
      <c r="L8950" s="9"/>
      <c r="M8950" s="9"/>
      <c r="N8950" s="9"/>
      <c r="O8950" s="12"/>
      <c r="P8950" s="9"/>
      <c r="Q8950" s="9"/>
    </row>
    <row r="8951" spans="1:17" x14ac:dyDescent="0.2">
      <c r="A8951" s="9"/>
      <c r="B8951" s="10"/>
      <c r="C8951" s="9"/>
      <c r="D8951" s="11"/>
      <c r="E8951" s="11"/>
      <c r="F8951" s="9"/>
      <c r="G8951" s="9"/>
      <c r="H8951" s="9"/>
      <c r="I8951" s="9"/>
      <c r="J8951" s="9"/>
      <c r="K8951" s="9"/>
      <c r="L8951" s="9"/>
      <c r="M8951" s="9"/>
      <c r="N8951" s="9"/>
      <c r="O8951" s="12"/>
      <c r="P8951" s="9"/>
      <c r="Q8951" s="9"/>
    </row>
    <row r="8952" spans="1:17" x14ac:dyDescent="0.2">
      <c r="A8952" s="9"/>
      <c r="B8952" s="10"/>
      <c r="C8952" s="9"/>
      <c r="D8952" s="11"/>
      <c r="E8952" s="11"/>
      <c r="F8952" s="9"/>
      <c r="G8952" s="9"/>
      <c r="H8952" s="9"/>
      <c r="I8952" s="9"/>
      <c r="J8952" s="9"/>
      <c r="K8952" s="9"/>
      <c r="L8952" s="9"/>
      <c r="M8952" s="9"/>
      <c r="N8952" s="9"/>
      <c r="O8952" s="12"/>
      <c r="P8952" s="9"/>
      <c r="Q8952" s="9"/>
    </row>
    <row r="8953" spans="1:17" x14ac:dyDescent="0.2">
      <c r="A8953" s="9"/>
      <c r="B8953" s="10"/>
      <c r="C8953" s="9"/>
      <c r="D8953" s="11"/>
      <c r="E8953" s="11"/>
      <c r="F8953" s="9"/>
      <c r="G8953" s="9"/>
      <c r="H8953" s="9"/>
      <c r="I8953" s="9"/>
      <c r="J8953" s="9"/>
      <c r="K8953" s="9"/>
      <c r="L8953" s="9"/>
      <c r="M8953" s="9"/>
      <c r="N8953" s="9"/>
      <c r="O8953" s="12"/>
      <c r="P8953" s="9"/>
      <c r="Q8953" s="9"/>
    </row>
    <row r="8954" spans="1:17" x14ac:dyDescent="0.2">
      <c r="A8954" s="9"/>
      <c r="B8954" s="10"/>
      <c r="C8954" s="9"/>
      <c r="D8954" s="11"/>
      <c r="E8954" s="11"/>
      <c r="F8954" s="9"/>
      <c r="G8954" s="9"/>
      <c r="H8954" s="9"/>
      <c r="I8954" s="9"/>
      <c r="J8954" s="9"/>
      <c r="K8954" s="9"/>
      <c r="L8954" s="9"/>
      <c r="M8954" s="9"/>
      <c r="N8954" s="9"/>
      <c r="O8954" s="12"/>
      <c r="P8954" s="9"/>
      <c r="Q8954" s="9"/>
    </row>
    <row r="8955" spans="1:17" x14ac:dyDescent="0.2">
      <c r="A8955" s="9"/>
      <c r="B8955" s="10"/>
      <c r="C8955" s="9"/>
      <c r="D8955" s="11"/>
      <c r="E8955" s="11"/>
      <c r="F8955" s="9"/>
      <c r="G8955" s="9"/>
      <c r="H8955" s="9"/>
      <c r="I8955" s="9"/>
      <c r="J8955" s="9"/>
      <c r="K8955" s="9"/>
      <c r="L8955" s="9"/>
      <c r="M8955" s="9"/>
      <c r="N8955" s="9"/>
      <c r="O8955" s="12"/>
      <c r="P8955" s="9"/>
      <c r="Q8955" s="9"/>
    </row>
    <row r="8956" spans="1:17" x14ac:dyDescent="0.2">
      <c r="A8956" s="9"/>
      <c r="B8956" s="10"/>
      <c r="C8956" s="9"/>
      <c r="D8956" s="11"/>
      <c r="E8956" s="11"/>
      <c r="F8956" s="9"/>
      <c r="G8956" s="9"/>
      <c r="H8956" s="9"/>
      <c r="I8956" s="9"/>
      <c r="J8956" s="9"/>
      <c r="K8956" s="9"/>
      <c r="L8956" s="9"/>
      <c r="M8956" s="9"/>
      <c r="N8956" s="9"/>
      <c r="O8956" s="12"/>
      <c r="P8956" s="9"/>
      <c r="Q8956" s="9"/>
    </row>
    <row r="8957" spans="1:17" x14ac:dyDescent="0.2">
      <c r="A8957" s="9"/>
      <c r="B8957" s="10"/>
      <c r="C8957" s="9"/>
      <c r="D8957" s="11"/>
      <c r="E8957" s="11"/>
      <c r="F8957" s="9"/>
      <c r="G8957" s="9"/>
      <c r="H8957" s="9"/>
      <c r="I8957" s="9"/>
      <c r="J8957" s="9"/>
      <c r="K8957" s="9"/>
      <c r="L8957" s="9"/>
      <c r="M8957" s="9"/>
      <c r="N8957" s="9"/>
      <c r="O8957" s="12"/>
      <c r="P8957" s="9"/>
      <c r="Q8957" s="9"/>
    </row>
    <row r="8958" spans="1:17" x14ac:dyDescent="0.2">
      <c r="A8958" s="9"/>
      <c r="B8958" s="10"/>
      <c r="C8958" s="9"/>
      <c r="D8958" s="11"/>
      <c r="E8958" s="11"/>
      <c r="F8958" s="9"/>
      <c r="G8958" s="9"/>
      <c r="H8958" s="9"/>
      <c r="I8958" s="9"/>
      <c r="J8958" s="9"/>
      <c r="K8958" s="9"/>
      <c r="L8958" s="9"/>
      <c r="M8958" s="9"/>
      <c r="N8958" s="9"/>
      <c r="O8958" s="12"/>
      <c r="P8958" s="9"/>
      <c r="Q8958" s="9"/>
    </row>
    <row r="8959" spans="1:17" x14ac:dyDescent="0.2">
      <c r="A8959" s="9"/>
      <c r="B8959" s="10"/>
      <c r="C8959" s="9"/>
      <c r="D8959" s="11"/>
      <c r="E8959" s="11"/>
      <c r="F8959" s="9"/>
      <c r="G8959" s="9"/>
      <c r="H8959" s="9"/>
      <c r="I8959" s="9"/>
      <c r="J8959" s="9"/>
      <c r="K8959" s="9"/>
      <c r="L8959" s="9"/>
      <c r="M8959" s="9"/>
      <c r="N8959" s="9"/>
      <c r="O8959" s="12"/>
      <c r="P8959" s="9"/>
      <c r="Q8959" s="9"/>
    </row>
    <row r="8960" spans="1:17" x14ac:dyDescent="0.2">
      <c r="A8960" s="9"/>
      <c r="B8960" s="10"/>
      <c r="C8960" s="9"/>
      <c r="D8960" s="11"/>
      <c r="E8960" s="11"/>
      <c r="F8960" s="9"/>
      <c r="G8960" s="9"/>
      <c r="H8960" s="9"/>
      <c r="I8960" s="9"/>
      <c r="J8960" s="9"/>
      <c r="K8960" s="9"/>
      <c r="L8960" s="9"/>
      <c r="M8960" s="9"/>
      <c r="N8960" s="9"/>
      <c r="O8960" s="12"/>
      <c r="P8960" s="9"/>
      <c r="Q8960" s="9"/>
    </row>
    <row r="8961" spans="1:17" x14ac:dyDescent="0.2">
      <c r="A8961" s="9"/>
      <c r="B8961" s="10"/>
      <c r="C8961" s="9"/>
      <c r="D8961" s="11"/>
      <c r="E8961" s="11"/>
      <c r="F8961" s="9"/>
      <c r="G8961" s="9"/>
      <c r="H8961" s="9"/>
      <c r="I8961" s="9"/>
      <c r="J8961" s="9"/>
      <c r="K8961" s="9"/>
      <c r="L8961" s="9"/>
      <c r="M8961" s="9"/>
      <c r="N8961" s="9"/>
      <c r="O8961" s="12"/>
      <c r="P8961" s="9"/>
      <c r="Q8961" s="9"/>
    </row>
    <row r="8962" spans="1:17" x14ac:dyDescent="0.2">
      <c r="A8962" s="9"/>
      <c r="B8962" s="10"/>
      <c r="C8962" s="9"/>
      <c r="D8962" s="11"/>
      <c r="E8962" s="11"/>
      <c r="F8962" s="9"/>
      <c r="G8962" s="9"/>
      <c r="H8962" s="9"/>
      <c r="I8962" s="9"/>
      <c r="J8962" s="9"/>
      <c r="K8962" s="9"/>
      <c r="L8962" s="9"/>
      <c r="M8962" s="9"/>
      <c r="N8962" s="9"/>
      <c r="O8962" s="12"/>
      <c r="P8962" s="9"/>
      <c r="Q8962" s="9"/>
    </row>
    <row r="8963" spans="1:17" x14ac:dyDescent="0.2">
      <c r="A8963" s="9"/>
      <c r="B8963" s="10"/>
      <c r="C8963" s="9"/>
      <c r="D8963" s="11"/>
      <c r="E8963" s="11"/>
      <c r="F8963" s="9"/>
      <c r="G8963" s="9"/>
      <c r="H8963" s="9"/>
      <c r="I8963" s="9"/>
      <c r="J8963" s="9"/>
      <c r="K8963" s="9"/>
      <c r="L8963" s="9"/>
      <c r="M8963" s="9"/>
      <c r="N8963" s="9"/>
      <c r="O8963" s="12"/>
      <c r="P8963" s="9"/>
      <c r="Q8963" s="9"/>
    </row>
    <row r="8964" spans="1:17" x14ac:dyDescent="0.2">
      <c r="A8964" s="9"/>
      <c r="B8964" s="10"/>
      <c r="C8964" s="9"/>
      <c r="D8964" s="11"/>
      <c r="E8964" s="11"/>
      <c r="F8964" s="9"/>
      <c r="G8964" s="9"/>
      <c r="H8964" s="9"/>
      <c r="I8964" s="9"/>
      <c r="J8964" s="9"/>
      <c r="K8964" s="9"/>
      <c r="L8964" s="9"/>
      <c r="M8964" s="9"/>
      <c r="N8964" s="9"/>
      <c r="O8964" s="12"/>
      <c r="P8964" s="9"/>
      <c r="Q8964" s="9"/>
    </row>
    <row r="8965" spans="1:17" x14ac:dyDescent="0.2">
      <c r="A8965" s="9"/>
      <c r="B8965" s="10"/>
      <c r="C8965" s="9"/>
      <c r="D8965" s="11"/>
      <c r="E8965" s="11"/>
      <c r="F8965" s="9"/>
      <c r="G8965" s="9"/>
      <c r="H8965" s="9"/>
      <c r="I8965" s="9"/>
      <c r="J8965" s="9"/>
      <c r="K8965" s="9"/>
      <c r="L8965" s="9"/>
      <c r="M8965" s="9"/>
      <c r="N8965" s="9"/>
      <c r="O8965" s="12"/>
      <c r="P8965" s="9"/>
      <c r="Q8965" s="9"/>
    </row>
    <row r="8966" spans="1:17" x14ac:dyDescent="0.2">
      <c r="A8966" s="9"/>
      <c r="B8966" s="10"/>
      <c r="C8966" s="9"/>
      <c r="D8966" s="11"/>
      <c r="E8966" s="11"/>
      <c r="F8966" s="9"/>
      <c r="G8966" s="9"/>
      <c r="H8966" s="9"/>
      <c r="I8966" s="9"/>
      <c r="J8966" s="9"/>
      <c r="K8966" s="9"/>
      <c r="L8966" s="9"/>
      <c r="M8966" s="9"/>
      <c r="N8966" s="9"/>
      <c r="O8966" s="12"/>
      <c r="P8966" s="9"/>
      <c r="Q8966" s="9"/>
    </row>
    <row r="8967" spans="1:17" x14ac:dyDescent="0.2">
      <c r="A8967" s="9"/>
      <c r="B8967" s="10"/>
      <c r="C8967" s="9"/>
      <c r="D8967" s="11"/>
      <c r="E8967" s="11"/>
      <c r="F8967" s="9"/>
      <c r="G8967" s="9"/>
      <c r="H8967" s="9"/>
      <c r="I8967" s="9"/>
      <c r="J8967" s="9"/>
      <c r="K8967" s="9"/>
      <c r="L8967" s="9"/>
      <c r="M8967" s="9"/>
      <c r="N8967" s="9"/>
      <c r="O8967" s="12"/>
      <c r="P8967" s="9"/>
      <c r="Q8967" s="9"/>
    </row>
    <row r="8968" spans="1:17" x14ac:dyDescent="0.2">
      <c r="A8968" s="9"/>
      <c r="B8968" s="10"/>
      <c r="C8968" s="9"/>
      <c r="D8968" s="11"/>
      <c r="E8968" s="11"/>
      <c r="F8968" s="9"/>
      <c r="G8968" s="9"/>
      <c r="H8968" s="9"/>
      <c r="I8968" s="9"/>
      <c r="J8968" s="9"/>
      <c r="K8968" s="9"/>
      <c r="L8968" s="9"/>
      <c r="M8968" s="9"/>
      <c r="N8968" s="9"/>
      <c r="O8968" s="12"/>
      <c r="P8968" s="9"/>
      <c r="Q8968" s="9"/>
    </row>
    <row r="8969" spans="1:17" x14ac:dyDescent="0.2">
      <c r="A8969" s="9"/>
      <c r="B8969" s="10"/>
      <c r="C8969" s="9"/>
      <c r="D8969" s="11"/>
      <c r="E8969" s="11"/>
      <c r="F8969" s="9"/>
      <c r="G8969" s="9"/>
      <c r="H8969" s="9"/>
      <c r="I8969" s="9"/>
      <c r="J8969" s="9"/>
      <c r="K8969" s="9"/>
      <c r="L8969" s="9"/>
      <c r="M8969" s="9"/>
      <c r="N8969" s="9"/>
      <c r="O8969" s="12"/>
      <c r="P8969" s="9"/>
      <c r="Q8969" s="9"/>
    </row>
    <row r="8970" spans="1:17" x14ac:dyDescent="0.2">
      <c r="A8970" s="9"/>
      <c r="B8970" s="10"/>
      <c r="C8970" s="9"/>
      <c r="D8970" s="11"/>
      <c r="E8970" s="11"/>
      <c r="F8970" s="9"/>
      <c r="G8970" s="9"/>
      <c r="H8970" s="9"/>
      <c r="I8970" s="9"/>
      <c r="J8970" s="9"/>
      <c r="K8970" s="9"/>
      <c r="L8970" s="9"/>
      <c r="M8970" s="9"/>
      <c r="N8970" s="9"/>
      <c r="O8970" s="12"/>
      <c r="P8970" s="9"/>
      <c r="Q8970" s="9"/>
    </row>
    <row r="8971" spans="1:17" x14ac:dyDescent="0.2">
      <c r="A8971" s="9"/>
      <c r="B8971" s="10"/>
      <c r="C8971" s="9"/>
      <c r="D8971" s="11"/>
      <c r="E8971" s="11"/>
      <c r="F8971" s="9"/>
      <c r="G8971" s="9"/>
      <c r="H8971" s="9"/>
      <c r="I8971" s="9"/>
      <c r="J8971" s="9"/>
      <c r="K8971" s="9"/>
      <c r="L8971" s="9"/>
      <c r="M8971" s="9"/>
      <c r="N8971" s="9"/>
      <c r="O8971" s="12"/>
      <c r="P8971" s="9"/>
      <c r="Q8971" s="9"/>
    </row>
    <row r="8972" spans="1:17" x14ac:dyDescent="0.2">
      <c r="A8972" s="9"/>
      <c r="B8972" s="10"/>
      <c r="C8972" s="9"/>
      <c r="D8972" s="11"/>
      <c r="E8972" s="11"/>
      <c r="F8972" s="9"/>
      <c r="G8972" s="9"/>
      <c r="H8972" s="9"/>
      <c r="I8972" s="9"/>
      <c r="J8972" s="9"/>
      <c r="K8972" s="9"/>
      <c r="L8972" s="9"/>
      <c r="M8972" s="9"/>
      <c r="N8972" s="9"/>
      <c r="O8972" s="12"/>
      <c r="P8972" s="9"/>
      <c r="Q8972" s="9"/>
    </row>
    <row r="8973" spans="1:17" x14ac:dyDescent="0.2">
      <c r="A8973" s="9"/>
      <c r="B8973" s="10"/>
      <c r="C8973" s="9"/>
      <c r="D8973" s="11"/>
      <c r="E8973" s="11"/>
      <c r="F8973" s="9"/>
      <c r="G8973" s="9"/>
      <c r="H8973" s="9"/>
      <c r="I8973" s="9"/>
      <c r="J8973" s="9"/>
      <c r="K8973" s="9"/>
      <c r="L8973" s="9"/>
      <c r="M8973" s="9"/>
      <c r="N8973" s="9"/>
      <c r="O8973" s="12"/>
      <c r="P8973" s="9"/>
      <c r="Q8973" s="9"/>
    </row>
    <row r="8974" spans="1:17" x14ac:dyDescent="0.2">
      <c r="A8974" s="9"/>
      <c r="B8974" s="10"/>
      <c r="C8974" s="9"/>
      <c r="D8974" s="11"/>
      <c r="E8974" s="11"/>
      <c r="F8974" s="9"/>
      <c r="G8974" s="9"/>
      <c r="H8974" s="9"/>
      <c r="I8974" s="9"/>
      <c r="J8974" s="9"/>
      <c r="K8974" s="9"/>
      <c r="L8974" s="9"/>
      <c r="M8974" s="9"/>
      <c r="N8974" s="9"/>
      <c r="O8974" s="12"/>
      <c r="P8974" s="9"/>
      <c r="Q8974" s="9"/>
    </row>
    <row r="8975" spans="1:17" x14ac:dyDescent="0.2">
      <c r="A8975" s="9"/>
      <c r="B8975" s="10"/>
      <c r="C8975" s="9"/>
      <c r="D8975" s="11"/>
      <c r="E8975" s="11"/>
      <c r="F8975" s="9"/>
      <c r="G8975" s="9"/>
      <c r="H8975" s="9"/>
      <c r="I8975" s="9"/>
      <c r="J8975" s="9"/>
      <c r="K8975" s="9"/>
      <c r="L8975" s="9"/>
      <c r="M8975" s="9"/>
      <c r="N8975" s="9"/>
      <c r="O8975" s="12"/>
      <c r="P8975" s="9"/>
      <c r="Q8975" s="9"/>
    </row>
    <row r="8976" spans="1:17" x14ac:dyDescent="0.2">
      <c r="A8976" s="9"/>
      <c r="B8976" s="10"/>
      <c r="C8976" s="9"/>
      <c r="D8976" s="11"/>
      <c r="E8976" s="11"/>
      <c r="F8976" s="9"/>
      <c r="G8976" s="9"/>
      <c r="H8976" s="9"/>
      <c r="I8976" s="9"/>
      <c r="J8976" s="9"/>
      <c r="K8976" s="9"/>
      <c r="L8976" s="9"/>
      <c r="M8976" s="9"/>
      <c r="N8976" s="9"/>
      <c r="O8976" s="12"/>
      <c r="P8976" s="9"/>
      <c r="Q8976" s="9"/>
    </row>
    <row r="8977" spans="1:17" x14ac:dyDescent="0.2">
      <c r="A8977" s="9"/>
      <c r="B8977" s="10"/>
      <c r="C8977" s="9"/>
      <c r="D8977" s="11"/>
      <c r="E8977" s="11"/>
      <c r="F8977" s="9"/>
      <c r="G8977" s="9"/>
      <c r="H8977" s="9"/>
      <c r="I8977" s="9"/>
      <c r="J8977" s="9"/>
      <c r="K8977" s="9"/>
      <c r="L8977" s="9"/>
      <c r="M8977" s="9"/>
      <c r="N8977" s="9"/>
      <c r="O8977" s="12"/>
      <c r="P8977" s="9"/>
      <c r="Q8977" s="9"/>
    </row>
    <row r="8978" spans="1:17" x14ac:dyDescent="0.2">
      <c r="A8978" s="9"/>
      <c r="B8978" s="10"/>
      <c r="C8978" s="9"/>
      <c r="D8978" s="11"/>
      <c r="E8978" s="11"/>
      <c r="F8978" s="9"/>
      <c r="G8978" s="9"/>
      <c r="H8978" s="9"/>
      <c r="I8978" s="9"/>
      <c r="J8978" s="9"/>
      <c r="K8978" s="9"/>
      <c r="L8978" s="9"/>
      <c r="M8978" s="9"/>
      <c r="N8978" s="9"/>
      <c r="O8978" s="12"/>
      <c r="P8978" s="9"/>
      <c r="Q8978" s="9"/>
    </row>
    <row r="8979" spans="1:17" x14ac:dyDescent="0.2">
      <c r="A8979" s="9"/>
      <c r="B8979" s="10"/>
      <c r="C8979" s="9"/>
      <c r="D8979" s="11"/>
      <c r="E8979" s="11"/>
      <c r="F8979" s="9"/>
      <c r="G8979" s="9"/>
      <c r="H8979" s="9"/>
      <c r="I8979" s="9"/>
      <c r="J8979" s="9"/>
      <c r="K8979" s="9"/>
      <c r="L8979" s="9"/>
      <c r="M8979" s="9"/>
      <c r="N8979" s="9"/>
      <c r="O8979" s="12"/>
      <c r="P8979" s="9"/>
      <c r="Q8979" s="9"/>
    </row>
    <row r="8980" spans="1:17" x14ac:dyDescent="0.2">
      <c r="A8980" s="9"/>
      <c r="B8980" s="10"/>
      <c r="C8980" s="9"/>
      <c r="D8980" s="11"/>
      <c r="E8980" s="11"/>
      <c r="F8980" s="9"/>
      <c r="G8980" s="9"/>
      <c r="H8980" s="9"/>
      <c r="I8980" s="9"/>
      <c r="J8980" s="9"/>
      <c r="K8980" s="9"/>
      <c r="L8980" s="9"/>
      <c r="M8980" s="9"/>
      <c r="N8980" s="9"/>
      <c r="O8980" s="12"/>
      <c r="P8980" s="9"/>
      <c r="Q8980" s="9"/>
    </row>
    <row r="8981" spans="1:17" x14ac:dyDescent="0.2">
      <c r="A8981" s="9"/>
      <c r="B8981" s="10"/>
      <c r="C8981" s="9"/>
      <c r="D8981" s="11"/>
      <c r="E8981" s="11"/>
      <c r="F8981" s="9"/>
      <c r="G8981" s="9"/>
      <c r="H8981" s="9"/>
      <c r="I8981" s="9"/>
      <c r="J8981" s="9"/>
      <c r="K8981" s="9"/>
      <c r="L8981" s="9"/>
      <c r="M8981" s="9"/>
      <c r="N8981" s="9"/>
      <c r="O8981" s="12"/>
      <c r="P8981" s="9"/>
      <c r="Q8981" s="9"/>
    </row>
    <row r="8982" spans="1:17" x14ac:dyDescent="0.2">
      <c r="A8982" s="9"/>
      <c r="B8982" s="10"/>
      <c r="C8982" s="9"/>
      <c r="D8982" s="11"/>
      <c r="E8982" s="11"/>
      <c r="F8982" s="9"/>
      <c r="G8982" s="9"/>
      <c r="H8982" s="9"/>
      <c r="I8982" s="9"/>
      <c r="J8982" s="9"/>
      <c r="K8982" s="9"/>
      <c r="L8982" s="9"/>
      <c r="M8982" s="9"/>
      <c r="N8982" s="9"/>
      <c r="O8982" s="12"/>
      <c r="P8982" s="9"/>
      <c r="Q8982" s="9"/>
    </row>
    <row r="8983" spans="1:17" x14ac:dyDescent="0.2">
      <c r="A8983" s="9"/>
      <c r="B8983" s="10"/>
      <c r="C8983" s="9"/>
      <c r="D8983" s="11"/>
      <c r="E8983" s="11"/>
      <c r="F8983" s="9"/>
      <c r="G8983" s="9"/>
      <c r="H8983" s="9"/>
      <c r="I8983" s="9"/>
      <c r="J8983" s="9"/>
      <c r="K8983" s="9"/>
      <c r="L8983" s="9"/>
      <c r="M8983" s="9"/>
      <c r="N8983" s="9"/>
      <c r="O8983" s="12"/>
      <c r="P8983" s="9"/>
      <c r="Q8983" s="9"/>
    </row>
    <row r="8984" spans="1:17" x14ac:dyDescent="0.2">
      <c r="A8984" s="9"/>
      <c r="B8984" s="10"/>
      <c r="C8984" s="9"/>
      <c r="D8984" s="11"/>
      <c r="E8984" s="11"/>
      <c r="F8984" s="9"/>
      <c r="G8984" s="9"/>
      <c r="H8984" s="9"/>
      <c r="I8984" s="9"/>
      <c r="J8984" s="9"/>
      <c r="K8984" s="9"/>
      <c r="L8984" s="9"/>
      <c r="M8984" s="9"/>
      <c r="N8984" s="9"/>
      <c r="O8984" s="12"/>
      <c r="P8984" s="9"/>
      <c r="Q8984" s="9"/>
    </row>
    <row r="8985" spans="1:17" x14ac:dyDescent="0.2">
      <c r="A8985" s="9"/>
      <c r="B8985" s="10"/>
      <c r="C8985" s="9"/>
      <c r="D8985" s="11"/>
      <c r="E8985" s="11"/>
      <c r="F8985" s="9"/>
      <c r="G8985" s="9"/>
      <c r="H8985" s="9"/>
      <c r="I8985" s="9"/>
      <c r="J8985" s="9"/>
      <c r="K8985" s="9"/>
      <c r="L8985" s="9"/>
      <c r="M8985" s="9"/>
      <c r="N8985" s="9"/>
      <c r="O8985" s="12"/>
      <c r="P8985" s="9"/>
      <c r="Q8985" s="9"/>
    </row>
    <row r="8986" spans="1:17" x14ac:dyDescent="0.2">
      <c r="A8986" s="9"/>
      <c r="B8986" s="10"/>
      <c r="C8986" s="9"/>
      <c r="D8986" s="11"/>
      <c r="E8986" s="11"/>
      <c r="F8986" s="9"/>
      <c r="G8986" s="9"/>
      <c r="H8986" s="9"/>
      <c r="I8986" s="9"/>
      <c r="J8986" s="9"/>
      <c r="K8986" s="9"/>
      <c r="L8986" s="9"/>
      <c r="M8986" s="9"/>
      <c r="N8986" s="9"/>
      <c r="O8986" s="12"/>
      <c r="P8986" s="9"/>
      <c r="Q8986" s="9"/>
    </row>
    <row r="8987" spans="1:17" x14ac:dyDescent="0.2">
      <c r="A8987" s="9"/>
      <c r="B8987" s="10"/>
      <c r="C8987" s="9"/>
      <c r="D8987" s="11"/>
      <c r="E8987" s="11"/>
      <c r="F8987" s="9"/>
      <c r="G8987" s="9"/>
      <c r="H8987" s="9"/>
      <c r="I8987" s="9"/>
      <c r="J8987" s="9"/>
      <c r="K8987" s="9"/>
      <c r="L8987" s="9"/>
      <c r="M8987" s="9"/>
      <c r="N8987" s="9"/>
      <c r="O8987" s="12"/>
      <c r="P8987" s="9"/>
      <c r="Q8987" s="9"/>
    </row>
    <row r="8988" spans="1:17" x14ac:dyDescent="0.2">
      <c r="A8988" s="9"/>
      <c r="B8988" s="10"/>
      <c r="C8988" s="9"/>
      <c r="D8988" s="11"/>
      <c r="E8988" s="11"/>
      <c r="F8988" s="9"/>
      <c r="G8988" s="9"/>
      <c r="H8988" s="9"/>
      <c r="I8988" s="9"/>
      <c r="J8988" s="9"/>
      <c r="K8988" s="9"/>
      <c r="L8988" s="9"/>
      <c r="M8988" s="9"/>
      <c r="N8988" s="9"/>
      <c r="O8988" s="12"/>
      <c r="P8988" s="9"/>
      <c r="Q8988" s="9"/>
    </row>
    <row r="8989" spans="1:17" x14ac:dyDescent="0.2">
      <c r="A8989" s="9"/>
      <c r="B8989" s="10"/>
      <c r="C8989" s="9"/>
      <c r="D8989" s="11"/>
      <c r="E8989" s="11"/>
      <c r="F8989" s="9"/>
      <c r="G8989" s="9"/>
      <c r="H8989" s="9"/>
      <c r="I8989" s="9"/>
      <c r="J8989" s="9"/>
      <c r="K8989" s="9"/>
      <c r="L8989" s="9"/>
      <c r="M8989" s="9"/>
      <c r="N8989" s="9"/>
      <c r="O8989" s="12"/>
      <c r="P8989" s="9"/>
      <c r="Q8989" s="9"/>
    </row>
    <row r="8990" spans="1:17" x14ac:dyDescent="0.2">
      <c r="A8990" s="9"/>
      <c r="B8990" s="10"/>
      <c r="C8990" s="9"/>
      <c r="D8990" s="11"/>
      <c r="E8990" s="11"/>
      <c r="F8990" s="9"/>
      <c r="G8990" s="9"/>
      <c r="H8990" s="9"/>
      <c r="I8990" s="9"/>
      <c r="J8990" s="9"/>
      <c r="K8990" s="9"/>
      <c r="L8990" s="9"/>
      <c r="M8990" s="9"/>
      <c r="N8990" s="9"/>
      <c r="O8990" s="12"/>
      <c r="P8990" s="9"/>
      <c r="Q8990" s="9"/>
    </row>
    <row r="8991" spans="1:17" x14ac:dyDescent="0.2">
      <c r="A8991" s="9"/>
      <c r="B8991" s="10"/>
      <c r="C8991" s="9"/>
      <c r="D8991" s="11"/>
      <c r="E8991" s="11"/>
      <c r="F8991" s="9"/>
      <c r="G8991" s="9"/>
      <c r="H8991" s="9"/>
      <c r="I8991" s="9"/>
      <c r="J8991" s="9"/>
      <c r="K8991" s="9"/>
      <c r="L8991" s="9"/>
      <c r="M8991" s="9"/>
      <c r="N8991" s="9"/>
      <c r="O8991" s="12"/>
      <c r="P8991" s="9"/>
      <c r="Q8991" s="9"/>
    </row>
    <row r="8992" spans="1:17" x14ac:dyDescent="0.2">
      <c r="A8992" s="9"/>
      <c r="B8992" s="10"/>
      <c r="C8992" s="9"/>
      <c r="D8992" s="11"/>
      <c r="E8992" s="11"/>
      <c r="F8992" s="9"/>
      <c r="G8992" s="9"/>
      <c r="H8992" s="9"/>
      <c r="I8992" s="9"/>
      <c r="J8992" s="9"/>
      <c r="K8992" s="9"/>
      <c r="L8992" s="9"/>
      <c r="M8992" s="9"/>
      <c r="N8992" s="9"/>
      <c r="O8992" s="12"/>
      <c r="P8992" s="9"/>
      <c r="Q8992" s="9"/>
    </row>
    <row r="8993" spans="1:17" x14ac:dyDescent="0.2">
      <c r="A8993" s="9"/>
      <c r="B8993" s="10"/>
      <c r="C8993" s="9"/>
      <c r="D8993" s="11"/>
      <c r="E8993" s="11"/>
      <c r="F8993" s="9"/>
      <c r="G8993" s="9"/>
      <c r="H8993" s="9"/>
      <c r="I8993" s="9"/>
      <c r="J8993" s="9"/>
      <c r="K8993" s="9"/>
      <c r="L8993" s="9"/>
      <c r="M8993" s="9"/>
      <c r="N8993" s="9"/>
      <c r="O8993" s="12"/>
      <c r="P8993" s="9"/>
      <c r="Q8993" s="9"/>
    </row>
    <row r="8994" spans="1:17" x14ac:dyDescent="0.2">
      <c r="A8994" s="9"/>
      <c r="B8994" s="10"/>
      <c r="C8994" s="9"/>
      <c r="D8994" s="11"/>
      <c r="E8994" s="11"/>
      <c r="F8994" s="9"/>
      <c r="G8994" s="9"/>
      <c r="H8994" s="9"/>
      <c r="I8994" s="9"/>
      <c r="J8994" s="9"/>
      <c r="K8994" s="9"/>
      <c r="L8994" s="9"/>
      <c r="M8994" s="9"/>
      <c r="N8994" s="9"/>
      <c r="O8994" s="12"/>
      <c r="P8994" s="9"/>
      <c r="Q8994" s="9"/>
    </row>
    <row r="8995" spans="1:17" x14ac:dyDescent="0.2">
      <c r="A8995" s="9"/>
      <c r="B8995" s="10"/>
      <c r="C8995" s="9"/>
      <c r="D8995" s="11"/>
      <c r="E8995" s="11"/>
      <c r="F8995" s="9"/>
      <c r="G8995" s="9"/>
      <c r="H8995" s="9"/>
      <c r="I8995" s="9"/>
      <c r="J8995" s="9"/>
      <c r="K8995" s="9"/>
      <c r="L8995" s="9"/>
      <c r="M8995" s="9"/>
      <c r="N8995" s="9"/>
      <c r="O8995" s="12"/>
      <c r="P8995" s="9"/>
      <c r="Q8995" s="9"/>
    </row>
    <row r="8996" spans="1:17" x14ac:dyDescent="0.2">
      <c r="A8996" s="9"/>
      <c r="B8996" s="10"/>
      <c r="C8996" s="9"/>
      <c r="D8996" s="11"/>
      <c r="E8996" s="11"/>
      <c r="F8996" s="9"/>
      <c r="G8996" s="9"/>
      <c r="H8996" s="9"/>
      <c r="I8996" s="9"/>
      <c r="J8996" s="9"/>
      <c r="K8996" s="9"/>
      <c r="L8996" s="9"/>
      <c r="M8996" s="9"/>
      <c r="N8996" s="9"/>
      <c r="O8996" s="12"/>
      <c r="P8996" s="9"/>
      <c r="Q8996" s="9"/>
    </row>
    <row r="8997" spans="1:17" x14ac:dyDescent="0.2">
      <c r="A8997" s="9"/>
      <c r="B8997" s="10"/>
      <c r="C8997" s="9"/>
      <c r="D8997" s="11"/>
      <c r="E8997" s="11"/>
      <c r="F8997" s="9"/>
      <c r="G8997" s="9"/>
      <c r="H8997" s="9"/>
      <c r="I8997" s="9"/>
      <c r="J8997" s="9"/>
      <c r="K8997" s="9"/>
      <c r="L8997" s="9"/>
      <c r="M8997" s="9"/>
      <c r="N8997" s="9"/>
      <c r="O8997" s="12"/>
      <c r="P8997" s="9"/>
      <c r="Q8997" s="9"/>
    </row>
    <row r="8998" spans="1:17" x14ac:dyDescent="0.2">
      <c r="A8998" s="9"/>
      <c r="B8998" s="10"/>
      <c r="C8998" s="9"/>
      <c r="D8998" s="11"/>
      <c r="E8998" s="11"/>
      <c r="F8998" s="9"/>
      <c r="G8998" s="9"/>
      <c r="H8998" s="9"/>
      <c r="I8998" s="9"/>
      <c r="J8998" s="9"/>
      <c r="K8998" s="9"/>
      <c r="L8998" s="9"/>
      <c r="M8998" s="9"/>
      <c r="N8998" s="9"/>
      <c r="O8998" s="12"/>
      <c r="P8998" s="9"/>
      <c r="Q8998" s="9"/>
    </row>
    <row r="8999" spans="1:17" x14ac:dyDescent="0.2">
      <c r="A8999" s="9"/>
      <c r="B8999" s="10"/>
      <c r="C8999" s="9"/>
      <c r="D8999" s="11"/>
      <c r="E8999" s="11"/>
      <c r="F8999" s="9"/>
      <c r="G8999" s="9"/>
      <c r="H8999" s="9"/>
      <c r="I8999" s="9"/>
      <c r="J8999" s="9"/>
      <c r="K8999" s="9"/>
      <c r="L8999" s="9"/>
      <c r="M8999" s="9"/>
      <c r="N8999" s="9"/>
      <c r="O8999" s="12"/>
      <c r="P8999" s="9"/>
      <c r="Q8999" s="9"/>
    </row>
    <row r="9000" spans="1:17" x14ac:dyDescent="0.2">
      <c r="A9000" s="9"/>
      <c r="B9000" s="10"/>
      <c r="C9000" s="9"/>
      <c r="D9000" s="11"/>
      <c r="E9000" s="11"/>
      <c r="F9000" s="9"/>
      <c r="G9000" s="9"/>
      <c r="H9000" s="9"/>
      <c r="I9000" s="9"/>
      <c r="J9000" s="9"/>
      <c r="K9000" s="9"/>
      <c r="L9000" s="9"/>
      <c r="M9000" s="9"/>
      <c r="N9000" s="9"/>
      <c r="O9000" s="12"/>
      <c r="P9000" s="9"/>
      <c r="Q9000" s="9"/>
    </row>
    <row r="9001" spans="1:17" x14ac:dyDescent="0.2">
      <c r="A9001" s="9"/>
      <c r="B9001" s="10"/>
      <c r="C9001" s="9"/>
      <c r="D9001" s="11"/>
      <c r="E9001" s="11"/>
      <c r="F9001" s="9"/>
      <c r="G9001" s="9"/>
      <c r="H9001" s="9"/>
      <c r="I9001" s="9"/>
      <c r="J9001" s="9"/>
      <c r="K9001" s="9"/>
      <c r="L9001" s="9"/>
      <c r="M9001" s="9"/>
      <c r="N9001" s="9"/>
      <c r="O9001" s="12"/>
      <c r="P9001" s="9"/>
      <c r="Q9001" s="9"/>
    </row>
    <row r="9002" spans="1:17" x14ac:dyDescent="0.2">
      <c r="A9002" s="9"/>
      <c r="B9002" s="10"/>
      <c r="C9002" s="9"/>
      <c r="D9002" s="11"/>
      <c r="E9002" s="11"/>
      <c r="F9002" s="9"/>
      <c r="G9002" s="9"/>
      <c r="H9002" s="9"/>
      <c r="I9002" s="9"/>
      <c r="J9002" s="9"/>
      <c r="K9002" s="9"/>
      <c r="L9002" s="9"/>
      <c r="M9002" s="9"/>
      <c r="N9002" s="9"/>
      <c r="O9002" s="12"/>
      <c r="P9002" s="9"/>
      <c r="Q9002" s="9"/>
    </row>
    <row r="9003" spans="1:17" x14ac:dyDescent="0.2">
      <c r="A9003" s="9"/>
      <c r="B9003" s="10"/>
      <c r="C9003" s="9"/>
      <c r="D9003" s="11"/>
      <c r="E9003" s="11"/>
      <c r="F9003" s="9"/>
      <c r="G9003" s="9"/>
      <c r="H9003" s="9"/>
      <c r="I9003" s="9"/>
      <c r="J9003" s="9"/>
      <c r="K9003" s="9"/>
      <c r="L9003" s="9"/>
      <c r="M9003" s="9"/>
      <c r="N9003" s="9"/>
      <c r="O9003" s="12"/>
      <c r="P9003" s="9"/>
      <c r="Q9003" s="9"/>
    </row>
    <row r="9004" spans="1:17" x14ac:dyDescent="0.2">
      <c r="A9004" s="9"/>
      <c r="B9004" s="10"/>
      <c r="C9004" s="9"/>
      <c r="D9004" s="11"/>
      <c r="E9004" s="11"/>
      <c r="F9004" s="9"/>
      <c r="G9004" s="9"/>
      <c r="H9004" s="9"/>
      <c r="I9004" s="9"/>
      <c r="J9004" s="9"/>
      <c r="K9004" s="9"/>
      <c r="L9004" s="9"/>
      <c r="M9004" s="9"/>
      <c r="N9004" s="9"/>
      <c r="O9004" s="12"/>
      <c r="P9004" s="9"/>
      <c r="Q9004" s="9"/>
    </row>
    <row r="9005" spans="1:17" x14ac:dyDescent="0.2">
      <c r="A9005" s="9"/>
      <c r="B9005" s="10"/>
      <c r="C9005" s="9"/>
      <c r="D9005" s="11"/>
      <c r="E9005" s="11"/>
      <c r="F9005" s="9"/>
      <c r="G9005" s="9"/>
      <c r="H9005" s="9"/>
      <c r="I9005" s="9"/>
      <c r="J9005" s="9"/>
      <c r="K9005" s="9"/>
      <c r="L9005" s="9"/>
      <c r="M9005" s="9"/>
      <c r="N9005" s="9"/>
      <c r="O9005" s="12"/>
      <c r="P9005" s="9"/>
      <c r="Q9005" s="9"/>
    </row>
    <row r="9006" spans="1:17" x14ac:dyDescent="0.2">
      <c r="A9006" s="9"/>
      <c r="B9006" s="10"/>
      <c r="C9006" s="9"/>
      <c r="D9006" s="11"/>
      <c r="E9006" s="11"/>
      <c r="F9006" s="9"/>
      <c r="G9006" s="9"/>
      <c r="H9006" s="9"/>
      <c r="I9006" s="9"/>
      <c r="J9006" s="9"/>
      <c r="K9006" s="9"/>
      <c r="L9006" s="9"/>
      <c r="M9006" s="9"/>
      <c r="N9006" s="9"/>
      <c r="O9006" s="12"/>
      <c r="P9006" s="9"/>
      <c r="Q9006" s="9"/>
    </row>
    <row r="9007" spans="1:17" x14ac:dyDescent="0.2">
      <c r="A9007" s="9"/>
      <c r="B9007" s="10"/>
      <c r="C9007" s="9"/>
      <c r="D9007" s="11"/>
      <c r="E9007" s="11"/>
      <c r="F9007" s="9"/>
      <c r="G9007" s="9"/>
      <c r="H9007" s="9"/>
      <c r="I9007" s="9"/>
      <c r="J9007" s="9"/>
      <c r="K9007" s="9"/>
      <c r="L9007" s="9"/>
      <c r="M9007" s="9"/>
      <c r="N9007" s="9"/>
      <c r="O9007" s="12"/>
      <c r="P9007" s="9"/>
      <c r="Q9007" s="9"/>
    </row>
    <row r="9008" spans="1:17" x14ac:dyDescent="0.2">
      <c r="A9008" s="9"/>
      <c r="B9008" s="10"/>
      <c r="C9008" s="9"/>
      <c r="D9008" s="11"/>
      <c r="E9008" s="11"/>
      <c r="F9008" s="9"/>
      <c r="G9008" s="9"/>
      <c r="H9008" s="9"/>
      <c r="I9008" s="9"/>
      <c r="J9008" s="9"/>
      <c r="K9008" s="9"/>
      <c r="L9008" s="9"/>
      <c r="M9008" s="9"/>
      <c r="N9008" s="9"/>
      <c r="O9008" s="12"/>
      <c r="P9008" s="9"/>
      <c r="Q9008" s="9"/>
    </row>
    <row r="9009" spans="1:17" x14ac:dyDescent="0.2">
      <c r="A9009" s="9"/>
      <c r="B9009" s="10"/>
      <c r="C9009" s="9"/>
      <c r="D9009" s="11"/>
      <c r="E9009" s="11"/>
      <c r="F9009" s="9"/>
      <c r="G9009" s="9"/>
      <c r="H9009" s="9"/>
      <c r="I9009" s="9"/>
      <c r="J9009" s="9"/>
      <c r="K9009" s="9"/>
      <c r="L9009" s="9"/>
      <c r="M9009" s="9"/>
      <c r="N9009" s="9"/>
      <c r="O9009" s="12"/>
      <c r="P9009" s="9"/>
      <c r="Q9009" s="9"/>
    </row>
    <row r="9010" spans="1:17" x14ac:dyDescent="0.2">
      <c r="A9010" s="9"/>
      <c r="B9010" s="10"/>
      <c r="C9010" s="9"/>
      <c r="D9010" s="11"/>
      <c r="E9010" s="11"/>
      <c r="F9010" s="9"/>
      <c r="G9010" s="9"/>
      <c r="H9010" s="9"/>
      <c r="I9010" s="9"/>
      <c r="J9010" s="9"/>
      <c r="K9010" s="9"/>
      <c r="L9010" s="9"/>
      <c r="M9010" s="9"/>
      <c r="N9010" s="9"/>
      <c r="O9010" s="12"/>
      <c r="P9010" s="9"/>
      <c r="Q9010" s="9"/>
    </row>
    <row r="9011" spans="1:17" x14ac:dyDescent="0.2">
      <c r="A9011" s="9"/>
      <c r="B9011" s="10"/>
      <c r="C9011" s="9"/>
      <c r="D9011" s="11"/>
      <c r="E9011" s="11"/>
      <c r="F9011" s="9"/>
      <c r="G9011" s="9"/>
      <c r="H9011" s="9"/>
      <c r="I9011" s="9"/>
      <c r="J9011" s="9"/>
      <c r="K9011" s="9"/>
      <c r="L9011" s="9"/>
      <c r="M9011" s="9"/>
      <c r="N9011" s="9"/>
      <c r="O9011" s="12"/>
      <c r="P9011" s="9"/>
      <c r="Q9011" s="9"/>
    </row>
    <row r="9012" spans="1:17" x14ac:dyDescent="0.2">
      <c r="A9012" s="9"/>
      <c r="B9012" s="10"/>
      <c r="C9012" s="9"/>
      <c r="D9012" s="11"/>
      <c r="E9012" s="11"/>
      <c r="F9012" s="9"/>
      <c r="G9012" s="9"/>
      <c r="H9012" s="9"/>
      <c r="I9012" s="9"/>
      <c r="J9012" s="9"/>
      <c r="K9012" s="9"/>
      <c r="L9012" s="9"/>
      <c r="M9012" s="9"/>
      <c r="N9012" s="9"/>
      <c r="O9012" s="12"/>
      <c r="P9012" s="9"/>
      <c r="Q9012" s="9"/>
    </row>
    <row r="9013" spans="1:17" x14ac:dyDescent="0.2">
      <c r="A9013" s="9"/>
      <c r="B9013" s="10"/>
      <c r="C9013" s="9"/>
      <c r="D9013" s="11"/>
      <c r="E9013" s="11"/>
      <c r="F9013" s="9"/>
      <c r="G9013" s="9"/>
      <c r="H9013" s="9"/>
      <c r="I9013" s="9"/>
      <c r="J9013" s="9"/>
      <c r="K9013" s="9"/>
      <c r="L9013" s="9"/>
      <c r="M9013" s="9"/>
      <c r="N9013" s="9"/>
      <c r="O9013" s="12"/>
      <c r="P9013" s="9"/>
      <c r="Q9013" s="9"/>
    </row>
    <row r="9014" spans="1:17" x14ac:dyDescent="0.2">
      <c r="A9014" s="9"/>
      <c r="B9014" s="10"/>
      <c r="C9014" s="9"/>
      <c r="D9014" s="11"/>
      <c r="E9014" s="11"/>
      <c r="F9014" s="9"/>
      <c r="G9014" s="9"/>
      <c r="H9014" s="9"/>
      <c r="I9014" s="9"/>
      <c r="J9014" s="9"/>
      <c r="K9014" s="9"/>
      <c r="L9014" s="9"/>
      <c r="M9014" s="9"/>
      <c r="N9014" s="9"/>
      <c r="O9014" s="12"/>
      <c r="P9014" s="9"/>
      <c r="Q9014" s="9"/>
    </row>
    <row r="9015" spans="1:17" x14ac:dyDescent="0.2">
      <c r="A9015" s="9"/>
      <c r="B9015" s="10"/>
      <c r="C9015" s="9"/>
      <c r="D9015" s="11"/>
      <c r="E9015" s="11"/>
      <c r="F9015" s="9"/>
      <c r="G9015" s="9"/>
      <c r="H9015" s="9"/>
      <c r="I9015" s="9"/>
      <c r="J9015" s="9"/>
      <c r="K9015" s="9"/>
      <c r="L9015" s="9"/>
      <c r="M9015" s="9"/>
      <c r="N9015" s="9"/>
      <c r="O9015" s="12"/>
      <c r="P9015" s="9"/>
      <c r="Q9015" s="9"/>
    </row>
    <row r="9016" spans="1:17" x14ac:dyDescent="0.2">
      <c r="A9016" s="9"/>
      <c r="B9016" s="10"/>
      <c r="C9016" s="9"/>
      <c r="D9016" s="11"/>
      <c r="E9016" s="11"/>
      <c r="F9016" s="9"/>
      <c r="G9016" s="9"/>
      <c r="H9016" s="9"/>
      <c r="I9016" s="9"/>
      <c r="J9016" s="9"/>
      <c r="K9016" s="9"/>
      <c r="L9016" s="9"/>
      <c r="M9016" s="9"/>
      <c r="N9016" s="9"/>
      <c r="O9016" s="12"/>
      <c r="P9016" s="9"/>
      <c r="Q9016" s="9"/>
    </row>
    <row r="9017" spans="1:17" x14ac:dyDescent="0.2">
      <c r="A9017" s="9"/>
      <c r="B9017" s="10"/>
      <c r="C9017" s="9"/>
      <c r="D9017" s="11"/>
      <c r="E9017" s="11"/>
      <c r="F9017" s="9"/>
      <c r="G9017" s="9"/>
      <c r="H9017" s="9"/>
      <c r="I9017" s="9"/>
      <c r="J9017" s="9"/>
      <c r="K9017" s="9"/>
      <c r="L9017" s="9"/>
      <c r="M9017" s="9"/>
      <c r="N9017" s="9"/>
      <c r="O9017" s="12"/>
      <c r="P9017" s="9"/>
      <c r="Q9017" s="9"/>
    </row>
    <row r="9018" spans="1:17" x14ac:dyDescent="0.2">
      <c r="A9018" s="9"/>
      <c r="B9018" s="10"/>
      <c r="C9018" s="9"/>
      <c r="D9018" s="11"/>
      <c r="E9018" s="11"/>
      <c r="F9018" s="9"/>
      <c r="G9018" s="9"/>
      <c r="H9018" s="9"/>
      <c r="I9018" s="9"/>
      <c r="J9018" s="9"/>
      <c r="K9018" s="9"/>
      <c r="L9018" s="9"/>
      <c r="M9018" s="9"/>
      <c r="N9018" s="9"/>
      <c r="O9018" s="12"/>
      <c r="P9018" s="9"/>
      <c r="Q9018" s="9"/>
    </row>
    <row r="9019" spans="1:17" x14ac:dyDescent="0.2">
      <c r="A9019" s="9"/>
      <c r="B9019" s="10"/>
      <c r="C9019" s="9"/>
      <c r="D9019" s="11"/>
      <c r="E9019" s="11"/>
      <c r="F9019" s="9"/>
      <c r="G9019" s="9"/>
      <c r="H9019" s="9"/>
      <c r="I9019" s="9"/>
      <c r="J9019" s="9"/>
      <c r="K9019" s="9"/>
      <c r="L9019" s="9"/>
      <c r="M9019" s="9"/>
      <c r="N9019" s="9"/>
      <c r="O9019" s="12"/>
      <c r="P9019" s="9"/>
      <c r="Q9019" s="9"/>
    </row>
    <row r="9020" spans="1:17" x14ac:dyDescent="0.2">
      <c r="A9020" s="9"/>
      <c r="B9020" s="10"/>
      <c r="C9020" s="9"/>
      <c r="D9020" s="11"/>
      <c r="E9020" s="11"/>
      <c r="F9020" s="9"/>
      <c r="G9020" s="9"/>
      <c r="H9020" s="9"/>
      <c r="I9020" s="9"/>
      <c r="J9020" s="9"/>
      <c r="K9020" s="9"/>
      <c r="L9020" s="9"/>
      <c r="M9020" s="9"/>
      <c r="N9020" s="9"/>
      <c r="O9020" s="12"/>
      <c r="P9020" s="9"/>
      <c r="Q9020" s="9"/>
    </row>
    <row r="9021" spans="1:17" x14ac:dyDescent="0.2">
      <c r="A9021" s="9"/>
      <c r="B9021" s="10"/>
      <c r="C9021" s="9"/>
      <c r="D9021" s="11"/>
      <c r="E9021" s="11"/>
      <c r="F9021" s="9"/>
      <c r="G9021" s="9"/>
      <c r="H9021" s="9"/>
      <c r="I9021" s="9"/>
      <c r="J9021" s="9"/>
      <c r="K9021" s="9"/>
      <c r="L9021" s="9"/>
      <c r="M9021" s="9"/>
      <c r="N9021" s="9"/>
      <c r="O9021" s="12"/>
      <c r="P9021" s="9"/>
      <c r="Q9021" s="9"/>
    </row>
    <row r="9022" spans="1:17" x14ac:dyDescent="0.2">
      <c r="A9022" s="9"/>
      <c r="B9022" s="10"/>
      <c r="C9022" s="9"/>
      <c r="D9022" s="11"/>
      <c r="E9022" s="11"/>
      <c r="F9022" s="9"/>
      <c r="G9022" s="9"/>
      <c r="H9022" s="9"/>
      <c r="I9022" s="9"/>
      <c r="J9022" s="9"/>
      <c r="K9022" s="9"/>
      <c r="L9022" s="9"/>
      <c r="M9022" s="9"/>
      <c r="N9022" s="9"/>
      <c r="O9022" s="12"/>
      <c r="P9022" s="9"/>
      <c r="Q9022" s="9"/>
    </row>
    <row r="9023" spans="1:17" x14ac:dyDescent="0.2">
      <c r="A9023" s="9"/>
      <c r="B9023" s="10"/>
      <c r="C9023" s="9"/>
      <c r="D9023" s="11"/>
      <c r="E9023" s="11"/>
      <c r="F9023" s="9"/>
      <c r="G9023" s="9"/>
      <c r="H9023" s="9"/>
      <c r="I9023" s="9"/>
      <c r="J9023" s="9"/>
      <c r="K9023" s="9"/>
      <c r="L9023" s="9"/>
      <c r="M9023" s="9"/>
      <c r="N9023" s="9"/>
      <c r="O9023" s="12"/>
      <c r="P9023" s="9"/>
      <c r="Q9023" s="9"/>
    </row>
    <row r="9024" spans="1:17" x14ac:dyDescent="0.2">
      <c r="A9024" s="9"/>
      <c r="B9024" s="10"/>
      <c r="C9024" s="9"/>
      <c r="D9024" s="11"/>
      <c r="E9024" s="11"/>
      <c r="F9024" s="9"/>
      <c r="G9024" s="9"/>
      <c r="H9024" s="9"/>
      <c r="I9024" s="9"/>
      <c r="J9024" s="9"/>
      <c r="K9024" s="9"/>
      <c r="L9024" s="9"/>
      <c r="M9024" s="9"/>
      <c r="N9024" s="9"/>
      <c r="O9024" s="12"/>
      <c r="P9024" s="9"/>
      <c r="Q9024" s="9"/>
    </row>
    <row r="9025" spans="1:17" x14ac:dyDescent="0.2">
      <c r="A9025" s="9"/>
      <c r="B9025" s="10"/>
      <c r="C9025" s="9"/>
      <c r="D9025" s="11"/>
      <c r="E9025" s="11"/>
      <c r="F9025" s="9"/>
      <c r="G9025" s="9"/>
      <c r="H9025" s="9"/>
      <c r="I9025" s="9"/>
      <c r="J9025" s="9"/>
      <c r="K9025" s="9"/>
      <c r="L9025" s="9"/>
      <c r="M9025" s="9"/>
      <c r="N9025" s="9"/>
      <c r="O9025" s="12"/>
      <c r="P9025" s="9"/>
      <c r="Q9025" s="9"/>
    </row>
    <row r="9026" spans="1:17" x14ac:dyDescent="0.2">
      <c r="A9026" s="9"/>
      <c r="B9026" s="10"/>
      <c r="C9026" s="9"/>
      <c r="D9026" s="11"/>
      <c r="E9026" s="11"/>
      <c r="F9026" s="9"/>
      <c r="G9026" s="9"/>
      <c r="H9026" s="9"/>
      <c r="I9026" s="9"/>
      <c r="J9026" s="9"/>
      <c r="K9026" s="9"/>
      <c r="L9026" s="9"/>
      <c r="M9026" s="9"/>
      <c r="N9026" s="9"/>
      <c r="O9026" s="12"/>
      <c r="P9026" s="9"/>
      <c r="Q9026" s="9"/>
    </row>
    <row r="9027" spans="1:17" x14ac:dyDescent="0.2">
      <c r="A9027" s="9"/>
      <c r="B9027" s="10"/>
      <c r="C9027" s="9"/>
      <c r="D9027" s="11"/>
      <c r="E9027" s="11"/>
      <c r="F9027" s="9"/>
      <c r="G9027" s="9"/>
      <c r="H9027" s="9"/>
      <c r="I9027" s="9"/>
      <c r="J9027" s="9"/>
      <c r="K9027" s="9"/>
      <c r="L9027" s="9"/>
      <c r="M9027" s="9"/>
      <c r="N9027" s="9"/>
      <c r="O9027" s="12"/>
      <c r="P9027" s="9"/>
      <c r="Q9027" s="9"/>
    </row>
    <row r="9028" spans="1:17" x14ac:dyDescent="0.2">
      <c r="A9028" s="9"/>
      <c r="B9028" s="10"/>
      <c r="C9028" s="9"/>
      <c r="D9028" s="11"/>
      <c r="E9028" s="11"/>
      <c r="F9028" s="9"/>
      <c r="G9028" s="9"/>
      <c r="H9028" s="9"/>
      <c r="I9028" s="9"/>
      <c r="J9028" s="9"/>
      <c r="K9028" s="9"/>
      <c r="L9028" s="9"/>
      <c r="M9028" s="9"/>
      <c r="N9028" s="9"/>
      <c r="O9028" s="12"/>
      <c r="P9028" s="9"/>
      <c r="Q9028" s="9"/>
    </row>
    <row r="9029" spans="1:17" x14ac:dyDescent="0.2">
      <c r="A9029" s="9"/>
      <c r="B9029" s="10"/>
      <c r="C9029" s="9"/>
      <c r="D9029" s="11"/>
      <c r="E9029" s="11"/>
      <c r="F9029" s="9"/>
      <c r="G9029" s="9"/>
      <c r="H9029" s="9"/>
      <c r="I9029" s="9"/>
      <c r="J9029" s="9"/>
      <c r="K9029" s="9"/>
      <c r="L9029" s="9"/>
      <c r="M9029" s="9"/>
      <c r="N9029" s="9"/>
      <c r="O9029" s="12"/>
      <c r="P9029" s="9"/>
      <c r="Q9029" s="9"/>
    </row>
    <row r="9030" spans="1:17" x14ac:dyDescent="0.2">
      <c r="A9030" s="9"/>
      <c r="B9030" s="10"/>
      <c r="C9030" s="9"/>
      <c r="D9030" s="11"/>
      <c r="E9030" s="11"/>
      <c r="F9030" s="9"/>
      <c r="G9030" s="9"/>
      <c r="H9030" s="9"/>
      <c r="I9030" s="9"/>
      <c r="J9030" s="9"/>
      <c r="K9030" s="9"/>
      <c r="L9030" s="9"/>
      <c r="M9030" s="9"/>
      <c r="N9030" s="9"/>
      <c r="O9030" s="12"/>
      <c r="P9030" s="9"/>
      <c r="Q9030" s="9"/>
    </row>
    <row r="9031" spans="1:17" x14ac:dyDescent="0.2">
      <c r="A9031" s="9"/>
      <c r="B9031" s="10"/>
      <c r="C9031" s="9"/>
      <c r="D9031" s="11"/>
      <c r="E9031" s="11"/>
      <c r="F9031" s="9"/>
      <c r="G9031" s="9"/>
      <c r="H9031" s="9"/>
      <c r="I9031" s="9"/>
      <c r="J9031" s="9"/>
      <c r="K9031" s="9"/>
      <c r="L9031" s="9"/>
      <c r="M9031" s="9"/>
      <c r="N9031" s="9"/>
      <c r="O9031" s="12"/>
      <c r="P9031" s="9"/>
      <c r="Q9031" s="9"/>
    </row>
    <row r="9032" spans="1:17" x14ac:dyDescent="0.2">
      <c r="A9032" s="9"/>
      <c r="B9032" s="10"/>
      <c r="C9032" s="9"/>
      <c r="D9032" s="11"/>
      <c r="E9032" s="11"/>
      <c r="F9032" s="9"/>
      <c r="G9032" s="9"/>
      <c r="H9032" s="9"/>
      <c r="I9032" s="9"/>
      <c r="J9032" s="9"/>
      <c r="K9032" s="9"/>
      <c r="L9032" s="9"/>
      <c r="M9032" s="9"/>
      <c r="N9032" s="9"/>
      <c r="O9032" s="12"/>
      <c r="P9032" s="9"/>
      <c r="Q9032" s="9"/>
    </row>
    <row r="9033" spans="1:17" x14ac:dyDescent="0.2">
      <c r="A9033" s="9"/>
      <c r="B9033" s="10"/>
      <c r="C9033" s="9"/>
      <c r="D9033" s="11"/>
      <c r="E9033" s="11"/>
      <c r="F9033" s="9"/>
      <c r="G9033" s="9"/>
      <c r="H9033" s="9"/>
      <c r="I9033" s="9"/>
      <c r="J9033" s="9"/>
      <c r="K9033" s="9"/>
      <c r="L9033" s="9"/>
      <c r="M9033" s="9"/>
      <c r="N9033" s="9"/>
      <c r="O9033" s="12"/>
      <c r="P9033" s="9"/>
      <c r="Q9033" s="9"/>
    </row>
    <row r="9034" spans="1:17" x14ac:dyDescent="0.2">
      <c r="A9034" s="9"/>
      <c r="B9034" s="10"/>
      <c r="C9034" s="9"/>
      <c r="D9034" s="11"/>
      <c r="E9034" s="11"/>
      <c r="F9034" s="9"/>
      <c r="G9034" s="9"/>
      <c r="H9034" s="9"/>
      <c r="I9034" s="9"/>
      <c r="J9034" s="9"/>
      <c r="K9034" s="9"/>
      <c r="L9034" s="9"/>
      <c r="M9034" s="9"/>
      <c r="N9034" s="9"/>
      <c r="O9034" s="12"/>
      <c r="P9034" s="9"/>
      <c r="Q9034" s="9"/>
    </row>
    <row r="9035" spans="1:17" x14ac:dyDescent="0.2">
      <c r="A9035" s="9"/>
      <c r="B9035" s="10"/>
      <c r="C9035" s="9"/>
      <c r="D9035" s="11"/>
      <c r="E9035" s="11"/>
      <c r="F9035" s="9"/>
      <c r="G9035" s="9"/>
      <c r="H9035" s="9"/>
      <c r="I9035" s="9"/>
      <c r="J9035" s="9"/>
      <c r="K9035" s="9"/>
      <c r="L9035" s="9"/>
      <c r="M9035" s="9"/>
      <c r="N9035" s="9"/>
      <c r="O9035" s="12"/>
      <c r="P9035" s="9"/>
      <c r="Q9035" s="9"/>
    </row>
    <row r="9036" spans="1:17" x14ac:dyDescent="0.2">
      <c r="A9036" s="9"/>
      <c r="B9036" s="10"/>
      <c r="C9036" s="9"/>
      <c r="D9036" s="11"/>
      <c r="E9036" s="11"/>
      <c r="F9036" s="9"/>
      <c r="G9036" s="9"/>
      <c r="H9036" s="9"/>
      <c r="I9036" s="9"/>
      <c r="J9036" s="9"/>
      <c r="K9036" s="9"/>
      <c r="L9036" s="9"/>
      <c r="M9036" s="9"/>
      <c r="N9036" s="9"/>
      <c r="O9036" s="12"/>
      <c r="P9036" s="9"/>
      <c r="Q9036" s="9"/>
    </row>
    <row r="9037" spans="1:17" x14ac:dyDescent="0.2">
      <c r="A9037" s="9"/>
      <c r="B9037" s="10"/>
      <c r="C9037" s="9"/>
      <c r="D9037" s="11"/>
      <c r="E9037" s="11"/>
      <c r="F9037" s="9"/>
      <c r="G9037" s="9"/>
      <c r="H9037" s="9"/>
      <c r="I9037" s="9"/>
      <c r="J9037" s="9"/>
      <c r="K9037" s="9"/>
      <c r="L9037" s="9"/>
      <c r="M9037" s="9"/>
      <c r="N9037" s="9"/>
      <c r="O9037" s="12"/>
      <c r="P9037" s="9"/>
      <c r="Q9037" s="9"/>
    </row>
    <row r="9038" spans="1:17" x14ac:dyDescent="0.2">
      <c r="A9038" s="9"/>
      <c r="B9038" s="10"/>
      <c r="C9038" s="9"/>
      <c r="D9038" s="11"/>
      <c r="E9038" s="11"/>
      <c r="F9038" s="9"/>
      <c r="G9038" s="9"/>
      <c r="H9038" s="9"/>
      <c r="I9038" s="9"/>
      <c r="J9038" s="9"/>
      <c r="K9038" s="9"/>
      <c r="L9038" s="9"/>
      <c r="M9038" s="9"/>
      <c r="N9038" s="9"/>
      <c r="O9038" s="12"/>
      <c r="P9038" s="9"/>
      <c r="Q9038" s="9"/>
    </row>
    <row r="9039" spans="1:17" x14ac:dyDescent="0.2">
      <c r="A9039" s="9"/>
      <c r="B9039" s="10"/>
      <c r="C9039" s="9"/>
      <c r="D9039" s="11"/>
      <c r="E9039" s="11"/>
      <c r="F9039" s="9"/>
      <c r="G9039" s="9"/>
      <c r="H9039" s="9"/>
      <c r="I9039" s="9"/>
      <c r="J9039" s="9"/>
      <c r="K9039" s="9"/>
      <c r="L9039" s="9"/>
      <c r="M9039" s="9"/>
      <c r="N9039" s="9"/>
      <c r="O9039" s="12"/>
      <c r="P9039" s="9"/>
      <c r="Q9039" s="9"/>
    </row>
    <row r="9040" spans="1:17" x14ac:dyDescent="0.2">
      <c r="A9040" s="9"/>
      <c r="B9040" s="10"/>
      <c r="C9040" s="9"/>
      <c r="D9040" s="11"/>
      <c r="E9040" s="11"/>
      <c r="F9040" s="9"/>
      <c r="G9040" s="9"/>
      <c r="H9040" s="9"/>
      <c r="I9040" s="9"/>
      <c r="J9040" s="9"/>
      <c r="K9040" s="9"/>
      <c r="L9040" s="9"/>
      <c r="M9040" s="9"/>
      <c r="N9040" s="9"/>
      <c r="O9040" s="12"/>
      <c r="P9040" s="9"/>
      <c r="Q9040" s="9"/>
    </row>
    <row r="9041" spans="1:17" x14ac:dyDescent="0.2">
      <c r="A9041" s="9"/>
      <c r="B9041" s="10"/>
      <c r="C9041" s="9"/>
      <c r="D9041" s="11"/>
      <c r="E9041" s="11"/>
      <c r="F9041" s="9"/>
      <c r="G9041" s="9"/>
      <c r="H9041" s="9"/>
      <c r="I9041" s="9"/>
      <c r="J9041" s="9"/>
      <c r="K9041" s="9"/>
      <c r="L9041" s="9"/>
      <c r="M9041" s="9"/>
      <c r="N9041" s="9"/>
      <c r="O9041" s="12"/>
      <c r="P9041" s="9"/>
      <c r="Q9041" s="9"/>
    </row>
    <row r="9042" spans="1:17" x14ac:dyDescent="0.2">
      <c r="A9042" s="9"/>
      <c r="B9042" s="10"/>
      <c r="C9042" s="9"/>
      <c r="D9042" s="11"/>
      <c r="E9042" s="11"/>
      <c r="F9042" s="9"/>
      <c r="G9042" s="9"/>
      <c r="H9042" s="9"/>
      <c r="I9042" s="9"/>
      <c r="J9042" s="9"/>
      <c r="K9042" s="9"/>
      <c r="L9042" s="9"/>
      <c r="M9042" s="9"/>
      <c r="N9042" s="9"/>
      <c r="O9042" s="12"/>
      <c r="P9042" s="9"/>
      <c r="Q9042" s="9"/>
    </row>
    <row r="9043" spans="1:17" x14ac:dyDescent="0.2">
      <c r="A9043" s="9"/>
      <c r="B9043" s="10"/>
      <c r="C9043" s="9"/>
      <c r="D9043" s="11"/>
      <c r="E9043" s="11"/>
      <c r="F9043" s="9"/>
      <c r="G9043" s="9"/>
      <c r="H9043" s="9"/>
      <c r="I9043" s="9"/>
      <c r="J9043" s="9"/>
      <c r="K9043" s="9"/>
      <c r="L9043" s="9"/>
      <c r="M9043" s="9"/>
      <c r="N9043" s="9"/>
      <c r="O9043" s="12"/>
      <c r="P9043" s="9"/>
      <c r="Q9043" s="9"/>
    </row>
    <row r="9044" spans="1:17" x14ac:dyDescent="0.2">
      <c r="A9044" s="9"/>
      <c r="B9044" s="10"/>
      <c r="C9044" s="9"/>
      <c r="D9044" s="11"/>
      <c r="E9044" s="11"/>
      <c r="F9044" s="9"/>
      <c r="G9044" s="9"/>
      <c r="H9044" s="9"/>
      <c r="I9044" s="9"/>
      <c r="J9044" s="9"/>
      <c r="K9044" s="9"/>
      <c r="L9044" s="9"/>
      <c r="M9044" s="9"/>
      <c r="N9044" s="9"/>
      <c r="O9044" s="12"/>
      <c r="P9044" s="9"/>
      <c r="Q9044" s="9"/>
    </row>
    <row r="9045" spans="1:17" x14ac:dyDescent="0.2">
      <c r="A9045" s="9"/>
      <c r="B9045" s="10"/>
      <c r="C9045" s="9"/>
      <c r="D9045" s="11"/>
      <c r="E9045" s="11"/>
      <c r="F9045" s="9"/>
      <c r="G9045" s="9"/>
      <c r="H9045" s="9"/>
      <c r="I9045" s="9"/>
      <c r="J9045" s="9"/>
      <c r="K9045" s="9"/>
      <c r="L9045" s="9"/>
      <c r="M9045" s="9"/>
      <c r="N9045" s="9"/>
      <c r="O9045" s="12"/>
      <c r="P9045" s="9"/>
      <c r="Q9045" s="9"/>
    </row>
    <row r="9046" spans="1:17" x14ac:dyDescent="0.2">
      <c r="A9046" s="9"/>
      <c r="B9046" s="10"/>
      <c r="C9046" s="9"/>
      <c r="D9046" s="11"/>
      <c r="E9046" s="11"/>
      <c r="F9046" s="9"/>
      <c r="G9046" s="9"/>
      <c r="H9046" s="9"/>
      <c r="I9046" s="9"/>
      <c r="J9046" s="9"/>
      <c r="K9046" s="9"/>
      <c r="L9046" s="9"/>
      <c r="M9046" s="9"/>
      <c r="N9046" s="9"/>
      <c r="O9046" s="12"/>
      <c r="P9046" s="9"/>
      <c r="Q9046" s="9"/>
    </row>
    <row r="9047" spans="1:17" x14ac:dyDescent="0.2">
      <c r="A9047" s="9"/>
      <c r="B9047" s="10"/>
      <c r="C9047" s="9"/>
      <c r="D9047" s="11"/>
      <c r="E9047" s="11"/>
      <c r="F9047" s="9"/>
      <c r="G9047" s="9"/>
      <c r="H9047" s="9"/>
      <c r="I9047" s="9"/>
      <c r="J9047" s="9"/>
      <c r="K9047" s="9"/>
      <c r="L9047" s="9"/>
      <c r="M9047" s="9"/>
      <c r="N9047" s="9"/>
      <c r="O9047" s="12"/>
      <c r="P9047" s="9"/>
      <c r="Q9047" s="9"/>
    </row>
    <row r="9048" spans="1:17" x14ac:dyDescent="0.2">
      <c r="A9048" s="9"/>
      <c r="B9048" s="10"/>
      <c r="C9048" s="9"/>
      <c r="D9048" s="11"/>
      <c r="E9048" s="11"/>
      <c r="F9048" s="9"/>
      <c r="G9048" s="9"/>
      <c r="H9048" s="9"/>
      <c r="I9048" s="9"/>
      <c r="J9048" s="9"/>
      <c r="K9048" s="9"/>
      <c r="L9048" s="9"/>
      <c r="M9048" s="9"/>
      <c r="N9048" s="9"/>
      <c r="O9048" s="12"/>
      <c r="P9048" s="9"/>
      <c r="Q9048" s="9"/>
    </row>
    <row r="9049" spans="1:17" x14ac:dyDescent="0.2">
      <c r="A9049" s="9"/>
      <c r="B9049" s="10"/>
      <c r="C9049" s="9"/>
      <c r="D9049" s="11"/>
      <c r="E9049" s="11"/>
      <c r="F9049" s="9"/>
      <c r="G9049" s="9"/>
      <c r="H9049" s="9"/>
      <c r="I9049" s="9"/>
      <c r="J9049" s="9"/>
      <c r="K9049" s="9"/>
      <c r="L9049" s="9"/>
      <c r="M9049" s="9"/>
      <c r="N9049" s="9"/>
      <c r="O9049" s="12"/>
      <c r="P9049" s="9"/>
      <c r="Q9049" s="9"/>
    </row>
    <row r="9050" spans="1:17" x14ac:dyDescent="0.2">
      <c r="A9050" s="9"/>
      <c r="B9050" s="10"/>
      <c r="C9050" s="9"/>
      <c r="D9050" s="11"/>
      <c r="E9050" s="11"/>
      <c r="F9050" s="9"/>
      <c r="G9050" s="9"/>
      <c r="H9050" s="9"/>
      <c r="I9050" s="9"/>
      <c r="J9050" s="9"/>
      <c r="K9050" s="9"/>
      <c r="L9050" s="9"/>
      <c r="M9050" s="9"/>
      <c r="N9050" s="9"/>
      <c r="O9050" s="12"/>
      <c r="P9050" s="9"/>
      <c r="Q9050" s="9"/>
    </row>
    <row r="9051" spans="1:17" x14ac:dyDescent="0.2">
      <c r="A9051" s="9"/>
      <c r="B9051" s="10"/>
      <c r="C9051" s="9"/>
      <c r="D9051" s="11"/>
      <c r="E9051" s="11"/>
      <c r="F9051" s="9"/>
      <c r="G9051" s="9"/>
      <c r="H9051" s="9"/>
      <c r="I9051" s="9"/>
      <c r="J9051" s="9"/>
      <c r="K9051" s="9"/>
      <c r="L9051" s="9"/>
      <c r="M9051" s="9"/>
      <c r="N9051" s="9"/>
      <c r="O9051" s="12"/>
      <c r="P9051" s="9"/>
      <c r="Q9051" s="9"/>
    </row>
    <row r="9052" spans="1:17" x14ac:dyDescent="0.2">
      <c r="A9052" s="9"/>
      <c r="B9052" s="10"/>
      <c r="C9052" s="9"/>
      <c r="D9052" s="11"/>
      <c r="E9052" s="11"/>
      <c r="F9052" s="9"/>
      <c r="G9052" s="9"/>
      <c r="H9052" s="9"/>
      <c r="I9052" s="9"/>
      <c r="J9052" s="9"/>
      <c r="K9052" s="9"/>
      <c r="L9052" s="9"/>
      <c r="M9052" s="9"/>
      <c r="N9052" s="9"/>
      <c r="O9052" s="12"/>
      <c r="P9052" s="9"/>
      <c r="Q9052" s="9"/>
    </row>
    <row r="9053" spans="1:17" x14ac:dyDescent="0.2">
      <c r="A9053" s="9"/>
      <c r="B9053" s="10"/>
      <c r="C9053" s="9"/>
      <c r="D9053" s="11"/>
      <c r="E9053" s="11"/>
      <c r="F9053" s="9"/>
      <c r="G9053" s="9"/>
      <c r="H9053" s="9"/>
      <c r="I9053" s="9"/>
      <c r="J9053" s="9"/>
      <c r="K9053" s="9"/>
      <c r="L9053" s="9"/>
      <c r="M9053" s="9"/>
      <c r="N9053" s="9"/>
      <c r="O9053" s="12"/>
      <c r="P9053" s="9"/>
      <c r="Q9053" s="9"/>
    </row>
    <row r="9054" spans="1:17" x14ac:dyDescent="0.2">
      <c r="A9054" s="9"/>
      <c r="B9054" s="10"/>
      <c r="C9054" s="9"/>
      <c r="D9054" s="11"/>
      <c r="E9054" s="11"/>
      <c r="F9054" s="9"/>
      <c r="G9054" s="9"/>
      <c r="H9054" s="9"/>
      <c r="I9054" s="9"/>
      <c r="J9054" s="9"/>
      <c r="K9054" s="9"/>
      <c r="L9054" s="9"/>
      <c r="M9054" s="9"/>
      <c r="N9054" s="9"/>
      <c r="O9054" s="12"/>
      <c r="P9054" s="9"/>
      <c r="Q9054" s="9"/>
    </row>
    <row r="9055" spans="1:17" x14ac:dyDescent="0.2">
      <c r="A9055" s="9"/>
      <c r="B9055" s="10"/>
      <c r="C9055" s="9"/>
      <c r="D9055" s="11"/>
      <c r="E9055" s="11"/>
      <c r="F9055" s="9"/>
      <c r="G9055" s="9"/>
      <c r="H9055" s="9"/>
      <c r="I9055" s="9"/>
      <c r="J9055" s="9"/>
      <c r="K9055" s="9"/>
      <c r="L9055" s="9"/>
      <c r="M9055" s="9"/>
      <c r="N9055" s="9"/>
      <c r="O9055" s="12"/>
      <c r="P9055" s="9"/>
      <c r="Q9055" s="9"/>
    </row>
    <row r="9056" spans="1:17" x14ac:dyDescent="0.2">
      <c r="A9056" s="9"/>
      <c r="B9056" s="10"/>
      <c r="C9056" s="9"/>
      <c r="D9056" s="11"/>
      <c r="E9056" s="11"/>
      <c r="F9056" s="9"/>
      <c r="G9056" s="9"/>
      <c r="H9056" s="9"/>
      <c r="I9056" s="9"/>
      <c r="J9056" s="9"/>
      <c r="K9056" s="9"/>
      <c r="L9056" s="9"/>
      <c r="M9056" s="9"/>
      <c r="N9056" s="9"/>
      <c r="O9056" s="12"/>
      <c r="P9056" s="9"/>
      <c r="Q9056" s="9"/>
    </row>
    <row r="9057" spans="1:17" x14ac:dyDescent="0.2">
      <c r="A9057" s="9"/>
      <c r="B9057" s="10"/>
      <c r="C9057" s="9"/>
      <c r="D9057" s="11"/>
      <c r="E9057" s="11"/>
      <c r="F9057" s="9"/>
      <c r="G9057" s="9"/>
      <c r="H9057" s="9"/>
      <c r="I9057" s="9"/>
      <c r="J9057" s="9"/>
      <c r="K9057" s="9"/>
      <c r="L9057" s="9"/>
      <c r="M9057" s="9"/>
      <c r="N9057" s="9"/>
      <c r="O9057" s="12"/>
      <c r="P9057" s="9"/>
      <c r="Q9057" s="9"/>
    </row>
    <row r="9058" spans="1:17" x14ac:dyDescent="0.2">
      <c r="A9058" s="9"/>
      <c r="B9058" s="10"/>
      <c r="C9058" s="9"/>
      <c r="D9058" s="11"/>
      <c r="E9058" s="11"/>
      <c r="F9058" s="9"/>
      <c r="G9058" s="9"/>
      <c r="H9058" s="9"/>
      <c r="I9058" s="9"/>
      <c r="J9058" s="9"/>
      <c r="K9058" s="9"/>
      <c r="L9058" s="9"/>
      <c r="M9058" s="9"/>
      <c r="N9058" s="9"/>
      <c r="O9058" s="12"/>
      <c r="P9058" s="9"/>
      <c r="Q9058" s="9"/>
    </row>
    <row r="9059" spans="1:17" x14ac:dyDescent="0.2">
      <c r="A9059" s="9"/>
      <c r="B9059" s="10"/>
      <c r="C9059" s="9"/>
      <c r="D9059" s="11"/>
      <c r="E9059" s="11"/>
      <c r="F9059" s="9"/>
      <c r="G9059" s="9"/>
      <c r="H9059" s="9"/>
      <c r="I9059" s="9"/>
      <c r="J9059" s="9"/>
      <c r="K9059" s="9"/>
      <c r="L9059" s="9"/>
      <c r="M9059" s="9"/>
      <c r="N9059" s="9"/>
      <c r="O9059" s="12"/>
      <c r="P9059" s="9"/>
      <c r="Q9059" s="9"/>
    </row>
    <row r="9060" spans="1:17" x14ac:dyDescent="0.2">
      <c r="A9060" s="9"/>
      <c r="B9060" s="10"/>
      <c r="C9060" s="9"/>
      <c r="D9060" s="11"/>
      <c r="E9060" s="11"/>
      <c r="F9060" s="9"/>
      <c r="G9060" s="9"/>
      <c r="H9060" s="9"/>
      <c r="I9060" s="9"/>
      <c r="J9060" s="9"/>
      <c r="K9060" s="9"/>
      <c r="L9060" s="9"/>
      <c r="M9060" s="9"/>
      <c r="N9060" s="9"/>
      <c r="O9060" s="12"/>
      <c r="P9060" s="9"/>
      <c r="Q9060" s="9"/>
    </row>
    <row r="9061" spans="1:17" x14ac:dyDescent="0.2">
      <c r="A9061" s="9"/>
      <c r="B9061" s="10"/>
      <c r="C9061" s="9"/>
      <c r="D9061" s="11"/>
      <c r="E9061" s="11"/>
      <c r="F9061" s="9"/>
      <c r="G9061" s="9"/>
      <c r="H9061" s="9"/>
      <c r="I9061" s="9"/>
      <c r="J9061" s="9"/>
      <c r="K9061" s="9"/>
      <c r="L9061" s="9"/>
      <c r="M9061" s="9"/>
      <c r="N9061" s="9"/>
      <c r="O9061" s="12"/>
      <c r="P9061" s="9"/>
      <c r="Q9061" s="9"/>
    </row>
    <row r="9062" spans="1:17" x14ac:dyDescent="0.2">
      <c r="A9062" s="9"/>
      <c r="B9062" s="10"/>
      <c r="C9062" s="9"/>
      <c r="D9062" s="11"/>
      <c r="E9062" s="11"/>
      <c r="F9062" s="9"/>
      <c r="G9062" s="9"/>
      <c r="H9062" s="9"/>
      <c r="I9062" s="9"/>
      <c r="J9062" s="9"/>
      <c r="K9062" s="9"/>
      <c r="L9062" s="9"/>
      <c r="M9062" s="9"/>
      <c r="N9062" s="9"/>
      <c r="O9062" s="12"/>
      <c r="P9062" s="9"/>
      <c r="Q9062" s="9"/>
    </row>
    <row r="9063" spans="1:17" x14ac:dyDescent="0.2">
      <c r="A9063" s="9"/>
      <c r="B9063" s="10"/>
      <c r="C9063" s="9"/>
      <c r="D9063" s="11"/>
      <c r="E9063" s="11"/>
      <c r="F9063" s="9"/>
      <c r="G9063" s="9"/>
      <c r="H9063" s="9"/>
      <c r="I9063" s="9"/>
      <c r="J9063" s="9"/>
      <c r="K9063" s="9"/>
      <c r="L9063" s="9"/>
      <c r="M9063" s="9"/>
      <c r="N9063" s="9"/>
      <c r="O9063" s="12"/>
      <c r="P9063" s="9"/>
      <c r="Q9063" s="9"/>
    </row>
    <row r="9064" spans="1:17" x14ac:dyDescent="0.2">
      <c r="A9064" s="9"/>
      <c r="B9064" s="10"/>
      <c r="C9064" s="9"/>
      <c r="D9064" s="11"/>
      <c r="E9064" s="11"/>
      <c r="F9064" s="9"/>
      <c r="G9064" s="9"/>
      <c r="H9064" s="9"/>
      <c r="I9064" s="9"/>
      <c r="J9064" s="9"/>
      <c r="K9064" s="9"/>
      <c r="L9064" s="9"/>
      <c r="M9064" s="9"/>
      <c r="N9064" s="9"/>
      <c r="O9064" s="12"/>
      <c r="P9064" s="9"/>
      <c r="Q9064" s="9"/>
    </row>
    <row r="9065" spans="1:17" x14ac:dyDescent="0.2">
      <c r="A9065" s="9"/>
      <c r="B9065" s="10"/>
      <c r="C9065" s="9"/>
      <c r="D9065" s="11"/>
      <c r="E9065" s="11"/>
      <c r="F9065" s="9"/>
      <c r="G9065" s="9"/>
      <c r="H9065" s="9"/>
      <c r="I9065" s="9"/>
      <c r="J9065" s="9"/>
      <c r="K9065" s="9"/>
      <c r="L9065" s="9"/>
      <c r="M9065" s="9"/>
      <c r="N9065" s="9"/>
      <c r="O9065" s="12"/>
      <c r="P9065" s="9"/>
      <c r="Q9065" s="9"/>
    </row>
    <row r="9066" spans="1:17" x14ac:dyDescent="0.2">
      <c r="A9066" s="9"/>
      <c r="B9066" s="10"/>
      <c r="C9066" s="9"/>
      <c r="D9066" s="11"/>
      <c r="E9066" s="11"/>
      <c r="F9066" s="9"/>
      <c r="G9066" s="9"/>
      <c r="H9066" s="9"/>
      <c r="I9066" s="9"/>
      <c r="J9066" s="9"/>
      <c r="K9066" s="9"/>
      <c r="L9066" s="9"/>
      <c r="M9066" s="9"/>
      <c r="N9066" s="9"/>
      <c r="O9066" s="12"/>
      <c r="P9066" s="9"/>
      <c r="Q9066" s="9"/>
    </row>
    <row r="9067" spans="1:17" x14ac:dyDescent="0.2">
      <c r="A9067" s="9"/>
      <c r="B9067" s="10"/>
      <c r="C9067" s="9"/>
      <c r="D9067" s="11"/>
      <c r="E9067" s="11"/>
      <c r="F9067" s="9"/>
      <c r="G9067" s="9"/>
      <c r="H9067" s="9"/>
      <c r="I9067" s="9"/>
      <c r="J9067" s="9"/>
      <c r="K9067" s="9"/>
      <c r="L9067" s="9"/>
      <c r="M9067" s="9"/>
      <c r="N9067" s="9"/>
      <c r="O9067" s="12"/>
      <c r="P9067" s="9"/>
      <c r="Q9067" s="9"/>
    </row>
    <row r="9068" spans="1:17" x14ac:dyDescent="0.2">
      <c r="A9068" s="9"/>
      <c r="B9068" s="10"/>
      <c r="C9068" s="9"/>
      <c r="D9068" s="11"/>
      <c r="E9068" s="11"/>
      <c r="F9068" s="9"/>
      <c r="G9068" s="9"/>
      <c r="H9068" s="9"/>
      <c r="I9068" s="9"/>
      <c r="J9068" s="9"/>
      <c r="K9068" s="9"/>
      <c r="L9068" s="9"/>
      <c r="M9068" s="9"/>
      <c r="N9068" s="9"/>
      <c r="O9068" s="12"/>
      <c r="P9068" s="9"/>
      <c r="Q9068" s="9"/>
    </row>
    <row r="9069" spans="1:17" x14ac:dyDescent="0.2">
      <c r="A9069" s="9"/>
      <c r="B9069" s="10"/>
      <c r="C9069" s="9"/>
      <c r="D9069" s="11"/>
      <c r="E9069" s="11"/>
      <c r="F9069" s="9"/>
      <c r="G9069" s="9"/>
      <c r="H9069" s="9"/>
      <c r="I9069" s="9"/>
      <c r="J9069" s="9"/>
      <c r="K9069" s="9"/>
      <c r="L9069" s="9"/>
      <c r="M9069" s="9"/>
      <c r="N9069" s="9"/>
      <c r="O9069" s="12"/>
      <c r="P9069" s="9"/>
      <c r="Q9069" s="9"/>
    </row>
    <row r="9070" spans="1:17" x14ac:dyDescent="0.2">
      <c r="A9070" s="9"/>
      <c r="B9070" s="10"/>
      <c r="C9070" s="9"/>
      <c r="D9070" s="11"/>
      <c r="E9070" s="11"/>
      <c r="F9070" s="9"/>
      <c r="G9070" s="9"/>
      <c r="H9070" s="9"/>
      <c r="I9070" s="9"/>
      <c r="J9070" s="9"/>
      <c r="K9070" s="9"/>
      <c r="L9070" s="9"/>
      <c r="M9070" s="9"/>
      <c r="N9070" s="9"/>
      <c r="O9070" s="12"/>
      <c r="P9070" s="9"/>
      <c r="Q9070" s="9"/>
    </row>
    <row r="9071" spans="1:17" x14ac:dyDescent="0.2">
      <c r="A9071" s="9"/>
      <c r="B9071" s="10"/>
      <c r="C9071" s="9"/>
      <c r="D9071" s="11"/>
      <c r="E9071" s="11"/>
      <c r="F9071" s="9"/>
      <c r="G9071" s="9"/>
      <c r="H9071" s="9"/>
      <c r="I9071" s="9"/>
      <c r="J9071" s="9"/>
      <c r="K9071" s="9"/>
      <c r="L9071" s="9"/>
      <c r="M9071" s="9"/>
      <c r="N9071" s="9"/>
      <c r="O9071" s="12"/>
      <c r="P9071" s="9"/>
      <c r="Q9071" s="9"/>
    </row>
    <row r="9072" spans="1:17" x14ac:dyDescent="0.2">
      <c r="A9072" s="9"/>
      <c r="B9072" s="10"/>
      <c r="C9072" s="9"/>
      <c r="D9072" s="11"/>
      <c r="E9072" s="11"/>
      <c r="F9072" s="9"/>
      <c r="G9072" s="9"/>
      <c r="H9072" s="9"/>
      <c r="I9072" s="9"/>
      <c r="J9072" s="9"/>
      <c r="K9072" s="9"/>
      <c r="L9072" s="9"/>
      <c r="M9072" s="9"/>
      <c r="N9072" s="9"/>
      <c r="O9072" s="12"/>
      <c r="P9072" s="9"/>
      <c r="Q9072" s="9"/>
    </row>
    <row r="9073" spans="1:17" x14ac:dyDescent="0.2">
      <c r="A9073" s="9"/>
      <c r="B9073" s="10"/>
      <c r="C9073" s="9"/>
      <c r="D9073" s="11"/>
      <c r="E9073" s="11"/>
      <c r="F9073" s="9"/>
      <c r="G9073" s="9"/>
      <c r="H9073" s="9"/>
      <c r="I9073" s="9"/>
      <c r="J9073" s="9"/>
      <c r="K9073" s="9"/>
      <c r="L9073" s="9"/>
      <c r="M9073" s="9"/>
      <c r="N9073" s="9"/>
      <c r="O9073" s="12"/>
      <c r="P9073" s="9"/>
      <c r="Q9073" s="9"/>
    </row>
    <row r="9074" spans="1:17" x14ac:dyDescent="0.2">
      <c r="A9074" s="9"/>
      <c r="B9074" s="10"/>
      <c r="C9074" s="9"/>
      <c r="D9074" s="11"/>
      <c r="E9074" s="11"/>
      <c r="F9074" s="9"/>
      <c r="G9074" s="9"/>
      <c r="H9074" s="9"/>
      <c r="I9074" s="9"/>
      <c r="J9074" s="9"/>
      <c r="K9074" s="9"/>
      <c r="L9074" s="9"/>
      <c r="M9074" s="9"/>
      <c r="N9074" s="9"/>
      <c r="O9074" s="12"/>
      <c r="P9074" s="9"/>
      <c r="Q9074" s="9"/>
    </row>
    <row r="9075" spans="1:17" x14ac:dyDescent="0.2">
      <c r="A9075" s="9"/>
      <c r="B9075" s="10"/>
      <c r="C9075" s="9"/>
      <c r="D9075" s="11"/>
      <c r="E9075" s="11"/>
      <c r="F9075" s="9"/>
      <c r="G9075" s="9"/>
      <c r="H9075" s="9"/>
      <c r="I9075" s="9"/>
      <c r="J9075" s="9"/>
      <c r="K9075" s="9"/>
      <c r="L9075" s="9"/>
      <c r="M9075" s="9"/>
      <c r="N9075" s="9"/>
      <c r="O9075" s="12"/>
      <c r="P9075" s="9"/>
      <c r="Q9075" s="9"/>
    </row>
    <row r="9076" spans="1:17" x14ac:dyDescent="0.2">
      <c r="A9076" s="9"/>
      <c r="B9076" s="10"/>
      <c r="C9076" s="9"/>
      <c r="D9076" s="11"/>
      <c r="E9076" s="11"/>
      <c r="F9076" s="9"/>
      <c r="G9076" s="9"/>
      <c r="H9076" s="9"/>
      <c r="I9076" s="9"/>
      <c r="J9076" s="9"/>
      <c r="K9076" s="9"/>
      <c r="L9076" s="9"/>
      <c r="M9076" s="9"/>
      <c r="N9076" s="9"/>
      <c r="O9076" s="12"/>
      <c r="P9076" s="9"/>
      <c r="Q9076" s="9"/>
    </row>
    <row r="9077" spans="1:17" x14ac:dyDescent="0.2">
      <c r="A9077" s="9"/>
      <c r="B9077" s="10"/>
      <c r="C9077" s="9"/>
      <c r="D9077" s="11"/>
      <c r="E9077" s="11"/>
      <c r="F9077" s="9"/>
      <c r="G9077" s="9"/>
      <c r="H9077" s="9"/>
      <c r="I9077" s="9"/>
      <c r="J9077" s="9"/>
      <c r="K9077" s="9"/>
      <c r="L9077" s="9"/>
      <c r="M9077" s="9"/>
      <c r="N9077" s="9"/>
      <c r="O9077" s="12"/>
      <c r="P9077" s="9"/>
      <c r="Q9077" s="9"/>
    </row>
    <row r="9078" spans="1:17" x14ac:dyDescent="0.2">
      <c r="A9078" s="9"/>
      <c r="B9078" s="10"/>
      <c r="C9078" s="9"/>
      <c r="D9078" s="11"/>
      <c r="E9078" s="11"/>
      <c r="F9078" s="9"/>
      <c r="G9078" s="9"/>
      <c r="H9078" s="9"/>
      <c r="I9078" s="9"/>
      <c r="J9078" s="9"/>
      <c r="K9078" s="9"/>
      <c r="L9078" s="9"/>
      <c r="M9078" s="9"/>
      <c r="N9078" s="9"/>
      <c r="O9078" s="12"/>
      <c r="P9078" s="9"/>
      <c r="Q9078" s="9"/>
    </row>
    <row r="9079" spans="1:17" x14ac:dyDescent="0.2">
      <c r="A9079" s="9"/>
      <c r="B9079" s="10"/>
      <c r="C9079" s="9"/>
      <c r="D9079" s="11"/>
      <c r="E9079" s="11"/>
      <c r="F9079" s="9"/>
      <c r="G9079" s="9"/>
      <c r="H9079" s="9"/>
      <c r="I9079" s="9"/>
      <c r="J9079" s="9"/>
      <c r="K9079" s="9"/>
      <c r="L9079" s="9"/>
      <c r="M9079" s="9"/>
      <c r="N9079" s="9"/>
      <c r="O9079" s="12"/>
      <c r="P9079" s="9"/>
      <c r="Q9079" s="9"/>
    </row>
    <row r="9080" spans="1:17" x14ac:dyDescent="0.2">
      <c r="A9080" s="9"/>
      <c r="B9080" s="10"/>
      <c r="C9080" s="9"/>
      <c r="D9080" s="11"/>
      <c r="E9080" s="11"/>
      <c r="F9080" s="9"/>
      <c r="G9080" s="9"/>
      <c r="H9080" s="9"/>
      <c r="I9080" s="9"/>
      <c r="J9080" s="9"/>
      <c r="K9080" s="9"/>
      <c r="L9080" s="9"/>
      <c r="M9080" s="9"/>
      <c r="N9080" s="9"/>
      <c r="O9080" s="12"/>
      <c r="P9080" s="9"/>
      <c r="Q9080" s="9"/>
    </row>
    <row r="9081" spans="1:17" x14ac:dyDescent="0.2">
      <c r="A9081" s="9"/>
      <c r="B9081" s="10"/>
      <c r="C9081" s="9"/>
      <c r="D9081" s="11"/>
      <c r="E9081" s="11"/>
      <c r="F9081" s="9"/>
      <c r="G9081" s="9"/>
      <c r="H9081" s="9"/>
      <c r="I9081" s="9"/>
      <c r="J9081" s="9"/>
      <c r="K9081" s="9"/>
      <c r="L9081" s="9"/>
      <c r="M9081" s="9"/>
      <c r="N9081" s="9"/>
      <c r="O9081" s="12"/>
      <c r="P9081" s="9"/>
      <c r="Q9081" s="9"/>
    </row>
    <row r="9082" spans="1:17" x14ac:dyDescent="0.2">
      <c r="A9082" s="9"/>
      <c r="B9082" s="10"/>
      <c r="C9082" s="9"/>
      <c r="D9082" s="11"/>
      <c r="E9082" s="11"/>
      <c r="F9082" s="9"/>
      <c r="G9082" s="9"/>
      <c r="H9082" s="9"/>
      <c r="I9082" s="9"/>
      <c r="J9082" s="9"/>
      <c r="K9082" s="9"/>
      <c r="L9082" s="9"/>
      <c r="M9082" s="9"/>
      <c r="N9082" s="9"/>
      <c r="O9082" s="12"/>
      <c r="P9082" s="9"/>
      <c r="Q9082" s="9"/>
    </row>
    <row r="9083" spans="1:17" x14ac:dyDescent="0.2">
      <c r="A9083" s="9"/>
      <c r="B9083" s="10"/>
      <c r="C9083" s="9"/>
      <c r="D9083" s="11"/>
      <c r="E9083" s="11"/>
      <c r="F9083" s="9"/>
      <c r="G9083" s="9"/>
      <c r="H9083" s="9"/>
      <c r="I9083" s="9"/>
      <c r="J9083" s="9"/>
      <c r="K9083" s="9"/>
      <c r="L9083" s="9"/>
      <c r="M9083" s="9"/>
      <c r="N9083" s="9"/>
      <c r="O9083" s="12"/>
      <c r="P9083" s="9"/>
      <c r="Q9083" s="9"/>
    </row>
    <row r="9084" spans="1:17" x14ac:dyDescent="0.2">
      <c r="A9084" s="9"/>
      <c r="B9084" s="10"/>
      <c r="C9084" s="9"/>
      <c r="D9084" s="11"/>
      <c r="E9084" s="11"/>
      <c r="F9084" s="9"/>
      <c r="G9084" s="9"/>
      <c r="H9084" s="9"/>
      <c r="I9084" s="9"/>
      <c r="J9084" s="9"/>
      <c r="K9084" s="9"/>
      <c r="L9084" s="9"/>
      <c r="M9084" s="9"/>
      <c r="N9084" s="9"/>
      <c r="O9084" s="12"/>
      <c r="P9084" s="9"/>
      <c r="Q9084" s="9"/>
    </row>
    <row r="9085" spans="1:17" x14ac:dyDescent="0.2">
      <c r="A9085" s="9"/>
      <c r="B9085" s="10"/>
      <c r="C9085" s="9"/>
      <c r="D9085" s="11"/>
      <c r="E9085" s="11"/>
      <c r="F9085" s="9"/>
      <c r="G9085" s="9"/>
      <c r="H9085" s="9"/>
      <c r="I9085" s="9"/>
      <c r="J9085" s="9"/>
      <c r="K9085" s="9"/>
      <c r="L9085" s="9"/>
      <c r="M9085" s="9"/>
      <c r="N9085" s="9"/>
      <c r="O9085" s="12"/>
      <c r="P9085" s="9"/>
      <c r="Q9085" s="9"/>
    </row>
    <row r="9086" spans="1:17" x14ac:dyDescent="0.2">
      <c r="A9086" s="9"/>
      <c r="B9086" s="10"/>
      <c r="C9086" s="9"/>
      <c r="D9086" s="11"/>
      <c r="E9086" s="11"/>
      <c r="F9086" s="9"/>
      <c r="G9086" s="9"/>
      <c r="H9086" s="9"/>
      <c r="I9086" s="9"/>
      <c r="J9086" s="9"/>
      <c r="K9086" s="9"/>
      <c r="L9086" s="9"/>
      <c r="M9086" s="9"/>
      <c r="N9086" s="9"/>
      <c r="O9086" s="12"/>
      <c r="P9086" s="9"/>
      <c r="Q9086" s="9"/>
    </row>
    <row r="9087" spans="1:17" x14ac:dyDescent="0.2">
      <c r="A9087" s="9"/>
      <c r="B9087" s="10"/>
      <c r="C9087" s="9"/>
      <c r="D9087" s="11"/>
      <c r="E9087" s="11"/>
      <c r="F9087" s="9"/>
      <c r="G9087" s="9"/>
      <c r="H9087" s="9"/>
      <c r="I9087" s="9"/>
      <c r="J9087" s="9"/>
      <c r="K9087" s="9"/>
      <c r="L9087" s="9"/>
      <c r="M9087" s="9"/>
      <c r="N9087" s="9"/>
      <c r="O9087" s="12"/>
      <c r="P9087" s="9"/>
      <c r="Q9087" s="9"/>
    </row>
    <row r="9088" spans="1:17" x14ac:dyDescent="0.2">
      <c r="A9088" s="9"/>
      <c r="B9088" s="10"/>
      <c r="C9088" s="9"/>
      <c r="D9088" s="11"/>
      <c r="E9088" s="11"/>
      <c r="F9088" s="9"/>
      <c r="G9088" s="9"/>
      <c r="H9088" s="9"/>
      <c r="I9088" s="9"/>
      <c r="J9088" s="9"/>
      <c r="K9088" s="9"/>
      <c r="L9088" s="9"/>
      <c r="M9088" s="9"/>
      <c r="N9088" s="9"/>
      <c r="O9088" s="12"/>
      <c r="P9088" s="9"/>
      <c r="Q9088" s="9"/>
    </row>
    <row r="9089" spans="1:17" x14ac:dyDescent="0.2">
      <c r="A9089" s="9"/>
      <c r="B9089" s="10"/>
      <c r="C9089" s="9"/>
      <c r="D9089" s="11"/>
      <c r="E9089" s="11"/>
      <c r="F9089" s="9"/>
      <c r="G9089" s="9"/>
      <c r="H9089" s="9"/>
      <c r="I9089" s="9"/>
      <c r="J9089" s="9"/>
      <c r="K9089" s="9"/>
      <c r="L9089" s="9"/>
      <c r="M9089" s="9"/>
      <c r="N9089" s="9"/>
      <c r="O9089" s="12"/>
      <c r="P9089" s="9"/>
      <c r="Q9089" s="9"/>
    </row>
    <row r="9090" spans="1:17" x14ac:dyDescent="0.2">
      <c r="A9090" s="9"/>
      <c r="B9090" s="10"/>
      <c r="C9090" s="9"/>
      <c r="D9090" s="11"/>
      <c r="E9090" s="11"/>
      <c r="F9090" s="9"/>
      <c r="G9090" s="9"/>
      <c r="H9090" s="9"/>
      <c r="I9090" s="9"/>
      <c r="J9090" s="9"/>
      <c r="K9090" s="9"/>
      <c r="L9090" s="9"/>
      <c r="M9090" s="9"/>
      <c r="N9090" s="9"/>
      <c r="O9090" s="12"/>
      <c r="P9090" s="9"/>
      <c r="Q9090" s="9"/>
    </row>
    <row r="9091" spans="1:17" x14ac:dyDescent="0.2">
      <c r="A9091" s="9"/>
      <c r="B9091" s="10"/>
      <c r="C9091" s="9"/>
      <c r="D9091" s="11"/>
      <c r="E9091" s="11"/>
      <c r="F9091" s="9"/>
      <c r="G9091" s="9"/>
      <c r="H9091" s="9"/>
      <c r="I9091" s="9"/>
      <c r="J9091" s="9"/>
      <c r="K9091" s="9"/>
      <c r="L9091" s="9"/>
      <c r="M9091" s="9"/>
      <c r="N9091" s="9"/>
      <c r="O9091" s="12"/>
      <c r="P9091" s="9"/>
      <c r="Q9091" s="9"/>
    </row>
    <row r="9092" spans="1:17" x14ac:dyDescent="0.2">
      <c r="A9092" s="9"/>
      <c r="B9092" s="10"/>
      <c r="C9092" s="9"/>
      <c r="D9092" s="11"/>
      <c r="E9092" s="11"/>
      <c r="F9092" s="9"/>
      <c r="G9092" s="9"/>
      <c r="H9092" s="9"/>
      <c r="I9092" s="9"/>
      <c r="J9092" s="9"/>
      <c r="K9092" s="9"/>
      <c r="L9092" s="9"/>
      <c r="M9092" s="9"/>
      <c r="N9092" s="9"/>
      <c r="O9092" s="12"/>
      <c r="P9092" s="9"/>
      <c r="Q9092" s="9"/>
    </row>
    <row r="9093" spans="1:17" x14ac:dyDescent="0.2">
      <c r="A9093" s="9"/>
      <c r="B9093" s="10"/>
      <c r="C9093" s="9"/>
      <c r="D9093" s="11"/>
      <c r="E9093" s="11"/>
      <c r="F9093" s="9"/>
      <c r="G9093" s="9"/>
      <c r="H9093" s="9"/>
      <c r="I9093" s="9"/>
      <c r="J9093" s="9"/>
      <c r="K9093" s="9"/>
      <c r="L9093" s="9"/>
      <c r="M9093" s="9"/>
      <c r="N9093" s="9"/>
      <c r="O9093" s="12"/>
      <c r="P9093" s="9"/>
      <c r="Q9093" s="9"/>
    </row>
    <row r="9094" spans="1:17" x14ac:dyDescent="0.2">
      <c r="A9094" s="9"/>
      <c r="B9094" s="10"/>
      <c r="C9094" s="9"/>
      <c r="D9094" s="11"/>
      <c r="E9094" s="11"/>
      <c r="F9094" s="9"/>
      <c r="G9094" s="9"/>
      <c r="H9094" s="9"/>
      <c r="I9094" s="9"/>
      <c r="J9094" s="9"/>
      <c r="K9094" s="9"/>
      <c r="L9094" s="9"/>
      <c r="M9094" s="9"/>
      <c r="N9094" s="9"/>
      <c r="O9094" s="12"/>
      <c r="P9094" s="9"/>
      <c r="Q9094" s="9"/>
    </row>
    <row r="9095" spans="1:17" x14ac:dyDescent="0.2">
      <c r="A9095" s="9"/>
      <c r="B9095" s="10"/>
      <c r="C9095" s="9"/>
      <c r="D9095" s="11"/>
      <c r="E9095" s="11"/>
      <c r="F9095" s="9"/>
      <c r="G9095" s="9"/>
      <c r="H9095" s="9"/>
      <c r="I9095" s="9"/>
      <c r="J9095" s="9"/>
      <c r="K9095" s="9"/>
      <c r="L9095" s="9"/>
      <c r="M9095" s="9"/>
      <c r="N9095" s="9"/>
      <c r="O9095" s="12"/>
      <c r="P9095" s="9"/>
      <c r="Q9095" s="9"/>
    </row>
    <row r="9096" spans="1:17" x14ac:dyDescent="0.2">
      <c r="A9096" s="9"/>
      <c r="B9096" s="10"/>
      <c r="C9096" s="9"/>
      <c r="D9096" s="11"/>
      <c r="E9096" s="11"/>
      <c r="F9096" s="9"/>
      <c r="G9096" s="9"/>
      <c r="H9096" s="9"/>
      <c r="I9096" s="9"/>
      <c r="J9096" s="9"/>
      <c r="K9096" s="9"/>
      <c r="L9096" s="9"/>
      <c r="M9096" s="9"/>
      <c r="N9096" s="9"/>
      <c r="O9096" s="12"/>
      <c r="P9096" s="9"/>
      <c r="Q9096" s="9"/>
    </row>
    <row r="9097" spans="1:17" x14ac:dyDescent="0.2">
      <c r="A9097" s="9"/>
      <c r="B9097" s="10"/>
      <c r="C9097" s="9"/>
      <c r="D9097" s="11"/>
      <c r="E9097" s="11"/>
      <c r="F9097" s="9"/>
      <c r="G9097" s="9"/>
      <c r="H9097" s="9"/>
      <c r="I9097" s="9"/>
      <c r="J9097" s="9"/>
      <c r="K9097" s="9"/>
      <c r="L9097" s="9"/>
      <c r="M9097" s="9"/>
      <c r="N9097" s="9"/>
      <c r="O9097" s="12"/>
      <c r="P9097" s="9"/>
      <c r="Q9097" s="9"/>
    </row>
    <row r="9098" spans="1:17" x14ac:dyDescent="0.2">
      <c r="A9098" s="9"/>
      <c r="B9098" s="10"/>
      <c r="C9098" s="9"/>
      <c r="D9098" s="11"/>
      <c r="E9098" s="11"/>
      <c r="F9098" s="9"/>
      <c r="G9098" s="9"/>
      <c r="H9098" s="9"/>
      <c r="I9098" s="9"/>
      <c r="J9098" s="9"/>
      <c r="K9098" s="9"/>
      <c r="L9098" s="9"/>
      <c r="M9098" s="9"/>
      <c r="N9098" s="9"/>
      <c r="O9098" s="12"/>
      <c r="P9098" s="9"/>
      <c r="Q9098" s="9"/>
    </row>
    <row r="9099" spans="1:17" x14ac:dyDescent="0.2">
      <c r="A9099" s="9"/>
      <c r="B9099" s="10"/>
      <c r="C9099" s="9"/>
      <c r="D9099" s="11"/>
      <c r="E9099" s="11"/>
      <c r="F9099" s="9"/>
      <c r="G9099" s="9"/>
      <c r="H9099" s="9"/>
      <c r="I9099" s="9"/>
      <c r="J9099" s="9"/>
      <c r="K9099" s="9"/>
      <c r="L9099" s="9"/>
      <c r="M9099" s="9"/>
      <c r="N9099" s="9"/>
      <c r="O9099" s="12"/>
      <c r="P9099" s="9"/>
      <c r="Q9099" s="9"/>
    </row>
    <row r="9100" spans="1:17" x14ac:dyDescent="0.2">
      <c r="A9100" s="9"/>
      <c r="B9100" s="10"/>
      <c r="C9100" s="9"/>
      <c r="D9100" s="11"/>
      <c r="E9100" s="11"/>
      <c r="F9100" s="9"/>
      <c r="G9100" s="9"/>
      <c r="H9100" s="9"/>
      <c r="I9100" s="9"/>
      <c r="J9100" s="9"/>
      <c r="K9100" s="9"/>
      <c r="L9100" s="9"/>
      <c r="M9100" s="9"/>
      <c r="N9100" s="9"/>
      <c r="O9100" s="12"/>
      <c r="P9100" s="9"/>
      <c r="Q9100" s="9"/>
    </row>
    <row r="9101" spans="1:17" x14ac:dyDescent="0.2">
      <c r="A9101" s="9"/>
      <c r="B9101" s="10"/>
      <c r="C9101" s="9"/>
      <c r="D9101" s="11"/>
      <c r="E9101" s="11"/>
      <c r="F9101" s="9"/>
      <c r="G9101" s="9"/>
      <c r="H9101" s="9"/>
      <c r="I9101" s="9"/>
      <c r="J9101" s="9"/>
      <c r="K9101" s="9"/>
      <c r="L9101" s="9"/>
      <c r="M9101" s="9"/>
      <c r="N9101" s="9"/>
      <c r="O9101" s="12"/>
      <c r="P9101" s="9"/>
      <c r="Q9101" s="9"/>
    </row>
    <row r="9102" spans="1:17" x14ac:dyDescent="0.2">
      <c r="A9102" s="9"/>
      <c r="B9102" s="10"/>
      <c r="C9102" s="9"/>
      <c r="D9102" s="11"/>
      <c r="E9102" s="11"/>
      <c r="F9102" s="9"/>
      <c r="G9102" s="9"/>
      <c r="H9102" s="9"/>
      <c r="I9102" s="9"/>
      <c r="J9102" s="9"/>
      <c r="K9102" s="9"/>
      <c r="L9102" s="9"/>
      <c r="M9102" s="9"/>
      <c r="N9102" s="9"/>
      <c r="O9102" s="12"/>
      <c r="P9102" s="9"/>
      <c r="Q9102" s="9"/>
    </row>
    <row r="9103" spans="1:17" x14ac:dyDescent="0.2">
      <c r="A9103" s="9"/>
      <c r="B9103" s="10"/>
      <c r="C9103" s="9"/>
      <c r="D9103" s="11"/>
      <c r="E9103" s="11"/>
      <c r="F9103" s="9"/>
      <c r="G9103" s="9"/>
      <c r="H9103" s="9"/>
      <c r="I9103" s="9"/>
      <c r="J9103" s="9"/>
      <c r="K9103" s="9"/>
      <c r="L9103" s="9"/>
      <c r="M9103" s="9"/>
      <c r="N9103" s="9"/>
      <c r="O9103" s="12"/>
      <c r="P9103" s="9"/>
      <c r="Q9103" s="9"/>
    </row>
    <row r="9104" spans="1:17" x14ac:dyDescent="0.2">
      <c r="A9104" s="9"/>
      <c r="B9104" s="10"/>
      <c r="C9104" s="9"/>
      <c r="D9104" s="11"/>
      <c r="E9104" s="11"/>
      <c r="F9104" s="9"/>
      <c r="G9104" s="9"/>
      <c r="H9104" s="9"/>
      <c r="I9104" s="9"/>
      <c r="J9104" s="9"/>
      <c r="K9104" s="9"/>
      <c r="L9104" s="9"/>
      <c r="M9104" s="9"/>
      <c r="N9104" s="9"/>
      <c r="O9104" s="12"/>
      <c r="P9104" s="9"/>
      <c r="Q9104" s="9"/>
    </row>
    <row r="9105" spans="1:17" x14ac:dyDescent="0.2">
      <c r="A9105" s="9"/>
      <c r="B9105" s="10"/>
      <c r="C9105" s="9"/>
      <c r="D9105" s="11"/>
      <c r="E9105" s="11"/>
      <c r="F9105" s="9"/>
      <c r="G9105" s="9"/>
      <c r="H9105" s="9"/>
      <c r="I9105" s="9"/>
      <c r="J9105" s="9"/>
      <c r="K9105" s="9"/>
      <c r="L9105" s="9"/>
      <c r="M9105" s="9"/>
      <c r="N9105" s="9"/>
      <c r="O9105" s="12"/>
      <c r="P9105" s="9"/>
      <c r="Q9105" s="9"/>
    </row>
    <row r="9106" spans="1:17" x14ac:dyDescent="0.2">
      <c r="A9106" s="9"/>
      <c r="B9106" s="10"/>
      <c r="C9106" s="9"/>
      <c r="D9106" s="11"/>
      <c r="E9106" s="11"/>
      <c r="F9106" s="9"/>
      <c r="G9106" s="9"/>
      <c r="H9106" s="9"/>
      <c r="I9106" s="9"/>
      <c r="J9106" s="9"/>
      <c r="K9106" s="9"/>
      <c r="L9106" s="9"/>
      <c r="M9106" s="9"/>
      <c r="N9106" s="9"/>
      <c r="O9106" s="12"/>
      <c r="P9106" s="9"/>
      <c r="Q9106" s="9"/>
    </row>
    <row r="9107" spans="1:17" x14ac:dyDescent="0.2">
      <c r="A9107" s="9"/>
      <c r="B9107" s="10"/>
      <c r="C9107" s="9"/>
      <c r="D9107" s="11"/>
      <c r="E9107" s="11"/>
      <c r="F9107" s="9"/>
      <c r="G9107" s="9"/>
      <c r="H9107" s="9"/>
      <c r="I9107" s="9"/>
      <c r="J9107" s="9"/>
      <c r="K9107" s="9"/>
      <c r="L9107" s="9"/>
      <c r="M9107" s="9"/>
      <c r="N9107" s="9"/>
      <c r="O9107" s="12"/>
      <c r="P9107" s="9"/>
      <c r="Q9107" s="9"/>
    </row>
    <row r="9108" spans="1:17" x14ac:dyDescent="0.2">
      <c r="A9108" s="9"/>
      <c r="B9108" s="10"/>
      <c r="C9108" s="9"/>
      <c r="D9108" s="11"/>
      <c r="E9108" s="11"/>
      <c r="F9108" s="9"/>
      <c r="G9108" s="9"/>
      <c r="H9108" s="9"/>
      <c r="I9108" s="9"/>
      <c r="J9108" s="9"/>
      <c r="K9108" s="9"/>
      <c r="L9108" s="9"/>
      <c r="M9108" s="9"/>
      <c r="N9108" s="9"/>
      <c r="O9108" s="12"/>
      <c r="P9108" s="9"/>
      <c r="Q9108" s="9"/>
    </row>
    <row r="9109" spans="1:17" x14ac:dyDescent="0.2">
      <c r="A9109" s="9"/>
      <c r="B9109" s="10"/>
      <c r="C9109" s="9"/>
      <c r="D9109" s="11"/>
      <c r="E9109" s="11"/>
      <c r="F9109" s="9"/>
      <c r="G9109" s="9"/>
      <c r="H9109" s="9"/>
      <c r="I9109" s="9"/>
      <c r="J9109" s="9"/>
      <c r="K9109" s="9"/>
      <c r="L9109" s="9"/>
      <c r="M9109" s="9"/>
      <c r="N9109" s="9"/>
      <c r="O9109" s="12"/>
      <c r="P9109" s="9"/>
      <c r="Q9109" s="9"/>
    </row>
    <row r="9110" spans="1:17" x14ac:dyDescent="0.2">
      <c r="A9110" s="9"/>
      <c r="B9110" s="10"/>
      <c r="C9110" s="9"/>
      <c r="D9110" s="11"/>
      <c r="E9110" s="11"/>
      <c r="F9110" s="9"/>
      <c r="G9110" s="9"/>
      <c r="H9110" s="9"/>
      <c r="I9110" s="9"/>
      <c r="J9110" s="9"/>
      <c r="K9110" s="9"/>
      <c r="L9110" s="9"/>
      <c r="M9110" s="9"/>
      <c r="N9110" s="9"/>
      <c r="O9110" s="12"/>
      <c r="P9110" s="9"/>
      <c r="Q9110" s="9"/>
    </row>
    <row r="9111" spans="1:17" x14ac:dyDescent="0.2">
      <c r="A9111" s="9"/>
      <c r="B9111" s="10"/>
      <c r="C9111" s="9"/>
      <c r="D9111" s="11"/>
      <c r="E9111" s="11"/>
      <c r="F9111" s="9"/>
      <c r="G9111" s="9"/>
      <c r="H9111" s="9"/>
      <c r="I9111" s="9"/>
      <c r="J9111" s="9"/>
      <c r="K9111" s="9"/>
      <c r="L9111" s="9"/>
      <c r="M9111" s="9"/>
      <c r="N9111" s="9"/>
      <c r="O9111" s="12"/>
      <c r="P9111" s="9"/>
      <c r="Q9111" s="9"/>
    </row>
    <row r="9112" spans="1:17" x14ac:dyDescent="0.2">
      <c r="A9112" s="9"/>
      <c r="B9112" s="10"/>
      <c r="C9112" s="9"/>
      <c r="D9112" s="11"/>
      <c r="E9112" s="11"/>
      <c r="F9112" s="9"/>
      <c r="G9112" s="9"/>
      <c r="H9112" s="9"/>
      <c r="I9112" s="9"/>
      <c r="J9112" s="9"/>
      <c r="K9112" s="9"/>
      <c r="L9112" s="9"/>
      <c r="M9112" s="9"/>
      <c r="N9112" s="9"/>
      <c r="O9112" s="12"/>
      <c r="P9112" s="9"/>
      <c r="Q9112" s="9"/>
    </row>
    <row r="9113" spans="1:17" x14ac:dyDescent="0.2">
      <c r="A9113" s="9"/>
      <c r="B9113" s="10"/>
      <c r="C9113" s="9"/>
      <c r="D9113" s="11"/>
      <c r="E9113" s="11"/>
      <c r="F9113" s="9"/>
      <c r="G9113" s="9"/>
      <c r="H9113" s="9"/>
      <c r="I9113" s="9"/>
      <c r="J9113" s="9"/>
      <c r="K9113" s="9"/>
      <c r="L9113" s="9"/>
      <c r="M9113" s="9"/>
      <c r="N9113" s="9"/>
      <c r="O9113" s="12"/>
      <c r="P9113" s="9"/>
      <c r="Q9113" s="9"/>
    </row>
    <row r="9114" spans="1:17" x14ac:dyDescent="0.2">
      <c r="A9114" s="9"/>
      <c r="B9114" s="10"/>
      <c r="C9114" s="9"/>
      <c r="D9114" s="11"/>
      <c r="E9114" s="11"/>
      <c r="F9114" s="9"/>
      <c r="G9114" s="9"/>
      <c r="H9114" s="9"/>
      <c r="I9114" s="9"/>
      <c r="J9114" s="9"/>
      <c r="K9114" s="9"/>
      <c r="L9114" s="9"/>
      <c r="M9114" s="9"/>
      <c r="N9114" s="9"/>
      <c r="O9114" s="12"/>
      <c r="P9114" s="9"/>
      <c r="Q9114" s="9"/>
    </row>
    <row r="9115" spans="1:17" x14ac:dyDescent="0.2">
      <c r="A9115" s="9"/>
      <c r="B9115" s="10"/>
      <c r="C9115" s="9"/>
      <c r="D9115" s="11"/>
      <c r="E9115" s="11"/>
      <c r="F9115" s="9"/>
      <c r="G9115" s="9"/>
      <c r="H9115" s="9"/>
      <c r="I9115" s="9"/>
      <c r="J9115" s="9"/>
      <c r="K9115" s="9"/>
      <c r="L9115" s="9"/>
      <c r="M9115" s="9"/>
      <c r="N9115" s="9"/>
      <c r="O9115" s="12"/>
      <c r="P9115" s="9"/>
      <c r="Q9115" s="9"/>
    </row>
    <row r="9116" spans="1:17" x14ac:dyDescent="0.2">
      <c r="A9116" s="9"/>
      <c r="B9116" s="10"/>
      <c r="C9116" s="9"/>
      <c r="D9116" s="11"/>
      <c r="E9116" s="11"/>
      <c r="F9116" s="9"/>
      <c r="G9116" s="9"/>
      <c r="H9116" s="9"/>
      <c r="I9116" s="9"/>
      <c r="J9116" s="9"/>
      <c r="K9116" s="9"/>
      <c r="L9116" s="9"/>
      <c r="M9116" s="9"/>
      <c r="N9116" s="9"/>
      <c r="O9116" s="12"/>
      <c r="P9116" s="9"/>
      <c r="Q9116" s="9"/>
    </row>
    <row r="9117" spans="1:17" x14ac:dyDescent="0.2">
      <c r="A9117" s="9"/>
      <c r="B9117" s="10"/>
      <c r="C9117" s="9"/>
      <c r="D9117" s="11"/>
      <c r="E9117" s="11"/>
      <c r="F9117" s="9"/>
      <c r="G9117" s="9"/>
      <c r="H9117" s="9"/>
      <c r="I9117" s="9"/>
      <c r="J9117" s="9"/>
      <c r="K9117" s="9"/>
      <c r="L9117" s="9"/>
      <c r="M9117" s="9"/>
      <c r="N9117" s="9"/>
      <c r="O9117" s="12"/>
      <c r="P9117" s="9"/>
      <c r="Q9117" s="9"/>
    </row>
    <row r="9118" spans="1:17" x14ac:dyDescent="0.2">
      <c r="A9118" s="9"/>
      <c r="B9118" s="10"/>
      <c r="C9118" s="9"/>
      <c r="D9118" s="11"/>
      <c r="E9118" s="11"/>
      <c r="F9118" s="9"/>
      <c r="G9118" s="9"/>
      <c r="H9118" s="9"/>
      <c r="I9118" s="9"/>
      <c r="J9118" s="9"/>
      <c r="K9118" s="9"/>
      <c r="L9118" s="9"/>
      <c r="M9118" s="9"/>
      <c r="N9118" s="9"/>
      <c r="O9118" s="12"/>
      <c r="P9118" s="9"/>
      <c r="Q9118" s="9"/>
    </row>
    <row r="9119" spans="1:17" x14ac:dyDescent="0.2">
      <c r="A9119" s="9"/>
      <c r="B9119" s="10"/>
      <c r="C9119" s="9"/>
      <c r="D9119" s="11"/>
      <c r="E9119" s="11"/>
      <c r="F9119" s="9"/>
      <c r="G9119" s="9"/>
      <c r="H9119" s="9"/>
      <c r="I9119" s="9"/>
      <c r="J9119" s="9"/>
      <c r="K9119" s="9"/>
      <c r="L9119" s="9"/>
      <c r="M9119" s="9"/>
      <c r="N9119" s="9"/>
      <c r="O9119" s="12"/>
      <c r="P9119" s="9"/>
      <c r="Q9119" s="9"/>
    </row>
    <row r="9120" spans="1:17" x14ac:dyDescent="0.2">
      <c r="A9120" s="9"/>
      <c r="B9120" s="10"/>
      <c r="C9120" s="9"/>
      <c r="D9120" s="11"/>
      <c r="E9120" s="11"/>
      <c r="F9120" s="9"/>
      <c r="G9120" s="9"/>
      <c r="H9120" s="9"/>
      <c r="I9120" s="9"/>
      <c r="J9120" s="9"/>
      <c r="K9120" s="9"/>
      <c r="L9120" s="9"/>
      <c r="M9120" s="9"/>
      <c r="N9120" s="9"/>
      <c r="O9120" s="12"/>
      <c r="P9120" s="9"/>
      <c r="Q9120" s="9"/>
    </row>
    <row r="9121" spans="1:17" x14ac:dyDescent="0.2">
      <c r="A9121" s="9"/>
      <c r="B9121" s="10"/>
      <c r="C9121" s="9"/>
      <c r="D9121" s="11"/>
      <c r="E9121" s="11"/>
      <c r="F9121" s="9"/>
      <c r="G9121" s="9"/>
      <c r="H9121" s="9"/>
      <c r="I9121" s="9"/>
      <c r="J9121" s="9"/>
      <c r="K9121" s="9"/>
      <c r="L9121" s="9"/>
      <c r="M9121" s="9"/>
      <c r="N9121" s="9"/>
      <c r="O9121" s="12"/>
      <c r="P9121" s="9"/>
      <c r="Q9121" s="9"/>
    </row>
    <row r="9122" spans="1:17" x14ac:dyDescent="0.2">
      <c r="A9122" s="9"/>
      <c r="B9122" s="10"/>
      <c r="C9122" s="9"/>
      <c r="D9122" s="11"/>
      <c r="E9122" s="11"/>
      <c r="F9122" s="9"/>
      <c r="G9122" s="9"/>
      <c r="H9122" s="9"/>
      <c r="I9122" s="9"/>
      <c r="J9122" s="9"/>
      <c r="K9122" s="9"/>
      <c r="L9122" s="9"/>
      <c r="M9122" s="9"/>
      <c r="N9122" s="9"/>
      <c r="O9122" s="12"/>
      <c r="P9122" s="9"/>
      <c r="Q9122" s="9"/>
    </row>
    <row r="9123" spans="1:17" x14ac:dyDescent="0.2">
      <c r="A9123" s="9"/>
      <c r="B9123" s="10"/>
      <c r="C9123" s="9"/>
      <c r="D9123" s="11"/>
      <c r="E9123" s="11"/>
      <c r="F9123" s="9"/>
      <c r="G9123" s="9"/>
      <c r="H9123" s="9"/>
      <c r="I9123" s="9"/>
      <c r="J9123" s="9"/>
      <c r="K9123" s="9"/>
      <c r="L9123" s="9"/>
      <c r="M9123" s="9"/>
      <c r="N9123" s="9"/>
      <c r="O9123" s="12"/>
      <c r="P9123" s="9"/>
      <c r="Q9123" s="9"/>
    </row>
    <row r="9124" spans="1:17" x14ac:dyDescent="0.2">
      <c r="A9124" s="9"/>
      <c r="B9124" s="10"/>
      <c r="C9124" s="9"/>
      <c r="D9124" s="11"/>
      <c r="E9124" s="11"/>
      <c r="F9124" s="9"/>
      <c r="G9124" s="9"/>
      <c r="H9124" s="9"/>
      <c r="I9124" s="9"/>
      <c r="J9124" s="9"/>
      <c r="K9124" s="9"/>
      <c r="L9124" s="9"/>
      <c r="M9124" s="9"/>
      <c r="N9124" s="9"/>
      <c r="O9124" s="12"/>
      <c r="P9124" s="9"/>
      <c r="Q9124" s="9"/>
    </row>
    <row r="9125" spans="1:17" x14ac:dyDescent="0.2">
      <c r="A9125" s="9"/>
      <c r="B9125" s="10"/>
      <c r="C9125" s="9"/>
      <c r="D9125" s="11"/>
      <c r="E9125" s="11"/>
      <c r="F9125" s="9"/>
      <c r="G9125" s="9"/>
      <c r="H9125" s="9"/>
      <c r="I9125" s="9"/>
      <c r="J9125" s="9"/>
      <c r="K9125" s="9"/>
      <c r="L9125" s="9"/>
      <c r="M9125" s="9"/>
      <c r="N9125" s="9"/>
      <c r="O9125" s="12"/>
      <c r="P9125" s="9"/>
      <c r="Q9125" s="9"/>
    </row>
    <row r="9126" spans="1:17" x14ac:dyDescent="0.2">
      <c r="A9126" s="9"/>
      <c r="B9126" s="10"/>
      <c r="C9126" s="9"/>
      <c r="D9126" s="11"/>
      <c r="E9126" s="11"/>
      <c r="F9126" s="9"/>
      <c r="G9126" s="9"/>
      <c r="H9126" s="9"/>
      <c r="I9126" s="9"/>
      <c r="J9126" s="9"/>
      <c r="K9126" s="9"/>
      <c r="L9126" s="9"/>
      <c r="M9126" s="9"/>
      <c r="N9126" s="9"/>
      <c r="O9126" s="12"/>
      <c r="P9126" s="9"/>
      <c r="Q9126" s="9"/>
    </row>
    <row r="9127" spans="1:17" x14ac:dyDescent="0.2">
      <c r="A9127" s="9"/>
      <c r="B9127" s="10"/>
      <c r="C9127" s="9"/>
      <c r="D9127" s="11"/>
      <c r="E9127" s="11"/>
      <c r="F9127" s="9"/>
      <c r="G9127" s="9"/>
      <c r="H9127" s="9"/>
      <c r="I9127" s="9"/>
      <c r="J9127" s="9"/>
      <c r="K9127" s="9"/>
      <c r="L9127" s="9"/>
      <c r="M9127" s="9"/>
      <c r="N9127" s="9"/>
      <c r="O9127" s="12"/>
      <c r="P9127" s="9"/>
      <c r="Q9127" s="9"/>
    </row>
    <row r="9128" spans="1:17" x14ac:dyDescent="0.2">
      <c r="A9128" s="9"/>
      <c r="B9128" s="10"/>
      <c r="C9128" s="9"/>
      <c r="D9128" s="11"/>
      <c r="E9128" s="11"/>
      <c r="F9128" s="9"/>
      <c r="G9128" s="9"/>
      <c r="H9128" s="9"/>
      <c r="I9128" s="9"/>
      <c r="J9128" s="9"/>
      <c r="K9128" s="9"/>
      <c r="L9128" s="9"/>
      <c r="M9128" s="9"/>
      <c r="N9128" s="9"/>
      <c r="O9128" s="12"/>
      <c r="P9128" s="9"/>
      <c r="Q9128" s="9"/>
    </row>
    <row r="9129" spans="1:17" x14ac:dyDescent="0.2">
      <c r="A9129" s="9"/>
      <c r="B9129" s="10"/>
      <c r="C9129" s="9"/>
      <c r="D9129" s="11"/>
      <c r="E9129" s="11"/>
      <c r="F9129" s="9"/>
      <c r="G9129" s="9"/>
      <c r="H9129" s="9"/>
      <c r="I9129" s="9"/>
      <c r="J9129" s="9"/>
      <c r="K9129" s="9"/>
      <c r="L9129" s="9"/>
      <c r="M9129" s="9"/>
      <c r="N9129" s="9"/>
      <c r="O9129" s="12"/>
      <c r="P9129" s="9"/>
      <c r="Q9129" s="9"/>
    </row>
    <row r="9130" spans="1:17" x14ac:dyDescent="0.2">
      <c r="A9130" s="9"/>
      <c r="B9130" s="10"/>
      <c r="C9130" s="9"/>
      <c r="D9130" s="11"/>
      <c r="E9130" s="11"/>
      <c r="F9130" s="9"/>
      <c r="G9130" s="9"/>
      <c r="H9130" s="9"/>
      <c r="I9130" s="9"/>
      <c r="J9130" s="9"/>
      <c r="K9130" s="9"/>
      <c r="L9130" s="9"/>
      <c r="M9130" s="9"/>
      <c r="N9130" s="9"/>
      <c r="O9130" s="12"/>
      <c r="P9130" s="9"/>
      <c r="Q9130" s="9"/>
    </row>
    <row r="9131" spans="1:17" x14ac:dyDescent="0.2">
      <c r="A9131" s="9"/>
      <c r="B9131" s="10"/>
      <c r="C9131" s="9"/>
      <c r="D9131" s="11"/>
      <c r="E9131" s="11"/>
      <c r="F9131" s="9"/>
      <c r="G9131" s="9"/>
      <c r="H9131" s="9"/>
      <c r="I9131" s="9"/>
      <c r="J9131" s="9"/>
      <c r="K9131" s="9"/>
      <c r="L9131" s="9"/>
      <c r="M9131" s="9"/>
      <c r="N9131" s="9"/>
      <c r="O9131" s="12"/>
      <c r="P9131" s="9"/>
      <c r="Q9131" s="9"/>
    </row>
    <row r="9132" spans="1:17" x14ac:dyDescent="0.2">
      <c r="A9132" s="9"/>
      <c r="B9132" s="10"/>
      <c r="C9132" s="9"/>
      <c r="D9132" s="11"/>
      <c r="E9132" s="11"/>
      <c r="F9132" s="9"/>
      <c r="G9132" s="9"/>
      <c r="H9132" s="9"/>
      <c r="I9132" s="9"/>
      <c r="J9132" s="9"/>
      <c r="K9132" s="9"/>
      <c r="L9132" s="9"/>
      <c r="M9132" s="9"/>
      <c r="N9132" s="9"/>
      <c r="O9132" s="12"/>
      <c r="P9132" s="9"/>
      <c r="Q9132" s="9"/>
    </row>
    <row r="9133" spans="1:17" x14ac:dyDescent="0.2">
      <c r="A9133" s="9"/>
      <c r="B9133" s="10"/>
      <c r="C9133" s="9"/>
      <c r="D9133" s="11"/>
      <c r="E9133" s="11"/>
      <c r="F9133" s="9"/>
      <c r="G9133" s="9"/>
      <c r="H9133" s="9"/>
      <c r="I9133" s="9"/>
      <c r="J9133" s="9"/>
      <c r="K9133" s="9"/>
      <c r="L9133" s="9"/>
      <c r="M9133" s="9"/>
      <c r="N9133" s="9"/>
      <c r="O9133" s="12"/>
      <c r="P9133" s="9"/>
      <c r="Q9133" s="9"/>
    </row>
    <row r="9134" spans="1:17" x14ac:dyDescent="0.2">
      <c r="A9134" s="9"/>
      <c r="B9134" s="10"/>
      <c r="C9134" s="9"/>
      <c r="D9134" s="11"/>
      <c r="E9134" s="11"/>
      <c r="F9134" s="9"/>
      <c r="G9134" s="9"/>
      <c r="H9134" s="9"/>
      <c r="I9134" s="9"/>
      <c r="J9134" s="9"/>
      <c r="K9134" s="9"/>
      <c r="L9134" s="9"/>
      <c r="M9134" s="9"/>
      <c r="N9134" s="9"/>
      <c r="O9134" s="12"/>
      <c r="P9134" s="9"/>
      <c r="Q9134" s="9"/>
    </row>
    <row r="9135" spans="1:17" x14ac:dyDescent="0.2">
      <c r="A9135" s="9"/>
      <c r="B9135" s="10"/>
      <c r="C9135" s="9"/>
      <c r="D9135" s="11"/>
      <c r="E9135" s="11"/>
      <c r="F9135" s="9"/>
      <c r="G9135" s="9"/>
      <c r="H9135" s="9"/>
      <c r="I9135" s="9"/>
      <c r="J9135" s="9"/>
      <c r="K9135" s="9"/>
      <c r="L9135" s="9"/>
      <c r="M9135" s="9"/>
      <c r="N9135" s="9"/>
      <c r="O9135" s="12"/>
      <c r="P9135" s="9"/>
      <c r="Q9135" s="9"/>
    </row>
    <row r="9136" spans="1:17" x14ac:dyDescent="0.2">
      <c r="A9136" s="9"/>
      <c r="B9136" s="10"/>
      <c r="C9136" s="9"/>
      <c r="D9136" s="11"/>
      <c r="E9136" s="11"/>
      <c r="F9136" s="9"/>
      <c r="G9136" s="9"/>
      <c r="H9136" s="9"/>
      <c r="I9136" s="9"/>
      <c r="J9136" s="9"/>
      <c r="K9136" s="9"/>
      <c r="L9136" s="9"/>
      <c r="M9136" s="9"/>
      <c r="N9136" s="9"/>
      <c r="O9136" s="12"/>
      <c r="P9136" s="9"/>
      <c r="Q9136" s="9"/>
    </row>
    <row r="9137" spans="1:17" x14ac:dyDescent="0.2">
      <c r="A9137" s="9"/>
      <c r="B9137" s="10"/>
      <c r="C9137" s="9"/>
      <c r="D9137" s="11"/>
      <c r="E9137" s="11"/>
      <c r="F9137" s="9"/>
      <c r="G9137" s="9"/>
      <c r="H9137" s="9"/>
      <c r="I9137" s="9"/>
      <c r="J9137" s="9"/>
      <c r="K9137" s="9"/>
      <c r="L9137" s="9"/>
      <c r="M9137" s="9"/>
      <c r="N9137" s="9"/>
      <c r="O9137" s="12"/>
      <c r="P9137" s="9"/>
      <c r="Q9137" s="9"/>
    </row>
    <row r="9138" spans="1:17" x14ac:dyDescent="0.2">
      <c r="A9138" s="9"/>
      <c r="B9138" s="10"/>
      <c r="C9138" s="9"/>
      <c r="D9138" s="11"/>
      <c r="E9138" s="11"/>
      <c r="F9138" s="9"/>
      <c r="G9138" s="9"/>
      <c r="H9138" s="9"/>
      <c r="I9138" s="9"/>
      <c r="J9138" s="9"/>
      <c r="K9138" s="9"/>
      <c r="L9138" s="9"/>
      <c r="M9138" s="9"/>
      <c r="N9138" s="9"/>
      <c r="O9138" s="12"/>
      <c r="P9138" s="9"/>
      <c r="Q9138" s="9"/>
    </row>
    <row r="9139" spans="1:17" x14ac:dyDescent="0.2">
      <c r="A9139" s="9"/>
      <c r="B9139" s="10"/>
      <c r="C9139" s="9"/>
      <c r="D9139" s="11"/>
      <c r="E9139" s="11"/>
      <c r="F9139" s="9"/>
      <c r="G9139" s="9"/>
      <c r="H9139" s="9"/>
      <c r="I9139" s="9"/>
      <c r="J9139" s="9"/>
      <c r="K9139" s="9"/>
      <c r="L9139" s="9"/>
      <c r="M9139" s="9"/>
      <c r="N9139" s="9"/>
      <c r="O9139" s="12"/>
      <c r="P9139" s="9"/>
      <c r="Q9139" s="9"/>
    </row>
    <row r="9140" spans="1:17" x14ac:dyDescent="0.2">
      <c r="A9140" s="9"/>
      <c r="B9140" s="10"/>
      <c r="C9140" s="9"/>
      <c r="D9140" s="11"/>
      <c r="E9140" s="11"/>
      <c r="F9140" s="9"/>
      <c r="G9140" s="9"/>
      <c r="H9140" s="9"/>
      <c r="I9140" s="9"/>
      <c r="J9140" s="9"/>
      <c r="K9140" s="9"/>
      <c r="L9140" s="9"/>
      <c r="M9140" s="9"/>
      <c r="N9140" s="9"/>
      <c r="O9140" s="12"/>
      <c r="P9140" s="9"/>
      <c r="Q9140" s="9"/>
    </row>
    <row r="9141" spans="1:17" x14ac:dyDescent="0.2">
      <c r="A9141" s="9"/>
      <c r="B9141" s="10"/>
      <c r="C9141" s="9"/>
      <c r="D9141" s="11"/>
      <c r="E9141" s="11"/>
      <c r="F9141" s="9"/>
      <c r="G9141" s="9"/>
      <c r="H9141" s="9"/>
      <c r="I9141" s="9"/>
      <c r="J9141" s="9"/>
      <c r="K9141" s="9"/>
      <c r="L9141" s="9"/>
      <c r="M9141" s="9"/>
      <c r="N9141" s="9"/>
      <c r="O9141" s="12"/>
      <c r="P9141" s="9"/>
      <c r="Q9141" s="9"/>
    </row>
    <row r="9142" spans="1:17" x14ac:dyDescent="0.2">
      <c r="A9142" s="9"/>
      <c r="B9142" s="10"/>
      <c r="C9142" s="9"/>
      <c r="D9142" s="11"/>
      <c r="E9142" s="11"/>
      <c r="F9142" s="9"/>
      <c r="G9142" s="9"/>
      <c r="H9142" s="9"/>
      <c r="I9142" s="9"/>
      <c r="J9142" s="9"/>
      <c r="K9142" s="9"/>
      <c r="L9142" s="9"/>
      <c r="M9142" s="9"/>
      <c r="N9142" s="9"/>
      <c r="O9142" s="12"/>
      <c r="P9142" s="9"/>
      <c r="Q9142" s="9"/>
    </row>
    <row r="9143" spans="1:17" x14ac:dyDescent="0.2">
      <c r="A9143" s="9"/>
      <c r="B9143" s="10"/>
      <c r="C9143" s="9"/>
      <c r="D9143" s="11"/>
      <c r="E9143" s="11"/>
      <c r="F9143" s="9"/>
      <c r="G9143" s="9"/>
      <c r="H9143" s="9"/>
      <c r="I9143" s="9"/>
      <c r="J9143" s="9"/>
      <c r="K9143" s="9"/>
      <c r="L9143" s="9"/>
      <c r="M9143" s="9"/>
      <c r="N9143" s="9"/>
      <c r="O9143" s="12"/>
      <c r="P9143" s="9"/>
      <c r="Q9143" s="9"/>
    </row>
    <row r="9144" spans="1:17" x14ac:dyDescent="0.2">
      <c r="A9144" s="9"/>
      <c r="B9144" s="10"/>
      <c r="C9144" s="9"/>
      <c r="D9144" s="11"/>
      <c r="E9144" s="11"/>
      <c r="F9144" s="9"/>
      <c r="G9144" s="9"/>
      <c r="H9144" s="9"/>
      <c r="I9144" s="9"/>
      <c r="J9144" s="9"/>
      <c r="K9144" s="9"/>
      <c r="L9144" s="9"/>
      <c r="M9144" s="9"/>
      <c r="N9144" s="9"/>
      <c r="O9144" s="12"/>
      <c r="P9144" s="9"/>
      <c r="Q9144" s="9"/>
    </row>
    <row r="9145" spans="1:17" x14ac:dyDescent="0.2">
      <c r="A9145" s="9"/>
      <c r="B9145" s="10"/>
      <c r="C9145" s="9"/>
      <c r="D9145" s="11"/>
      <c r="E9145" s="11"/>
      <c r="F9145" s="9"/>
      <c r="G9145" s="9"/>
      <c r="H9145" s="9"/>
      <c r="I9145" s="9"/>
      <c r="J9145" s="9"/>
      <c r="K9145" s="9"/>
      <c r="L9145" s="9"/>
      <c r="M9145" s="9"/>
      <c r="N9145" s="9"/>
      <c r="O9145" s="12"/>
      <c r="P9145" s="9"/>
      <c r="Q9145" s="9"/>
    </row>
    <row r="9146" spans="1:17" x14ac:dyDescent="0.2">
      <c r="A9146" s="9"/>
      <c r="B9146" s="10"/>
      <c r="C9146" s="9"/>
      <c r="D9146" s="11"/>
      <c r="E9146" s="11"/>
      <c r="F9146" s="9"/>
      <c r="G9146" s="9"/>
      <c r="H9146" s="9"/>
      <c r="I9146" s="9"/>
      <c r="J9146" s="9"/>
      <c r="K9146" s="9"/>
      <c r="L9146" s="9"/>
      <c r="M9146" s="9"/>
      <c r="N9146" s="9"/>
      <c r="O9146" s="12"/>
      <c r="P9146" s="9"/>
      <c r="Q9146" s="9"/>
    </row>
    <row r="9147" spans="1:17" x14ac:dyDescent="0.2">
      <c r="A9147" s="9"/>
      <c r="B9147" s="10"/>
      <c r="C9147" s="9"/>
      <c r="D9147" s="11"/>
      <c r="E9147" s="11"/>
      <c r="F9147" s="9"/>
      <c r="G9147" s="9"/>
      <c r="H9147" s="9"/>
      <c r="I9147" s="9"/>
      <c r="J9147" s="9"/>
      <c r="K9147" s="9"/>
      <c r="L9147" s="9"/>
      <c r="M9147" s="9"/>
      <c r="N9147" s="9"/>
      <c r="O9147" s="12"/>
      <c r="P9147" s="9"/>
      <c r="Q9147" s="9"/>
    </row>
    <row r="9148" spans="1:17" x14ac:dyDescent="0.2">
      <c r="A9148" s="9"/>
      <c r="B9148" s="10"/>
      <c r="C9148" s="9"/>
      <c r="D9148" s="11"/>
      <c r="E9148" s="11"/>
      <c r="F9148" s="9"/>
      <c r="G9148" s="9"/>
      <c r="H9148" s="9"/>
      <c r="I9148" s="9"/>
      <c r="J9148" s="9"/>
      <c r="K9148" s="9"/>
      <c r="L9148" s="9"/>
      <c r="M9148" s="9"/>
      <c r="N9148" s="9"/>
      <c r="O9148" s="12"/>
      <c r="P9148" s="9"/>
      <c r="Q9148" s="9"/>
    </row>
    <row r="9149" spans="1:17" x14ac:dyDescent="0.2">
      <c r="A9149" s="9"/>
      <c r="B9149" s="10"/>
      <c r="C9149" s="9"/>
      <c r="D9149" s="11"/>
      <c r="E9149" s="11"/>
      <c r="F9149" s="9"/>
      <c r="G9149" s="9"/>
      <c r="H9149" s="9"/>
      <c r="I9149" s="9"/>
      <c r="J9149" s="9"/>
      <c r="K9149" s="9"/>
      <c r="L9149" s="9"/>
      <c r="M9149" s="9"/>
      <c r="N9149" s="9"/>
      <c r="O9149" s="12"/>
      <c r="P9149" s="9"/>
      <c r="Q9149" s="9"/>
    </row>
    <row r="9150" spans="1:17" x14ac:dyDescent="0.2">
      <c r="A9150" s="9"/>
      <c r="B9150" s="10"/>
      <c r="C9150" s="9"/>
      <c r="D9150" s="11"/>
      <c r="E9150" s="11"/>
      <c r="F9150" s="9"/>
      <c r="G9150" s="9"/>
      <c r="H9150" s="9"/>
      <c r="I9150" s="9"/>
      <c r="J9150" s="9"/>
      <c r="K9150" s="9"/>
      <c r="L9150" s="9"/>
      <c r="M9150" s="9"/>
      <c r="N9150" s="9"/>
      <c r="O9150" s="12"/>
      <c r="P9150" s="9"/>
      <c r="Q9150" s="9"/>
    </row>
    <row r="9151" spans="1:17" x14ac:dyDescent="0.2">
      <c r="A9151" s="9"/>
      <c r="B9151" s="10"/>
      <c r="C9151" s="9"/>
      <c r="D9151" s="11"/>
      <c r="E9151" s="11"/>
      <c r="F9151" s="9"/>
      <c r="G9151" s="9"/>
      <c r="H9151" s="9"/>
      <c r="I9151" s="9"/>
      <c r="J9151" s="9"/>
      <c r="K9151" s="9"/>
      <c r="L9151" s="9"/>
      <c r="M9151" s="9"/>
      <c r="N9151" s="9"/>
      <c r="O9151" s="12"/>
      <c r="P9151" s="9"/>
      <c r="Q9151" s="9"/>
    </row>
    <row r="9152" spans="1:17" x14ac:dyDescent="0.2">
      <c r="A9152" s="9"/>
      <c r="B9152" s="10"/>
      <c r="C9152" s="9"/>
      <c r="D9152" s="11"/>
      <c r="E9152" s="11"/>
      <c r="F9152" s="9"/>
      <c r="G9152" s="9"/>
      <c r="H9152" s="9"/>
      <c r="I9152" s="9"/>
      <c r="J9152" s="9"/>
      <c r="K9152" s="9"/>
      <c r="L9152" s="9"/>
      <c r="M9152" s="9"/>
      <c r="N9152" s="9"/>
      <c r="O9152" s="12"/>
      <c r="P9152" s="9"/>
      <c r="Q9152" s="9"/>
    </row>
    <row r="9153" spans="1:17" x14ac:dyDescent="0.2">
      <c r="A9153" s="9"/>
      <c r="B9153" s="10"/>
      <c r="C9153" s="9"/>
      <c r="D9153" s="11"/>
      <c r="E9153" s="11"/>
      <c r="F9153" s="9"/>
      <c r="G9153" s="9"/>
      <c r="H9153" s="9"/>
      <c r="I9153" s="9"/>
      <c r="J9153" s="9"/>
      <c r="K9153" s="9"/>
      <c r="L9153" s="9"/>
      <c r="M9153" s="9"/>
      <c r="N9153" s="9"/>
      <c r="O9153" s="12"/>
      <c r="P9153" s="9"/>
      <c r="Q9153" s="9"/>
    </row>
    <row r="9154" spans="1:17" x14ac:dyDescent="0.2">
      <c r="A9154" s="9"/>
      <c r="B9154" s="10"/>
      <c r="C9154" s="9"/>
      <c r="D9154" s="11"/>
      <c r="E9154" s="11"/>
      <c r="F9154" s="9"/>
      <c r="G9154" s="9"/>
      <c r="H9154" s="9"/>
      <c r="I9154" s="9"/>
      <c r="J9154" s="9"/>
      <c r="K9154" s="9"/>
      <c r="L9154" s="9"/>
      <c r="M9154" s="9"/>
      <c r="N9154" s="9"/>
      <c r="O9154" s="12"/>
      <c r="P9154" s="9"/>
      <c r="Q9154" s="9"/>
    </row>
    <row r="9155" spans="1:17" x14ac:dyDescent="0.2">
      <c r="A9155" s="9"/>
      <c r="B9155" s="10"/>
      <c r="C9155" s="9"/>
      <c r="D9155" s="11"/>
      <c r="E9155" s="11"/>
      <c r="F9155" s="9"/>
      <c r="G9155" s="9"/>
      <c r="H9155" s="9"/>
      <c r="I9155" s="9"/>
      <c r="J9155" s="9"/>
      <c r="K9155" s="9"/>
      <c r="L9155" s="9"/>
      <c r="M9155" s="9"/>
      <c r="N9155" s="9"/>
      <c r="O9155" s="12"/>
      <c r="P9155" s="9"/>
      <c r="Q9155" s="9"/>
    </row>
    <row r="9156" spans="1:17" x14ac:dyDescent="0.2">
      <c r="A9156" s="9"/>
      <c r="B9156" s="10"/>
      <c r="C9156" s="9"/>
      <c r="D9156" s="11"/>
      <c r="E9156" s="11"/>
      <c r="F9156" s="9"/>
      <c r="G9156" s="9"/>
      <c r="H9156" s="9"/>
      <c r="I9156" s="9"/>
      <c r="J9156" s="9"/>
      <c r="K9156" s="9"/>
      <c r="L9156" s="9"/>
      <c r="M9156" s="9"/>
      <c r="N9156" s="9"/>
      <c r="O9156" s="12"/>
      <c r="P9156" s="9"/>
      <c r="Q9156" s="9"/>
    </row>
    <row r="9157" spans="1:17" x14ac:dyDescent="0.2">
      <c r="A9157" s="9"/>
      <c r="B9157" s="10"/>
      <c r="C9157" s="9"/>
      <c r="D9157" s="11"/>
      <c r="E9157" s="11"/>
      <c r="F9157" s="9"/>
      <c r="G9157" s="9"/>
      <c r="H9157" s="9"/>
      <c r="I9157" s="9"/>
      <c r="J9157" s="9"/>
      <c r="K9157" s="9"/>
      <c r="L9157" s="9"/>
      <c r="M9157" s="9"/>
      <c r="N9157" s="9"/>
      <c r="O9157" s="12"/>
      <c r="P9157" s="9"/>
      <c r="Q9157" s="9"/>
    </row>
    <row r="9158" spans="1:17" x14ac:dyDescent="0.2">
      <c r="A9158" s="9"/>
      <c r="B9158" s="10"/>
      <c r="C9158" s="9"/>
      <c r="D9158" s="11"/>
      <c r="E9158" s="11"/>
      <c r="F9158" s="9"/>
      <c r="G9158" s="9"/>
      <c r="H9158" s="9"/>
      <c r="I9158" s="9"/>
      <c r="J9158" s="9"/>
      <c r="K9158" s="9"/>
      <c r="L9158" s="9"/>
      <c r="M9158" s="9"/>
      <c r="N9158" s="9"/>
      <c r="O9158" s="12"/>
      <c r="P9158" s="9"/>
      <c r="Q9158" s="9"/>
    </row>
    <row r="9159" spans="1:17" x14ac:dyDescent="0.2">
      <c r="A9159" s="9"/>
      <c r="B9159" s="10"/>
      <c r="C9159" s="9"/>
      <c r="D9159" s="11"/>
      <c r="E9159" s="11"/>
      <c r="F9159" s="9"/>
      <c r="G9159" s="9"/>
      <c r="H9159" s="9"/>
      <c r="I9159" s="9"/>
      <c r="J9159" s="9"/>
      <c r="K9159" s="9"/>
      <c r="L9159" s="9"/>
      <c r="M9159" s="9"/>
      <c r="N9159" s="9"/>
      <c r="O9159" s="12"/>
      <c r="P9159" s="9"/>
      <c r="Q9159" s="9"/>
    </row>
    <row r="9160" spans="1:17" x14ac:dyDescent="0.2">
      <c r="A9160" s="9"/>
      <c r="B9160" s="10"/>
      <c r="C9160" s="9"/>
      <c r="D9160" s="11"/>
      <c r="E9160" s="11"/>
      <c r="F9160" s="9"/>
      <c r="G9160" s="9"/>
      <c r="H9160" s="9"/>
      <c r="I9160" s="9"/>
      <c r="J9160" s="9"/>
      <c r="K9160" s="9"/>
      <c r="L9160" s="9"/>
      <c r="M9160" s="9"/>
      <c r="N9160" s="9"/>
      <c r="O9160" s="12"/>
      <c r="P9160" s="9"/>
      <c r="Q9160" s="9"/>
    </row>
    <row r="9161" spans="1:17" x14ac:dyDescent="0.2">
      <c r="A9161" s="9"/>
      <c r="B9161" s="10"/>
      <c r="C9161" s="9"/>
      <c r="D9161" s="11"/>
      <c r="E9161" s="11"/>
      <c r="F9161" s="9"/>
      <c r="G9161" s="9"/>
      <c r="H9161" s="9"/>
      <c r="I9161" s="9"/>
      <c r="J9161" s="9"/>
      <c r="K9161" s="9"/>
      <c r="L9161" s="9"/>
      <c r="M9161" s="9"/>
      <c r="N9161" s="9"/>
      <c r="O9161" s="12"/>
      <c r="P9161" s="9"/>
      <c r="Q9161" s="9"/>
    </row>
    <row r="9162" spans="1:17" x14ac:dyDescent="0.2">
      <c r="A9162" s="9"/>
      <c r="B9162" s="10"/>
      <c r="C9162" s="9"/>
      <c r="D9162" s="11"/>
      <c r="E9162" s="11"/>
      <c r="F9162" s="9"/>
      <c r="G9162" s="9"/>
      <c r="H9162" s="9"/>
      <c r="I9162" s="9"/>
      <c r="J9162" s="9"/>
      <c r="K9162" s="9"/>
      <c r="L9162" s="9"/>
      <c r="M9162" s="9"/>
      <c r="N9162" s="9"/>
      <c r="O9162" s="12"/>
      <c r="P9162" s="9"/>
      <c r="Q9162" s="9"/>
    </row>
    <row r="9163" spans="1:17" x14ac:dyDescent="0.2">
      <c r="A9163" s="9"/>
      <c r="B9163" s="10"/>
      <c r="C9163" s="9"/>
      <c r="D9163" s="11"/>
      <c r="E9163" s="11"/>
      <c r="F9163" s="9"/>
      <c r="G9163" s="9"/>
      <c r="H9163" s="9"/>
      <c r="I9163" s="9"/>
      <c r="J9163" s="9"/>
      <c r="K9163" s="9"/>
      <c r="L9163" s="9"/>
      <c r="M9163" s="9"/>
      <c r="N9163" s="9"/>
      <c r="O9163" s="12"/>
      <c r="P9163" s="9"/>
      <c r="Q9163" s="9"/>
    </row>
    <row r="9164" spans="1:17" x14ac:dyDescent="0.2">
      <c r="A9164" s="9"/>
      <c r="B9164" s="10"/>
      <c r="C9164" s="9"/>
      <c r="D9164" s="11"/>
      <c r="E9164" s="11"/>
      <c r="F9164" s="9"/>
      <c r="G9164" s="9"/>
      <c r="H9164" s="9"/>
      <c r="I9164" s="9"/>
      <c r="J9164" s="9"/>
      <c r="K9164" s="9"/>
      <c r="L9164" s="9"/>
      <c r="M9164" s="9"/>
      <c r="N9164" s="9"/>
      <c r="O9164" s="12"/>
      <c r="P9164" s="9"/>
      <c r="Q9164" s="9"/>
    </row>
    <row r="9165" spans="1:17" x14ac:dyDescent="0.2">
      <c r="A9165" s="9"/>
      <c r="B9165" s="10"/>
      <c r="C9165" s="9"/>
      <c r="D9165" s="11"/>
      <c r="E9165" s="11"/>
      <c r="F9165" s="9"/>
      <c r="G9165" s="9"/>
      <c r="H9165" s="9"/>
      <c r="I9165" s="9"/>
      <c r="J9165" s="9"/>
      <c r="K9165" s="9"/>
      <c r="L9165" s="9"/>
      <c r="M9165" s="9"/>
      <c r="N9165" s="9"/>
      <c r="O9165" s="12"/>
      <c r="P9165" s="9"/>
      <c r="Q9165" s="9"/>
    </row>
    <row r="9166" spans="1:17" x14ac:dyDescent="0.2">
      <c r="A9166" s="9"/>
      <c r="B9166" s="10"/>
      <c r="C9166" s="9"/>
      <c r="D9166" s="11"/>
      <c r="E9166" s="11"/>
      <c r="F9166" s="9"/>
      <c r="G9166" s="9"/>
      <c r="H9166" s="9"/>
      <c r="I9166" s="9"/>
      <c r="J9166" s="9"/>
      <c r="K9166" s="9"/>
      <c r="L9166" s="9"/>
      <c r="M9166" s="9"/>
      <c r="N9166" s="9"/>
      <c r="O9166" s="12"/>
      <c r="P9166" s="9"/>
      <c r="Q9166" s="9"/>
    </row>
    <row r="9167" spans="1:17" x14ac:dyDescent="0.2">
      <c r="A9167" s="9"/>
      <c r="B9167" s="10"/>
      <c r="C9167" s="9"/>
      <c r="D9167" s="11"/>
      <c r="E9167" s="11"/>
      <c r="F9167" s="9"/>
      <c r="G9167" s="9"/>
      <c r="H9167" s="9"/>
      <c r="I9167" s="9"/>
      <c r="J9167" s="9"/>
      <c r="K9167" s="9"/>
      <c r="L9167" s="9"/>
      <c r="M9167" s="9"/>
      <c r="N9167" s="9"/>
      <c r="O9167" s="12"/>
      <c r="P9167" s="9"/>
      <c r="Q9167" s="9"/>
    </row>
    <row r="9168" spans="1:17" x14ac:dyDescent="0.2">
      <c r="A9168" s="9"/>
      <c r="B9168" s="10"/>
      <c r="C9168" s="9"/>
      <c r="D9168" s="11"/>
      <c r="E9168" s="11"/>
      <c r="F9168" s="9"/>
      <c r="G9168" s="9"/>
      <c r="H9168" s="9"/>
      <c r="I9168" s="9"/>
      <c r="J9168" s="9"/>
      <c r="K9168" s="9"/>
      <c r="L9168" s="9"/>
      <c r="M9168" s="9"/>
      <c r="N9168" s="9"/>
      <c r="O9168" s="12"/>
      <c r="P9168" s="9"/>
      <c r="Q9168" s="9"/>
    </row>
    <row r="9169" spans="1:17" x14ac:dyDescent="0.2">
      <c r="A9169" s="9"/>
      <c r="B9169" s="10"/>
      <c r="C9169" s="9"/>
      <c r="D9169" s="11"/>
      <c r="E9169" s="11"/>
      <c r="F9169" s="9"/>
      <c r="G9169" s="9"/>
      <c r="H9169" s="9"/>
      <c r="I9169" s="9"/>
      <c r="J9169" s="9"/>
      <c r="K9169" s="9"/>
      <c r="L9169" s="9"/>
      <c r="M9169" s="9"/>
      <c r="N9169" s="9"/>
      <c r="O9169" s="12"/>
      <c r="P9169" s="9"/>
      <c r="Q9169" s="9"/>
    </row>
    <row r="9170" spans="1:17" x14ac:dyDescent="0.2">
      <c r="A9170" s="9"/>
      <c r="B9170" s="10"/>
      <c r="C9170" s="9"/>
      <c r="D9170" s="11"/>
      <c r="E9170" s="11"/>
      <c r="F9170" s="9"/>
      <c r="G9170" s="9"/>
      <c r="H9170" s="9"/>
      <c r="I9170" s="9"/>
      <c r="J9170" s="9"/>
      <c r="K9170" s="9"/>
      <c r="L9170" s="9"/>
      <c r="M9170" s="9"/>
      <c r="N9170" s="9"/>
      <c r="O9170" s="12"/>
      <c r="P9170" s="9"/>
      <c r="Q9170" s="9"/>
    </row>
    <row r="9171" spans="1:17" x14ac:dyDescent="0.2">
      <c r="A9171" s="9"/>
      <c r="B9171" s="10"/>
      <c r="C9171" s="9"/>
      <c r="D9171" s="11"/>
      <c r="E9171" s="11"/>
      <c r="F9171" s="9"/>
      <c r="G9171" s="9"/>
      <c r="H9171" s="9"/>
      <c r="I9171" s="9"/>
      <c r="J9171" s="9"/>
      <c r="K9171" s="9"/>
      <c r="L9171" s="9"/>
      <c r="M9171" s="9"/>
      <c r="N9171" s="9"/>
      <c r="O9171" s="12"/>
      <c r="P9171" s="9"/>
      <c r="Q9171" s="9"/>
    </row>
    <row r="9172" spans="1:17" x14ac:dyDescent="0.2">
      <c r="A9172" s="9"/>
      <c r="B9172" s="10"/>
      <c r="C9172" s="9"/>
      <c r="D9172" s="11"/>
      <c r="E9172" s="11"/>
      <c r="F9172" s="9"/>
      <c r="G9172" s="9"/>
      <c r="H9172" s="9"/>
      <c r="I9172" s="9"/>
      <c r="J9172" s="9"/>
      <c r="K9172" s="9"/>
      <c r="L9172" s="9"/>
      <c r="M9172" s="9"/>
      <c r="N9172" s="9"/>
      <c r="O9172" s="12"/>
      <c r="P9172" s="9"/>
      <c r="Q9172" s="9"/>
    </row>
    <row r="9173" spans="1:17" x14ac:dyDescent="0.2">
      <c r="A9173" s="9"/>
      <c r="B9173" s="10"/>
      <c r="C9173" s="9"/>
      <c r="D9173" s="11"/>
      <c r="E9173" s="11"/>
      <c r="F9173" s="9"/>
      <c r="G9173" s="9"/>
      <c r="H9173" s="9"/>
      <c r="I9173" s="9"/>
      <c r="J9173" s="9"/>
      <c r="K9173" s="9"/>
      <c r="L9173" s="9"/>
      <c r="M9173" s="9"/>
      <c r="N9173" s="9"/>
      <c r="O9173" s="12"/>
      <c r="P9173" s="9"/>
      <c r="Q9173" s="9"/>
    </row>
    <row r="9174" spans="1:17" x14ac:dyDescent="0.2">
      <c r="A9174" s="9"/>
      <c r="B9174" s="10"/>
      <c r="C9174" s="9"/>
      <c r="D9174" s="11"/>
      <c r="E9174" s="11"/>
      <c r="F9174" s="9"/>
      <c r="G9174" s="9"/>
      <c r="H9174" s="9"/>
      <c r="I9174" s="9"/>
      <c r="J9174" s="9"/>
      <c r="K9174" s="9"/>
      <c r="L9174" s="9"/>
      <c r="M9174" s="9"/>
      <c r="N9174" s="9"/>
      <c r="O9174" s="12"/>
      <c r="P9174" s="9"/>
      <c r="Q9174" s="9"/>
    </row>
    <row r="9175" spans="1:17" x14ac:dyDescent="0.2">
      <c r="A9175" s="9"/>
      <c r="B9175" s="10"/>
      <c r="C9175" s="9"/>
      <c r="D9175" s="11"/>
      <c r="E9175" s="11"/>
      <c r="F9175" s="9"/>
      <c r="G9175" s="9"/>
      <c r="H9175" s="9"/>
      <c r="I9175" s="9"/>
      <c r="J9175" s="9"/>
      <c r="K9175" s="9"/>
      <c r="L9175" s="9"/>
      <c r="M9175" s="9"/>
      <c r="N9175" s="9"/>
      <c r="O9175" s="12"/>
      <c r="P9175" s="9"/>
      <c r="Q9175" s="9"/>
    </row>
    <row r="9176" spans="1:17" x14ac:dyDescent="0.2">
      <c r="A9176" s="9"/>
      <c r="B9176" s="10"/>
      <c r="C9176" s="9"/>
      <c r="D9176" s="11"/>
      <c r="E9176" s="11"/>
      <c r="F9176" s="9"/>
      <c r="G9176" s="9"/>
      <c r="H9176" s="9"/>
      <c r="I9176" s="9"/>
      <c r="J9176" s="9"/>
      <c r="K9176" s="9"/>
      <c r="L9176" s="9"/>
      <c r="M9176" s="9"/>
      <c r="N9176" s="9"/>
      <c r="O9176" s="12"/>
      <c r="P9176" s="9"/>
      <c r="Q9176" s="9"/>
    </row>
    <row r="9177" spans="1:17" x14ac:dyDescent="0.2">
      <c r="A9177" s="9"/>
      <c r="B9177" s="10"/>
      <c r="C9177" s="9"/>
      <c r="D9177" s="11"/>
      <c r="E9177" s="11"/>
      <c r="F9177" s="9"/>
      <c r="G9177" s="9"/>
      <c r="H9177" s="9"/>
      <c r="I9177" s="9"/>
      <c r="J9177" s="9"/>
      <c r="K9177" s="9"/>
      <c r="L9177" s="9"/>
      <c r="M9177" s="9"/>
      <c r="N9177" s="9"/>
      <c r="O9177" s="12"/>
      <c r="P9177" s="9"/>
      <c r="Q9177" s="9"/>
    </row>
    <row r="9178" spans="1:17" x14ac:dyDescent="0.2">
      <c r="A9178" s="9"/>
      <c r="B9178" s="10"/>
      <c r="C9178" s="9"/>
      <c r="D9178" s="11"/>
      <c r="E9178" s="11"/>
      <c r="F9178" s="9"/>
      <c r="G9178" s="9"/>
      <c r="H9178" s="9"/>
      <c r="I9178" s="9"/>
      <c r="J9178" s="9"/>
      <c r="K9178" s="9"/>
      <c r="L9178" s="9"/>
      <c r="M9178" s="9"/>
      <c r="N9178" s="9"/>
      <c r="O9178" s="12"/>
      <c r="P9178" s="9"/>
      <c r="Q9178" s="9"/>
    </row>
    <row r="9179" spans="1:17" x14ac:dyDescent="0.2">
      <c r="A9179" s="9"/>
      <c r="B9179" s="10"/>
      <c r="C9179" s="9"/>
      <c r="D9179" s="11"/>
      <c r="E9179" s="11"/>
      <c r="F9179" s="9"/>
      <c r="G9179" s="9"/>
      <c r="H9179" s="9"/>
      <c r="I9179" s="9"/>
      <c r="J9179" s="9"/>
      <c r="K9179" s="9"/>
      <c r="L9179" s="9"/>
      <c r="M9179" s="9"/>
      <c r="N9179" s="9"/>
      <c r="O9179" s="12"/>
      <c r="P9179" s="9"/>
      <c r="Q9179" s="9"/>
    </row>
    <row r="9180" spans="1:17" x14ac:dyDescent="0.2">
      <c r="A9180" s="9"/>
      <c r="B9180" s="10"/>
      <c r="C9180" s="9"/>
      <c r="D9180" s="11"/>
      <c r="E9180" s="11"/>
      <c r="F9180" s="9"/>
      <c r="G9180" s="9"/>
      <c r="H9180" s="9"/>
      <c r="I9180" s="9"/>
      <c r="J9180" s="9"/>
      <c r="K9180" s="9"/>
      <c r="L9180" s="9"/>
      <c r="M9180" s="9"/>
      <c r="N9180" s="9"/>
      <c r="O9180" s="12"/>
      <c r="P9180" s="9"/>
      <c r="Q9180" s="9"/>
    </row>
    <row r="9181" spans="1:17" x14ac:dyDescent="0.2">
      <c r="A9181" s="9"/>
      <c r="B9181" s="10"/>
      <c r="C9181" s="9"/>
      <c r="D9181" s="11"/>
      <c r="E9181" s="11"/>
      <c r="F9181" s="9"/>
      <c r="G9181" s="9"/>
      <c r="H9181" s="9"/>
      <c r="I9181" s="9"/>
      <c r="J9181" s="9"/>
      <c r="K9181" s="9"/>
      <c r="L9181" s="9"/>
      <c r="M9181" s="9"/>
      <c r="N9181" s="9"/>
      <c r="O9181" s="12"/>
      <c r="P9181" s="9"/>
      <c r="Q9181" s="9"/>
    </row>
    <row r="9182" spans="1:17" x14ac:dyDescent="0.2">
      <c r="A9182" s="9"/>
      <c r="B9182" s="10"/>
      <c r="C9182" s="9"/>
      <c r="D9182" s="11"/>
      <c r="E9182" s="11"/>
      <c r="F9182" s="9"/>
      <c r="G9182" s="9"/>
      <c r="H9182" s="9"/>
      <c r="I9182" s="9"/>
      <c r="J9182" s="9"/>
      <c r="K9182" s="9"/>
      <c r="L9182" s="9"/>
      <c r="M9182" s="9"/>
      <c r="N9182" s="9"/>
      <c r="O9182" s="12"/>
      <c r="P9182" s="9"/>
      <c r="Q9182" s="9"/>
    </row>
    <row r="9183" spans="1:17" x14ac:dyDescent="0.2">
      <c r="A9183" s="9"/>
      <c r="B9183" s="10"/>
      <c r="C9183" s="9"/>
      <c r="D9183" s="11"/>
      <c r="E9183" s="11"/>
      <c r="F9183" s="9"/>
      <c r="G9183" s="9"/>
      <c r="H9183" s="9"/>
      <c r="I9183" s="9"/>
      <c r="J9183" s="9"/>
      <c r="K9183" s="9"/>
      <c r="L9183" s="9"/>
      <c r="M9183" s="9"/>
      <c r="N9183" s="9"/>
      <c r="O9183" s="12"/>
      <c r="P9183" s="9"/>
      <c r="Q9183" s="9"/>
    </row>
    <row r="9184" spans="1:17" x14ac:dyDescent="0.2">
      <c r="A9184" s="9"/>
      <c r="B9184" s="10"/>
      <c r="C9184" s="9"/>
      <c r="D9184" s="11"/>
      <c r="E9184" s="11"/>
      <c r="F9184" s="9"/>
      <c r="G9184" s="9"/>
      <c r="H9184" s="9"/>
      <c r="I9184" s="9"/>
      <c r="J9184" s="9"/>
      <c r="K9184" s="9"/>
      <c r="L9184" s="9"/>
      <c r="M9184" s="9"/>
      <c r="N9184" s="9"/>
      <c r="O9184" s="12"/>
      <c r="P9184" s="9"/>
      <c r="Q9184" s="9"/>
    </row>
    <row r="9185" spans="1:17" x14ac:dyDescent="0.2">
      <c r="A9185" s="9"/>
      <c r="B9185" s="10"/>
      <c r="C9185" s="9"/>
      <c r="D9185" s="11"/>
      <c r="E9185" s="11"/>
      <c r="F9185" s="9"/>
      <c r="G9185" s="9"/>
      <c r="H9185" s="9"/>
      <c r="I9185" s="9"/>
      <c r="J9185" s="9"/>
      <c r="K9185" s="9"/>
      <c r="L9185" s="9"/>
      <c r="M9185" s="9"/>
      <c r="N9185" s="9"/>
      <c r="O9185" s="12"/>
      <c r="P9185" s="9"/>
      <c r="Q9185" s="9"/>
    </row>
    <row r="9186" spans="1:17" x14ac:dyDescent="0.2">
      <c r="A9186" s="9"/>
      <c r="B9186" s="10"/>
      <c r="C9186" s="9"/>
      <c r="D9186" s="11"/>
      <c r="E9186" s="11"/>
      <c r="F9186" s="9"/>
      <c r="G9186" s="9"/>
      <c r="H9186" s="9"/>
      <c r="I9186" s="9"/>
      <c r="J9186" s="9"/>
      <c r="K9186" s="9"/>
      <c r="L9186" s="9"/>
      <c r="M9186" s="9"/>
      <c r="N9186" s="9"/>
      <c r="O9186" s="12"/>
      <c r="P9186" s="9"/>
      <c r="Q9186" s="9"/>
    </row>
    <row r="9187" spans="1:17" x14ac:dyDescent="0.2">
      <c r="A9187" s="9"/>
      <c r="B9187" s="10"/>
      <c r="C9187" s="9"/>
      <c r="D9187" s="11"/>
      <c r="E9187" s="11"/>
      <c r="F9187" s="9"/>
      <c r="G9187" s="9"/>
      <c r="H9187" s="9"/>
      <c r="I9187" s="9"/>
      <c r="J9187" s="9"/>
      <c r="K9187" s="9"/>
      <c r="L9187" s="9"/>
      <c r="M9187" s="9"/>
      <c r="N9187" s="9"/>
      <c r="O9187" s="12"/>
      <c r="P9187" s="9"/>
      <c r="Q9187" s="9"/>
    </row>
    <row r="9188" spans="1:17" x14ac:dyDescent="0.2">
      <c r="A9188" s="9"/>
      <c r="B9188" s="10"/>
      <c r="C9188" s="9"/>
      <c r="D9188" s="11"/>
      <c r="E9188" s="11"/>
      <c r="F9188" s="9"/>
      <c r="G9188" s="9"/>
      <c r="H9188" s="9"/>
      <c r="I9188" s="9"/>
      <c r="J9188" s="9"/>
      <c r="K9188" s="9"/>
      <c r="L9188" s="9"/>
      <c r="M9188" s="9"/>
      <c r="N9188" s="9"/>
      <c r="O9188" s="12"/>
      <c r="P9188" s="9"/>
      <c r="Q9188" s="9"/>
    </row>
    <row r="9189" spans="1:17" x14ac:dyDescent="0.2">
      <c r="A9189" s="9"/>
      <c r="B9189" s="10"/>
      <c r="C9189" s="9"/>
      <c r="D9189" s="11"/>
      <c r="E9189" s="11"/>
      <c r="F9189" s="9"/>
      <c r="G9189" s="9"/>
      <c r="H9189" s="9"/>
      <c r="I9189" s="9"/>
      <c r="J9189" s="9"/>
      <c r="K9189" s="9"/>
      <c r="L9189" s="9"/>
      <c r="M9189" s="9"/>
      <c r="N9189" s="9"/>
      <c r="O9189" s="12"/>
      <c r="P9189" s="9"/>
      <c r="Q9189" s="9"/>
    </row>
    <row r="9190" spans="1:17" x14ac:dyDescent="0.2">
      <c r="A9190" s="9"/>
      <c r="B9190" s="10"/>
      <c r="C9190" s="9"/>
      <c r="D9190" s="11"/>
      <c r="E9190" s="11"/>
      <c r="F9190" s="9"/>
      <c r="G9190" s="9"/>
      <c r="H9190" s="9"/>
      <c r="I9190" s="9"/>
      <c r="J9190" s="9"/>
      <c r="K9190" s="9"/>
      <c r="L9190" s="9"/>
      <c r="M9190" s="9"/>
      <c r="N9190" s="9"/>
      <c r="O9190" s="12"/>
      <c r="P9190" s="9"/>
      <c r="Q9190" s="9"/>
    </row>
    <row r="9191" spans="1:17" x14ac:dyDescent="0.2">
      <c r="A9191" s="9"/>
      <c r="B9191" s="10"/>
      <c r="C9191" s="9"/>
      <c r="D9191" s="11"/>
      <c r="E9191" s="11"/>
      <c r="F9191" s="9"/>
      <c r="G9191" s="9"/>
      <c r="H9191" s="9"/>
      <c r="I9191" s="9"/>
      <c r="J9191" s="9"/>
      <c r="K9191" s="9"/>
      <c r="L9191" s="9"/>
      <c r="M9191" s="9"/>
      <c r="N9191" s="9"/>
      <c r="O9191" s="12"/>
      <c r="P9191" s="9"/>
      <c r="Q9191" s="9"/>
    </row>
    <row r="9192" spans="1:17" x14ac:dyDescent="0.2">
      <c r="A9192" s="9"/>
      <c r="B9192" s="10"/>
      <c r="C9192" s="9"/>
      <c r="D9192" s="11"/>
      <c r="E9192" s="11"/>
      <c r="F9192" s="9"/>
      <c r="G9192" s="9"/>
      <c r="H9192" s="9"/>
      <c r="I9192" s="9"/>
      <c r="J9192" s="9"/>
      <c r="K9192" s="9"/>
      <c r="L9192" s="9"/>
      <c r="M9192" s="9"/>
      <c r="N9192" s="9"/>
      <c r="O9192" s="12"/>
      <c r="P9192" s="9"/>
      <c r="Q9192" s="9"/>
    </row>
    <row r="9193" spans="1:17" x14ac:dyDescent="0.2">
      <c r="A9193" s="9"/>
      <c r="B9193" s="10"/>
      <c r="C9193" s="9"/>
      <c r="D9193" s="11"/>
      <c r="E9193" s="11"/>
      <c r="F9193" s="9"/>
      <c r="G9193" s="9"/>
      <c r="H9193" s="9"/>
      <c r="I9193" s="9"/>
      <c r="J9193" s="9"/>
      <c r="K9193" s="9"/>
      <c r="L9193" s="9"/>
      <c r="M9193" s="9"/>
      <c r="N9193" s="9"/>
      <c r="O9193" s="12"/>
      <c r="P9193" s="9"/>
      <c r="Q9193" s="9"/>
    </row>
    <row r="9194" spans="1:17" x14ac:dyDescent="0.2">
      <c r="A9194" s="9"/>
      <c r="B9194" s="10"/>
      <c r="C9194" s="9"/>
      <c r="D9194" s="11"/>
      <c r="E9194" s="11"/>
      <c r="F9194" s="9"/>
      <c r="G9194" s="9"/>
      <c r="H9194" s="9"/>
      <c r="I9194" s="9"/>
      <c r="J9194" s="9"/>
      <c r="K9194" s="9"/>
      <c r="L9194" s="9"/>
      <c r="M9194" s="9"/>
      <c r="N9194" s="9"/>
      <c r="O9194" s="12"/>
      <c r="P9194" s="9"/>
      <c r="Q9194" s="9"/>
    </row>
    <row r="9195" spans="1:17" x14ac:dyDescent="0.2">
      <c r="A9195" s="9"/>
      <c r="B9195" s="10"/>
      <c r="C9195" s="9"/>
      <c r="D9195" s="11"/>
      <c r="E9195" s="11"/>
      <c r="F9195" s="9"/>
      <c r="G9195" s="9"/>
      <c r="H9195" s="9"/>
      <c r="I9195" s="9"/>
      <c r="J9195" s="9"/>
      <c r="K9195" s="9"/>
      <c r="L9195" s="9"/>
      <c r="M9195" s="9"/>
      <c r="N9195" s="9"/>
      <c r="O9195" s="12"/>
      <c r="P9195" s="9"/>
      <c r="Q9195" s="9"/>
    </row>
    <row r="9196" spans="1:17" x14ac:dyDescent="0.2">
      <c r="A9196" s="9"/>
      <c r="B9196" s="10"/>
      <c r="C9196" s="9"/>
      <c r="D9196" s="11"/>
      <c r="E9196" s="11"/>
      <c r="F9196" s="9"/>
      <c r="G9196" s="9"/>
      <c r="H9196" s="9"/>
      <c r="I9196" s="9"/>
      <c r="J9196" s="9"/>
      <c r="K9196" s="9"/>
      <c r="L9196" s="9"/>
      <c r="M9196" s="9"/>
      <c r="N9196" s="9"/>
      <c r="O9196" s="12"/>
      <c r="P9196" s="9"/>
      <c r="Q9196" s="9"/>
    </row>
    <row r="9197" spans="1:17" x14ac:dyDescent="0.2">
      <c r="A9197" s="9"/>
      <c r="B9197" s="10"/>
      <c r="C9197" s="9"/>
      <c r="D9197" s="11"/>
      <c r="E9197" s="11"/>
      <c r="F9197" s="9"/>
      <c r="G9197" s="9"/>
      <c r="H9197" s="9"/>
      <c r="I9197" s="9"/>
      <c r="J9197" s="9"/>
      <c r="K9197" s="9"/>
      <c r="L9197" s="9"/>
      <c r="M9197" s="9"/>
      <c r="N9197" s="9"/>
      <c r="O9197" s="12"/>
      <c r="P9197" s="9"/>
      <c r="Q9197" s="9"/>
    </row>
    <row r="9198" spans="1:17" x14ac:dyDescent="0.2">
      <c r="A9198" s="9"/>
      <c r="B9198" s="10"/>
      <c r="C9198" s="9"/>
      <c r="D9198" s="11"/>
      <c r="E9198" s="11"/>
      <c r="F9198" s="9"/>
      <c r="G9198" s="9"/>
      <c r="H9198" s="9"/>
      <c r="I9198" s="9"/>
      <c r="J9198" s="9"/>
      <c r="K9198" s="9"/>
      <c r="L9198" s="9"/>
      <c r="M9198" s="9"/>
      <c r="N9198" s="9"/>
      <c r="O9198" s="12"/>
      <c r="P9198" s="9"/>
      <c r="Q9198" s="9"/>
    </row>
    <row r="9199" spans="1:17" x14ac:dyDescent="0.2">
      <c r="A9199" s="9"/>
      <c r="B9199" s="10"/>
      <c r="C9199" s="9"/>
      <c r="D9199" s="11"/>
      <c r="E9199" s="11"/>
      <c r="F9199" s="9"/>
      <c r="G9199" s="9"/>
      <c r="H9199" s="9"/>
      <c r="I9199" s="9"/>
      <c r="J9199" s="9"/>
      <c r="K9199" s="9"/>
      <c r="L9199" s="9"/>
      <c r="M9199" s="9"/>
      <c r="N9199" s="9"/>
      <c r="O9199" s="12"/>
      <c r="P9199" s="9"/>
      <c r="Q9199" s="9"/>
    </row>
    <row r="9200" spans="1:17" x14ac:dyDescent="0.2">
      <c r="A9200" s="9"/>
      <c r="B9200" s="10"/>
      <c r="C9200" s="9"/>
      <c r="D9200" s="11"/>
      <c r="E9200" s="11"/>
      <c r="F9200" s="9"/>
      <c r="G9200" s="9"/>
      <c r="H9200" s="9"/>
      <c r="I9200" s="9"/>
      <c r="J9200" s="9"/>
      <c r="K9200" s="9"/>
      <c r="L9200" s="9"/>
      <c r="M9200" s="9"/>
      <c r="N9200" s="9"/>
      <c r="O9200" s="12"/>
      <c r="P9200" s="9"/>
      <c r="Q9200" s="9"/>
    </row>
    <row r="9201" spans="1:17" x14ac:dyDescent="0.2">
      <c r="A9201" s="9"/>
      <c r="B9201" s="10"/>
      <c r="C9201" s="9"/>
      <c r="D9201" s="11"/>
      <c r="E9201" s="11"/>
      <c r="F9201" s="9"/>
      <c r="G9201" s="9"/>
      <c r="H9201" s="9"/>
      <c r="I9201" s="9"/>
      <c r="J9201" s="9"/>
      <c r="K9201" s="9"/>
      <c r="L9201" s="9"/>
      <c r="M9201" s="9"/>
      <c r="N9201" s="9"/>
      <c r="O9201" s="12"/>
      <c r="P9201" s="9"/>
      <c r="Q9201" s="9"/>
    </row>
    <row r="9202" spans="1:17" x14ac:dyDescent="0.2">
      <c r="A9202" s="9"/>
      <c r="B9202" s="10"/>
      <c r="C9202" s="9"/>
      <c r="D9202" s="11"/>
      <c r="E9202" s="11"/>
      <c r="F9202" s="9"/>
      <c r="G9202" s="9"/>
      <c r="H9202" s="9"/>
      <c r="I9202" s="9"/>
      <c r="J9202" s="9"/>
      <c r="K9202" s="9"/>
      <c r="L9202" s="9"/>
      <c r="M9202" s="9"/>
      <c r="N9202" s="9"/>
      <c r="O9202" s="12"/>
      <c r="P9202" s="9"/>
      <c r="Q9202" s="9"/>
    </row>
    <row r="9203" spans="1:17" x14ac:dyDescent="0.2">
      <c r="A9203" s="9"/>
      <c r="B9203" s="10"/>
      <c r="C9203" s="9"/>
      <c r="D9203" s="11"/>
      <c r="E9203" s="11"/>
      <c r="F9203" s="9"/>
      <c r="G9203" s="9"/>
      <c r="H9203" s="9"/>
      <c r="I9203" s="9"/>
      <c r="J9203" s="9"/>
      <c r="K9203" s="9"/>
      <c r="L9203" s="9"/>
      <c r="M9203" s="9"/>
      <c r="N9203" s="9"/>
      <c r="O9203" s="12"/>
      <c r="P9203" s="9"/>
      <c r="Q9203" s="9"/>
    </row>
    <row r="9204" spans="1:17" x14ac:dyDescent="0.2">
      <c r="A9204" s="9"/>
      <c r="B9204" s="10"/>
      <c r="C9204" s="9"/>
      <c r="D9204" s="11"/>
      <c r="E9204" s="11"/>
      <c r="F9204" s="9"/>
      <c r="G9204" s="9"/>
      <c r="H9204" s="9"/>
      <c r="I9204" s="9"/>
      <c r="J9204" s="9"/>
      <c r="K9204" s="9"/>
      <c r="L9204" s="9"/>
      <c r="M9204" s="9"/>
      <c r="N9204" s="9"/>
      <c r="O9204" s="12"/>
      <c r="P9204" s="9"/>
      <c r="Q9204" s="9"/>
    </row>
    <row r="9205" spans="1:17" x14ac:dyDescent="0.2">
      <c r="A9205" s="9"/>
      <c r="B9205" s="10"/>
      <c r="C9205" s="9"/>
      <c r="D9205" s="11"/>
      <c r="E9205" s="11"/>
      <c r="F9205" s="9"/>
      <c r="G9205" s="9"/>
      <c r="H9205" s="9"/>
      <c r="I9205" s="9"/>
      <c r="J9205" s="9"/>
      <c r="K9205" s="9"/>
      <c r="L9205" s="9"/>
      <c r="M9205" s="9"/>
      <c r="N9205" s="9"/>
      <c r="O9205" s="12"/>
      <c r="P9205" s="9"/>
      <c r="Q9205" s="9"/>
    </row>
    <row r="9206" spans="1:17" x14ac:dyDescent="0.2">
      <c r="A9206" s="9"/>
      <c r="B9206" s="10"/>
      <c r="C9206" s="9"/>
      <c r="D9206" s="11"/>
      <c r="E9206" s="11"/>
      <c r="F9206" s="9"/>
      <c r="G9206" s="9"/>
      <c r="H9206" s="9"/>
      <c r="I9206" s="9"/>
      <c r="J9206" s="9"/>
      <c r="K9206" s="9"/>
      <c r="L9206" s="9"/>
      <c r="M9206" s="9"/>
      <c r="N9206" s="9"/>
      <c r="O9206" s="12"/>
      <c r="P9206" s="9"/>
      <c r="Q9206" s="9"/>
    </row>
    <row r="9207" spans="1:17" x14ac:dyDescent="0.2">
      <c r="A9207" s="9"/>
      <c r="B9207" s="10"/>
      <c r="C9207" s="9"/>
      <c r="D9207" s="11"/>
      <c r="E9207" s="11"/>
      <c r="F9207" s="9"/>
      <c r="G9207" s="9"/>
      <c r="H9207" s="9"/>
      <c r="I9207" s="9"/>
      <c r="J9207" s="9"/>
      <c r="K9207" s="9"/>
      <c r="L9207" s="9"/>
      <c r="M9207" s="9"/>
      <c r="N9207" s="9"/>
      <c r="O9207" s="12"/>
      <c r="P9207" s="9"/>
      <c r="Q9207" s="9"/>
    </row>
    <row r="9208" spans="1:17" x14ac:dyDescent="0.2">
      <c r="A9208" s="9"/>
      <c r="B9208" s="10"/>
      <c r="C9208" s="9"/>
      <c r="D9208" s="11"/>
      <c r="E9208" s="11"/>
      <c r="F9208" s="9"/>
      <c r="G9208" s="9"/>
      <c r="H9208" s="9"/>
      <c r="I9208" s="9"/>
      <c r="J9208" s="9"/>
      <c r="K9208" s="9"/>
      <c r="L9208" s="9"/>
      <c r="M9208" s="9"/>
      <c r="N9208" s="9"/>
      <c r="O9208" s="12"/>
      <c r="P9208" s="9"/>
      <c r="Q9208" s="9"/>
    </row>
    <row r="9209" spans="1:17" x14ac:dyDescent="0.2">
      <c r="A9209" s="9"/>
      <c r="B9209" s="10"/>
      <c r="C9209" s="9"/>
      <c r="D9209" s="11"/>
      <c r="E9209" s="11"/>
      <c r="F9209" s="9"/>
      <c r="G9209" s="9"/>
      <c r="H9209" s="9"/>
      <c r="I9209" s="9"/>
      <c r="J9209" s="9"/>
      <c r="K9209" s="9"/>
      <c r="L9209" s="9"/>
      <c r="M9209" s="9"/>
      <c r="N9209" s="9"/>
      <c r="O9209" s="12"/>
      <c r="P9209" s="9"/>
      <c r="Q9209" s="9"/>
    </row>
    <row r="9210" spans="1:17" x14ac:dyDescent="0.2">
      <c r="A9210" s="9"/>
      <c r="B9210" s="10"/>
      <c r="C9210" s="9"/>
      <c r="D9210" s="11"/>
      <c r="E9210" s="11"/>
      <c r="F9210" s="9"/>
      <c r="G9210" s="9"/>
      <c r="H9210" s="9"/>
      <c r="I9210" s="9"/>
      <c r="J9210" s="9"/>
      <c r="K9210" s="9"/>
      <c r="L9210" s="9"/>
      <c r="M9210" s="9"/>
      <c r="N9210" s="9"/>
      <c r="O9210" s="12"/>
      <c r="P9210" s="9"/>
      <c r="Q9210" s="9"/>
    </row>
    <row r="9211" spans="1:17" x14ac:dyDescent="0.2">
      <c r="A9211" s="9"/>
      <c r="B9211" s="10"/>
      <c r="C9211" s="9"/>
      <c r="D9211" s="11"/>
      <c r="E9211" s="11"/>
      <c r="F9211" s="9"/>
      <c r="G9211" s="9"/>
      <c r="H9211" s="9"/>
      <c r="I9211" s="9"/>
      <c r="J9211" s="9"/>
      <c r="K9211" s="9"/>
      <c r="L9211" s="9"/>
      <c r="M9211" s="9"/>
      <c r="N9211" s="9"/>
      <c r="O9211" s="12"/>
      <c r="P9211" s="9"/>
      <c r="Q9211" s="9"/>
    </row>
    <row r="9212" spans="1:17" x14ac:dyDescent="0.2">
      <c r="A9212" s="9"/>
      <c r="B9212" s="10"/>
      <c r="C9212" s="9"/>
      <c r="D9212" s="11"/>
      <c r="E9212" s="11"/>
      <c r="F9212" s="9"/>
      <c r="G9212" s="9"/>
      <c r="H9212" s="9"/>
      <c r="I9212" s="9"/>
      <c r="J9212" s="9"/>
      <c r="K9212" s="9"/>
      <c r="L9212" s="9"/>
      <c r="M9212" s="9"/>
      <c r="N9212" s="9"/>
      <c r="O9212" s="12"/>
      <c r="P9212" s="9"/>
      <c r="Q9212" s="9"/>
    </row>
    <row r="9213" spans="1:17" x14ac:dyDescent="0.2">
      <c r="A9213" s="9"/>
      <c r="B9213" s="10"/>
      <c r="C9213" s="9"/>
      <c r="D9213" s="11"/>
      <c r="E9213" s="11"/>
      <c r="F9213" s="9"/>
      <c r="G9213" s="9"/>
      <c r="H9213" s="9"/>
      <c r="I9213" s="9"/>
      <c r="J9213" s="9"/>
      <c r="K9213" s="9"/>
      <c r="L9213" s="9"/>
      <c r="M9213" s="9"/>
      <c r="N9213" s="9"/>
      <c r="O9213" s="12"/>
      <c r="P9213" s="9"/>
      <c r="Q9213" s="9"/>
    </row>
    <row r="9214" spans="1:17" x14ac:dyDescent="0.2">
      <c r="A9214" s="9"/>
      <c r="B9214" s="10"/>
      <c r="C9214" s="9"/>
      <c r="D9214" s="11"/>
      <c r="E9214" s="11"/>
      <c r="F9214" s="9"/>
      <c r="G9214" s="9"/>
      <c r="H9214" s="9"/>
      <c r="I9214" s="9"/>
      <c r="J9214" s="9"/>
      <c r="K9214" s="9"/>
      <c r="L9214" s="9"/>
      <c r="M9214" s="9"/>
      <c r="N9214" s="9"/>
      <c r="O9214" s="12"/>
      <c r="P9214" s="9"/>
      <c r="Q9214" s="9"/>
    </row>
    <row r="9215" spans="1:17" x14ac:dyDescent="0.2">
      <c r="A9215" s="9"/>
      <c r="B9215" s="10"/>
      <c r="C9215" s="9"/>
      <c r="D9215" s="11"/>
      <c r="E9215" s="11"/>
      <c r="F9215" s="9"/>
      <c r="G9215" s="9"/>
      <c r="H9215" s="9"/>
      <c r="I9215" s="9"/>
      <c r="J9215" s="9"/>
      <c r="K9215" s="9"/>
      <c r="L9215" s="9"/>
      <c r="M9215" s="9"/>
      <c r="N9215" s="9"/>
      <c r="O9215" s="12"/>
      <c r="P9215" s="9"/>
      <c r="Q9215" s="9"/>
    </row>
    <row r="9216" spans="1:17" x14ac:dyDescent="0.2">
      <c r="A9216" s="9"/>
      <c r="B9216" s="10"/>
      <c r="C9216" s="9"/>
      <c r="D9216" s="11"/>
      <c r="E9216" s="11"/>
      <c r="F9216" s="9"/>
      <c r="G9216" s="9"/>
      <c r="H9216" s="9"/>
      <c r="I9216" s="9"/>
      <c r="J9216" s="9"/>
      <c r="K9216" s="9"/>
      <c r="L9216" s="9"/>
      <c r="M9216" s="9"/>
      <c r="N9216" s="9"/>
      <c r="O9216" s="12"/>
      <c r="P9216" s="9"/>
      <c r="Q9216" s="9"/>
    </row>
    <row r="9217" spans="1:17" x14ac:dyDescent="0.2">
      <c r="A9217" s="9"/>
      <c r="B9217" s="10"/>
      <c r="C9217" s="9"/>
      <c r="D9217" s="11"/>
      <c r="E9217" s="11"/>
      <c r="F9217" s="9"/>
      <c r="G9217" s="9"/>
      <c r="H9217" s="9"/>
      <c r="I9217" s="9"/>
      <c r="J9217" s="9"/>
      <c r="K9217" s="9"/>
      <c r="L9217" s="9"/>
      <c r="M9217" s="9"/>
      <c r="N9217" s="9"/>
      <c r="O9217" s="12"/>
      <c r="P9217" s="9"/>
      <c r="Q9217" s="9"/>
    </row>
    <row r="9218" spans="1:17" x14ac:dyDescent="0.2">
      <c r="A9218" s="9"/>
      <c r="B9218" s="10"/>
      <c r="C9218" s="9"/>
      <c r="D9218" s="11"/>
      <c r="E9218" s="11"/>
      <c r="F9218" s="9"/>
      <c r="G9218" s="9"/>
      <c r="H9218" s="9"/>
      <c r="I9218" s="9"/>
      <c r="J9218" s="9"/>
      <c r="K9218" s="9"/>
      <c r="L9218" s="9"/>
      <c r="M9218" s="9"/>
      <c r="N9218" s="9"/>
      <c r="O9218" s="12"/>
      <c r="P9218" s="9"/>
      <c r="Q9218" s="9"/>
    </row>
    <row r="9219" spans="1:17" x14ac:dyDescent="0.2">
      <c r="A9219" s="9"/>
      <c r="B9219" s="10"/>
      <c r="C9219" s="9"/>
      <c r="D9219" s="11"/>
      <c r="E9219" s="11"/>
      <c r="F9219" s="9"/>
      <c r="G9219" s="9"/>
      <c r="H9219" s="9"/>
      <c r="I9219" s="9"/>
      <c r="J9219" s="9"/>
      <c r="K9219" s="9"/>
      <c r="L9219" s="9"/>
      <c r="M9219" s="9"/>
      <c r="N9219" s="9"/>
      <c r="O9219" s="12"/>
      <c r="P9219" s="9"/>
      <c r="Q9219" s="9"/>
    </row>
    <row r="9220" spans="1:17" x14ac:dyDescent="0.2">
      <c r="A9220" s="9"/>
      <c r="B9220" s="10"/>
      <c r="C9220" s="9"/>
      <c r="D9220" s="11"/>
      <c r="E9220" s="11"/>
      <c r="F9220" s="9"/>
      <c r="G9220" s="9"/>
      <c r="H9220" s="9"/>
      <c r="I9220" s="9"/>
      <c r="J9220" s="9"/>
      <c r="K9220" s="9"/>
      <c r="L9220" s="9"/>
      <c r="M9220" s="9"/>
      <c r="N9220" s="9"/>
      <c r="O9220" s="12"/>
      <c r="P9220" s="9"/>
      <c r="Q9220" s="9"/>
    </row>
    <row r="9221" spans="1:17" x14ac:dyDescent="0.2">
      <c r="A9221" s="9"/>
      <c r="B9221" s="10"/>
      <c r="C9221" s="9"/>
      <c r="D9221" s="11"/>
      <c r="E9221" s="11"/>
      <c r="F9221" s="9"/>
      <c r="G9221" s="9"/>
      <c r="H9221" s="9"/>
      <c r="I9221" s="9"/>
      <c r="J9221" s="9"/>
      <c r="K9221" s="9"/>
      <c r="L9221" s="9"/>
      <c r="M9221" s="9"/>
      <c r="N9221" s="9"/>
      <c r="O9221" s="12"/>
      <c r="P9221" s="9"/>
      <c r="Q9221" s="9"/>
    </row>
    <row r="9222" spans="1:17" x14ac:dyDescent="0.2">
      <c r="A9222" s="9"/>
      <c r="B9222" s="10"/>
      <c r="C9222" s="9"/>
      <c r="D9222" s="11"/>
      <c r="E9222" s="11"/>
      <c r="F9222" s="9"/>
      <c r="G9222" s="9"/>
      <c r="H9222" s="9"/>
      <c r="I9222" s="9"/>
      <c r="J9222" s="9"/>
      <c r="K9222" s="9"/>
      <c r="L9222" s="9"/>
      <c r="M9222" s="9"/>
      <c r="N9222" s="9"/>
      <c r="O9222" s="12"/>
      <c r="P9222" s="9"/>
      <c r="Q9222" s="9"/>
    </row>
    <row r="9223" spans="1:17" x14ac:dyDescent="0.2">
      <c r="A9223" s="9"/>
      <c r="B9223" s="10"/>
      <c r="C9223" s="9"/>
      <c r="D9223" s="11"/>
      <c r="E9223" s="11"/>
      <c r="F9223" s="9"/>
      <c r="G9223" s="9"/>
      <c r="H9223" s="9"/>
      <c r="I9223" s="9"/>
      <c r="J9223" s="9"/>
      <c r="K9223" s="9"/>
      <c r="L9223" s="9"/>
      <c r="M9223" s="9"/>
      <c r="N9223" s="9"/>
      <c r="O9223" s="12"/>
      <c r="P9223" s="9"/>
      <c r="Q9223" s="9"/>
    </row>
    <row r="9224" spans="1:17" x14ac:dyDescent="0.2">
      <c r="A9224" s="9"/>
      <c r="B9224" s="10"/>
      <c r="C9224" s="9"/>
      <c r="D9224" s="11"/>
      <c r="E9224" s="11"/>
      <c r="F9224" s="9"/>
      <c r="G9224" s="9"/>
      <c r="H9224" s="9"/>
      <c r="I9224" s="9"/>
      <c r="J9224" s="9"/>
      <c r="K9224" s="9"/>
      <c r="L9224" s="9"/>
      <c r="M9224" s="9"/>
      <c r="N9224" s="9"/>
      <c r="O9224" s="12"/>
      <c r="P9224" s="9"/>
      <c r="Q9224" s="9"/>
    </row>
    <row r="9225" spans="1:17" x14ac:dyDescent="0.2">
      <c r="A9225" s="9"/>
      <c r="B9225" s="10"/>
      <c r="C9225" s="9"/>
      <c r="D9225" s="11"/>
      <c r="E9225" s="11"/>
      <c r="F9225" s="9"/>
      <c r="G9225" s="9"/>
      <c r="H9225" s="9"/>
      <c r="I9225" s="9"/>
      <c r="J9225" s="9"/>
      <c r="K9225" s="9"/>
      <c r="L9225" s="9"/>
      <c r="M9225" s="9"/>
      <c r="N9225" s="9"/>
      <c r="O9225" s="12"/>
      <c r="P9225" s="9"/>
      <c r="Q9225" s="9"/>
    </row>
    <row r="9226" spans="1:17" x14ac:dyDescent="0.2">
      <c r="A9226" s="9"/>
      <c r="B9226" s="10"/>
      <c r="C9226" s="9"/>
      <c r="D9226" s="11"/>
      <c r="E9226" s="11"/>
      <c r="F9226" s="9"/>
      <c r="G9226" s="9"/>
      <c r="H9226" s="9"/>
      <c r="I9226" s="9"/>
      <c r="J9226" s="9"/>
      <c r="K9226" s="9"/>
      <c r="L9226" s="9"/>
      <c r="M9226" s="9"/>
      <c r="N9226" s="9"/>
      <c r="O9226" s="12"/>
      <c r="P9226" s="9"/>
      <c r="Q9226" s="9"/>
    </row>
    <row r="9227" spans="1:17" x14ac:dyDescent="0.2">
      <c r="A9227" s="9"/>
      <c r="B9227" s="10"/>
      <c r="C9227" s="9"/>
      <c r="D9227" s="11"/>
      <c r="E9227" s="11"/>
      <c r="F9227" s="9"/>
      <c r="G9227" s="9"/>
      <c r="H9227" s="9"/>
      <c r="I9227" s="9"/>
      <c r="J9227" s="9"/>
      <c r="K9227" s="9"/>
      <c r="L9227" s="9"/>
      <c r="M9227" s="9"/>
      <c r="N9227" s="9"/>
      <c r="O9227" s="12"/>
      <c r="P9227" s="9"/>
      <c r="Q9227" s="9"/>
    </row>
    <row r="9228" spans="1:17" x14ac:dyDescent="0.2">
      <c r="A9228" s="9"/>
      <c r="B9228" s="10"/>
      <c r="C9228" s="9"/>
      <c r="D9228" s="11"/>
      <c r="E9228" s="11"/>
      <c r="F9228" s="9"/>
      <c r="G9228" s="9"/>
      <c r="H9228" s="9"/>
      <c r="I9228" s="9"/>
      <c r="J9228" s="9"/>
      <c r="K9228" s="9"/>
      <c r="L9228" s="9"/>
      <c r="M9228" s="9"/>
      <c r="N9228" s="9"/>
      <c r="O9228" s="12"/>
      <c r="P9228" s="9"/>
      <c r="Q9228" s="9"/>
    </row>
    <row r="9229" spans="1:17" x14ac:dyDescent="0.2">
      <c r="A9229" s="9"/>
      <c r="B9229" s="10"/>
      <c r="C9229" s="9"/>
      <c r="D9229" s="11"/>
      <c r="E9229" s="11"/>
      <c r="F9229" s="9"/>
      <c r="G9229" s="9"/>
      <c r="H9229" s="9"/>
      <c r="I9229" s="9"/>
      <c r="J9229" s="9"/>
      <c r="K9229" s="9"/>
      <c r="L9229" s="9"/>
      <c r="M9229" s="9"/>
      <c r="N9229" s="9"/>
      <c r="O9229" s="12"/>
      <c r="P9229" s="9"/>
      <c r="Q9229" s="9"/>
    </row>
    <row r="9230" spans="1:17" x14ac:dyDescent="0.2">
      <c r="A9230" s="9"/>
      <c r="B9230" s="10"/>
      <c r="C9230" s="9"/>
      <c r="D9230" s="11"/>
      <c r="E9230" s="11"/>
      <c r="F9230" s="9"/>
      <c r="G9230" s="9"/>
      <c r="H9230" s="9"/>
      <c r="I9230" s="9"/>
      <c r="J9230" s="9"/>
      <c r="K9230" s="9"/>
      <c r="L9230" s="9"/>
      <c r="M9230" s="9"/>
      <c r="N9230" s="9"/>
      <c r="O9230" s="12"/>
      <c r="P9230" s="9"/>
      <c r="Q9230" s="9"/>
    </row>
    <row r="9231" spans="1:17" x14ac:dyDescent="0.2">
      <c r="A9231" s="9"/>
      <c r="B9231" s="10"/>
      <c r="C9231" s="9"/>
      <c r="D9231" s="11"/>
      <c r="E9231" s="11"/>
      <c r="F9231" s="9"/>
      <c r="G9231" s="9"/>
      <c r="H9231" s="9"/>
      <c r="I9231" s="9"/>
      <c r="J9231" s="9"/>
      <c r="K9231" s="9"/>
      <c r="L9231" s="9"/>
      <c r="M9231" s="9"/>
      <c r="N9231" s="9"/>
      <c r="O9231" s="12"/>
      <c r="P9231" s="9"/>
      <c r="Q9231" s="9"/>
    </row>
    <row r="9232" spans="1:17" x14ac:dyDescent="0.2">
      <c r="A9232" s="9"/>
      <c r="B9232" s="10"/>
      <c r="C9232" s="9"/>
      <c r="D9232" s="11"/>
      <c r="E9232" s="11"/>
      <c r="F9232" s="9"/>
      <c r="G9232" s="9"/>
      <c r="H9232" s="9"/>
      <c r="I9232" s="9"/>
      <c r="J9232" s="9"/>
      <c r="K9232" s="9"/>
      <c r="L9232" s="9"/>
      <c r="M9232" s="9"/>
      <c r="N9232" s="9"/>
      <c r="O9232" s="12"/>
      <c r="P9232" s="9"/>
      <c r="Q9232" s="9"/>
    </row>
    <row r="9233" spans="1:17" x14ac:dyDescent="0.2">
      <c r="A9233" s="9"/>
      <c r="B9233" s="10"/>
      <c r="C9233" s="9"/>
      <c r="D9233" s="11"/>
      <c r="E9233" s="11"/>
      <c r="F9233" s="9"/>
      <c r="G9233" s="9"/>
      <c r="H9233" s="9"/>
      <c r="I9233" s="9"/>
      <c r="J9233" s="9"/>
      <c r="K9233" s="9"/>
      <c r="L9233" s="9"/>
      <c r="M9233" s="9"/>
      <c r="N9233" s="9"/>
      <c r="O9233" s="12"/>
      <c r="P9233" s="9"/>
      <c r="Q9233" s="9"/>
    </row>
    <row r="9234" spans="1:17" x14ac:dyDescent="0.2">
      <c r="A9234" s="9"/>
      <c r="B9234" s="10"/>
      <c r="C9234" s="9"/>
      <c r="D9234" s="11"/>
      <c r="E9234" s="11"/>
      <c r="F9234" s="9"/>
      <c r="G9234" s="9"/>
      <c r="H9234" s="9"/>
      <c r="I9234" s="9"/>
      <c r="J9234" s="9"/>
      <c r="K9234" s="9"/>
      <c r="L9234" s="9"/>
      <c r="M9234" s="9"/>
      <c r="N9234" s="9"/>
      <c r="O9234" s="12"/>
      <c r="P9234" s="9"/>
      <c r="Q9234" s="9"/>
    </row>
    <row r="9235" spans="1:17" x14ac:dyDescent="0.2">
      <c r="A9235" s="9"/>
      <c r="B9235" s="10"/>
      <c r="C9235" s="9"/>
      <c r="D9235" s="11"/>
      <c r="E9235" s="11"/>
      <c r="F9235" s="9"/>
      <c r="G9235" s="9"/>
      <c r="H9235" s="9"/>
      <c r="I9235" s="9"/>
      <c r="J9235" s="9"/>
      <c r="K9235" s="9"/>
      <c r="L9235" s="9"/>
      <c r="M9235" s="9"/>
      <c r="N9235" s="9"/>
      <c r="O9235" s="12"/>
      <c r="P9235" s="9"/>
      <c r="Q9235" s="9"/>
    </row>
    <row r="9236" spans="1:17" x14ac:dyDescent="0.2">
      <c r="A9236" s="9"/>
      <c r="B9236" s="10"/>
      <c r="C9236" s="9"/>
      <c r="D9236" s="11"/>
      <c r="E9236" s="11"/>
      <c r="F9236" s="9"/>
      <c r="G9236" s="9"/>
      <c r="H9236" s="9"/>
      <c r="I9236" s="9"/>
      <c r="J9236" s="9"/>
      <c r="K9236" s="9"/>
      <c r="L9236" s="9"/>
      <c r="M9236" s="9"/>
      <c r="N9236" s="9"/>
      <c r="O9236" s="12"/>
      <c r="P9236" s="9"/>
      <c r="Q9236" s="9"/>
    </row>
    <row r="9237" spans="1:17" x14ac:dyDescent="0.2">
      <c r="A9237" s="9"/>
      <c r="B9237" s="10"/>
      <c r="C9237" s="9"/>
      <c r="D9237" s="11"/>
      <c r="E9237" s="11"/>
      <c r="F9237" s="9"/>
      <c r="G9237" s="9"/>
      <c r="H9237" s="9"/>
      <c r="I9237" s="9"/>
      <c r="J9237" s="9"/>
      <c r="K9237" s="9"/>
      <c r="L9237" s="9"/>
      <c r="M9237" s="9"/>
      <c r="N9237" s="9"/>
      <c r="O9237" s="12"/>
      <c r="P9237" s="9"/>
      <c r="Q9237" s="9"/>
    </row>
    <row r="9238" spans="1:17" x14ac:dyDescent="0.2">
      <c r="A9238" s="9"/>
      <c r="B9238" s="10"/>
      <c r="C9238" s="9"/>
      <c r="D9238" s="11"/>
      <c r="E9238" s="11"/>
      <c r="F9238" s="9"/>
      <c r="G9238" s="9"/>
      <c r="H9238" s="9"/>
      <c r="I9238" s="9"/>
      <c r="J9238" s="9"/>
      <c r="K9238" s="9"/>
      <c r="L9238" s="9"/>
      <c r="M9238" s="9"/>
      <c r="N9238" s="9"/>
      <c r="O9238" s="12"/>
      <c r="P9238" s="9"/>
      <c r="Q9238" s="9"/>
    </row>
    <row r="9239" spans="1:17" x14ac:dyDescent="0.2">
      <c r="A9239" s="9"/>
      <c r="B9239" s="10"/>
      <c r="C9239" s="9"/>
      <c r="D9239" s="11"/>
      <c r="E9239" s="11"/>
      <c r="F9239" s="9"/>
      <c r="G9239" s="9"/>
      <c r="H9239" s="9"/>
      <c r="I9239" s="9"/>
      <c r="J9239" s="9"/>
      <c r="K9239" s="9"/>
      <c r="L9239" s="9"/>
      <c r="M9239" s="9"/>
      <c r="N9239" s="9"/>
      <c r="O9239" s="12"/>
      <c r="P9239" s="9"/>
      <c r="Q9239" s="9"/>
    </row>
    <row r="9240" spans="1:17" x14ac:dyDescent="0.2">
      <c r="A9240" s="9"/>
      <c r="B9240" s="10"/>
      <c r="C9240" s="9"/>
      <c r="D9240" s="11"/>
      <c r="E9240" s="11"/>
      <c r="F9240" s="9"/>
      <c r="G9240" s="9"/>
      <c r="H9240" s="9"/>
      <c r="I9240" s="9"/>
      <c r="J9240" s="9"/>
      <c r="K9240" s="9"/>
      <c r="L9240" s="9"/>
      <c r="M9240" s="9"/>
      <c r="N9240" s="9"/>
      <c r="O9240" s="12"/>
      <c r="P9240" s="9"/>
      <c r="Q9240" s="9"/>
    </row>
    <row r="9241" spans="1:17" x14ac:dyDescent="0.2">
      <c r="A9241" s="9"/>
      <c r="B9241" s="10"/>
      <c r="C9241" s="9"/>
      <c r="D9241" s="11"/>
      <c r="E9241" s="11"/>
      <c r="F9241" s="9"/>
      <c r="G9241" s="9"/>
      <c r="H9241" s="9"/>
      <c r="I9241" s="9"/>
      <c r="J9241" s="9"/>
      <c r="K9241" s="9"/>
      <c r="L9241" s="9"/>
      <c r="M9241" s="9"/>
      <c r="N9241" s="9"/>
      <c r="O9241" s="12"/>
      <c r="P9241" s="9"/>
      <c r="Q9241" s="9"/>
    </row>
    <row r="9242" spans="1:17" x14ac:dyDescent="0.2">
      <c r="A9242" s="9"/>
      <c r="B9242" s="10"/>
      <c r="C9242" s="9"/>
      <c r="D9242" s="11"/>
      <c r="E9242" s="11"/>
      <c r="F9242" s="9"/>
      <c r="G9242" s="9"/>
      <c r="H9242" s="9"/>
      <c r="I9242" s="9"/>
      <c r="J9242" s="9"/>
      <c r="K9242" s="9"/>
      <c r="L9242" s="9"/>
      <c r="M9242" s="9"/>
      <c r="N9242" s="9"/>
      <c r="O9242" s="12"/>
      <c r="P9242" s="9"/>
      <c r="Q9242" s="9"/>
    </row>
    <row r="9243" spans="1:17" x14ac:dyDescent="0.2">
      <c r="A9243" s="9"/>
      <c r="B9243" s="10"/>
      <c r="C9243" s="9"/>
      <c r="D9243" s="11"/>
      <c r="E9243" s="11"/>
      <c r="F9243" s="9"/>
      <c r="G9243" s="9"/>
      <c r="H9243" s="9"/>
      <c r="I9243" s="9"/>
      <c r="J9243" s="9"/>
      <c r="K9243" s="9"/>
      <c r="L9243" s="9"/>
      <c r="M9243" s="9"/>
      <c r="N9243" s="9"/>
      <c r="O9243" s="12"/>
      <c r="P9243" s="9"/>
      <c r="Q9243" s="9"/>
    </row>
    <row r="9244" spans="1:17" x14ac:dyDescent="0.2">
      <c r="A9244" s="9"/>
      <c r="B9244" s="10"/>
      <c r="C9244" s="9"/>
      <c r="D9244" s="11"/>
      <c r="E9244" s="11"/>
      <c r="F9244" s="9"/>
      <c r="G9244" s="9"/>
      <c r="H9244" s="9"/>
      <c r="I9244" s="9"/>
      <c r="J9244" s="9"/>
      <c r="K9244" s="9"/>
      <c r="L9244" s="9"/>
      <c r="M9244" s="9"/>
      <c r="N9244" s="9"/>
      <c r="O9244" s="12"/>
      <c r="P9244" s="9"/>
      <c r="Q9244" s="9"/>
    </row>
    <row r="9245" spans="1:17" x14ac:dyDescent="0.2">
      <c r="A9245" s="9"/>
      <c r="B9245" s="10"/>
      <c r="C9245" s="9"/>
      <c r="D9245" s="11"/>
      <c r="E9245" s="11"/>
      <c r="F9245" s="9"/>
      <c r="G9245" s="9"/>
      <c r="H9245" s="9"/>
      <c r="I9245" s="9"/>
      <c r="J9245" s="9"/>
      <c r="K9245" s="9"/>
      <c r="L9245" s="9"/>
      <c r="M9245" s="9"/>
      <c r="N9245" s="9"/>
      <c r="O9245" s="12"/>
      <c r="P9245" s="9"/>
      <c r="Q9245" s="9"/>
    </row>
    <row r="9246" spans="1:17" x14ac:dyDescent="0.2">
      <c r="A9246" s="9"/>
      <c r="B9246" s="10"/>
      <c r="C9246" s="9"/>
      <c r="D9246" s="11"/>
      <c r="E9246" s="11"/>
      <c r="F9246" s="9"/>
      <c r="G9246" s="9"/>
      <c r="H9246" s="9"/>
      <c r="I9246" s="9"/>
      <c r="J9246" s="9"/>
      <c r="K9246" s="9"/>
      <c r="L9246" s="9"/>
      <c r="M9246" s="9"/>
      <c r="N9246" s="9"/>
      <c r="O9246" s="12"/>
      <c r="P9246" s="9"/>
      <c r="Q9246" s="9"/>
    </row>
    <row r="9247" spans="1:17" x14ac:dyDescent="0.2">
      <c r="A9247" s="9"/>
      <c r="B9247" s="10"/>
      <c r="C9247" s="9"/>
      <c r="D9247" s="11"/>
      <c r="E9247" s="11"/>
      <c r="F9247" s="9"/>
      <c r="G9247" s="9"/>
      <c r="H9247" s="9"/>
      <c r="I9247" s="9"/>
      <c r="J9247" s="9"/>
      <c r="K9247" s="9"/>
      <c r="L9247" s="9"/>
      <c r="M9247" s="9"/>
      <c r="N9247" s="9"/>
      <c r="O9247" s="12"/>
      <c r="P9247" s="9"/>
      <c r="Q9247" s="9"/>
    </row>
    <row r="9248" spans="1:17" x14ac:dyDescent="0.2">
      <c r="A9248" s="9"/>
      <c r="B9248" s="10"/>
      <c r="C9248" s="9"/>
      <c r="D9248" s="11"/>
      <c r="E9248" s="11"/>
      <c r="F9248" s="9"/>
      <c r="G9248" s="9"/>
      <c r="H9248" s="9"/>
      <c r="I9248" s="9"/>
      <c r="J9248" s="9"/>
      <c r="K9248" s="9"/>
      <c r="L9248" s="9"/>
      <c r="M9248" s="9"/>
      <c r="N9248" s="9"/>
      <c r="O9248" s="12"/>
      <c r="P9248" s="9"/>
      <c r="Q9248" s="9"/>
    </row>
    <row r="9249" spans="1:17" x14ac:dyDescent="0.2">
      <c r="A9249" s="9"/>
      <c r="B9249" s="10"/>
      <c r="C9249" s="9"/>
      <c r="D9249" s="11"/>
      <c r="E9249" s="11"/>
      <c r="F9249" s="9"/>
      <c r="G9249" s="9"/>
      <c r="H9249" s="9"/>
      <c r="I9249" s="9"/>
      <c r="J9249" s="9"/>
      <c r="K9249" s="9"/>
      <c r="L9249" s="9"/>
      <c r="M9249" s="9"/>
      <c r="N9249" s="9"/>
      <c r="O9249" s="12"/>
      <c r="P9249" s="9"/>
      <c r="Q9249" s="9"/>
    </row>
    <row r="9250" spans="1:17" x14ac:dyDescent="0.2">
      <c r="A9250" s="9"/>
      <c r="B9250" s="10"/>
      <c r="C9250" s="9"/>
      <c r="D9250" s="11"/>
      <c r="E9250" s="11"/>
      <c r="F9250" s="9"/>
      <c r="G9250" s="9"/>
      <c r="H9250" s="9"/>
      <c r="I9250" s="9"/>
      <c r="J9250" s="9"/>
      <c r="K9250" s="9"/>
      <c r="L9250" s="9"/>
      <c r="M9250" s="9"/>
      <c r="N9250" s="9"/>
      <c r="O9250" s="12"/>
      <c r="P9250" s="9"/>
      <c r="Q9250" s="9"/>
    </row>
    <row r="9251" spans="1:17" x14ac:dyDescent="0.2">
      <c r="A9251" s="9"/>
      <c r="B9251" s="10"/>
      <c r="C9251" s="9"/>
      <c r="D9251" s="11"/>
      <c r="E9251" s="11"/>
      <c r="F9251" s="9"/>
      <c r="G9251" s="9"/>
      <c r="H9251" s="9"/>
      <c r="I9251" s="9"/>
      <c r="J9251" s="9"/>
      <c r="K9251" s="9"/>
      <c r="L9251" s="9"/>
      <c r="M9251" s="9"/>
      <c r="N9251" s="9"/>
      <c r="O9251" s="12"/>
      <c r="P9251" s="9"/>
      <c r="Q9251" s="9"/>
    </row>
    <row r="9252" spans="1:17" x14ac:dyDescent="0.2">
      <c r="A9252" s="9"/>
      <c r="B9252" s="10"/>
      <c r="C9252" s="9"/>
      <c r="D9252" s="11"/>
      <c r="E9252" s="11"/>
      <c r="F9252" s="9"/>
      <c r="G9252" s="9"/>
      <c r="H9252" s="9"/>
      <c r="I9252" s="9"/>
      <c r="J9252" s="9"/>
      <c r="K9252" s="9"/>
      <c r="L9252" s="9"/>
      <c r="M9252" s="9"/>
      <c r="N9252" s="9"/>
      <c r="O9252" s="12"/>
      <c r="P9252" s="9"/>
      <c r="Q9252" s="9"/>
    </row>
    <row r="9253" spans="1:17" x14ac:dyDescent="0.2">
      <c r="A9253" s="9"/>
      <c r="B9253" s="10"/>
      <c r="C9253" s="9"/>
      <c r="D9253" s="11"/>
      <c r="E9253" s="11"/>
      <c r="F9253" s="9"/>
      <c r="G9253" s="9"/>
      <c r="H9253" s="9"/>
      <c r="I9253" s="9"/>
      <c r="J9253" s="9"/>
      <c r="K9253" s="9"/>
      <c r="L9253" s="9"/>
      <c r="M9253" s="9"/>
      <c r="N9253" s="9"/>
      <c r="O9253" s="12"/>
      <c r="P9253" s="9"/>
      <c r="Q9253" s="9"/>
    </row>
    <row r="9254" spans="1:17" x14ac:dyDescent="0.2">
      <c r="A9254" s="9"/>
      <c r="B9254" s="10"/>
      <c r="C9254" s="9"/>
      <c r="D9254" s="11"/>
      <c r="E9254" s="11"/>
      <c r="F9254" s="9"/>
      <c r="G9254" s="9"/>
      <c r="H9254" s="9"/>
      <c r="I9254" s="9"/>
      <c r="J9254" s="9"/>
      <c r="K9254" s="9"/>
      <c r="L9254" s="9"/>
      <c r="M9254" s="9"/>
      <c r="N9254" s="9"/>
      <c r="O9254" s="12"/>
      <c r="P9254" s="9"/>
      <c r="Q9254" s="9"/>
    </row>
    <row r="9255" spans="1:17" x14ac:dyDescent="0.2">
      <c r="A9255" s="9"/>
      <c r="B9255" s="10"/>
      <c r="C9255" s="9"/>
      <c r="D9255" s="11"/>
      <c r="E9255" s="11"/>
      <c r="F9255" s="9"/>
      <c r="G9255" s="9"/>
      <c r="H9255" s="9"/>
      <c r="I9255" s="9"/>
      <c r="J9255" s="9"/>
      <c r="K9255" s="9"/>
      <c r="L9255" s="9"/>
      <c r="M9255" s="9"/>
      <c r="N9255" s="9"/>
      <c r="O9255" s="12"/>
      <c r="P9255" s="9"/>
      <c r="Q9255" s="9"/>
    </row>
    <row r="9256" spans="1:17" x14ac:dyDescent="0.2">
      <c r="A9256" s="9"/>
      <c r="B9256" s="10"/>
      <c r="C9256" s="9"/>
      <c r="D9256" s="11"/>
      <c r="E9256" s="11"/>
      <c r="F9256" s="9"/>
      <c r="G9256" s="9"/>
      <c r="H9256" s="9"/>
      <c r="I9256" s="9"/>
      <c r="J9256" s="9"/>
      <c r="K9256" s="9"/>
      <c r="L9256" s="9"/>
      <c r="M9256" s="9"/>
      <c r="N9256" s="9"/>
      <c r="O9256" s="12"/>
      <c r="P9256" s="9"/>
      <c r="Q9256" s="9"/>
    </row>
    <row r="9257" spans="1:17" x14ac:dyDescent="0.2">
      <c r="A9257" s="9"/>
      <c r="B9257" s="10"/>
      <c r="C9257" s="9"/>
      <c r="D9257" s="11"/>
      <c r="E9257" s="11"/>
      <c r="F9257" s="9"/>
      <c r="G9257" s="9"/>
      <c r="H9257" s="9"/>
      <c r="I9257" s="9"/>
      <c r="J9257" s="9"/>
      <c r="K9257" s="9"/>
      <c r="L9257" s="9"/>
      <c r="M9257" s="9"/>
      <c r="N9257" s="9"/>
      <c r="O9257" s="12"/>
      <c r="P9257" s="9"/>
      <c r="Q9257" s="9"/>
    </row>
    <row r="9258" spans="1:17" x14ac:dyDescent="0.2">
      <c r="A9258" s="9"/>
      <c r="B9258" s="10"/>
      <c r="C9258" s="9"/>
      <c r="D9258" s="11"/>
      <c r="E9258" s="11"/>
      <c r="F9258" s="9"/>
      <c r="G9258" s="9"/>
      <c r="H9258" s="9"/>
      <c r="I9258" s="9"/>
      <c r="J9258" s="9"/>
      <c r="K9258" s="9"/>
      <c r="L9258" s="9"/>
      <c r="M9258" s="9"/>
      <c r="N9258" s="9"/>
      <c r="O9258" s="12"/>
      <c r="P9258" s="9"/>
      <c r="Q9258" s="9"/>
    </row>
    <row r="9259" spans="1:17" x14ac:dyDescent="0.2">
      <c r="A9259" s="9"/>
      <c r="B9259" s="10"/>
      <c r="C9259" s="9"/>
      <c r="D9259" s="11"/>
      <c r="E9259" s="11"/>
      <c r="F9259" s="9"/>
      <c r="G9259" s="9"/>
      <c r="H9259" s="9"/>
      <c r="I9259" s="9"/>
      <c r="J9259" s="9"/>
      <c r="K9259" s="9"/>
      <c r="L9259" s="9"/>
      <c r="M9259" s="9"/>
      <c r="N9259" s="9"/>
      <c r="O9259" s="12"/>
      <c r="P9259" s="9"/>
      <c r="Q9259" s="9"/>
    </row>
    <row r="9260" spans="1:17" x14ac:dyDescent="0.2">
      <c r="A9260" s="9"/>
      <c r="B9260" s="10"/>
      <c r="C9260" s="9"/>
      <c r="D9260" s="11"/>
      <c r="E9260" s="11"/>
      <c r="F9260" s="9"/>
      <c r="G9260" s="9"/>
      <c r="H9260" s="9"/>
      <c r="I9260" s="9"/>
      <c r="J9260" s="9"/>
      <c r="K9260" s="9"/>
      <c r="L9260" s="9"/>
      <c r="M9260" s="9"/>
      <c r="N9260" s="9"/>
      <c r="O9260" s="12"/>
      <c r="P9260" s="9"/>
      <c r="Q9260" s="9"/>
    </row>
    <row r="9261" spans="1:17" x14ac:dyDescent="0.2">
      <c r="A9261" s="9"/>
      <c r="B9261" s="10"/>
      <c r="C9261" s="9"/>
      <c r="D9261" s="11"/>
      <c r="E9261" s="11"/>
      <c r="F9261" s="9"/>
      <c r="G9261" s="9"/>
      <c r="H9261" s="9"/>
      <c r="I9261" s="9"/>
      <c r="J9261" s="9"/>
      <c r="K9261" s="9"/>
      <c r="L9261" s="9"/>
      <c r="M9261" s="9"/>
      <c r="N9261" s="9"/>
      <c r="O9261" s="12"/>
      <c r="P9261" s="9"/>
      <c r="Q9261" s="9"/>
    </row>
    <row r="9262" spans="1:17" x14ac:dyDescent="0.2">
      <c r="A9262" s="9"/>
      <c r="B9262" s="10"/>
      <c r="C9262" s="9"/>
      <c r="D9262" s="11"/>
      <c r="E9262" s="11"/>
      <c r="F9262" s="9"/>
      <c r="G9262" s="9"/>
      <c r="H9262" s="9"/>
      <c r="I9262" s="9"/>
      <c r="J9262" s="9"/>
      <c r="K9262" s="9"/>
      <c r="L9262" s="9"/>
      <c r="M9262" s="9"/>
      <c r="N9262" s="9"/>
      <c r="O9262" s="12"/>
      <c r="P9262" s="9"/>
      <c r="Q9262" s="9"/>
    </row>
    <row r="9263" spans="1:17" x14ac:dyDescent="0.2">
      <c r="A9263" s="9"/>
      <c r="B9263" s="10"/>
      <c r="C9263" s="9"/>
      <c r="D9263" s="11"/>
      <c r="E9263" s="11"/>
      <c r="F9263" s="9"/>
      <c r="G9263" s="9"/>
      <c r="H9263" s="9"/>
      <c r="I9263" s="9"/>
      <c r="J9263" s="9"/>
      <c r="K9263" s="9"/>
      <c r="L9263" s="9"/>
      <c r="M9263" s="9"/>
      <c r="N9263" s="9"/>
      <c r="O9263" s="12"/>
      <c r="P9263" s="9"/>
      <c r="Q9263" s="9"/>
    </row>
    <row r="9264" spans="1:17" x14ac:dyDescent="0.2">
      <c r="A9264" s="9"/>
      <c r="B9264" s="10"/>
      <c r="C9264" s="9"/>
      <c r="D9264" s="11"/>
      <c r="E9264" s="11"/>
      <c r="F9264" s="9"/>
      <c r="G9264" s="9"/>
      <c r="H9264" s="9"/>
      <c r="I9264" s="9"/>
      <c r="J9264" s="9"/>
      <c r="K9264" s="9"/>
      <c r="L9264" s="9"/>
      <c r="M9264" s="9"/>
      <c r="N9264" s="9"/>
      <c r="O9264" s="12"/>
      <c r="P9264" s="9"/>
      <c r="Q9264" s="9"/>
    </row>
    <row r="9265" spans="1:17" x14ac:dyDescent="0.2">
      <c r="A9265" s="9"/>
      <c r="B9265" s="10"/>
      <c r="C9265" s="9"/>
      <c r="D9265" s="11"/>
      <c r="E9265" s="11"/>
      <c r="F9265" s="9"/>
      <c r="G9265" s="9"/>
      <c r="H9265" s="9"/>
      <c r="I9265" s="9"/>
      <c r="J9265" s="9"/>
      <c r="K9265" s="9"/>
      <c r="L9265" s="9"/>
      <c r="M9265" s="9"/>
      <c r="N9265" s="9"/>
      <c r="O9265" s="12"/>
      <c r="P9265" s="9"/>
      <c r="Q9265" s="9"/>
    </row>
    <row r="9266" spans="1:17" x14ac:dyDescent="0.2">
      <c r="A9266" s="9"/>
      <c r="B9266" s="10"/>
      <c r="C9266" s="9"/>
      <c r="D9266" s="11"/>
      <c r="E9266" s="11"/>
      <c r="F9266" s="9"/>
      <c r="G9266" s="9"/>
      <c r="H9266" s="9"/>
      <c r="I9266" s="9"/>
      <c r="J9266" s="9"/>
      <c r="K9266" s="9"/>
      <c r="L9266" s="9"/>
      <c r="M9266" s="9"/>
      <c r="N9266" s="9"/>
      <c r="O9266" s="12"/>
      <c r="P9266" s="9"/>
      <c r="Q9266" s="9"/>
    </row>
    <row r="9267" spans="1:17" x14ac:dyDescent="0.2">
      <c r="A9267" s="9"/>
      <c r="B9267" s="10"/>
      <c r="C9267" s="9"/>
      <c r="D9267" s="11"/>
      <c r="E9267" s="11"/>
      <c r="F9267" s="9"/>
      <c r="G9267" s="9"/>
      <c r="H9267" s="9"/>
      <c r="I9267" s="9"/>
      <c r="J9267" s="9"/>
      <c r="K9267" s="9"/>
      <c r="L9267" s="9"/>
      <c r="M9267" s="9"/>
      <c r="N9267" s="9"/>
      <c r="O9267" s="12"/>
      <c r="P9267" s="9"/>
      <c r="Q9267" s="9"/>
    </row>
    <row r="9268" spans="1:17" x14ac:dyDescent="0.2">
      <c r="A9268" s="9"/>
      <c r="B9268" s="10"/>
      <c r="C9268" s="9"/>
      <c r="D9268" s="11"/>
      <c r="E9268" s="11"/>
      <c r="F9268" s="9"/>
      <c r="G9268" s="9"/>
      <c r="H9268" s="9"/>
      <c r="I9268" s="9"/>
      <c r="J9268" s="9"/>
      <c r="K9268" s="9"/>
      <c r="L9268" s="9"/>
      <c r="M9268" s="9"/>
      <c r="N9268" s="9"/>
      <c r="O9268" s="12"/>
      <c r="P9268" s="9"/>
      <c r="Q9268" s="9"/>
    </row>
    <row r="9269" spans="1:17" x14ac:dyDescent="0.2">
      <c r="A9269" s="9"/>
      <c r="B9269" s="10"/>
      <c r="C9269" s="9"/>
      <c r="D9269" s="11"/>
      <c r="E9269" s="11"/>
      <c r="F9269" s="9"/>
      <c r="G9269" s="9"/>
      <c r="H9269" s="9"/>
      <c r="I9269" s="9"/>
      <c r="J9269" s="9"/>
      <c r="K9269" s="9"/>
      <c r="L9269" s="9"/>
      <c r="M9269" s="9"/>
      <c r="N9269" s="9"/>
      <c r="O9269" s="12"/>
      <c r="P9269" s="9"/>
      <c r="Q9269" s="9"/>
    </row>
    <row r="9270" spans="1:17" x14ac:dyDescent="0.2">
      <c r="A9270" s="9"/>
      <c r="B9270" s="10"/>
      <c r="C9270" s="9"/>
      <c r="D9270" s="11"/>
      <c r="E9270" s="11"/>
      <c r="F9270" s="9"/>
      <c r="G9270" s="9"/>
      <c r="H9270" s="9"/>
      <c r="I9270" s="9"/>
      <c r="J9270" s="9"/>
      <c r="K9270" s="9"/>
      <c r="L9270" s="9"/>
      <c r="M9270" s="9"/>
      <c r="N9270" s="9"/>
      <c r="O9270" s="12"/>
      <c r="P9270" s="9"/>
      <c r="Q9270" s="9"/>
    </row>
    <row r="9271" spans="1:17" x14ac:dyDescent="0.2">
      <c r="A9271" s="9"/>
      <c r="B9271" s="10"/>
      <c r="C9271" s="9"/>
      <c r="D9271" s="11"/>
      <c r="E9271" s="11"/>
      <c r="F9271" s="9"/>
      <c r="G9271" s="9"/>
      <c r="H9271" s="9"/>
      <c r="I9271" s="9"/>
      <c r="J9271" s="9"/>
      <c r="K9271" s="9"/>
      <c r="L9271" s="9"/>
      <c r="M9271" s="9"/>
      <c r="N9271" s="9"/>
      <c r="O9271" s="12"/>
      <c r="P9271" s="9"/>
      <c r="Q9271" s="9"/>
    </row>
    <row r="9272" spans="1:17" x14ac:dyDescent="0.2">
      <c r="A9272" s="9"/>
      <c r="B9272" s="10"/>
      <c r="C9272" s="9"/>
      <c r="D9272" s="11"/>
      <c r="E9272" s="11"/>
      <c r="F9272" s="9"/>
      <c r="G9272" s="9"/>
      <c r="H9272" s="9"/>
      <c r="I9272" s="9"/>
      <c r="J9272" s="9"/>
      <c r="K9272" s="9"/>
      <c r="L9272" s="9"/>
      <c r="M9272" s="9"/>
      <c r="N9272" s="9"/>
      <c r="O9272" s="12"/>
      <c r="P9272" s="9"/>
      <c r="Q9272" s="9"/>
    </row>
    <row r="9273" spans="1:17" x14ac:dyDescent="0.2">
      <c r="A9273" s="9"/>
      <c r="B9273" s="10"/>
      <c r="C9273" s="9"/>
      <c r="D9273" s="11"/>
      <c r="E9273" s="11"/>
      <c r="F9273" s="9"/>
      <c r="G9273" s="9"/>
      <c r="H9273" s="9"/>
      <c r="I9273" s="9"/>
      <c r="J9273" s="9"/>
      <c r="K9273" s="9"/>
      <c r="L9273" s="9"/>
      <c r="M9273" s="9"/>
      <c r="N9273" s="9"/>
      <c r="O9273" s="12"/>
      <c r="P9273" s="9"/>
      <c r="Q9273" s="9"/>
    </row>
    <row r="9274" spans="1:17" x14ac:dyDescent="0.2">
      <c r="A9274" s="9"/>
      <c r="B9274" s="10"/>
      <c r="C9274" s="9"/>
      <c r="D9274" s="11"/>
      <c r="E9274" s="11"/>
      <c r="F9274" s="9"/>
      <c r="G9274" s="9"/>
      <c r="H9274" s="9"/>
      <c r="I9274" s="9"/>
      <c r="J9274" s="9"/>
      <c r="K9274" s="9"/>
      <c r="L9274" s="9"/>
      <c r="M9274" s="9"/>
      <c r="N9274" s="9"/>
      <c r="O9274" s="12"/>
      <c r="P9274" s="9"/>
      <c r="Q9274" s="9"/>
    </row>
    <row r="9275" spans="1:17" x14ac:dyDescent="0.2">
      <c r="A9275" s="9"/>
      <c r="B9275" s="10"/>
      <c r="C9275" s="9"/>
      <c r="D9275" s="11"/>
      <c r="E9275" s="11"/>
      <c r="F9275" s="9"/>
      <c r="G9275" s="9"/>
      <c r="H9275" s="9"/>
      <c r="I9275" s="9"/>
      <c r="J9275" s="9"/>
      <c r="K9275" s="9"/>
      <c r="L9275" s="9"/>
      <c r="M9275" s="9"/>
      <c r="N9275" s="9"/>
      <c r="O9275" s="12"/>
      <c r="P9275" s="9"/>
      <c r="Q9275" s="9"/>
    </row>
    <row r="9276" spans="1:17" x14ac:dyDescent="0.2">
      <c r="A9276" s="9"/>
      <c r="B9276" s="10"/>
      <c r="C9276" s="9"/>
      <c r="D9276" s="11"/>
      <c r="E9276" s="11"/>
      <c r="F9276" s="9"/>
      <c r="G9276" s="9"/>
      <c r="H9276" s="9"/>
      <c r="I9276" s="9"/>
      <c r="J9276" s="9"/>
      <c r="K9276" s="9"/>
      <c r="L9276" s="9"/>
      <c r="M9276" s="9"/>
      <c r="N9276" s="9"/>
      <c r="O9276" s="12"/>
      <c r="P9276" s="9"/>
      <c r="Q9276" s="9"/>
    </row>
    <row r="9277" spans="1:17" x14ac:dyDescent="0.2">
      <c r="A9277" s="9"/>
      <c r="B9277" s="10"/>
      <c r="C9277" s="9"/>
      <c r="D9277" s="11"/>
      <c r="E9277" s="11"/>
      <c r="F9277" s="9"/>
      <c r="G9277" s="9"/>
      <c r="H9277" s="9"/>
      <c r="I9277" s="9"/>
      <c r="J9277" s="9"/>
      <c r="K9277" s="9"/>
      <c r="L9277" s="9"/>
      <c r="M9277" s="9"/>
      <c r="N9277" s="9"/>
      <c r="O9277" s="12"/>
      <c r="P9277" s="9"/>
      <c r="Q9277" s="9"/>
    </row>
    <row r="9278" spans="1:17" x14ac:dyDescent="0.2">
      <c r="A9278" s="9"/>
      <c r="B9278" s="10"/>
      <c r="C9278" s="9"/>
      <c r="D9278" s="11"/>
      <c r="E9278" s="11"/>
      <c r="F9278" s="9"/>
      <c r="G9278" s="9"/>
      <c r="H9278" s="9"/>
      <c r="I9278" s="9"/>
      <c r="J9278" s="9"/>
      <c r="K9278" s="9"/>
      <c r="L9278" s="9"/>
      <c r="M9278" s="9"/>
      <c r="N9278" s="9"/>
      <c r="O9278" s="12"/>
      <c r="P9278" s="9"/>
      <c r="Q9278" s="9"/>
    </row>
    <row r="9279" spans="1:17" x14ac:dyDescent="0.2">
      <c r="A9279" s="9"/>
      <c r="B9279" s="10"/>
      <c r="C9279" s="9"/>
      <c r="D9279" s="11"/>
      <c r="E9279" s="11"/>
      <c r="F9279" s="9"/>
      <c r="G9279" s="9"/>
      <c r="H9279" s="9"/>
      <c r="I9279" s="9"/>
      <c r="J9279" s="9"/>
      <c r="K9279" s="9"/>
      <c r="L9279" s="9"/>
      <c r="M9279" s="9"/>
      <c r="N9279" s="9"/>
      <c r="O9279" s="12"/>
      <c r="P9279" s="9"/>
      <c r="Q9279" s="9"/>
    </row>
    <row r="9280" spans="1:17" x14ac:dyDescent="0.2">
      <c r="A9280" s="9"/>
      <c r="B9280" s="10"/>
      <c r="C9280" s="9"/>
      <c r="D9280" s="11"/>
      <c r="E9280" s="11"/>
      <c r="F9280" s="9"/>
      <c r="G9280" s="9"/>
      <c r="H9280" s="9"/>
      <c r="I9280" s="9"/>
      <c r="J9280" s="9"/>
      <c r="K9280" s="9"/>
      <c r="L9280" s="9"/>
      <c r="M9280" s="9"/>
      <c r="N9280" s="9"/>
      <c r="O9280" s="12"/>
      <c r="P9280" s="9"/>
      <c r="Q9280" s="9"/>
    </row>
    <row r="9281" spans="1:17" x14ac:dyDescent="0.2">
      <c r="A9281" s="9"/>
      <c r="B9281" s="10"/>
      <c r="C9281" s="9"/>
      <c r="D9281" s="11"/>
      <c r="E9281" s="11"/>
      <c r="F9281" s="9"/>
      <c r="G9281" s="9"/>
      <c r="H9281" s="9"/>
      <c r="I9281" s="9"/>
      <c r="J9281" s="9"/>
      <c r="K9281" s="9"/>
      <c r="L9281" s="9"/>
      <c r="M9281" s="9"/>
      <c r="N9281" s="9"/>
      <c r="O9281" s="12"/>
      <c r="P9281" s="9"/>
      <c r="Q9281" s="9"/>
    </row>
    <row r="9282" spans="1:17" x14ac:dyDescent="0.2">
      <c r="A9282" s="9"/>
      <c r="B9282" s="10"/>
      <c r="C9282" s="9"/>
      <c r="D9282" s="11"/>
      <c r="E9282" s="11"/>
      <c r="F9282" s="9"/>
      <c r="G9282" s="9"/>
      <c r="H9282" s="9"/>
      <c r="I9282" s="9"/>
      <c r="J9282" s="9"/>
      <c r="K9282" s="9"/>
      <c r="L9282" s="9"/>
      <c r="M9282" s="9"/>
      <c r="N9282" s="9"/>
      <c r="O9282" s="12"/>
      <c r="P9282" s="9"/>
      <c r="Q9282" s="9"/>
    </row>
    <row r="9283" spans="1:17" x14ac:dyDescent="0.2">
      <c r="A9283" s="9"/>
      <c r="B9283" s="10"/>
      <c r="C9283" s="9"/>
      <c r="D9283" s="11"/>
      <c r="E9283" s="11"/>
      <c r="F9283" s="9"/>
      <c r="G9283" s="9"/>
      <c r="H9283" s="9"/>
      <c r="I9283" s="9"/>
      <c r="J9283" s="9"/>
      <c r="K9283" s="9"/>
      <c r="L9283" s="9"/>
      <c r="M9283" s="9"/>
      <c r="N9283" s="9"/>
      <c r="O9283" s="12"/>
      <c r="P9283" s="9"/>
      <c r="Q9283" s="9"/>
    </row>
    <row r="9284" spans="1:17" x14ac:dyDescent="0.2">
      <c r="A9284" s="9"/>
      <c r="B9284" s="10"/>
      <c r="C9284" s="9"/>
      <c r="D9284" s="11"/>
      <c r="E9284" s="11"/>
      <c r="F9284" s="9"/>
      <c r="G9284" s="9"/>
      <c r="H9284" s="9"/>
      <c r="I9284" s="9"/>
      <c r="J9284" s="9"/>
      <c r="K9284" s="9"/>
      <c r="L9284" s="9"/>
      <c r="M9284" s="9"/>
      <c r="N9284" s="9"/>
      <c r="O9284" s="12"/>
      <c r="P9284" s="9"/>
      <c r="Q9284" s="9"/>
    </row>
    <row r="9285" spans="1:17" x14ac:dyDescent="0.2">
      <c r="A9285" s="9"/>
      <c r="B9285" s="10"/>
      <c r="C9285" s="9"/>
      <c r="D9285" s="11"/>
      <c r="E9285" s="11"/>
      <c r="F9285" s="9"/>
      <c r="G9285" s="9"/>
      <c r="H9285" s="9"/>
      <c r="I9285" s="9"/>
      <c r="J9285" s="9"/>
      <c r="K9285" s="9"/>
      <c r="L9285" s="9"/>
      <c r="M9285" s="9"/>
      <c r="N9285" s="9"/>
      <c r="O9285" s="12"/>
      <c r="P9285" s="9"/>
      <c r="Q9285" s="9"/>
    </row>
    <row r="9286" spans="1:17" x14ac:dyDescent="0.2">
      <c r="A9286" s="9"/>
      <c r="B9286" s="10"/>
      <c r="C9286" s="9"/>
      <c r="D9286" s="11"/>
      <c r="E9286" s="11"/>
      <c r="F9286" s="9"/>
      <c r="G9286" s="9"/>
      <c r="H9286" s="9"/>
      <c r="I9286" s="9"/>
      <c r="J9286" s="9"/>
      <c r="K9286" s="9"/>
      <c r="L9286" s="9"/>
      <c r="M9286" s="9"/>
      <c r="N9286" s="9"/>
      <c r="O9286" s="12"/>
      <c r="P9286" s="9"/>
      <c r="Q9286" s="9"/>
    </row>
    <row r="9287" spans="1:17" x14ac:dyDescent="0.2">
      <c r="A9287" s="9"/>
      <c r="B9287" s="10"/>
      <c r="C9287" s="9"/>
      <c r="D9287" s="11"/>
      <c r="E9287" s="11"/>
      <c r="F9287" s="9"/>
      <c r="G9287" s="9"/>
      <c r="H9287" s="9"/>
      <c r="I9287" s="9"/>
      <c r="J9287" s="9"/>
      <c r="K9287" s="9"/>
      <c r="L9287" s="9"/>
      <c r="M9287" s="9"/>
      <c r="N9287" s="9"/>
      <c r="O9287" s="12"/>
      <c r="P9287" s="9"/>
      <c r="Q9287" s="9"/>
    </row>
    <row r="9288" spans="1:17" x14ac:dyDescent="0.2">
      <c r="A9288" s="9"/>
      <c r="B9288" s="10"/>
      <c r="C9288" s="9"/>
      <c r="D9288" s="11"/>
      <c r="E9288" s="11"/>
      <c r="F9288" s="9"/>
      <c r="G9288" s="9"/>
      <c r="H9288" s="9"/>
      <c r="I9288" s="9"/>
      <c r="J9288" s="9"/>
      <c r="K9288" s="9"/>
      <c r="L9288" s="9"/>
      <c r="M9288" s="9"/>
      <c r="N9288" s="9"/>
      <c r="O9288" s="12"/>
      <c r="P9288" s="9"/>
      <c r="Q9288" s="9"/>
    </row>
    <row r="9289" spans="1:17" x14ac:dyDescent="0.2">
      <c r="A9289" s="9"/>
      <c r="B9289" s="10"/>
      <c r="C9289" s="9"/>
      <c r="D9289" s="11"/>
      <c r="E9289" s="11"/>
      <c r="F9289" s="9"/>
      <c r="G9289" s="9"/>
      <c r="H9289" s="9"/>
      <c r="I9289" s="9"/>
      <c r="J9289" s="9"/>
      <c r="K9289" s="9"/>
      <c r="L9289" s="9"/>
      <c r="M9289" s="9"/>
      <c r="N9289" s="9"/>
      <c r="O9289" s="12"/>
      <c r="P9289" s="9"/>
      <c r="Q9289" s="9"/>
    </row>
    <row r="9290" spans="1:17" x14ac:dyDescent="0.2">
      <c r="A9290" s="9"/>
      <c r="B9290" s="10"/>
      <c r="C9290" s="9"/>
      <c r="D9290" s="11"/>
      <c r="E9290" s="11"/>
      <c r="F9290" s="9"/>
      <c r="G9290" s="9"/>
      <c r="H9290" s="9"/>
      <c r="I9290" s="9"/>
      <c r="J9290" s="9"/>
      <c r="K9290" s="9"/>
      <c r="L9290" s="9"/>
      <c r="M9290" s="9"/>
      <c r="N9290" s="9"/>
      <c r="O9290" s="12"/>
      <c r="P9290" s="9"/>
      <c r="Q9290" s="9"/>
    </row>
    <row r="9291" spans="1:17" x14ac:dyDescent="0.2">
      <c r="A9291" s="9"/>
      <c r="B9291" s="10"/>
      <c r="C9291" s="9"/>
      <c r="D9291" s="11"/>
      <c r="E9291" s="11"/>
      <c r="F9291" s="9"/>
      <c r="G9291" s="9"/>
      <c r="H9291" s="9"/>
      <c r="I9291" s="9"/>
      <c r="J9291" s="9"/>
      <c r="K9291" s="9"/>
      <c r="L9291" s="9"/>
      <c r="M9291" s="9"/>
      <c r="N9291" s="9"/>
      <c r="O9291" s="12"/>
      <c r="P9291" s="9"/>
      <c r="Q9291" s="9"/>
    </row>
    <row r="9292" spans="1:17" x14ac:dyDescent="0.2">
      <c r="A9292" s="9"/>
      <c r="B9292" s="10"/>
      <c r="C9292" s="9"/>
      <c r="D9292" s="11"/>
      <c r="E9292" s="11"/>
      <c r="F9292" s="9"/>
      <c r="G9292" s="9"/>
      <c r="H9292" s="9"/>
      <c r="I9292" s="9"/>
      <c r="J9292" s="9"/>
      <c r="K9292" s="9"/>
      <c r="L9292" s="9"/>
      <c r="M9292" s="9"/>
      <c r="N9292" s="9"/>
      <c r="O9292" s="12"/>
      <c r="P9292" s="9"/>
      <c r="Q9292" s="9"/>
    </row>
    <row r="9293" spans="1:17" x14ac:dyDescent="0.2">
      <c r="A9293" s="9"/>
      <c r="B9293" s="10"/>
      <c r="C9293" s="9"/>
      <c r="D9293" s="11"/>
      <c r="E9293" s="11"/>
      <c r="F9293" s="9"/>
      <c r="G9293" s="9"/>
      <c r="H9293" s="9"/>
      <c r="I9293" s="9"/>
      <c r="J9293" s="9"/>
      <c r="K9293" s="9"/>
      <c r="L9293" s="9"/>
      <c r="M9293" s="9"/>
      <c r="N9293" s="9"/>
      <c r="O9293" s="12"/>
      <c r="P9293" s="9"/>
      <c r="Q9293" s="9"/>
    </row>
    <row r="9294" spans="1:17" x14ac:dyDescent="0.2">
      <c r="A9294" s="9"/>
      <c r="B9294" s="10"/>
      <c r="C9294" s="9"/>
      <c r="D9294" s="11"/>
      <c r="E9294" s="11"/>
      <c r="F9294" s="9"/>
      <c r="G9294" s="9"/>
      <c r="H9294" s="9"/>
      <c r="I9294" s="9"/>
      <c r="J9294" s="9"/>
      <c r="K9294" s="9"/>
      <c r="L9294" s="9"/>
      <c r="M9294" s="9"/>
      <c r="N9294" s="9"/>
      <c r="O9294" s="12"/>
      <c r="P9294" s="9"/>
      <c r="Q9294" s="9"/>
    </row>
    <row r="9295" spans="1:17" x14ac:dyDescent="0.2">
      <c r="A9295" s="9"/>
      <c r="B9295" s="10"/>
      <c r="C9295" s="9"/>
      <c r="D9295" s="11"/>
      <c r="E9295" s="11"/>
      <c r="F9295" s="9"/>
      <c r="G9295" s="9"/>
      <c r="H9295" s="9"/>
      <c r="I9295" s="9"/>
      <c r="J9295" s="9"/>
      <c r="K9295" s="9"/>
      <c r="L9295" s="9"/>
      <c r="M9295" s="9"/>
      <c r="N9295" s="9"/>
      <c r="O9295" s="12"/>
      <c r="P9295" s="9"/>
      <c r="Q9295" s="9"/>
    </row>
    <row r="9296" spans="1:17" x14ac:dyDescent="0.2">
      <c r="A9296" s="9"/>
      <c r="B9296" s="10"/>
      <c r="C9296" s="9"/>
      <c r="D9296" s="11"/>
      <c r="E9296" s="11"/>
      <c r="F9296" s="9"/>
      <c r="G9296" s="9"/>
      <c r="H9296" s="9"/>
      <c r="I9296" s="9"/>
      <c r="J9296" s="9"/>
      <c r="K9296" s="9"/>
      <c r="L9296" s="9"/>
      <c r="M9296" s="9"/>
      <c r="N9296" s="9"/>
      <c r="O9296" s="12"/>
      <c r="P9296" s="9"/>
      <c r="Q9296" s="9"/>
    </row>
    <row r="9297" spans="1:17" x14ac:dyDescent="0.2">
      <c r="A9297" s="9"/>
      <c r="B9297" s="10"/>
      <c r="C9297" s="9"/>
      <c r="D9297" s="11"/>
      <c r="E9297" s="11"/>
      <c r="F9297" s="9"/>
      <c r="G9297" s="9"/>
      <c r="H9297" s="9"/>
      <c r="I9297" s="9"/>
      <c r="J9297" s="9"/>
      <c r="K9297" s="9"/>
      <c r="L9297" s="9"/>
      <c r="M9297" s="9"/>
      <c r="N9297" s="9"/>
      <c r="O9297" s="12"/>
      <c r="P9297" s="9"/>
      <c r="Q9297" s="9"/>
    </row>
    <row r="9298" spans="1:17" x14ac:dyDescent="0.2">
      <c r="A9298" s="9"/>
      <c r="B9298" s="10"/>
      <c r="C9298" s="9"/>
      <c r="D9298" s="11"/>
      <c r="E9298" s="11"/>
      <c r="F9298" s="9"/>
      <c r="G9298" s="9"/>
      <c r="H9298" s="9"/>
      <c r="I9298" s="9"/>
      <c r="J9298" s="9"/>
      <c r="K9298" s="9"/>
      <c r="L9298" s="9"/>
      <c r="M9298" s="9"/>
      <c r="N9298" s="9"/>
      <c r="O9298" s="12"/>
      <c r="P9298" s="9"/>
      <c r="Q9298" s="9"/>
    </row>
    <row r="9299" spans="1:17" x14ac:dyDescent="0.2">
      <c r="A9299" s="9"/>
      <c r="B9299" s="10"/>
      <c r="C9299" s="9"/>
      <c r="D9299" s="11"/>
      <c r="E9299" s="11"/>
      <c r="F9299" s="9"/>
      <c r="G9299" s="9"/>
      <c r="H9299" s="9"/>
      <c r="I9299" s="9"/>
      <c r="J9299" s="9"/>
      <c r="K9299" s="9"/>
      <c r="L9299" s="9"/>
      <c r="M9299" s="9"/>
      <c r="N9299" s="9"/>
      <c r="O9299" s="12"/>
      <c r="P9299" s="9"/>
      <c r="Q9299" s="9"/>
    </row>
    <row r="9300" spans="1:17" x14ac:dyDescent="0.2">
      <c r="A9300" s="9"/>
      <c r="B9300" s="10"/>
      <c r="C9300" s="9"/>
      <c r="D9300" s="11"/>
      <c r="E9300" s="11"/>
      <c r="F9300" s="9"/>
      <c r="G9300" s="9"/>
      <c r="H9300" s="9"/>
      <c r="I9300" s="9"/>
      <c r="J9300" s="9"/>
      <c r="K9300" s="9"/>
      <c r="L9300" s="9"/>
      <c r="M9300" s="9"/>
      <c r="N9300" s="9"/>
      <c r="O9300" s="12"/>
      <c r="P9300" s="9"/>
      <c r="Q9300" s="9"/>
    </row>
    <row r="9301" spans="1:17" x14ac:dyDescent="0.2">
      <c r="A9301" s="9"/>
      <c r="B9301" s="10"/>
      <c r="C9301" s="9"/>
      <c r="D9301" s="11"/>
      <c r="E9301" s="11"/>
      <c r="F9301" s="9"/>
      <c r="G9301" s="9"/>
      <c r="H9301" s="9"/>
      <c r="I9301" s="9"/>
      <c r="J9301" s="9"/>
      <c r="K9301" s="9"/>
      <c r="L9301" s="9"/>
      <c r="M9301" s="9"/>
      <c r="N9301" s="9"/>
      <c r="O9301" s="12"/>
      <c r="P9301" s="9"/>
      <c r="Q9301" s="9"/>
    </row>
    <row r="9302" spans="1:17" x14ac:dyDescent="0.2">
      <c r="A9302" s="9"/>
      <c r="B9302" s="10"/>
      <c r="C9302" s="9"/>
      <c r="D9302" s="11"/>
      <c r="E9302" s="11"/>
      <c r="F9302" s="9"/>
      <c r="G9302" s="9"/>
      <c r="H9302" s="9"/>
      <c r="I9302" s="9"/>
      <c r="J9302" s="9"/>
      <c r="K9302" s="9"/>
      <c r="L9302" s="9"/>
      <c r="M9302" s="9"/>
      <c r="N9302" s="9"/>
      <c r="O9302" s="12"/>
      <c r="P9302" s="9"/>
      <c r="Q9302" s="9"/>
    </row>
    <row r="9303" spans="1:17" x14ac:dyDescent="0.2">
      <c r="A9303" s="9"/>
      <c r="B9303" s="10"/>
      <c r="C9303" s="9"/>
      <c r="D9303" s="11"/>
      <c r="E9303" s="11"/>
      <c r="F9303" s="9"/>
      <c r="G9303" s="9"/>
      <c r="H9303" s="9"/>
      <c r="I9303" s="9"/>
      <c r="J9303" s="9"/>
      <c r="K9303" s="9"/>
      <c r="L9303" s="9"/>
      <c r="M9303" s="9"/>
      <c r="N9303" s="9"/>
      <c r="O9303" s="12"/>
      <c r="P9303" s="9"/>
      <c r="Q9303" s="9"/>
    </row>
    <row r="9304" spans="1:17" x14ac:dyDescent="0.2">
      <c r="A9304" s="9"/>
      <c r="B9304" s="10"/>
      <c r="C9304" s="9"/>
      <c r="D9304" s="11"/>
      <c r="E9304" s="11"/>
      <c r="F9304" s="9"/>
      <c r="G9304" s="9"/>
      <c r="H9304" s="9"/>
      <c r="I9304" s="9"/>
      <c r="J9304" s="9"/>
      <c r="K9304" s="9"/>
      <c r="L9304" s="9"/>
      <c r="M9304" s="9"/>
      <c r="N9304" s="9"/>
      <c r="O9304" s="12"/>
      <c r="P9304" s="9"/>
      <c r="Q9304" s="9"/>
    </row>
    <row r="9305" spans="1:17" x14ac:dyDescent="0.2">
      <c r="A9305" s="9"/>
      <c r="B9305" s="10"/>
      <c r="C9305" s="9"/>
      <c r="D9305" s="11"/>
      <c r="E9305" s="11"/>
      <c r="F9305" s="9"/>
      <c r="G9305" s="9"/>
      <c r="H9305" s="9"/>
      <c r="I9305" s="9"/>
      <c r="J9305" s="9"/>
      <c r="K9305" s="9"/>
      <c r="L9305" s="9"/>
      <c r="M9305" s="9"/>
      <c r="N9305" s="9"/>
      <c r="O9305" s="12"/>
      <c r="P9305" s="9"/>
      <c r="Q9305" s="9"/>
    </row>
    <row r="9306" spans="1:17" x14ac:dyDescent="0.2">
      <c r="A9306" s="9"/>
      <c r="B9306" s="10"/>
      <c r="C9306" s="9"/>
      <c r="D9306" s="11"/>
      <c r="E9306" s="11"/>
      <c r="F9306" s="9"/>
      <c r="G9306" s="9"/>
      <c r="H9306" s="9"/>
      <c r="I9306" s="9"/>
      <c r="J9306" s="9"/>
      <c r="K9306" s="9"/>
      <c r="L9306" s="9"/>
      <c r="M9306" s="9"/>
      <c r="N9306" s="9"/>
      <c r="O9306" s="12"/>
      <c r="P9306" s="9"/>
      <c r="Q9306" s="9"/>
    </row>
    <row r="9307" spans="1:17" x14ac:dyDescent="0.2">
      <c r="A9307" s="9"/>
      <c r="B9307" s="10"/>
      <c r="C9307" s="9"/>
      <c r="D9307" s="11"/>
      <c r="E9307" s="11"/>
      <c r="F9307" s="9"/>
      <c r="G9307" s="9"/>
      <c r="H9307" s="9"/>
      <c r="I9307" s="9"/>
      <c r="J9307" s="9"/>
      <c r="K9307" s="9"/>
      <c r="L9307" s="9"/>
      <c r="M9307" s="9"/>
      <c r="N9307" s="9"/>
      <c r="O9307" s="12"/>
      <c r="P9307" s="9"/>
      <c r="Q9307" s="9"/>
    </row>
    <row r="9308" spans="1:17" x14ac:dyDescent="0.2">
      <c r="A9308" s="9"/>
      <c r="B9308" s="10"/>
      <c r="C9308" s="9"/>
      <c r="D9308" s="11"/>
      <c r="E9308" s="11"/>
      <c r="F9308" s="9"/>
      <c r="G9308" s="9"/>
      <c r="H9308" s="9"/>
      <c r="I9308" s="9"/>
      <c r="J9308" s="9"/>
      <c r="K9308" s="9"/>
      <c r="L9308" s="9"/>
      <c r="M9308" s="9"/>
      <c r="N9308" s="9"/>
      <c r="O9308" s="12"/>
      <c r="P9308" s="9"/>
      <c r="Q9308" s="9"/>
    </row>
    <row r="9309" spans="1:17" x14ac:dyDescent="0.2">
      <c r="A9309" s="9"/>
      <c r="B9309" s="10"/>
      <c r="C9309" s="9"/>
      <c r="D9309" s="11"/>
      <c r="E9309" s="11"/>
      <c r="F9309" s="9"/>
      <c r="G9309" s="9"/>
      <c r="H9309" s="9"/>
      <c r="I9309" s="9"/>
      <c r="J9309" s="9"/>
      <c r="K9309" s="9"/>
      <c r="L9309" s="9"/>
      <c r="M9309" s="9"/>
      <c r="N9309" s="9"/>
      <c r="O9309" s="12"/>
      <c r="P9309" s="9"/>
      <c r="Q9309" s="9"/>
    </row>
    <row r="9310" spans="1:17" x14ac:dyDescent="0.2">
      <c r="A9310" s="9"/>
      <c r="B9310" s="10"/>
      <c r="C9310" s="9"/>
      <c r="D9310" s="11"/>
      <c r="E9310" s="11"/>
      <c r="F9310" s="9"/>
      <c r="G9310" s="9"/>
      <c r="H9310" s="9"/>
      <c r="I9310" s="9"/>
      <c r="J9310" s="9"/>
      <c r="K9310" s="9"/>
      <c r="L9310" s="9"/>
      <c r="M9310" s="9"/>
      <c r="N9310" s="9"/>
      <c r="O9310" s="12"/>
      <c r="P9310" s="9"/>
      <c r="Q9310" s="9"/>
    </row>
    <row r="9311" spans="1:17" x14ac:dyDescent="0.2">
      <c r="A9311" s="9"/>
      <c r="B9311" s="10"/>
      <c r="C9311" s="9"/>
      <c r="D9311" s="11"/>
      <c r="E9311" s="11"/>
      <c r="F9311" s="9"/>
      <c r="G9311" s="9"/>
      <c r="H9311" s="9"/>
      <c r="I9311" s="9"/>
      <c r="J9311" s="9"/>
      <c r="K9311" s="9"/>
      <c r="L9311" s="9"/>
      <c r="M9311" s="9"/>
      <c r="N9311" s="9"/>
      <c r="O9311" s="12"/>
      <c r="P9311" s="9"/>
      <c r="Q9311" s="9"/>
    </row>
    <row r="9312" spans="1:17" x14ac:dyDescent="0.2">
      <c r="A9312" s="9"/>
      <c r="B9312" s="10"/>
      <c r="C9312" s="9"/>
      <c r="D9312" s="11"/>
      <c r="E9312" s="11"/>
      <c r="F9312" s="9"/>
      <c r="G9312" s="9"/>
      <c r="H9312" s="9"/>
      <c r="I9312" s="9"/>
      <c r="J9312" s="9"/>
      <c r="K9312" s="9"/>
      <c r="L9312" s="9"/>
      <c r="M9312" s="9"/>
      <c r="N9312" s="9"/>
      <c r="O9312" s="12"/>
      <c r="P9312" s="9"/>
      <c r="Q9312" s="9"/>
    </row>
    <row r="9313" spans="1:17" x14ac:dyDescent="0.2">
      <c r="A9313" s="9"/>
      <c r="B9313" s="10"/>
      <c r="C9313" s="9"/>
      <c r="D9313" s="11"/>
      <c r="E9313" s="11"/>
      <c r="F9313" s="9"/>
      <c r="G9313" s="9"/>
      <c r="H9313" s="9"/>
      <c r="I9313" s="9"/>
      <c r="J9313" s="9"/>
      <c r="K9313" s="9"/>
      <c r="L9313" s="9"/>
      <c r="M9313" s="9"/>
      <c r="N9313" s="9"/>
      <c r="O9313" s="12"/>
      <c r="P9313" s="9"/>
      <c r="Q9313" s="9"/>
    </row>
    <row r="9314" spans="1:17" x14ac:dyDescent="0.2">
      <c r="A9314" s="9"/>
      <c r="B9314" s="10"/>
      <c r="C9314" s="9"/>
      <c r="D9314" s="11"/>
      <c r="E9314" s="11"/>
      <c r="F9314" s="9"/>
      <c r="G9314" s="9"/>
      <c r="H9314" s="9"/>
      <c r="I9314" s="9"/>
      <c r="J9314" s="9"/>
      <c r="K9314" s="9"/>
      <c r="L9314" s="9"/>
      <c r="M9314" s="9"/>
      <c r="N9314" s="9"/>
      <c r="O9314" s="12"/>
      <c r="P9314" s="9"/>
      <c r="Q9314" s="9"/>
    </row>
    <row r="9315" spans="1:17" x14ac:dyDescent="0.2">
      <c r="A9315" s="9"/>
      <c r="B9315" s="10"/>
      <c r="C9315" s="9"/>
      <c r="D9315" s="11"/>
      <c r="E9315" s="11"/>
      <c r="F9315" s="9"/>
      <c r="G9315" s="9"/>
      <c r="H9315" s="9"/>
      <c r="I9315" s="9"/>
      <c r="J9315" s="9"/>
      <c r="K9315" s="9"/>
      <c r="L9315" s="9"/>
      <c r="M9315" s="9"/>
      <c r="N9315" s="9"/>
      <c r="O9315" s="12"/>
      <c r="P9315" s="9"/>
      <c r="Q9315" s="9"/>
    </row>
    <row r="9316" spans="1:17" x14ac:dyDescent="0.2">
      <c r="A9316" s="9"/>
      <c r="B9316" s="10"/>
      <c r="C9316" s="9"/>
      <c r="D9316" s="11"/>
      <c r="E9316" s="11"/>
      <c r="F9316" s="9"/>
      <c r="G9316" s="9"/>
      <c r="H9316" s="9"/>
      <c r="I9316" s="9"/>
      <c r="J9316" s="9"/>
      <c r="K9316" s="9"/>
      <c r="L9316" s="9"/>
      <c r="M9316" s="9"/>
      <c r="N9316" s="9"/>
      <c r="O9316" s="12"/>
      <c r="P9316" s="9"/>
      <c r="Q9316" s="9"/>
    </row>
    <row r="9317" spans="1:17" x14ac:dyDescent="0.2">
      <c r="A9317" s="9"/>
      <c r="B9317" s="10"/>
      <c r="C9317" s="9"/>
      <c r="D9317" s="11"/>
      <c r="E9317" s="11"/>
      <c r="F9317" s="9"/>
      <c r="G9317" s="9"/>
      <c r="H9317" s="9"/>
      <c r="I9317" s="9"/>
      <c r="J9317" s="9"/>
      <c r="K9317" s="9"/>
      <c r="L9317" s="9"/>
      <c r="M9317" s="9"/>
      <c r="N9317" s="9"/>
      <c r="O9317" s="12"/>
      <c r="P9317" s="9"/>
      <c r="Q9317" s="9"/>
    </row>
    <row r="9318" spans="1:17" x14ac:dyDescent="0.2">
      <c r="A9318" s="9"/>
      <c r="B9318" s="10"/>
      <c r="C9318" s="9"/>
      <c r="D9318" s="11"/>
      <c r="E9318" s="11"/>
      <c r="F9318" s="9"/>
      <c r="G9318" s="9"/>
      <c r="H9318" s="9"/>
      <c r="I9318" s="9"/>
      <c r="J9318" s="9"/>
      <c r="K9318" s="9"/>
      <c r="L9318" s="9"/>
      <c r="M9318" s="9"/>
      <c r="N9318" s="9"/>
      <c r="O9318" s="12"/>
      <c r="P9318" s="9"/>
      <c r="Q9318" s="9"/>
    </row>
    <row r="9319" spans="1:17" x14ac:dyDescent="0.2">
      <c r="A9319" s="9"/>
      <c r="B9319" s="10"/>
      <c r="C9319" s="9"/>
      <c r="D9319" s="11"/>
      <c r="E9319" s="11"/>
      <c r="F9319" s="9"/>
      <c r="G9319" s="9"/>
      <c r="H9319" s="9"/>
      <c r="I9319" s="9"/>
      <c r="J9319" s="9"/>
      <c r="K9319" s="9"/>
      <c r="L9319" s="9"/>
      <c r="M9319" s="9"/>
      <c r="N9319" s="9"/>
      <c r="O9319" s="12"/>
      <c r="P9319" s="9"/>
      <c r="Q9319" s="9"/>
    </row>
    <row r="9320" spans="1:17" x14ac:dyDescent="0.2">
      <c r="A9320" s="9"/>
      <c r="B9320" s="10"/>
      <c r="C9320" s="9"/>
      <c r="D9320" s="11"/>
      <c r="E9320" s="11"/>
      <c r="F9320" s="9"/>
      <c r="G9320" s="9"/>
      <c r="H9320" s="9"/>
      <c r="I9320" s="9"/>
      <c r="J9320" s="9"/>
      <c r="K9320" s="9"/>
      <c r="L9320" s="9"/>
      <c r="M9320" s="9"/>
      <c r="N9320" s="9"/>
      <c r="O9320" s="12"/>
      <c r="P9320" s="9"/>
      <c r="Q9320" s="9"/>
    </row>
    <row r="9321" spans="1:17" x14ac:dyDescent="0.2">
      <c r="A9321" s="9"/>
      <c r="B9321" s="10"/>
      <c r="C9321" s="9"/>
      <c r="D9321" s="11"/>
      <c r="E9321" s="11"/>
      <c r="F9321" s="9"/>
      <c r="G9321" s="9"/>
      <c r="H9321" s="9"/>
      <c r="I9321" s="9"/>
      <c r="J9321" s="9"/>
      <c r="K9321" s="9"/>
      <c r="L9321" s="9"/>
      <c r="M9321" s="9"/>
      <c r="N9321" s="9"/>
      <c r="O9321" s="12"/>
      <c r="P9321" s="9"/>
      <c r="Q9321" s="9"/>
    </row>
    <row r="9322" spans="1:17" x14ac:dyDescent="0.2">
      <c r="A9322" s="9"/>
      <c r="B9322" s="10"/>
      <c r="C9322" s="9"/>
      <c r="D9322" s="11"/>
      <c r="E9322" s="11"/>
      <c r="F9322" s="9"/>
      <c r="G9322" s="9"/>
      <c r="H9322" s="9"/>
      <c r="I9322" s="9"/>
      <c r="J9322" s="9"/>
      <c r="K9322" s="9"/>
      <c r="L9322" s="9"/>
      <c r="M9322" s="9"/>
      <c r="N9322" s="9"/>
      <c r="O9322" s="12"/>
      <c r="P9322" s="9"/>
      <c r="Q9322" s="9"/>
    </row>
    <row r="9323" spans="1:17" x14ac:dyDescent="0.2">
      <c r="A9323" s="9"/>
      <c r="B9323" s="10"/>
      <c r="C9323" s="9"/>
      <c r="D9323" s="11"/>
      <c r="E9323" s="11"/>
      <c r="F9323" s="9"/>
      <c r="G9323" s="9"/>
      <c r="H9323" s="9"/>
      <c r="I9323" s="9"/>
      <c r="J9323" s="9"/>
      <c r="K9323" s="9"/>
      <c r="L9323" s="9"/>
      <c r="M9323" s="9"/>
      <c r="N9323" s="9"/>
      <c r="O9323" s="12"/>
      <c r="P9323" s="9"/>
      <c r="Q9323" s="9"/>
    </row>
    <row r="9324" spans="1:17" x14ac:dyDescent="0.2">
      <c r="A9324" s="9"/>
      <c r="B9324" s="10"/>
      <c r="C9324" s="9"/>
      <c r="D9324" s="11"/>
      <c r="E9324" s="11"/>
      <c r="F9324" s="9"/>
      <c r="G9324" s="9"/>
      <c r="H9324" s="9"/>
      <c r="I9324" s="9"/>
      <c r="J9324" s="9"/>
      <c r="K9324" s="9"/>
      <c r="L9324" s="9"/>
      <c r="M9324" s="9"/>
      <c r="N9324" s="9"/>
      <c r="O9324" s="12"/>
      <c r="P9324" s="9"/>
      <c r="Q9324" s="9"/>
    </row>
    <row r="9325" spans="1:17" x14ac:dyDescent="0.2">
      <c r="A9325" s="9"/>
      <c r="B9325" s="10"/>
      <c r="C9325" s="9"/>
      <c r="D9325" s="11"/>
      <c r="E9325" s="11"/>
      <c r="F9325" s="9"/>
      <c r="G9325" s="9"/>
      <c r="H9325" s="9"/>
      <c r="I9325" s="9"/>
      <c r="J9325" s="9"/>
      <c r="K9325" s="9"/>
      <c r="L9325" s="9"/>
      <c r="M9325" s="9"/>
      <c r="N9325" s="9"/>
      <c r="O9325" s="12"/>
      <c r="P9325" s="9"/>
      <c r="Q9325" s="9"/>
    </row>
    <row r="9326" spans="1:17" x14ac:dyDescent="0.2">
      <c r="A9326" s="9"/>
      <c r="B9326" s="10"/>
      <c r="C9326" s="9"/>
      <c r="D9326" s="11"/>
      <c r="E9326" s="11"/>
      <c r="F9326" s="9"/>
      <c r="G9326" s="9"/>
      <c r="H9326" s="9"/>
      <c r="I9326" s="9"/>
      <c r="J9326" s="9"/>
      <c r="K9326" s="9"/>
      <c r="L9326" s="9"/>
      <c r="M9326" s="9"/>
      <c r="N9326" s="9"/>
      <c r="O9326" s="12"/>
      <c r="P9326" s="9"/>
      <c r="Q9326" s="9"/>
    </row>
    <row r="9327" spans="1:17" x14ac:dyDescent="0.2">
      <c r="A9327" s="9"/>
      <c r="B9327" s="10"/>
      <c r="C9327" s="9"/>
      <c r="D9327" s="11"/>
      <c r="E9327" s="11"/>
      <c r="F9327" s="9"/>
      <c r="G9327" s="9"/>
      <c r="H9327" s="9"/>
      <c r="I9327" s="9"/>
      <c r="J9327" s="9"/>
      <c r="K9327" s="9"/>
      <c r="L9327" s="9"/>
      <c r="M9327" s="9"/>
      <c r="N9327" s="9"/>
      <c r="O9327" s="12"/>
      <c r="P9327" s="9"/>
      <c r="Q9327" s="9"/>
    </row>
    <row r="9328" spans="1:17" x14ac:dyDescent="0.2">
      <c r="A9328" s="9"/>
      <c r="B9328" s="10"/>
      <c r="C9328" s="9"/>
      <c r="D9328" s="11"/>
      <c r="E9328" s="11"/>
      <c r="F9328" s="9"/>
      <c r="G9328" s="9"/>
      <c r="H9328" s="9"/>
      <c r="I9328" s="9"/>
      <c r="J9328" s="9"/>
      <c r="K9328" s="9"/>
      <c r="L9328" s="9"/>
      <c r="M9328" s="9"/>
      <c r="N9328" s="9"/>
      <c r="O9328" s="12"/>
      <c r="P9328" s="9"/>
      <c r="Q9328" s="9"/>
    </row>
    <row r="9329" spans="1:17" x14ac:dyDescent="0.2">
      <c r="A9329" s="9"/>
      <c r="B9329" s="10"/>
      <c r="C9329" s="9"/>
      <c r="D9329" s="11"/>
      <c r="E9329" s="11"/>
      <c r="F9329" s="9"/>
      <c r="G9329" s="9"/>
      <c r="H9329" s="9"/>
      <c r="I9329" s="9"/>
      <c r="J9329" s="9"/>
      <c r="K9329" s="9"/>
      <c r="L9329" s="9"/>
      <c r="M9329" s="9"/>
      <c r="N9329" s="9"/>
      <c r="O9329" s="12"/>
      <c r="P9329" s="9"/>
      <c r="Q9329" s="9"/>
    </row>
    <row r="9330" spans="1:17" x14ac:dyDescent="0.2">
      <c r="A9330" s="9"/>
      <c r="B9330" s="10"/>
      <c r="C9330" s="9"/>
      <c r="D9330" s="11"/>
      <c r="E9330" s="11"/>
      <c r="F9330" s="9"/>
      <c r="G9330" s="9"/>
      <c r="H9330" s="9"/>
      <c r="I9330" s="9"/>
      <c r="J9330" s="9"/>
      <c r="K9330" s="9"/>
      <c r="L9330" s="9"/>
      <c r="M9330" s="9"/>
      <c r="N9330" s="9"/>
      <c r="O9330" s="12"/>
      <c r="P9330" s="9"/>
      <c r="Q9330" s="9"/>
    </row>
    <row r="9331" spans="1:17" x14ac:dyDescent="0.2">
      <c r="A9331" s="9"/>
      <c r="B9331" s="10"/>
      <c r="C9331" s="9"/>
      <c r="D9331" s="11"/>
      <c r="E9331" s="11"/>
      <c r="F9331" s="9"/>
      <c r="G9331" s="9"/>
      <c r="H9331" s="9"/>
      <c r="I9331" s="9"/>
      <c r="J9331" s="9"/>
      <c r="K9331" s="9"/>
      <c r="L9331" s="9"/>
      <c r="M9331" s="9"/>
      <c r="N9331" s="9"/>
      <c r="O9331" s="12"/>
      <c r="P9331" s="9"/>
      <c r="Q9331" s="9"/>
    </row>
    <row r="9332" spans="1:17" x14ac:dyDescent="0.2">
      <c r="A9332" s="9"/>
      <c r="B9332" s="10"/>
      <c r="C9332" s="9"/>
      <c r="D9332" s="11"/>
      <c r="E9332" s="11"/>
      <c r="F9332" s="9"/>
      <c r="G9332" s="9"/>
      <c r="H9332" s="9"/>
      <c r="I9332" s="9"/>
      <c r="J9332" s="9"/>
      <c r="K9332" s="9"/>
      <c r="L9332" s="9"/>
      <c r="M9332" s="9"/>
      <c r="N9332" s="9"/>
      <c r="O9332" s="12"/>
      <c r="P9332" s="9"/>
      <c r="Q9332" s="9"/>
    </row>
    <row r="9333" spans="1:17" x14ac:dyDescent="0.2">
      <c r="A9333" s="9"/>
      <c r="B9333" s="10"/>
      <c r="C9333" s="9"/>
      <c r="D9333" s="11"/>
      <c r="E9333" s="11"/>
      <c r="F9333" s="9"/>
      <c r="G9333" s="9"/>
      <c r="H9333" s="9"/>
      <c r="I9333" s="9"/>
      <c r="J9333" s="9"/>
      <c r="K9333" s="9"/>
      <c r="L9333" s="9"/>
      <c r="M9333" s="9"/>
      <c r="N9333" s="9"/>
      <c r="O9333" s="12"/>
      <c r="P9333" s="9"/>
      <c r="Q9333" s="9"/>
    </row>
    <row r="9334" spans="1:17" x14ac:dyDescent="0.2">
      <c r="A9334" s="9"/>
      <c r="B9334" s="10"/>
      <c r="C9334" s="9"/>
      <c r="D9334" s="11"/>
      <c r="E9334" s="11"/>
      <c r="F9334" s="9"/>
      <c r="G9334" s="9"/>
      <c r="H9334" s="9"/>
      <c r="I9334" s="9"/>
      <c r="J9334" s="9"/>
      <c r="K9334" s="9"/>
      <c r="L9334" s="9"/>
      <c r="M9334" s="9"/>
      <c r="N9334" s="9"/>
      <c r="O9334" s="12"/>
      <c r="P9334" s="9"/>
      <c r="Q9334" s="9"/>
    </row>
    <row r="9335" spans="1:17" x14ac:dyDescent="0.2">
      <c r="A9335" s="9"/>
      <c r="B9335" s="10"/>
      <c r="C9335" s="9"/>
      <c r="D9335" s="11"/>
      <c r="E9335" s="11"/>
      <c r="F9335" s="9"/>
      <c r="G9335" s="9"/>
      <c r="H9335" s="9"/>
      <c r="I9335" s="9"/>
      <c r="J9335" s="9"/>
      <c r="K9335" s="9"/>
      <c r="L9335" s="9"/>
      <c r="M9335" s="9"/>
      <c r="N9335" s="9"/>
      <c r="O9335" s="12"/>
      <c r="P9335" s="9"/>
      <c r="Q9335" s="9"/>
    </row>
    <row r="9336" spans="1:17" x14ac:dyDescent="0.2">
      <c r="A9336" s="9"/>
      <c r="B9336" s="10"/>
      <c r="C9336" s="9"/>
      <c r="D9336" s="11"/>
      <c r="E9336" s="11"/>
      <c r="F9336" s="9"/>
      <c r="G9336" s="9"/>
      <c r="H9336" s="9"/>
      <c r="I9336" s="9"/>
      <c r="J9336" s="9"/>
      <c r="K9336" s="9"/>
      <c r="L9336" s="9"/>
      <c r="M9336" s="9"/>
      <c r="N9336" s="9"/>
      <c r="O9336" s="12"/>
      <c r="P9336" s="9"/>
      <c r="Q9336" s="9"/>
    </row>
    <row r="9337" spans="1:17" x14ac:dyDescent="0.2">
      <c r="A9337" s="9"/>
      <c r="B9337" s="10"/>
      <c r="C9337" s="9"/>
      <c r="D9337" s="11"/>
      <c r="E9337" s="11"/>
      <c r="F9337" s="9"/>
      <c r="G9337" s="9"/>
      <c r="H9337" s="9"/>
      <c r="I9337" s="9"/>
      <c r="J9337" s="9"/>
      <c r="K9337" s="9"/>
      <c r="L9337" s="9"/>
      <c r="M9337" s="9"/>
      <c r="N9337" s="9"/>
      <c r="O9337" s="12"/>
      <c r="P9337" s="9"/>
      <c r="Q9337" s="9"/>
    </row>
    <row r="9338" spans="1:17" x14ac:dyDescent="0.2">
      <c r="A9338" s="9"/>
      <c r="B9338" s="10"/>
      <c r="C9338" s="9"/>
      <c r="D9338" s="11"/>
      <c r="E9338" s="11"/>
      <c r="F9338" s="9"/>
      <c r="G9338" s="9"/>
      <c r="H9338" s="9"/>
      <c r="I9338" s="9"/>
      <c r="J9338" s="9"/>
      <c r="K9338" s="9"/>
      <c r="L9338" s="9"/>
      <c r="M9338" s="9"/>
      <c r="N9338" s="9"/>
      <c r="O9338" s="12"/>
      <c r="P9338" s="9"/>
      <c r="Q9338" s="9"/>
    </row>
    <row r="9339" spans="1:17" x14ac:dyDescent="0.2">
      <c r="A9339" s="9"/>
      <c r="B9339" s="10"/>
      <c r="C9339" s="9"/>
      <c r="D9339" s="11"/>
      <c r="E9339" s="11"/>
      <c r="F9339" s="9"/>
      <c r="G9339" s="9"/>
      <c r="H9339" s="9"/>
      <c r="I9339" s="9"/>
      <c r="J9339" s="9"/>
      <c r="K9339" s="9"/>
      <c r="L9339" s="9"/>
      <c r="M9339" s="9"/>
      <c r="N9339" s="9"/>
      <c r="O9339" s="12"/>
      <c r="P9339" s="9"/>
      <c r="Q9339" s="9"/>
    </row>
    <row r="9340" spans="1:17" x14ac:dyDescent="0.2">
      <c r="A9340" s="9"/>
      <c r="B9340" s="10"/>
      <c r="C9340" s="9"/>
      <c r="D9340" s="11"/>
      <c r="E9340" s="11"/>
      <c r="F9340" s="9"/>
      <c r="G9340" s="9"/>
      <c r="H9340" s="9"/>
      <c r="I9340" s="9"/>
      <c r="J9340" s="9"/>
      <c r="K9340" s="9"/>
      <c r="L9340" s="9"/>
      <c r="M9340" s="9"/>
      <c r="N9340" s="9"/>
      <c r="O9340" s="12"/>
      <c r="P9340" s="9"/>
      <c r="Q9340" s="9"/>
    </row>
    <row r="9341" spans="1:17" x14ac:dyDescent="0.2">
      <c r="A9341" s="9"/>
      <c r="B9341" s="10"/>
      <c r="C9341" s="9"/>
      <c r="D9341" s="11"/>
      <c r="E9341" s="11"/>
      <c r="F9341" s="9"/>
      <c r="G9341" s="9"/>
      <c r="H9341" s="9"/>
      <c r="I9341" s="9"/>
      <c r="J9341" s="9"/>
      <c r="K9341" s="9"/>
      <c r="L9341" s="9"/>
      <c r="M9341" s="9"/>
      <c r="N9341" s="9"/>
      <c r="O9341" s="12"/>
      <c r="P9341" s="9"/>
      <c r="Q9341" s="9"/>
    </row>
    <row r="9342" spans="1:17" x14ac:dyDescent="0.2">
      <c r="A9342" s="9"/>
      <c r="B9342" s="10"/>
      <c r="C9342" s="9"/>
      <c r="D9342" s="11"/>
      <c r="E9342" s="11"/>
      <c r="F9342" s="9"/>
      <c r="G9342" s="9"/>
      <c r="H9342" s="9"/>
      <c r="I9342" s="9"/>
      <c r="J9342" s="9"/>
      <c r="K9342" s="9"/>
      <c r="L9342" s="9"/>
      <c r="M9342" s="9"/>
      <c r="N9342" s="9"/>
      <c r="O9342" s="12"/>
      <c r="P9342" s="9"/>
      <c r="Q9342" s="9"/>
    </row>
    <row r="9343" spans="1:17" x14ac:dyDescent="0.2">
      <c r="A9343" s="9"/>
      <c r="B9343" s="10"/>
      <c r="C9343" s="9"/>
      <c r="D9343" s="11"/>
      <c r="E9343" s="11"/>
      <c r="F9343" s="9"/>
      <c r="G9343" s="9"/>
      <c r="H9343" s="9"/>
      <c r="I9343" s="9"/>
      <c r="J9343" s="9"/>
      <c r="K9343" s="9"/>
      <c r="L9343" s="9"/>
      <c r="M9343" s="9"/>
      <c r="N9343" s="9"/>
      <c r="O9343" s="12"/>
      <c r="P9343" s="9"/>
      <c r="Q9343" s="9"/>
    </row>
    <row r="9344" spans="1:17" x14ac:dyDescent="0.2">
      <c r="A9344" s="9"/>
      <c r="B9344" s="10"/>
      <c r="C9344" s="9"/>
      <c r="D9344" s="11"/>
      <c r="E9344" s="11"/>
      <c r="F9344" s="9"/>
      <c r="G9344" s="9"/>
      <c r="H9344" s="9"/>
      <c r="I9344" s="9"/>
      <c r="J9344" s="9"/>
      <c r="K9344" s="9"/>
      <c r="L9344" s="9"/>
      <c r="M9344" s="9"/>
      <c r="N9344" s="9"/>
      <c r="O9344" s="12"/>
      <c r="P9344" s="9"/>
      <c r="Q9344" s="9"/>
    </row>
    <row r="9345" spans="1:17" x14ac:dyDescent="0.2">
      <c r="A9345" s="9"/>
      <c r="B9345" s="10"/>
      <c r="C9345" s="9"/>
      <c r="D9345" s="11"/>
      <c r="E9345" s="11"/>
      <c r="F9345" s="9"/>
      <c r="G9345" s="9"/>
      <c r="H9345" s="9"/>
      <c r="I9345" s="9"/>
      <c r="J9345" s="9"/>
      <c r="K9345" s="9"/>
      <c r="L9345" s="9"/>
      <c r="M9345" s="9"/>
      <c r="N9345" s="9"/>
      <c r="O9345" s="12"/>
      <c r="P9345" s="9"/>
      <c r="Q9345" s="9"/>
    </row>
    <row r="9346" spans="1:17" x14ac:dyDescent="0.2">
      <c r="A9346" s="9"/>
      <c r="B9346" s="10"/>
      <c r="C9346" s="9"/>
      <c r="D9346" s="11"/>
      <c r="E9346" s="11"/>
      <c r="F9346" s="9"/>
      <c r="G9346" s="9"/>
      <c r="H9346" s="9"/>
      <c r="I9346" s="9"/>
      <c r="J9346" s="9"/>
      <c r="K9346" s="9"/>
      <c r="L9346" s="9"/>
      <c r="M9346" s="9"/>
      <c r="N9346" s="9"/>
      <c r="O9346" s="12"/>
      <c r="P9346" s="9"/>
      <c r="Q9346" s="9"/>
    </row>
    <row r="9347" spans="1:17" x14ac:dyDescent="0.2">
      <c r="A9347" s="9"/>
      <c r="B9347" s="10"/>
      <c r="C9347" s="9"/>
      <c r="D9347" s="11"/>
      <c r="E9347" s="11"/>
      <c r="F9347" s="9"/>
      <c r="G9347" s="9"/>
      <c r="H9347" s="9"/>
      <c r="I9347" s="9"/>
      <c r="J9347" s="9"/>
      <c r="K9347" s="9"/>
      <c r="L9347" s="9"/>
      <c r="M9347" s="9"/>
      <c r="N9347" s="9"/>
      <c r="O9347" s="12"/>
      <c r="P9347" s="9"/>
      <c r="Q9347" s="9"/>
    </row>
    <row r="9348" spans="1:17" x14ac:dyDescent="0.2">
      <c r="A9348" s="9"/>
      <c r="B9348" s="10"/>
      <c r="C9348" s="9"/>
      <c r="D9348" s="11"/>
      <c r="E9348" s="11"/>
      <c r="F9348" s="9"/>
      <c r="G9348" s="9"/>
      <c r="H9348" s="9"/>
      <c r="I9348" s="9"/>
      <c r="J9348" s="9"/>
      <c r="K9348" s="9"/>
      <c r="L9348" s="9"/>
      <c r="M9348" s="9"/>
      <c r="N9348" s="9"/>
      <c r="O9348" s="12"/>
      <c r="P9348" s="9"/>
      <c r="Q9348" s="9"/>
    </row>
    <row r="9349" spans="1:17" x14ac:dyDescent="0.2">
      <c r="A9349" s="9"/>
      <c r="B9349" s="10"/>
      <c r="C9349" s="9"/>
      <c r="D9349" s="11"/>
      <c r="E9349" s="11"/>
      <c r="F9349" s="9"/>
      <c r="G9349" s="9"/>
      <c r="H9349" s="9"/>
      <c r="I9349" s="9"/>
      <c r="J9349" s="9"/>
      <c r="K9349" s="9"/>
      <c r="L9349" s="9"/>
      <c r="M9349" s="9"/>
      <c r="N9349" s="9"/>
      <c r="O9349" s="12"/>
      <c r="P9349" s="9"/>
      <c r="Q9349" s="9"/>
    </row>
    <row r="9350" spans="1:17" x14ac:dyDescent="0.2">
      <c r="A9350" s="9"/>
      <c r="B9350" s="10"/>
      <c r="C9350" s="9"/>
      <c r="D9350" s="11"/>
      <c r="E9350" s="11"/>
      <c r="F9350" s="9"/>
      <c r="G9350" s="9"/>
      <c r="H9350" s="9"/>
      <c r="I9350" s="9"/>
      <c r="J9350" s="9"/>
      <c r="K9350" s="9"/>
      <c r="L9350" s="9"/>
      <c r="M9350" s="9"/>
      <c r="N9350" s="9"/>
      <c r="O9350" s="12"/>
      <c r="P9350" s="9"/>
      <c r="Q9350" s="9"/>
    </row>
    <row r="9351" spans="1:17" x14ac:dyDescent="0.2">
      <c r="A9351" s="9"/>
      <c r="B9351" s="10"/>
      <c r="C9351" s="9"/>
      <c r="D9351" s="11"/>
      <c r="E9351" s="11"/>
      <c r="F9351" s="9"/>
      <c r="G9351" s="9"/>
      <c r="H9351" s="9"/>
      <c r="I9351" s="9"/>
      <c r="J9351" s="9"/>
      <c r="K9351" s="9"/>
      <c r="L9351" s="9"/>
      <c r="M9351" s="9"/>
      <c r="N9351" s="9"/>
      <c r="O9351" s="12"/>
      <c r="P9351" s="9"/>
      <c r="Q9351" s="9"/>
    </row>
    <row r="9352" spans="1:17" x14ac:dyDescent="0.2">
      <c r="A9352" s="9"/>
      <c r="B9352" s="10"/>
      <c r="C9352" s="9"/>
      <c r="D9352" s="11"/>
      <c r="E9352" s="11"/>
      <c r="F9352" s="9"/>
      <c r="G9352" s="9"/>
      <c r="H9352" s="9"/>
      <c r="I9352" s="9"/>
      <c r="J9352" s="9"/>
      <c r="K9352" s="9"/>
      <c r="L9352" s="9"/>
      <c r="M9352" s="9"/>
      <c r="N9352" s="9"/>
      <c r="O9352" s="12"/>
      <c r="P9352" s="9"/>
      <c r="Q9352" s="9"/>
    </row>
    <row r="9353" spans="1:17" x14ac:dyDescent="0.2">
      <c r="A9353" s="9"/>
      <c r="B9353" s="10"/>
      <c r="C9353" s="9"/>
      <c r="D9353" s="11"/>
      <c r="E9353" s="11"/>
      <c r="F9353" s="9"/>
      <c r="G9353" s="9"/>
      <c r="H9353" s="9"/>
      <c r="I9353" s="9"/>
      <c r="J9353" s="9"/>
      <c r="K9353" s="9"/>
      <c r="L9353" s="9"/>
      <c r="M9353" s="9"/>
      <c r="N9353" s="9"/>
      <c r="O9353" s="12"/>
      <c r="P9353" s="9"/>
      <c r="Q9353" s="9"/>
    </row>
    <row r="9354" spans="1:17" x14ac:dyDescent="0.2">
      <c r="A9354" s="9"/>
      <c r="B9354" s="10"/>
      <c r="C9354" s="9"/>
      <c r="D9354" s="11"/>
      <c r="E9354" s="11"/>
      <c r="F9354" s="9"/>
      <c r="G9354" s="9"/>
      <c r="H9354" s="9"/>
      <c r="I9354" s="9"/>
      <c r="J9354" s="9"/>
      <c r="K9354" s="9"/>
      <c r="L9354" s="9"/>
      <c r="M9354" s="9"/>
      <c r="N9354" s="9"/>
      <c r="O9354" s="12"/>
      <c r="P9354" s="9"/>
      <c r="Q9354" s="9"/>
    </row>
    <row r="9355" spans="1:17" x14ac:dyDescent="0.2">
      <c r="A9355" s="9"/>
      <c r="B9355" s="10"/>
      <c r="C9355" s="9"/>
      <c r="D9355" s="11"/>
      <c r="E9355" s="11"/>
      <c r="F9355" s="9"/>
      <c r="G9355" s="9"/>
      <c r="H9355" s="9"/>
      <c r="I9355" s="9"/>
      <c r="J9355" s="9"/>
      <c r="K9355" s="9"/>
      <c r="L9355" s="9"/>
      <c r="M9355" s="9"/>
      <c r="N9355" s="9"/>
      <c r="O9355" s="12"/>
      <c r="P9355" s="9"/>
      <c r="Q9355" s="9"/>
    </row>
    <row r="9356" spans="1:17" x14ac:dyDescent="0.2">
      <c r="A9356" s="9"/>
      <c r="B9356" s="10"/>
      <c r="C9356" s="9"/>
      <c r="D9356" s="11"/>
      <c r="E9356" s="11"/>
      <c r="F9356" s="9"/>
      <c r="G9356" s="9"/>
      <c r="H9356" s="9"/>
      <c r="I9356" s="9"/>
      <c r="J9356" s="9"/>
      <c r="K9356" s="9"/>
      <c r="L9356" s="9"/>
      <c r="M9356" s="9"/>
      <c r="N9356" s="9"/>
      <c r="O9356" s="12"/>
      <c r="P9356" s="9"/>
      <c r="Q9356" s="9"/>
    </row>
    <row r="9357" spans="1:17" x14ac:dyDescent="0.2">
      <c r="A9357" s="9"/>
      <c r="B9357" s="10"/>
      <c r="C9357" s="9"/>
      <c r="D9357" s="11"/>
      <c r="E9357" s="11"/>
      <c r="F9357" s="9"/>
      <c r="G9357" s="9"/>
      <c r="H9357" s="9"/>
      <c r="I9357" s="9"/>
      <c r="J9357" s="9"/>
      <c r="K9357" s="9"/>
      <c r="L9357" s="9"/>
      <c r="M9357" s="9"/>
      <c r="N9357" s="9"/>
      <c r="O9357" s="12"/>
      <c r="P9357" s="9"/>
      <c r="Q9357" s="9"/>
    </row>
    <row r="9358" spans="1:17" x14ac:dyDescent="0.2">
      <c r="A9358" s="9"/>
      <c r="B9358" s="10"/>
      <c r="C9358" s="9"/>
      <c r="D9358" s="11"/>
      <c r="E9358" s="11"/>
      <c r="F9358" s="9"/>
      <c r="G9358" s="9"/>
      <c r="H9358" s="9"/>
      <c r="I9358" s="9"/>
      <c r="J9358" s="9"/>
      <c r="K9358" s="9"/>
      <c r="L9358" s="9"/>
      <c r="M9358" s="9"/>
      <c r="N9358" s="9"/>
      <c r="O9358" s="12"/>
      <c r="P9358" s="9"/>
      <c r="Q9358" s="9"/>
    </row>
    <row r="9359" spans="1:17" x14ac:dyDescent="0.2">
      <c r="A9359" s="9"/>
      <c r="B9359" s="10"/>
      <c r="C9359" s="9"/>
      <c r="D9359" s="11"/>
      <c r="E9359" s="11"/>
      <c r="F9359" s="9"/>
      <c r="G9359" s="9"/>
      <c r="H9359" s="9"/>
      <c r="I9359" s="9"/>
      <c r="J9359" s="9"/>
      <c r="K9359" s="9"/>
      <c r="L9359" s="9"/>
      <c r="M9359" s="9"/>
      <c r="N9359" s="9"/>
      <c r="O9359" s="12"/>
      <c r="P9359" s="9"/>
      <c r="Q9359" s="9"/>
    </row>
    <row r="9360" spans="1:17" x14ac:dyDescent="0.2">
      <c r="A9360" s="9"/>
      <c r="B9360" s="10"/>
      <c r="C9360" s="9"/>
      <c r="D9360" s="11"/>
      <c r="E9360" s="11"/>
      <c r="F9360" s="9"/>
      <c r="G9360" s="9"/>
      <c r="H9360" s="9"/>
      <c r="I9360" s="9"/>
      <c r="J9360" s="9"/>
      <c r="K9360" s="9"/>
      <c r="L9360" s="9"/>
      <c r="M9360" s="9"/>
      <c r="N9360" s="9"/>
      <c r="O9360" s="12"/>
      <c r="P9360" s="9"/>
      <c r="Q9360" s="9"/>
    </row>
    <row r="9361" spans="1:17" x14ac:dyDescent="0.2">
      <c r="A9361" s="9"/>
      <c r="B9361" s="10"/>
      <c r="C9361" s="9"/>
      <c r="D9361" s="11"/>
      <c r="E9361" s="11"/>
      <c r="F9361" s="9"/>
      <c r="G9361" s="9"/>
      <c r="H9361" s="9"/>
      <c r="I9361" s="9"/>
      <c r="J9361" s="9"/>
      <c r="K9361" s="9"/>
      <c r="L9361" s="9"/>
      <c r="M9361" s="9"/>
      <c r="N9361" s="9"/>
      <c r="O9361" s="12"/>
      <c r="P9361" s="9"/>
      <c r="Q9361" s="9"/>
    </row>
    <row r="9362" spans="1:17" x14ac:dyDescent="0.2">
      <c r="A9362" s="9"/>
      <c r="B9362" s="10"/>
      <c r="C9362" s="9"/>
      <c r="D9362" s="11"/>
      <c r="E9362" s="11"/>
      <c r="F9362" s="9"/>
      <c r="G9362" s="9"/>
      <c r="H9362" s="9"/>
      <c r="I9362" s="9"/>
      <c r="J9362" s="9"/>
      <c r="K9362" s="9"/>
      <c r="L9362" s="9"/>
      <c r="M9362" s="9"/>
      <c r="N9362" s="9"/>
      <c r="O9362" s="12"/>
      <c r="P9362" s="9"/>
      <c r="Q9362" s="9"/>
    </row>
    <row r="9363" spans="1:17" x14ac:dyDescent="0.2">
      <c r="A9363" s="9"/>
      <c r="B9363" s="10"/>
      <c r="C9363" s="9"/>
      <c r="D9363" s="11"/>
      <c r="E9363" s="11"/>
      <c r="F9363" s="9"/>
      <c r="G9363" s="9"/>
      <c r="H9363" s="9"/>
      <c r="I9363" s="9"/>
      <c r="J9363" s="9"/>
      <c r="K9363" s="9"/>
      <c r="L9363" s="9"/>
      <c r="M9363" s="9"/>
      <c r="N9363" s="9"/>
      <c r="O9363" s="12"/>
      <c r="P9363" s="9"/>
      <c r="Q9363" s="9"/>
    </row>
    <row r="9364" spans="1:17" x14ac:dyDescent="0.2">
      <c r="A9364" s="9"/>
      <c r="B9364" s="10"/>
      <c r="C9364" s="9"/>
      <c r="D9364" s="11"/>
      <c r="E9364" s="11"/>
      <c r="F9364" s="9"/>
      <c r="G9364" s="9"/>
      <c r="H9364" s="9"/>
      <c r="I9364" s="9"/>
      <c r="J9364" s="9"/>
      <c r="K9364" s="9"/>
      <c r="L9364" s="9"/>
      <c r="M9364" s="9"/>
      <c r="N9364" s="9"/>
      <c r="O9364" s="12"/>
      <c r="P9364" s="9"/>
      <c r="Q9364" s="9"/>
    </row>
    <row r="9365" spans="1:17" x14ac:dyDescent="0.2">
      <c r="A9365" s="9"/>
      <c r="B9365" s="10"/>
      <c r="C9365" s="9"/>
      <c r="D9365" s="11"/>
      <c r="E9365" s="11"/>
      <c r="F9365" s="9"/>
      <c r="G9365" s="9"/>
      <c r="H9365" s="9"/>
      <c r="I9365" s="9"/>
      <c r="J9365" s="9"/>
      <c r="K9365" s="9"/>
      <c r="L9365" s="9"/>
      <c r="M9365" s="9"/>
      <c r="N9365" s="9"/>
      <c r="O9365" s="12"/>
      <c r="P9365" s="9"/>
      <c r="Q9365" s="9"/>
    </row>
    <row r="9366" spans="1:17" x14ac:dyDescent="0.2">
      <c r="A9366" s="9"/>
      <c r="B9366" s="10"/>
      <c r="C9366" s="9"/>
      <c r="D9366" s="11"/>
      <c r="E9366" s="11"/>
      <c r="F9366" s="9"/>
      <c r="G9366" s="9"/>
      <c r="H9366" s="9"/>
      <c r="I9366" s="9"/>
      <c r="J9366" s="9"/>
      <c r="K9366" s="9"/>
      <c r="L9366" s="9"/>
      <c r="M9366" s="9"/>
      <c r="N9366" s="9"/>
      <c r="O9366" s="12"/>
      <c r="P9366" s="9"/>
      <c r="Q9366" s="9"/>
    </row>
    <row r="9367" spans="1:17" x14ac:dyDescent="0.2">
      <c r="A9367" s="9"/>
      <c r="B9367" s="10"/>
      <c r="C9367" s="9"/>
      <c r="D9367" s="11"/>
      <c r="E9367" s="11"/>
      <c r="F9367" s="9"/>
      <c r="G9367" s="9"/>
      <c r="H9367" s="9"/>
      <c r="I9367" s="9"/>
      <c r="J9367" s="9"/>
      <c r="K9367" s="9"/>
      <c r="L9367" s="9"/>
      <c r="M9367" s="9"/>
      <c r="N9367" s="9"/>
      <c r="O9367" s="12"/>
      <c r="P9367" s="9"/>
      <c r="Q9367" s="9"/>
    </row>
    <row r="9368" spans="1:17" x14ac:dyDescent="0.2">
      <c r="A9368" s="9"/>
      <c r="B9368" s="10"/>
      <c r="C9368" s="9"/>
      <c r="D9368" s="11"/>
      <c r="E9368" s="11"/>
      <c r="F9368" s="9"/>
      <c r="G9368" s="9"/>
      <c r="H9368" s="9"/>
      <c r="I9368" s="9"/>
      <c r="J9368" s="9"/>
      <c r="K9368" s="9"/>
      <c r="L9368" s="9"/>
      <c r="M9368" s="9"/>
      <c r="N9368" s="9"/>
      <c r="O9368" s="12"/>
      <c r="P9368" s="9"/>
      <c r="Q9368" s="9"/>
    </row>
    <row r="9369" spans="1:17" x14ac:dyDescent="0.2">
      <c r="A9369" s="9"/>
      <c r="B9369" s="10"/>
      <c r="C9369" s="9"/>
      <c r="D9369" s="11"/>
      <c r="E9369" s="11"/>
      <c r="F9369" s="9"/>
      <c r="G9369" s="9"/>
      <c r="H9369" s="9"/>
      <c r="I9369" s="9"/>
      <c r="J9369" s="9"/>
      <c r="K9369" s="9"/>
      <c r="L9369" s="9"/>
      <c r="M9369" s="9"/>
      <c r="N9369" s="9"/>
      <c r="O9369" s="12"/>
      <c r="P9369" s="9"/>
      <c r="Q9369" s="9"/>
    </row>
    <row r="9370" spans="1:17" x14ac:dyDescent="0.2">
      <c r="A9370" s="9"/>
      <c r="B9370" s="10"/>
      <c r="C9370" s="9"/>
      <c r="D9370" s="11"/>
      <c r="E9370" s="11"/>
      <c r="F9370" s="9"/>
      <c r="G9370" s="9"/>
      <c r="H9370" s="9"/>
      <c r="I9370" s="9"/>
      <c r="J9370" s="9"/>
      <c r="K9370" s="9"/>
      <c r="L9370" s="9"/>
      <c r="M9370" s="9"/>
      <c r="N9370" s="9"/>
      <c r="O9370" s="12"/>
      <c r="P9370" s="9"/>
      <c r="Q9370" s="9"/>
    </row>
    <row r="9371" spans="1:17" x14ac:dyDescent="0.2">
      <c r="A9371" s="9"/>
      <c r="B9371" s="10"/>
      <c r="C9371" s="9"/>
      <c r="D9371" s="11"/>
      <c r="E9371" s="11"/>
      <c r="F9371" s="9"/>
      <c r="G9371" s="9"/>
      <c r="H9371" s="9"/>
      <c r="I9371" s="9"/>
      <c r="J9371" s="9"/>
      <c r="K9371" s="9"/>
      <c r="L9371" s="9"/>
      <c r="M9371" s="9"/>
      <c r="N9371" s="9"/>
      <c r="O9371" s="12"/>
      <c r="P9371" s="9"/>
      <c r="Q9371" s="9"/>
    </row>
    <row r="9372" spans="1:17" x14ac:dyDescent="0.2">
      <c r="A9372" s="9"/>
      <c r="B9372" s="10"/>
      <c r="C9372" s="9"/>
      <c r="D9372" s="11"/>
      <c r="E9372" s="11"/>
      <c r="F9372" s="9"/>
      <c r="G9372" s="9"/>
      <c r="H9372" s="9"/>
      <c r="I9372" s="9"/>
      <c r="J9372" s="9"/>
      <c r="K9372" s="9"/>
      <c r="L9372" s="9"/>
      <c r="M9372" s="9"/>
      <c r="N9372" s="9"/>
      <c r="O9372" s="12"/>
      <c r="P9372" s="9"/>
      <c r="Q9372" s="9"/>
    </row>
    <row r="9373" spans="1:17" x14ac:dyDescent="0.2">
      <c r="A9373" s="9"/>
      <c r="B9373" s="10"/>
      <c r="C9373" s="9"/>
      <c r="D9373" s="11"/>
      <c r="E9373" s="11"/>
      <c r="F9373" s="9"/>
      <c r="G9373" s="9"/>
      <c r="H9373" s="9"/>
      <c r="I9373" s="9"/>
      <c r="J9373" s="9"/>
      <c r="K9373" s="9"/>
      <c r="L9373" s="9"/>
      <c r="M9373" s="9"/>
      <c r="N9373" s="9"/>
      <c r="O9373" s="12"/>
      <c r="P9373" s="9"/>
      <c r="Q9373" s="9"/>
    </row>
    <row r="9374" spans="1:17" x14ac:dyDescent="0.2">
      <c r="A9374" s="9"/>
      <c r="B9374" s="10"/>
      <c r="C9374" s="9"/>
      <c r="D9374" s="11"/>
      <c r="E9374" s="11"/>
      <c r="F9374" s="9"/>
      <c r="G9374" s="9"/>
      <c r="H9374" s="9"/>
      <c r="I9374" s="9"/>
      <c r="J9374" s="9"/>
      <c r="K9374" s="9"/>
      <c r="L9374" s="9"/>
      <c r="M9374" s="9"/>
      <c r="N9374" s="9"/>
      <c r="O9374" s="12"/>
      <c r="P9374" s="9"/>
      <c r="Q9374" s="9"/>
    </row>
    <row r="9375" spans="1:17" x14ac:dyDescent="0.2">
      <c r="A9375" s="9"/>
      <c r="B9375" s="10"/>
      <c r="C9375" s="9"/>
      <c r="D9375" s="11"/>
      <c r="E9375" s="11"/>
      <c r="F9375" s="9"/>
      <c r="G9375" s="9"/>
      <c r="H9375" s="9"/>
      <c r="I9375" s="9"/>
      <c r="J9375" s="9"/>
      <c r="K9375" s="9"/>
      <c r="L9375" s="9"/>
      <c r="M9375" s="9"/>
      <c r="N9375" s="9"/>
      <c r="O9375" s="12"/>
      <c r="P9375" s="9"/>
      <c r="Q9375" s="9"/>
    </row>
    <row r="9376" spans="1:17" x14ac:dyDescent="0.2">
      <c r="A9376" s="9"/>
      <c r="B9376" s="10"/>
      <c r="C9376" s="9"/>
      <c r="D9376" s="11"/>
      <c r="E9376" s="11"/>
      <c r="F9376" s="9"/>
      <c r="G9376" s="9"/>
      <c r="H9376" s="9"/>
      <c r="I9376" s="9"/>
      <c r="J9376" s="9"/>
      <c r="K9376" s="9"/>
      <c r="L9376" s="9"/>
      <c r="M9376" s="9"/>
      <c r="N9376" s="9"/>
      <c r="O9376" s="12"/>
      <c r="P9376" s="9"/>
      <c r="Q9376" s="9"/>
    </row>
    <row r="9377" spans="1:17" x14ac:dyDescent="0.2">
      <c r="A9377" s="9"/>
      <c r="B9377" s="10"/>
      <c r="C9377" s="9"/>
      <c r="D9377" s="11"/>
      <c r="E9377" s="11"/>
      <c r="F9377" s="9"/>
      <c r="G9377" s="9"/>
      <c r="H9377" s="9"/>
      <c r="I9377" s="9"/>
      <c r="J9377" s="9"/>
      <c r="K9377" s="9"/>
      <c r="L9377" s="9"/>
      <c r="M9377" s="9"/>
      <c r="N9377" s="9"/>
      <c r="O9377" s="12"/>
      <c r="P9377" s="9"/>
      <c r="Q9377" s="9"/>
    </row>
    <row r="9378" spans="1:17" x14ac:dyDescent="0.2">
      <c r="A9378" s="9"/>
      <c r="B9378" s="10"/>
      <c r="C9378" s="9"/>
      <c r="D9378" s="11"/>
      <c r="E9378" s="11"/>
      <c r="F9378" s="9"/>
      <c r="G9378" s="9"/>
      <c r="H9378" s="9"/>
      <c r="I9378" s="9"/>
      <c r="J9378" s="9"/>
      <c r="K9378" s="9"/>
      <c r="L9378" s="9"/>
      <c r="M9378" s="9"/>
      <c r="N9378" s="9"/>
      <c r="O9378" s="12"/>
      <c r="P9378" s="9"/>
      <c r="Q9378" s="9"/>
    </row>
    <row r="9379" spans="1:17" x14ac:dyDescent="0.2">
      <c r="A9379" s="9"/>
      <c r="B9379" s="10"/>
      <c r="C9379" s="9"/>
      <c r="D9379" s="11"/>
      <c r="E9379" s="11"/>
      <c r="F9379" s="9"/>
      <c r="G9379" s="9"/>
      <c r="H9379" s="9"/>
      <c r="I9379" s="9"/>
      <c r="J9379" s="9"/>
      <c r="K9379" s="9"/>
      <c r="L9379" s="9"/>
      <c r="M9379" s="9"/>
      <c r="N9379" s="9"/>
      <c r="O9379" s="12"/>
      <c r="P9379" s="9"/>
      <c r="Q9379" s="9"/>
    </row>
    <row r="9380" spans="1:17" x14ac:dyDescent="0.2">
      <c r="A9380" s="9"/>
      <c r="B9380" s="10"/>
      <c r="C9380" s="9"/>
      <c r="D9380" s="11"/>
      <c r="E9380" s="11"/>
      <c r="F9380" s="9"/>
      <c r="G9380" s="9"/>
      <c r="H9380" s="9"/>
      <c r="I9380" s="9"/>
      <c r="J9380" s="9"/>
      <c r="K9380" s="9"/>
      <c r="L9380" s="9"/>
      <c r="M9380" s="9"/>
      <c r="N9380" s="9"/>
      <c r="O9380" s="12"/>
      <c r="P9380" s="9"/>
      <c r="Q9380" s="9"/>
    </row>
    <row r="9381" spans="1:17" x14ac:dyDescent="0.2">
      <c r="A9381" s="9"/>
      <c r="B9381" s="10"/>
      <c r="C9381" s="9"/>
      <c r="D9381" s="11"/>
      <c r="E9381" s="11"/>
      <c r="F9381" s="9"/>
      <c r="G9381" s="9"/>
      <c r="H9381" s="9"/>
      <c r="I9381" s="9"/>
      <c r="J9381" s="9"/>
      <c r="K9381" s="9"/>
      <c r="L9381" s="9"/>
      <c r="M9381" s="9"/>
      <c r="N9381" s="9"/>
      <c r="O9381" s="12"/>
      <c r="P9381" s="9"/>
      <c r="Q9381" s="9"/>
    </row>
    <row r="9382" spans="1:17" x14ac:dyDescent="0.2">
      <c r="A9382" s="9"/>
      <c r="B9382" s="10"/>
      <c r="C9382" s="9"/>
      <c r="D9382" s="11"/>
      <c r="E9382" s="11"/>
      <c r="F9382" s="9"/>
      <c r="G9382" s="9"/>
      <c r="H9382" s="9"/>
      <c r="I9382" s="9"/>
      <c r="J9382" s="9"/>
      <c r="K9382" s="9"/>
      <c r="L9382" s="9"/>
      <c r="M9382" s="9"/>
      <c r="N9382" s="9"/>
      <c r="O9382" s="12"/>
      <c r="P9382" s="9"/>
      <c r="Q9382" s="9"/>
    </row>
    <row r="9383" spans="1:17" x14ac:dyDescent="0.2">
      <c r="A9383" s="9"/>
      <c r="B9383" s="10"/>
      <c r="C9383" s="9"/>
      <c r="D9383" s="11"/>
      <c r="E9383" s="11"/>
      <c r="F9383" s="9"/>
      <c r="G9383" s="9"/>
      <c r="H9383" s="9"/>
      <c r="I9383" s="9"/>
      <c r="J9383" s="9"/>
      <c r="K9383" s="9"/>
      <c r="L9383" s="9"/>
      <c r="M9383" s="9"/>
      <c r="N9383" s="9"/>
      <c r="O9383" s="12"/>
      <c r="P9383" s="9"/>
      <c r="Q9383" s="9"/>
    </row>
    <row r="9384" spans="1:17" x14ac:dyDescent="0.2">
      <c r="A9384" s="9"/>
      <c r="B9384" s="10"/>
      <c r="C9384" s="9"/>
      <c r="D9384" s="11"/>
      <c r="E9384" s="11"/>
      <c r="F9384" s="9"/>
      <c r="G9384" s="9"/>
      <c r="H9384" s="9"/>
      <c r="I9384" s="9"/>
      <c r="J9384" s="9"/>
      <c r="K9384" s="9"/>
      <c r="L9384" s="9"/>
      <c r="M9384" s="9"/>
      <c r="N9384" s="9"/>
      <c r="O9384" s="12"/>
      <c r="P9384" s="9"/>
      <c r="Q9384" s="9"/>
    </row>
    <row r="9385" spans="1:17" x14ac:dyDescent="0.2">
      <c r="A9385" s="9"/>
      <c r="B9385" s="10"/>
      <c r="C9385" s="9"/>
      <c r="D9385" s="11"/>
      <c r="E9385" s="11"/>
      <c r="F9385" s="9"/>
      <c r="G9385" s="9"/>
      <c r="H9385" s="9"/>
      <c r="I9385" s="9"/>
      <c r="J9385" s="9"/>
      <c r="K9385" s="9"/>
      <c r="L9385" s="9"/>
      <c r="M9385" s="9"/>
      <c r="N9385" s="9"/>
      <c r="O9385" s="12"/>
      <c r="P9385" s="9"/>
      <c r="Q9385" s="9"/>
    </row>
    <row r="9386" spans="1:17" x14ac:dyDescent="0.2">
      <c r="A9386" s="9"/>
      <c r="B9386" s="10"/>
      <c r="C9386" s="9"/>
      <c r="D9386" s="11"/>
      <c r="E9386" s="11"/>
      <c r="F9386" s="9"/>
      <c r="G9386" s="9"/>
      <c r="H9386" s="9"/>
      <c r="I9386" s="9"/>
      <c r="J9386" s="9"/>
      <c r="K9386" s="9"/>
      <c r="L9386" s="9"/>
      <c r="M9386" s="9"/>
      <c r="N9386" s="9"/>
      <c r="O9386" s="12"/>
      <c r="P9386" s="9"/>
      <c r="Q9386" s="9"/>
    </row>
    <row r="9387" spans="1:17" x14ac:dyDescent="0.2">
      <c r="A9387" s="9"/>
      <c r="B9387" s="10"/>
      <c r="C9387" s="9"/>
      <c r="D9387" s="11"/>
      <c r="E9387" s="11"/>
      <c r="F9387" s="9"/>
      <c r="G9387" s="9"/>
      <c r="H9387" s="9"/>
      <c r="I9387" s="9"/>
      <c r="J9387" s="9"/>
      <c r="K9387" s="9"/>
      <c r="L9387" s="9"/>
      <c r="M9387" s="9"/>
      <c r="N9387" s="9"/>
      <c r="O9387" s="12"/>
      <c r="P9387" s="9"/>
      <c r="Q9387" s="9"/>
    </row>
    <row r="9388" spans="1:17" x14ac:dyDescent="0.2">
      <c r="A9388" s="9"/>
      <c r="B9388" s="10"/>
      <c r="C9388" s="9"/>
      <c r="D9388" s="11"/>
      <c r="E9388" s="11"/>
      <c r="F9388" s="9"/>
      <c r="G9388" s="9"/>
      <c r="H9388" s="9"/>
      <c r="I9388" s="9"/>
      <c r="J9388" s="9"/>
      <c r="K9388" s="9"/>
      <c r="L9388" s="9"/>
      <c r="M9388" s="9"/>
      <c r="N9388" s="9"/>
      <c r="O9388" s="12"/>
      <c r="P9388" s="9"/>
      <c r="Q9388" s="9"/>
    </row>
    <row r="9389" spans="1:17" x14ac:dyDescent="0.2">
      <c r="A9389" s="9"/>
      <c r="B9389" s="10"/>
      <c r="C9389" s="9"/>
      <c r="D9389" s="11"/>
      <c r="E9389" s="11"/>
      <c r="F9389" s="9"/>
      <c r="G9389" s="9"/>
      <c r="H9389" s="9"/>
      <c r="I9389" s="9"/>
      <c r="J9389" s="9"/>
      <c r="K9389" s="9"/>
      <c r="L9389" s="9"/>
      <c r="M9389" s="9"/>
      <c r="N9389" s="9"/>
      <c r="O9389" s="12"/>
      <c r="P9389" s="9"/>
      <c r="Q9389" s="9"/>
    </row>
    <row r="9390" spans="1:17" x14ac:dyDescent="0.2">
      <c r="A9390" s="9"/>
      <c r="B9390" s="10"/>
      <c r="C9390" s="9"/>
      <c r="D9390" s="11"/>
      <c r="E9390" s="11"/>
      <c r="F9390" s="9"/>
      <c r="G9390" s="9"/>
      <c r="H9390" s="9"/>
      <c r="I9390" s="9"/>
      <c r="J9390" s="9"/>
      <c r="K9390" s="9"/>
      <c r="L9390" s="9"/>
      <c r="M9390" s="9"/>
      <c r="N9390" s="9"/>
      <c r="O9390" s="12"/>
      <c r="P9390" s="9"/>
      <c r="Q9390" s="9"/>
    </row>
    <row r="9391" spans="1:17" x14ac:dyDescent="0.2">
      <c r="A9391" s="9"/>
      <c r="B9391" s="10"/>
      <c r="C9391" s="9"/>
      <c r="D9391" s="11"/>
      <c r="E9391" s="11"/>
      <c r="F9391" s="9"/>
      <c r="G9391" s="9"/>
      <c r="H9391" s="9"/>
      <c r="I9391" s="9"/>
      <c r="J9391" s="9"/>
      <c r="K9391" s="9"/>
      <c r="L9391" s="9"/>
      <c r="M9391" s="9"/>
      <c r="N9391" s="9"/>
      <c r="O9391" s="12"/>
      <c r="P9391" s="9"/>
      <c r="Q9391" s="9"/>
    </row>
    <row r="9392" spans="1:17" x14ac:dyDescent="0.2">
      <c r="A9392" s="9"/>
      <c r="B9392" s="10"/>
      <c r="C9392" s="9"/>
      <c r="D9392" s="11"/>
      <c r="E9392" s="11"/>
      <c r="F9392" s="9"/>
      <c r="G9392" s="9"/>
      <c r="H9392" s="9"/>
      <c r="I9392" s="9"/>
      <c r="J9392" s="9"/>
      <c r="K9392" s="9"/>
      <c r="L9392" s="9"/>
      <c r="M9392" s="9"/>
      <c r="N9392" s="9"/>
      <c r="O9392" s="12"/>
      <c r="P9392" s="9"/>
      <c r="Q9392" s="9"/>
    </row>
    <row r="9393" spans="1:17" x14ac:dyDescent="0.2">
      <c r="A9393" s="9"/>
      <c r="B9393" s="10"/>
      <c r="C9393" s="9"/>
      <c r="D9393" s="11"/>
      <c r="E9393" s="11"/>
      <c r="F9393" s="9"/>
      <c r="G9393" s="9"/>
      <c r="H9393" s="9"/>
      <c r="I9393" s="9"/>
      <c r="J9393" s="9"/>
      <c r="K9393" s="9"/>
      <c r="L9393" s="9"/>
      <c r="M9393" s="9"/>
      <c r="N9393" s="9"/>
      <c r="O9393" s="12"/>
      <c r="P9393" s="9"/>
      <c r="Q9393" s="9"/>
    </row>
    <row r="9394" spans="1:17" x14ac:dyDescent="0.2">
      <c r="A9394" s="9"/>
      <c r="B9394" s="10"/>
      <c r="C9394" s="9"/>
      <c r="D9394" s="11"/>
      <c r="E9394" s="11"/>
      <c r="F9394" s="9"/>
      <c r="G9394" s="9"/>
      <c r="H9394" s="9"/>
      <c r="I9394" s="9"/>
      <c r="J9394" s="9"/>
      <c r="K9394" s="9"/>
      <c r="L9394" s="9"/>
      <c r="M9394" s="9"/>
      <c r="N9394" s="9"/>
      <c r="O9394" s="12"/>
      <c r="P9394" s="9"/>
      <c r="Q9394" s="9"/>
    </row>
    <row r="9395" spans="1:17" x14ac:dyDescent="0.2">
      <c r="A9395" s="9"/>
      <c r="B9395" s="10"/>
      <c r="C9395" s="9"/>
      <c r="D9395" s="11"/>
      <c r="E9395" s="11"/>
      <c r="F9395" s="9"/>
      <c r="G9395" s="9"/>
      <c r="H9395" s="9"/>
      <c r="I9395" s="9"/>
      <c r="J9395" s="9"/>
      <c r="K9395" s="9"/>
      <c r="L9395" s="9"/>
      <c r="M9395" s="9"/>
      <c r="N9395" s="9"/>
      <c r="O9395" s="12"/>
      <c r="P9395" s="9"/>
      <c r="Q9395" s="9"/>
    </row>
    <row r="9396" spans="1:17" x14ac:dyDescent="0.2">
      <c r="A9396" s="9"/>
      <c r="B9396" s="10"/>
      <c r="C9396" s="9"/>
      <c r="D9396" s="11"/>
      <c r="E9396" s="11"/>
      <c r="F9396" s="9"/>
      <c r="G9396" s="9"/>
      <c r="H9396" s="9"/>
      <c r="I9396" s="9"/>
      <c r="J9396" s="9"/>
      <c r="K9396" s="9"/>
      <c r="L9396" s="9"/>
      <c r="M9396" s="9"/>
      <c r="N9396" s="9"/>
      <c r="O9396" s="12"/>
      <c r="P9396" s="9"/>
      <c r="Q9396" s="9"/>
    </row>
    <row r="9397" spans="1:17" x14ac:dyDescent="0.2">
      <c r="A9397" s="9"/>
      <c r="B9397" s="10"/>
      <c r="C9397" s="9"/>
      <c r="D9397" s="11"/>
      <c r="E9397" s="11"/>
      <c r="F9397" s="9"/>
      <c r="G9397" s="9"/>
      <c r="H9397" s="9"/>
      <c r="I9397" s="9"/>
      <c r="J9397" s="9"/>
      <c r="K9397" s="9"/>
      <c r="L9397" s="9"/>
      <c r="M9397" s="9"/>
      <c r="N9397" s="9"/>
      <c r="O9397" s="12"/>
      <c r="P9397" s="9"/>
      <c r="Q9397" s="9"/>
    </row>
    <row r="9398" spans="1:17" x14ac:dyDescent="0.2">
      <c r="A9398" s="9"/>
      <c r="B9398" s="10"/>
      <c r="C9398" s="9"/>
      <c r="D9398" s="11"/>
      <c r="E9398" s="11"/>
      <c r="F9398" s="9"/>
      <c r="G9398" s="9"/>
      <c r="H9398" s="9"/>
      <c r="I9398" s="9"/>
      <c r="J9398" s="9"/>
      <c r="K9398" s="9"/>
      <c r="L9398" s="9"/>
      <c r="M9398" s="9"/>
      <c r="N9398" s="9"/>
      <c r="O9398" s="12"/>
      <c r="P9398" s="9"/>
      <c r="Q9398" s="9"/>
    </row>
    <row r="9399" spans="1:17" x14ac:dyDescent="0.2">
      <c r="A9399" s="9"/>
      <c r="B9399" s="10"/>
      <c r="C9399" s="9"/>
      <c r="D9399" s="11"/>
      <c r="E9399" s="11"/>
      <c r="F9399" s="9"/>
      <c r="G9399" s="9"/>
      <c r="H9399" s="9"/>
      <c r="I9399" s="9"/>
      <c r="J9399" s="9"/>
      <c r="K9399" s="9"/>
      <c r="L9399" s="9"/>
      <c r="M9399" s="9"/>
      <c r="N9399" s="9"/>
      <c r="O9399" s="12"/>
      <c r="P9399" s="9"/>
      <c r="Q9399" s="9"/>
    </row>
    <row r="9400" spans="1:17" x14ac:dyDescent="0.2">
      <c r="A9400" s="9"/>
      <c r="B9400" s="10"/>
      <c r="C9400" s="9"/>
      <c r="D9400" s="11"/>
      <c r="E9400" s="11"/>
      <c r="F9400" s="9"/>
      <c r="G9400" s="9"/>
      <c r="H9400" s="9"/>
      <c r="I9400" s="9"/>
      <c r="J9400" s="9"/>
      <c r="K9400" s="9"/>
      <c r="L9400" s="9"/>
      <c r="M9400" s="9"/>
      <c r="N9400" s="9"/>
      <c r="O9400" s="12"/>
      <c r="P9400" s="9"/>
      <c r="Q9400" s="9"/>
    </row>
    <row r="9401" spans="1:17" x14ac:dyDescent="0.2">
      <c r="A9401" s="9"/>
      <c r="B9401" s="10"/>
      <c r="C9401" s="9"/>
      <c r="D9401" s="11"/>
      <c r="E9401" s="11"/>
      <c r="F9401" s="9"/>
      <c r="G9401" s="9"/>
      <c r="H9401" s="9"/>
      <c r="I9401" s="9"/>
      <c r="J9401" s="9"/>
      <c r="K9401" s="9"/>
      <c r="L9401" s="9"/>
      <c r="M9401" s="9"/>
      <c r="N9401" s="9"/>
      <c r="O9401" s="12"/>
      <c r="P9401" s="9"/>
      <c r="Q9401" s="9"/>
    </row>
    <row r="9402" spans="1:17" x14ac:dyDescent="0.2">
      <c r="A9402" s="9"/>
      <c r="B9402" s="10"/>
      <c r="C9402" s="9"/>
      <c r="D9402" s="11"/>
      <c r="E9402" s="11"/>
      <c r="F9402" s="9"/>
      <c r="G9402" s="9"/>
      <c r="H9402" s="9"/>
      <c r="I9402" s="9"/>
      <c r="J9402" s="9"/>
      <c r="K9402" s="9"/>
      <c r="L9402" s="9"/>
      <c r="M9402" s="9"/>
      <c r="N9402" s="9"/>
      <c r="O9402" s="12"/>
      <c r="P9402" s="9"/>
      <c r="Q9402" s="9"/>
    </row>
    <row r="9403" spans="1:17" x14ac:dyDescent="0.2">
      <c r="A9403" s="9"/>
      <c r="B9403" s="10"/>
      <c r="C9403" s="9"/>
      <c r="D9403" s="11"/>
      <c r="E9403" s="11"/>
      <c r="F9403" s="9"/>
      <c r="G9403" s="9"/>
      <c r="H9403" s="9"/>
      <c r="I9403" s="9"/>
      <c r="J9403" s="9"/>
      <c r="K9403" s="9"/>
      <c r="L9403" s="9"/>
      <c r="M9403" s="9"/>
      <c r="N9403" s="9"/>
      <c r="O9403" s="12"/>
      <c r="P9403" s="9"/>
      <c r="Q9403" s="9"/>
    </row>
    <row r="9404" spans="1:17" x14ac:dyDescent="0.2">
      <c r="A9404" s="9"/>
      <c r="B9404" s="10"/>
      <c r="C9404" s="9"/>
      <c r="D9404" s="11"/>
      <c r="E9404" s="11"/>
      <c r="F9404" s="9"/>
      <c r="G9404" s="9"/>
      <c r="H9404" s="9"/>
      <c r="I9404" s="9"/>
      <c r="J9404" s="9"/>
      <c r="K9404" s="9"/>
      <c r="L9404" s="9"/>
      <c r="M9404" s="9"/>
      <c r="N9404" s="9"/>
      <c r="O9404" s="12"/>
      <c r="P9404" s="9"/>
      <c r="Q9404" s="9"/>
    </row>
    <row r="9405" spans="1:17" x14ac:dyDescent="0.2">
      <c r="A9405" s="9"/>
      <c r="B9405" s="10"/>
      <c r="C9405" s="9"/>
      <c r="D9405" s="11"/>
      <c r="E9405" s="11"/>
      <c r="F9405" s="9"/>
      <c r="G9405" s="9"/>
      <c r="H9405" s="9"/>
      <c r="I9405" s="9"/>
      <c r="J9405" s="9"/>
      <c r="K9405" s="9"/>
      <c r="L9405" s="9"/>
      <c r="M9405" s="9"/>
      <c r="N9405" s="9"/>
      <c r="O9405" s="12"/>
      <c r="P9405" s="9"/>
      <c r="Q9405" s="9"/>
    </row>
    <row r="9406" spans="1:17" x14ac:dyDescent="0.2">
      <c r="A9406" s="9"/>
      <c r="B9406" s="10"/>
      <c r="C9406" s="9"/>
      <c r="D9406" s="11"/>
      <c r="E9406" s="11"/>
      <c r="F9406" s="9"/>
      <c r="G9406" s="9"/>
      <c r="H9406" s="9"/>
      <c r="I9406" s="9"/>
      <c r="J9406" s="9"/>
      <c r="K9406" s="9"/>
      <c r="L9406" s="9"/>
      <c r="M9406" s="9"/>
      <c r="N9406" s="9"/>
      <c r="O9406" s="12"/>
      <c r="P9406" s="9"/>
      <c r="Q9406" s="9"/>
    </row>
    <row r="9407" spans="1:17" x14ac:dyDescent="0.2">
      <c r="A9407" s="9"/>
      <c r="B9407" s="10"/>
      <c r="C9407" s="9"/>
      <c r="D9407" s="11"/>
      <c r="E9407" s="11"/>
      <c r="F9407" s="9"/>
      <c r="G9407" s="9"/>
      <c r="H9407" s="9"/>
      <c r="I9407" s="9"/>
      <c r="J9407" s="9"/>
      <c r="K9407" s="9"/>
      <c r="L9407" s="9"/>
      <c r="M9407" s="9"/>
      <c r="N9407" s="9"/>
      <c r="O9407" s="12"/>
      <c r="P9407" s="9"/>
      <c r="Q9407" s="9"/>
    </row>
    <row r="9408" spans="1:17" x14ac:dyDescent="0.2">
      <c r="A9408" s="9"/>
      <c r="B9408" s="10"/>
      <c r="C9408" s="9"/>
      <c r="D9408" s="11"/>
      <c r="E9408" s="11"/>
      <c r="F9408" s="9"/>
      <c r="G9408" s="9"/>
      <c r="H9408" s="9"/>
      <c r="I9408" s="9"/>
      <c r="J9408" s="9"/>
      <c r="K9408" s="9"/>
      <c r="L9408" s="9"/>
      <c r="M9408" s="9"/>
      <c r="N9408" s="9"/>
      <c r="O9408" s="12"/>
      <c r="P9408" s="9"/>
      <c r="Q9408" s="9"/>
    </row>
    <row r="9409" spans="1:17" x14ac:dyDescent="0.2">
      <c r="A9409" s="9"/>
      <c r="B9409" s="10"/>
      <c r="C9409" s="9"/>
      <c r="D9409" s="11"/>
      <c r="E9409" s="11"/>
      <c r="F9409" s="9"/>
      <c r="G9409" s="9"/>
      <c r="H9409" s="9"/>
      <c r="I9409" s="9"/>
      <c r="J9409" s="9"/>
      <c r="K9409" s="9"/>
      <c r="L9409" s="9"/>
      <c r="M9409" s="9"/>
      <c r="N9409" s="9"/>
      <c r="O9409" s="12"/>
      <c r="P9409" s="9"/>
      <c r="Q9409" s="9"/>
    </row>
    <row r="9410" spans="1:17" x14ac:dyDescent="0.2">
      <c r="A9410" s="9"/>
      <c r="B9410" s="10"/>
      <c r="C9410" s="9"/>
      <c r="D9410" s="11"/>
      <c r="E9410" s="11"/>
      <c r="F9410" s="9"/>
      <c r="G9410" s="9"/>
      <c r="H9410" s="9"/>
      <c r="I9410" s="9"/>
      <c r="J9410" s="9"/>
      <c r="K9410" s="9"/>
      <c r="L9410" s="9"/>
      <c r="M9410" s="9"/>
      <c r="N9410" s="9"/>
      <c r="O9410" s="12"/>
      <c r="P9410" s="9"/>
      <c r="Q9410" s="9"/>
    </row>
    <row r="9411" spans="1:17" x14ac:dyDescent="0.2">
      <c r="A9411" s="9"/>
      <c r="B9411" s="10"/>
      <c r="C9411" s="9"/>
      <c r="D9411" s="11"/>
      <c r="E9411" s="11"/>
      <c r="F9411" s="9"/>
      <c r="G9411" s="9"/>
      <c r="H9411" s="9"/>
      <c r="I9411" s="9"/>
      <c r="J9411" s="9"/>
      <c r="K9411" s="9"/>
      <c r="L9411" s="9"/>
      <c r="M9411" s="9"/>
      <c r="N9411" s="9"/>
      <c r="O9411" s="12"/>
      <c r="P9411" s="9"/>
      <c r="Q9411" s="9"/>
    </row>
    <row r="9412" spans="1:17" x14ac:dyDescent="0.2">
      <c r="A9412" s="9"/>
      <c r="B9412" s="10"/>
      <c r="C9412" s="9"/>
      <c r="D9412" s="11"/>
      <c r="E9412" s="11"/>
      <c r="F9412" s="9"/>
      <c r="G9412" s="9"/>
      <c r="H9412" s="9"/>
      <c r="I9412" s="9"/>
      <c r="J9412" s="9"/>
      <c r="K9412" s="9"/>
      <c r="L9412" s="9"/>
      <c r="M9412" s="9"/>
      <c r="N9412" s="9"/>
      <c r="O9412" s="12"/>
      <c r="P9412" s="9"/>
      <c r="Q9412" s="9"/>
    </row>
    <row r="9413" spans="1:17" x14ac:dyDescent="0.2">
      <c r="A9413" s="9"/>
      <c r="B9413" s="10"/>
      <c r="C9413" s="9"/>
      <c r="D9413" s="11"/>
      <c r="E9413" s="11"/>
      <c r="F9413" s="9"/>
      <c r="G9413" s="9"/>
      <c r="H9413" s="9"/>
      <c r="I9413" s="9"/>
      <c r="J9413" s="9"/>
      <c r="K9413" s="9"/>
      <c r="L9413" s="9"/>
      <c r="M9413" s="9"/>
      <c r="N9413" s="9"/>
      <c r="O9413" s="12"/>
      <c r="P9413" s="9"/>
      <c r="Q9413" s="9"/>
    </row>
    <row r="9414" spans="1:17" x14ac:dyDescent="0.2">
      <c r="A9414" s="9"/>
      <c r="B9414" s="10"/>
      <c r="C9414" s="9"/>
      <c r="D9414" s="11"/>
      <c r="E9414" s="11"/>
      <c r="F9414" s="9"/>
      <c r="G9414" s="9"/>
      <c r="H9414" s="9"/>
      <c r="I9414" s="9"/>
      <c r="J9414" s="9"/>
      <c r="K9414" s="9"/>
      <c r="L9414" s="9"/>
      <c r="M9414" s="9"/>
      <c r="N9414" s="9"/>
      <c r="O9414" s="12"/>
      <c r="P9414" s="9"/>
      <c r="Q9414" s="9"/>
    </row>
    <row r="9415" spans="1:17" x14ac:dyDescent="0.2">
      <c r="A9415" s="9"/>
      <c r="B9415" s="10"/>
      <c r="C9415" s="9"/>
      <c r="D9415" s="11"/>
      <c r="E9415" s="11"/>
      <c r="F9415" s="9"/>
      <c r="G9415" s="9"/>
      <c r="H9415" s="9"/>
      <c r="I9415" s="9"/>
      <c r="J9415" s="9"/>
      <c r="K9415" s="9"/>
      <c r="L9415" s="9"/>
      <c r="M9415" s="9"/>
      <c r="N9415" s="9"/>
      <c r="O9415" s="12"/>
      <c r="P9415" s="9"/>
      <c r="Q9415" s="9"/>
    </row>
    <row r="9416" spans="1:17" x14ac:dyDescent="0.2">
      <c r="A9416" s="9"/>
      <c r="B9416" s="10"/>
      <c r="C9416" s="9"/>
      <c r="D9416" s="11"/>
      <c r="E9416" s="11"/>
      <c r="F9416" s="9"/>
      <c r="G9416" s="9"/>
      <c r="H9416" s="9"/>
      <c r="I9416" s="9"/>
      <c r="J9416" s="9"/>
      <c r="K9416" s="9"/>
      <c r="L9416" s="9"/>
      <c r="M9416" s="9"/>
      <c r="N9416" s="9"/>
      <c r="O9416" s="12"/>
      <c r="P9416" s="9"/>
      <c r="Q9416" s="9"/>
    </row>
    <row r="9417" spans="1:17" x14ac:dyDescent="0.2">
      <c r="A9417" s="9"/>
      <c r="B9417" s="10"/>
      <c r="C9417" s="9"/>
      <c r="D9417" s="11"/>
      <c r="E9417" s="11"/>
      <c r="F9417" s="9"/>
      <c r="G9417" s="9"/>
      <c r="H9417" s="9"/>
      <c r="I9417" s="9"/>
      <c r="J9417" s="9"/>
      <c r="K9417" s="9"/>
      <c r="L9417" s="9"/>
      <c r="M9417" s="9"/>
      <c r="N9417" s="9"/>
      <c r="O9417" s="12"/>
      <c r="P9417" s="9"/>
      <c r="Q9417" s="9"/>
    </row>
    <row r="9418" spans="1:17" x14ac:dyDescent="0.2">
      <c r="A9418" s="9"/>
      <c r="B9418" s="10"/>
      <c r="C9418" s="9"/>
      <c r="D9418" s="11"/>
      <c r="E9418" s="11"/>
      <c r="F9418" s="9"/>
      <c r="G9418" s="9"/>
      <c r="H9418" s="9"/>
      <c r="I9418" s="9"/>
      <c r="J9418" s="9"/>
      <c r="K9418" s="9"/>
      <c r="L9418" s="9"/>
      <c r="M9418" s="9"/>
      <c r="N9418" s="9"/>
      <c r="O9418" s="12"/>
      <c r="P9418" s="9"/>
      <c r="Q9418" s="9"/>
    </row>
    <row r="9419" spans="1:17" x14ac:dyDescent="0.2">
      <c r="A9419" s="9"/>
      <c r="B9419" s="10"/>
      <c r="C9419" s="9"/>
      <c r="D9419" s="11"/>
      <c r="E9419" s="11"/>
      <c r="F9419" s="9"/>
      <c r="G9419" s="9"/>
      <c r="H9419" s="9"/>
      <c r="I9419" s="9"/>
      <c r="J9419" s="9"/>
      <c r="K9419" s="9"/>
      <c r="L9419" s="9"/>
      <c r="M9419" s="9"/>
      <c r="N9419" s="9"/>
      <c r="O9419" s="12"/>
      <c r="P9419" s="9"/>
      <c r="Q9419" s="9"/>
    </row>
    <row r="9420" spans="1:17" x14ac:dyDescent="0.2">
      <c r="A9420" s="9"/>
      <c r="B9420" s="10"/>
      <c r="C9420" s="9"/>
      <c r="D9420" s="11"/>
      <c r="E9420" s="11"/>
      <c r="F9420" s="9"/>
      <c r="G9420" s="9"/>
      <c r="H9420" s="9"/>
      <c r="I9420" s="9"/>
      <c r="J9420" s="9"/>
      <c r="K9420" s="9"/>
      <c r="L9420" s="9"/>
      <c r="M9420" s="9"/>
      <c r="N9420" s="9"/>
      <c r="O9420" s="12"/>
      <c r="P9420" s="9"/>
      <c r="Q9420" s="9"/>
    </row>
    <row r="9421" spans="1:17" x14ac:dyDescent="0.2">
      <c r="A9421" s="9"/>
      <c r="B9421" s="10"/>
      <c r="C9421" s="9"/>
      <c r="D9421" s="11"/>
      <c r="E9421" s="11"/>
      <c r="F9421" s="9"/>
      <c r="G9421" s="9"/>
      <c r="H9421" s="9"/>
      <c r="I9421" s="9"/>
      <c r="J9421" s="9"/>
      <c r="K9421" s="9"/>
      <c r="L9421" s="9"/>
      <c r="M9421" s="9"/>
      <c r="N9421" s="9"/>
      <c r="O9421" s="12"/>
      <c r="P9421" s="9"/>
      <c r="Q9421" s="9"/>
    </row>
    <row r="9422" spans="1:17" x14ac:dyDescent="0.2">
      <c r="A9422" s="9"/>
      <c r="B9422" s="10"/>
      <c r="C9422" s="9"/>
      <c r="D9422" s="11"/>
      <c r="E9422" s="11"/>
      <c r="F9422" s="9"/>
      <c r="G9422" s="9"/>
      <c r="H9422" s="9"/>
      <c r="I9422" s="9"/>
      <c r="J9422" s="9"/>
      <c r="K9422" s="9"/>
      <c r="L9422" s="9"/>
      <c r="M9422" s="9"/>
      <c r="N9422" s="9"/>
      <c r="O9422" s="12"/>
      <c r="P9422" s="9"/>
      <c r="Q9422" s="9"/>
    </row>
    <row r="9423" spans="1:17" x14ac:dyDescent="0.2">
      <c r="A9423" s="9"/>
      <c r="B9423" s="10"/>
      <c r="C9423" s="9"/>
      <c r="D9423" s="11"/>
      <c r="E9423" s="11"/>
      <c r="F9423" s="9"/>
      <c r="G9423" s="9"/>
      <c r="H9423" s="9"/>
      <c r="I9423" s="9"/>
      <c r="J9423" s="9"/>
      <c r="K9423" s="9"/>
      <c r="L9423" s="9"/>
      <c r="M9423" s="9"/>
      <c r="N9423" s="9"/>
      <c r="O9423" s="12"/>
      <c r="P9423" s="9"/>
      <c r="Q9423" s="9"/>
    </row>
    <row r="9424" spans="1:17" x14ac:dyDescent="0.2">
      <c r="A9424" s="9"/>
      <c r="B9424" s="10"/>
      <c r="C9424" s="9"/>
      <c r="D9424" s="11"/>
      <c r="E9424" s="11"/>
      <c r="F9424" s="9"/>
      <c r="G9424" s="9"/>
      <c r="H9424" s="9"/>
      <c r="I9424" s="9"/>
      <c r="J9424" s="9"/>
      <c r="K9424" s="9"/>
      <c r="L9424" s="9"/>
      <c r="M9424" s="9"/>
      <c r="N9424" s="9"/>
      <c r="O9424" s="12"/>
      <c r="P9424" s="9"/>
      <c r="Q9424" s="9"/>
    </row>
    <row r="9425" spans="1:17" x14ac:dyDescent="0.2">
      <c r="A9425" s="9"/>
      <c r="B9425" s="10"/>
      <c r="C9425" s="9"/>
      <c r="D9425" s="11"/>
      <c r="E9425" s="11"/>
      <c r="F9425" s="9"/>
      <c r="G9425" s="9"/>
      <c r="H9425" s="9"/>
      <c r="I9425" s="9"/>
      <c r="J9425" s="9"/>
      <c r="K9425" s="9"/>
      <c r="L9425" s="9"/>
      <c r="M9425" s="9"/>
      <c r="N9425" s="9"/>
      <c r="O9425" s="12"/>
      <c r="P9425" s="9"/>
      <c r="Q9425" s="9"/>
    </row>
    <row r="9426" spans="1:17" x14ac:dyDescent="0.2">
      <c r="A9426" s="9"/>
      <c r="B9426" s="10"/>
      <c r="C9426" s="9"/>
      <c r="D9426" s="11"/>
      <c r="E9426" s="11"/>
      <c r="F9426" s="9"/>
      <c r="G9426" s="9"/>
      <c r="H9426" s="9"/>
      <c r="I9426" s="9"/>
      <c r="J9426" s="9"/>
      <c r="K9426" s="9"/>
      <c r="L9426" s="9"/>
      <c r="M9426" s="9"/>
      <c r="N9426" s="9"/>
      <c r="O9426" s="12"/>
      <c r="P9426" s="9"/>
      <c r="Q9426" s="9"/>
    </row>
    <row r="9427" spans="1:17" x14ac:dyDescent="0.2">
      <c r="A9427" s="9"/>
      <c r="B9427" s="10"/>
      <c r="C9427" s="9"/>
      <c r="D9427" s="11"/>
      <c r="E9427" s="11"/>
      <c r="F9427" s="9"/>
      <c r="G9427" s="9"/>
      <c r="H9427" s="9"/>
      <c r="I9427" s="9"/>
      <c r="J9427" s="9"/>
      <c r="K9427" s="9"/>
      <c r="L9427" s="9"/>
      <c r="M9427" s="9"/>
      <c r="N9427" s="9"/>
      <c r="O9427" s="12"/>
      <c r="P9427" s="9"/>
      <c r="Q9427" s="9"/>
    </row>
    <row r="9428" spans="1:17" x14ac:dyDescent="0.2">
      <c r="A9428" s="9"/>
      <c r="B9428" s="10"/>
      <c r="C9428" s="9"/>
      <c r="D9428" s="11"/>
      <c r="E9428" s="11"/>
      <c r="F9428" s="9"/>
      <c r="G9428" s="9"/>
      <c r="H9428" s="9"/>
      <c r="I9428" s="9"/>
      <c r="J9428" s="9"/>
      <c r="K9428" s="9"/>
      <c r="L9428" s="9"/>
      <c r="M9428" s="9"/>
      <c r="N9428" s="9"/>
      <c r="O9428" s="12"/>
      <c r="P9428" s="9"/>
      <c r="Q9428" s="9"/>
    </row>
    <row r="9429" spans="1:17" x14ac:dyDescent="0.2">
      <c r="A9429" s="9"/>
      <c r="B9429" s="10"/>
      <c r="C9429" s="9"/>
      <c r="D9429" s="11"/>
      <c r="E9429" s="11"/>
      <c r="F9429" s="9"/>
      <c r="G9429" s="9"/>
      <c r="H9429" s="9"/>
      <c r="I9429" s="9"/>
      <c r="J9429" s="9"/>
      <c r="K9429" s="9"/>
      <c r="L9429" s="9"/>
      <c r="M9429" s="9"/>
      <c r="N9429" s="9"/>
      <c r="O9429" s="12"/>
      <c r="P9429" s="9"/>
      <c r="Q9429" s="9"/>
    </row>
    <row r="9430" spans="1:17" x14ac:dyDescent="0.2">
      <c r="A9430" s="9"/>
      <c r="B9430" s="10"/>
      <c r="C9430" s="9"/>
      <c r="D9430" s="11"/>
      <c r="E9430" s="11"/>
      <c r="F9430" s="9"/>
      <c r="G9430" s="9"/>
      <c r="H9430" s="9"/>
      <c r="I9430" s="9"/>
      <c r="J9430" s="9"/>
      <c r="K9430" s="9"/>
      <c r="L9430" s="9"/>
      <c r="M9430" s="9"/>
      <c r="N9430" s="9"/>
      <c r="O9430" s="12"/>
      <c r="P9430" s="9"/>
      <c r="Q9430" s="9"/>
    </row>
    <row r="9431" spans="1:17" x14ac:dyDescent="0.2">
      <c r="A9431" s="9"/>
      <c r="B9431" s="10"/>
      <c r="C9431" s="9"/>
      <c r="D9431" s="11"/>
      <c r="E9431" s="11"/>
      <c r="F9431" s="9"/>
      <c r="G9431" s="9"/>
      <c r="H9431" s="9"/>
      <c r="I9431" s="9"/>
      <c r="J9431" s="9"/>
      <c r="K9431" s="9"/>
      <c r="L9431" s="9"/>
      <c r="M9431" s="9"/>
      <c r="N9431" s="9"/>
      <c r="O9431" s="12"/>
      <c r="P9431" s="9"/>
      <c r="Q9431" s="9"/>
    </row>
    <row r="9432" spans="1:17" x14ac:dyDescent="0.2">
      <c r="A9432" s="9"/>
      <c r="B9432" s="10"/>
      <c r="C9432" s="9"/>
      <c r="D9432" s="11"/>
      <c r="E9432" s="11"/>
      <c r="F9432" s="9"/>
      <c r="G9432" s="9"/>
      <c r="H9432" s="9"/>
      <c r="I9432" s="9"/>
      <c r="J9432" s="9"/>
      <c r="K9432" s="9"/>
      <c r="L9432" s="9"/>
      <c r="M9432" s="9"/>
      <c r="N9432" s="9"/>
      <c r="O9432" s="12"/>
      <c r="P9432" s="9"/>
      <c r="Q9432" s="9"/>
    </row>
    <row r="9433" spans="1:17" x14ac:dyDescent="0.2">
      <c r="A9433" s="9"/>
      <c r="B9433" s="10"/>
      <c r="C9433" s="9"/>
      <c r="D9433" s="11"/>
      <c r="E9433" s="11"/>
      <c r="F9433" s="9"/>
      <c r="G9433" s="9"/>
      <c r="H9433" s="9"/>
      <c r="I9433" s="9"/>
      <c r="J9433" s="9"/>
      <c r="K9433" s="9"/>
      <c r="L9433" s="9"/>
      <c r="M9433" s="9"/>
      <c r="N9433" s="9"/>
      <c r="O9433" s="12"/>
      <c r="P9433" s="9"/>
      <c r="Q9433" s="9"/>
    </row>
    <row r="9434" spans="1:17" x14ac:dyDescent="0.2">
      <c r="A9434" s="9"/>
      <c r="B9434" s="10"/>
      <c r="C9434" s="9"/>
      <c r="D9434" s="11"/>
      <c r="E9434" s="11"/>
      <c r="F9434" s="9"/>
      <c r="G9434" s="9"/>
      <c r="H9434" s="9"/>
      <c r="I9434" s="9"/>
      <c r="J9434" s="9"/>
      <c r="K9434" s="9"/>
      <c r="L9434" s="9"/>
      <c r="M9434" s="9"/>
      <c r="N9434" s="9"/>
      <c r="O9434" s="12"/>
      <c r="P9434" s="9"/>
      <c r="Q9434" s="9"/>
    </row>
    <row r="9435" spans="1:17" x14ac:dyDescent="0.2">
      <c r="A9435" s="9"/>
      <c r="B9435" s="10"/>
      <c r="C9435" s="9"/>
      <c r="D9435" s="11"/>
      <c r="E9435" s="11"/>
      <c r="F9435" s="9"/>
      <c r="G9435" s="9"/>
      <c r="H9435" s="9"/>
      <c r="I9435" s="9"/>
      <c r="J9435" s="9"/>
      <c r="K9435" s="9"/>
      <c r="L9435" s="9"/>
      <c r="M9435" s="9"/>
      <c r="N9435" s="9"/>
      <c r="O9435" s="12"/>
      <c r="P9435" s="9"/>
      <c r="Q9435" s="9"/>
    </row>
    <row r="9436" spans="1:17" x14ac:dyDescent="0.2">
      <c r="A9436" s="9"/>
      <c r="B9436" s="10"/>
      <c r="C9436" s="9"/>
      <c r="D9436" s="11"/>
      <c r="E9436" s="11"/>
      <c r="F9436" s="9"/>
      <c r="G9436" s="9"/>
      <c r="H9436" s="9"/>
      <c r="I9436" s="9"/>
      <c r="J9436" s="9"/>
      <c r="K9436" s="9"/>
      <c r="L9436" s="9"/>
      <c r="M9436" s="9"/>
      <c r="N9436" s="9"/>
      <c r="O9436" s="12"/>
      <c r="P9436" s="9"/>
      <c r="Q9436" s="9"/>
    </row>
    <row r="9437" spans="1:17" x14ac:dyDescent="0.2">
      <c r="A9437" s="9"/>
      <c r="B9437" s="10"/>
      <c r="C9437" s="9"/>
      <c r="D9437" s="11"/>
      <c r="E9437" s="11"/>
      <c r="F9437" s="9"/>
      <c r="G9437" s="9"/>
      <c r="H9437" s="9"/>
      <c r="I9437" s="9"/>
      <c r="J9437" s="9"/>
      <c r="K9437" s="9"/>
      <c r="L9437" s="9"/>
      <c r="M9437" s="9"/>
      <c r="N9437" s="9"/>
      <c r="O9437" s="12"/>
      <c r="P9437" s="9"/>
      <c r="Q9437" s="9"/>
    </row>
    <row r="9438" spans="1:17" x14ac:dyDescent="0.2">
      <c r="A9438" s="9"/>
      <c r="B9438" s="10"/>
      <c r="C9438" s="9"/>
      <c r="D9438" s="11"/>
      <c r="E9438" s="11"/>
      <c r="F9438" s="9"/>
      <c r="G9438" s="9"/>
      <c r="H9438" s="9"/>
      <c r="I9438" s="9"/>
      <c r="J9438" s="9"/>
      <c r="K9438" s="9"/>
      <c r="L9438" s="9"/>
      <c r="M9438" s="9"/>
      <c r="N9438" s="9"/>
      <c r="O9438" s="12"/>
      <c r="P9438" s="9"/>
      <c r="Q9438" s="9"/>
    </row>
    <row r="9439" spans="1:17" x14ac:dyDescent="0.2">
      <c r="A9439" s="9"/>
      <c r="B9439" s="10"/>
      <c r="C9439" s="9"/>
      <c r="D9439" s="11"/>
      <c r="E9439" s="11"/>
      <c r="F9439" s="9"/>
      <c r="G9439" s="9"/>
      <c r="H9439" s="9"/>
      <c r="I9439" s="9"/>
      <c r="J9439" s="9"/>
      <c r="K9439" s="9"/>
      <c r="L9439" s="9"/>
      <c r="M9439" s="9"/>
      <c r="N9439" s="9"/>
      <c r="O9439" s="12"/>
      <c r="P9439" s="9"/>
      <c r="Q9439" s="9"/>
    </row>
    <row r="9440" spans="1:17" x14ac:dyDescent="0.2">
      <c r="A9440" s="9"/>
      <c r="B9440" s="10"/>
      <c r="C9440" s="9"/>
      <c r="D9440" s="11"/>
      <c r="E9440" s="11"/>
      <c r="F9440" s="9"/>
      <c r="G9440" s="9"/>
      <c r="H9440" s="9"/>
      <c r="I9440" s="9"/>
      <c r="J9440" s="9"/>
      <c r="K9440" s="9"/>
      <c r="L9440" s="9"/>
      <c r="M9440" s="9"/>
      <c r="N9440" s="9"/>
      <c r="O9440" s="12"/>
      <c r="P9440" s="9"/>
      <c r="Q9440" s="9"/>
    </row>
    <row r="9441" spans="1:17" x14ac:dyDescent="0.2">
      <c r="A9441" s="9"/>
      <c r="B9441" s="10"/>
      <c r="C9441" s="9"/>
      <c r="D9441" s="11"/>
      <c r="E9441" s="11"/>
      <c r="F9441" s="9"/>
      <c r="G9441" s="9"/>
      <c r="H9441" s="9"/>
      <c r="I9441" s="9"/>
      <c r="J9441" s="9"/>
      <c r="K9441" s="9"/>
      <c r="L9441" s="9"/>
      <c r="M9441" s="9"/>
      <c r="N9441" s="9"/>
      <c r="O9441" s="12"/>
      <c r="P9441" s="9"/>
      <c r="Q9441" s="9"/>
    </row>
    <row r="9442" spans="1:17" x14ac:dyDescent="0.2">
      <c r="A9442" s="9"/>
      <c r="B9442" s="10"/>
      <c r="C9442" s="9"/>
      <c r="D9442" s="11"/>
      <c r="E9442" s="11"/>
      <c r="F9442" s="9"/>
      <c r="G9442" s="9"/>
      <c r="H9442" s="9"/>
      <c r="I9442" s="9"/>
      <c r="J9442" s="9"/>
      <c r="K9442" s="9"/>
      <c r="L9442" s="9"/>
      <c r="M9442" s="9"/>
      <c r="N9442" s="9"/>
      <c r="O9442" s="12"/>
      <c r="P9442" s="9"/>
      <c r="Q9442" s="9"/>
    </row>
    <row r="9443" spans="1:17" x14ac:dyDescent="0.2">
      <c r="A9443" s="9"/>
      <c r="B9443" s="10"/>
      <c r="C9443" s="9"/>
      <c r="D9443" s="11"/>
      <c r="E9443" s="11"/>
      <c r="F9443" s="9"/>
      <c r="G9443" s="9"/>
      <c r="H9443" s="9"/>
      <c r="I9443" s="9"/>
      <c r="J9443" s="9"/>
      <c r="K9443" s="9"/>
      <c r="L9443" s="9"/>
      <c r="M9443" s="9"/>
      <c r="N9443" s="9"/>
      <c r="O9443" s="12"/>
      <c r="P9443" s="9"/>
      <c r="Q9443" s="9"/>
    </row>
    <row r="9444" spans="1:17" x14ac:dyDescent="0.2">
      <c r="A9444" s="9"/>
      <c r="B9444" s="10"/>
      <c r="C9444" s="9"/>
      <c r="D9444" s="11"/>
      <c r="E9444" s="11"/>
      <c r="F9444" s="9"/>
      <c r="G9444" s="9"/>
      <c r="H9444" s="9"/>
      <c r="I9444" s="9"/>
      <c r="J9444" s="9"/>
      <c r="K9444" s="9"/>
      <c r="L9444" s="9"/>
      <c r="M9444" s="9"/>
      <c r="N9444" s="9"/>
      <c r="O9444" s="12"/>
      <c r="P9444" s="9"/>
      <c r="Q9444" s="9"/>
    </row>
    <row r="9445" spans="1:17" x14ac:dyDescent="0.2">
      <c r="A9445" s="9"/>
      <c r="B9445" s="10"/>
      <c r="C9445" s="9"/>
      <c r="D9445" s="11"/>
      <c r="E9445" s="11"/>
      <c r="F9445" s="9"/>
      <c r="G9445" s="9"/>
      <c r="H9445" s="9"/>
      <c r="I9445" s="9"/>
      <c r="J9445" s="9"/>
      <c r="K9445" s="9"/>
      <c r="L9445" s="9"/>
      <c r="M9445" s="9"/>
      <c r="N9445" s="9"/>
      <c r="O9445" s="12"/>
      <c r="P9445" s="9"/>
      <c r="Q9445" s="9"/>
    </row>
    <row r="9446" spans="1:17" x14ac:dyDescent="0.2">
      <c r="A9446" s="9"/>
      <c r="B9446" s="10"/>
      <c r="C9446" s="9"/>
      <c r="D9446" s="11"/>
      <c r="E9446" s="11"/>
      <c r="F9446" s="9"/>
      <c r="G9446" s="9"/>
      <c r="H9446" s="9"/>
      <c r="I9446" s="9"/>
      <c r="J9446" s="9"/>
      <c r="K9446" s="9"/>
      <c r="L9446" s="9"/>
      <c r="M9446" s="9"/>
      <c r="N9446" s="9"/>
      <c r="O9446" s="12"/>
      <c r="P9446" s="9"/>
      <c r="Q9446" s="9"/>
    </row>
    <row r="9447" spans="1:17" x14ac:dyDescent="0.2">
      <c r="A9447" s="9"/>
      <c r="B9447" s="10"/>
      <c r="C9447" s="9"/>
      <c r="D9447" s="11"/>
      <c r="E9447" s="11"/>
      <c r="F9447" s="9"/>
      <c r="G9447" s="9"/>
      <c r="H9447" s="9"/>
      <c r="I9447" s="9"/>
      <c r="J9447" s="9"/>
      <c r="K9447" s="9"/>
      <c r="L9447" s="9"/>
      <c r="M9447" s="9"/>
      <c r="N9447" s="9"/>
      <c r="O9447" s="12"/>
      <c r="P9447" s="9"/>
      <c r="Q9447" s="9"/>
    </row>
    <row r="9448" spans="1:17" x14ac:dyDescent="0.2">
      <c r="A9448" s="9"/>
      <c r="B9448" s="10"/>
      <c r="C9448" s="9"/>
      <c r="D9448" s="11"/>
      <c r="E9448" s="11"/>
      <c r="F9448" s="9"/>
      <c r="G9448" s="9"/>
      <c r="H9448" s="9"/>
      <c r="I9448" s="9"/>
      <c r="J9448" s="9"/>
      <c r="K9448" s="9"/>
      <c r="L9448" s="9"/>
      <c r="M9448" s="9"/>
      <c r="N9448" s="9"/>
      <c r="O9448" s="12"/>
      <c r="P9448" s="9"/>
      <c r="Q9448" s="9"/>
    </row>
    <row r="9449" spans="1:17" x14ac:dyDescent="0.2">
      <c r="A9449" s="9"/>
      <c r="B9449" s="10"/>
      <c r="C9449" s="9"/>
      <c r="D9449" s="11"/>
      <c r="E9449" s="11"/>
      <c r="F9449" s="9"/>
      <c r="G9449" s="9"/>
      <c r="H9449" s="9"/>
      <c r="I9449" s="9"/>
      <c r="J9449" s="9"/>
      <c r="K9449" s="9"/>
      <c r="L9449" s="9"/>
      <c r="M9449" s="9"/>
      <c r="N9449" s="9"/>
      <c r="O9449" s="12"/>
      <c r="P9449" s="9"/>
      <c r="Q9449" s="9"/>
    </row>
    <row r="9450" spans="1:17" x14ac:dyDescent="0.2">
      <c r="A9450" s="9"/>
      <c r="B9450" s="10"/>
      <c r="C9450" s="9"/>
      <c r="D9450" s="11"/>
      <c r="E9450" s="11"/>
      <c r="F9450" s="9"/>
      <c r="G9450" s="9"/>
      <c r="H9450" s="9"/>
      <c r="I9450" s="9"/>
      <c r="J9450" s="9"/>
      <c r="K9450" s="9"/>
      <c r="L9450" s="9"/>
      <c r="M9450" s="9"/>
      <c r="N9450" s="9"/>
      <c r="O9450" s="12"/>
      <c r="P9450" s="9"/>
      <c r="Q9450" s="9"/>
    </row>
    <row r="9451" spans="1:17" x14ac:dyDescent="0.2">
      <c r="A9451" s="9"/>
      <c r="B9451" s="10"/>
      <c r="C9451" s="9"/>
      <c r="D9451" s="11"/>
      <c r="E9451" s="11"/>
      <c r="F9451" s="9"/>
      <c r="G9451" s="9"/>
      <c r="H9451" s="9"/>
      <c r="I9451" s="9"/>
      <c r="J9451" s="9"/>
      <c r="K9451" s="9"/>
      <c r="L9451" s="9"/>
      <c r="M9451" s="9"/>
      <c r="N9451" s="9"/>
      <c r="O9451" s="12"/>
      <c r="P9451" s="9"/>
      <c r="Q9451" s="9"/>
    </row>
    <row r="9452" spans="1:17" x14ac:dyDescent="0.2">
      <c r="A9452" s="9"/>
      <c r="B9452" s="10"/>
      <c r="C9452" s="9"/>
      <c r="D9452" s="11"/>
      <c r="E9452" s="11"/>
      <c r="F9452" s="9"/>
      <c r="G9452" s="9"/>
      <c r="H9452" s="9"/>
      <c r="I9452" s="9"/>
      <c r="J9452" s="9"/>
      <c r="K9452" s="9"/>
      <c r="L9452" s="9"/>
      <c r="M9452" s="9"/>
      <c r="N9452" s="9"/>
      <c r="O9452" s="12"/>
      <c r="P9452" s="9"/>
      <c r="Q9452" s="9"/>
    </row>
    <row r="9453" spans="1:17" x14ac:dyDescent="0.2">
      <c r="A9453" s="9"/>
      <c r="B9453" s="10"/>
      <c r="C9453" s="9"/>
      <c r="D9453" s="11"/>
      <c r="E9453" s="11"/>
      <c r="F9453" s="9"/>
      <c r="G9453" s="9"/>
      <c r="H9453" s="9"/>
      <c r="I9453" s="9"/>
      <c r="J9453" s="9"/>
      <c r="K9453" s="9"/>
      <c r="L9453" s="9"/>
      <c r="M9453" s="9"/>
      <c r="N9453" s="9"/>
      <c r="O9453" s="12"/>
      <c r="P9453" s="9"/>
      <c r="Q9453" s="9"/>
    </row>
    <row r="9454" spans="1:17" x14ac:dyDescent="0.2">
      <c r="A9454" s="9"/>
      <c r="B9454" s="10"/>
      <c r="C9454" s="9"/>
      <c r="D9454" s="11"/>
      <c r="E9454" s="11"/>
      <c r="F9454" s="9"/>
      <c r="G9454" s="9"/>
      <c r="H9454" s="9"/>
      <c r="I9454" s="9"/>
      <c r="J9454" s="9"/>
      <c r="K9454" s="9"/>
      <c r="L9454" s="9"/>
      <c r="M9454" s="9"/>
      <c r="N9454" s="9"/>
      <c r="O9454" s="12"/>
      <c r="P9454" s="9"/>
      <c r="Q9454" s="9"/>
    </row>
    <row r="9455" spans="1:17" x14ac:dyDescent="0.2">
      <c r="A9455" s="9"/>
      <c r="B9455" s="10"/>
      <c r="C9455" s="9"/>
      <c r="D9455" s="11"/>
      <c r="E9455" s="11"/>
      <c r="F9455" s="9"/>
      <c r="G9455" s="9"/>
      <c r="H9455" s="9"/>
      <c r="I9455" s="9"/>
      <c r="J9455" s="9"/>
      <c r="K9455" s="9"/>
      <c r="L9455" s="9"/>
      <c r="M9455" s="9"/>
      <c r="N9455" s="9"/>
      <c r="O9455" s="12"/>
      <c r="P9455" s="9"/>
      <c r="Q9455" s="9"/>
    </row>
    <row r="9456" spans="1:17" x14ac:dyDescent="0.2">
      <c r="A9456" s="9"/>
      <c r="B9456" s="10"/>
      <c r="C9456" s="9"/>
      <c r="D9456" s="11"/>
      <c r="E9456" s="11"/>
      <c r="F9456" s="9"/>
      <c r="G9456" s="9"/>
      <c r="H9456" s="9"/>
      <c r="I9456" s="9"/>
      <c r="J9456" s="9"/>
      <c r="K9456" s="9"/>
      <c r="L9456" s="9"/>
      <c r="M9456" s="9"/>
      <c r="N9456" s="9"/>
      <c r="O9456" s="12"/>
      <c r="P9456" s="9"/>
      <c r="Q9456" s="9"/>
    </row>
    <row r="9457" spans="1:17" x14ac:dyDescent="0.2">
      <c r="A9457" s="9"/>
      <c r="B9457" s="10"/>
      <c r="C9457" s="9"/>
      <c r="D9457" s="11"/>
      <c r="E9457" s="11"/>
      <c r="F9457" s="9"/>
      <c r="G9457" s="9"/>
      <c r="H9457" s="9"/>
      <c r="I9457" s="9"/>
      <c r="J9457" s="9"/>
      <c r="K9457" s="9"/>
      <c r="L9457" s="9"/>
      <c r="M9457" s="9"/>
      <c r="N9457" s="9"/>
      <c r="O9457" s="12"/>
      <c r="P9457" s="9"/>
      <c r="Q9457" s="9"/>
    </row>
    <row r="9458" spans="1:17" x14ac:dyDescent="0.2">
      <c r="A9458" s="9"/>
      <c r="B9458" s="10"/>
      <c r="C9458" s="9"/>
      <c r="D9458" s="11"/>
      <c r="E9458" s="11"/>
      <c r="F9458" s="9"/>
      <c r="G9458" s="9"/>
      <c r="H9458" s="9"/>
      <c r="I9458" s="9"/>
      <c r="J9458" s="9"/>
      <c r="K9458" s="9"/>
      <c r="L9458" s="9"/>
      <c r="M9458" s="9"/>
      <c r="N9458" s="9"/>
      <c r="O9458" s="12"/>
      <c r="P9458" s="9"/>
      <c r="Q9458" s="9"/>
    </row>
    <row r="9459" spans="1:17" x14ac:dyDescent="0.2">
      <c r="A9459" s="9"/>
      <c r="B9459" s="10"/>
      <c r="C9459" s="9"/>
      <c r="D9459" s="11"/>
      <c r="E9459" s="11"/>
      <c r="F9459" s="9"/>
      <c r="G9459" s="9"/>
      <c r="H9459" s="9"/>
      <c r="I9459" s="9"/>
      <c r="J9459" s="9"/>
      <c r="K9459" s="9"/>
      <c r="L9459" s="9"/>
      <c r="M9459" s="9"/>
      <c r="N9459" s="9"/>
      <c r="O9459" s="12"/>
      <c r="P9459" s="9"/>
      <c r="Q9459" s="9"/>
    </row>
    <row r="9460" spans="1:17" x14ac:dyDescent="0.2">
      <c r="A9460" s="9"/>
      <c r="B9460" s="10"/>
      <c r="C9460" s="9"/>
      <c r="D9460" s="11"/>
      <c r="E9460" s="11"/>
      <c r="F9460" s="9"/>
      <c r="G9460" s="9"/>
      <c r="H9460" s="9"/>
      <c r="I9460" s="9"/>
      <c r="J9460" s="9"/>
      <c r="K9460" s="9"/>
      <c r="L9460" s="9"/>
      <c r="M9460" s="9"/>
      <c r="N9460" s="9"/>
      <c r="O9460" s="12"/>
      <c r="P9460" s="9"/>
      <c r="Q9460" s="9"/>
    </row>
    <row r="9461" spans="1:17" x14ac:dyDescent="0.2">
      <c r="A9461" s="9"/>
      <c r="B9461" s="10"/>
      <c r="C9461" s="9"/>
      <c r="D9461" s="11"/>
      <c r="E9461" s="11"/>
      <c r="F9461" s="9"/>
      <c r="G9461" s="9"/>
      <c r="H9461" s="9"/>
      <c r="I9461" s="9"/>
      <c r="J9461" s="9"/>
      <c r="K9461" s="9"/>
      <c r="L9461" s="9"/>
      <c r="M9461" s="9"/>
      <c r="N9461" s="9"/>
      <c r="O9461" s="12"/>
      <c r="P9461" s="9"/>
      <c r="Q9461" s="9"/>
    </row>
    <row r="9462" spans="1:17" x14ac:dyDescent="0.2">
      <c r="A9462" s="9"/>
      <c r="B9462" s="10"/>
      <c r="C9462" s="9"/>
      <c r="D9462" s="11"/>
      <c r="E9462" s="11"/>
      <c r="F9462" s="9"/>
      <c r="G9462" s="9"/>
      <c r="H9462" s="9"/>
      <c r="I9462" s="9"/>
      <c r="J9462" s="9"/>
      <c r="K9462" s="9"/>
      <c r="L9462" s="9"/>
      <c r="M9462" s="9"/>
      <c r="N9462" s="9"/>
      <c r="O9462" s="12"/>
      <c r="P9462" s="9"/>
      <c r="Q9462" s="9"/>
    </row>
    <row r="9463" spans="1:17" x14ac:dyDescent="0.2">
      <c r="A9463" s="9"/>
      <c r="B9463" s="10"/>
      <c r="C9463" s="9"/>
      <c r="D9463" s="11"/>
      <c r="E9463" s="11"/>
      <c r="F9463" s="9"/>
      <c r="G9463" s="9"/>
      <c r="H9463" s="9"/>
      <c r="I9463" s="9"/>
      <c r="J9463" s="9"/>
      <c r="K9463" s="9"/>
      <c r="L9463" s="9"/>
      <c r="M9463" s="9"/>
      <c r="N9463" s="9"/>
      <c r="O9463" s="12"/>
      <c r="P9463" s="9"/>
      <c r="Q9463" s="9"/>
    </row>
    <row r="9464" spans="1:17" x14ac:dyDescent="0.2">
      <c r="A9464" s="9"/>
      <c r="B9464" s="10"/>
      <c r="C9464" s="9"/>
      <c r="D9464" s="11"/>
      <c r="E9464" s="11"/>
      <c r="F9464" s="9"/>
      <c r="G9464" s="9"/>
      <c r="H9464" s="9"/>
      <c r="I9464" s="9"/>
      <c r="J9464" s="9"/>
      <c r="K9464" s="9"/>
      <c r="L9464" s="9"/>
      <c r="M9464" s="9"/>
      <c r="N9464" s="9"/>
      <c r="O9464" s="12"/>
      <c r="P9464" s="9"/>
      <c r="Q9464" s="9"/>
    </row>
    <row r="9465" spans="1:17" x14ac:dyDescent="0.2">
      <c r="A9465" s="9"/>
      <c r="B9465" s="10"/>
      <c r="C9465" s="9"/>
      <c r="D9465" s="11"/>
      <c r="E9465" s="11"/>
      <c r="F9465" s="9"/>
      <c r="G9465" s="9"/>
      <c r="H9465" s="9"/>
      <c r="I9465" s="9"/>
      <c r="J9465" s="9"/>
      <c r="K9465" s="9"/>
      <c r="L9465" s="9"/>
      <c r="M9465" s="9"/>
      <c r="N9465" s="9"/>
      <c r="O9465" s="12"/>
      <c r="P9465" s="9"/>
      <c r="Q9465" s="9"/>
    </row>
    <row r="9466" spans="1:17" x14ac:dyDescent="0.2">
      <c r="A9466" s="9"/>
      <c r="B9466" s="10"/>
      <c r="C9466" s="9"/>
      <c r="D9466" s="11"/>
      <c r="E9466" s="11"/>
      <c r="F9466" s="9"/>
      <c r="G9466" s="9"/>
      <c r="H9466" s="9"/>
      <c r="I9466" s="9"/>
      <c r="J9466" s="9"/>
      <c r="K9466" s="9"/>
      <c r="L9466" s="9"/>
      <c r="M9466" s="9"/>
      <c r="N9466" s="9"/>
      <c r="O9466" s="12"/>
      <c r="P9466" s="9"/>
      <c r="Q9466" s="9"/>
    </row>
    <row r="9467" spans="1:17" x14ac:dyDescent="0.2">
      <c r="A9467" s="9"/>
      <c r="B9467" s="10"/>
      <c r="C9467" s="9"/>
      <c r="D9467" s="11"/>
      <c r="E9467" s="11"/>
      <c r="F9467" s="9"/>
      <c r="G9467" s="9"/>
      <c r="H9467" s="9"/>
      <c r="I9467" s="9"/>
      <c r="J9467" s="9"/>
      <c r="K9467" s="9"/>
      <c r="L9467" s="9"/>
      <c r="M9467" s="9"/>
      <c r="N9467" s="9"/>
      <c r="O9467" s="12"/>
      <c r="P9467" s="9"/>
      <c r="Q9467" s="9"/>
    </row>
    <row r="9468" spans="1:17" x14ac:dyDescent="0.2">
      <c r="A9468" s="9"/>
      <c r="B9468" s="10"/>
      <c r="C9468" s="9"/>
      <c r="D9468" s="11"/>
      <c r="E9468" s="11"/>
      <c r="F9468" s="9"/>
      <c r="G9468" s="9"/>
      <c r="H9468" s="9"/>
      <c r="I9468" s="9"/>
      <c r="J9468" s="9"/>
      <c r="K9468" s="9"/>
      <c r="L9468" s="9"/>
      <c r="M9468" s="9"/>
      <c r="N9468" s="9"/>
      <c r="O9468" s="12"/>
      <c r="P9468" s="9"/>
      <c r="Q9468" s="9"/>
    </row>
    <row r="9469" spans="1:17" x14ac:dyDescent="0.2">
      <c r="A9469" s="9"/>
      <c r="B9469" s="10"/>
      <c r="C9469" s="9"/>
      <c r="D9469" s="11"/>
      <c r="E9469" s="11"/>
      <c r="F9469" s="9"/>
      <c r="G9469" s="9"/>
      <c r="H9469" s="9"/>
      <c r="I9469" s="9"/>
      <c r="J9469" s="9"/>
      <c r="K9469" s="9"/>
      <c r="L9469" s="9"/>
      <c r="M9469" s="9"/>
      <c r="N9469" s="9"/>
      <c r="O9469" s="12"/>
      <c r="P9469" s="9"/>
      <c r="Q9469" s="9"/>
    </row>
    <row r="9470" spans="1:17" x14ac:dyDescent="0.2">
      <c r="A9470" s="9"/>
      <c r="B9470" s="10"/>
      <c r="C9470" s="9"/>
      <c r="D9470" s="11"/>
      <c r="E9470" s="11"/>
      <c r="F9470" s="9"/>
      <c r="G9470" s="9"/>
      <c r="H9470" s="9"/>
      <c r="I9470" s="9"/>
      <c r="J9470" s="9"/>
      <c r="K9470" s="9"/>
      <c r="L9470" s="9"/>
      <c r="M9470" s="9"/>
      <c r="N9470" s="9"/>
      <c r="O9470" s="12"/>
      <c r="P9470" s="9"/>
      <c r="Q9470" s="9"/>
    </row>
    <row r="9471" spans="1:17" x14ac:dyDescent="0.2">
      <c r="A9471" s="9"/>
      <c r="B9471" s="10"/>
      <c r="C9471" s="9"/>
      <c r="D9471" s="11"/>
      <c r="E9471" s="11"/>
      <c r="F9471" s="9"/>
      <c r="G9471" s="9"/>
      <c r="H9471" s="9"/>
      <c r="I9471" s="9"/>
      <c r="J9471" s="9"/>
      <c r="K9471" s="9"/>
      <c r="L9471" s="9"/>
      <c r="M9471" s="9"/>
      <c r="N9471" s="9"/>
      <c r="O9471" s="12"/>
      <c r="P9471" s="9"/>
      <c r="Q9471" s="9"/>
    </row>
    <row r="9472" spans="1:17" x14ac:dyDescent="0.2">
      <c r="A9472" s="9"/>
      <c r="B9472" s="10"/>
      <c r="C9472" s="9"/>
      <c r="D9472" s="11"/>
      <c r="E9472" s="11"/>
      <c r="F9472" s="9"/>
      <c r="G9472" s="9"/>
      <c r="H9472" s="9"/>
      <c r="I9472" s="9"/>
      <c r="J9472" s="9"/>
      <c r="K9472" s="9"/>
      <c r="L9472" s="9"/>
      <c r="M9472" s="9"/>
      <c r="N9472" s="9"/>
      <c r="O9472" s="12"/>
      <c r="P9472" s="9"/>
      <c r="Q9472" s="9"/>
    </row>
    <row r="9473" spans="1:17" x14ac:dyDescent="0.2">
      <c r="A9473" s="9"/>
      <c r="B9473" s="10"/>
      <c r="C9473" s="9"/>
      <c r="D9473" s="11"/>
      <c r="E9473" s="11"/>
      <c r="F9473" s="9"/>
      <c r="G9473" s="9"/>
      <c r="H9473" s="9"/>
      <c r="I9473" s="9"/>
      <c r="J9473" s="9"/>
      <c r="K9473" s="9"/>
      <c r="L9473" s="9"/>
      <c r="M9473" s="9"/>
      <c r="N9473" s="9"/>
      <c r="O9473" s="12"/>
      <c r="P9473" s="9"/>
      <c r="Q9473" s="9"/>
    </row>
    <row r="9474" spans="1:17" x14ac:dyDescent="0.2">
      <c r="A9474" s="9"/>
      <c r="B9474" s="10"/>
      <c r="C9474" s="9"/>
      <c r="D9474" s="11"/>
      <c r="E9474" s="11"/>
      <c r="F9474" s="9"/>
      <c r="G9474" s="9"/>
      <c r="H9474" s="9"/>
      <c r="I9474" s="9"/>
      <c r="J9474" s="9"/>
      <c r="K9474" s="9"/>
      <c r="L9474" s="9"/>
      <c r="M9474" s="9"/>
      <c r="N9474" s="9"/>
      <c r="O9474" s="12"/>
      <c r="P9474" s="9"/>
      <c r="Q9474" s="9"/>
    </row>
    <row r="9475" spans="1:17" x14ac:dyDescent="0.2">
      <c r="A9475" s="9"/>
      <c r="B9475" s="10"/>
      <c r="C9475" s="9"/>
      <c r="D9475" s="11"/>
      <c r="E9475" s="11"/>
      <c r="F9475" s="9"/>
      <c r="G9475" s="9"/>
      <c r="H9475" s="9"/>
      <c r="I9475" s="9"/>
      <c r="J9475" s="9"/>
      <c r="K9475" s="9"/>
      <c r="L9475" s="9"/>
      <c r="M9475" s="9"/>
      <c r="N9475" s="9"/>
      <c r="O9475" s="12"/>
      <c r="P9475" s="9"/>
      <c r="Q9475" s="9"/>
    </row>
    <row r="9476" spans="1:17" x14ac:dyDescent="0.2">
      <c r="A9476" s="9"/>
      <c r="B9476" s="10"/>
      <c r="C9476" s="9"/>
      <c r="D9476" s="11"/>
      <c r="E9476" s="11"/>
      <c r="F9476" s="9"/>
      <c r="G9476" s="9"/>
      <c r="H9476" s="9"/>
      <c r="I9476" s="9"/>
      <c r="J9476" s="9"/>
      <c r="K9476" s="9"/>
      <c r="L9476" s="9"/>
      <c r="M9476" s="9"/>
      <c r="N9476" s="9"/>
      <c r="O9476" s="12"/>
      <c r="P9476" s="9"/>
      <c r="Q9476" s="9"/>
    </row>
    <row r="9477" spans="1:17" x14ac:dyDescent="0.2">
      <c r="A9477" s="9"/>
      <c r="B9477" s="10"/>
      <c r="C9477" s="9"/>
      <c r="D9477" s="11"/>
      <c r="E9477" s="11"/>
      <c r="F9477" s="9"/>
      <c r="G9477" s="9"/>
      <c r="H9477" s="9"/>
      <c r="I9477" s="9"/>
      <c r="J9477" s="9"/>
      <c r="K9477" s="9"/>
      <c r="L9477" s="9"/>
      <c r="M9477" s="9"/>
      <c r="N9477" s="9"/>
      <c r="O9477" s="12"/>
      <c r="P9477" s="9"/>
      <c r="Q9477" s="9"/>
    </row>
    <row r="9478" spans="1:17" x14ac:dyDescent="0.2">
      <c r="A9478" s="9"/>
      <c r="B9478" s="10"/>
      <c r="C9478" s="9"/>
      <c r="D9478" s="11"/>
      <c r="E9478" s="11"/>
      <c r="F9478" s="9"/>
      <c r="G9478" s="9"/>
      <c r="H9478" s="9"/>
      <c r="I9478" s="9"/>
      <c r="J9478" s="9"/>
      <c r="K9478" s="9"/>
      <c r="L9478" s="9"/>
      <c r="M9478" s="9"/>
      <c r="N9478" s="9"/>
      <c r="O9478" s="12"/>
      <c r="P9478" s="9"/>
      <c r="Q9478" s="9"/>
    </row>
    <row r="9479" spans="1:17" x14ac:dyDescent="0.2">
      <c r="A9479" s="9"/>
      <c r="B9479" s="10"/>
      <c r="C9479" s="9"/>
      <c r="D9479" s="11"/>
      <c r="E9479" s="11"/>
      <c r="F9479" s="9"/>
      <c r="G9479" s="9"/>
      <c r="H9479" s="9"/>
      <c r="I9479" s="9"/>
      <c r="J9479" s="9"/>
      <c r="K9479" s="9"/>
      <c r="L9479" s="9"/>
      <c r="M9479" s="9"/>
      <c r="N9479" s="9"/>
      <c r="O9479" s="12"/>
      <c r="P9479" s="9"/>
      <c r="Q9479" s="9"/>
    </row>
    <row r="9480" spans="1:17" x14ac:dyDescent="0.2">
      <c r="A9480" s="9"/>
      <c r="B9480" s="10"/>
      <c r="C9480" s="9"/>
      <c r="D9480" s="11"/>
      <c r="E9480" s="11"/>
      <c r="F9480" s="9"/>
      <c r="G9480" s="9"/>
      <c r="H9480" s="9"/>
      <c r="I9480" s="9"/>
      <c r="J9480" s="9"/>
      <c r="K9480" s="9"/>
      <c r="L9480" s="9"/>
      <c r="M9480" s="9"/>
      <c r="N9480" s="9"/>
      <c r="O9480" s="12"/>
      <c r="P9480" s="9"/>
      <c r="Q9480" s="9"/>
    </row>
    <row r="9481" spans="1:17" x14ac:dyDescent="0.2">
      <c r="A9481" s="9"/>
      <c r="B9481" s="10"/>
      <c r="C9481" s="9"/>
      <c r="D9481" s="11"/>
      <c r="E9481" s="11"/>
      <c r="F9481" s="9"/>
      <c r="G9481" s="9"/>
      <c r="H9481" s="9"/>
      <c r="I9481" s="9"/>
      <c r="J9481" s="9"/>
      <c r="K9481" s="9"/>
      <c r="L9481" s="9"/>
      <c r="M9481" s="9"/>
      <c r="N9481" s="9"/>
      <c r="O9481" s="12"/>
      <c r="P9481" s="9"/>
      <c r="Q9481" s="9"/>
    </row>
    <row r="9482" spans="1:17" x14ac:dyDescent="0.2">
      <c r="A9482" s="9"/>
      <c r="B9482" s="10"/>
      <c r="C9482" s="9"/>
      <c r="D9482" s="11"/>
      <c r="E9482" s="11"/>
      <c r="F9482" s="9"/>
      <c r="G9482" s="9"/>
      <c r="H9482" s="9"/>
      <c r="I9482" s="9"/>
      <c r="J9482" s="9"/>
      <c r="K9482" s="9"/>
      <c r="L9482" s="9"/>
      <c r="M9482" s="9"/>
      <c r="N9482" s="9"/>
      <c r="O9482" s="12"/>
      <c r="P9482" s="9"/>
      <c r="Q9482" s="9"/>
    </row>
    <row r="9483" spans="1:17" x14ac:dyDescent="0.2">
      <c r="A9483" s="9"/>
      <c r="B9483" s="10"/>
      <c r="C9483" s="9"/>
      <c r="D9483" s="11"/>
      <c r="E9483" s="11"/>
      <c r="F9483" s="9"/>
      <c r="G9483" s="9"/>
      <c r="H9483" s="9"/>
      <c r="I9483" s="9"/>
      <c r="J9483" s="9"/>
      <c r="K9483" s="9"/>
      <c r="L9483" s="9"/>
      <c r="M9483" s="9"/>
      <c r="N9483" s="9"/>
      <c r="O9483" s="12"/>
      <c r="P9483" s="9"/>
      <c r="Q9483" s="9"/>
    </row>
    <row r="9484" spans="1:17" x14ac:dyDescent="0.2">
      <c r="A9484" s="9"/>
      <c r="B9484" s="10"/>
      <c r="C9484" s="9"/>
      <c r="D9484" s="11"/>
      <c r="E9484" s="11"/>
      <c r="F9484" s="9"/>
      <c r="G9484" s="9"/>
      <c r="H9484" s="9"/>
      <c r="I9484" s="9"/>
      <c r="J9484" s="9"/>
      <c r="K9484" s="9"/>
      <c r="L9484" s="9"/>
      <c r="M9484" s="9"/>
      <c r="N9484" s="9"/>
      <c r="O9484" s="12"/>
      <c r="P9484" s="9"/>
      <c r="Q9484" s="9"/>
    </row>
    <row r="9485" spans="1:17" x14ac:dyDescent="0.2">
      <c r="A9485" s="9"/>
      <c r="B9485" s="10"/>
      <c r="C9485" s="9"/>
      <c r="D9485" s="11"/>
      <c r="E9485" s="11"/>
      <c r="F9485" s="9"/>
      <c r="G9485" s="9"/>
      <c r="H9485" s="9"/>
      <c r="I9485" s="9"/>
      <c r="J9485" s="9"/>
      <c r="K9485" s="9"/>
      <c r="L9485" s="9"/>
      <c r="M9485" s="9"/>
      <c r="N9485" s="9"/>
      <c r="O9485" s="12"/>
      <c r="P9485" s="9"/>
      <c r="Q9485" s="9"/>
    </row>
    <row r="9486" spans="1:17" x14ac:dyDescent="0.2">
      <c r="A9486" s="9"/>
      <c r="B9486" s="10"/>
      <c r="C9486" s="9"/>
      <c r="D9486" s="11"/>
      <c r="E9486" s="11"/>
      <c r="F9486" s="9"/>
      <c r="G9486" s="9"/>
      <c r="H9486" s="9"/>
      <c r="I9486" s="9"/>
      <c r="J9486" s="9"/>
      <c r="K9486" s="9"/>
      <c r="L9486" s="9"/>
      <c r="M9486" s="9"/>
      <c r="N9486" s="9"/>
      <c r="O9486" s="12"/>
      <c r="P9486" s="9"/>
      <c r="Q9486" s="9"/>
    </row>
    <row r="9487" spans="1:17" x14ac:dyDescent="0.2">
      <c r="A9487" s="9"/>
      <c r="B9487" s="10"/>
      <c r="C9487" s="9"/>
      <c r="D9487" s="11"/>
      <c r="E9487" s="11"/>
      <c r="F9487" s="9"/>
      <c r="G9487" s="9"/>
      <c r="H9487" s="9"/>
      <c r="I9487" s="9"/>
      <c r="J9487" s="9"/>
      <c r="K9487" s="9"/>
      <c r="L9487" s="9"/>
      <c r="M9487" s="9"/>
      <c r="N9487" s="9"/>
      <c r="O9487" s="12"/>
      <c r="P9487" s="9"/>
      <c r="Q9487" s="9"/>
    </row>
    <row r="9488" spans="1:17" x14ac:dyDescent="0.2">
      <c r="A9488" s="9"/>
      <c r="B9488" s="10"/>
      <c r="C9488" s="9"/>
      <c r="D9488" s="11"/>
      <c r="E9488" s="11"/>
      <c r="F9488" s="9"/>
      <c r="G9488" s="9"/>
      <c r="H9488" s="9"/>
      <c r="I9488" s="9"/>
      <c r="J9488" s="9"/>
      <c r="K9488" s="9"/>
      <c r="L9488" s="9"/>
      <c r="M9488" s="9"/>
      <c r="N9488" s="9"/>
      <c r="O9488" s="12"/>
      <c r="P9488" s="9"/>
      <c r="Q9488" s="9"/>
    </row>
    <row r="9489" spans="1:17" x14ac:dyDescent="0.2">
      <c r="A9489" s="9"/>
      <c r="B9489" s="10"/>
      <c r="C9489" s="9"/>
      <c r="D9489" s="11"/>
      <c r="E9489" s="11"/>
      <c r="F9489" s="9"/>
      <c r="G9489" s="9"/>
      <c r="H9489" s="9"/>
      <c r="I9489" s="9"/>
      <c r="J9489" s="9"/>
      <c r="K9489" s="9"/>
      <c r="L9489" s="9"/>
      <c r="M9489" s="9"/>
      <c r="N9489" s="9"/>
      <c r="O9489" s="12"/>
      <c r="P9489" s="9"/>
      <c r="Q9489" s="9"/>
    </row>
    <row r="9490" spans="1:17" x14ac:dyDescent="0.2">
      <c r="A9490" s="9"/>
      <c r="B9490" s="10"/>
      <c r="C9490" s="9"/>
      <c r="D9490" s="11"/>
      <c r="E9490" s="11"/>
      <c r="F9490" s="9"/>
      <c r="G9490" s="9"/>
      <c r="H9490" s="9"/>
      <c r="I9490" s="9"/>
      <c r="J9490" s="9"/>
      <c r="K9490" s="9"/>
      <c r="L9490" s="9"/>
      <c r="M9490" s="9"/>
      <c r="N9490" s="9"/>
      <c r="O9490" s="12"/>
      <c r="P9490" s="9"/>
      <c r="Q9490" s="9"/>
    </row>
    <row r="9491" spans="1:17" x14ac:dyDescent="0.2">
      <c r="A9491" s="9"/>
      <c r="B9491" s="10"/>
      <c r="C9491" s="9"/>
      <c r="D9491" s="11"/>
      <c r="E9491" s="11"/>
      <c r="F9491" s="9"/>
      <c r="G9491" s="9"/>
      <c r="H9491" s="9"/>
      <c r="I9491" s="9"/>
      <c r="J9491" s="9"/>
      <c r="K9491" s="9"/>
      <c r="L9491" s="9"/>
      <c r="M9491" s="9"/>
      <c r="N9491" s="9"/>
      <c r="O9491" s="12"/>
      <c r="P9491" s="9"/>
      <c r="Q9491" s="9"/>
    </row>
    <row r="9492" spans="1:17" x14ac:dyDescent="0.2">
      <c r="A9492" s="9"/>
      <c r="B9492" s="10"/>
      <c r="C9492" s="9"/>
      <c r="D9492" s="11"/>
      <c r="E9492" s="11"/>
      <c r="F9492" s="9"/>
      <c r="G9492" s="9"/>
      <c r="H9492" s="9"/>
      <c r="I9492" s="9"/>
      <c r="J9492" s="9"/>
      <c r="K9492" s="9"/>
      <c r="L9492" s="9"/>
      <c r="M9492" s="9"/>
      <c r="N9492" s="9"/>
      <c r="O9492" s="12"/>
      <c r="P9492" s="9"/>
      <c r="Q9492" s="9"/>
    </row>
    <row r="9493" spans="1:17" x14ac:dyDescent="0.2">
      <c r="A9493" s="9"/>
      <c r="B9493" s="10"/>
      <c r="C9493" s="9"/>
      <c r="D9493" s="11"/>
      <c r="E9493" s="11"/>
      <c r="F9493" s="9"/>
      <c r="G9493" s="9"/>
      <c r="H9493" s="9"/>
      <c r="I9493" s="9"/>
      <c r="J9493" s="9"/>
      <c r="K9493" s="9"/>
      <c r="L9493" s="9"/>
      <c r="M9493" s="9"/>
      <c r="N9493" s="9"/>
      <c r="O9493" s="12"/>
      <c r="P9493" s="9"/>
      <c r="Q9493" s="9"/>
    </row>
    <row r="9494" spans="1:17" x14ac:dyDescent="0.2">
      <c r="A9494" s="9"/>
      <c r="B9494" s="10"/>
      <c r="C9494" s="9"/>
      <c r="D9494" s="11"/>
      <c r="E9494" s="11"/>
      <c r="F9494" s="9"/>
      <c r="G9494" s="9"/>
      <c r="H9494" s="9"/>
      <c r="I9494" s="9"/>
      <c r="J9494" s="9"/>
      <c r="K9494" s="9"/>
      <c r="L9494" s="9"/>
      <c r="M9494" s="9"/>
      <c r="N9494" s="9"/>
      <c r="O9494" s="12"/>
      <c r="P9494" s="9"/>
      <c r="Q9494" s="9"/>
    </row>
    <row r="9495" spans="1:17" x14ac:dyDescent="0.2">
      <c r="A9495" s="9"/>
      <c r="B9495" s="10"/>
      <c r="C9495" s="9"/>
      <c r="D9495" s="11"/>
      <c r="E9495" s="11"/>
      <c r="F9495" s="9"/>
      <c r="G9495" s="9"/>
      <c r="H9495" s="9"/>
      <c r="I9495" s="9"/>
      <c r="J9495" s="9"/>
      <c r="K9495" s="9"/>
      <c r="L9495" s="9"/>
      <c r="M9495" s="9"/>
      <c r="N9495" s="9"/>
      <c r="O9495" s="12"/>
      <c r="P9495" s="9"/>
      <c r="Q9495" s="9"/>
    </row>
    <row r="9496" spans="1:17" x14ac:dyDescent="0.2">
      <c r="A9496" s="9"/>
      <c r="B9496" s="10"/>
      <c r="C9496" s="9"/>
      <c r="D9496" s="11"/>
      <c r="E9496" s="11"/>
      <c r="F9496" s="9"/>
      <c r="G9496" s="9"/>
      <c r="H9496" s="9"/>
      <c r="I9496" s="9"/>
      <c r="J9496" s="9"/>
      <c r="K9496" s="9"/>
      <c r="L9496" s="9"/>
      <c r="M9496" s="9"/>
      <c r="N9496" s="9"/>
      <c r="O9496" s="12"/>
      <c r="P9496" s="9"/>
      <c r="Q9496" s="9"/>
    </row>
    <row r="9497" spans="1:17" x14ac:dyDescent="0.2">
      <c r="A9497" s="9"/>
      <c r="B9497" s="10"/>
      <c r="C9497" s="9"/>
      <c r="D9497" s="11"/>
      <c r="E9497" s="11"/>
      <c r="F9497" s="9"/>
      <c r="G9497" s="9"/>
      <c r="H9497" s="9"/>
      <c r="I9497" s="9"/>
      <c r="J9497" s="9"/>
      <c r="K9497" s="9"/>
      <c r="L9497" s="9"/>
      <c r="M9497" s="9"/>
      <c r="N9497" s="9"/>
      <c r="O9497" s="12"/>
      <c r="P9497" s="9"/>
      <c r="Q9497" s="9"/>
    </row>
    <row r="9498" spans="1:17" x14ac:dyDescent="0.2">
      <c r="A9498" s="9"/>
      <c r="B9498" s="10"/>
      <c r="C9498" s="9"/>
      <c r="D9498" s="11"/>
      <c r="E9498" s="11"/>
      <c r="F9498" s="9"/>
      <c r="G9498" s="9"/>
      <c r="H9498" s="9"/>
      <c r="I9498" s="9"/>
      <c r="J9498" s="9"/>
      <c r="K9498" s="9"/>
      <c r="L9498" s="9"/>
      <c r="M9498" s="9"/>
      <c r="N9498" s="9"/>
      <c r="O9498" s="12"/>
      <c r="P9498" s="9"/>
      <c r="Q9498" s="9"/>
    </row>
    <row r="9499" spans="1:17" x14ac:dyDescent="0.2">
      <c r="A9499" s="9"/>
      <c r="B9499" s="10"/>
      <c r="C9499" s="9"/>
      <c r="D9499" s="11"/>
      <c r="E9499" s="11"/>
      <c r="F9499" s="9"/>
      <c r="G9499" s="9"/>
      <c r="H9499" s="9"/>
      <c r="I9499" s="9"/>
      <c r="J9499" s="9"/>
      <c r="K9499" s="9"/>
      <c r="L9499" s="9"/>
      <c r="M9499" s="9"/>
      <c r="N9499" s="9"/>
      <c r="O9499" s="12"/>
      <c r="P9499" s="9"/>
      <c r="Q9499" s="9"/>
    </row>
    <row r="9500" spans="1:17" x14ac:dyDescent="0.2">
      <c r="A9500" s="9"/>
      <c r="B9500" s="10"/>
      <c r="C9500" s="9"/>
      <c r="D9500" s="11"/>
      <c r="E9500" s="11"/>
      <c r="F9500" s="9"/>
      <c r="G9500" s="9"/>
      <c r="H9500" s="9"/>
      <c r="I9500" s="9"/>
      <c r="J9500" s="9"/>
      <c r="K9500" s="9"/>
      <c r="L9500" s="9"/>
      <c r="M9500" s="9"/>
      <c r="N9500" s="9"/>
      <c r="O9500" s="12"/>
      <c r="P9500" s="9"/>
      <c r="Q9500" s="9"/>
    </row>
    <row r="9501" spans="1:17" x14ac:dyDescent="0.2">
      <c r="A9501" s="9"/>
      <c r="B9501" s="10"/>
      <c r="C9501" s="9"/>
      <c r="D9501" s="11"/>
      <c r="E9501" s="11"/>
      <c r="F9501" s="9"/>
      <c r="G9501" s="9"/>
      <c r="H9501" s="9"/>
      <c r="I9501" s="9"/>
      <c r="J9501" s="9"/>
      <c r="K9501" s="9"/>
      <c r="L9501" s="9"/>
      <c r="M9501" s="9"/>
      <c r="N9501" s="9"/>
      <c r="O9501" s="12"/>
      <c r="P9501" s="9"/>
      <c r="Q9501" s="9"/>
    </row>
    <row r="9502" spans="1:17" x14ac:dyDescent="0.2">
      <c r="A9502" s="9"/>
      <c r="B9502" s="10"/>
      <c r="C9502" s="9"/>
      <c r="D9502" s="11"/>
      <c r="E9502" s="11"/>
      <c r="F9502" s="9"/>
      <c r="G9502" s="9"/>
      <c r="H9502" s="9"/>
      <c r="I9502" s="9"/>
      <c r="J9502" s="9"/>
      <c r="K9502" s="9"/>
      <c r="L9502" s="9"/>
      <c r="M9502" s="9"/>
      <c r="N9502" s="9"/>
      <c r="O9502" s="12"/>
      <c r="P9502" s="9"/>
      <c r="Q9502" s="9"/>
    </row>
    <row r="9503" spans="1:17" x14ac:dyDescent="0.2">
      <c r="A9503" s="9"/>
      <c r="B9503" s="10"/>
      <c r="C9503" s="9"/>
      <c r="D9503" s="11"/>
      <c r="E9503" s="11"/>
      <c r="F9503" s="9"/>
      <c r="G9503" s="9"/>
      <c r="H9503" s="9"/>
      <c r="I9503" s="9"/>
      <c r="J9503" s="9"/>
      <c r="K9503" s="9"/>
      <c r="L9503" s="9"/>
      <c r="M9503" s="9"/>
      <c r="N9503" s="9"/>
      <c r="O9503" s="12"/>
      <c r="P9503" s="9"/>
      <c r="Q9503" s="9"/>
    </row>
    <row r="9504" spans="1:17" x14ac:dyDescent="0.2">
      <c r="A9504" s="9"/>
      <c r="B9504" s="10"/>
      <c r="C9504" s="9"/>
      <c r="D9504" s="11"/>
      <c r="E9504" s="11"/>
      <c r="F9504" s="9"/>
      <c r="G9504" s="9"/>
      <c r="H9504" s="9"/>
      <c r="I9504" s="9"/>
      <c r="J9504" s="9"/>
      <c r="K9504" s="9"/>
      <c r="L9504" s="9"/>
      <c r="M9504" s="9"/>
      <c r="N9504" s="9"/>
      <c r="O9504" s="12"/>
      <c r="P9504" s="9"/>
      <c r="Q9504" s="9"/>
    </row>
    <row r="9505" spans="1:17" x14ac:dyDescent="0.2">
      <c r="A9505" s="9"/>
      <c r="B9505" s="10"/>
      <c r="C9505" s="9"/>
      <c r="D9505" s="11"/>
      <c r="E9505" s="11"/>
      <c r="F9505" s="9"/>
      <c r="G9505" s="9"/>
      <c r="H9505" s="9"/>
      <c r="I9505" s="9"/>
      <c r="J9505" s="9"/>
      <c r="K9505" s="9"/>
      <c r="L9505" s="9"/>
      <c r="M9505" s="9"/>
      <c r="N9505" s="9"/>
      <c r="O9505" s="12"/>
      <c r="P9505" s="9"/>
      <c r="Q9505" s="9"/>
    </row>
    <row r="9506" spans="1:17" x14ac:dyDescent="0.2">
      <c r="A9506" s="9"/>
      <c r="B9506" s="10"/>
      <c r="C9506" s="9"/>
      <c r="D9506" s="11"/>
      <c r="E9506" s="11"/>
      <c r="F9506" s="9"/>
      <c r="G9506" s="9"/>
      <c r="H9506" s="9"/>
      <c r="I9506" s="9"/>
      <c r="J9506" s="9"/>
      <c r="K9506" s="9"/>
      <c r="L9506" s="9"/>
      <c r="M9506" s="9"/>
      <c r="N9506" s="9"/>
      <c r="O9506" s="12"/>
      <c r="P9506" s="9"/>
      <c r="Q9506" s="9"/>
    </row>
    <row r="9507" spans="1:17" x14ac:dyDescent="0.2">
      <c r="A9507" s="9"/>
      <c r="B9507" s="10"/>
      <c r="C9507" s="9"/>
      <c r="D9507" s="11"/>
      <c r="E9507" s="11"/>
      <c r="F9507" s="9"/>
      <c r="G9507" s="9"/>
      <c r="H9507" s="9"/>
      <c r="I9507" s="9"/>
      <c r="J9507" s="9"/>
      <c r="K9507" s="9"/>
      <c r="L9507" s="9"/>
      <c r="M9507" s="9"/>
      <c r="N9507" s="9"/>
      <c r="O9507" s="12"/>
      <c r="P9507" s="9"/>
      <c r="Q9507" s="9"/>
    </row>
    <row r="9508" spans="1:17" x14ac:dyDescent="0.2">
      <c r="A9508" s="9"/>
      <c r="B9508" s="10"/>
      <c r="C9508" s="9"/>
      <c r="D9508" s="11"/>
      <c r="E9508" s="11"/>
      <c r="F9508" s="9"/>
      <c r="G9508" s="9"/>
      <c r="H9508" s="9"/>
      <c r="I9508" s="9"/>
      <c r="J9508" s="9"/>
      <c r="K9508" s="9"/>
      <c r="L9508" s="9"/>
      <c r="M9508" s="9"/>
      <c r="N9508" s="9"/>
      <c r="O9508" s="12"/>
      <c r="P9508" s="9"/>
      <c r="Q9508" s="9"/>
    </row>
    <row r="9509" spans="1:17" x14ac:dyDescent="0.2">
      <c r="A9509" s="9"/>
      <c r="B9509" s="10"/>
      <c r="C9509" s="9"/>
      <c r="D9509" s="11"/>
      <c r="E9509" s="11"/>
      <c r="F9509" s="9"/>
      <c r="G9509" s="9"/>
      <c r="H9509" s="9"/>
      <c r="I9509" s="9"/>
      <c r="J9509" s="9"/>
      <c r="K9509" s="9"/>
      <c r="L9509" s="9"/>
      <c r="M9509" s="9"/>
      <c r="N9509" s="9"/>
      <c r="O9509" s="12"/>
      <c r="P9509" s="9"/>
      <c r="Q9509" s="9"/>
    </row>
    <row r="9510" spans="1:17" x14ac:dyDescent="0.2">
      <c r="A9510" s="9"/>
      <c r="B9510" s="10"/>
      <c r="C9510" s="9"/>
      <c r="D9510" s="11"/>
      <c r="E9510" s="11"/>
      <c r="F9510" s="9"/>
      <c r="G9510" s="9"/>
      <c r="H9510" s="9"/>
      <c r="I9510" s="9"/>
      <c r="J9510" s="9"/>
      <c r="K9510" s="9"/>
      <c r="L9510" s="9"/>
      <c r="M9510" s="9"/>
      <c r="N9510" s="9"/>
      <c r="O9510" s="12"/>
      <c r="P9510" s="9"/>
      <c r="Q9510" s="9"/>
    </row>
    <row r="9511" spans="1:17" x14ac:dyDescent="0.2">
      <c r="A9511" s="9"/>
      <c r="B9511" s="10"/>
      <c r="C9511" s="9"/>
      <c r="D9511" s="11"/>
      <c r="E9511" s="11"/>
      <c r="F9511" s="9"/>
      <c r="G9511" s="9"/>
      <c r="H9511" s="9"/>
      <c r="I9511" s="9"/>
      <c r="J9511" s="9"/>
      <c r="K9511" s="9"/>
      <c r="L9511" s="9"/>
      <c r="M9511" s="9"/>
      <c r="N9511" s="9"/>
      <c r="O9511" s="12"/>
      <c r="P9511" s="9"/>
      <c r="Q9511" s="9"/>
    </row>
    <row r="9512" spans="1:17" x14ac:dyDescent="0.2">
      <c r="A9512" s="9"/>
      <c r="B9512" s="10"/>
      <c r="C9512" s="9"/>
      <c r="D9512" s="11"/>
      <c r="E9512" s="11"/>
      <c r="F9512" s="9"/>
      <c r="G9512" s="9"/>
      <c r="H9512" s="9"/>
      <c r="I9512" s="9"/>
      <c r="J9512" s="9"/>
      <c r="K9512" s="9"/>
      <c r="L9512" s="9"/>
      <c r="M9512" s="9"/>
      <c r="N9512" s="9"/>
      <c r="O9512" s="12"/>
      <c r="P9512" s="9"/>
      <c r="Q9512" s="9"/>
    </row>
    <row r="9513" spans="1:17" x14ac:dyDescent="0.2">
      <c r="A9513" s="9"/>
      <c r="B9513" s="10"/>
      <c r="C9513" s="9"/>
      <c r="D9513" s="11"/>
      <c r="E9513" s="11"/>
      <c r="F9513" s="9"/>
      <c r="G9513" s="9"/>
      <c r="H9513" s="9"/>
      <c r="I9513" s="9"/>
      <c r="J9513" s="9"/>
      <c r="K9513" s="9"/>
      <c r="L9513" s="9"/>
      <c r="M9513" s="9"/>
      <c r="N9513" s="9"/>
      <c r="O9513" s="12"/>
      <c r="P9513" s="9"/>
      <c r="Q9513" s="9"/>
    </row>
    <row r="9514" spans="1:17" x14ac:dyDescent="0.2">
      <c r="A9514" s="9"/>
      <c r="B9514" s="10"/>
      <c r="C9514" s="9"/>
      <c r="D9514" s="11"/>
      <c r="E9514" s="11"/>
      <c r="F9514" s="9"/>
      <c r="G9514" s="9"/>
      <c r="H9514" s="9"/>
      <c r="I9514" s="9"/>
      <c r="J9514" s="9"/>
      <c r="K9514" s="9"/>
      <c r="L9514" s="9"/>
      <c r="M9514" s="9"/>
      <c r="N9514" s="9"/>
      <c r="O9514" s="12"/>
      <c r="P9514" s="9"/>
      <c r="Q9514" s="9"/>
    </row>
    <row r="9515" spans="1:17" x14ac:dyDescent="0.2">
      <c r="A9515" s="9"/>
      <c r="B9515" s="10"/>
      <c r="C9515" s="9"/>
      <c r="D9515" s="11"/>
      <c r="E9515" s="11"/>
      <c r="F9515" s="9"/>
      <c r="G9515" s="9"/>
      <c r="H9515" s="9"/>
      <c r="I9515" s="9"/>
      <c r="J9515" s="9"/>
      <c r="K9515" s="9"/>
      <c r="L9515" s="9"/>
      <c r="M9515" s="9"/>
      <c r="N9515" s="9"/>
      <c r="O9515" s="12"/>
      <c r="P9515" s="9"/>
      <c r="Q9515" s="9"/>
    </row>
    <row r="9516" spans="1:17" x14ac:dyDescent="0.2">
      <c r="A9516" s="9"/>
      <c r="B9516" s="10"/>
      <c r="C9516" s="9"/>
      <c r="D9516" s="11"/>
      <c r="E9516" s="11"/>
      <c r="F9516" s="9"/>
      <c r="G9516" s="9"/>
      <c r="H9516" s="9"/>
      <c r="I9516" s="9"/>
      <c r="J9516" s="9"/>
      <c r="K9516" s="9"/>
      <c r="L9516" s="9"/>
      <c r="M9516" s="9"/>
      <c r="N9516" s="9"/>
      <c r="O9516" s="12"/>
      <c r="P9516" s="9"/>
      <c r="Q9516" s="9"/>
    </row>
    <row r="9517" spans="1:17" x14ac:dyDescent="0.2">
      <c r="A9517" s="9"/>
      <c r="B9517" s="10"/>
      <c r="C9517" s="9"/>
      <c r="D9517" s="11"/>
      <c r="E9517" s="11"/>
      <c r="F9517" s="9"/>
      <c r="G9517" s="9"/>
      <c r="H9517" s="9"/>
      <c r="I9517" s="9"/>
      <c r="J9517" s="9"/>
      <c r="K9517" s="9"/>
      <c r="L9517" s="9"/>
      <c r="M9517" s="9"/>
      <c r="N9517" s="9"/>
      <c r="O9517" s="12"/>
      <c r="P9517" s="9"/>
      <c r="Q9517" s="9"/>
    </row>
    <row r="9518" spans="1:17" x14ac:dyDescent="0.2">
      <c r="A9518" s="9"/>
      <c r="B9518" s="10"/>
      <c r="C9518" s="9"/>
      <c r="D9518" s="11"/>
      <c r="E9518" s="11"/>
      <c r="F9518" s="9"/>
      <c r="G9518" s="9"/>
      <c r="H9518" s="9"/>
      <c r="I9518" s="9"/>
      <c r="J9518" s="9"/>
      <c r="K9518" s="9"/>
      <c r="L9518" s="9"/>
      <c r="M9518" s="9"/>
      <c r="N9518" s="9"/>
      <c r="O9518" s="12"/>
      <c r="P9518" s="9"/>
      <c r="Q9518" s="9"/>
    </row>
    <row r="9519" spans="1:17" x14ac:dyDescent="0.2">
      <c r="A9519" s="9"/>
      <c r="B9519" s="10"/>
      <c r="C9519" s="9"/>
      <c r="D9519" s="11"/>
      <c r="E9519" s="11"/>
      <c r="F9519" s="9"/>
      <c r="G9519" s="9"/>
      <c r="H9519" s="9"/>
      <c r="I9519" s="9"/>
      <c r="J9519" s="9"/>
      <c r="K9519" s="9"/>
      <c r="L9519" s="9"/>
      <c r="M9519" s="9"/>
      <c r="N9519" s="9"/>
      <c r="O9519" s="12"/>
      <c r="P9519" s="9"/>
      <c r="Q9519" s="9"/>
    </row>
    <row r="9520" spans="1:17" x14ac:dyDescent="0.2">
      <c r="A9520" s="9"/>
      <c r="B9520" s="10"/>
      <c r="C9520" s="9"/>
      <c r="D9520" s="11"/>
      <c r="E9520" s="11"/>
      <c r="F9520" s="9"/>
      <c r="G9520" s="9"/>
      <c r="H9520" s="9"/>
      <c r="I9520" s="9"/>
      <c r="J9520" s="9"/>
      <c r="K9520" s="9"/>
      <c r="L9520" s="9"/>
      <c r="M9520" s="9"/>
      <c r="N9520" s="9"/>
      <c r="O9520" s="12"/>
      <c r="P9520" s="9"/>
      <c r="Q9520" s="9"/>
    </row>
    <row r="9521" spans="1:17" x14ac:dyDescent="0.2">
      <c r="A9521" s="9"/>
      <c r="B9521" s="10"/>
      <c r="C9521" s="9"/>
      <c r="D9521" s="11"/>
      <c r="E9521" s="11"/>
      <c r="F9521" s="9"/>
      <c r="G9521" s="9"/>
      <c r="H9521" s="9"/>
      <c r="I9521" s="9"/>
      <c r="J9521" s="9"/>
      <c r="K9521" s="9"/>
      <c r="L9521" s="9"/>
      <c r="M9521" s="9"/>
      <c r="N9521" s="9"/>
      <c r="O9521" s="12"/>
      <c r="P9521" s="9"/>
      <c r="Q9521" s="9"/>
    </row>
    <row r="9522" spans="1:17" x14ac:dyDescent="0.2">
      <c r="A9522" s="9"/>
      <c r="B9522" s="10"/>
      <c r="C9522" s="9"/>
      <c r="D9522" s="11"/>
      <c r="E9522" s="11"/>
      <c r="F9522" s="9"/>
      <c r="G9522" s="9"/>
      <c r="H9522" s="9"/>
      <c r="I9522" s="9"/>
      <c r="J9522" s="9"/>
      <c r="K9522" s="9"/>
      <c r="L9522" s="9"/>
      <c r="M9522" s="9"/>
      <c r="N9522" s="9"/>
      <c r="O9522" s="12"/>
      <c r="P9522" s="9"/>
      <c r="Q9522" s="9"/>
    </row>
    <row r="9523" spans="1:17" x14ac:dyDescent="0.2">
      <c r="A9523" s="9"/>
      <c r="B9523" s="10"/>
      <c r="C9523" s="9"/>
      <c r="D9523" s="11"/>
      <c r="E9523" s="11"/>
      <c r="F9523" s="9"/>
      <c r="G9523" s="9"/>
      <c r="H9523" s="9"/>
      <c r="I9523" s="9"/>
      <c r="J9523" s="9"/>
      <c r="K9523" s="9"/>
      <c r="L9523" s="9"/>
      <c r="M9523" s="9"/>
      <c r="N9523" s="9"/>
      <c r="O9523" s="12"/>
      <c r="P9523" s="9"/>
      <c r="Q9523" s="9"/>
    </row>
    <row r="9524" spans="1:17" x14ac:dyDescent="0.2">
      <c r="A9524" s="9"/>
      <c r="B9524" s="10"/>
      <c r="C9524" s="9"/>
      <c r="D9524" s="11"/>
      <c r="E9524" s="11"/>
      <c r="F9524" s="9"/>
      <c r="G9524" s="9"/>
      <c r="H9524" s="9"/>
      <c r="I9524" s="9"/>
      <c r="J9524" s="9"/>
      <c r="K9524" s="9"/>
      <c r="L9524" s="9"/>
      <c r="M9524" s="9"/>
      <c r="N9524" s="9"/>
      <c r="O9524" s="12"/>
      <c r="P9524" s="9"/>
      <c r="Q9524" s="9"/>
    </row>
    <row r="9525" spans="1:17" x14ac:dyDescent="0.2">
      <c r="A9525" s="9"/>
      <c r="B9525" s="10"/>
      <c r="C9525" s="9"/>
      <c r="D9525" s="11"/>
      <c r="E9525" s="11"/>
      <c r="F9525" s="9"/>
      <c r="G9525" s="9"/>
      <c r="H9525" s="9"/>
      <c r="I9525" s="9"/>
      <c r="J9525" s="9"/>
      <c r="K9525" s="9"/>
      <c r="L9525" s="9"/>
      <c r="M9525" s="9"/>
      <c r="N9525" s="9"/>
      <c r="O9525" s="12"/>
      <c r="P9525" s="9"/>
      <c r="Q9525" s="9"/>
    </row>
    <row r="9526" spans="1:17" x14ac:dyDescent="0.2">
      <c r="A9526" s="9"/>
      <c r="B9526" s="10"/>
      <c r="C9526" s="9"/>
      <c r="D9526" s="11"/>
      <c r="E9526" s="11"/>
      <c r="F9526" s="9"/>
      <c r="G9526" s="9"/>
      <c r="H9526" s="9"/>
      <c r="I9526" s="9"/>
      <c r="J9526" s="9"/>
      <c r="K9526" s="9"/>
      <c r="L9526" s="9"/>
      <c r="M9526" s="9"/>
      <c r="N9526" s="9"/>
      <c r="O9526" s="12"/>
      <c r="P9526" s="9"/>
      <c r="Q9526" s="9"/>
    </row>
    <row r="9527" spans="1:17" x14ac:dyDescent="0.2">
      <c r="A9527" s="9"/>
      <c r="B9527" s="10"/>
      <c r="C9527" s="9"/>
      <c r="D9527" s="11"/>
      <c r="E9527" s="11"/>
      <c r="F9527" s="9"/>
      <c r="G9527" s="9"/>
      <c r="H9527" s="9"/>
      <c r="I9527" s="9"/>
      <c r="J9527" s="9"/>
      <c r="K9527" s="9"/>
      <c r="L9527" s="9"/>
      <c r="M9527" s="9"/>
      <c r="N9527" s="9"/>
      <c r="O9527" s="12"/>
      <c r="P9527" s="9"/>
      <c r="Q9527" s="9"/>
    </row>
    <row r="9528" spans="1:17" x14ac:dyDescent="0.2">
      <c r="A9528" s="9"/>
      <c r="B9528" s="10"/>
      <c r="C9528" s="9"/>
      <c r="D9528" s="11"/>
      <c r="E9528" s="11"/>
      <c r="F9528" s="9"/>
      <c r="G9528" s="9"/>
      <c r="H9528" s="9"/>
      <c r="I9528" s="9"/>
      <c r="J9528" s="9"/>
      <c r="K9528" s="9"/>
      <c r="L9528" s="9"/>
      <c r="M9528" s="9"/>
      <c r="N9528" s="9"/>
      <c r="O9528" s="12"/>
      <c r="P9528" s="9"/>
      <c r="Q9528" s="9"/>
    </row>
    <row r="9529" spans="1:17" x14ac:dyDescent="0.2">
      <c r="A9529" s="9"/>
      <c r="B9529" s="10"/>
      <c r="C9529" s="9"/>
      <c r="D9529" s="11"/>
      <c r="E9529" s="11"/>
      <c r="F9529" s="9"/>
      <c r="G9529" s="9"/>
      <c r="H9529" s="9"/>
      <c r="I9529" s="9"/>
      <c r="J9529" s="9"/>
      <c r="K9529" s="9"/>
      <c r="L9529" s="9"/>
      <c r="M9529" s="9"/>
      <c r="N9529" s="9"/>
      <c r="O9529" s="12"/>
      <c r="P9529" s="9"/>
      <c r="Q9529" s="9"/>
    </row>
    <row r="9530" spans="1:17" x14ac:dyDescent="0.2">
      <c r="A9530" s="9"/>
      <c r="B9530" s="10"/>
      <c r="C9530" s="9"/>
      <c r="D9530" s="11"/>
      <c r="E9530" s="11"/>
      <c r="F9530" s="9"/>
      <c r="G9530" s="9"/>
      <c r="H9530" s="9"/>
      <c r="I9530" s="9"/>
      <c r="J9530" s="9"/>
      <c r="K9530" s="9"/>
      <c r="L9530" s="9"/>
      <c r="M9530" s="9"/>
      <c r="N9530" s="9"/>
      <c r="O9530" s="12"/>
      <c r="P9530" s="9"/>
      <c r="Q9530" s="9"/>
    </row>
    <row r="9531" spans="1:17" x14ac:dyDescent="0.2">
      <c r="A9531" s="9"/>
      <c r="B9531" s="10"/>
      <c r="C9531" s="9"/>
      <c r="D9531" s="11"/>
      <c r="E9531" s="11"/>
      <c r="F9531" s="9"/>
      <c r="G9531" s="9"/>
      <c r="H9531" s="9"/>
      <c r="I9531" s="9"/>
      <c r="J9531" s="9"/>
      <c r="K9531" s="9"/>
      <c r="L9531" s="9"/>
      <c r="M9531" s="9"/>
      <c r="N9531" s="9"/>
      <c r="O9531" s="12"/>
      <c r="P9531" s="9"/>
      <c r="Q9531" s="9"/>
    </row>
    <row r="9532" spans="1:17" x14ac:dyDescent="0.2">
      <c r="A9532" s="9"/>
      <c r="B9532" s="10"/>
      <c r="C9532" s="9"/>
      <c r="D9532" s="11"/>
      <c r="E9532" s="11"/>
      <c r="F9532" s="9"/>
      <c r="G9532" s="9"/>
      <c r="H9532" s="9"/>
      <c r="I9532" s="9"/>
      <c r="J9532" s="9"/>
      <c r="K9532" s="9"/>
      <c r="L9532" s="9"/>
      <c r="M9532" s="9"/>
      <c r="N9532" s="9"/>
      <c r="O9532" s="12"/>
      <c r="P9532" s="9"/>
      <c r="Q9532" s="9"/>
    </row>
    <row r="9533" spans="1:17" x14ac:dyDescent="0.2">
      <c r="A9533" s="9"/>
      <c r="B9533" s="10"/>
      <c r="C9533" s="9"/>
      <c r="D9533" s="11"/>
      <c r="E9533" s="11"/>
      <c r="F9533" s="9"/>
      <c r="G9533" s="9"/>
      <c r="H9533" s="9"/>
      <c r="I9533" s="9"/>
      <c r="J9533" s="9"/>
      <c r="K9533" s="9"/>
      <c r="L9533" s="9"/>
      <c r="M9533" s="9"/>
      <c r="N9533" s="9"/>
      <c r="O9533" s="12"/>
      <c r="P9533" s="9"/>
      <c r="Q9533" s="9"/>
    </row>
    <row r="9534" spans="1:17" x14ac:dyDescent="0.2">
      <c r="A9534" s="9"/>
      <c r="B9534" s="10"/>
      <c r="C9534" s="9"/>
      <c r="D9534" s="11"/>
      <c r="E9534" s="11"/>
      <c r="F9534" s="9"/>
      <c r="G9534" s="9"/>
      <c r="H9534" s="9"/>
      <c r="I9534" s="9"/>
      <c r="J9534" s="9"/>
      <c r="K9534" s="9"/>
      <c r="L9534" s="9"/>
      <c r="M9534" s="9"/>
      <c r="N9534" s="9"/>
      <c r="O9534" s="12"/>
      <c r="P9534" s="9"/>
      <c r="Q9534" s="9"/>
    </row>
    <row r="9535" spans="1:17" x14ac:dyDescent="0.2">
      <c r="A9535" s="9"/>
      <c r="B9535" s="10"/>
      <c r="C9535" s="9"/>
      <c r="D9535" s="11"/>
      <c r="E9535" s="11"/>
      <c r="F9535" s="9"/>
      <c r="G9535" s="9"/>
      <c r="H9535" s="9"/>
      <c r="I9535" s="9"/>
      <c r="J9535" s="9"/>
      <c r="K9535" s="9"/>
      <c r="L9535" s="9"/>
      <c r="M9535" s="9"/>
      <c r="N9535" s="9"/>
      <c r="O9535" s="12"/>
      <c r="P9535" s="9"/>
      <c r="Q9535" s="9"/>
    </row>
    <row r="9536" spans="1:17" x14ac:dyDescent="0.2">
      <c r="A9536" s="9"/>
      <c r="B9536" s="10"/>
      <c r="C9536" s="9"/>
      <c r="D9536" s="11"/>
      <c r="E9536" s="11"/>
      <c r="F9536" s="9"/>
      <c r="G9536" s="9"/>
      <c r="H9536" s="9"/>
      <c r="I9536" s="9"/>
      <c r="J9536" s="9"/>
      <c r="K9536" s="9"/>
      <c r="L9536" s="9"/>
      <c r="M9536" s="9"/>
      <c r="N9536" s="9"/>
      <c r="O9536" s="12"/>
      <c r="P9536" s="9"/>
      <c r="Q9536" s="9"/>
    </row>
    <row r="9537" spans="1:17" x14ac:dyDescent="0.2">
      <c r="A9537" s="9"/>
      <c r="B9537" s="10"/>
      <c r="C9537" s="9"/>
      <c r="D9537" s="11"/>
      <c r="E9537" s="11"/>
      <c r="F9537" s="9"/>
      <c r="G9537" s="9"/>
      <c r="H9537" s="9"/>
      <c r="I9537" s="9"/>
      <c r="J9537" s="9"/>
      <c r="K9537" s="9"/>
      <c r="L9537" s="9"/>
      <c r="M9537" s="9"/>
      <c r="N9537" s="9"/>
      <c r="O9537" s="12"/>
      <c r="P9537" s="9"/>
      <c r="Q9537" s="9"/>
    </row>
    <row r="9538" spans="1:17" x14ac:dyDescent="0.2">
      <c r="A9538" s="9"/>
      <c r="B9538" s="10"/>
      <c r="C9538" s="9"/>
      <c r="D9538" s="11"/>
      <c r="E9538" s="11"/>
      <c r="F9538" s="9"/>
      <c r="G9538" s="9"/>
      <c r="H9538" s="9"/>
      <c r="I9538" s="9"/>
      <c r="J9538" s="9"/>
      <c r="K9538" s="9"/>
      <c r="L9538" s="9"/>
      <c r="M9538" s="9"/>
      <c r="N9538" s="9"/>
      <c r="O9538" s="12"/>
      <c r="P9538" s="9"/>
      <c r="Q9538" s="9"/>
    </row>
    <row r="9539" spans="1:17" x14ac:dyDescent="0.2">
      <c r="A9539" s="9"/>
      <c r="B9539" s="10"/>
      <c r="C9539" s="9"/>
      <c r="D9539" s="11"/>
      <c r="E9539" s="11"/>
      <c r="F9539" s="9"/>
      <c r="G9539" s="9"/>
      <c r="H9539" s="9"/>
      <c r="I9539" s="9"/>
      <c r="J9539" s="9"/>
      <c r="K9539" s="9"/>
      <c r="L9539" s="9"/>
      <c r="M9539" s="9"/>
      <c r="N9539" s="9"/>
      <c r="O9539" s="12"/>
      <c r="P9539" s="9"/>
      <c r="Q9539" s="9"/>
    </row>
    <row r="9540" spans="1:17" x14ac:dyDescent="0.2">
      <c r="A9540" s="9"/>
      <c r="B9540" s="10"/>
      <c r="C9540" s="9"/>
      <c r="D9540" s="11"/>
      <c r="E9540" s="11"/>
      <c r="F9540" s="9"/>
      <c r="G9540" s="9"/>
      <c r="H9540" s="9"/>
      <c r="I9540" s="9"/>
      <c r="J9540" s="9"/>
      <c r="K9540" s="9"/>
      <c r="L9540" s="9"/>
      <c r="M9540" s="9"/>
      <c r="N9540" s="9"/>
      <c r="O9540" s="12"/>
      <c r="P9540" s="9"/>
      <c r="Q9540" s="9"/>
    </row>
    <row r="9541" spans="1:17" x14ac:dyDescent="0.2">
      <c r="A9541" s="9"/>
      <c r="B9541" s="10"/>
      <c r="C9541" s="9"/>
      <c r="D9541" s="11"/>
      <c r="E9541" s="11"/>
      <c r="F9541" s="9"/>
      <c r="G9541" s="9"/>
      <c r="H9541" s="9"/>
      <c r="I9541" s="9"/>
      <c r="J9541" s="9"/>
      <c r="K9541" s="9"/>
      <c r="L9541" s="9"/>
      <c r="M9541" s="9"/>
      <c r="N9541" s="9"/>
      <c r="O9541" s="12"/>
      <c r="P9541" s="9"/>
      <c r="Q9541" s="9"/>
    </row>
    <row r="9542" spans="1:17" x14ac:dyDescent="0.2">
      <c r="A9542" s="9"/>
      <c r="B9542" s="10"/>
      <c r="C9542" s="9"/>
      <c r="D9542" s="11"/>
      <c r="E9542" s="11"/>
      <c r="F9542" s="9"/>
      <c r="G9542" s="9"/>
      <c r="H9542" s="9"/>
      <c r="I9542" s="9"/>
      <c r="J9542" s="9"/>
      <c r="K9542" s="9"/>
      <c r="L9542" s="9"/>
      <c r="M9542" s="9"/>
      <c r="N9542" s="9"/>
      <c r="O9542" s="12"/>
      <c r="P9542" s="9"/>
      <c r="Q9542" s="9"/>
    </row>
    <row r="9543" spans="1:17" x14ac:dyDescent="0.2">
      <c r="A9543" s="9"/>
      <c r="B9543" s="10"/>
      <c r="C9543" s="9"/>
      <c r="D9543" s="11"/>
      <c r="E9543" s="11"/>
      <c r="F9543" s="9"/>
      <c r="G9543" s="9"/>
      <c r="H9543" s="9"/>
      <c r="I9543" s="9"/>
      <c r="J9543" s="9"/>
      <c r="K9543" s="9"/>
      <c r="L9543" s="9"/>
      <c r="M9543" s="9"/>
      <c r="N9543" s="9"/>
      <c r="O9543" s="12"/>
      <c r="P9543" s="9"/>
      <c r="Q9543" s="9"/>
    </row>
    <row r="9544" spans="1:17" x14ac:dyDescent="0.2">
      <c r="A9544" s="9"/>
      <c r="B9544" s="10"/>
      <c r="C9544" s="9"/>
      <c r="D9544" s="11"/>
      <c r="E9544" s="11"/>
      <c r="F9544" s="9"/>
      <c r="G9544" s="9"/>
      <c r="H9544" s="9"/>
      <c r="I9544" s="9"/>
      <c r="J9544" s="9"/>
      <c r="K9544" s="9"/>
      <c r="L9544" s="9"/>
      <c r="M9544" s="9"/>
      <c r="N9544" s="9"/>
      <c r="O9544" s="12"/>
      <c r="P9544" s="9"/>
      <c r="Q9544" s="9"/>
    </row>
    <row r="9545" spans="1:17" x14ac:dyDescent="0.2">
      <c r="A9545" s="9"/>
      <c r="B9545" s="10"/>
      <c r="C9545" s="9"/>
      <c r="D9545" s="11"/>
      <c r="E9545" s="11"/>
      <c r="F9545" s="9"/>
      <c r="G9545" s="9"/>
      <c r="H9545" s="9"/>
      <c r="I9545" s="9"/>
      <c r="J9545" s="9"/>
      <c r="K9545" s="9"/>
      <c r="L9545" s="9"/>
      <c r="M9545" s="9"/>
      <c r="N9545" s="9"/>
      <c r="O9545" s="12"/>
      <c r="P9545" s="9"/>
      <c r="Q9545" s="9"/>
    </row>
    <row r="9546" spans="1:17" x14ac:dyDescent="0.2">
      <c r="A9546" s="9"/>
      <c r="B9546" s="10"/>
      <c r="C9546" s="9"/>
      <c r="D9546" s="11"/>
      <c r="E9546" s="11"/>
      <c r="F9546" s="9"/>
      <c r="G9546" s="9"/>
      <c r="H9546" s="9"/>
      <c r="I9546" s="9"/>
      <c r="J9546" s="9"/>
      <c r="K9546" s="9"/>
      <c r="L9546" s="9"/>
      <c r="M9546" s="9"/>
      <c r="N9546" s="9"/>
      <c r="O9546" s="12"/>
      <c r="P9546" s="9"/>
      <c r="Q9546" s="9"/>
    </row>
    <row r="9547" spans="1:17" x14ac:dyDescent="0.2">
      <c r="A9547" s="9"/>
      <c r="B9547" s="10"/>
      <c r="C9547" s="9"/>
      <c r="D9547" s="11"/>
      <c r="E9547" s="11"/>
      <c r="F9547" s="9"/>
      <c r="G9547" s="9"/>
      <c r="H9547" s="9"/>
      <c r="I9547" s="9"/>
      <c r="J9547" s="9"/>
      <c r="K9547" s="9"/>
      <c r="L9547" s="9"/>
      <c r="M9547" s="9"/>
      <c r="N9547" s="9"/>
      <c r="O9547" s="12"/>
      <c r="P9547" s="9"/>
      <c r="Q9547" s="9"/>
    </row>
    <row r="9548" spans="1:17" x14ac:dyDescent="0.2">
      <c r="A9548" s="9"/>
      <c r="B9548" s="10"/>
      <c r="C9548" s="9"/>
      <c r="D9548" s="11"/>
      <c r="E9548" s="11"/>
      <c r="F9548" s="9"/>
      <c r="G9548" s="9"/>
      <c r="H9548" s="9"/>
      <c r="I9548" s="9"/>
      <c r="J9548" s="9"/>
      <c r="K9548" s="9"/>
      <c r="L9548" s="9"/>
      <c r="M9548" s="9"/>
      <c r="N9548" s="9"/>
      <c r="O9548" s="12"/>
      <c r="P9548" s="9"/>
      <c r="Q9548" s="9"/>
    </row>
    <row r="9549" spans="1:17" x14ac:dyDescent="0.2">
      <c r="A9549" s="9"/>
      <c r="B9549" s="10"/>
      <c r="C9549" s="9"/>
      <c r="D9549" s="11"/>
      <c r="E9549" s="11"/>
      <c r="F9549" s="9"/>
      <c r="G9549" s="9"/>
      <c r="H9549" s="9"/>
      <c r="I9549" s="9"/>
      <c r="J9549" s="9"/>
      <c r="K9549" s="9"/>
      <c r="L9549" s="9"/>
      <c r="M9549" s="9"/>
      <c r="N9549" s="9"/>
      <c r="O9549" s="12"/>
      <c r="P9549" s="9"/>
      <c r="Q9549" s="9"/>
    </row>
    <row r="9550" spans="1:17" x14ac:dyDescent="0.2">
      <c r="A9550" s="9"/>
      <c r="B9550" s="10"/>
      <c r="C9550" s="9"/>
      <c r="D9550" s="11"/>
      <c r="E9550" s="11"/>
      <c r="F9550" s="9"/>
      <c r="G9550" s="9"/>
      <c r="H9550" s="9"/>
      <c r="I9550" s="9"/>
      <c r="J9550" s="9"/>
      <c r="K9550" s="9"/>
      <c r="L9550" s="9"/>
      <c r="M9550" s="9"/>
      <c r="N9550" s="9"/>
      <c r="O9550" s="12"/>
      <c r="P9550" s="9"/>
      <c r="Q9550" s="9"/>
    </row>
    <row r="9551" spans="1:17" x14ac:dyDescent="0.2">
      <c r="A9551" s="9"/>
      <c r="B9551" s="10"/>
      <c r="C9551" s="9"/>
      <c r="D9551" s="11"/>
      <c r="E9551" s="11"/>
      <c r="F9551" s="9"/>
      <c r="G9551" s="9"/>
      <c r="H9551" s="9"/>
      <c r="I9551" s="9"/>
      <c r="J9551" s="9"/>
      <c r="K9551" s="9"/>
      <c r="L9551" s="9"/>
      <c r="M9551" s="9"/>
      <c r="N9551" s="9"/>
      <c r="O9551" s="12"/>
      <c r="P9551" s="9"/>
      <c r="Q9551" s="9"/>
    </row>
    <row r="9552" spans="1:17" x14ac:dyDescent="0.2">
      <c r="A9552" s="9"/>
      <c r="B9552" s="10"/>
      <c r="C9552" s="9"/>
      <c r="D9552" s="11"/>
      <c r="E9552" s="11"/>
      <c r="F9552" s="9"/>
      <c r="G9552" s="9"/>
      <c r="H9552" s="9"/>
      <c r="I9552" s="9"/>
      <c r="J9552" s="9"/>
      <c r="K9552" s="9"/>
      <c r="L9552" s="9"/>
      <c r="M9552" s="9"/>
      <c r="N9552" s="9"/>
      <c r="O9552" s="12"/>
      <c r="P9552" s="9"/>
      <c r="Q9552" s="9"/>
    </row>
    <row r="9553" spans="1:17" x14ac:dyDescent="0.2">
      <c r="A9553" s="9"/>
      <c r="B9553" s="10"/>
      <c r="C9553" s="9"/>
      <c r="D9553" s="11"/>
      <c r="E9553" s="11"/>
      <c r="F9553" s="9"/>
      <c r="G9553" s="9"/>
      <c r="H9553" s="9"/>
      <c r="I9553" s="9"/>
      <c r="J9553" s="9"/>
      <c r="K9553" s="9"/>
      <c r="L9553" s="9"/>
      <c r="M9553" s="9"/>
      <c r="N9553" s="9"/>
      <c r="O9553" s="12"/>
      <c r="P9553" s="9"/>
      <c r="Q9553" s="9"/>
    </row>
    <row r="9554" spans="1:17" x14ac:dyDescent="0.2">
      <c r="A9554" s="9"/>
      <c r="B9554" s="10"/>
      <c r="C9554" s="9"/>
      <c r="D9554" s="11"/>
      <c r="E9554" s="11"/>
      <c r="F9554" s="9"/>
      <c r="G9554" s="9"/>
      <c r="H9554" s="9"/>
      <c r="I9554" s="9"/>
      <c r="J9554" s="9"/>
      <c r="K9554" s="9"/>
      <c r="L9554" s="9"/>
      <c r="M9554" s="9"/>
      <c r="N9554" s="9"/>
      <c r="O9554" s="12"/>
      <c r="P9554" s="9"/>
      <c r="Q9554" s="9"/>
    </row>
    <row r="9555" spans="1:17" x14ac:dyDescent="0.2">
      <c r="A9555" s="9"/>
      <c r="B9555" s="10"/>
      <c r="C9555" s="9"/>
      <c r="D9555" s="11"/>
      <c r="E9555" s="11"/>
      <c r="F9555" s="9"/>
      <c r="G9555" s="9"/>
      <c r="H9555" s="9"/>
      <c r="I9555" s="9"/>
      <c r="J9555" s="9"/>
      <c r="K9555" s="9"/>
      <c r="L9555" s="9"/>
      <c r="M9555" s="9"/>
      <c r="N9555" s="9"/>
      <c r="O9555" s="12"/>
      <c r="P9555" s="9"/>
      <c r="Q9555" s="9"/>
    </row>
    <row r="9556" spans="1:17" x14ac:dyDescent="0.2">
      <c r="A9556" s="9"/>
      <c r="B9556" s="10"/>
      <c r="C9556" s="9"/>
      <c r="D9556" s="11"/>
      <c r="E9556" s="11"/>
      <c r="F9556" s="9"/>
      <c r="G9556" s="9"/>
      <c r="H9556" s="9"/>
      <c r="I9556" s="9"/>
      <c r="J9556" s="9"/>
      <c r="K9556" s="9"/>
      <c r="L9556" s="9"/>
      <c r="M9556" s="9"/>
      <c r="N9556" s="9"/>
      <c r="O9556" s="12"/>
      <c r="P9556" s="9"/>
      <c r="Q9556" s="9"/>
    </row>
    <row r="9557" spans="1:17" x14ac:dyDescent="0.2">
      <c r="A9557" s="9"/>
      <c r="B9557" s="10"/>
      <c r="C9557" s="9"/>
      <c r="D9557" s="11"/>
      <c r="E9557" s="11"/>
      <c r="F9557" s="9"/>
      <c r="G9557" s="9"/>
      <c r="H9557" s="9"/>
      <c r="I9557" s="9"/>
      <c r="J9557" s="9"/>
      <c r="K9557" s="9"/>
      <c r="L9557" s="9"/>
      <c r="M9557" s="9"/>
      <c r="N9557" s="9"/>
      <c r="O9557" s="12"/>
      <c r="P9557" s="9"/>
      <c r="Q9557" s="9"/>
    </row>
    <row r="9558" spans="1:17" x14ac:dyDescent="0.2">
      <c r="A9558" s="9"/>
      <c r="B9558" s="10"/>
      <c r="C9558" s="9"/>
      <c r="D9558" s="11"/>
      <c r="E9558" s="11"/>
      <c r="F9558" s="9"/>
      <c r="G9558" s="9"/>
      <c r="H9558" s="9"/>
      <c r="I9558" s="9"/>
      <c r="J9558" s="9"/>
      <c r="K9558" s="9"/>
      <c r="L9558" s="9"/>
      <c r="M9558" s="9"/>
      <c r="N9558" s="9"/>
      <c r="O9558" s="12"/>
      <c r="P9558" s="9"/>
      <c r="Q9558" s="9"/>
    </row>
    <row r="9559" spans="1:17" x14ac:dyDescent="0.2">
      <c r="A9559" s="9"/>
      <c r="B9559" s="10"/>
      <c r="C9559" s="9"/>
      <c r="D9559" s="11"/>
      <c r="E9559" s="11"/>
      <c r="F9559" s="9"/>
      <c r="G9559" s="9"/>
      <c r="H9559" s="9"/>
      <c r="I9559" s="9"/>
      <c r="J9559" s="9"/>
      <c r="K9559" s="9"/>
      <c r="L9559" s="9"/>
      <c r="M9559" s="9"/>
      <c r="N9559" s="9"/>
      <c r="O9559" s="12"/>
      <c r="P9559" s="9"/>
      <c r="Q9559" s="9"/>
    </row>
    <row r="9560" spans="1:17" x14ac:dyDescent="0.2">
      <c r="A9560" s="9"/>
      <c r="B9560" s="10"/>
      <c r="C9560" s="9"/>
      <c r="D9560" s="11"/>
      <c r="E9560" s="11"/>
      <c r="F9560" s="9"/>
      <c r="G9560" s="9"/>
      <c r="H9560" s="9"/>
      <c r="I9560" s="9"/>
      <c r="J9560" s="9"/>
      <c r="K9560" s="9"/>
      <c r="L9560" s="9"/>
      <c r="M9560" s="9"/>
      <c r="N9560" s="9"/>
      <c r="O9560" s="12"/>
      <c r="P9560" s="9"/>
      <c r="Q9560" s="9"/>
    </row>
    <row r="9561" spans="1:17" x14ac:dyDescent="0.2">
      <c r="A9561" s="9"/>
      <c r="B9561" s="10"/>
      <c r="C9561" s="9"/>
      <c r="D9561" s="11"/>
      <c r="E9561" s="11"/>
      <c r="F9561" s="9"/>
      <c r="G9561" s="9"/>
      <c r="H9561" s="9"/>
      <c r="I9561" s="9"/>
      <c r="J9561" s="9"/>
      <c r="K9561" s="9"/>
      <c r="L9561" s="9"/>
      <c r="M9561" s="9"/>
      <c r="N9561" s="9"/>
      <c r="O9561" s="12"/>
      <c r="P9561" s="9"/>
      <c r="Q9561" s="9"/>
    </row>
    <row r="9562" spans="1:17" x14ac:dyDescent="0.2">
      <c r="A9562" s="9"/>
      <c r="B9562" s="10"/>
      <c r="C9562" s="9"/>
      <c r="D9562" s="11"/>
      <c r="E9562" s="11"/>
      <c r="F9562" s="9"/>
      <c r="G9562" s="9"/>
      <c r="H9562" s="9"/>
      <c r="I9562" s="9"/>
      <c r="J9562" s="9"/>
      <c r="K9562" s="9"/>
      <c r="L9562" s="9"/>
      <c r="M9562" s="9"/>
      <c r="N9562" s="9"/>
      <c r="O9562" s="12"/>
      <c r="P9562" s="9"/>
      <c r="Q9562" s="9"/>
    </row>
    <row r="9563" spans="1:17" x14ac:dyDescent="0.2">
      <c r="A9563" s="9"/>
      <c r="B9563" s="10"/>
      <c r="C9563" s="9"/>
      <c r="D9563" s="11"/>
      <c r="E9563" s="11"/>
      <c r="F9563" s="9"/>
      <c r="G9563" s="9"/>
      <c r="H9563" s="9"/>
      <c r="I9563" s="9"/>
      <c r="J9563" s="9"/>
      <c r="K9563" s="9"/>
      <c r="L9563" s="9"/>
      <c r="M9563" s="9"/>
      <c r="N9563" s="9"/>
      <c r="O9563" s="12"/>
      <c r="P9563" s="9"/>
      <c r="Q9563" s="9"/>
    </row>
    <row r="9564" spans="1:17" x14ac:dyDescent="0.2">
      <c r="A9564" s="9"/>
      <c r="B9564" s="10"/>
      <c r="C9564" s="9"/>
      <c r="D9564" s="11"/>
      <c r="E9564" s="11"/>
      <c r="F9564" s="9"/>
      <c r="G9564" s="9"/>
      <c r="H9564" s="9"/>
      <c r="I9564" s="9"/>
      <c r="J9564" s="9"/>
      <c r="K9564" s="9"/>
      <c r="L9564" s="9"/>
      <c r="M9564" s="9"/>
      <c r="N9564" s="9"/>
      <c r="O9564" s="12"/>
      <c r="P9564" s="9"/>
      <c r="Q9564" s="9"/>
    </row>
    <row r="9565" spans="1:17" x14ac:dyDescent="0.2">
      <c r="A9565" s="9"/>
      <c r="B9565" s="10"/>
      <c r="C9565" s="9"/>
      <c r="D9565" s="11"/>
      <c r="E9565" s="11"/>
      <c r="F9565" s="9"/>
      <c r="G9565" s="9"/>
      <c r="H9565" s="9"/>
      <c r="I9565" s="9"/>
      <c r="J9565" s="9"/>
      <c r="K9565" s="9"/>
      <c r="L9565" s="9"/>
      <c r="M9565" s="9"/>
      <c r="N9565" s="9"/>
      <c r="O9565" s="12"/>
      <c r="P9565" s="9"/>
      <c r="Q9565" s="9"/>
    </row>
    <row r="9566" spans="1:17" x14ac:dyDescent="0.2">
      <c r="A9566" s="9"/>
      <c r="B9566" s="10"/>
      <c r="C9566" s="9"/>
      <c r="D9566" s="11"/>
      <c r="E9566" s="11"/>
      <c r="F9566" s="9"/>
      <c r="G9566" s="9"/>
      <c r="H9566" s="9"/>
      <c r="I9566" s="9"/>
      <c r="J9566" s="9"/>
      <c r="K9566" s="9"/>
      <c r="L9566" s="9"/>
      <c r="M9566" s="9"/>
      <c r="N9566" s="9"/>
      <c r="O9566" s="12"/>
      <c r="P9566" s="9"/>
      <c r="Q9566" s="9"/>
    </row>
    <row r="9567" spans="1:17" x14ac:dyDescent="0.2">
      <c r="A9567" s="9"/>
      <c r="B9567" s="10"/>
      <c r="C9567" s="9"/>
      <c r="D9567" s="11"/>
      <c r="E9567" s="11"/>
      <c r="F9567" s="9"/>
      <c r="G9567" s="9"/>
      <c r="H9567" s="9"/>
      <c r="I9567" s="9"/>
      <c r="J9567" s="9"/>
      <c r="K9567" s="9"/>
      <c r="L9567" s="9"/>
      <c r="M9567" s="9"/>
      <c r="N9567" s="9"/>
      <c r="O9567" s="12"/>
      <c r="P9567" s="9"/>
      <c r="Q9567" s="9"/>
    </row>
    <row r="9568" spans="1:17" x14ac:dyDescent="0.2">
      <c r="A9568" s="9"/>
      <c r="B9568" s="10"/>
      <c r="C9568" s="9"/>
      <c r="D9568" s="11"/>
      <c r="E9568" s="11"/>
      <c r="F9568" s="9"/>
      <c r="G9568" s="9"/>
      <c r="H9568" s="9"/>
      <c r="I9568" s="9"/>
      <c r="J9568" s="9"/>
      <c r="K9568" s="9"/>
      <c r="L9568" s="9"/>
      <c r="M9568" s="9"/>
      <c r="N9568" s="9"/>
      <c r="O9568" s="12"/>
      <c r="P9568" s="9"/>
      <c r="Q9568" s="9"/>
    </row>
    <row r="9569" spans="1:17" x14ac:dyDescent="0.2">
      <c r="A9569" s="9"/>
      <c r="B9569" s="10"/>
      <c r="C9569" s="9"/>
      <c r="D9569" s="11"/>
      <c r="E9569" s="11"/>
      <c r="F9569" s="9"/>
      <c r="G9569" s="9"/>
      <c r="H9569" s="9"/>
      <c r="I9569" s="9"/>
      <c r="J9569" s="9"/>
      <c r="K9569" s="9"/>
      <c r="L9569" s="9"/>
      <c r="M9569" s="9"/>
      <c r="N9569" s="9"/>
      <c r="O9569" s="12"/>
      <c r="P9569" s="9"/>
      <c r="Q9569" s="9"/>
    </row>
    <row r="9570" spans="1:17" x14ac:dyDescent="0.2">
      <c r="A9570" s="9"/>
      <c r="B9570" s="10"/>
      <c r="C9570" s="9"/>
      <c r="D9570" s="11"/>
      <c r="E9570" s="11"/>
      <c r="F9570" s="9"/>
      <c r="G9570" s="9"/>
      <c r="H9570" s="9"/>
      <c r="I9570" s="9"/>
      <c r="J9570" s="9"/>
      <c r="K9570" s="9"/>
      <c r="L9570" s="9"/>
      <c r="M9570" s="9"/>
      <c r="N9570" s="9"/>
      <c r="O9570" s="12"/>
      <c r="P9570" s="9"/>
      <c r="Q9570" s="9"/>
    </row>
    <row r="9571" spans="1:17" x14ac:dyDescent="0.2">
      <c r="A9571" s="9"/>
      <c r="B9571" s="10"/>
      <c r="C9571" s="9"/>
      <c r="D9571" s="11"/>
      <c r="E9571" s="11"/>
      <c r="F9571" s="9"/>
      <c r="G9571" s="9"/>
      <c r="H9571" s="9"/>
      <c r="I9571" s="9"/>
      <c r="J9571" s="9"/>
      <c r="K9571" s="9"/>
      <c r="L9571" s="9"/>
      <c r="M9571" s="9"/>
      <c r="N9571" s="9"/>
      <c r="O9571" s="12"/>
      <c r="P9571" s="9"/>
      <c r="Q9571" s="9"/>
    </row>
    <row r="9572" spans="1:17" x14ac:dyDescent="0.2">
      <c r="A9572" s="9"/>
      <c r="B9572" s="10"/>
      <c r="C9572" s="9"/>
      <c r="D9572" s="11"/>
      <c r="E9572" s="11"/>
      <c r="F9572" s="9"/>
      <c r="G9572" s="9"/>
      <c r="H9572" s="9"/>
      <c r="I9572" s="9"/>
      <c r="J9572" s="9"/>
      <c r="K9572" s="9"/>
      <c r="L9572" s="9"/>
      <c r="M9572" s="9"/>
      <c r="N9572" s="9"/>
      <c r="O9572" s="12"/>
      <c r="P9572" s="9"/>
      <c r="Q9572" s="9"/>
    </row>
    <row r="9573" spans="1:17" x14ac:dyDescent="0.2">
      <c r="A9573" s="9"/>
      <c r="B9573" s="10"/>
      <c r="C9573" s="9"/>
      <c r="D9573" s="11"/>
      <c r="E9573" s="11"/>
      <c r="F9573" s="9"/>
      <c r="G9573" s="9"/>
      <c r="H9573" s="9"/>
      <c r="I9573" s="9"/>
      <c r="J9573" s="9"/>
      <c r="K9573" s="9"/>
      <c r="L9573" s="9"/>
      <c r="M9573" s="9"/>
      <c r="N9573" s="9"/>
      <c r="O9573" s="12"/>
      <c r="P9573" s="9"/>
      <c r="Q9573" s="9"/>
    </row>
    <row r="9574" spans="1:17" x14ac:dyDescent="0.2">
      <c r="A9574" s="9"/>
      <c r="B9574" s="10"/>
      <c r="C9574" s="9"/>
      <c r="D9574" s="11"/>
      <c r="E9574" s="11"/>
      <c r="F9574" s="9"/>
      <c r="G9574" s="9"/>
      <c r="H9574" s="9"/>
      <c r="I9574" s="9"/>
      <c r="J9574" s="9"/>
      <c r="K9574" s="9"/>
      <c r="L9574" s="9"/>
      <c r="M9574" s="9"/>
      <c r="N9574" s="9"/>
      <c r="O9574" s="12"/>
      <c r="P9574" s="9"/>
      <c r="Q9574" s="9"/>
    </row>
    <row r="9575" spans="1:17" x14ac:dyDescent="0.2">
      <c r="A9575" s="9"/>
      <c r="B9575" s="10"/>
      <c r="C9575" s="9"/>
      <c r="D9575" s="11"/>
      <c r="E9575" s="11"/>
      <c r="F9575" s="9"/>
      <c r="G9575" s="9"/>
      <c r="H9575" s="9"/>
      <c r="I9575" s="9"/>
      <c r="J9575" s="9"/>
      <c r="K9575" s="9"/>
      <c r="L9575" s="9"/>
      <c r="M9575" s="9"/>
      <c r="N9575" s="9"/>
      <c r="O9575" s="12"/>
      <c r="P9575" s="9"/>
      <c r="Q9575" s="9"/>
    </row>
    <row r="9576" spans="1:17" x14ac:dyDescent="0.2">
      <c r="A9576" s="9"/>
      <c r="B9576" s="10"/>
      <c r="C9576" s="9"/>
      <c r="D9576" s="11"/>
      <c r="E9576" s="11"/>
      <c r="F9576" s="9"/>
      <c r="G9576" s="9"/>
      <c r="H9576" s="9"/>
      <c r="I9576" s="9"/>
      <c r="J9576" s="9"/>
      <c r="K9576" s="9"/>
      <c r="L9576" s="9"/>
      <c r="M9576" s="9"/>
      <c r="N9576" s="9"/>
      <c r="O9576" s="12"/>
      <c r="P9576" s="9"/>
      <c r="Q9576" s="9"/>
    </row>
    <row r="9577" spans="1:17" x14ac:dyDescent="0.2">
      <c r="A9577" s="9"/>
      <c r="B9577" s="10"/>
      <c r="C9577" s="9"/>
      <c r="D9577" s="11"/>
      <c r="E9577" s="11"/>
      <c r="F9577" s="9"/>
      <c r="G9577" s="9"/>
      <c r="H9577" s="9"/>
      <c r="I9577" s="9"/>
      <c r="J9577" s="9"/>
      <c r="K9577" s="9"/>
      <c r="L9577" s="9"/>
      <c r="M9577" s="9"/>
      <c r="N9577" s="9"/>
      <c r="O9577" s="12"/>
      <c r="P9577" s="9"/>
      <c r="Q9577" s="9"/>
    </row>
    <row r="9578" spans="1:17" x14ac:dyDescent="0.2">
      <c r="A9578" s="9"/>
      <c r="B9578" s="10"/>
      <c r="C9578" s="9"/>
      <c r="D9578" s="11"/>
      <c r="E9578" s="11"/>
      <c r="F9578" s="9"/>
      <c r="G9578" s="9"/>
      <c r="H9578" s="9"/>
      <c r="I9578" s="9"/>
      <c r="J9578" s="9"/>
      <c r="K9578" s="9"/>
      <c r="L9578" s="9"/>
      <c r="M9578" s="9"/>
      <c r="N9578" s="9"/>
      <c r="O9578" s="12"/>
      <c r="P9578" s="9"/>
      <c r="Q9578" s="9"/>
    </row>
    <row r="9579" spans="1:17" x14ac:dyDescent="0.2">
      <c r="A9579" s="9"/>
      <c r="B9579" s="10"/>
      <c r="C9579" s="9"/>
      <c r="D9579" s="11"/>
      <c r="E9579" s="11"/>
      <c r="F9579" s="9"/>
      <c r="G9579" s="9"/>
      <c r="H9579" s="9"/>
      <c r="I9579" s="9"/>
      <c r="J9579" s="9"/>
      <c r="K9579" s="9"/>
      <c r="L9579" s="9"/>
      <c r="M9579" s="9"/>
      <c r="N9579" s="9"/>
      <c r="O9579" s="12"/>
      <c r="P9579" s="9"/>
      <c r="Q9579" s="9"/>
    </row>
    <row r="9580" spans="1:17" x14ac:dyDescent="0.2">
      <c r="A9580" s="9"/>
      <c r="B9580" s="10"/>
      <c r="C9580" s="9"/>
      <c r="D9580" s="11"/>
      <c r="E9580" s="11"/>
      <c r="F9580" s="9"/>
      <c r="G9580" s="9"/>
      <c r="H9580" s="9"/>
      <c r="I9580" s="9"/>
      <c r="J9580" s="9"/>
      <c r="K9580" s="9"/>
      <c r="L9580" s="9"/>
      <c r="M9580" s="9"/>
      <c r="N9580" s="9"/>
      <c r="O9580" s="12"/>
      <c r="P9580" s="9"/>
      <c r="Q9580" s="9"/>
    </row>
    <row r="9581" spans="1:17" x14ac:dyDescent="0.2">
      <c r="A9581" s="9"/>
      <c r="B9581" s="10"/>
      <c r="C9581" s="9"/>
      <c r="D9581" s="11"/>
      <c r="E9581" s="11"/>
      <c r="F9581" s="9"/>
      <c r="G9581" s="9"/>
      <c r="H9581" s="9"/>
      <c r="I9581" s="9"/>
      <c r="J9581" s="9"/>
      <c r="K9581" s="9"/>
      <c r="L9581" s="9"/>
      <c r="M9581" s="9"/>
      <c r="N9581" s="9"/>
      <c r="O9581" s="12"/>
      <c r="P9581" s="9"/>
      <c r="Q9581" s="9"/>
    </row>
    <row r="9582" spans="1:17" x14ac:dyDescent="0.2">
      <c r="A9582" s="9"/>
      <c r="B9582" s="10"/>
      <c r="C9582" s="9"/>
      <c r="D9582" s="11"/>
      <c r="E9582" s="11"/>
      <c r="F9582" s="9"/>
      <c r="G9582" s="9"/>
      <c r="H9582" s="9"/>
      <c r="I9582" s="9"/>
      <c r="J9582" s="9"/>
      <c r="K9582" s="9"/>
      <c r="L9582" s="9"/>
      <c r="M9582" s="9"/>
      <c r="N9582" s="9"/>
      <c r="O9582" s="12"/>
      <c r="P9582" s="9"/>
      <c r="Q9582" s="9"/>
    </row>
    <row r="9583" spans="1:17" x14ac:dyDescent="0.2">
      <c r="A9583" s="9"/>
      <c r="B9583" s="10"/>
      <c r="C9583" s="9"/>
      <c r="D9583" s="11"/>
      <c r="E9583" s="11"/>
      <c r="F9583" s="9"/>
      <c r="G9583" s="9"/>
      <c r="H9583" s="9"/>
      <c r="I9583" s="9"/>
      <c r="J9583" s="9"/>
      <c r="K9583" s="9"/>
      <c r="L9583" s="9"/>
      <c r="M9583" s="9"/>
      <c r="N9583" s="9"/>
      <c r="O9583" s="12"/>
      <c r="P9583" s="9"/>
      <c r="Q9583" s="9"/>
    </row>
    <row r="9584" spans="1:17" x14ac:dyDescent="0.2">
      <c r="A9584" s="9"/>
      <c r="B9584" s="10"/>
      <c r="C9584" s="9"/>
      <c r="D9584" s="11"/>
      <c r="E9584" s="11"/>
      <c r="F9584" s="9"/>
      <c r="G9584" s="9"/>
      <c r="H9584" s="9"/>
      <c r="I9584" s="9"/>
      <c r="J9584" s="9"/>
      <c r="K9584" s="9"/>
      <c r="L9584" s="9"/>
      <c r="M9584" s="9"/>
      <c r="N9584" s="9"/>
      <c r="O9584" s="12"/>
      <c r="P9584" s="9"/>
      <c r="Q9584" s="9"/>
    </row>
    <row r="9585" spans="1:17" x14ac:dyDescent="0.2">
      <c r="A9585" s="9"/>
      <c r="B9585" s="10"/>
      <c r="C9585" s="9"/>
      <c r="D9585" s="11"/>
      <c r="E9585" s="11"/>
      <c r="F9585" s="9"/>
      <c r="G9585" s="9"/>
      <c r="H9585" s="9"/>
      <c r="I9585" s="9"/>
      <c r="J9585" s="9"/>
      <c r="K9585" s="9"/>
      <c r="L9585" s="9"/>
      <c r="M9585" s="9"/>
      <c r="N9585" s="9"/>
      <c r="O9585" s="12"/>
      <c r="P9585" s="9"/>
      <c r="Q9585" s="9"/>
    </row>
    <row r="9586" spans="1:17" x14ac:dyDescent="0.2">
      <c r="A9586" s="9"/>
      <c r="B9586" s="10"/>
      <c r="C9586" s="9"/>
      <c r="D9586" s="11"/>
      <c r="E9586" s="11"/>
      <c r="F9586" s="9"/>
      <c r="G9586" s="9"/>
      <c r="H9586" s="9"/>
      <c r="I9586" s="9"/>
      <c r="J9586" s="9"/>
      <c r="K9586" s="9"/>
      <c r="L9586" s="9"/>
      <c r="M9586" s="9"/>
      <c r="N9586" s="9"/>
      <c r="O9586" s="12"/>
      <c r="P9586" s="9"/>
      <c r="Q9586" s="9"/>
    </row>
    <row r="9587" spans="1:17" x14ac:dyDescent="0.2">
      <c r="A9587" s="9"/>
      <c r="B9587" s="10"/>
      <c r="C9587" s="9"/>
      <c r="D9587" s="11"/>
      <c r="E9587" s="11"/>
      <c r="F9587" s="9"/>
      <c r="G9587" s="9"/>
      <c r="H9587" s="9"/>
      <c r="I9587" s="9"/>
      <c r="J9587" s="9"/>
      <c r="K9587" s="9"/>
      <c r="L9587" s="9"/>
      <c r="M9587" s="9"/>
      <c r="N9587" s="9"/>
      <c r="O9587" s="12"/>
      <c r="P9587" s="9"/>
      <c r="Q9587" s="9"/>
    </row>
    <row r="9588" spans="1:17" x14ac:dyDescent="0.2">
      <c r="A9588" s="9"/>
      <c r="B9588" s="10"/>
      <c r="C9588" s="9"/>
      <c r="D9588" s="11"/>
      <c r="E9588" s="11"/>
      <c r="F9588" s="9"/>
      <c r="G9588" s="9"/>
      <c r="H9588" s="9"/>
      <c r="I9588" s="9"/>
      <c r="J9588" s="9"/>
      <c r="K9588" s="9"/>
      <c r="L9588" s="9"/>
      <c r="M9588" s="9"/>
      <c r="N9588" s="9"/>
      <c r="O9588" s="12"/>
      <c r="P9588" s="9"/>
      <c r="Q9588" s="9"/>
    </row>
    <row r="9589" spans="1:17" x14ac:dyDescent="0.2">
      <c r="A9589" s="9"/>
      <c r="B9589" s="10"/>
      <c r="C9589" s="9"/>
      <c r="D9589" s="11"/>
      <c r="E9589" s="11"/>
      <c r="F9589" s="9"/>
      <c r="G9589" s="9"/>
      <c r="H9589" s="9"/>
      <c r="I9589" s="9"/>
      <c r="J9589" s="9"/>
      <c r="K9589" s="9"/>
      <c r="L9589" s="9"/>
      <c r="M9589" s="9"/>
      <c r="N9589" s="9"/>
      <c r="O9589" s="12"/>
      <c r="P9589" s="9"/>
      <c r="Q9589" s="9"/>
    </row>
    <row r="9590" spans="1:17" x14ac:dyDescent="0.2">
      <c r="A9590" s="9"/>
      <c r="B9590" s="10"/>
      <c r="C9590" s="9"/>
      <c r="D9590" s="11"/>
      <c r="E9590" s="11"/>
      <c r="F9590" s="9"/>
      <c r="G9590" s="9"/>
      <c r="H9590" s="9"/>
      <c r="I9590" s="9"/>
      <c r="J9590" s="9"/>
      <c r="K9590" s="9"/>
      <c r="L9590" s="9"/>
      <c r="M9590" s="9"/>
      <c r="N9590" s="9"/>
      <c r="O9590" s="12"/>
      <c r="P9590" s="9"/>
      <c r="Q9590" s="9"/>
    </row>
    <row r="9591" spans="1:17" x14ac:dyDescent="0.2">
      <c r="A9591" s="9"/>
      <c r="B9591" s="10"/>
      <c r="C9591" s="9"/>
      <c r="D9591" s="11"/>
      <c r="E9591" s="11"/>
      <c r="F9591" s="9"/>
      <c r="G9591" s="9"/>
      <c r="H9591" s="9"/>
      <c r="I9591" s="9"/>
      <c r="J9591" s="9"/>
      <c r="K9591" s="9"/>
      <c r="L9591" s="9"/>
      <c r="M9591" s="9"/>
      <c r="N9591" s="9"/>
      <c r="O9591" s="12"/>
      <c r="P9591" s="9"/>
      <c r="Q9591" s="9"/>
    </row>
    <row r="9592" spans="1:17" x14ac:dyDescent="0.2">
      <c r="A9592" s="9"/>
      <c r="B9592" s="10"/>
      <c r="C9592" s="9"/>
      <c r="D9592" s="11"/>
      <c r="E9592" s="11"/>
      <c r="F9592" s="9"/>
      <c r="G9592" s="9"/>
      <c r="H9592" s="9"/>
      <c r="I9592" s="9"/>
      <c r="J9592" s="9"/>
      <c r="K9592" s="9"/>
      <c r="L9592" s="9"/>
      <c r="M9592" s="9"/>
      <c r="N9592" s="9"/>
      <c r="O9592" s="12"/>
      <c r="P9592" s="9"/>
      <c r="Q9592" s="9"/>
    </row>
    <row r="9593" spans="1:17" x14ac:dyDescent="0.2">
      <c r="A9593" s="9"/>
      <c r="B9593" s="10"/>
      <c r="C9593" s="9"/>
      <c r="D9593" s="11"/>
      <c r="E9593" s="11"/>
      <c r="F9593" s="9"/>
      <c r="G9593" s="9"/>
      <c r="H9593" s="9"/>
      <c r="I9593" s="9"/>
      <c r="J9593" s="9"/>
      <c r="K9593" s="9"/>
      <c r="L9593" s="9"/>
      <c r="M9593" s="9"/>
      <c r="N9593" s="9"/>
      <c r="O9593" s="12"/>
      <c r="P9593" s="9"/>
      <c r="Q9593" s="9"/>
    </row>
    <row r="9594" spans="1:17" x14ac:dyDescent="0.2">
      <c r="A9594" s="9"/>
      <c r="B9594" s="10"/>
      <c r="C9594" s="9"/>
      <c r="D9594" s="11"/>
      <c r="E9594" s="11"/>
      <c r="F9594" s="9"/>
      <c r="G9594" s="9"/>
      <c r="H9594" s="9"/>
      <c r="I9594" s="9"/>
      <c r="J9594" s="9"/>
      <c r="K9594" s="9"/>
      <c r="L9594" s="9"/>
      <c r="M9594" s="9"/>
      <c r="N9594" s="9"/>
      <c r="O9594" s="12"/>
      <c r="P9594" s="9"/>
      <c r="Q9594" s="9"/>
    </row>
    <row r="9595" spans="1:17" x14ac:dyDescent="0.2">
      <c r="A9595" s="9"/>
      <c r="B9595" s="10"/>
      <c r="C9595" s="9"/>
      <c r="D9595" s="11"/>
      <c r="E9595" s="11"/>
      <c r="F9595" s="9"/>
      <c r="G9595" s="9"/>
      <c r="H9595" s="9"/>
      <c r="I9595" s="9"/>
      <c r="J9595" s="9"/>
      <c r="K9595" s="9"/>
      <c r="L9595" s="9"/>
      <c r="M9595" s="9"/>
      <c r="N9595" s="9"/>
      <c r="O9595" s="12"/>
      <c r="P9595" s="9"/>
      <c r="Q9595" s="9"/>
    </row>
    <row r="9596" spans="1:17" x14ac:dyDescent="0.2">
      <c r="A9596" s="9"/>
      <c r="B9596" s="10"/>
      <c r="C9596" s="9"/>
      <c r="D9596" s="11"/>
      <c r="E9596" s="11"/>
      <c r="F9596" s="9"/>
      <c r="G9596" s="9"/>
      <c r="H9596" s="9"/>
      <c r="I9596" s="9"/>
      <c r="J9596" s="9"/>
      <c r="K9596" s="9"/>
      <c r="L9596" s="9"/>
      <c r="M9596" s="9"/>
      <c r="N9596" s="9"/>
      <c r="O9596" s="12"/>
      <c r="P9596" s="9"/>
      <c r="Q9596" s="9"/>
    </row>
    <row r="9597" spans="1:17" x14ac:dyDescent="0.2">
      <c r="A9597" s="9"/>
      <c r="B9597" s="10"/>
      <c r="C9597" s="9"/>
      <c r="D9597" s="11"/>
      <c r="E9597" s="11"/>
      <c r="F9597" s="9"/>
      <c r="G9597" s="9"/>
      <c r="H9597" s="9"/>
      <c r="I9597" s="9"/>
      <c r="J9597" s="9"/>
      <c r="K9597" s="9"/>
      <c r="L9597" s="9"/>
      <c r="M9597" s="9"/>
      <c r="N9597" s="9"/>
      <c r="O9597" s="12"/>
      <c r="P9597" s="9"/>
      <c r="Q9597" s="9"/>
    </row>
    <row r="9598" spans="1:17" x14ac:dyDescent="0.2">
      <c r="A9598" s="9"/>
      <c r="B9598" s="10"/>
      <c r="C9598" s="9"/>
      <c r="D9598" s="11"/>
      <c r="E9598" s="11"/>
      <c r="F9598" s="9"/>
      <c r="G9598" s="9"/>
      <c r="H9598" s="9"/>
      <c r="I9598" s="9"/>
      <c r="J9598" s="9"/>
      <c r="K9598" s="9"/>
      <c r="L9598" s="9"/>
      <c r="M9598" s="9"/>
      <c r="N9598" s="9"/>
      <c r="O9598" s="12"/>
      <c r="P9598" s="9"/>
      <c r="Q9598" s="9"/>
    </row>
    <row r="9599" spans="1:17" x14ac:dyDescent="0.2">
      <c r="A9599" s="9"/>
      <c r="B9599" s="10"/>
      <c r="C9599" s="9"/>
      <c r="D9599" s="11"/>
      <c r="E9599" s="11"/>
      <c r="F9599" s="9"/>
      <c r="G9599" s="9"/>
      <c r="H9599" s="9"/>
      <c r="I9599" s="9"/>
      <c r="J9599" s="9"/>
      <c r="K9599" s="9"/>
      <c r="L9599" s="9"/>
      <c r="M9599" s="9"/>
      <c r="N9599" s="9"/>
      <c r="O9599" s="12"/>
      <c r="P9599" s="9"/>
      <c r="Q9599" s="9"/>
    </row>
    <row r="9600" spans="1:17" x14ac:dyDescent="0.2">
      <c r="A9600" s="9"/>
      <c r="B9600" s="10"/>
      <c r="C9600" s="9"/>
      <c r="D9600" s="11"/>
      <c r="E9600" s="11"/>
      <c r="F9600" s="9"/>
      <c r="G9600" s="9"/>
      <c r="H9600" s="9"/>
      <c r="I9600" s="9"/>
      <c r="J9600" s="9"/>
      <c r="K9600" s="9"/>
      <c r="L9600" s="9"/>
      <c r="M9600" s="9"/>
      <c r="N9600" s="9"/>
      <c r="O9600" s="12"/>
      <c r="P9600" s="9"/>
      <c r="Q9600" s="9"/>
    </row>
    <row r="9601" spans="1:17" x14ac:dyDescent="0.2">
      <c r="A9601" s="9"/>
      <c r="B9601" s="10"/>
      <c r="C9601" s="9"/>
      <c r="D9601" s="11"/>
      <c r="E9601" s="11"/>
      <c r="F9601" s="9"/>
      <c r="G9601" s="9"/>
      <c r="H9601" s="9"/>
      <c r="I9601" s="9"/>
      <c r="J9601" s="9"/>
      <c r="K9601" s="9"/>
      <c r="L9601" s="9"/>
      <c r="M9601" s="9"/>
      <c r="N9601" s="9"/>
      <c r="O9601" s="12"/>
      <c r="P9601" s="9"/>
      <c r="Q9601" s="9"/>
    </row>
    <row r="9602" spans="1:17" x14ac:dyDescent="0.2">
      <c r="A9602" s="9"/>
      <c r="B9602" s="10"/>
      <c r="C9602" s="9"/>
      <c r="D9602" s="11"/>
      <c r="E9602" s="11"/>
      <c r="F9602" s="9"/>
      <c r="G9602" s="9"/>
      <c r="H9602" s="9"/>
      <c r="I9602" s="9"/>
      <c r="J9602" s="9"/>
      <c r="K9602" s="9"/>
      <c r="L9602" s="9"/>
      <c r="M9602" s="9"/>
      <c r="N9602" s="9"/>
      <c r="O9602" s="12"/>
      <c r="P9602" s="9"/>
      <c r="Q9602" s="9"/>
    </row>
    <row r="9603" spans="1:17" x14ac:dyDescent="0.2">
      <c r="A9603" s="9"/>
      <c r="B9603" s="10"/>
      <c r="C9603" s="9"/>
      <c r="D9603" s="11"/>
      <c r="E9603" s="11"/>
      <c r="F9603" s="9"/>
      <c r="G9603" s="9"/>
      <c r="H9603" s="9"/>
      <c r="I9603" s="9"/>
      <c r="J9603" s="9"/>
      <c r="K9603" s="9"/>
      <c r="L9603" s="9"/>
      <c r="M9603" s="9"/>
      <c r="N9603" s="9"/>
      <c r="O9603" s="12"/>
      <c r="P9603" s="9"/>
      <c r="Q9603" s="9"/>
    </row>
    <row r="9604" spans="1:17" x14ac:dyDescent="0.2">
      <c r="A9604" s="9"/>
      <c r="B9604" s="10"/>
      <c r="C9604" s="9"/>
      <c r="D9604" s="11"/>
      <c r="E9604" s="11"/>
      <c r="F9604" s="9"/>
      <c r="G9604" s="9"/>
      <c r="H9604" s="9"/>
      <c r="I9604" s="9"/>
      <c r="J9604" s="9"/>
      <c r="K9604" s="9"/>
      <c r="L9604" s="9"/>
      <c r="M9604" s="9"/>
      <c r="N9604" s="9"/>
      <c r="O9604" s="12"/>
      <c r="P9604" s="9"/>
      <c r="Q9604" s="9"/>
    </row>
    <row r="9605" spans="1:17" x14ac:dyDescent="0.2">
      <c r="A9605" s="9"/>
      <c r="B9605" s="10"/>
      <c r="C9605" s="9"/>
      <c r="D9605" s="11"/>
      <c r="E9605" s="11"/>
      <c r="F9605" s="9"/>
      <c r="G9605" s="9"/>
      <c r="H9605" s="9"/>
      <c r="I9605" s="9"/>
      <c r="J9605" s="9"/>
      <c r="K9605" s="9"/>
      <c r="L9605" s="9"/>
      <c r="M9605" s="9"/>
      <c r="N9605" s="9"/>
      <c r="O9605" s="12"/>
      <c r="P9605" s="9"/>
      <c r="Q9605" s="9"/>
    </row>
    <row r="9606" spans="1:17" x14ac:dyDescent="0.2">
      <c r="A9606" s="9"/>
      <c r="B9606" s="10"/>
      <c r="C9606" s="9"/>
      <c r="D9606" s="11"/>
      <c r="E9606" s="11"/>
      <c r="F9606" s="9"/>
      <c r="G9606" s="9"/>
      <c r="H9606" s="9"/>
      <c r="I9606" s="9"/>
      <c r="J9606" s="9"/>
      <c r="K9606" s="9"/>
      <c r="L9606" s="9"/>
      <c r="M9606" s="9"/>
      <c r="N9606" s="9"/>
      <c r="O9606" s="12"/>
      <c r="P9606" s="9"/>
      <c r="Q9606" s="9"/>
    </row>
    <row r="9607" spans="1:17" x14ac:dyDescent="0.2">
      <c r="A9607" s="9"/>
      <c r="B9607" s="10"/>
      <c r="C9607" s="9"/>
      <c r="D9607" s="11"/>
      <c r="E9607" s="11"/>
      <c r="F9607" s="9"/>
      <c r="G9607" s="9"/>
      <c r="H9607" s="9"/>
      <c r="I9607" s="9"/>
      <c r="J9607" s="9"/>
      <c r="K9607" s="9"/>
      <c r="L9607" s="9"/>
      <c r="M9607" s="9"/>
      <c r="N9607" s="9"/>
      <c r="O9607" s="12"/>
      <c r="P9607" s="9"/>
      <c r="Q9607" s="9"/>
    </row>
    <row r="9608" spans="1:17" x14ac:dyDescent="0.2">
      <c r="A9608" s="9"/>
      <c r="B9608" s="10"/>
      <c r="C9608" s="9"/>
      <c r="D9608" s="11"/>
      <c r="E9608" s="11"/>
      <c r="F9608" s="9"/>
      <c r="G9608" s="9"/>
      <c r="H9608" s="9"/>
      <c r="I9608" s="9"/>
      <c r="J9608" s="9"/>
      <c r="K9608" s="9"/>
      <c r="L9608" s="9"/>
      <c r="M9608" s="9"/>
      <c r="N9608" s="9"/>
      <c r="O9608" s="12"/>
      <c r="P9608" s="9"/>
      <c r="Q9608" s="9"/>
    </row>
    <row r="9609" spans="1:17" x14ac:dyDescent="0.2">
      <c r="A9609" s="9"/>
      <c r="B9609" s="10"/>
      <c r="C9609" s="9"/>
      <c r="D9609" s="11"/>
      <c r="E9609" s="11"/>
      <c r="F9609" s="9"/>
      <c r="G9609" s="9"/>
      <c r="H9609" s="9"/>
      <c r="I9609" s="9"/>
      <c r="J9609" s="9"/>
      <c r="K9609" s="9"/>
      <c r="L9609" s="9"/>
      <c r="M9609" s="9"/>
      <c r="N9609" s="9"/>
      <c r="O9609" s="12"/>
      <c r="P9609" s="9"/>
      <c r="Q9609" s="9"/>
    </row>
    <row r="9610" spans="1:17" x14ac:dyDescent="0.2">
      <c r="A9610" s="9"/>
      <c r="B9610" s="10"/>
      <c r="C9610" s="9"/>
      <c r="D9610" s="11"/>
      <c r="E9610" s="11"/>
      <c r="F9610" s="9"/>
      <c r="G9610" s="9"/>
      <c r="H9610" s="9"/>
      <c r="I9610" s="9"/>
      <c r="J9610" s="9"/>
      <c r="K9610" s="9"/>
      <c r="L9610" s="9"/>
      <c r="M9610" s="9"/>
      <c r="N9610" s="9"/>
      <c r="O9610" s="12"/>
      <c r="P9610" s="9"/>
      <c r="Q9610" s="9"/>
    </row>
    <row r="9611" spans="1:17" x14ac:dyDescent="0.2">
      <c r="A9611" s="9"/>
      <c r="B9611" s="10"/>
      <c r="C9611" s="9"/>
      <c r="D9611" s="11"/>
      <c r="E9611" s="11"/>
      <c r="F9611" s="9"/>
      <c r="G9611" s="9"/>
      <c r="H9611" s="9"/>
      <c r="I9611" s="9"/>
      <c r="J9611" s="9"/>
      <c r="K9611" s="9"/>
      <c r="L9611" s="9"/>
      <c r="M9611" s="9"/>
      <c r="N9611" s="9"/>
      <c r="O9611" s="12"/>
      <c r="P9611" s="9"/>
      <c r="Q9611" s="9"/>
    </row>
    <row r="9612" spans="1:17" x14ac:dyDescent="0.2">
      <c r="A9612" s="9"/>
      <c r="B9612" s="10"/>
      <c r="C9612" s="9"/>
      <c r="D9612" s="11"/>
      <c r="E9612" s="11"/>
      <c r="F9612" s="9"/>
      <c r="G9612" s="9"/>
      <c r="H9612" s="9"/>
      <c r="I9612" s="9"/>
      <c r="J9612" s="9"/>
      <c r="K9612" s="9"/>
      <c r="L9612" s="9"/>
      <c r="M9612" s="9"/>
      <c r="N9612" s="9"/>
      <c r="O9612" s="12"/>
      <c r="P9612" s="9"/>
      <c r="Q9612" s="9"/>
    </row>
    <row r="9613" spans="1:17" x14ac:dyDescent="0.2">
      <c r="A9613" s="9"/>
      <c r="B9613" s="10"/>
      <c r="C9613" s="9"/>
      <c r="D9613" s="11"/>
      <c r="E9613" s="11"/>
      <c r="F9613" s="9"/>
      <c r="G9613" s="9"/>
      <c r="H9613" s="9"/>
      <c r="I9613" s="9"/>
      <c r="J9613" s="9"/>
      <c r="K9613" s="9"/>
      <c r="L9613" s="9"/>
      <c r="M9613" s="9"/>
      <c r="N9613" s="9"/>
      <c r="O9613" s="12"/>
      <c r="P9613" s="9"/>
      <c r="Q9613" s="9"/>
    </row>
    <row r="9614" spans="1:17" x14ac:dyDescent="0.2">
      <c r="A9614" s="9"/>
      <c r="B9614" s="10"/>
      <c r="C9614" s="9"/>
      <c r="D9614" s="11"/>
      <c r="E9614" s="11"/>
      <c r="F9614" s="9"/>
      <c r="G9614" s="9"/>
      <c r="H9614" s="9"/>
      <c r="I9614" s="9"/>
      <c r="J9614" s="9"/>
      <c r="K9614" s="9"/>
      <c r="L9614" s="9"/>
      <c r="M9614" s="9"/>
      <c r="N9614" s="9"/>
      <c r="O9614" s="12"/>
      <c r="P9614" s="9"/>
      <c r="Q9614" s="9"/>
    </row>
    <row r="9615" spans="1:17" x14ac:dyDescent="0.2">
      <c r="A9615" s="9"/>
      <c r="B9615" s="10"/>
      <c r="C9615" s="9"/>
      <c r="D9615" s="11"/>
      <c r="E9615" s="11"/>
      <c r="F9615" s="9"/>
      <c r="G9615" s="9"/>
      <c r="H9615" s="9"/>
      <c r="I9615" s="9"/>
      <c r="J9615" s="9"/>
      <c r="K9615" s="9"/>
      <c r="L9615" s="9"/>
      <c r="M9615" s="9"/>
      <c r="N9615" s="9"/>
      <c r="O9615" s="12"/>
      <c r="P9615" s="9"/>
      <c r="Q9615" s="9"/>
    </row>
    <row r="9616" spans="1:17" x14ac:dyDescent="0.2">
      <c r="A9616" s="9"/>
      <c r="B9616" s="10"/>
      <c r="C9616" s="9"/>
      <c r="D9616" s="11"/>
      <c r="E9616" s="11"/>
      <c r="F9616" s="9"/>
      <c r="G9616" s="9"/>
      <c r="H9616" s="9"/>
      <c r="I9616" s="9"/>
      <c r="J9616" s="9"/>
      <c r="K9616" s="9"/>
      <c r="L9616" s="9"/>
      <c r="M9616" s="9"/>
      <c r="N9616" s="9"/>
      <c r="O9616" s="12"/>
      <c r="P9616" s="9"/>
      <c r="Q9616" s="9"/>
    </row>
    <row r="9617" spans="1:17" x14ac:dyDescent="0.2">
      <c r="A9617" s="9"/>
      <c r="B9617" s="10"/>
      <c r="C9617" s="9"/>
      <c r="D9617" s="11"/>
      <c r="E9617" s="11"/>
      <c r="F9617" s="9"/>
      <c r="G9617" s="9"/>
      <c r="H9617" s="9"/>
      <c r="I9617" s="9"/>
      <c r="J9617" s="9"/>
      <c r="K9617" s="9"/>
      <c r="L9617" s="9"/>
      <c r="M9617" s="9"/>
      <c r="N9617" s="9"/>
      <c r="O9617" s="12"/>
      <c r="P9617" s="9"/>
      <c r="Q9617" s="9"/>
    </row>
    <row r="9618" spans="1:17" x14ac:dyDescent="0.2">
      <c r="A9618" s="9"/>
      <c r="B9618" s="10"/>
      <c r="C9618" s="9"/>
      <c r="D9618" s="11"/>
      <c r="E9618" s="11"/>
      <c r="F9618" s="9"/>
      <c r="G9618" s="9"/>
      <c r="H9618" s="9"/>
      <c r="I9618" s="9"/>
      <c r="J9618" s="9"/>
      <c r="K9618" s="9"/>
      <c r="L9618" s="9"/>
      <c r="M9618" s="9"/>
      <c r="N9618" s="9"/>
      <c r="O9618" s="12"/>
      <c r="P9618" s="9"/>
      <c r="Q9618" s="9"/>
    </row>
    <row r="9619" spans="1:17" x14ac:dyDescent="0.2">
      <c r="A9619" s="9"/>
      <c r="B9619" s="10"/>
      <c r="C9619" s="9"/>
      <c r="D9619" s="11"/>
      <c r="E9619" s="11"/>
      <c r="F9619" s="9"/>
      <c r="G9619" s="9"/>
      <c r="H9619" s="9"/>
      <c r="I9619" s="9"/>
      <c r="J9619" s="9"/>
      <c r="K9619" s="9"/>
      <c r="L9619" s="9"/>
      <c r="M9619" s="9"/>
      <c r="N9619" s="9"/>
      <c r="O9619" s="12"/>
      <c r="P9619" s="9"/>
      <c r="Q9619" s="9"/>
    </row>
    <row r="9620" spans="1:17" x14ac:dyDescent="0.2">
      <c r="A9620" s="9"/>
      <c r="B9620" s="10"/>
      <c r="C9620" s="9"/>
      <c r="D9620" s="11"/>
      <c r="E9620" s="11"/>
      <c r="F9620" s="9"/>
      <c r="G9620" s="9"/>
      <c r="H9620" s="9"/>
      <c r="I9620" s="9"/>
      <c r="J9620" s="9"/>
      <c r="K9620" s="9"/>
      <c r="L9620" s="9"/>
      <c r="M9620" s="9"/>
      <c r="N9620" s="9"/>
      <c r="O9620" s="12"/>
      <c r="P9620" s="9"/>
      <c r="Q9620" s="9"/>
    </row>
    <row r="9621" spans="1:17" x14ac:dyDescent="0.2">
      <c r="A9621" s="9"/>
      <c r="B9621" s="10"/>
      <c r="C9621" s="9"/>
      <c r="D9621" s="11"/>
      <c r="E9621" s="11"/>
      <c r="F9621" s="9"/>
      <c r="G9621" s="9"/>
      <c r="H9621" s="9"/>
      <c r="I9621" s="9"/>
      <c r="J9621" s="9"/>
      <c r="K9621" s="9"/>
      <c r="L9621" s="9"/>
      <c r="M9621" s="9"/>
      <c r="N9621" s="9"/>
      <c r="O9621" s="12"/>
      <c r="P9621" s="9"/>
      <c r="Q9621" s="9"/>
    </row>
    <row r="9622" spans="1:17" x14ac:dyDescent="0.2">
      <c r="A9622" s="9"/>
      <c r="B9622" s="10"/>
      <c r="C9622" s="9"/>
      <c r="D9622" s="11"/>
      <c r="E9622" s="11"/>
      <c r="F9622" s="9"/>
      <c r="G9622" s="9"/>
      <c r="H9622" s="9"/>
      <c r="I9622" s="9"/>
      <c r="J9622" s="9"/>
      <c r="K9622" s="9"/>
      <c r="L9622" s="9"/>
      <c r="M9622" s="9"/>
      <c r="N9622" s="9"/>
      <c r="O9622" s="12"/>
      <c r="P9622" s="9"/>
      <c r="Q9622" s="9"/>
    </row>
    <row r="9623" spans="1:17" x14ac:dyDescent="0.2">
      <c r="A9623" s="9"/>
      <c r="B9623" s="10"/>
      <c r="C9623" s="9"/>
      <c r="D9623" s="11"/>
      <c r="E9623" s="11"/>
      <c r="F9623" s="9"/>
      <c r="G9623" s="9"/>
      <c r="H9623" s="9"/>
      <c r="I9623" s="9"/>
      <c r="J9623" s="9"/>
      <c r="K9623" s="9"/>
      <c r="L9623" s="9"/>
      <c r="M9623" s="9"/>
      <c r="N9623" s="9"/>
      <c r="O9623" s="12"/>
      <c r="P9623" s="9"/>
      <c r="Q9623" s="9"/>
    </row>
    <row r="9624" spans="1:17" x14ac:dyDescent="0.2">
      <c r="A9624" s="9"/>
      <c r="B9624" s="10"/>
      <c r="C9624" s="9"/>
      <c r="D9624" s="11"/>
      <c r="E9624" s="11"/>
      <c r="F9624" s="9"/>
      <c r="G9624" s="9"/>
      <c r="H9624" s="9"/>
      <c r="I9624" s="9"/>
      <c r="J9624" s="9"/>
      <c r="K9624" s="9"/>
      <c r="L9624" s="9"/>
      <c r="M9624" s="9"/>
      <c r="N9624" s="9"/>
      <c r="O9624" s="12"/>
      <c r="P9624" s="9"/>
      <c r="Q9624" s="9"/>
    </row>
    <row r="9625" spans="1:17" x14ac:dyDescent="0.2">
      <c r="A9625" s="9"/>
      <c r="B9625" s="10"/>
      <c r="C9625" s="9"/>
      <c r="D9625" s="11"/>
      <c r="E9625" s="11"/>
      <c r="F9625" s="9"/>
      <c r="G9625" s="9"/>
      <c r="H9625" s="9"/>
      <c r="I9625" s="9"/>
      <c r="J9625" s="9"/>
      <c r="K9625" s="9"/>
      <c r="L9625" s="9"/>
      <c r="M9625" s="9"/>
      <c r="N9625" s="9"/>
      <c r="O9625" s="12"/>
      <c r="P9625" s="9"/>
      <c r="Q9625" s="9"/>
    </row>
    <row r="9626" spans="1:17" x14ac:dyDescent="0.2">
      <c r="A9626" s="9"/>
      <c r="B9626" s="10"/>
      <c r="C9626" s="9"/>
      <c r="D9626" s="11"/>
      <c r="E9626" s="11"/>
      <c r="F9626" s="9"/>
      <c r="G9626" s="9"/>
      <c r="H9626" s="9"/>
      <c r="I9626" s="9"/>
      <c r="J9626" s="9"/>
      <c r="K9626" s="9"/>
      <c r="L9626" s="9"/>
      <c r="M9626" s="9"/>
      <c r="N9626" s="9"/>
      <c r="O9626" s="12"/>
      <c r="P9626" s="9"/>
      <c r="Q9626" s="9"/>
    </row>
    <row r="9627" spans="1:17" x14ac:dyDescent="0.2">
      <c r="A9627" s="9"/>
      <c r="B9627" s="10"/>
      <c r="C9627" s="9"/>
      <c r="D9627" s="11"/>
      <c r="E9627" s="11"/>
      <c r="F9627" s="9"/>
      <c r="G9627" s="9"/>
      <c r="H9627" s="9"/>
      <c r="I9627" s="9"/>
      <c r="J9627" s="9"/>
      <c r="K9627" s="9"/>
      <c r="L9627" s="9"/>
      <c r="M9627" s="9"/>
      <c r="N9627" s="9"/>
      <c r="O9627" s="12"/>
      <c r="P9627" s="9"/>
      <c r="Q9627" s="9"/>
    </row>
    <row r="9628" spans="1:17" x14ac:dyDescent="0.2">
      <c r="A9628" s="9"/>
      <c r="B9628" s="10"/>
      <c r="C9628" s="9"/>
      <c r="D9628" s="11"/>
      <c r="E9628" s="11"/>
      <c r="F9628" s="9"/>
      <c r="G9628" s="9"/>
      <c r="H9628" s="9"/>
      <c r="I9628" s="9"/>
      <c r="J9628" s="9"/>
      <c r="K9628" s="9"/>
      <c r="L9628" s="9"/>
      <c r="M9628" s="9"/>
      <c r="N9628" s="9"/>
      <c r="O9628" s="12"/>
      <c r="P9628" s="9"/>
      <c r="Q9628" s="9"/>
    </row>
    <row r="9629" spans="1:17" x14ac:dyDescent="0.2">
      <c r="A9629" s="9"/>
      <c r="B9629" s="10"/>
      <c r="C9629" s="9"/>
      <c r="D9629" s="11"/>
      <c r="E9629" s="11"/>
      <c r="F9629" s="9"/>
      <c r="G9629" s="9"/>
      <c r="H9629" s="9"/>
      <c r="I9629" s="9"/>
      <c r="J9629" s="9"/>
      <c r="K9629" s="9"/>
      <c r="L9629" s="9"/>
      <c r="M9629" s="9"/>
      <c r="N9629" s="9"/>
      <c r="O9629" s="12"/>
      <c r="P9629" s="9"/>
      <c r="Q9629" s="9"/>
    </row>
    <row r="9630" spans="1:17" x14ac:dyDescent="0.2">
      <c r="A9630" s="9"/>
      <c r="B9630" s="10"/>
      <c r="C9630" s="9"/>
      <c r="D9630" s="11"/>
      <c r="E9630" s="11"/>
      <c r="F9630" s="9"/>
      <c r="G9630" s="9"/>
      <c r="H9630" s="9"/>
      <c r="I9630" s="9"/>
      <c r="J9630" s="9"/>
      <c r="K9630" s="9"/>
      <c r="L9630" s="9"/>
      <c r="M9630" s="9"/>
      <c r="N9630" s="9"/>
      <c r="O9630" s="12"/>
      <c r="P9630" s="9"/>
      <c r="Q9630" s="9"/>
    </row>
    <row r="9631" spans="1:17" x14ac:dyDescent="0.2">
      <c r="A9631" s="9"/>
      <c r="B9631" s="10"/>
      <c r="C9631" s="9"/>
      <c r="D9631" s="11"/>
      <c r="E9631" s="11"/>
      <c r="F9631" s="9"/>
      <c r="G9631" s="9"/>
      <c r="H9631" s="9"/>
      <c r="I9631" s="9"/>
      <c r="J9631" s="9"/>
      <c r="K9631" s="9"/>
      <c r="L9631" s="9"/>
      <c r="M9631" s="9"/>
      <c r="N9631" s="9"/>
      <c r="O9631" s="12"/>
      <c r="P9631" s="9"/>
      <c r="Q9631" s="9"/>
    </row>
    <row r="9632" spans="1:17" x14ac:dyDescent="0.2">
      <c r="A9632" s="9"/>
      <c r="B9632" s="10"/>
      <c r="C9632" s="9"/>
      <c r="D9632" s="11"/>
      <c r="E9632" s="11"/>
      <c r="F9632" s="9"/>
      <c r="G9632" s="9"/>
      <c r="H9632" s="9"/>
      <c r="I9632" s="9"/>
      <c r="J9632" s="9"/>
      <c r="K9632" s="9"/>
      <c r="L9632" s="9"/>
      <c r="M9632" s="9"/>
      <c r="N9632" s="9"/>
      <c r="O9632" s="12"/>
      <c r="P9632" s="9"/>
      <c r="Q9632" s="9"/>
    </row>
    <row r="9633" spans="1:17" x14ac:dyDescent="0.2">
      <c r="A9633" s="9"/>
      <c r="B9633" s="10"/>
      <c r="C9633" s="9"/>
      <c r="D9633" s="11"/>
      <c r="E9633" s="11"/>
      <c r="F9633" s="9"/>
      <c r="G9633" s="9"/>
      <c r="H9633" s="9"/>
      <c r="I9633" s="9"/>
      <c r="J9633" s="9"/>
      <c r="K9633" s="9"/>
      <c r="L9633" s="9"/>
      <c r="M9633" s="9"/>
      <c r="N9633" s="9"/>
      <c r="O9633" s="12"/>
      <c r="P9633" s="9"/>
      <c r="Q9633" s="9"/>
    </row>
    <row r="9634" spans="1:17" x14ac:dyDescent="0.2">
      <c r="A9634" s="9"/>
      <c r="B9634" s="10"/>
      <c r="C9634" s="9"/>
      <c r="D9634" s="11"/>
      <c r="E9634" s="11"/>
      <c r="F9634" s="9"/>
      <c r="G9634" s="9"/>
      <c r="H9634" s="9"/>
      <c r="I9634" s="9"/>
      <c r="J9634" s="9"/>
      <c r="K9634" s="9"/>
      <c r="L9634" s="9"/>
      <c r="M9634" s="9"/>
      <c r="N9634" s="9"/>
      <c r="O9634" s="12"/>
      <c r="P9634" s="9"/>
      <c r="Q9634" s="9"/>
    </row>
    <row r="9635" spans="1:17" x14ac:dyDescent="0.2">
      <c r="A9635" s="9"/>
      <c r="B9635" s="10"/>
      <c r="C9635" s="9"/>
      <c r="D9635" s="11"/>
      <c r="E9635" s="11"/>
      <c r="F9635" s="9"/>
      <c r="G9635" s="9"/>
      <c r="H9635" s="9"/>
      <c r="I9635" s="9"/>
      <c r="J9635" s="9"/>
      <c r="K9635" s="9"/>
      <c r="L9635" s="9"/>
      <c r="M9635" s="9"/>
      <c r="N9635" s="9"/>
      <c r="O9635" s="12"/>
      <c r="P9635" s="9"/>
      <c r="Q9635" s="9"/>
    </row>
    <row r="9636" spans="1:17" x14ac:dyDescent="0.2">
      <c r="A9636" s="9"/>
      <c r="B9636" s="10"/>
      <c r="C9636" s="9"/>
      <c r="D9636" s="11"/>
      <c r="E9636" s="11"/>
      <c r="F9636" s="9"/>
      <c r="G9636" s="9"/>
      <c r="H9636" s="9"/>
      <c r="I9636" s="9"/>
      <c r="J9636" s="9"/>
      <c r="K9636" s="9"/>
      <c r="L9636" s="9"/>
      <c r="M9636" s="9"/>
      <c r="N9636" s="9"/>
      <c r="O9636" s="12"/>
      <c r="P9636" s="9"/>
      <c r="Q9636" s="9"/>
    </row>
    <row r="9637" spans="1:17" x14ac:dyDescent="0.2">
      <c r="A9637" s="9"/>
      <c r="B9637" s="10"/>
      <c r="C9637" s="9"/>
      <c r="D9637" s="11"/>
      <c r="E9637" s="11"/>
      <c r="F9637" s="9"/>
      <c r="G9637" s="9"/>
      <c r="H9637" s="9"/>
      <c r="I9637" s="9"/>
      <c r="J9637" s="9"/>
      <c r="K9637" s="9"/>
      <c r="L9637" s="9"/>
      <c r="M9637" s="9"/>
      <c r="N9637" s="9"/>
      <c r="O9637" s="12"/>
      <c r="P9637" s="9"/>
      <c r="Q9637" s="9"/>
    </row>
    <row r="9638" spans="1:17" x14ac:dyDescent="0.2">
      <c r="A9638" s="9"/>
      <c r="B9638" s="10"/>
      <c r="C9638" s="9"/>
      <c r="D9638" s="11"/>
      <c r="E9638" s="11"/>
      <c r="F9638" s="9"/>
      <c r="G9638" s="9"/>
      <c r="H9638" s="9"/>
      <c r="I9638" s="9"/>
      <c r="J9638" s="9"/>
      <c r="K9638" s="9"/>
      <c r="L9638" s="9"/>
      <c r="M9638" s="9"/>
      <c r="N9638" s="9"/>
      <c r="O9638" s="12"/>
      <c r="P9638" s="9"/>
      <c r="Q9638" s="9"/>
    </row>
    <row r="9639" spans="1:17" x14ac:dyDescent="0.2">
      <c r="A9639" s="9"/>
      <c r="B9639" s="10"/>
      <c r="C9639" s="9"/>
      <c r="D9639" s="11"/>
      <c r="E9639" s="11"/>
      <c r="F9639" s="9"/>
      <c r="G9639" s="9"/>
      <c r="H9639" s="9"/>
      <c r="I9639" s="9"/>
      <c r="J9639" s="9"/>
      <c r="K9639" s="9"/>
      <c r="L9639" s="9"/>
      <c r="M9639" s="9"/>
      <c r="N9639" s="9"/>
      <c r="O9639" s="12"/>
      <c r="P9639" s="9"/>
      <c r="Q9639" s="9"/>
    </row>
    <row r="9640" spans="1:17" x14ac:dyDescent="0.2">
      <c r="A9640" s="9"/>
      <c r="B9640" s="10"/>
      <c r="C9640" s="9"/>
      <c r="D9640" s="11"/>
      <c r="E9640" s="11"/>
      <c r="F9640" s="9"/>
      <c r="G9640" s="9"/>
      <c r="H9640" s="9"/>
      <c r="I9640" s="9"/>
      <c r="J9640" s="9"/>
      <c r="K9640" s="9"/>
      <c r="L9640" s="9"/>
      <c r="M9640" s="9"/>
      <c r="N9640" s="9"/>
      <c r="O9640" s="12"/>
      <c r="P9640" s="9"/>
      <c r="Q9640" s="9"/>
    </row>
    <row r="9641" spans="1:17" x14ac:dyDescent="0.2">
      <c r="A9641" s="9"/>
      <c r="B9641" s="10"/>
      <c r="C9641" s="9"/>
      <c r="D9641" s="11"/>
      <c r="E9641" s="11"/>
      <c r="F9641" s="9"/>
      <c r="G9641" s="9"/>
      <c r="H9641" s="9"/>
      <c r="I9641" s="9"/>
      <c r="J9641" s="9"/>
      <c r="K9641" s="9"/>
      <c r="L9641" s="9"/>
      <c r="M9641" s="9"/>
      <c r="N9641" s="9"/>
      <c r="O9641" s="12"/>
      <c r="P9641" s="9"/>
      <c r="Q9641" s="9"/>
    </row>
    <row r="9642" spans="1:17" x14ac:dyDescent="0.2">
      <c r="A9642" s="9"/>
      <c r="B9642" s="10"/>
      <c r="C9642" s="9"/>
      <c r="D9642" s="11"/>
      <c r="E9642" s="11"/>
      <c r="F9642" s="9"/>
      <c r="G9642" s="9"/>
      <c r="H9642" s="9"/>
      <c r="I9642" s="9"/>
      <c r="J9642" s="9"/>
      <c r="K9642" s="9"/>
      <c r="L9642" s="9"/>
      <c r="M9642" s="9"/>
      <c r="N9642" s="9"/>
      <c r="O9642" s="12"/>
      <c r="P9642" s="9"/>
      <c r="Q9642" s="9"/>
    </row>
    <row r="9643" spans="1:17" x14ac:dyDescent="0.2">
      <c r="A9643" s="9"/>
      <c r="B9643" s="10"/>
      <c r="C9643" s="9"/>
      <c r="D9643" s="11"/>
      <c r="E9643" s="11"/>
      <c r="F9643" s="9"/>
      <c r="G9643" s="9"/>
      <c r="H9643" s="9"/>
      <c r="I9643" s="9"/>
      <c r="J9643" s="9"/>
      <c r="K9643" s="9"/>
      <c r="L9643" s="9"/>
      <c r="M9643" s="9"/>
      <c r="N9643" s="9"/>
      <c r="O9643" s="12"/>
      <c r="P9643" s="9"/>
      <c r="Q9643" s="9"/>
    </row>
    <row r="9644" spans="1:17" x14ac:dyDescent="0.2">
      <c r="A9644" s="9"/>
      <c r="B9644" s="10"/>
      <c r="C9644" s="9"/>
      <c r="D9644" s="11"/>
      <c r="E9644" s="11"/>
      <c r="F9644" s="9"/>
      <c r="G9644" s="9"/>
      <c r="H9644" s="9"/>
      <c r="I9644" s="9"/>
      <c r="J9644" s="9"/>
      <c r="K9644" s="9"/>
      <c r="L9644" s="9"/>
      <c r="M9644" s="9"/>
      <c r="N9644" s="9"/>
      <c r="O9644" s="12"/>
      <c r="P9644" s="9"/>
      <c r="Q9644" s="9"/>
    </row>
    <row r="9645" spans="1:17" x14ac:dyDescent="0.2">
      <c r="A9645" s="9"/>
      <c r="B9645" s="10"/>
      <c r="C9645" s="9"/>
      <c r="D9645" s="11"/>
      <c r="E9645" s="11"/>
      <c r="F9645" s="9"/>
      <c r="G9645" s="9"/>
      <c r="H9645" s="9"/>
      <c r="I9645" s="9"/>
      <c r="J9645" s="9"/>
      <c r="K9645" s="9"/>
      <c r="L9645" s="9"/>
      <c r="M9645" s="9"/>
      <c r="N9645" s="9"/>
      <c r="O9645" s="12"/>
      <c r="P9645" s="9"/>
      <c r="Q9645" s="9"/>
    </row>
    <row r="9646" spans="1:17" x14ac:dyDescent="0.2">
      <c r="A9646" s="9"/>
      <c r="B9646" s="10"/>
      <c r="C9646" s="9"/>
      <c r="D9646" s="11"/>
      <c r="E9646" s="11"/>
      <c r="F9646" s="9"/>
      <c r="G9646" s="9"/>
      <c r="H9646" s="9"/>
      <c r="I9646" s="9"/>
      <c r="J9646" s="9"/>
      <c r="K9646" s="9"/>
      <c r="L9646" s="9"/>
      <c r="M9646" s="9"/>
      <c r="N9646" s="9"/>
      <c r="O9646" s="12"/>
      <c r="P9646" s="9"/>
      <c r="Q9646" s="9"/>
    </row>
    <row r="9647" spans="1:17" x14ac:dyDescent="0.2">
      <c r="A9647" s="9"/>
      <c r="B9647" s="10"/>
      <c r="C9647" s="9"/>
      <c r="D9647" s="11"/>
      <c r="E9647" s="11"/>
      <c r="F9647" s="9"/>
      <c r="G9647" s="9"/>
      <c r="H9647" s="9"/>
      <c r="I9647" s="9"/>
      <c r="J9647" s="9"/>
      <c r="K9647" s="9"/>
      <c r="L9647" s="9"/>
      <c r="M9647" s="9"/>
      <c r="N9647" s="9"/>
      <c r="O9647" s="12"/>
      <c r="P9647" s="9"/>
      <c r="Q9647" s="9"/>
    </row>
    <row r="9648" spans="1:17" x14ac:dyDescent="0.2">
      <c r="A9648" s="9"/>
      <c r="B9648" s="10"/>
      <c r="C9648" s="9"/>
      <c r="D9648" s="11"/>
      <c r="E9648" s="11"/>
      <c r="F9648" s="9"/>
      <c r="G9648" s="9"/>
      <c r="H9648" s="9"/>
      <c r="I9648" s="9"/>
      <c r="J9648" s="9"/>
      <c r="K9648" s="9"/>
      <c r="L9648" s="9"/>
      <c r="M9648" s="9"/>
      <c r="N9648" s="9"/>
      <c r="O9648" s="12"/>
      <c r="P9648" s="9"/>
      <c r="Q9648" s="9"/>
    </row>
    <row r="9649" spans="1:17" x14ac:dyDescent="0.2">
      <c r="A9649" s="9"/>
      <c r="B9649" s="10"/>
      <c r="C9649" s="9"/>
      <c r="D9649" s="11"/>
      <c r="E9649" s="11"/>
      <c r="F9649" s="9"/>
      <c r="G9649" s="9"/>
      <c r="H9649" s="9"/>
      <c r="I9649" s="9"/>
      <c r="J9649" s="9"/>
      <c r="K9649" s="9"/>
      <c r="L9649" s="9"/>
      <c r="M9649" s="9"/>
      <c r="N9649" s="9"/>
      <c r="O9649" s="12"/>
      <c r="P9649" s="9"/>
      <c r="Q9649" s="9"/>
    </row>
    <row r="9650" spans="1:17" x14ac:dyDescent="0.2">
      <c r="A9650" s="9"/>
      <c r="B9650" s="10"/>
      <c r="C9650" s="9"/>
      <c r="D9650" s="11"/>
      <c r="E9650" s="11"/>
      <c r="F9650" s="9"/>
      <c r="G9650" s="9"/>
      <c r="H9650" s="9"/>
      <c r="I9650" s="9"/>
      <c r="J9650" s="9"/>
      <c r="K9650" s="9"/>
      <c r="L9650" s="9"/>
      <c r="M9650" s="9"/>
      <c r="N9650" s="9"/>
      <c r="O9650" s="12"/>
      <c r="P9650" s="9"/>
      <c r="Q9650" s="9"/>
    </row>
    <row r="9651" spans="1:17" x14ac:dyDescent="0.2">
      <c r="A9651" s="9"/>
      <c r="B9651" s="10"/>
      <c r="C9651" s="9"/>
      <c r="D9651" s="11"/>
      <c r="E9651" s="11"/>
      <c r="F9651" s="9"/>
      <c r="G9651" s="9"/>
      <c r="H9651" s="9"/>
      <c r="I9651" s="9"/>
      <c r="J9651" s="9"/>
      <c r="K9651" s="9"/>
      <c r="L9651" s="9"/>
      <c r="M9651" s="9"/>
      <c r="N9651" s="9"/>
      <c r="O9651" s="12"/>
      <c r="P9651" s="9"/>
      <c r="Q9651" s="9"/>
    </row>
    <row r="9652" spans="1:17" x14ac:dyDescent="0.2">
      <c r="A9652" s="9"/>
      <c r="B9652" s="10"/>
      <c r="C9652" s="9"/>
      <c r="D9652" s="11"/>
      <c r="E9652" s="11"/>
      <c r="F9652" s="9"/>
      <c r="G9652" s="9"/>
      <c r="H9652" s="9"/>
      <c r="I9652" s="9"/>
      <c r="J9652" s="9"/>
      <c r="K9652" s="9"/>
      <c r="L9652" s="9"/>
      <c r="M9652" s="9"/>
      <c r="N9652" s="9"/>
      <c r="O9652" s="12"/>
      <c r="P9652" s="9"/>
      <c r="Q9652" s="9"/>
    </row>
    <row r="9653" spans="1:17" x14ac:dyDescent="0.2">
      <c r="A9653" s="9"/>
      <c r="B9653" s="10"/>
      <c r="C9653" s="9"/>
      <c r="D9653" s="11"/>
      <c r="E9653" s="11"/>
      <c r="F9653" s="9"/>
      <c r="G9653" s="9"/>
      <c r="H9653" s="9"/>
      <c r="I9653" s="9"/>
      <c r="J9653" s="9"/>
      <c r="K9653" s="9"/>
      <c r="L9653" s="9"/>
      <c r="M9653" s="9"/>
      <c r="N9653" s="9"/>
      <c r="O9653" s="12"/>
      <c r="P9653" s="9"/>
      <c r="Q9653" s="9"/>
    </row>
    <row r="9654" spans="1:17" x14ac:dyDescent="0.2">
      <c r="A9654" s="9"/>
      <c r="B9654" s="10"/>
      <c r="C9654" s="9"/>
      <c r="D9654" s="11"/>
      <c r="E9654" s="11"/>
      <c r="F9654" s="9"/>
      <c r="G9654" s="9"/>
      <c r="H9654" s="9"/>
      <c r="I9654" s="9"/>
      <c r="J9654" s="9"/>
      <c r="K9654" s="9"/>
      <c r="L9654" s="9"/>
      <c r="M9654" s="9"/>
      <c r="N9654" s="9"/>
      <c r="O9654" s="12"/>
      <c r="P9654" s="9"/>
      <c r="Q9654" s="9"/>
    </row>
    <row r="9655" spans="1:17" x14ac:dyDescent="0.2">
      <c r="A9655" s="9"/>
      <c r="B9655" s="10"/>
      <c r="C9655" s="9"/>
      <c r="D9655" s="11"/>
      <c r="E9655" s="11"/>
      <c r="F9655" s="9"/>
      <c r="G9655" s="9"/>
      <c r="H9655" s="9"/>
      <c r="I9655" s="9"/>
      <c r="J9655" s="9"/>
      <c r="K9655" s="9"/>
      <c r="L9655" s="9"/>
      <c r="M9655" s="9"/>
      <c r="N9655" s="9"/>
      <c r="O9655" s="12"/>
      <c r="P9655" s="9"/>
      <c r="Q9655" s="9"/>
    </row>
    <row r="9656" spans="1:17" x14ac:dyDescent="0.2">
      <c r="A9656" s="9"/>
      <c r="B9656" s="10"/>
      <c r="C9656" s="9"/>
      <c r="D9656" s="11"/>
      <c r="E9656" s="11"/>
      <c r="F9656" s="9"/>
      <c r="G9656" s="9"/>
      <c r="H9656" s="9"/>
      <c r="I9656" s="9"/>
      <c r="J9656" s="9"/>
      <c r="K9656" s="9"/>
      <c r="L9656" s="9"/>
      <c r="M9656" s="9"/>
      <c r="N9656" s="9"/>
      <c r="O9656" s="12"/>
      <c r="P9656" s="9"/>
      <c r="Q9656" s="9"/>
    </row>
    <row r="9657" spans="1:17" x14ac:dyDescent="0.2">
      <c r="A9657" s="9"/>
      <c r="B9657" s="10"/>
      <c r="C9657" s="9"/>
      <c r="D9657" s="11"/>
      <c r="E9657" s="11"/>
      <c r="F9657" s="9"/>
      <c r="G9657" s="9"/>
      <c r="H9657" s="9"/>
      <c r="I9657" s="9"/>
      <c r="J9657" s="9"/>
      <c r="K9657" s="9"/>
      <c r="L9657" s="9"/>
      <c r="M9657" s="9"/>
      <c r="N9657" s="9"/>
      <c r="O9657" s="12"/>
      <c r="P9657" s="9"/>
      <c r="Q9657" s="9"/>
    </row>
    <row r="9658" spans="1:17" x14ac:dyDescent="0.2">
      <c r="A9658" s="9"/>
      <c r="B9658" s="10"/>
      <c r="C9658" s="9"/>
      <c r="D9658" s="11"/>
      <c r="E9658" s="11"/>
      <c r="F9658" s="9"/>
      <c r="G9658" s="9"/>
      <c r="H9658" s="9"/>
      <c r="I9658" s="9"/>
      <c r="J9658" s="9"/>
      <c r="K9658" s="9"/>
      <c r="L9658" s="9"/>
      <c r="M9658" s="9"/>
      <c r="N9658" s="9"/>
      <c r="O9658" s="12"/>
      <c r="P9658" s="9"/>
      <c r="Q9658" s="9"/>
    </row>
    <row r="9659" spans="1:17" x14ac:dyDescent="0.2">
      <c r="A9659" s="9"/>
      <c r="B9659" s="10"/>
      <c r="C9659" s="9"/>
      <c r="D9659" s="11"/>
      <c r="E9659" s="11"/>
      <c r="F9659" s="9"/>
      <c r="G9659" s="9"/>
      <c r="H9659" s="9"/>
      <c r="I9659" s="9"/>
      <c r="J9659" s="9"/>
      <c r="K9659" s="9"/>
      <c r="L9659" s="9"/>
      <c r="M9659" s="9"/>
      <c r="N9659" s="9"/>
      <c r="O9659" s="12"/>
      <c r="P9659" s="9"/>
      <c r="Q9659" s="9"/>
    </row>
    <row r="9660" spans="1:17" x14ac:dyDescent="0.2">
      <c r="A9660" s="9"/>
      <c r="B9660" s="10"/>
      <c r="C9660" s="9"/>
      <c r="D9660" s="11"/>
      <c r="E9660" s="11"/>
      <c r="F9660" s="9"/>
      <c r="G9660" s="9"/>
      <c r="H9660" s="9"/>
      <c r="I9660" s="9"/>
      <c r="J9660" s="9"/>
      <c r="K9660" s="9"/>
      <c r="L9660" s="9"/>
      <c r="M9660" s="9"/>
      <c r="N9660" s="9"/>
      <c r="O9660" s="12"/>
      <c r="P9660" s="9"/>
      <c r="Q9660" s="9"/>
    </row>
    <row r="9661" spans="1:17" x14ac:dyDescent="0.2">
      <c r="A9661" s="9"/>
      <c r="B9661" s="10"/>
      <c r="C9661" s="9"/>
      <c r="D9661" s="11"/>
      <c r="E9661" s="11"/>
      <c r="F9661" s="9"/>
      <c r="G9661" s="9"/>
      <c r="H9661" s="9"/>
      <c r="I9661" s="9"/>
      <c r="J9661" s="9"/>
      <c r="K9661" s="9"/>
      <c r="L9661" s="9"/>
      <c r="M9661" s="9"/>
      <c r="N9661" s="9"/>
      <c r="O9661" s="12"/>
      <c r="P9661" s="9"/>
      <c r="Q9661" s="9"/>
    </row>
    <row r="9662" spans="1:17" x14ac:dyDescent="0.2">
      <c r="A9662" s="9"/>
      <c r="B9662" s="10"/>
      <c r="C9662" s="9"/>
      <c r="D9662" s="11"/>
      <c r="E9662" s="11"/>
      <c r="F9662" s="9"/>
      <c r="G9662" s="9"/>
      <c r="H9662" s="9"/>
      <c r="I9662" s="9"/>
      <c r="J9662" s="9"/>
      <c r="K9662" s="9"/>
      <c r="L9662" s="9"/>
      <c r="M9662" s="9"/>
      <c r="N9662" s="9"/>
      <c r="O9662" s="12"/>
      <c r="P9662" s="9"/>
      <c r="Q9662" s="9"/>
    </row>
    <row r="9663" spans="1:17" x14ac:dyDescent="0.2">
      <c r="A9663" s="9"/>
      <c r="B9663" s="10"/>
      <c r="C9663" s="9"/>
      <c r="D9663" s="11"/>
      <c r="E9663" s="11"/>
      <c r="F9663" s="9"/>
      <c r="G9663" s="9"/>
      <c r="H9663" s="9"/>
      <c r="I9663" s="9"/>
      <c r="J9663" s="9"/>
      <c r="K9663" s="9"/>
      <c r="L9663" s="9"/>
      <c r="M9663" s="9"/>
      <c r="N9663" s="9"/>
      <c r="O9663" s="12"/>
      <c r="P9663" s="9"/>
      <c r="Q9663" s="9"/>
    </row>
    <row r="9664" spans="1:17" x14ac:dyDescent="0.2">
      <c r="A9664" s="9"/>
      <c r="B9664" s="10"/>
      <c r="C9664" s="9"/>
      <c r="D9664" s="11"/>
      <c r="E9664" s="11"/>
      <c r="F9664" s="9"/>
      <c r="G9664" s="9"/>
      <c r="H9664" s="9"/>
      <c r="I9664" s="9"/>
      <c r="J9664" s="9"/>
      <c r="K9664" s="9"/>
      <c r="L9664" s="9"/>
      <c r="M9664" s="9"/>
      <c r="N9664" s="9"/>
      <c r="O9664" s="12"/>
      <c r="P9664" s="9"/>
      <c r="Q9664" s="9"/>
    </row>
    <row r="9665" spans="1:17" x14ac:dyDescent="0.2">
      <c r="A9665" s="9"/>
      <c r="B9665" s="10"/>
      <c r="C9665" s="9"/>
      <c r="D9665" s="11"/>
      <c r="E9665" s="11"/>
      <c r="F9665" s="9"/>
      <c r="G9665" s="9"/>
      <c r="H9665" s="9"/>
      <c r="I9665" s="9"/>
      <c r="J9665" s="9"/>
      <c r="K9665" s="9"/>
      <c r="L9665" s="9"/>
      <c r="M9665" s="9"/>
      <c r="N9665" s="9"/>
      <c r="O9665" s="12"/>
      <c r="P9665" s="9"/>
      <c r="Q9665" s="9"/>
    </row>
    <row r="9666" spans="1:17" x14ac:dyDescent="0.2">
      <c r="A9666" s="9"/>
      <c r="B9666" s="10"/>
      <c r="C9666" s="9"/>
      <c r="D9666" s="11"/>
      <c r="E9666" s="11"/>
      <c r="F9666" s="9"/>
      <c r="G9666" s="9"/>
      <c r="H9666" s="9"/>
      <c r="I9666" s="9"/>
      <c r="J9666" s="9"/>
      <c r="K9666" s="9"/>
      <c r="L9666" s="9"/>
      <c r="M9666" s="9"/>
      <c r="N9666" s="9"/>
      <c r="O9666" s="12"/>
      <c r="P9666" s="9"/>
      <c r="Q9666" s="9"/>
    </row>
    <row r="9667" spans="1:17" x14ac:dyDescent="0.2">
      <c r="A9667" s="9"/>
      <c r="B9667" s="10"/>
      <c r="C9667" s="9"/>
      <c r="D9667" s="11"/>
      <c r="E9667" s="11"/>
      <c r="F9667" s="9"/>
      <c r="G9667" s="9"/>
      <c r="H9667" s="9"/>
      <c r="I9667" s="9"/>
      <c r="J9667" s="9"/>
      <c r="K9667" s="9"/>
      <c r="L9667" s="9"/>
      <c r="M9667" s="9"/>
      <c r="N9667" s="9"/>
      <c r="O9667" s="12"/>
      <c r="P9667" s="9"/>
      <c r="Q9667" s="9"/>
    </row>
    <row r="9668" spans="1:17" x14ac:dyDescent="0.2">
      <c r="A9668" s="9"/>
      <c r="B9668" s="10"/>
      <c r="C9668" s="9"/>
      <c r="D9668" s="11"/>
      <c r="E9668" s="11"/>
      <c r="F9668" s="9"/>
      <c r="G9668" s="9"/>
      <c r="H9668" s="9"/>
      <c r="I9668" s="9"/>
      <c r="J9668" s="9"/>
      <c r="K9668" s="9"/>
      <c r="L9668" s="9"/>
      <c r="M9668" s="9"/>
      <c r="N9668" s="9"/>
      <c r="O9668" s="12"/>
      <c r="P9668" s="9"/>
      <c r="Q9668" s="9"/>
    </row>
    <row r="9669" spans="1:17" x14ac:dyDescent="0.2">
      <c r="A9669" s="9"/>
      <c r="B9669" s="10"/>
      <c r="C9669" s="9"/>
      <c r="D9669" s="11"/>
      <c r="E9669" s="11"/>
      <c r="F9669" s="9"/>
      <c r="G9669" s="9"/>
      <c r="H9669" s="9"/>
      <c r="I9669" s="9"/>
      <c r="J9669" s="9"/>
      <c r="K9669" s="9"/>
      <c r="L9669" s="9"/>
      <c r="M9669" s="9"/>
      <c r="N9669" s="9"/>
      <c r="O9669" s="12"/>
      <c r="P9669" s="9"/>
      <c r="Q9669" s="9"/>
    </row>
    <row r="9670" spans="1:17" x14ac:dyDescent="0.2">
      <c r="A9670" s="9"/>
      <c r="B9670" s="10"/>
      <c r="C9670" s="9"/>
      <c r="D9670" s="11"/>
      <c r="E9670" s="11"/>
      <c r="F9670" s="9"/>
      <c r="G9670" s="9"/>
      <c r="H9670" s="9"/>
      <c r="I9670" s="9"/>
      <c r="J9670" s="9"/>
      <c r="K9670" s="9"/>
      <c r="L9670" s="9"/>
      <c r="M9670" s="9"/>
      <c r="N9670" s="9"/>
      <c r="O9670" s="12"/>
      <c r="P9670" s="9"/>
      <c r="Q9670" s="9"/>
    </row>
    <row r="9671" spans="1:17" x14ac:dyDescent="0.2">
      <c r="A9671" s="9"/>
      <c r="B9671" s="10"/>
      <c r="C9671" s="9"/>
      <c r="D9671" s="11"/>
      <c r="E9671" s="11"/>
      <c r="F9671" s="9"/>
      <c r="G9671" s="9"/>
      <c r="H9671" s="9"/>
      <c r="I9671" s="9"/>
      <c r="J9671" s="9"/>
      <c r="K9671" s="9"/>
      <c r="L9671" s="9"/>
      <c r="M9671" s="9"/>
      <c r="N9671" s="9"/>
      <c r="O9671" s="12"/>
      <c r="P9671" s="9"/>
      <c r="Q9671" s="9"/>
    </row>
    <row r="9672" spans="1:17" x14ac:dyDescent="0.2">
      <c r="A9672" s="9"/>
      <c r="B9672" s="10"/>
      <c r="C9672" s="9"/>
      <c r="D9672" s="11"/>
      <c r="E9672" s="11"/>
      <c r="F9672" s="9"/>
      <c r="G9672" s="9"/>
      <c r="H9672" s="9"/>
      <c r="I9672" s="9"/>
      <c r="J9672" s="9"/>
      <c r="K9672" s="9"/>
      <c r="L9672" s="9"/>
      <c r="M9672" s="9"/>
      <c r="N9672" s="9"/>
      <c r="O9672" s="12"/>
      <c r="P9672" s="9"/>
      <c r="Q9672" s="9"/>
    </row>
    <row r="9673" spans="1:17" x14ac:dyDescent="0.2">
      <c r="A9673" s="9"/>
      <c r="B9673" s="10"/>
      <c r="C9673" s="9"/>
      <c r="D9673" s="11"/>
      <c r="E9673" s="11"/>
      <c r="F9673" s="9"/>
      <c r="G9673" s="9"/>
      <c r="H9673" s="9"/>
      <c r="I9673" s="9"/>
      <c r="J9673" s="9"/>
      <c r="K9673" s="9"/>
      <c r="L9673" s="9"/>
      <c r="M9673" s="9"/>
      <c r="N9673" s="9"/>
      <c r="O9673" s="12"/>
      <c r="P9673" s="9"/>
      <c r="Q9673" s="9"/>
    </row>
    <row r="9674" spans="1:17" x14ac:dyDescent="0.2">
      <c r="A9674" s="9"/>
      <c r="B9674" s="10"/>
      <c r="C9674" s="9"/>
      <c r="D9674" s="11"/>
      <c r="E9674" s="11"/>
      <c r="F9674" s="9"/>
      <c r="G9674" s="9"/>
      <c r="H9674" s="9"/>
      <c r="I9674" s="9"/>
      <c r="J9674" s="9"/>
      <c r="K9674" s="9"/>
      <c r="L9674" s="9"/>
      <c r="M9674" s="9"/>
      <c r="N9674" s="9"/>
      <c r="O9674" s="12"/>
      <c r="P9674" s="9"/>
      <c r="Q9674" s="9"/>
    </row>
    <row r="9675" spans="1:17" x14ac:dyDescent="0.2">
      <c r="A9675" s="9"/>
      <c r="B9675" s="10"/>
      <c r="C9675" s="9"/>
      <c r="D9675" s="11"/>
      <c r="E9675" s="11"/>
      <c r="F9675" s="9"/>
      <c r="G9675" s="9"/>
      <c r="H9675" s="9"/>
      <c r="I9675" s="9"/>
      <c r="J9675" s="9"/>
      <c r="K9675" s="9"/>
      <c r="L9675" s="9"/>
      <c r="M9675" s="9"/>
      <c r="N9675" s="9"/>
      <c r="O9675" s="12"/>
      <c r="P9675" s="9"/>
      <c r="Q9675" s="9"/>
    </row>
    <row r="9676" spans="1:17" x14ac:dyDescent="0.2">
      <c r="A9676" s="9"/>
      <c r="B9676" s="10"/>
      <c r="C9676" s="9"/>
      <c r="D9676" s="11"/>
      <c r="E9676" s="11"/>
      <c r="F9676" s="9"/>
      <c r="G9676" s="9"/>
      <c r="H9676" s="9"/>
      <c r="I9676" s="9"/>
      <c r="J9676" s="9"/>
      <c r="K9676" s="9"/>
      <c r="L9676" s="9"/>
      <c r="M9676" s="9"/>
      <c r="N9676" s="9"/>
      <c r="O9676" s="12"/>
      <c r="P9676" s="9"/>
      <c r="Q9676" s="9"/>
    </row>
    <row r="9677" spans="1:17" x14ac:dyDescent="0.2">
      <c r="A9677" s="9"/>
      <c r="B9677" s="10"/>
      <c r="C9677" s="9"/>
      <c r="D9677" s="11"/>
      <c r="E9677" s="11"/>
      <c r="F9677" s="9"/>
      <c r="G9677" s="9"/>
      <c r="H9677" s="9"/>
      <c r="I9677" s="9"/>
      <c r="J9677" s="9"/>
      <c r="K9677" s="9"/>
      <c r="L9677" s="9"/>
      <c r="M9677" s="9"/>
      <c r="N9677" s="9"/>
      <c r="O9677" s="12"/>
      <c r="P9677" s="9"/>
      <c r="Q9677" s="9"/>
    </row>
    <row r="9678" spans="1:17" x14ac:dyDescent="0.2">
      <c r="A9678" s="9"/>
      <c r="B9678" s="10"/>
      <c r="C9678" s="9"/>
      <c r="D9678" s="11"/>
      <c r="E9678" s="11"/>
      <c r="F9678" s="9"/>
      <c r="G9678" s="9"/>
      <c r="H9678" s="9"/>
      <c r="I9678" s="9"/>
      <c r="J9678" s="9"/>
      <c r="K9678" s="9"/>
      <c r="L9678" s="9"/>
      <c r="M9678" s="9"/>
      <c r="N9678" s="9"/>
      <c r="O9678" s="12"/>
      <c r="P9678" s="9"/>
      <c r="Q9678" s="9"/>
    </row>
    <row r="9679" spans="1:17" x14ac:dyDescent="0.2">
      <c r="A9679" s="9"/>
      <c r="B9679" s="10"/>
      <c r="C9679" s="9"/>
      <c r="D9679" s="11"/>
      <c r="E9679" s="11"/>
      <c r="F9679" s="9"/>
      <c r="G9679" s="9"/>
      <c r="H9679" s="9"/>
      <c r="I9679" s="9"/>
      <c r="J9679" s="9"/>
      <c r="K9679" s="9"/>
      <c r="L9679" s="9"/>
      <c r="M9679" s="9"/>
      <c r="N9679" s="9"/>
      <c r="O9679" s="12"/>
      <c r="P9679" s="9"/>
      <c r="Q9679" s="9"/>
    </row>
    <row r="9680" spans="1:17" x14ac:dyDescent="0.2">
      <c r="A9680" s="9"/>
      <c r="B9680" s="10"/>
      <c r="C9680" s="9"/>
      <c r="D9680" s="11"/>
      <c r="E9680" s="11"/>
      <c r="F9680" s="9"/>
      <c r="G9680" s="9"/>
      <c r="H9680" s="9"/>
      <c r="I9680" s="9"/>
      <c r="J9680" s="9"/>
      <c r="K9680" s="9"/>
      <c r="L9680" s="9"/>
      <c r="M9680" s="9"/>
      <c r="N9680" s="9"/>
      <c r="O9680" s="12"/>
      <c r="P9680" s="9"/>
      <c r="Q9680" s="9"/>
    </row>
    <row r="9681" spans="1:17" x14ac:dyDescent="0.2">
      <c r="A9681" s="9"/>
      <c r="B9681" s="10"/>
      <c r="C9681" s="9"/>
      <c r="D9681" s="11"/>
      <c r="E9681" s="11"/>
      <c r="F9681" s="9"/>
      <c r="G9681" s="9"/>
      <c r="H9681" s="9"/>
      <c r="I9681" s="9"/>
      <c r="J9681" s="9"/>
      <c r="K9681" s="9"/>
      <c r="L9681" s="9"/>
      <c r="M9681" s="9"/>
      <c r="N9681" s="9"/>
      <c r="O9681" s="12"/>
      <c r="P9681" s="9"/>
      <c r="Q9681" s="9"/>
    </row>
    <row r="9682" spans="1:17" x14ac:dyDescent="0.2">
      <c r="A9682" s="9"/>
      <c r="B9682" s="10"/>
      <c r="C9682" s="9"/>
      <c r="D9682" s="11"/>
      <c r="E9682" s="11"/>
      <c r="F9682" s="9"/>
      <c r="G9682" s="9"/>
      <c r="H9682" s="9"/>
      <c r="I9682" s="9"/>
      <c r="J9682" s="9"/>
      <c r="K9682" s="9"/>
      <c r="L9682" s="9"/>
      <c r="M9682" s="9"/>
      <c r="N9682" s="9"/>
      <c r="O9682" s="12"/>
      <c r="P9682" s="9"/>
      <c r="Q9682" s="9"/>
    </row>
    <row r="9683" spans="1:17" x14ac:dyDescent="0.2">
      <c r="A9683" s="9"/>
      <c r="B9683" s="10"/>
      <c r="C9683" s="9"/>
      <c r="D9683" s="11"/>
      <c r="E9683" s="11"/>
      <c r="F9683" s="9"/>
      <c r="G9683" s="9"/>
      <c r="H9683" s="9"/>
      <c r="I9683" s="9"/>
      <c r="J9683" s="9"/>
      <c r="K9683" s="9"/>
      <c r="L9683" s="9"/>
      <c r="M9683" s="9"/>
      <c r="N9683" s="9"/>
      <c r="O9683" s="12"/>
      <c r="P9683" s="9"/>
      <c r="Q9683" s="9"/>
    </row>
    <row r="9684" spans="1:17" x14ac:dyDescent="0.2">
      <c r="A9684" s="9"/>
      <c r="B9684" s="10"/>
      <c r="C9684" s="9"/>
      <c r="D9684" s="11"/>
      <c r="E9684" s="11"/>
      <c r="F9684" s="9"/>
      <c r="G9684" s="9"/>
      <c r="H9684" s="9"/>
      <c r="I9684" s="9"/>
      <c r="J9684" s="9"/>
      <c r="K9684" s="9"/>
      <c r="L9684" s="9"/>
      <c r="M9684" s="9"/>
      <c r="N9684" s="9"/>
      <c r="O9684" s="12"/>
      <c r="P9684" s="9"/>
      <c r="Q9684" s="9"/>
    </row>
    <row r="9685" spans="1:17" x14ac:dyDescent="0.2">
      <c r="A9685" s="9"/>
      <c r="B9685" s="10"/>
      <c r="C9685" s="9"/>
      <c r="D9685" s="11"/>
      <c r="E9685" s="11"/>
      <c r="F9685" s="9"/>
      <c r="G9685" s="9"/>
      <c r="H9685" s="9"/>
      <c r="I9685" s="9"/>
      <c r="J9685" s="9"/>
      <c r="K9685" s="9"/>
      <c r="L9685" s="9"/>
      <c r="M9685" s="9"/>
      <c r="N9685" s="9"/>
      <c r="O9685" s="12"/>
      <c r="P9685" s="9"/>
      <c r="Q9685" s="9"/>
    </row>
    <row r="9686" spans="1:17" x14ac:dyDescent="0.2">
      <c r="A9686" s="9"/>
      <c r="B9686" s="10"/>
      <c r="C9686" s="9"/>
      <c r="D9686" s="11"/>
      <c r="E9686" s="11"/>
      <c r="F9686" s="9"/>
      <c r="G9686" s="9"/>
      <c r="H9686" s="9"/>
      <c r="I9686" s="9"/>
      <c r="J9686" s="9"/>
      <c r="K9686" s="9"/>
      <c r="L9686" s="9"/>
      <c r="M9686" s="9"/>
      <c r="N9686" s="9"/>
      <c r="O9686" s="12"/>
      <c r="P9686" s="9"/>
      <c r="Q9686" s="9"/>
    </row>
    <row r="9687" spans="1:17" x14ac:dyDescent="0.2">
      <c r="A9687" s="9"/>
      <c r="B9687" s="10"/>
      <c r="C9687" s="9"/>
      <c r="D9687" s="11"/>
      <c r="E9687" s="11"/>
      <c r="F9687" s="9"/>
      <c r="G9687" s="9"/>
      <c r="H9687" s="9"/>
      <c r="I9687" s="9"/>
      <c r="J9687" s="9"/>
      <c r="K9687" s="9"/>
      <c r="L9687" s="9"/>
      <c r="M9687" s="9"/>
      <c r="N9687" s="9"/>
      <c r="O9687" s="12"/>
      <c r="P9687" s="9"/>
      <c r="Q9687" s="9"/>
    </row>
    <row r="9688" spans="1:17" x14ac:dyDescent="0.2">
      <c r="A9688" s="9"/>
      <c r="B9688" s="10"/>
      <c r="C9688" s="9"/>
      <c r="D9688" s="11"/>
      <c r="E9688" s="11"/>
      <c r="F9688" s="9"/>
      <c r="G9688" s="9"/>
      <c r="H9688" s="9"/>
      <c r="I9688" s="9"/>
      <c r="J9688" s="9"/>
      <c r="K9688" s="9"/>
      <c r="L9688" s="9"/>
      <c r="M9688" s="9"/>
      <c r="N9688" s="9"/>
      <c r="O9688" s="12"/>
      <c r="P9688" s="9"/>
      <c r="Q9688" s="9"/>
    </row>
    <row r="9689" spans="1:17" x14ac:dyDescent="0.2">
      <c r="A9689" s="9"/>
      <c r="B9689" s="10"/>
      <c r="C9689" s="9"/>
      <c r="D9689" s="11"/>
      <c r="E9689" s="11"/>
      <c r="F9689" s="9"/>
      <c r="G9689" s="9"/>
      <c r="H9689" s="9"/>
      <c r="I9689" s="9"/>
      <c r="J9689" s="9"/>
      <c r="K9689" s="9"/>
      <c r="L9689" s="9"/>
      <c r="M9689" s="9"/>
      <c r="N9689" s="9"/>
      <c r="O9689" s="12"/>
      <c r="P9689" s="9"/>
      <c r="Q9689" s="9"/>
    </row>
    <row r="9690" spans="1:17" x14ac:dyDescent="0.2">
      <c r="A9690" s="9"/>
      <c r="B9690" s="10"/>
      <c r="C9690" s="9"/>
      <c r="D9690" s="11"/>
      <c r="E9690" s="11"/>
      <c r="F9690" s="9"/>
      <c r="G9690" s="9"/>
      <c r="H9690" s="9"/>
      <c r="I9690" s="9"/>
      <c r="J9690" s="9"/>
      <c r="K9690" s="9"/>
      <c r="L9690" s="9"/>
      <c r="M9690" s="9"/>
      <c r="N9690" s="9"/>
      <c r="O9690" s="12"/>
      <c r="P9690" s="9"/>
      <c r="Q9690" s="9"/>
    </row>
    <row r="9691" spans="1:17" x14ac:dyDescent="0.2">
      <c r="A9691" s="9"/>
      <c r="B9691" s="10"/>
      <c r="C9691" s="9"/>
      <c r="D9691" s="11"/>
      <c r="E9691" s="11"/>
      <c r="F9691" s="9"/>
      <c r="G9691" s="9"/>
      <c r="H9691" s="9"/>
      <c r="I9691" s="9"/>
      <c r="J9691" s="9"/>
      <c r="K9691" s="9"/>
      <c r="L9691" s="9"/>
      <c r="M9691" s="9"/>
      <c r="N9691" s="9"/>
      <c r="O9691" s="12"/>
      <c r="P9691" s="9"/>
      <c r="Q9691" s="9"/>
    </row>
    <row r="9692" spans="1:17" x14ac:dyDescent="0.2">
      <c r="A9692" s="9"/>
      <c r="B9692" s="10"/>
      <c r="C9692" s="9"/>
      <c r="D9692" s="11"/>
      <c r="E9692" s="11"/>
      <c r="F9692" s="9"/>
      <c r="G9692" s="9"/>
      <c r="H9692" s="9"/>
      <c r="I9692" s="9"/>
      <c r="J9692" s="9"/>
      <c r="K9692" s="9"/>
      <c r="L9692" s="9"/>
      <c r="M9692" s="9"/>
      <c r="N9692" s="9"/>
      <c r="O9692" s="12"/>
      <c r="P9692" s="9"/>
      <c r="Q9692" s="9"/>
    </row>
    <row r="9693" spans="1:17" x14ac:dyDescent="0.2">
      <c r="A9693" s="9"/>
      <c r="B9693" s="10"/>
      <c r="C9693" s="9"/>
      <c r="D9693" s="11"/>
      <c r="E9693" s="11"/>
      <c r="F9693" s="9"/>
      <c r="G9693" s="9"/>
      <c r="H9693" s="9"/>
      <c r="I9693" s="9"/>
      <c r="J9693" s="9"/>
      <c r="K9693" s="9"/>
      <c r="L9693" s="9"/>
      <c r="M9693" s="9"/>
      <c r="N9693" s="9"/>
      <c r="O9693" s="12"/>
      <c r="P9693" s="9"/>
      <c r="Q9693" s="9"/>
    </row>
    <row r="9694" spans="1:17" x14ac:dyDescent="0.2">
      <c r="A9694" s="9"/>
      <c r="B9694" s="10"/>
      <c r="C9694" s="9"/>
      <c r="D9694" s="11"/>
      <c r="E9694" s="11"/>
      <c r="F9694" s="9"/>
      <c r="G9694" s="9"/>
      <c r="H9694" s="9"/>
      <c r="I9694" s="9"/>
      <c r="J9694" s="9"/>
      <c r="K9694" s="9"/>
      <c r="L9694" s="9"/>
      <c r="M9694" s="9"/>
      <c r="N9694" s="9"/>
      <c r="O9694" s="12"/>
      <c r="P9694" s="9"/>
      <c r="Q9694" s="9"/>
    </row>
    <row r="9695" spans="1:17" x14ac:dyDescent="0.2">
      <c r="A9695" s="9"/>
      <c r="B9695" s="10"/>
      <c r="C9695" s="9"/>
      <c r="D9695" s="11"/>
      <c r="E9695" s="11"/>
      <c r="F9695" s="9"/>
      <c r="G9695" s="9"/>
      <c r="H9695" s="9"/>
      <c r="I9695" s="9"/>
      <c r="J9695" s="9"/>
      <c r="K9695" s="9"/>
      <c r="L9695" s="9"/>
      <c r="M9695" s="9"/>
      <c r="N9695" s="9"/>
      <c r="O9695" s="12"/>
      <c r="P9695" s="9"/>
      <c r="Q9695" s="9"/>
    </row>
    <row r="9696" spans="1:17" x14ac:dyDescent="0.2">
      <c r="A9696" s="9"/>
      <c r="B9696" s="10"/>
      <c r="C9696" s="9"/>
      <c r="D9696" s="11"/>
      <c r="E9696" s="11"/>
      <c r="F9696" s="9"/>
      <c r="G9696" s="9"/>
      <c r="H9696" s="9"/>
      <c r="I9696" s="9"/>
      <c r="J9696" s="9"/>
      <c r="K9696" s="9"/>
      <c r="L9696" s="9"/>
      <c r="M9696" s="9"/>
      <c r="N9696" s="9"/>
      <c r="O9696" s="12"/>
      <c r="P9696" s="9"/>
      <c r="Q9696" s="9"/>
    </row>
    <row r="9697" spans="1:17" x14ac:dyDescent="0.2">
      <c r="A9697" s="9"/>
      <c r="B9697" s="10"/>
      <c r="C9697" s="9"/>
      <c r="D9697" s="11"/>
      <c r="E9697" s="11"/>
      <c r="F9697" s="9"/>
      <c r="G9697" s="9"/>
      <c r="H9697" s="9"/>
      <c r="I9697" s="9"/>
      <c r="J9697" s="9"/>
      <c r="K9697" s="9"/>
      <c r="L9697" s="9"/>
      <c r="M9697" s="9"/>
      <c r="N9697" s="9"/>
      <c r="O9697" s="12"/>
      <c r="P9697" s="9"/>
      <c r="Q9697" s="9"/>
    </row>
    <row r="9698" spans="1:17" x14ac:dyDescent="0.2">
      <c r="A9698" s="9"/>
      <c r="B9698" s="10"/>
      <c r="C9698" s="9"/>
      <c r="D9698" s="11"/>
      <c r="E9698" s="11"/>
      <c r="F9698" s="9"/>
      <c r="G9698" s="9"/>
      <c r="H9698" s="9"/>
      <c r="I9698" s="9"/>
      <c r="J9698" s="9"/>
      <c r="K9698" s="9"/>
      <c r="L9698" s="9"/>
      <c r="M9698" s="9"/>
      <c r="N9698" s="9"/>
      <c r="O9698" s="12"/>
      <c r="P9698" s="9"/>
      <c r="Q9698" s="9"/>
    </row>
    <row r="9699" spans="1:17" x14ac:dyDescent="0.2">
      <c r="A9699" s="9"/>
      <c r="B9699" s="10"/>
      <c r="C9699" s="9"/>
      <c r="D9699" s="11"/>
      <c r="E9699" s="11"/>
      <c r="F9699" s="9"/>
      <c r="G9699" s="9"/>
      <c r="H9699" s="9"/>
      <c r="I9699" s="9"/>
      <c r="J9699" s="9"/>
      <c r="K9699" s="9"/>
      <c r="L9699" s="9"/>
      <c r="M9699" s="9"/>
      <c r="N9699" s="9"/>
      <c r="O9699" s="12"/>
      <c r="P9699" s="9"/>
      <c r="Q9699" s="9"/>
    </row>
    <row r="9700" spans="1:17" x14ac:dyDescent="0.2">
      <c r="A9700" s="9"/>
      <c r="B9700" s="10"/>
      <c r="C9700" s="9"/>
      <c r="D9700" s="11"/>
      <c r="E9700" s="11"/>
      <c r="F9700" s="9"/>
      <c r="G9700" s="9"/>
      <c r="H9700" s="9"/>
      <c r="I9700" s="9"/>
      <c r="J9700" s="9"/>
      <c r="K9700" s="9"/>
      <c r="L9700" s="9"/>
      <c r="M9700" s="9"/>
      <c r="N9700" s="9"/>
      <c r="O9700" s="12"/>
      <c r="P9700" s="9"/>
      <c r="Q9700" s="9"/>
    </row>
    <row r="9701" spans="1:17" x14ac:dyDescent="0.2">
      <c r="A9701" s="9"/>
      <c r="B9701" s="10"/>
      <c r="C9701" s="9"/>
      <c r="D9701" s="11"/>
      <c r="E9701" s="11"/>
      <c r="F9701" s="9"/>
      <c r="G9701" s="9"/>
      <c r="H9701" s="9"/>
      <c r="I9701" s="9"/>
      <c r="J9701" s="9"/>
      <c r="K9701" s="9"/>
      <c r="L9701" s="9"/>
      <c r="M9701" s="9"/>
      <c r="N9701" s="9"/>
      <c r="O9701" s="12"/>
      <c r="P9701" s="9"/>
      <c r="Q9701" s="9"/>
    </row>
    <row r="9702" spans="1:17" x14ac:dyDescent="0.2">
      <c r="A9702" s="9"/>
      <c r="B9702" s="10"/>
      <c r="C9702" s="9"/>
      <c r="D9702" s="11"/>
      <c r="E9702" s="11"/>
      <c r="F9702" s="9"/>
      <c r="G9702" s="9"/>
      <c r="H9702" s="9"/>
      <c r="I9702" s="9"/>
      <c r="J9702" s="9"/>
      <c r="K9702" s="9"/>
      <c r="L9702" s="9"/>
      <c r="M9702" s="9"/>
      <c r="N9702" s="9"/>
      <c r="O9702" s="12"/>
      <c r="P9702" s="9"/>
      <c r="Q9702" s="9"/>
    </row>
    <row r="9703" spans="1:17" x14ac:dyDescent="0.2">
      <c r="A9703" s="9"/>
      <c r="B9703" s="10"/>
      <c r="C9703" s="9"/>
      <c r="D9703" s="11"/>
      <c r="E9703" s="11"/>
      <c r="F9703" s="9"/>
      <c r="G9703" s="9"/>
      <c r="H9703" s="9"/>
      <c r="I9703" s="9"/>
      <c r="J9703" s="9"/>
      <c r="K9703" s="9"/>
      <c r="L9703" s="9"/>
      <c r="M9703" s="9"/>
      <c r="N9703" s="9"/>
      <c r="O9703" s="12"/>
      <c r="P9703" s="9"/>
      <c r="Q9703" s="9"/>
    </row>
    <row r="9704" spans="1:17" x14ac:dyDescent="0.2">
      <c r="A9704" s="9"/>
      <c r="B9704" s="10"/>
      <c r="C9704" s="9"/>
      <c r="D9704" s="11"/>
      <c r="E9704" s="11"/>
      <c r="F9704" s="9"/>
      <c r="G9704" s="9"/>
      <c r="H9704" s="9"/>
      <c r="I9704" s="9"/>
      <c r="J9704" s="9"/>
      <c r="K9704" s="9"/>
      <c r="L9704" s="9"/>
      <c r="M9704" s="9"/>
      <c r="N9704" s="9"/>
      <c r="O9704" s="12"/>
      <c r="P9704" s="9"/>
      <c r="Q9704" s="9"/>
    </row>
    <row r="9705" spans="1:17" x14ac:dyDescent="0.2">
      <c r="A9705" s="9"/>
      <c r="B9705" s="10"/>
      <c r="C9705" s="9"/>
      <c r="D9705" s="11"/>
      <c r="E9705" s="11"/>
      <c r="F9705" s="9"/>
      <c r="G9705" s="9"/>
      <c r="H9705" s="9"/>
      <c r="I9705" s="9"/>
      <c r="J9705" s="9"/>
      <c r="K9705" s="9"/>
      <c r="L9705" s="9"/>
      <c r="M9705" s="9"/>
      <c r="N9705" s="9"/>
      <c r="O9705" s="12"/>
      <c r="P9705" s="9"/>
      <c r="Q9705" s="9"/>
    </row>
    <row r="9706" spans="1:17" x14ac:dyDescent="0.2">
      <c r="A9706" s="9"/>
      <c r="B9706" s="10"/>
      <c r="C9706" s="9"/>
      <c r="D9706" s="11"/>
      <c r="E9706" s="11"/>
      <c r="F9706" s="9"/>
      <c r="G9706" s="9"/>
      <c r="H9706" s="9"/>
      <c r="I9706" s="9"/>
      <c r="J9706" s="9"/>
      <c r="K9706" s="9"/>
      <c r="L9706" s="9"/>
      <c r="M9706" s="9"/>
      <c r="N9706" s="9"/>
      <c r="O9706" s="12"/>
      <c r="P9706" s="9"/>
      <c r="Q9706" s="9"/>
    </row>
    <row r="9707" spans="1:17" x14ac:dyDescent="0.2">
      <c r="A9707" s="9"/>
      <c r="B9707" s="10"/>
      <c r="C9707" s="9"/>
      <c r="D9707" s="11"/>
      <c r="E9707" s="11"/>
      <c r="F9707" s="9"/>
      <c r="G9707" s="9"/>
      <c r="H9707" s="9"/>
      <c r="I9707" s="9"/>
      <c r="J9707" s="9"/>
      <c r="K9707" s="9"/>
      <c r="L9707" s="9"/>
      <c r="M9707" s="9"/>
      <c r="N9707" s="9"/>
      <c r="O9707" s="12"/>
      <c r="P9707" s="9"/>
      <c r="Q9707" s="9"/>
    </row>
    <row r="9708" spans="1:17" x14ac:dyDescent="0.2">
      <c r="A9708" s="9"/>
      <c r="B9708" s="10"/>
      <c r="C9708" s="9"/>
      <c r="D9708" s="11"/>
      <c r="E9708" s="11"/>
      <c r="F9708" s="9"/>
      <c r="G9708" s="9"/>
      <c r="H9708" s="9"/>
      <c r="I9708" s="9"/>
      <c r="J9708" s="9"/>
      <c r="K9708" s="9"/>
      <c r="L9708" s="9"/>
      <c r="M9708" s="9"/>
      <c r="N9708" s="9"/>
      <c r="O9708" s="12"/>
      <c r="P9708" s="9"/>
      <c r="Q9708" s="9"/>
    </row>
    <row r="9709" spans="1:17" x14ac:dyDescent="0.2">
      <c r="A9709" s="9"/>
      <c r="B9709" s="10"/>
      <c r="C9709" s="9"/>
      <c r="D9709" s="11"/>
      <c r="E9709" s="11"/>
      <c r="F9709" s="9"/>
      <c r="G9709" s="9"/>
      <c r="H9709" s="9"/>
      <c r="I9709" s="9"/>
      <c r="J9709" s="9"/>
      <c r="K9709" s="9"/>
      <c r="L9709" s="9"/>
      <c r="M9709" s="9"/>
      <c r="N9709" s="9"/>
      <c r="O9709" s="12"/>
      <c r="P9709" s="9"/>
      <c r="Q9709" s="9"/>
    </row>
    <row r="9710" spans="1:17" x14ac:dyDescent="0.2">
      <c r="A9710" s="9"/>
      <c r="B9710" s="10"/>
      <c r="C9710" s="9"/>
      <c r="D9710" s="11"/>
      <c r="E9710" s="11"/>
      <c r="F9710" s="9"/>
      <c r="G9710" s="9"/>
      <c r="H9710" s="9"/>
      <c r="I9710" s="9"/>
      <c r="J9710" s="9"/>
      <c r="K9710" s="9"/>
      <c r="L9710" s="9"/>
      <c r="M9710" s="9"/>
      <c r="N9710" s="9"/>
      <c r="O9710" s="12"/>
      <c r="P9710" s="9"/>
      <c r="Q9710" s="9"/>
    </row>
    <row r="9711" spans="1:17" x14ac:dyDescent="0.2">
      <c r="A9711" s="9"/>
      <c r="B9711" s="10"/>
      <c r="C9711" s="9"/>
      <c r="D9711" s="11"/>
      <c r="E9711" s="11"/>
      <c r="F9711" s="9"/>
      <c r="G9711" s="9"/>
      <c r="H9711" s="9"/>
      <c r="I9711" s="9"/>
      <c r="J9711" s="9"/>
      <c r="K9711" s="9"/>
      <c r="L9711" s="9"/>
      <c r="M9711" s="9"/>
      <c r="N9711" s="9"/>
      <c r="O9711" s="12"/>
      <c r="P9711" s="9"/>
      <c r="Q9711" s="9"/>
    </row>
    <row r="9712" spans="1:17" x14ac:dyDescent="0.2">
      <c r="A9712" s="9"/>
      <c r="B9712" s="10"/>
      <c r="C9712" s="9"/>
      <c r="D9712" s="11"/>
      <c r="E9712" s="11"/>
      <c r="F9712" s="9"/>
      <c r="G9712" s="9"/>
      <c r="H9712" s="9"/>
      <c r="I9712" s="9"/>
      <c r="J9712" s="9"/>
      <c r="K9712" s="9"/>
      <c r="L9712" s="9"/>
      <c r="M9712" s="9"/>
      <c r="N9712" s="9"/>
      <c r="O9712" s="12"/>
      <c r="P9712" s="9"/>
      <c r="Q9712" s="9"/>
    </row>
    <row r="9713" spans="1:17" x14ac:dyDescent="0.2">
      <c r="A9713" s="9"/>
      <c r="B9713" s="10"/>
      <c r="C9713" s="9"/>
      <c r="D9713" s="11"/>
      <c r="E9713" s="11"/>
      <c r="F9713" s="9"/>
      <c r="G9713" s="9"/>
      <c r="H9713" s="9"/>
      <c r="I9713" s="9"/>
      <c r="J9713" s="9"/>
      <c r="K9713" s="9"/>
      <c r="L9713" s="9"/>
      <c r="M9713" s="9"/>
      <c r="N9713" s="9"/>
      <c r="O9713" s="12"/>
      <c r="P9713" s="9"/>
      <c r="Q9713" s="9"/>
    </row>
    <row r="9714" spans="1:17" x14ac:dyDescent="0.2">
      <c r="A9714" s="9"/>
      <c r="B9714" s="10"/>
      <c r="C9714" s="9"/>
      <c r="D9714" s="11"/>
      <c r="E9714" s="11"/>
      <c r="F9714" s="9"/>
      <c r="G9714" s="9"/>
      <c r="H9714" s="9"/>
      <c r="I9714" s="9"/>
      <c r="J9714" s="9"/>
      <c r="K9714" s="9"/>
      <c r="L9714" s="9"/>
      <c r="M9714" s="9"/>
      <c r="N9714" s="9"/>
      <c r="O9714" s="12"/>
      <c r="P9714" s="9"/>
      <c r="Q9714" s="9"/>
    </row>
    <row r="9715" spans="1:17" x14ac:dyDescent="0.2">
      <c r="A9715" s="9"/>
      <c r="B9715" s="10"/>
      <c r="C9715" s="9"/>
      <c r="D9715" s="11"/>
      <c r="E9715" s="11"/>
      <c r="F9715" s="9"/>
      <c r="G9715" s="9"/>
      <c r="H9715" s="9"/>
      <c r="I9715" s="9"/>
      <c r="J9715" s="9"/>
      <c r="K9715" s="9"/>
      <c r="L9715" s="9"/>
      <c r="M9715" s="9"/>
      <c r="N9715" s="9"/>
      <c r="O9715" s="12"/>
      <c r="P9715" s="9"/>
      <c r="Q9715" s="9"/>
    </row>
    <row r="9716" spans="1:17" x14ac:dyDescent="0.2">
      <c r="A9716" s="9"/>
      <c r="B9716" s="10"/>
      <c r="C9716" s="9"/>
      <c r="D9716" s="11"/>
      <c r="E9716" s="11"/>
      <c r="F9716" s="9"/>
      <c r="G9716" s="9"/>
      <c r="H9716" s="9"/>
      <c r="I9716" s="9"/>
      <c r="J9716" s="9"/>
      <c r="K9716" s="9"/>
      <c r="L9716" s="9"/>
      <c r="M9716" s="9"/>
      <c r="N9716" s="9"/>
      <c r="O9716" s="12"/>
      <c r="P9716" s="9"/>
      <c r="Q9716" s="9"/>
    </row>
    <row r="9717" spans="1:17" x14ac:dyDescent="0.2">
      <c r="A9717" s="9"/>
      <c r="B9717" s="10"/>
      <c r="C9717" s="9"/>
      <c r="D9717" s="11"/>
      <c r="E9717" s="11"/>
      <c r="F9717" s="9"/>
      <c r="G9717" s="9"/>
      <c r="H9717" s="9"/>
      <c r="I9717" s="9"/>
      <c r="J9717" s="9"/>
      <c r="K9717" s="9"/>
      <c r="L9717" s="9"/>
      <c r="M9717" s="9"/>
      <c r="N9717" s="9"/>
      <c r="O9717" s="12"/>
      <c r="P9717" s="9"/>
      <c r="Q9717" s="9"/>
    </row>
    <row r="9718" spans="1:17" x14ac:dyDescent="0.2">
      <c r="A9718" s="9"/>
      <c r="B9718" s="10"/>
      <c r="C9718" s="9"/>
      <c r="D9718" s="11"/>
      <c r="E9718" s="11"/>
      <c r="F9718" s="9"/>
      <c r="G9718" s="9"/>
      <c r="H9718" s="9"/>
      <c r="I9718" s="9"/>
      <c r="J9718" s="9"/>
      <c r="K9718" s="9"/>
      <c r="L9718" s="9"/>
      <c r="M9718" s="9"/>
      <c r="N9718" s="9"/>
      <c r="O9718" s="12"/>
      <c r="P9718" s="9"/>
      <c r="Q9718" s="9"/>
    </row>
    <row r="9719" spans="1:17" x14ac:dyDescent="0.2">
      <c r="A9719" s="9"/>
      <c r="B9719" s="10"/>
      <c r="C9719" s="9"/>
      <c r="D9719" s="11"/>
      <c r="E9719" s="11"/>
      <c r="F9719" s="9"/>
      <c r="G9719" s="9"/>
      <c r="H9719" s="9"/>
      <c r="I9719" s="9"/>
      <c r="J9719" s="9"/>
      <c r="K9719" s="9"/>
      <c r="L9719" s="9"/>
      <c r="M9719" s="9"/>
      <c r="N9719" s="9"/>
      <c r="O9719" s="12"/>
      <c r="P9719" s="9"/>
      <c r="Q9719" s="9"/>
    </row>
    <row r="9720" spans="1:17" x14ac:dyDescent="0.2">
      <c r="A9720" s="9"/>
      <c r="B9720" s="10"/>
      <c r="C9720" s="9"/>
      <c r="D9720" s="11"/>
      <c r="E9720" s="11"/>
      <c r="F9720" s="9"/>
      <c r="G9720" s="9"/>
      <c r="H9720" s="9"/>
      <c r="I9720" s="9"/>
      <c r="J9720" s="9"/>
      <c r="K9720" s="9"/>
      <c r="L9720" s="9"/>
      <c r="M9720" s="9"/>
      <c r="N9720" s="9"/>
      <c r="O9720" s="12"/>
      <c r="P9720" s="9"/>
      <c r="Q9720" s="9"/>
    </row>
    <row r="9721" spans="1:17" x14ac:dyDescent="0.2">
      <c r="A9721" s="9"/>
      <c r="B9721" s="10"/>
      <c r="C9721" s="9"/>
      <c r="D9721" s="11"/>
      <c r="E9721" s="11"/>
      <c r="F9721" s="9"/>
      <c r="G9721" s="9"/>
      <c r="H9721" s="9"/>
      <c r="I9721" s="9"/>
      <c r="J9721" s="9"/>
      <c r="K9721" s="9"/>
      <c r="L9721" s="9"/>
      <c r="M9721" s="9"/>
      <c r="N9721" s="9"/>
      <c r="O9721" s="12"/>
      <c r="P9721" s="9"/>
      <c r="Q9721" s="9"/>
    </row>
    <row r="9722" spans="1:17" x14ac:dyDescent="0.2">
      <c r="A9722" s="9"/>
      <c r="B9722" s="10"/>
      <c r="C9722" s="9"/>
      <c r="D9722" s="11"/>
      <c r="E9722" s="11"/>
      <c r="F9722" s="9"/>
      <c r="G9722" s="9"/>
      <c r="H9722" s="9"/>
      <c r="I9722" s="9"/>
      <c r="J9722" s="9"/>
      <c r="K9722" s="9"/>
      <c r="L9722" s="9"/>
      <c r="M9722" s="9"/>
      <c r="N9722" s="9"/>
      <c r="O9722" s="12"/>
      <c r="P9722" s="9"/>
      <c r="Q9722" s="9"/>
    </row>
    <row r="9723" spans="1:17" x14ac:dyDescent="0.2">
      <c r="A9723" s="9"/>
      <c r="B9723" s="10"/>
      <c r="C9723" s="9"/>
      <c r="D9723" s="11"/>
      <c r="E9723" s="11"/>
      <c r="F9723" s="9"/>
      <c r="G9723" s="9"/>
      <c r="H9723" s="9"/>
      <c r="I9723" s="9"/>
      <c r="J9723" s="9"/>
      <c r="K9723" s="9"/>
      <c r="L9723" s="9"/>
      <c r="M9723" s="9"/>
      <c r="N9723" s="9"/>
      <c r="O9723" s="12"/>
      <c r="P9723" s="9"/>
      <c r="Q9723" s="9"/>
    </row>
    <row r="9724" spans="1:17" x14ac:dyDescent="0.2">
      <c r="A9724" s="9"/>
      <c r="B9724" s="10"/>
      <c r="C9724" s="9"/>
      <c r="D9724" s="11"/>
      <c r="E9724" s="11"/>
      <c r="F9724" s="9"/>
      <c r="G9724" s="9"/>
      <c r="H9724" s="9"/>
      <c r="I9724" s="9"/>
      <c r="J9724" s="9"/>
      <c r="K9724" s="9"/>
      <c r="L9724" s="9"/>
      <c r="M9724" s="9"/>
      <c r="N9724" s="9"/>
      <c r="O9724" s="12"/>
      <c r="P9724" s="9"/>
      <c r="Q9724" s="9"/>
    </row>
    <row r="9725" spans="1:17" x14ac:dyDescent="0.2">
      <c r="A9725" s="9"/>
      <c r="B9725" s="10"/>
      <c r="C9725" s="9"/>
      <c r="D9725" s="11"/>
      <c r="E9725" s="11"/>
      <c r="F9725" s="9"/>
      <c r="G9725" s="9"/>
      <c r="H9725" s="9"/>
      <c r="I9725" s="9"/>
      <c r="J9725" s="9"/>
      <c r="K9725" s="9"/>
      <c r="L9725" s="9"/>
      <c r="M9725" s="9"/>
      <c r="N9725" s="9"/>
      <c r="O9725" s="12"/>
      <c r="P9725" s="9"/>
      <c r="Q9725" s="9"/>
    </row>
    <row r="9726" spans="1:17" x14ac:dyDescent="0.2">
      <c r="A9726" s="9"/>
      <c r="B9726" s="10"/>
      <c r="C9726" s="9"/>
      <c r="D9726" s="11"/>
      <c r="E9726" s="11"/>
      <c r="F9726" s="9"/>
      <c r="G9726" s="9"/>
      <c r="H9726" s="9"/>
      <c r="I9726" s="9"/>
      <c r="J9726" s="9"/>
      <c r="K9726" s="9"/>
      <c r="L9726" s="9"/>
      <c r="M9726" s="9"/>
      <c r="N9726" s="9"/>
      <c r="O9726" s="12"/>
      <c r="P9726" s="9"/>
      <c r="Q9726" s="9"/>
    </row>
    <row r="9727" spans="1:17" x14ac:dyDescent="0.2">
      <c r="A9727" s="9"/>
      <c r="B9727" s="10"/>
      <c r="C9727" s="9"/>
      <c r="D9727" s="11"/>
      <c r="E9727" s="11"/>
      <c r="F9727" s="9"/>
      <c r="G9727" s="9"/>
      <c r="H9727" s="9"/>
      <c r="I9727" s="9"/>
      <c r="J9727" s="9"/>
      <c r="K9727" s="9"/>
      <c r="L9727" s="9"/>
      <c r="M9727" s="9"/>
      <c r="N9727" s="9"/>
      <c r="O9727" s="12"/>
      <c r="P9727" s="9"/>
      <c r="Q9727" s="9"/>
    </row>
    <row r="9728" spans="1:17" x14ac:dyDescent="0.2">
      <c r="A9728" s="9"/>
      <c r="B9728" s="10"/>
      <c r="C9728" s="9"/>
      <c r="D9728" s="11"/>
      <c r="E9728" s="11"/>
      <c r="F9728" s="9"/>
      <c r="G9728" s="9"/>
      <c r="H9728" s="9"/>
      <c r="I9728" s="9"/>
      <c r="J9728" s="9"/>
      <c r="K9728" s="9"/>
      <c r="L9728" s="9"/>
      <c r="M9728" s="9"/>
      <c r="N9728" s="9"/>
      <c r="O9728" s="12"/>
      <c r="P9728" s="9"/>
      <c r="Q9728" s="9"/>
    </row>
    <row r="9729" spans="1:17" x14ac:dyDescent="0.2">
      <c r="A9729" s="9"/>
      <c r="B9729" s="10"/>
      <c r="C9729" s="9"/>
      <c r="D9729" s="11"/>
      <c r="E9729" s="11"/>
      <c r="F9729" s="9"/>
      <c r="G9729" s="9"/>
      <c r="H9729" s="9"/>
      <c r="I9729" s="9"/>
      <c r="J9729" s="9"/>
      <c r="K9729" s="9"/>
      <c r="L9729" s="9"/>
      <c r="M9729" s="9"/>
      <c r="N9729" s="9"/>
      <c r="O9729" s="12"/>
      <c r="P9729" s="9"/>
      <c r="Q9729" s="9"/>
    </row>
    <row r="9730" spans="1:17" x14ac:dyDescent="0.2">
      <c r="A9730" s="9"/>
      <c r="B9730" s="10"/>
      <c r="C9730" s="9"/>
      <c r="D9730" s="11"/>
      <c r="E9730" s="11"/>
      <c r="F9730" s="9"/>
      <c r="G9730" s="9"/>
      <c r="H9730" s="9"/>
      <c r="I9730" s="9"/>
      <c r="J9730" s="9"/>
      <c r="K9730" s="9"/>
      <c r="L9730" s="9"/>
      <c r="M9730" s="9"/>
      <c r="N9730" s="9"/>
      <c r="O9730" s="12"/>
      <c r="P9730" s="9"/>
      <c r="Q9730" s="9"/>
    </row>
    <row r="9731" spans="1:17" x14ac:dyDescent="0.2">
      <c r="A9731" s="9"/>
      <c r="B9731" s="10"/>
      <c r="C9731" s="9"/>
      <c r="D9731" s="11"/>
      <c r="E9731" s="11"/>
      <c r="F9731" s="9"/>
      <c r="G9731" s="9"/>
      <c r="H9731" s="9"/>
      <c r="I9731" s="9"/>
      <c r="J9731" s="9"/>
      <c r="K9731" s="9"/>
      <c r="L9731" s="9"/>
      <c r="M9731" s="9"/>
      <c r="N9731" s="9"/>
      <c r="O9731" s="12"/>
      <c r="P9731" s="9"/>
      <c r="Q9731" s="9"/>
    </row>
    <row r="9732" spans="1:17" x14ac:dyDescent="0.2">
      <c r="A9732" s="9"/>
      <c r="B9732" s="10"/>
      <c r="C9732" s="9"/>
      <c r="D9732" s="11"/>
      <c r="E9732" s="11"/>
      <c r="F9732" s="9"/>
      <c r="G9732" s="9"/>
      <c r="H9732" s="9"/>
      <c r="I9732" s="9"/>
      <c r="J9732" s="9"/>
      <c r="K9732" s="9"/>
      <c r="L9732" s="9"/>
      <c r="M9732" s="9"/>
      <c r="N9732" s="9"/>
      <c r="O9732" s="12"/>
      <c r="P9732" s="9"/>
      <c r="Q9732" s="9"/>
    </row>
    <row r="9733" spans="1:17" x14ac:dyDescent="0.2">
      <c r="A9733" s="9"/>
      <c r="B9733" s="10"/>
      <c r="C9733" s="9"/>
      <c r="D9733" s="11"/>
      <c r="E9733" s="11"/>
      <c r="F9733" s="9"/>
      <c r="G9733" s="9"/>
      <c r="H9733" s="9"/>
      <c r="I9733" s="9"/>
      <c r="J9733" s="9"/>
      <c r="K9733" s="9"/>
      <c r="L9733" s="9"/>
      <c r="M9733" s="9"/>
      <c r="N9733" s="9"/>
      <c r="O9733" s="12"/>
      <c r="P9733" s="9"/>
      <c r="Q9733" s="9"/>
    </row>
    <row r="9734" spans="1:17" x14ac:dyDescent="0.2">
      <c r="A9734" s="9"/>
      <c r="B9734" s="10"/>
      <c r="C9734" s="9"/>
      <c r="D9734" s="11"/>
      <c r="E9734" s="11"/>
      <c r="F9734" s="9"/>
      <c r="G9734" s="9"/>
      <c r="H9734" s="9"/>
      <c r="I9734" s="9"/>
      <c r="J9734" s="9"/>
      <c r="K9734" s="9"/>
      <c r="L9734" s="9"/>
      <c r="M9734" s="9"/>
      <c r="N9734" s="9"/>
      <c r="O9734" s="12"/>
      <c r="P9734" s="9"/>
      <c r="Q9734" s="9"/>
    </row>
    <row r="9735" spans="1:17" x14ac:dyDescent="0.2">
      <c r="A9735" s="9"/>
      <c r="B9735" s="10"/>
      <c r="C9735" s="9"/>
      <c r="D9735" s="11"/>
      <c r="E9735" s="11"/>
      <c r="F9735" s="9"/>
      <c r="G9735" s="9"/>
      <c r="H9735" s="9"/>
      <c r="I9735" s="9"/>
      <c r="J9735" s="9"/>
      <c r="K9735" s="9"/>
      <c r="L9735" s="9"/>
      <c r="M9735" s="9"/>
      <c r="N9735" s="9"/>
      <c r="O9735" s="12"/>
      <c r="P9735" s="9"/>
      <c r="Q9735" s="9"/>
    </row>
    <row r="9736" spans="1:17" x14ac:dyDescent="0.2">
      <c r="A9736" s="9"/>
      <c r="B9736" s="10"/>
      <c r="C9736" s="9"/>
      <c r="D9736" s="11"/>
      <c r="E9736" s="11"/>
      <c r="F9736" s="9"/>
      <c r="G9736" s="9"/>
      <c r="H9736" s="9"/>
      <c r="I9736" s="9"/>
      <c r="J9736" s="9"/>
      <c r="K9736" s="9"/>
      <c r="L9736" s="9"/>
      <c r="M9736" s="9"/>
      <c r="N9736" s="9"/>
      <c r="O9736" s="12"/>
      <c r="P9736" s="9"/>
      <c r="Q9736" s="9"/>
    </row>
    <row r="9737" spans="1:17" x14ac:dyDescent="0.2">
      <c r="A9737" s="9"/>
      <c r="B9737" s="10"/>
      <c r="C9737" s="9"/>
      <c r="D9737" s="11"/>
      <c r="E9737" s="11"/>
      <c r="F9737" s="9"/>
      <c r="G9737" s="9"/>
      <c r="H9737" s="9"/>
      <c r="I9737" s="9"/>
      <c r="J9737" s="9"/>
      <c r="K9737" s="9"/>
      <c r="L9737" s="9"/>
      <c r="M9737" s="9"/>
      <c r="N9737" s="9"/>
      <c r="O9737" s="12"/>
      <c r="P9737" s="9"/>
      <c r="Q9737" s="9"/>
    </row>
    <row r="9738" spans="1:17" x14ac:dyDescent="0.2">
      <c r="A9738" s="9"/>
      <c r="B9738" s="10"/>
      <c r="C9738" s="9"/>
      <c r="D9738" s="11"/>
      <c r="E9738" s="11"/>
      <c r="F9738" s="9"/>
      <c r="G9738" s="9"/>
      <c r="H9738" s="9"/>
      <c r="I9738" s="9"/>
      <c r="J9738" s="9"/>
      <c r="K9738" s="9"/>
      <c r="L9738" s="9"/>
      <c r="M9738" s="9"/>
      <c r="N9738" s="9"/>
      <c r="O9738" s="12"/>
      <c r="P9738" s="9"/>
      <c r="Q9738" s="9"/>
    </row>
    <row r="9739" spans="1:17" x14ac:dyDescent="0.2">
      <c r="A9739" s="9"/>
      <c r="B9739" s="10"/>
      <c r="C9739" s="9"/>
      <c r="D9739" s="11"/>
      <c r="E9739" s="11"/>
      <c r="F9739" s="9"/>
      <c r="G9739" s="9"/>
      <c r="H9739" s="9"/>
      <c r="I9739" s="9"/>
      <c r="J9739" s="9"/>
      <c r="K9739" s="9"/>
      <c r="L9739" s="9"/>
      <c r="M9739" s="9"/>
      <c r="N9739" s="9"/>
      <c r="O9739" s="12"/>
      <c r="P9739" s="9"/>
      <c r="Q9739" s="9"/>
    </row>
    <row r="9740" spans="1:17" x14ac:dyDescent="0.2">
      <c r="A9740" s="9"/>
      <c r="B9740" s="10"/>
      <c r="C9740" s="9"/>
      <c r="D9740" s="11"/>
      <c r="E9740" s="11"/>
      <c r="F9740" s="9"/>
      <c r="G9740" s="9"/>
      <c r="H9740" s="9"/>
      <c r="I9740" s="9"/>
      <c r="J9740" s="9"/>
      <c r="K9740" s="9"/>
      <c r="L9740" s="9"/>
      <c r="M9740" s="9"/>
      <c r="N9740" s="9"/>
      <c r="O9740" s="12"/>
      <c r="P9740" s="9"/>
      <c r="Q9740" s="9"/>
    </row>
    <row r="9741" spans="1:17" x14ac:dyDescent="0.2">
      <c r="A9741" s="9"/>
      <c r="B9741" s="10"/>
      <c r="C9741" s="9"/>
      <c r="D9741" s="11"/>
      <c r="E9741" s="11"/>
      <c r="F9741" s="9"/>
      <c r="G9741" s="9"/>
      <c r="H9741" s="9"/>
      <c r="I9741" s="9"/>
      <c r="J9741" s="9"/>
      <c r="K9741" s="9"/>
      <c r="L9741" s="9"/>
      <c r="M9741" s="9"/>
      <c r="N9741" s="9"/>
      <c r="O9741" s="12"/>
      <c r="P9741" s="9"/>
      <c r="Q9741" s="9"/>
    </row>
    <row r="9742" spans="1:17" x14ac:dyDescent="0.2">
      <c r="A9742" s="9"/>
      <c r="B9742" s="10"/>
      <c r="C9742" s="9"/>
      <c r="D9742" s="11"/>
      <c r="E9742" s="11"/>
      <c r="F9742" s="9"/>
      <c r="G9742" s="9"/>
      <c r="H9742" s="9"/>
      <c r="I9742" s="9"/>
      <c r="J9742" s="9"/>
      <c r="K9742" s="9"/>
      <c r="L9742" s="9"/>
      <c r="M9742" s="9"/>
      <c r="N9742" s="9"/>
      <c r="O9742" s="12"/>
      <c r="P9742" s="9"/>
      <c r="Q9742" s="9"/>
    </row>
    <row r="9743" spans="1:17" x14ac:dyDescent="0.2">
      <c r="A9743" s="9"/>
      <c r="B9743" s="10"/>
      <c r="C9743" s="9"/>
      <c r="D9743" s="11"/>
      <c r="E9743" s="11"/>
      <c r="F9743" s="9"/>
      <c r="G9743" s="9"/>
      <c r="H9743" s="9"/>
      <c r="I9743" s="9"/>
      <c r="J9743" s="9"/>
      <c r="K9743" s="9"/>
      <c r="L9743" s="9"/>
      <c r="M9743" s="9"/>
      <c r="N9743" s="9"/>
      <c r="O9743" s="12"/>
      <c r="P9743" s="9"/>
      <c r="Q9743" s="9"/>
    </row>
    <row r="9744" spans="1:17" x14ac:dyDescent="0.2">
      <c r="A9744" s="9"/>
      <c r="B9744" s="10"/>
      <c r="C9744" s="9"/>
      <c r="D9744" s="11"/>
      <c r="E9744" s="11"/>
      <c r="F9744" s="9"/>
      <c r="G9744" s="9"/>
      <c r="H9744" s="9"/>
      <c r="I9744" s="9"/>
      <c r="J9744" s="9"/>
      <c r="K9744" s="9"/>
      <c r="L9744" s="9"/>
      <c r="M9744" s="9"/>
      <c r="N9744" s="9"/>
      <c r="O9744" s="12"/>
      <c r="P9744" s="9"/>
      <c r="Q9744" s="9"/>
    </row>
    <row r="9745" spans="1:17" x14ac:dyDescent="0.2">
      <c r="A9745" s="9"/>
      <c r="B9745" s="10"/>
      <c r="C9745" s="9"/>
      <c r="D9745" s="11"/>
      <c r="E9745" s="11"/>
      <c r="F9745" s="9"/>
      <c r="G9745" s="9"/>
      <c r="H9745" s="9"/>
      <c r="I9745" s="9"/>
      <c r="J9745" s="9"/>
      <c r="K9745" s="9"/>
      <c r="L9745" s="9"/>
      <c r="M9745" s="9"/>
      <c r="N9745" s="9"/>
      <c r="O9745" s="12"/>
      <c r="P9745" s="9"/>
      <c r="Q9745" s="9"/>
    </row>
    <row r="9746" spans="1:17" x14ac:dyDescent="0.2">
      <c r="A9746" s="9"/>
      <c r="B9746" s="10"/>
      <c r="C9746" s="9"/>
      <c r="D9746" s="11"/>
      <c r="E9746" s="11"/>
      <c r="F9746" s="9"/>
      <c r="G9746" s="9"/>
      <c r="H9746" s="9"/>
      <c r="I9746" s="9"/>
      <c r="J9746" s="9"/>
      <c r="K9746" s="9"/>
      <c r="L9746" s="9"/>
      <c r="M9746" s="9"/>
      <c r="N9746" s="9"/>
      <c r="O9746" s="12"/>
      <c r="P9746" s="9"/>
      <c r="Q9746" s="9"/>
    </row>
    <row r="9747" spans="1:17" x14ac:dyDescent="0.2">
      <c r="A9747" s="9"/>
      <c r="B9747" s="10"/>
      <c r="C9747" s="9"/>
      <c r="D9747" s="11"/>
      <c r="E9747" s="11"/>
      <c r="F9747" s="9"/>
      <c r="G9747" s="9"/>
      <c r="H9747" s="9"/>
      <c r="I9747" s="9"/>
      <c r="J9747" s="9"/>
      <c r="K9747" s="9"/>
      <c r="L9747" s="9"/>
      <c r="M9747" s="9"/>
      <c r="N9747" s="9"/>
      <c r="O9747" s="12"/>
      <c r="P9747" s="9"/>
      <c r="Q9747" s="9"/>
    </row>
    <row r="9748" spans="1:17" x14ac:dyDescent="0.2">
      <c r="A9748" s="9"/>
      <c r="B9748" s="10"/>
      <c r="C9748" s="9"/>
      <c r="D9748" s="11"/>
      <c r="E9748" s="11"/>
      <c r="F9748" s="9"/>
      <c r="G9748" s="9"/>
      <c r="H9748" s="9"/>
      <c r="I9748" s="9"/>
      <c r="J9748" s="9"/>
      <c r="K9748" s="9"/>
      <c r="L9748" s="9"/>
      <c r="M9748" s="9"/>
      <c r="N9748" s="9"/>
      <c r="O9748" s="12"/>
      <c r="P9748" s="9"/>
      <c r="Q9748" s="9"/>
    </row>
    <row r="9749" spans="1:17" x14ac:dyDescent="0.2">
      <c r="A9749" s="9"/>
      <c r="B9749" s="10"/>
      <c r="C9749" s="9"/>
      <c r="D9749" s="11"/>
      <c r="E9749" s="11"/>
      <c r="F9749" s="9"/>
      <c r="G9749" s="9"/>
      <c r="H9749" s="9"/>
      <c r="I9749" s="9"/>
      <c r="J9749" s="9"/>
      <c r="K9749" s="9"/>
      <c r="L9749" s="9"/>
      <c r="M9749" s="9"/>
      <c r="N9749" s="9"/>
      <c r="O9749" s="12"/>
      <c r="P9749" s="9"/>
      <c r="Q9749" s="9"/>
    </row>
    <row r="9750" spans="1:17" x14ac:dyDescent="0.2">
      <c r="A9750" s="9"/>
      <c r="B9750" s="10"/>
      <c r="C9750" s="9"/>
      <c r="D9750" s="11"/>
      <c r="E9750" s="11"/>
      <c r="F9750" s="9"/>
      <c r="G9750" s="9"/>
      <c r="H9750" s="9"/>
      <c r="I9750" s="9"/>
      <c r="J9750" s="9"/>
      <c r="K9750" s="9"/>
      <c r="L9750" s="9"/>
      <c r="M9750" s="9"/>
      <c r="N9750" s="9"/>
      <c r="O9750" s="12"/>
      <c r="P9750" s="9"/>
      <c r="Q9750" s="9"/>
    </row>
    <row r="9751" spans="1:17" x14ac:dyDescent="0.2">
      <c r="A9751" s="9"/>
      <c r="B9751" s="10"/>
      <c r="C9751" s="9"/>
      <c r="D9751" s="11"/>
      <c r="E9751" s="11"/>
      <c r="F9751" s="9"/>
      <c r="G9751" s="9"/>
      <c r="H9751" s="9"/>
      <c r="I9751" s="9"/>
      <c r="J9751" s="9"/>
      <c r="K9751" s="9"/>
      <c r="L9751" s="9"/>
      <c r="M9751" s="9"/>
      <c r="N9751" s="9"/>
      <c r="O9751" s="12"/>
      <c r="P9751" s="9"/>
      <c r="Q9751" s="9"/>
    </row>
    <row r="9752" spans="1:17" x14ac:dyDescent="0.2">
      <c r="A9752" s="9"/>
      <c r="B9752" s="10"/>
      <c r="C9752" s="9"/>
      <c r="D9752" s="11"/>
      <c r="E9752" s="11"/>
      <c r="F9752" s="9"/>
      <c r="G9752" s="9"/>
      <c r="H9752" s="9"/>
      <c r="I9752" s="9"/>
      <c r="J9752" s="9"/>
      <c r="K9752" s="9"/>
      <c r="L9752" s="9"/>
      <c r="M9752" s="9"/>
      <c r="N9752" s="9"/>
      <c r="O9752" s="12"/>
      <c r="P9752" s="9"/>
      <c r="Q9752" s="9"/>
    </row>
    <row r="9753" spans="1:17" x14ac:dyDescent="0.2">
      <c r="A9753" s="9"/>
      <c r="B9753" s="10"/>
      <c r="C9753" s="9"/>
      <c r="D9753" s="11"/>
      <c r="E9753" s="11"/>
      <c r="F9753" s="9"/>
      <c r="G9753" s="9"/>
      <c r="H9753" s="9"/>
      <c r="I9753" s="9"/>
      <c r="J9753" s="9"/>
      <c r="K9753" s="9"/>
      <c r="L9753" s="9"/>
      <c r="M9753" s="9"/>
      <c r="N9753" s="9"/>
      <c r="O9753" s="12"/>
      <c r="P9753" s="9"/>
      <c r="Q9753" s="9"/>
    </row>
    <row r="9754" spans="1:17" x14ac:dyDescent="0.2">
      <c r="A9754" s="9"/>
      <c r="B9754" s="10"/>
      <c r="C9754" s="9"/>
      <c r="D9754" s="11"/>
      <c r="E9754" s="11"/>
      <c r="F9754" s="9"/>
      <c r="G9754" s="9"/>
      <c r="H9754" s="9"/>
      <c r="I9754" s="9"/>
      <c r="J9754" s="9"/>
      <c r="K9754" s="9"/>
      <c r="L9754" s="9"/>
      <c r="M9754" s="9"/>
      <c r="N9754" s="9"/>
      <c r="O9754" s="12"/>
      <c r="P9754" s="9"/>
      <c r="Q9754" s="9"/>
    </row>
    <row r="9755" spans="1:17" x14ac:dyDescent="0.2">
      <c r="A9755" s="9"/>
      <c r="B9755" s="10"/>
      <c r="C9755" s="9"/>
      <c r="D9755" s="11"/>
      <c r="E9755" s="11"/>
      <c r="F9755" s="9"/>
      <c r="G9755" s="9"/>
      <c r="H9755" s="9"/>
      <c r="I9755" s="9"/>
      <c r="J9755" s="9"/>
      <c r="K9755" s="9"/>
      <c r="L9755" s="9"/>
      <c r="M9755" s="9"/>
      <c r="N9755" s="9"/>
      <c r="O9755" s="12"/>
      <c r="P9755" s="9"/>
      <c r="Q9755" s="9"/>
    </row>
    <row r="9756" spans="1:17" x14ac:dyDescent="0.2">
      <c r="A9756" s="9"/>
      <c r="B9756" s="10"/>
      <c r="C9756" s="9"/>
      <c r="D9756" s="11"/>
      <c r="E9756" s="11"/>
      <c r="F9756" s="9"/>
      <c r="G9756" s="9"/>
      <c r="H9756" s="9"/>
      <c r="I9756" s="9"/>
      <c r="J9756" s="9"/>
      <c r="K9756" s="9"/>
      <c r="L9756" s="9"/>
      <c r="M9756" s="9"/>
      <c r="N9756" s="9"/>
      <c r="O9756" s="12"/>
      <c r="P9756" s="9"/>
      <c r="Q9756" s="9"/>
    </row>
    <row r="9757" spans="1:17" x14ac:dyDescent="0.2">
      <c r="A9757" s="9"/>
      <c r="B9757" s="10"/>
      <c r="C9757" s="9"/>
      <c r="D9757" s="11"/>
      <c r="E9757" s="11"/>
      <c r="F9757" s="9"/>
      <c r="G9757" s="9"/>
      <c r="H9757" s="9"/>
      <c r="I9757" s="9"/>
      <c r="J9757" s="9"/>
      <c r="K9757" s="9"/>
      <c r="L9757" s="9"/>
      <c r="M9757" s="9"/>
      <c r="N9757" s="9"/>
      <c r="O9757" s="12"/>
      <c r="P9757" s="9"/>
      <c r="Q9757" s="9"/>
    </row>
    <row r="9758" spans="1:17" x14ac:dyDescent="0.2">
      <c r="A9758" s="9"/>
      <c r="B9758" s="10"/>
      <c r="C9758" s="9"/>
      <c r="D9758" s="11"/>
      <c r="E9758" s="11"/>
      <c r="F9758" s="9"/>
      <c r="G9758" s="9"/>
      <c r="H9758" s="9"/>
      <c r="I9758" s="9"/>
      <c r="J9758" s="9"/>
      <c r="K9758" s="9"/>
      <c r="L9758" s="9"/>
      <c r="M9758" s="9"/>
      <c r="N9758" s="9"/>
      <c r="O9758" s="12"/>
      <c r="P9758" s="9"/>
      <c r="Q9758" s="9"/>
    </row>
    <row r="9759" spans="1:17" x14ac:dyDescent="0.2">
      <c r="A9759" s="9"/>
      <c r="B9759" s="10"/>
      <c r="C9759" s="9"/>
      <c r="D9759" s="11"/>
      <c r="E9759" s="11"/>
      <c r="F9759" s="9"/>
      <c r="G9759" s="9"/>
      <c r="H9759" s="9"/>
      <c r="I9759" s="9"/>
      <c r="J9759" s="9"/>
      <c r="K9759" s="9"/>
      <c r="L9759" s="9"/>
      <c r="M9759" s="9"/>
      <c r="N9759" s="9"/>
      <c r="O9759" s="12"/>
      <c r="P9759" s="9"/>
      <c r="Q9759" s="9"/>
    </row>
    <row r="9760" spans="1:17" x14ac:dyDescent="0.2">
      <c r="A9760" s="9"/>
      <c r="B9760" s="10"/>
      <c r="C9760" s="9"/>
      <c r="D9760" s="11"/>
      <c r="E9760" s="11"/>
      <c r="F9760" s="9"/>
      <c r="G9760" s="9"/>
      <c r="H9760" s="9"/>
      <c r="I9760" s="9"/>
      <c r="J9760" s="9"/>
      <c r="K9760" s="9"/>
      <c r="L9760" s="9"/>
      <c r="M9760" s="9"/>
      <c r="N9760" s="9"/>
      <c r="O9760" s="12"/>
      <c r="P9760" s="9"/>
      <c r="Q9760" s="9"/>
    </row>
    <row r="9761" spans="1:17" x14ac:dyDescent="0.2">
      <c r="A9761" s="9"/>
      <c r="B9761" s="10"/>
      <c r="C9761" s="9"/>
      <c r="D9761" s="11"/>
      <c r="E9761" s="11"/>
      <c r="F9761" s="9"/>
      <c r="G9761" s="9"/>
      <c r="H9761" s="9"/>
      <c r="I9761" s="9"/>
      <c r="J9761" s="9"/>
      <c r="K9761" s="9"/>
      <c r="L9761" s="9"/>
      <c r="M9761" s="9"/>
      <c r="N9761" s="9"/>
      <c r="O9761" s="12"/>
      <c r="P9761" s="9"/>
      <c r="Q9761" s="9"/>
    </row>
    <row r="9762" spans="1:17" x14ac:dyDescent="0.2">
      <c r="A9762" s="9"/>
      <c r="B9762" s="10"/>
      <c r="C9762" s="9"/>
      <c r="D9762" s="11"/>
      <c r="E9762" s="11"/>
      <c r="F9762" s="9"/>
      <c r="G9762" s="9"/>
      <c r="H9762" s="9"/>
      <c r="I9762" s="9"/>
      <c r="J9762" s="9"/>
      <c r="K9762" s="9"/>
      <c r="L9762" s="9"/>
      <c r="M9762" s="9"/>
      <c r="N9762" s="9"/>
      <c r="O9762" s="12"/>
      <c r="P9762" s="9"/>
      <c r="Q9762" s="9"/>
    </row>
    <row r="9763" spans="1:17" x14ac:dyDescent="0.2">
      <c r="A9763" s="9"/>
      <c r="B9763" s="10"/>
      <c r="C9763" s="9"/>
      <c r="D9763" s="11"/>
      <c r="E9763" s="11"/>
      <c r="F9763" s="9"/>
      <c r="G9763" s="9"/>
      <c r="H9763" s="9"/>
      <c r="I9763" s="9"/>
      <c r="J9763" s="9"/>
      <c r="K9763" s="9"/>
      <c r="L9763" s="9"/>
      <c r="M9763" s="9"/>
      <c r="N9763" s="9"/>
      <c r="O9763" s="12"/>
      <c r="P9763" s="9"/>
      <c r="Q9763" s="9"/>
    </row>
    <row r="9764" spans="1:17" x14ac:dyDescent="0.2">
      <c r="A9764" s="9"/>
      <c r="B9764" s="10"/>
      <c r="C9764" s="9"/>
      <c r="D9764" s="11"/>
      <c r="E9764" s="11"/>
      <c r="F9764" s="9"/>
      <c r="G9764" s="9"/>
      <c r="H9764" s="9"/>
      <c r="I9764" s="9"/>
      <c r="J9764" s="9"/>
      <c r="K9764" s="9"/>
      <c r="L9764" s="9"/>
      <c r="M9764" s="9"/>
      <c r="N9764" s="9"/>
      <c r="O9764" s="12"/>
      <c r="P9764" s="9"/>
      <c r="Q9764" s="9"/>
    </row>
    <row r="9765" spans="1:17" x14ac:dyDescent="0.2">
      <c r="A9765" s="9"/>
      <c r="B9765" s="10"/>
      <c r="C9765" s="9"/>
      <c r="D9765" s="11"/>
      <c r="E9765" s="11"/>
      <c r="F9765" s="9"/>
      <c r="G9765" s="9"/>
      <c r="H9765" s="9"/>
      <c r="I9765" s="9"/>
      <c r="J9765" s="9"/>
      <c r="K9765" s="9"/>
      <c r="L9765" s="9"/>
      <c r="M9765" s="9"/>
      <c r="N9765" s="9"/>
      <c r="O9765" s="12"/>
      <c r="P9765" s="9"/>
      <c r="Q9765" s="9"/>
    </row>
    <row r="9766" spans="1:17" x14ac:dyDescent="0.2">
      <c r="A9766" s="9"/>
      <c r="B9766" s="10"/>
      <c r="C9766" s="9"/>
      <c r="D9766" s="11"/>
      <c r="E9766" s="11"/>
      <c r="F9766" s="9"/>
      <c r="G9766" s="9"/>
      <c r="H9766" s="9"/>
      <c r="I9766" s="9"/>
      <c r="J9766" s="9"/>
      <c r="K9766" s="9"/>
      <c r="L9766" s="9"/>
      <c r="M9766" s="9"/>
      <c r="N9766" s="9"/>
      <c r="O9766" s="12"/>
      <c r="P9766" s="9"/>
      <c r="Q9766" s="9"/>
    </row>
    <row r="9767" spans="1:17" x14ac:dyDescent="0.2">
      <c r="A9767" s="9"/>
      <c r="B9767" s="10"/>
      <c r="C9767" s="9"/>
      <c r="D9767" s="11"/>
      <c r="E9767" s="11"/>
      <c r="F9767" s="9"/>
      <c r="G9767" s="9"/>
      <c r="H9767" s="9"/>
      <c r="I9767" s="9"/>
      <c r="J9767" s="9"/>
      <c r="K9767" s="9"/>
      <c r="L9767" s="9"/>
      <c r="M9767" s="9"/>
      <c r="N9767" s="9"/>
      <c r="O9767" s="12"/>
      <c r="P9767" s="9"/>
      <c r="Q9767" s="9"/>
    </row>
    <row r="9768" spans="1:17" x14ac:dyDescent="0.2">
      <c r="A9768" s="9"/>
      <c r="B9768" s="10"/>
      <c r="C9768" s="9"/>
      <c r="D9768" s="11"/>
      <c r="E9768" s="11"/>
      <c r="F9768" s="9"/>
      <c r="G9768" s="9"/>
      <c r="H9768" s="9"/>
      <c r="I9768" s="9"/>
      <c r="J9768" s="9"/>
      <c r="K9768" s="9"/>
      <c r="L9768" s="9"/>
      <c r="M9768" s="9"/>
      <c r="N9768" s="9"/>
      <c r="O9768" s="12"/>
      <c r="P9768" s="9"/>
      <c r="Q9768" s="9"/>
    </row>
    <row r="9769" spans="1:17" x14ac:dyDescent="0.2">
      <c r="A9769" s="9"/>
      <c r="B9769" s="10"/>
      <c r="C9769" s="9"/>
      <c r="D9769" s="11"/>
      <c r="E9769" s="11"/>
      <c r="F9769" s="9"/>
      <c r="G9769" s="9"/>
      <c r="H9769" s="9"/>
      <c r="I9769" s="9"/>
      <c r="J9769" s="9"/>
      <c r="K9769" s="9"/>
      <c r="L9769" s="9"/>
      <c r="M9769" s="9"/>
      <c r="N9769" s="9"/>
      <c r="O9769" s="12"/>
      <c r="P9769" s="9"/>
      <c r="Q9769" s="9"/>
    </row>
    <row r="9770" spans="1:17" x14ac:dyDescent="0.2">
      <c r="A9770" s="9"/>
      <c r="B9770" s="10"/>
      <c r="C9770" s="9"/>
      <c r="D9770" s="11"/>
      <c r="E9770" s="11"/>
      <c r="F9770" s="9"/>
      <c r="G9770" s="9"/>
      <c r="H9770" s="9"/>
      <c r="I9770" s="9"/>
      <c r="J9770" s="9"/>
      <c r="K9770" s="9"/>
      <c r="L9770" s="9"/>
      <c r="M9770" s="9"/>
      <c r="N9770" s="9"/>
      <c r="O9770" s="12"/>
      <c r="P9770" s="9"/>
      <c r="Q9770" s="9"/>
    </row>
    <row r="9771" spans="1:17" x14ac:dyDescent="0.2">
      <c r="A9771" s="9"/>
      <c r="B9771" s="10"/>
      <c r="C9771" s="9"/>
      <c r="D9771" s="11"/>
      <c r="E9771" s="11"/>
      <c r="F9771" s="9"/>
      <c r="G9771" s="9"/>
      <c r="H9771" s="9"/>
      <c r="I9771" s="9"/>
      <c r="J9771" s="9"/>
      <c r="K9771" s="9"/>
      <c r="L9771" s="9"/>
      <c r="M9771" s="9"/>
      <c r="N9771" s="9"/>
      <c r="O9771" s="12"/>
      <c r="P9771" s="9"/>
      <c r="Q9771" s="9"/>
    </row>
    <row r="9772" spans="1:17" x14ac:dyDescent="0.2">
      <c r="A9772" s="9"/>
      <c r="B9772" s="10"/>
      <c r="C9772" s="9"/>
      <c r="D9772" s="11"/>
      <c r="E9772" s="11"/>
      <c r="F9772" s="9"/>
      <c r="G9772" s="9"/>
      <c r="H9772" s="9"/>
      <c r="I9772" s="9"/>
      <c r="J9772" s="9"/>
      <c r="K9772" s="9"/>
      <c r="L9772" s="9"/>
      <c r="M9772" s="9"/>
      <c r="N9772" s="9"/>
      <c r="O9772" s="12"/>
      <c r="P9772" s="9"/>
      <c r="Q9772" s="9"/>
    </row>
    <row r="9773" spans="1:17" x14ac:dyDescent="0.2">
      <c r="A9773" s="9"/>
      <c r="B9773" s="10"/>
      <c r="C9773" s="9"/>
      <c r="D9773" s="11"/>
      <c r="E9773" s="11"/>
      <c r="F9773" s="9"/>
      <c r="G9773" s="9"/>
      <c r="H9773" s="9"/>
      <c r="I9773" s="9"/>
      <c r="J9773" s="9"/>
      <c r="K9773" s="9"/>
      <c r="L9773" s="9"/>
      <c r="M9773" s="9"/>
      <c r="N9773" s="9"/>
      <c r="O9773" s="12"/>
      <c r="P9773" s="9"/>
      <c r="Q9773" s="9"/>
    </row>
    <row r="9774" spans="1:17" x14ac:dyDescent="0.2">
      <c r="A9774" s="9"/>
      <c r="B9774" s="10"/>
      <c r="C9774" s="9"/>
      <c r="D9774" s="11"/>
      <c r="E9774" s="11"/>
      <c r="F9774" s="9"/>
      <c r="G9774" s="9"/>
      <c r="H9774" s="9"/>
      <c r="I9774" s="9"/>
      <c r="J9774" s="9"/>
      <c r="K9774" s="9"/>
      <c r="L9774" s="9"/>
      <c r="M9774" s="9"/>
      <c r="N9774" s="9"/>
      <c r="O9774" s="12"/>
      <c r="P9774" s="9"/>
      <c r="Q9774" s="9"/>
    </row>
    <row r="9775" spans="1:17" x14ac:dyDescent="0.2">
      <c r="A9775" s="9"/>
      <c r="B9775" s="10"/>
      <c r="C9775" s="9"/>
      <c r="D9775" s="11"/>
      <c r="E9775" s="11"/>
      <c r="F9775" s="9"/>
      <c r="G9775" s="9"/>
      <c r="H9775" s="9"/>
      <c r="I9775" s="9"/>
      <c r="J9775" s="9"/>
      <c r="K9775" s="9"/>
      <c r="L9775" s="9"/>
      <c r="M9775" s="9"/>
      <c r="N9775" s="9"/>
      <c r="O9775" s="12"/>
      <c r="P9775" s="9"/>
      <c r="Q9775" s="9"/>
    </row>
    <row r="9776" spans="1:17" x14ac:dyDescent="0.2">
      <c r="A9776" s="9"/>
      <c r="B9776" s="10"/>
      <c r="C9776" s="9"/>
      <c r="D9776" s="11"/>
      <c r="E9776" s="11"/>
      <c r="F9776" s="9"/>
      <c r="G9776" s="9"/>
      <c r="H9776" s="9"/>
      <c r="I9776" s="9"/>
      <c r="J9776" s="9"/>
      <c r="K9776" s="9"/>
      <c r="L9776" s="9"/>
      <c r="M9776" s="9"/>
      <c r="N9776" s="9"/>
      <c r="O9776" s="12"/>
      <c r="P9776" s="9"/>
      <c r="Q9776" s="9"/>
    </row>
    <row r="9777" spans="1:17" x14ac:dyDescent="0.2">
      <c r="A9777" s="9"/>
      <c r="B9777" s="10"/>
      <c r="C9777" s="9"/>
      <c r="D9777" s="11"/>
      <c r="E9777" s="11"/>
      <c r="F9777" s="9"/>
      <c r="G9777" s="9"/>
      <c r="H9777" s="9"/>
      <c r="I9777" s="9"/>
      <c r="J9777" s="9"/>
      <c r="K9777" s="9"/>
      <c r="L9777" s="9"/>
      <c r="M9777" s="9"/>
      <c r="N9777" s="9"/>
      <c r="O9777" s="12"/>
      <c r="P9777" s="9"/>
      <c r="Q9777" s="9"/>
    </row>
    <row r="9778" spans="1:17" x14ac:dyDescent="0.2">
      <c r="A9778" s="9"/>
      <c r="B9778" s="10"/>
      <c r="C9778" s="9"/>
      <c r="D9778" s="11"/>
      <c r="E9778" s="11"/>
      <c r="F9778" s="9"/>
      <c r="G9778" s="9"/>
      <c r="H9778" s="9"/>
      <c r="I9778" s="9"/>
      <c r="J9778" s="9"/>
      <c r="K9778" s="9"/>
      <c r="L9778" s="9"/>
      <c r="M9778" s="9"/>
      <c r="N9778" s="9"/>
      <c r="O9778" s="12"/>
      <c r="P9778" s="9"/>
      <c r="Q9778" s="9"/>
    </row>
    <row r="9779" spans="1:17" x14ac:dyDescent="0.2">
      <c r="A9779" s="9"/>
      <c r="B9779" s="10"/>
      <c r="C9779" s="9"/>
      <c r="D9779" s="11"/>
      <c r="E9779" s="11"/>
      <c r="F9779" s="9"/>
      <c r="G9779" s="9"/>
      <c r="H9779" s="9"/>
      <c r="I9779" s="9"/>
      <c r="J9779" s="9"/>
      <c r="K9779" s="9"/>
      <c r="L9779" s="9"/>
      <c r="M9779" s="9"/>
      <c r="N9779" s="9"/>
      <c r="O9779" s="12"/>
      <c r="P9779" s="9"/>
      <c r="Q9779" s="9"/>
    </row>
    <row r="9780" spans="1:17" x14ac:dyDescent="0.2">
      <c r="A9780" s="9"/>
      <c r="B9780" s="10"/>
      <c r="C9780" s="9"/>
      <c r="D9780" s="11"/>
      <c r="E9780" s="11"/>
      <c r="F9780" s="9"/>
      <c r="G9780" s="9"/>
      <c r="H9780" s="9"/>
      <c r="I9780" s="9"/>
      <c r="J9780" s="9"/>
      <c r="K9780" s="9"/>
      <c r="L9780" s="9"/>
      <c r="M9780" s="9"/>
      <c r="N9780" s="9"/>
      <c r="O9780" s="12"/>
      <c r="P9780" s="9"/>
      <c r="Q9780" s="9"/>
    </row>
    <row r="9781" spans="1:17" x14ac:dyDescent="0.2">
      <c r="A9781" s="9"/>
      <c r="B9781" s="10"/>
      <c r="C9781" s="9"/>
      <c r="D9781" s="11"/>
      <c r="E9781" s="11"/>
      <c r="F9781" s="9"/>
      <c r="G9781" s="9"/>
      <c r="H9781" s="9"/>
      <c r="I9781" s="9"/>
      <c r="J9781" s="9"/>
      <c r="K9781" s="9"/>
      <c r="L9781" s="9"/>
      <c r="M9781" s="9"/>
      <c r="N9781" s="9"/>
      <c r="O9781" s="12"/>
      <c r="P9781" s="9"/>
      <c r="Q9781" s="9"/>
    </row>
    <row r="9782" spans="1:17" x14ac:dyDescent="0.2">
      <c r="A9782" s="9"/>
      <c r="B9782" s="10"/>
      <c r="C9782" s="9"/>
      <c r="D9782" s="11"/>
      <c r="E9782" s="11"/>
      <c r="F9782" s="9"/>
      <c r="G9782" s="9"/>
      <c r="H9782" s="9"/>
      <c r="I9782" s="9"/>
      <c r="J9782" s="9"/>
      <c r="K9782" s="9"/>
      <c r="L9782" s="9"/>
      <c r="M9782" s="9"/>
      <c r="N9782" s="9"/>
      <c r="O9782" s="12"/>
      <c r="P9782" s="9"/>
      <c r="Q9782" s="9"/>
    </row>
    <row r="9783" spans="1:17" x14ac:dyDescent="0.2">
      <c r="A9783" s="9"/>
      <c r="B9783" s="10"/>
      <c r="C9783" s="9"/>
      <c r="D9783" s="11"/>
      <c r="E9783" s="11"/>
      <c r="F9783" s="9"/>
      <c r="G9783" s="9"/>
      <c r="H9783" s="9"/>
      <c r="I9783" s="9"/>
      <c r="J9783" s="9"/>
      <c r="K9783" s="9"/>
      <c r="L9783" s="9"/>
      <c r="M9783" s="9"/>
      <c r="N9783" s="9"/>
      <c r="O9783" s="12"/>
      <c r="P9783" s="9"/>
      <c r="Q9783" s="9"/>
    </row>
    <row r="9784" spans="1:17" x14ac:dyDescent="0.2">
      <c r="A9784" s="9"/>
      <c r="B9784" s="10"/>
      <c r="C9784" s="9"/>
      <c r="D9784" s="11"/>
      <c r="E9784" s="11"/>
      <c r="F9784" s="9"/>
      <c r="G9784" s="9"/>
      <c r="H9784" s="9"/>
      <c r="I9784" s="9"/>
      <c r="J9784" s="9"/>
      <c r="K9784" s="9"/>
      <c r="L9784" s="9"/>
      <c r="M9784" s="9"/>
      <c r="N9784" s="9"/>
      <c r="O9784" s="12"/>
      <c r="P9784" s="9"/>
      <c r="Q9784" s="9"/>
    </row>
    <row r="9785" spans="1:17" x14ac:dyDescent="0.2">
      <c r="A9785" s="9"/>
      <c r="B9785" s="10"/>
      <c r="C9785" s="9"/>
      <c r="D9785" s="11"/>
      <c r="E9785" s="11"/>
      <c r="F9785" s="9"/>
      <c r="G9785" s="9"/>
      <c r="H9785" s="9"/>
      <c r="I9785" s="9"/>
      <c r="J9785" s="9"/>
      <c r="K9785" s="9"/>
      <c r="L9785" s="9"/>
      <c r="M9785" s="9"/>
      <c r="N9785" s="9"/>
      <c r="O9785" s="12"/>
      <c r="P9785" s="9"/>
      <c r="Q9785" s="9"/>
    </row>
    <row r="9786" spans="1:17" x14ac:dyDescent="0.2">
      <c r="A9786" s="9"/>
      <c r="B9786" s="10"/>
      <c r="C9786" s="9"/>
      <c r="D9786" s="11"/>
      <c r="E9786" s="11"/>
      <c r="F9786" s="9"/>
      <c r="G9786" s="9"/>
      <c r="H9786" s="9"/>
      <c r="I9786" s="9"/>
      <c r="J9786" s="9"/>
      <c r="K9786" s="9"/>
      <c r="L9786" s="9"/>
      <c r="M9786" s="9"/>
      <c r="N9786" s="9"/>
      <c r="O9786" s="12"/>
      <c r="P9786" s="9"/>
      <c r="Q9786" s="9"/>
    </row>
    <row r="9787" spans="1:17" x14ac:dyDescent="0.2">
      <c r="A9787" s="9"/>
      <c r="B9787" s="10"/>
      <c r="C9787" s="9"/>
      <c r="D9787" s="11"/>
      <c r="E9787" s="11"/>
      <c r="F9787" s="9"/>
      <c r="G9787" s="9"/>
      <c r="H9787" s="9"/>
      <c r="I9787" s="9"/>
      <c r="J9787" s="9"/>
      <c r="K9787" s="9"/>
      <c r="L9787" s="9"/>
      <c r="M9787" s="9"/>
      <c r="N9787" s="9"/>
      <c r="O9787" s="12"/>
      <c r="P9787" s="9"/>
      <c r="Q9787" s="9"/>
    </row>
    <row r="9788" spans="1:17" x14ac:dyDescent="0.2">
      <c r="A9788" s="9"/>
      <c r="B9788" s="10"/>
      <c r="C9788" s="9"/>
      <c r="D9788" s="11"/>
      <c r="E9788" s="11"/>
      <c r="F9788" s="9"/>
      <c r="G9788" s="9"/>
      <c r="H9788" s="9"/>
      <c r="I9788" s="9"/>
      <c r="J9788" s="9"/>
      <c r="K9788" s="9"/>
      <c r="L9788" s="9"/>
      <c r="M9788" s="9"/>
      <c r="N9788" s="9"/>
      <c r="O9788" s="12"/>
      <c r="P9788" s="9"/>
      <c r="Q9788" s="9"/>
    </row>
    <row r="9789" spans="1:17" x14ac:dyDescent="0.2">
      <c r="A9789" s="9"/>
      <c r="B9789" s="10"/>
      <c r="C9789" s="9"/>
      <c r="D9789" s="11"/>
      <c r="E9789" s="11"/>
      <c r="F9789" s="9"/>
      <c r="G9789" s="9"/>
      <c r="H9789" s="9"/>
      <c r="I9789" s="9"/>
      <c r="J9789" s="9"/>
      <c r="K9789" s="9"/>
      <c r="L9789" s="9"/>
      <c r="M9789" s="9"/>
      <c r="N9789" s="9"/>
      <c r="O9789" s="12"/>
      <c r="P9789" s="9"/>
      <c r="Q9789" s="9"/>
    </row>
    <row r="9790" spans="1:17" x14ac:dyDescent="0.2">
      <c r="A9790" s="9"/>
      <c r="B9790" s="10"/>
      <c r="C9790" s="9"/>
      <c r="D9790" s="11"/>
      <c r="E9790" s="11"/>
      <c r="F9790" s="9"/>
      <c r="G9790" s="9"/>
      <c r="H9790" s="9"/>
      <c r="I9790" s="9"/>
      <c r="J9790" s="9"/>
      <c r="K9790" s="9"/>
      <c r="L9790" s="9"/>
      <c r="M9790" s="9"/>
      <c r="N9790" s="9"/>
      <c r="O9790" s="12"/>
      <c r="P9790" s="9"/>
      <c r="Q9790" s="9"/>
    </row>
    <row r="9791" spans="1:17" x14ac:dyDescent="0.2">
      <c r="A9791" s="9"/>
      <c r="B9791" s="10"/>
      <c r="C9791" s="9"/>
      <c r="D9791" s="11"/>
      <c r="E9791" s="11"/>
      <c r="F9791" s="9"/>
      <c r="G9791" s="9"/>
      <c r="H9791" s="9"/>
      <c r="I9791" s="9"/>
      <c r="J9791" s="9"/>
      <c r="K9791" s="9"/>
      <c r="L9791" s="9"/>
      <c r="M9791" s="9"/>
      <c r="N9791" s="9"/>
      <c r="O9791" s="12"/>
      <c r="P9791" s="9"/>
      <c r="Q9791" s="9"/>
    </row>
    <row r="9792" spans="1:17" x14ac:dyDescent="0.2">
      <c r="A9792" s="9"/>
      <c r="B9792" s="10"/>
      <c r="C9792" s="9"/>
      <c r="D9792" s="11"/>
      <c r="E9792" s="11"/>
      <c r="F9792" s="9"/>
      <c r="G9792" s="9"/>
      <c r="H9792" s="9"/>
      <c r="I9792" s="9"/>
      <c r="J9792" s="9"/>
      <c r="K9792" s="9"/>
      <c r="L9792" s="9"/>
      <c r="M9792" s="9"/>
      <c r="N9792" s="9"/>
      <c r="O9792" s="12"/>
      <c r="P9792" s="9"/>
      <c r="Q9792" s="9"/>
    </row>
    <row r="9793" spans="1:17" x14ac:dyDescent="0.2">
      <c r="A9793" s="9"/>
      <c r="B9793" s="10"/>
      <c r="C9793" s="9"/>
      <c r="D9793" s="11"/>
      <c r="E9793" s="11"/>
      <c r="F9793" s="9"/>
      <c r="G9793" s="9"/>
      <c r="H9793" s="9"/>
      <c r="I9793" s="9"/>
      <c r="J9793" s="9"/>
      <c r="K9793" s="9"/>
      <c r="L9793" s="9"/>
      <c r="M9793" s="9"/>
      <c r="N9793" s="9"/>
      <c r="O9793" s="12"/>
      <c r="P9793" s="9"/>
      <c r="Q9793" s="9"/>
    </row>
    <row r="9794" spans="1:17" x14ac:dyDescent="0.2">
      <c r="A9794" s="9"/>
      <c r="B9794" s="10"/>
      <c r="C9794" s="9"/>
      <c r="D9794" s="11"/>
      <c r="E9794" s="11"/>
      <c r="F9794" s="9"/>
      <c r="G9794" s="9"/>
      <c r="H9794" s="9"/>
      <c r="I9794" s="9"/>
      <c r="J9794" s="9"/>
      <c r="K9794" s="9"/>
      <c r="L9794" s="9"/>
      <c r="M9794" s="9"/>
      <c r="N9794" s="9"/>
      <c r="O9794" s="12"/>
      <c r="P9794" s="9"/>
      <c r="Q9794" s="9"/>
    </row>
    <row r="9795" spans="1:17" x14ac:dyDescent="0.2">
      <c r="A9795" s="9"/>
      <c r="B9795" s="10"/>
      <c r="C9795" s="9"/>
      <c r="D9795" s="11"/>
      <c r="E9795" s="11"/>
      <c r="F9795" s="9"/>
      <c r="G9795" s="9"/>
      <c r="H9795" s="9"/>
      <c r="I9795" s="9"/>
      <c r="J9795" s="9"/>
      <c r="K9795" s="9"/>
      <c r="L9795" s="9"/>
      <c r="M9795" s="9"/>
      <c r="N9795" s="9"/>
      <c r="O9795" s="12"/>
      <c r="P9795" s="9"/>
      <c r="Q9795" s="9"/>
    </row>
    <row r="9796" spans="1:17" x14ac:dyDescent="0.2">
      <c r="A9796" s="9"/>
      <c r="B9796" s="10"/>
      <c r="C9796" s="9"/>
      <c r="D9796" s="11"/>
      <c r="E9796" s="11"/>
      <c r="F9796" s="9"/>
      <c r="G9796" s="9"/>
      <c r="H9796" s="9"/>
      <c r="I9796" s="9"/>
      <c r="J9796" s="9"/>
      <c r="K9796" s="9"/>
      <c r="L9796" s="9"/>
      <c r="M9796" s="9"/>
      <c r="N9796" s="9"/>
      <c r="O9796" s="12"/>
      <c r="P9796" s="9"/>
      <c r="Q9796" s="9"/>
    </row>
    <row r="9797" spans="1:17" x14ac:dyDescent="0.2">
      <c r="A9797" s="9"/>
      <c r="B9797" s="10"/>
      <c r="C9797" s="9"/>
      <c r="D9797" s="11"/>
      <c r="E9797" s="11"/>
      <c r="F9797" s="9"/>
      <c r="G9797" s="9"/>
      <c r="H9797" s="9"/>
      <c r="I9797" s="9"/>
      <c r="J9797" s="9"/>
      <c r="K9797" s="9"/>
      <c r="L9797" s="9"/>
      <c r="M9797" s="9"/>
      <c r="N9797" s="9"/>
      <c r="O9797" s="12"/>
      <c r="P9797" s="9"/>
      <c r="Q9797" s="9"/>
    </row>
    <row r="9798" spans="1:17" x14ac:dyDescent="0.2">
      <c r="A9798" s="9"/>
      <c r="B9798" s="10"/>
      <c r="C9798" s="9"/>
      <c r="D9798" s="11"/>
      <c r="E9798" s="11"/>
      <c r="F9798" s="9"/>
      <c r="G9798" s="9"/>
      <c r="H9798" s="9"/>
      <c r="I9798" s="9"/>
      <c r="J9798" s="9"/>
      <c r="K9798" s="9"/>
      <c r="L9798" s="9"/>
      <c r="M9798" s="9"/>
      <c r="N9798" s="9"/>
      <c r="O9798" s="12"/>
      <c r="P9798" s="9"/>
      <c r="Q9798" s="9"/>
    </row>
    <row r="9799" spans="1:17" x14ac:dyDescent="0.2">
      <c r="A9799" s="9"/>
      <c r="B9799" s="10"/>
      <c r="C9799" s="9"/>
      <c r="D9799" s="11"/>
      <c r="E9799" s="11"/>
      <c r="F9799" s="9"/>
      <c r="G9799" s="9"/>
      <c r="H9799" s="9"/>
      <c r="I9799" s="9"/>
      <c r="J9799" s="9"/>
      <c r="K9799" s="9"/>
      <c r="L9799" s="9"/>
      <c r="M9799" s="9"/>
      <c r="N9799" s="9"/>
      <c r="O9799" s="12"/>
      <c r="P9799" s="9"/>
      <c r="Q9799" s="9"/>
    </row>
    <row r="9800" spans="1:17" x14ac:dyDescent="0.2">
      <c r="A9800" s="9"/>
      <c r="B9800" s="10"/>
      <c r="C9800" s="9"/>
      <c r="D9800" s="11"/>
      <c r="E9800" s="11"/>
      <c r="F9800" s="9"/>
      <c r="G9800" s="9"/>
      <c r="H9800" s="9"/>
      <c r="I9800" s="9"/>
      <c r="J9800" s="9"/>
      <c r="K9800" s="9"/>
      <c r="L9800" s="9"/>
      <c r="M9800" s="9"/>
      <c r="N9800" s="9"/>
      <c r="O9800" s="12"/>
      <c r="P9800" s="9"/>
      <c r="Q9800" s="9"/>
    </row>
    <row r="9801" spans="1:17" x14ac:dyDescent="0.2">
      <c r="A9801" s="9"/>
      <c r="B9801" s="10"/>
      <c r="C9801" s="9"/>
      <c r="D9801" s="11"/>
      <c r="E9801" s="11"/>
      <c r="F9801" s="9"/>
      <c r="G9801" s="9"/>
      <c r="H9801" s="9"/>
      <c r="I9801" s="9"/>
      <c r="J9801" s="9"/>
      <c r="K9801" s="9"/>
      <c r="L9801" s="9"/>
      <c r="M9801" s="9"/>
      <c r="N9801" s="9"/>
      <c r="O9801" s="12"/>
      <c r="P9801" s="9"/>
      <c r="Q9801" s="9"/>
    </row>
    <row r="9802" spans="1:17" x14ac:dyDescent="0.2">
      <c r="A9802" s="9"/>
      <c r="B9802" s="10"/>
      <c r="C9802" s="9"/>
      <c r="D9802" s="11"/>
      <c r="E9802" s="11"/>
      <c r="F9802" s="9"/>
      <c r="G9802" s="9"/>
      <c r="H9802" s="9"/>
      <c r="I9802" s="9"/>
      <c r="J9802" s="9"/>
      <c r="K9802" s="9"/>
      <c r="L9802" s="9"/>
      <c r="M9802" s="9"/>
      <c r="N9802" s="9"/>
      <c r="O9802" s="12"/>
      <c r="P9802" s="9"/>
      <c r="Q9802" s="9"/>
    </row>
    <row r="9803" spans="1:17" x14ac:dyDescent="0.2">
      <c r="A9803" s="9"/>
      <c r="B9803" s="10"/>
      <c r="C9803" s="9"/>
      <c r="D9803" s="11"/>
      <c r="E9803" s="11"/>
      <c r="F9803" s="9"/>
      <c r="G9803" s="9"/>
      <c r="H9803" s="9"/>
      <c r="I9803" s="9"/>
      <c r="J9803" s="9"/>
      <c r="K9803" s="9"/>
      <c r="L9803" s="9"/>
      <c r="M9803" s="9"/>
      <c r="N9803" s="9"/>
      <c r="O9803" s="12"/>
      <c r="P9803" s="9"/>
      <c r="Q9803" s="9"/>
    </row>
    <row r="9804" spans="1:17" x14ac:dyDescent="0.2">
      <c r="A9804" s="9"/>
      <c r="B9804" s="10"/>
      <c r="C9804" s="9"/>
      <c r="D9804" s="11"/>
      <c r="E9804" s="11"/>
      <c r="F9804" s="9"/>
      <c r="G9804" s="9"/>
      <c r="H9804" s="9"/>
      <c r="I9804" s="9"/>
      <c r="J9804" s="9"/>
      <c r="K9804" s="9"/>
      <c r="L9804" s="9"/>
      <c r="M9804" s="9"/>
      <c r="N9804" s="9"/>
      <c r="O9804" s="12"/>
      <c r="P9804" s="9"/>
      <c r="Q9804" s="9"/>
    </row>
    <row r="9805" spans="1:17" x14ac:dyDescent="0.2">
      <c r="A9805" s="9"/>
      <c r="B9805" s="10"/>
      <c r="C9805" s="9"/>
      <c r="D9805" s="11"/>
      <c r="E9805" s="11"/>
      <c r="F9805" s="9"/>
      <c r="G9805" s="9"/>
      <c r="H9805" s="9"/>
      <c r="I9805" s="9"/>
      <c r="J9805" s="9"/>
      <c r="K9805" s="9"/>
      <c r="L9805" s="9"/>
      <c r="M9805" s="9"/>
      <c r="N9805" s="9"/>
      <c r="O9805" s="12"/>
      <c r="P9805" s="9"/>
      <c r="Q9805" s="9"/>
    </row>
    <row r="9806" spans="1:17" x14ac:dyDescent="0.2">
      <c r="A9806" s="9"/>
      <c r="B9806" s="10"/>
      <c r="C9806" s="9"/>
      <c r="D9806" s="11"/>
      <c r="E9806" s="11"/>
      <c r="F9806" s="9"/>
      <c r="G9806" s="9"/>
      <c r="H9806" s="9"/>
      <c r="I9806" s="9"/>
      <c r="J9806" s="9"/>
      <c r="K9806" s="9"/>
      <c r="L9806" s="9"/>
      <c r="M9806" s="9"/>
      <c r="N9806" s="9"/>
      <c r="O9806" s="12"/>
      <c r="P9806" s="9"/>
      <c r="Q9806" s="9"/>
    </row>
    <row r="9807" spans="1:17" x14ac:dyDescent="0.2">
      <c r="A9807" s="9"/>
      <c r="B9807" s="10"/>
      <c r="C9807" s="9"/>
      <c r="D9807" s="11"/>
      <c r="E9807" s="11"/>
      <c r="F9807" s="9"/>
      <c r="G9807" s="9"/>
      <c r="H9807" s="9"/>
      <c r="I9807" s="9"/>
      <c r="J9807" s="9"/>
      <c r="K9807" s="9"/>
      <c r="L9807" s="9"/>
      <c r="M9807" s="9"/>
      <c r="N9807" s="9"/>
      <c r="O9807" s="12"/>
      <c r="P9807" s="9"/>
      <c r="Q9807" s="9"/>
    </row>
    <row r="9808" spans="1:17" x14ac:dyDescent="0.2">
      <c r="A9808" s="9"/>
      <c r="B9808" s="10"/>
      <c r="C9808" s="9"/>
      <c r="D9808" s="11"/>
      <c r="E9808" s="11"/>
      <c r="F9808" s="9"/>
      <c r="G9808" s="9"/>
      <c r="H9808" s="9"/>
      <c r="I9808" s="9"/>
      <c r="J9808" s="9"/>
      <c r="K9808" s="9"/>
      <c r="L9808" s="9"/>
      <c r="M9808" s="9"/>
      <c r="N9808" s="9"/>
      <c r="O9808" s="12"/>
      <c r="P9808" s="9"/>
      <c r="Q9808" s="9"/>
    </row>
    <row r="9809" spans="1:17" x14ac:dyDescent="0.2">
      <c r="A9809" s="9"/>
      <c r="B9809" s="10"/>
      <c r="C9809" s="9"/>
      <c r="D9809" s="11"/>
      <c r="E9809" s="11"/>
      <c r="F9809" s="9"/>
      <c r="G9809" s="9"/>
      <c r="H9809" s="9"/>
      <c r="I9809" s="9"/>
      <c r="J9809" s="9"/>
      <c r="K9809" s="9"/>
      <c r="L9809" s="9"/>
      <c r="M9809" s="9"/>
      <c r="N9809" s="9"/>
      <c r="O9809" s="12"/>
      <c r="P9809" s="9"/>
      <c r="Q9809" s="9"/>
    </row>
    <row r="9810" spans="1:17" x14ac:dyDescent="0.2">
      <c r="A9810" s="9"/>
      <c r="B9810" s="10"/>
      <c r="C9810" s="9"/>
      <c r="D9810" s="11"/>
      <c r="E9810" s="11"/>
      <c r="F9810" s="9"/>
      <c r="G9810" s="9"/>
      <c r="H9810" s="9"/>
      <c r="I9810" s="9"/>
      <c r="J9810" s="9"/>
      <c r="K9810" s="9"/>
      <c r="L9810" s="9"/>
      <c r="M9810" s="9"/>
      <c r="N9810" s="9"/>
      <c r="O9810" s="12"/>
      <c r="P9810" s="9"/>
      <c r="Q9810" s="9"/>
    </row>
    <row r="9811" spans="1:17" x14ac:dyDescent="0.2">
      <c r="A9811" s="9"/>
      <c r="B9811" s="10"/>
      <c r="C9811" s="9"/>
      <c r="D9811" s="11"/>
      <c r="E9811" s="11"/>
      <c r="F9811" s="9"/>
      <c r="G9811" s="9"/>
      <c r="H9811" s="9"/>
      <c r="I9811" s="9"/>
      <c r="J9811" s="9"/>
      <c r="K9811" s="9"/>
      <c r="L9811" s="9"/>
      <c r="M9811" s="9"/>
      <c r="N9811" s="9"/>
      <c r="O9811" s="12"/>
      <c r="P9811" s="9"/>
      <c r="Q9811" s="9"/>
    </row>
    <row r="9812" spans="1:17" x14ac:dyDescent="0.2">
      <c r="A9812" s="9"/>
      <c r="B9812" s="10"/>
      <c r="C9812" s="9"/>
      <c r="D9812" s="11"/>
      <c r="E9812" s="11"/>
      <c r="F9812" s="9"/>
      <c r="G9812" s="9"/>
      <c r="H9812" s="9"/>
      <c r="I9812" s="9"/>
      <c r="J9812" s="9"/>
      <c r="K9812" s="9"/>
      <c r="L9812" s="9"/>
      <c r="M9812" s="9"/>
      <c r="N9812" s="9"/>
      <c r="O9812" s="12"/>
      <c r="P9812" s="9"/>
      <c r="Q9812" s="9"/>
    </row>
    <row r="9813" spans="1:17" x14ac:dyDescent="0.2">
      <c r="A9813" s="9"/>
      <c r="B9813" s="10"/>
      <c r="C9813" s="9"/>
      <c r="D9813" s="11"/>
      <c r="E9813" s="11"/>
      <c r="F9813" s="9"/>
      <c r="G9813" s="9"/>
      <c r="H9813" s="9"/>
      <c r="I9813" s="9"/>
      <c r="J9813" s="9"/>
      <c r="K9813" s="9"/>
      <c r="L9813" s="9"/>
      <c r="M9813" s="9"/>
      <c r="N9813" s="9"/>
      <c r="O9813" s="12"/>
      <c r="P9813" s="9"/>
      <c r="Q9813" s="9"/>
    </row>
    <row r="9814" spans="1:17" x14ac:dyDescent="0.2">
      <c r="A9814" s="9"/>
      <c r="B9814" s="10"/>
      <c r="C9814" s="9"/>
      <c r="D9814" s="11"/>
      <c r="E9814" s="11"/>
      <c r="F9814" s="9"/>
      <c r="G9814" s="9"/>
      <c r="H9814" s="9"/>
      <c r="I9814" s="9"/>
      <c r="J9814" s="9"/>
      <c r="K9814" s="9"/>
      <c r="L9814" s="9"/>
      <c r="M9814" s="9"/>
      <c r="N9814" s="9"/>
      <c r="O9814" s="12"/>
      <c r="P9814" s="9"/>
      <c r="Q9814" s="9"/>
    </row>
    <row r="9815" spans="1:17" x14ac:dyDescent="0.2">
      <c r="A9815" s="9"/>
      <c r="B9815" s="10"/>
      <c r="C9815" s="9"/>
      <c r="D9815" s="11"/>
      <c r="E9815" s="11"/>
      <c r="F9815" s="9"/>
      <c r="G9815" s="9"/>
      <c r="H9815" s="9"/>
      <c r="I9815" s="9"/>
      <c r="J9815" s="9"/>
      <c r="K9815" s="9"/>
      <c r="L9815" s="9"/>
      <c r="M9815" s="9"/>
      <c r="N9815" s="9"/>
      <c r="O9815" s="12"/>
      <c r="P9815" s="9"/>
      <c r="Q9815" s="9"/>
    </row>
    <row r="9816" spans="1:17" x14ac:dyDescent="0.2">
      <c r="A9816" s="9"/>
      <c r="B9816" s="10"/>
      <c r="C9816" s="9"/>
      <c r="D9816" s="11"/>
      <c r="E9816" s="11"/>
      <c r="F9816" s="9"/>
      <c r="G9816" s="9"/>
      <c r="H9816" s="9"/>
      <c r="I9816" s="9"/>
      <c r="J9816" s="9"/>
      <c r="K9816" s="9"/>
      <c r="L9816" s="9"/>
      <c r="M9816" s="9"/>
      <c r="N9816" s="9"/>
      <c r="O9816" s="12"/>
      <c r="P9816" s="9"/>
      <c r="Q9816" s="9"/>
    </row>
    <row r="9817" spans="1:17" x14ac:dyDescent="0.2">
      <c r="A9817" s="9"/>
      <c r="B9817" s="10"/>
      <c r="C9817" s="9"/>
      <c r="D9817" s="11"/>
      <c r="E9817" s="11"/>
      <c r="F9817" s="9"/>
      <c r="G9817" s="9"/>
      <c r="H9817" s="9"/>
      <c r="I9817" s="9"/>
      <c r="J9817" s="9"/>
      <c r="K9817" s="9"/>
      <c r="L9817" s="9"/>
      <c r="M9817" s="9"/>
      <c r="N9817" s="9"/>
      <c r="O9817" s="12"/>
      <c r="P9817" s="9"/>
      <c r="Q9817" s="9"/>
    </row>
    <row r="9818" spans="1:17" x14ac:dyDescent="0.2">
      <c r="A9818" s="9"/>
      <c r="B9818" s="10"/>
      <c r="C9818" s="9"/>
      <c r="D9818" s="11"/>
      <c r="E9818" s="11"/>
      <c r="F9818" s="9"/>
      <c r="G9818" s="9"/>
      <c r="H9818" s="9"/>
      <c r="I9818" s="9"/>
      <c r="J9818" s="9"/>
      <c r="K9818" s="9"/>
      <c r="L9818" s="9"/>
      <c r="M9818" s="9"/>
      <c r="N9818" s="9"/>
      <c r="O9818" s="12"/>
      <c r="P9818" s="9"/>
      <c r="Q9818" s="9"/>
    </row>
    <row r="9819" spans="1:17" x14ac:dyDescent="0.2">
      <c r="A9819" s="9"/>
      <c r="B9819" s="10"/>
      <c r="C9819" s="9"/>
      <c r="D9819" s="11"/>
      <c r="E9819" s="11"/>
      <c r="F9819" s="9"/>
      <c r="G9819" s="9"/>
      <c r="H9819" s="9"/>
      <c r="I9819" s="9"/>
      <c r="J9819" s="9"/>
      <c r="K9819" s="9"/>
      <c r="L9819" s="9"/>
      <c r="M9819" s="9"/>
      <c r="N9819" s="9"/>
      <c r="O9819" s="12"/>
      <c r="P9819" s="9"/>
      <c r="Q9819" s="9"/>
    </row>
    <row r="9820" spans="1:17" x14ac:dyDescent="0.2">
      <c r="A9820" s="9"/>
      <c r="B9820" s="10"/>
      <c r="C9820" s="9"/>
      <c r="D9820" s="11"/>
      <c r="E9820" s="11"/>
      <c r="F9820" s="9"/>
      <c r="G9820" s="9"/>
      <c r="H9820" s="9"/>
      <c r="I9820" s="9"/>
      <c r="J9820" s="9"/>
      <c r="K9820" s="9"/>
      <c r="L9820" s="9"/>
      <c r="M9820" s="9"/>
      <c r="N9820" s="9"/>
      <c r="O9820" s="12"/>
      <c r="P9820" s="9"/>
      <c r="Q9820" s="9"/>
    </row>
    <row r="9821" spans="1:17" x14ac:dyDescent="0.2">
      <c r="A9821" s="9"/>
      <c r="B9821" s="10"/>
      <c r="C9821" s="9"/>
      <c r="D9821" s="11"/>
      <c r="E9821" s="11"/>
      <c r="F9821" s="9"/>
      <c r="G9821" s="9"/>
      <c r="H9821" s="9"/>
      <c r="I9821" s="9"/>
      <c r="J9821" s="9"/>
      <c r="K9821" s="9"/>
      <c r="L9821" s="9"/>
      <c r="M9821" s="9"/>
      <c r="N9821" s="9"/>
      <c r="O9821" s="12"/>
      <c r="P9821" s="9"/>
      <c r="Q9821" s="9"/>
    </row>
    <row r="9822" spans="1:17" x14ac:dyDescent="0.2">
      <c r="A9822" s="9"/>
      <c r="B9822" s="10"/>
      <c r="C9822" s="9"/>
      <c r="D9822" s="11"/>
      <c r="E9822" s="11"/>
      <c r="F9822" s="9"/>
      <c r="G9822" s="9"/>
      <c r="H9822" s="9"/>
      <c r="I9822" s="9"/>
      <c r="J9822" s="9"/>
      <c r="K9822" s="9"/>
      <c r="L9822" s="9"/>
      <c r="M9822" s="9"/>
      <c r="N9822" s="9"/>
      <c r="O9822" s="12"/>
      <c r="P9822" s="9"/>
      <c r="Q9822" s="9"/>
    </row>
    <row r="9823" spans="1:17" x14ac:dyDescent="0.2">
      <c r="A9823" s="9"/>
      <c r="B9823" s="10"/>
      <c r="C9823" s="9"/>
      <c r="D9823" s="11"/>
      <c r="E9823" s="11"/>
      <c r="F9823" s="9"/>
      <c r="G9823" s="9"/>
      <c r="H9823" s="9"/>
      <c r="I9823" s="9"/>
      <c r="J9823" s="9"/>
      <c r="K9823" s="9"/>
      <c r="L9823" s="9"/>
      <c r="M9823" s="9"/>
      <c r="N9823" s="9"/>
      <c r="O9823" s="12"/>
      <c r="P9823" s="9"/>
      <c r="Q9823" s="9"/>
    </row>
    <row r="9824" spans="1:17" x14ac:dyDescent="0.2">
      <c r="A9824" s="9"/>
      <c r="B9824" s="10"/>
      <c r="C9824" s="9"/>
      <c r="D9824" s="11"/>
      <c r="E9824" s="11"/>
      <c r="F9824" s="9"/>
      <c r="G9824" s="9"/>
      <c r="H9824" s="9"/>
      <c r="I9824" s="9"/>
      <c r="J9824" s="9"/>
      <c r="K9824" s="9"/>
      <c r="L9824" s="9"/>
      <c r="M9824" s="9"/>
      <c r="N9824" s="9"/>
      <c r="O9824" s="12"/>
      <c r="P9824" s="9"/>
      <c r="Q9824" s="9"/>
    </row>
    <row r="9825" spans="1:17" x14ac:dyDescent="0.2">
      <c r="A9825" s="9"/>
      <c r="B9825" s="10"/>
      <c r="C9825" s="9"/>
      <c r="D9825" s="11"/>
      <c r="E9825" s="11"/>
      <c r="F9825" s="9"/>
      <c r="G9825" s="9"/>
      <c r="H9825" s="9"/>
      <c r="I9825" s="9"/>
      <c r="J9825" s="9"/>
      <c r="K9825" s="9"/>
      <c r="L9825" s="9"/>
      <c r="M9825" s="9"/>
      <c r="N9825" s="9"/>
      <c r="O9825" s="12"/>
      <c r="P9825" s="9"/>
      <c r="Q9825" s="9"/>
    </row>
    <row r="9826" spans="1:17" x14ac:dyDescent="0.2">
      <c r="A9826" s="9"/>
      <c r="B9826" s="10"/>
      <c r="C9826" s="9"/>
      <c r="D9826" s="11"/>
      <c r="E9826" s="11"/>
      <c r="F9826" s="9"/>
      <c r="G9826" s="9"/>
      <c r="H9826" s="9"/>
      <c r="I9826" s="9"/>
      <c r="J9826" s="9"/>
      <c r="K9826" s="9"/>
      <c r="L9826" s="9"/>
      <c r="M9826" s="9"/>
      <c r="N9826" s="9"/>
      <c r="O9826" s="12"/>
      <c r="P9826" s="9"/>
      <c r="Q9826" s="9"/>
    </row>
    <row r="9827" spans="1:17" x14ac:dyDescent="0.2">
      <c r="A9827" s="9"/>
      <c r="B9827" s="10"/>
      <c r="C9827" s="9"/>
      <c r="D9827" s="11"/>
      <c r="E9827" s="11"/>
      <c r="F9827" s="9"/>
      <c r="G9827" s="9"/>
      <c r="H9827" s="9"/>
      <c r="I9827" s="9"/>
      <c r="J9827" s="9"/>
      <c r="K9827" s="9"/>
      <c r="L9827" s="9"/>
      <c r="M9827" s="9"/>
      <c r="N9827" s="9"/>
      <c r="O9827" s="12"/>
      <c r="P9827" s="9"/>
      <c r="Q9827" s="9"/>
    </row>
    <row r="9828" spans="1:17" x14ac:dyDescent="0.2">
      <c r="A9828" s="9"/>
      <c r="B9828" s="10"/>
      <c r="C9828" s="9"/>
      <c r="D9828" s="11"/>
      <c r="E9828" s="11"/>
      <c r="F9828" s="9"/>
      <c r="G9828" s="9"/>
      <c r="H9828" s="9"/>
      <c r="I9828" s="9"/>
      <c r="J9828" s="9"/>
      <c r="K9828" s="9"/>
      <c r="L9828" s="9"/>
      <c r="M9828" s="9"/>
      <c r="N9828" s="9"/>
      <c r="O9828" s="12"/>
      <c r="P9828" s="9"/>
      <c r="Q9828" s="9"/>
    </row>
    <row r="9829" spans="1:17" x14ac:dyDescent="0.2">
      <c r="A9829" s="9"/>
      <c r="B9829" s="10"/>
      <c r="C9829" s="9"/>
      <c r="D9829" s="11"/>
      <c r="E9829" s="11"/>
      <c r="F9829" s="9"/>
      <c r="G9829" s="9"/>
      <c r="H9829" s="9"/>
      <c r="I9829" s="9"/>
      <c r="J9829" s="9"/>
      <c r="K9829" s="9"/>
      <c r="L9829" s="9"/>
      <c r="M9829" s="9"/>
      <c r="N9829" s="9"/>
      <c r="O9829" s="12"/>
      <c r="P9829" s="9"/>
      <c r="Q9829" s="9"/>
    </row>
    <row r="9830" spans="1:17" x14ac:dyDescent="0.2">
      <c r="A9830" s="9"/>
      <c r="B9830" s="10"/>
      <c r="C9830" s="9"/>
      <c r="D9830" s="11"/>
      <c r="E9830" s="11"/>
      <c r="F9830" s="9"/>
      <c r="G9830" s="9"/>
      <c r="H9830" s="9"/>
      <c r="I9830" s="9"/>
      <c r="J9830" s="9"/>
      <c r="K9830" s="9"/>
      <c r="L9830" s="9"/>
      <c r="M9830" s="9"/>
      <c r="N9830" s="9"/>
      <c r="O9830" s="12"/>
      <c r="P9830" s="9"/>
      <c r="Q9830" s="9"/>
    </row>
    <row r="9831" spans="1:17" x14ac:dyDescent="0.2">
      <c r="A9831" s="9"/>
      <c r="B9831" s="10"/>
      <c r="C9831" s="9"/>
      <c r="D9831" s="11"/>
      <c r="E9831" s="11"/>
      <c r="F9831" s="9"/>
      <c r="G9831" s="9"/>
      <c r="H9831" s="9"/>
      <c r="I9831" s="9"/>
      <c r="J9831" s="9"/>
      <c r="K9831" s="9"/>
      <c r="L9831" s="9"/>
      <c r="M9831" s="9"/>
      <c r="N9831" s="9"/>
      <c r="O9831" s="12"/>
      <c r="P9831" s="9"/>
      <c r="Q9831" s="9"/>
    </row>
    <row r="9832" spans="1:17" x14ac:dyDescent="0.2">
      <c r="A9832" s="9"/>
      <c r="B9832" s="10"/>
      <c r="C9832" s="9"/>
      <c r="D9832" s="11"/>
      <c r="E9832" s="11"/>
      <c r="F9832" s="9"/>
      <c r="G9832" s="9"/>
      <c r="H9832" s="9"/>
      <c r="I9832" s="9"/>
      <c r="J9832" s="9"/>
      <c r="K9832" s="9"/>
      <c r="L9832" s="9"/>
      <c r="M9832" s="9"/>
      <c r="N9832" s="9"/>
      <c r="O9832" s="12"/>
      <c r="P9832" s="9"/>
      <c r="Q9832" s="9"/>
    </row>
    <row r="9833" spans="1:17" x14ac:dyDescent="0.2">
      <c r="A9833" s="9"/>
      <c r="B9833" s="10"/>
      <c r="C9833" s="9"/>
      <c r="D9833" s="11"/>
      <c r="E9833" s="11"/>
      <c r="F9833" s="9"/>
      <c r="G9833" s="9"/>
      <c r="H9833" s="9"/>
      <c r="I9833" s="9"/>
      <c r="J9833" s="9"/>
      <c r="K9833" s="9"/>
      <c r="L9833" s="9"/>
      <c r="M9833" s="9"/>
      <c r="N9833" s="9"/>
      <c r="O9833" s="12"/>
      <c r="P9833" s="9"/>
      <c r="Q9833" s="9"/>
    </row>
    <row r="9834" spans="1:17" x14ac:dyDescent="0.2">
      <c r="A9834" s="9"/>
      <c r="B9834" s="10"/>
      <c r="C9834" s="9"/>
      <c r="D9834" s="11"/>
      <c r="E9834" s="11"/>
      <c r="F9834" s="9"/>
      <c r="G9834" s="9"/>
      <c r="H9834" s="9"/>
      <c r="I9834" s="9"/>
      <c r="J9834" s="9"/>
      <c r="K9834" s="9"/>
      <c r="L9834" s="9"/>
      <c r="M9834" s="9"/>
      <c r="N9834" s="9"/>
      <c r="O9834" s="12"/>
      <c r="P9834" s="9"/>
      <c r="Q9834" s="9"/>
    </row>
    <row r="9835" spans="1:17" x14ac:dyDescent="0.2">
      <c r="A9835" s="9"/>
      <c r="B9835" s="10"/>
      <c r="C9835" s="9"/>
      <c r="D9835" s="11"/>
      <c r="E9835" s="11"/>
      <c r="F9835" s="9"/>
      <c r="G9835" s="9"/>
      <c r="H9835" s="9"/>
      <c r="I9835" s="9"/>
      <c r="J9835" s="9"/>
      <c r="K9835" s="9"/>
      <c r="L9835" s="9"/>
      <c r="M9835" s="9"/>
      <c r="N9835" s="9"/>
      <c r="O9835" s="12"/>
      <c r="P9835" s="9"/>
      <c r="Q9835" s="9"/>
    </row>
    <row r="9836" spans="1:17" x14ac:dyDescent="0.2">
      <c r="A9836" s="9"/>
      <c r="B9836" s="10"/>
      <c r="C9836" s="9"/>
      <c r="D9836" s="11"/>
      <c r="E9836" s="11"/>
      <c r="F9836" s="9"/>
      <c r="G9836" s="9"/>
      <c r="H9836" s="9"/>
      <c r="I9836" s="9"/>
      <c r="J9836" s="9"/>
      <c r="K9836" s="9"/>
      <c r="L9836" s="9"/>
      <c r="M9836" s="9"/>
      <c r="N9836" s="9"/>
      <c r="O9836" s="12"/>
      <c r="P9836" s="9"/>
      <c r="Q9836" s="9"/>
    </row>
    <row r="9837" spans="1:17" x14ac:dyDescent="0.2">
      <c r="A9837" s="9"/>
      <c r="B9837" s="10"/>
      <c r="C9837" s="9"/>
      <c r="D9837" s="11"/>
      <c r="E9837" s="11"/>
      <c r="F9837" s="9"/>
      <c r="G9837" s="9"/>
      <c r="H9837" s="9"/>
      <c r="I9837" s="9"/>
      <c r="J9837" s="9"/>
      <c r="K9837" s="9"/>
      <c r="L9837" s="9"/>
      <c r="M9837" s="9"/>
      <c r="N9837" s="9"/>
      <c r="O9837" s="12"/>
      <c r="P9837" s="9"/>
      <c r="Q9837" s="9"/>
    </row>
    <row r="9838" spans="1:17" x14ac:dyDescent="0.2">
      <c r="A9838" s="9"/>
      <c r="B9838" s="10"/>
      <c r="C9838" s="9"/>
      <c r="D9838" s="11"/>
      <c r="E9838" s="11"/>
      <c r="F9838" s="9"/>
      <c r="G9838" s="9"/>
      <c r="H9838" s="9"/>
      <c r="I9838" s="9"/>
      <c r="J9838" s="9"/>
      <c r="K9838" s="9"/>
      <c r="L9838" s="9"/>
      <c r="M9838" s="9"/>
      <c r="N9838" s="9"/>
      <c r="O9838" s="12"/>
      <c r="P9838" s="9"/>
      <c r="Q9838" s="9"/>
    </row>
    <row r="9839" spans="1:17" x14ac:dyDescent="0.2">
      <c r="A9839" s="9"/>
      <c r="B9839" s="10"/>
      <c r="C9839" s="9"/>
      <c r="D9839" s="11"/>
      <c r="E9839" s="11"/>
      <c r="F9839" s="9"/>
      <c r="G9839" s="9"/>
      <c r="H9839" s="9"/>
      <c r="I9839" s="9"/>
      <c r="J9839" s="9"/>
      <c r="K9839" s="9"/>
      <c r="L9839" s="9"/>
      <c r="M9839" s="9"/>
      <c r="N9839" s="9"/>
      <c r="O9839" s="12"/>
      <c r="P9839" s="9"/>
      <c r="Q9839" s="9"/>
    </row>
    <row r="9840" spans="1:17" x14ac:dyDescent="0.2">
      <c r="A9840" s="9"/>
      <c r="B9840" s="10"/>
      <c r="C9840" s="9"/>
      <c r="D9840" s="11"/>
      <c r="E9840" s="11"/>
      <c r="F9840" s="9"/>
      <c r="G9840" s="9"/>
      <c r="H9840" s="9"/>
      <c r="I9840" s="9"/>
      <c r="J9840" s="9"/>
      <c r="K9840" s="9"/>
      <c r="L9840" s="9"/>
      <c r="M9840" s="9"/>
      <c r="N9840" s="9"/>
      <c r="O9840" s="12"/>
      <c r="P9840" s="9"/>
      <c r="Q9840" s="9"/>
    </row>
    <row r="9841" spans="1:17" x14ac:dyDescent="0.2">
      <c r="A9841" s="9"/>
      <c r="B9841" s="10"/>
      <c r="C9841" s="9"/>
      <c r="D9841" s="11"/>
      <c r="E9841" s="11"/>
      <c r="F9841" s="9"/>
      <c r="G9841" s="9"/>
      <c r="H9841" s="9"/>
      <c r="I9841" s="9"/>
      <c r="J9841" s="9"/>
      <c r="K9841" s="9"/>
      <c r="L9841" s="9"/>
      <c r="M9841" s="9"/>
      <c r="N9841" s="9"/>
      <c r="O9841" s="12"/>
      <c r="P9841" s="9"/>
      <c r="Q9841" s="9"/>
    </row>
    <row r="9842" spans="1:17" x14ac:dyDescent="0.2">
      <c r="A9842" s="9"/>
      <c r="B9842" s="10"/>
      <c r="C9842" s="9"/>
      <c r="D9842" s="11"/>
      <c r="E9842" s="11"/>
      <c r="F9842" s="9"/>
      <c r="G9842" s="9"/>
      <c r="H9842" s="9"/>
      <c r="I9842" s="9"/>
      <c r="J9842" s="9"/>
      <c r="K9842" s="9"/>
      <c r="L9842" s="9"/>
      <c r="M9842" s="9"/>
      <c r="N9842" s="9"/>
      <c r="O9842" s="12"/>
      <c r="P9842" s="9"/>
      <c r="Q9842" s="9"/>
    </row>
    <row r="9843" spans="1:17" x14ac:dyDescent="0.2">
      <c r="A9843" s="9"/>
      <c r="B9843" s="10"/>
      <c r="C9843" s="9"/>
      <c r="D9843" s="11"/>
      <c r="E9843" s="11"/>
      <c r="F9843" s="9"/>
      <c r="G9843" s="9"/>
      <c r="H9843" s="9"/>
      <c r="I9843" s="9"/>
      <c r="J9843" s="9"/>
      <c r="K9843" s="9"/>
      <c r="L9843" s="9"/>
      <c r="M9843" s="9"/>
      <c r="N9843" s="9"/>
      <c r="O9843" s="12"/>
      <c r="P9843" s="9"/>
      <c r="Q9843" s="9"/>
    </row>
    <row r="9844" spans="1:17" x14ac:dyDescent="0.2">
      <c r="A9844" s="9"/>
      <c r="B9844" s="10"/>
      <c r="C9844" s="9"/>
      <c r="D9844" s="11"/>
      <c r="E9844" s="11"/>
      <c r="F9844" s="9"/>
      <c r="G9844" s="9"/>
      <c r="H9844" s="9"/>
      <c r="I9844" s="9"/>
      <c r="J9844" s="9"/>
      <c r="K9844" s="9"/>
      <c r="L9844" s="9"/>
      <c r="M9844" s="9"/>
      <c r="N9844" s="9"/>
      <c r="O9844" s="12"/>
      <c r="P9844" s="9"/>
      <c r="Q9844" s="9"/>
    </row>
    <row r="9845" spans="1:17" x14ac:dyDescent="0.2">
      <c r="A9845" s="9"/>
      <c r="B9845" s="10"/>
      <c r="C9845" s="9"/>
      <c r="D9845" s="11"/>
      <c r="E9845" s="11"/>
      <c r="F9845" s="9"/>
      <c r="G9845" s="9"/>
      <c r="H9845" s="9"/>
      <c r="I9845" s="9"/>
      <c r="J9845" s="9"/>
      <c r="K9845" s="9"/>
      <c r="L9845" s="9"/>
      <c r="M9845" s="9"/>
      <c r="N9845" s="9"/>
      <c r="O9845" s="12"/>
      <c r="P9845" s="9"/>
      <c r="Q9845" s="9"/>
    </row>
    <row r="9846" spans="1:17" x14ac:dyDescent="0.2">
      <c r="A9846" s="9"/>
      <c r="B9846" s="10"/>
      <c r="C9846" s="9"/>
      <c r="D9846" s="11"/>
      <c r="E9846" s="11"/>
      <c r="F9846" s="9"/>
      <c r="G9846" s="9"/>
      <c r="H9846" s="9"/>
      <c r="I9846" s="9"/>
      <c r="J9846" s="9"/>
      <c r="K9846" s="9"/>
      <c r="L9846" s="9"/>
      <c r="M9846" s="9"/>
      <c r="N9846" s="9"/>
      <c r="O9846" s="12"/>
      <c r="P9846" s="9"/>
      <c r="Q9846" s="9"/>
    </row>
    <row r="9847" spans="1:17" x14ac:dyDescent="0.2">
      <c r="A9847" s="9"/>
      <c r="B9847" s="10"/>
      <c r="C9847" s="9"/>
      <c r="D9847" s="11"/>
      <c r="E9847" s="11"/>
      <c r="F9847" s="9"/>
      <c r="G9847" s="9"/>
      <c r="H9847" s="9"/>
      <c r="I9847" s="9"/>
      <c r="J9847" s="9"/>
      <c r="K9847" s="9"/>
      <c r="L9847" s="9"/>
      <c r="M9847" s="9"/>
      <c r="N9847" s="9"/>
      <c r="O9847" s="12"/>
      <c r="P9847" s="9"/>
      <c r="Q9847" s="9"/>
    </row>
    <row r="9848" spans="1:17" x14ac:dyDescent="0.2">
      <c r="A9848" s="9"/>
      <c r="B9848" s="10"/>
      <c r="C9848" s="9"/>
      <c r="D9848" s="11"/>
      <c r="E9848" s="11"/>
      <c r="F9848" s="9"/>
      <c r="G9848" s="9"/>
      <c r="H9848" s="9"/>
      <c r="I9848" s="9"/>
      <c r="J9848" s="9"/>
      <c r="K9848" s="9"/>
      <c r="L9848" s="9"/>
      <c r="M9848" s="9"/>
      <c r="N9848" s="9"/>
      <c r="O9848" s="12"/>
      <c r="P9848" s="9"/>
      <c r="Q9848" s="9"/>
    </row>
    <row r="9849" spans="1:17" x14ac:dyDescent="0.2">
      <c r="A9849" s="9"/>
      <c r="B9849" s="10"/>
      <c r="C9849" s="9"/>
      <c r="D9849" s="11"/>
      <c r="E9849" s="11"/>
      <c r="F9849" s="9"/>
      <c r="G9849" s="9"/>
      <c r="H9849" s="9"/>
      <c r="I9849" s="9"/>
      <c r="J9849" s="9"/>
      <c r="K9849" s="9"/>
      <c r="L9849" s="9"/>
      <c r="M9849" s="9"/>
      <c r="N9849" s="9"/>
      <c r="O9849" s="12"/>
      <c r="P9849" s="9"/>
      <c r="Q9849" s="9"/>
    </row>
    <row r="9850" spans="1:17" x14ac:dyDescent="0.2">
      <c r="A9850" s="9"/>
      <c r="B9850" s="10"/>
      <c r="C9850" s="9"/>
      <c r="D9850" s="11"/>
      <c r="E9850" s="11"/>
      <c r="F9850" s="9"/>
      <c r="G9850" s="9"/>
      <c r="H9850" s="9"/>
      <c r="I9850" s="9"/>
      <c r="J9850" s="9"/>
      <c r="K9850" s="9"/>
      <c r="L9850" s="9"/>
      <c r="M9850" s="9"/>
      <c r="N9850" s="9"/>
      <c r="O9850" s="12"/>
      <c r="P9850" s="9"/>
      <c r="Q9850" s="9"/>
    </row>
    <row r="9851" spans="1:17" x14ac:dyDescent="0.2">
      <c r="A9851" s="9"/>
      <c r="B9851" s="10"/>
      <c r="C9851" s="9"/>
      <c r="D9851" s="11"/>
      <c r="E9851" s="11"/>
      <c r="F9851" s="9"/>
      <c r="G9851" s="9"/>
      <c r="H9851" s="9"/>
      <c r="I9851" s="9"/>
      <c r="J9851" s="9"/>
      <c r="K9851" s="9"/>
      <c r="L9851" s="9"/>
      <c r="M9851" s="9"/>
      <c r="N9851" s="9"/>
      <c r="O9851" s="12"/>
      <c r="P9851" s="9"/>
      <c r="Q9851" s="9"/>
    </row>
    <row r="9852" spans="1:17" x14ac:dyDescent="0.2">
      <c r="A9852" s="9"/>
      <c r="B9852" s="10"/>
      <c r="C9852" s="9"/>
      <c r="D9852" s="11"/>
      <c r="E9852" s="11"/>
      <c r="F9852" s="9"/>
      <c r="G9852" s="9"/>
      <c r="H9852" s="9"/>
      <c r="I9852" s="9"/>
      <c r="J9852" s="9"/>
      <c r="K9852" s="9"/>
      <c r="L9852" s="9"/>
      <c r="M9852" s="9"/>
      <c r="N9852" s="9"/>
      <c r="O9852" s="12"/>
      <c r="P9852" s="9"/>
      <c r="Q9852" s="9"/>
    </row>
    <row r="9853" spans="1:17" x14ac:dyDescent="0.2">
      <c r="A9853" s="9"/>
      <c r="B9853" s="10"/>
      <c r="C9853" s="9"/>
      <c r="D9853" s="11"/>
      <c r="E9853" s="11"/>
      <c r="F9853" s="9"/>
      <c r="G9853" s="9"/>
      <c r="H9853" s="9"/>
      <c r="I9853" s="9"/>
      <c r="J9853" s="9"/>
      <c r="K9853" s="9"/>
      <c r="L9853" s="9"/>
      <c r="M9853" s="9"/>
      <c r="N9853" s="9"/>
      <c r="O9853" s="12"/>
      <c r="P9853" s="9"/>
      <c r="Q9853" s="9"/>
    </row>
    <row r="9854" spans="1:17" x14ac:dyDescent="0.2">
      <c r="A9854" s="9"/>
      <c r="B9854" s="10"/>
      <c r="C9854" s="9"/>
      <c r="D9854" s="11"/>
      <c r="E9854" s="11"/>
      <c r="F9854" s="9"/>
      <c r="G9854" s="9"/>
      <c r="H9854" s="9"/>
      <c r="I9854" s="9"/>
      <c r="J9854" s="9"/>
      <c r="K9854" s="9"/>
      <c r="L9854" s="9"/>
      <c r="M9854" s="9"/>
      <c r="N9854" s="9"/>
      <c r="O9854" s="12"/>
      <c r="P9854" s="9"/>
      <c r="Q9854" s="9"/>
    </row>
    <row r="9855" spans="1:17" x14ac:dyDescent="0.2">
      <c r="A9855" s="9"/>
      <c r="B9855" s="10"/>
      <c r="C9855" s="9"/>
      <c r="D9855" s="11"/>
      <c r="E9855" s="11"/>
      <c r="F9855" s="9"/>
      <c r="G9855" s="9"/>
      <c r="H9855" s="9"/>
      <c r="I9855" s="9"/>
      <c r="J9855" s="9"/>
      <c r="K9855" s="9"/>
      <c r="L9855" s="9"/>
      <c r="M9855" s="9"/>
      <c r="N9855" s="9"/>
      <c r="O9855" s="12"/>
      <c r="P9855" s="9"/>
      <c r="Q9855" s="9"/>
    </row>
    <row r="9856" spans="1:17" x14ac:dyDescent="0.2">
      <c r="A9856" s="9"/>
      <c r="B9856" s="10"/>
      <c r="C9856" s="9"/>
      <c r="D9856" s="11"/>
      <c r="E9856" s="11"/>
      <c r="F9856" s="9"/>
      <c r="G9856" s="9"/>
      <c r="H9856" s="9"/>
      <c r="I9856" s="9"/>
      <c r="J9856" s="9"/>
      <c r="K9856" s="9"/>
      <c r="L9856" s="9"/>
      <c r="M9856" s="9"/>
      <c r="N9856" s="9"/>
      <c r="O9856" s="12"/>
      <c r="P9856" s="9"/>
      <c r="Q9856" s="9"/>
    </row>
    <row r="9857" spans="1:17" x14ac:dyDescent="0.2">
      <c r="A9857" s="9"/>
      <c r="B9857" s="10"/>
      <c r="C9857" s="9"/>
      <c r="D9857" s="11"/>
      <c r="E9857" s="11"/>
      <c r="F9857" s="9"/>
      <c r="G9857" s="9"/>
      <c r="H9857" s="9"/>
      <c r="I9857" s="9"/>
      <c r="J9857" s="9"/>
      <c r="K9857" s="9"/>
      <c r="L9857" s="9"/>
      <c r="M9857" s="9"/>
      <c r="N9857" s="9"/>
      <c r="O9857" s="12"/>
      <c r="P9857" s="9"/>
      <c r="Q9857" s="9"/>
    </row>
    <row r="9858" spans="1:17" x14ac:dyDescent="0.2">
      <c r="A9858" s="9"/>
      <c r="B9858" s="10"/>
      <c r="C9858" s="9"/>
      <c r="D9858" s="11"/>
      <c r="E9858" s="11"/>
      <c r="F9858" s="9"/>
      <c r="G9858" s="9"/>
      <c r="H9858" s="9"/>
      <c r="I9858" s="9"/>
      <c r="J9858" s="9"/>
      <c r="K9858" s="9"/>
      <c r="L9858" s="9"/>
      <c r="M9858" s="9"/>
      <c r="N9858" s="9"/>
      <c r="O9858" s="12"/>
      <c r="P9858" s="9"/>
      <c r="Q9858" s="9"/>
    </row>
    <row r="9859" spans="1:17" x14ac:dyDescent="0.2">
      <c r="A9859" s="9"/>
      <c r="B9859" s="10"/>
      <c r="C9859" s="9"/>
      <c r="D9859" s="11"/>
      <c r="E9859" s="11"/>
      <c r="F9859" s="9"/>
      <c r="G9859" s="9"/>
      <c r="H9859" s="9"/>
      <c r="I9859" s="9"/>
      <c r="J9859" s="9"/>
      <c r="K9859" s="9"/>
      <c r="L9859" s="9"/>
      <c r="M9859" s="9"/>
      <c r="N9859" s="9"/>
      <c r="O9859" s="12"/>
      <c r="P9859" s="9"/>
      <c r="Q9859" s="9"/>
    </row>
    <row r="9860" spans="1:17" x14ac:dyDescent="0.2">
      <c r="A9860" s="9"/>
      <c r="B9860" s="10"/>
      <c r="C9860" s="9"/>
      <c r="D9860" s="11"/>
      <c r="E9860" s="11"/>
      <c r="F9860" s="9"/>
      <c r="G9860" s="9"/>
      <c r="H9860" s="9"/>
      <c r="I9860" s="9"/>
      <c r="J9860" s="9"/>
      <c r="K9860" s="9"/>
      <c r="L9860" s="9"/>
      <c r="M9860" s="9"/>
      <c r="N9860" s="9"/>
      <c r="O9860" s="12"/>
      <c r="P9860" s="9"/>
      <c r="Q9860" s="9"/>
    </row>
    <row r="9861" spans="1:17" x14ac:dyDescent="0.2">
      <c r="A9861" s="9"/>
      <c r="B9861" s="10"/>
      <c r="C9861" s="9"/>
      <c r="D9861" s="11"/>
      <c r="E9861" s="11"/>
      <c r="F9861" s="9"/>
      <c r="G9861" s="9"/>
      <c r="H9861" s="9"/>
      <c r="I9861" s="9"/>
      <c r="J9861" s="9"/>
      <c r="K9861" s="9"/>
      <c r="L9861" s="9"/>
      <c r="M9861" s="9"/>
      <c r="N9861" s="9"/>
      <c r="O9861" s="12"/>
      <c r="P9861" s="9"/>
      <c r="Q9861" s="9"/>
    </row>
    <row r="9862" spans="1:17" x14ac:dyDescent="0.2">
      <c r="A9862" s="9"/>
      <c r="B9862" s="10"/>
      <c r="C9862" s="9"/>
      <c r="D9862" s="11"/>
      <c r="E9862" s="11"/>
      <c r="F9862" s="9"/>
      <c r="G9862" s="9"/>
      <c r="H9862" s="9"/>
      <c r="I9862" s="9"/>
      <c r="J9862" s="9"/>
      <c r="K9862" s="9"/>
      <c r="L9862" s="9"/>
      <c r="M9862" s="9"/>
      <c r="N9862" s="9"/>
      <c r="O9862" s="12"/>
      <c r="P9862" s="9"/>
      <c r="Q9862" s="9"/>
    </row>
    <row r="9863" spans="1:17" x14ac:dyDescent="0.2">
      <c r="A9863" s="9"/>
      <c r="B9863" s="10"/>
      <c r="C9863" s="9"/>
      <c r="D9863" s="11"/>
      <c r="E9863" s="11"/>
      <c r="F9863" s="9"/>
      <c r="G9863" s="9"/>
      <c r="H9863" s="9"/>
      <c r="I9863" s="9"/>
      <c r="J9863" s="9"/>
      <c r="K9863" s="9"/>
      <c r="L9863" s="9"/>
      <c r="M9863" s="9"/>
      <c r="N9863" s="9"/>
      <c r="O9863" s="12"/>
      <c r="P9863" s="9"/>
      <c r="Q9863" s="9"/>
    </row>
    <row r="9864" spans="1:17" x14ac:dyDescent="0.2">
      <c r="A9864" s="9"/>
      <c r="B9864" s="10"/>
      <c r="C9864" s="9"/>
      <c r="D9864" s="11"/>
      <c r="E9864" s="11"/>
      <c r="F9864" s="9"/>
      <c r="G9864" s="9"/>
      <c r="H9864" s="9"/>
      <c r="I9864" s="9"/>
      <c r="J9864" s="9"/>
      <c r="K9864" s="9"/>
      <c r="L9864" s="9"/>
      <c r="M9864" s="9"/>
      <c r="N9864" s="9"/>
      <c r="O9864" s="12"/>
      <c r="P9864" s="9"/>
      <c r="Q9864" s="9"/>
    </row>
    <row r="9865" spans="1:17" x14ac:dyDescent="0.2">
      <c r="A9865" s="9"/>
      <c r="B9865" s="10"/>
      <c r="C9865" s="9"/>
      <c r="D9865" s="11"/>
      <c r="E9865" s="11"/>
      <c r="F9865" s="9"/>
      <c r="G9865" s="9"/>
      <c r="H9865" s="9"/>
      <c r="I9865" s="9"/>
      <c r="J9865" s="9"/>
      <c r="K9865" s="9"/>
      <c r="L9865" s="9"/>
      <c r="M9865" s="9"/>
      <c r="N9865" s="9"/>
      <c r="O9865" s="12"/>
      <c r="P9865" s="9"/>
      <c r="Q9865" s="9"/>
    </row>
    <row r="9866" spans="1:17" x14ac:dyDescent="0.2">
      <c r="A9866" s="9"/>
      <c r="B9866" s="10"/>
      <c r="C9866" s="9"/>
      <c r="D9866" s="11"/>
      <c r="E9866" s="11"/>
      <c r="F9866" s="9"/>
      <c r="G9866" s="9"/>
      <c r="H9866" s="9"/>
      <c r="I9866" s="9"/>
      <c r="J9866" s="9"/>
      <c r="K9866" s="9"/>
      <c r="L9866" s="9"/>
      <c r="M9866" s="9"/>
      <c r="N9866" s="9"/>
      <c r="O9866" s="12"/>
      <c r="P9866" s="9"/>
      <c r="Q9866" s="9"/>
    </row>
    <row r="9867" spans="1:17" x14ac:dyDescent="0.2">
      <c r="A9867" s="9"/>
      <c r="B9867" s="10"/>
      <c r="C9867" s="9"/>
      <c r="D9867" s="11"/>
      <c r="E9867" s="11"/>
      <c r="F9867" s="9"/>
      <c r="G9867" s="9"/>
      <c r="H9867" s="9"/>
      <c r="I9867" s="9"/>
      <c r="J9867" s="9"/>
      <c r="K9867" s="9"/>
      <c r="L9867" s="9"/>
      <c r="M9867" s="9"/>
      <c r="N9867" s="9"/>
      <c r="O9867" s="12"/>
      <c r="P9867" s="9"/>
      <c r="Q9867" s="9"/>
    </row>
    <row r="9868" spans="1:17" x14ac:dyDescent="0.2">
      <c r="A9868" s="9"/>
      <c r="B9868" s="10"/>
      <c r="C9868" s="9"/>
      <c r="D9868" s="11"/>
      <c r="E9868" s="11"/>
      <c r="F9868" s="9"/>
      <c r="G9868" s="9"/>
      <c r="H9868" s="9"/>
      <c r="I9868" s="9"/>
      <c r="J9868" s="9"/>
      <c r="K9868" s="9"/>
      <c r="L9868" s="9"/>
      <c r="M9868" s="9"/>
      <c r="N9868" s="9"/>
      <c r="O9868" s="12"/>
      <c r="P9868" s="9"/>
      <c r="Q9868" s="9"/>
    </row>
    <row r="9869" spans="1:17" x14ac:dyDescent="0.2">
      <c r="A9869" s="9"/>
      <c r="B9869" s="10"/>
      <c r="C9869" s="9"/>
      <c r="D9869" s="11"/>
      <c r="E9869" s="11"/>
      <c r="F9869" s="9"/>
      <c r="G9869" s="9"/>
      <c r="H9869" s="9"/>
      <c r="I9869" s="9"/>
      <c r="J9869" s="9"/>
      <c r="K9869" s="9"/>
      <c r="L9869" s="9"/>
      <c r="M9869" s="9"/>
      <c r="N9869" s="9"/>
      <c r="O9869" s="12"/>
      <c r="P9869" s="9"/>
      <c r="Q9869" s="9"/>
    </row>
    <row r="9870" spans="1:17" x14ac:dyDescent="0.2">
      <c r="A9870" s="9"/>
      <c r="B9870" s="10"/>
      <c r="C9870" s="9"/>
      <c r="D9870" s="11"/>
      <c r="E9870" s="11"/>
      <c r="F9870" s="9"/>
      <c r="G9870" s="9"/>
      <c r="H9870" s="9"/>
      <c r="I9870" s="9"/>
      <c r="J9870" s="9"/>
      <c r="K9870" s="9"/>
      <c r="L9870" s="9"/>
      <c r="M9870" s="9"/>
      <c r="N9870" s="9"/>
      <c r="O9870" s="12"/>
      <c r="P9870" s="9"/>
      <c r="Q9870" s="9"/>
    </row>
    <row r="9871" spans="1:17" x14ac:dyDescent="0.2">
      <c r="A9871" s="9"/>
      <c r="B9871" s="10"/>
      <c r="C9871" s="9"/>
      <c r="D9871" s="11"/>
      <c r="E9871" s="11"/>
      <c r="F9871" s="9"/>
      <c r="G9871" s="9"/>
      <c r="H9871" s="9"/>
      <c r="I9871" s="9"/>
      <c r="J9871" s="9"/>
      <c r="K9871" s="9"/>
      <c r="L9871" s="9"/>
      <c r="M9871" s="9"/>
      <c r="N9871" s="9"/>
      <c r="O9871" s="12"/>
      <c r="P9871" s="9"/>
      <c r="Q9871" s="9"/>
    </row>
    <row r="9872" spans="1:17" x14ac:dyDescent="0.2">
      <c r="A9872" s="9"/>
      <c r="B9872" s="10"/>
      <c r="C9872" s="9"/>
      <c r="D9872" s="11"/>
      <c r="E9872" s="11"/>
      <c r="F9872" s="9"/>
      <c r="G9872" s="9"/>
      <c r="H9872" s="9"/>
      <c r="I9872" s="9"/>
      <c r="J9872" s="9"/>
      <c r="K9872" s="9"/>
      <c r="L9872" s="9"/>
      <c r="M9872" s="9"/>
      <c r="N9872" s="9"/>
      <c r="O9872" s="12"/>
      <c r="P9872" s="9"/>
      <c r="Q9872" s="9"/>
    </row>
    <row r="9873" spans="1:17" x14ac:dyDescent="0.2">
      <c r="A9873" s="9"/>
      <c r="B9873" s="10"/>
      <c r="C9873" s="9"/>
      <c r="D9873" s="11"/>
      <c r="E9873" s="11"/>
      <c r="F9873" s="9"/>
      <c r="G9873" s="9"/>
      <c r="H9873" s="9"/>
      <c r="I9873" s="9"/>
      <c r="J9873" s="9"/>
      <c r="K9873" s="9"/>
      <c r="L9873" s="9"/>
      <c r="M9873" s="9"/>
      <c r="N9873" s="9"/>
      <c r="O9873" s="12"/>
      <c r="P9873" s="9"/>
      <c r="Q9873" s="9"/>
    </row>
    <row r="9874" spans="1:17" x14ac:dyDescent="0.2">
      <c r="A9874" s="9"/>
      <c r="B9874" s="10"/>
      <c r="C9874" s="9"/>
      <c r="D9874" s="11"/>
      <c r="E9874" s="11"/>
      <c r="F9874" s="9"/>
      <c r="G9874" s="9"/>
      <c r="H9874" s="9"/>
      <c r="I9874" s="9"/>
      <c r="J9874" s="9"/>
      <c r="K9874" s="9"/>
      <c r="L9874" s="9"/>
      <c r="M9874" s="9"/>
      <c r="N9874" s="9"/>
      <c r="O9874" s="12"/>
      <c r="P9874" s="9"/>
      <c r="Q9874" s="9"/>
    </row>
    <row r="9875" spans="1:17" x14ac:dyDescent="0.2">
      <c r="A9875" s="9"/>
      <c r="B9875" s="10"/>
      <c r="C9875" s="9"/>
      <c r="D9875" s="11"/>
      <c r="E9875" s="11"/>
      <c r="F9875" s="9"/>
      <c r="G9875" s="9"/>
      <c r="H9875" s="9"/>
      <c r="I9875" s="9"/>
      <c r="J9875" s="9"/>
      <c r="K9875" s="9"/>
      <c r="L9875" s="9"/>
      <c r="M9875" s="9"/>
      <c r="N9875" s="9"/>
      <c r="O9875" s="12"/>
      <c r="P9875" s="9"/>
      <c r="Q9875" s="9"/>
    </row>
    <row r="9876" spans="1:17" x14ac:dyDescent="0.2">
      <c r="A9876" s="9"/>
      <c r="B9876" s="10"/>
      <c r="C9876" s="9"/>
      <c r="D9876" s="11"/>
      <c r="E9876" s="11"/>
      <c r="F9876" s="9"/>
      <c r="G9876" s="9"/>
      <c r="H9876" s="9"/>
      <c r="I9876" s="9"/>
      <c r="J9876" s="9"/>
      <c r="K9876" s="9"/>
      <c r="L9876" s="9"/>
      <c r="M9876" s="9"/>
      <c r="N9876" s="9"/>
      <c r="O9876" s="12"/>
      <c r="P9876" s="9"/>
      <c r="Q9876" s="9"/>
    </row>
    <row r="9877" spans="1:17" x14ac:dyDescent="0.2">
      <c r="A9877" s="9"/>
      <c r="B9877" s="10"/>
      <c r="C9877" s="9"/>
      <c r="D9877" s="11"/>
      <c r="E9877" s="11"/>
      <c r="F9877" s="9"/>
      <c r="G9877" s="9"/>
      <c r="H9877" s="9"/>
      <c r="I9877" s="9"/>
      <c r="J9877" s="9"/>
      <c r="K9877" s="9"/>
      <c r="L9877" s="9"/>
      <c r="M9877" s="9"/>
      <c r="N9877" s="9"/>
      <c r="O9877" s="12"/>
      <c r="P9877" s="9"/>
      <c r="Q9877" s="9"/>
    </row>
    <row r="9878" spans="1:17" x14ac:dyDescent="0.2">
      <c r="A9878" s="9"/>
      <c r="B9878" s="10"/>
      <c r="C9878" s="9"/>
      <c r="D9878" s="11"/>
      <c r="E9878" s="11"/>
      <c r="F9878" s="9"/>
      <c r="G9878" s="9"/>
      <c r="H9878" s="9"/>
      <c r="I9878" s="9"/>
      <c r="J9878" s="9"/>
      <c r="K9878" s="9"/>
      <c r="L9878" s="9"/>
      <c r="M9878" s="9"/>
      <c r="N9878" s="9"/>
      <c r="O9878" s="12"/>
      <c r="P9878" s="9"/>
      <c r="Q9878" s="9"/>
    </row>
    <row r="9879" spans="1:17" x14ac:dyDescent="0.2">
      <c r="A9879" s="9"/>
      <c r="B9879" s="10"/>
      <c r="C9879" s="9"/>
      <c r="D9879" s="11"/>
      <c r="E9879" s="11"/>
      <c r="F9879" s="9"/>
      <c r="G9879" s="9"/>
      <c r="H9879" s="9"/>
      <c r="I9879" s="9"/>
      <c r="J9879" s="9"/>
      <c r="K9879" s="9"/>
      <c r="L9879" s="9"/>
      <c r="M9879" s="9"/>
      <c r="N9879" s="9"/>
      <c r="O9879" s="12"/>
      <c r="P9879" s="9"/>
      <c r="Q9879" s="9"/>
    </row>
    <row r="9880" spans="1:17" x14ac:dyDescent="0.2">
      <c r="A9880" s="9"/>
      <c r="B9880" s="10"/>
      <c r="C9880" s="9"/>
      <c r="D9880" s="11"/>
      <c r="E9880" s="11"/>
      <c r="F9880" s="9"/>
      <c r="G9880" s="9"/>
      <c r="H9880" s="9"/>
      <c r="I9880" s="9"/>
      <c r="J9880" s="9"/>
      <c r="K9880" s="9"/>
      <c r="L9880" s="9"/>
      <c r="M9880" s="9"/>
      <c r="N9880" s="9"/>
      <c r="O9880" s="12"/>
      <c r="P9880" s="9"/>
      <c r="Q9880" s="9"/>
    </row>
    <row r="9881" spans="1:17" x14ac:dyDescent="0.2">
      <c r="A9881" s="9"/>
      <c r="B9881" s="10"/>
      <c r="C9881" s="9"/>
      <c r="D9881" s="11"/>
      <c r="E9881" s="11"/>
      <c r="F9881" s="9"/>
      <c r="G9881" s="9"/>
      <c r="H9881" s="9"/>
      <c r="I9881" s="9"/>
      <c r="J9881" s="9"/>
      <c r="K9881" s="9"/>
      <c r="L9881" s="9"/>
      <c r="M9881" s="9"/>
      <c r="N9881" s="9"/>
      <c r="O9881" s="12"/>
      <c r="P9881" s="9"/>
      <c r="Q9881" s="9"/>
    </row>
    <row r="9882" spans="1:17" x14ac:dyDescent="0.2">
      <c r="A9882" s="9"/>
      <c r="B9882" s="10"/>
      <c r="C9882" s="9"/>
      <c r="D9882" s="11"/>
      <c r="E9882" s="11"/>
      <c r="F9882" s="9"/>
      <c r="G9882" s="9"/>
      <c r="H9882" s="9"/>
      <c r="I9882" s="9"/>
      <c r="J9882" s="9"/>
      <c r="K9882" s="9"/>
      <c r="L9882" s="9"/>
      <c r="M9882" s="9"/>
      <c r="N9882" s="9"/>
      <c r="O9882" s="12"/>
      <c r="P9882" s="9"/>
      <c r="Q9882" s="9"/>
    </row>
    <row r="9883" spans="1:17" x14ac:dyDescent="0.2">
      <c r="A9883" s="9"/>
      <c r="B9883" s="10"/>
      <c r="C9883" s="9"/>
      <c r="D9883" s="11"/>
      <c r="E9883" s="11"/>
      <c r="F9883" s="9"/>
      <c r="G9883" s="9"/>
      <c r="H9883" s="9"/>
      <c r="I9883" s="9"/>
      <c r="J9883" s="9"/>
      <c r="K9883" s="9"/>
      <c r="L9883" s="9"/>
      <c r="M9883" s="9"/>
      <c r="N9883" s="9"/>
      <c r="O9883" s="12"/>
      <c r="P9883" s="9"/>
      <c r="Q9883" s="9"/>
    </row>
    <row r="9884" spans="1:17" x14ac:dyDescent="0.2">
      <c r="A9884" s="9"/>
      <c r="B9884" s="10"/>
      <c r="C9884" s="9"/>
      <c r="D9884" s="11"/>
      <c r="E9884" s="11"/>
      <c r="F9884" s="9"/>
      <c r="G9884" s="9"/>
      <c r="H9884" s="9"/>
      <c r="I9884" s="9"/>
      <c r="J9884" s="9"/>
      <c r="K9884" s="9"/>
      <c r="L9884" s="9"/>
      <c r="M9884" s="9"/>
      <c r="N9884" s="9"/>
      <c r="O9884" s="12"/>
      <c r="P9884" s="9"/>
      <c r="Q9884" s="9"/>
    </row>
    <row r="9885" spans="1:17" x14ac:dyDescent="0.2">
      <c r="A9885" s="9"/>
      <c r="B9885" s="10"/>
      <c r="C9885" s="9"/>
      <c r="D9885" s="11"/>
      <c r="E9885" s="11"/>
      <c r="F9885" s="9"/>
      <c r="G9885" s="9"/>
      <c r="H9885" s="9"/>
      <c r="I9885" s="9"/>
      <c r="J9885" s="9"/>
      <c r="K9885" s="9"/>
      <c r="L9885" s="9"/>
      <c r="M9885" s="9"/>
      <c r="N9885" s="9"/>
      <c r="O9885" s="12"/>
      <c r="P9885" s="9"/>
      <c r="Q9885" s="9"/>
    </row>
    <row r="9886" spans="1:17" x14ac:dyDescent="0.2">
      <c r="A9886" s="9"/>
      <c r="B9886" s="10"/>
      <c r="C9886" s="9"/>
      <c r="D9886" s="11"/>
      <c r="E9886" s="11"/>
      <c r="F9886" s="9"/>
      <c r="G9886" s="9"/>
      <c r="H9886" s="9"/>
      <c r="I9886" s="9"/>
      <c r="J9886" s="9"/>
      <c r="K9886" s="9"/>
      <c r="L9886" s="9"/>
      <c r="M9886" s="9"/>
      <c r="N9886" s="9"/>
      <c r="O9886" s="12"/>
      <c r="P9886" s="9"/>
      <c r="Q9886" s="9"/>
    </row>
    <row r="9887" spans="1:17" x14ac:dyDescent="0.2">
      <c r="A9887" s="9"/>
      <c r="B9887" s="10"/>
      <c r="C9887" s="9"/>
      <c r="D9887" s="11"/>
      <c r="E9887" s="11"/>
      <c r="F9887" s="9"/>
      <c r="G9887" s="9"/>
      <c r="H9887" s="9"/>
      <c r="I9887" s="9"/>
      <c r="J9887" s="9"/>
      <c r="K9887" s="9"/>
      <c r="L9887" s="9"/>
      <c r="M9887" s="9"/>
      <c r="N9887" s="9"/>
      <c r="O9887" s="12"/>
      <c r="P9887" s="9"/>
      <c r="Q9887" s="9"/>
    </row>
    <row r="9888" spans="1:17" x14ac:dyDescent="0.2">
      <c r="A9888" s="9"/>
      <c r="B9888" s="10"/>
      <c r="C9888" s="9"/>
      <c r="D9888" s="11"/>
      <c r="E9888" s="11"/>
      <c r="F9888" s="9"/>
      <c r="G9888" s="9"/>
      <c r="H9888" s="9"/>
      <c r="I9888" s="9"/>
      <c r="J9888" s="9"/>
      <c r="K9888" s="9"/>
      <c r="L9888" s="9"/>
      <c r="M9888" s="9"/>
      <c r="N9888" s="9"/>
      <c r="O9888" s="12"/>
      <c r="P9888" s="9"/>
      <c r="Q9888" s="9"/>
    </row>
    <row r="9889" spans="1:17" x14ac:dyDescent="0.2">
      <c r="A9889" s="9"/>
      <c r="B9889" s="10"/>
      <c r="C9889" s="9"/>
      <c r="D9889" s="11"/>
      <c r="E9889" s="11"/>
      <c r="F9889" s="9"/>
      <c r="G9889" s="9"/>
      <c r="H9889" s="9"/>
      <c r="I9889" s="9"/>
      <c r="J9889" s="9"/>
      <c r="K9889" s="9"/>
      <c r="L9889" s="9"/>
      <c r="M9889" s="9"/>
      <c r="N9889" s="9"/>
      <c r="O9889" s="12"/>
      <c r="P9889" s="9"/>
      <c r="Q9889" s="9"/>
    </row>
    <row r="9890" spans="1:17" x14ac:dyDescent="0.2">
      <c r="A9890" s="9"/>
      <c r="B9890" s="10"/>
      <c r="C9890" s="9"/>
      <c r="D9890" s="11"/>
      <c r="E9890" s="11"/>
      <c r="F9890" s="9"/>
      <c r="G9890" s="9"/>
      <c r="H9890" s="9"/>
      <c r="I9890" s="9"/>
      <c r="J9890" s="9"/>
      <c r="K9890" s="9"/>
      <c r="L9890" s="9"/>
      <c r="M9890" s="9"/>
      <c r="N9890" s="9"/>
      <c r="O9890" s="12"/>
      <c r="P9890" s="9"/>
      <c r="Q9890" s="9"/>
    </row>
    <row r="9891" spans="1:17" x14ac:dyDescent="0.2">
      <c r="A9891" s="9"/>
      <c r="B9891" s="10"/>
      <c r="C9891" s="9"/>
      <c r="D9891" s="11"/>
      <c r="E9891" s="11"/>
      <c r="F9891" s="9"/>
      <c r="G9891" s="9"/>
      <c r="H9891" s="9"/>
      <c r="I9891" s="9"/>
      <c r="J9891" s="9"/>
      <c r="K9891" s="9"/>
      <c r="L9891" s="9"/>
      <c r="M9891" s="9"/>
      <c r="N9891" s="9"/>
      <c r="O9891" s="12"/>
      <c r="P9891" s="9"/>
      <c r="Q9891" s="9"/>
    </row>
    <row r="9892" spans="1:17" x14ac:dyDescent="0.2">
      <c r="A9892" s="9"/>
      <c r="B9892" s="10"/>
      <c r="C9892" s="9"/>
      <c r="D9892" s="11"/>
      <c r="E9892" s="11"/>
      <c r="F9892" s="9"/>
      <c r="G9892" s="9"/>
      <c r="H9892" s="9"/>
      <c r="I9892" s="9"/>
      <c r="J9892" s="9"/>
      <c r="K9892" s="9"/>
      <c r="L9892" s="9"/>
      <c r="M9892" s="9"/>
      <c r="N9892" s="9"/>
      <c r="O9892" s="12"/>
      <c r="P9892" s="9"/>
      <c r="Q9892" s="9"/>
    </row>
    <row r="9893" spans="1:17" x14ac:dyDescent="0.2">
      <c r="A9893" s="9"/>
      <c r="B9893" s="10"/>
      <c r="C9893" s="9"/>
      <c r="D9893" s="11"/>
      <c r="E9893" s="11"/>
      <c r="F9893" s="9"/>
      <c r="G9893" s="9"/>
      <c r="H9893" s="9"/>
      <c r="I9893" s="9"/>
      <c r="J9893" s="9"/>
      <c r="K9893" s="9"/>
      <c r="L9893" s="9"/>
      <c r="M9893" s="9"/>
      <c r="N9893" s="9"/>
      <c r="O9893" s="12"/>
      <c r="P9893" s="9"/>
      <c r="Q9893" s="9"/>
    </row>
    <row r="9894" spans="1:17" x14ac:dyDescent="0.2">
      <c r="A9894" s="9"/>
      <c r="B9894" s="10"/>
      <c r="C9894" s="9"/>
      <c r="D9894" s="11"/>
      <c r="E9894" s="11"/>
      <c r="F9894" s="9"/>
      <c r="G9894" s="9"/>
      <c r="H9894" s="9"/>
      <c r="I9894" s="9"/>
      <c r="J9894" s="9"/>
      <c r="K9894" s="9"/>
      <c r="L9894" s="9"/>
      <c r="M9894" s="9"/>
      <c r="N9894" s="9"/>
      <c r="O9894" s="12"/>
      <c r="P9894" s="9"/>
      <c r="Q9894" s="9"/>
    </row>
    <row r="9895" spans="1:17" x14ac:dyDescent="0.2">
      <c r="A9895" s="9"/>
      <c r="B9895" s="10"/>
      <c r="C9895" s="9"/>
      <c r="D9895" s="11"/>
      <c r="E9895" s="11"/>
      <c r="F9895" s="9"/>
      <c r="G9895" s="9"/>
      <c r="H9895" s="9"/>
      <c r="I9895" s="9"/>
      <c r="J9895" s="9"/>
      <c r="K9895" s="9"/>
      <c r="L9895" s="9"/>
      <c r="M9895" s="9"/>
      <c r="N9895" s="9"/>
      <c r="O9895" s="12"/>
      <c r="P9895" s="9"/>
      <c r="Q9895" s="9"/>
    </row>
    <row r="9896" spans="1:17" x14ac:dyDescent="0.2">
      <c r="A9896" s="9"/>
      <c r="B9896" s="10"/>
      <c r="C9896" s="9"/>
      <c r="D9896" s="11"/>
      <c r="E9896" s="11"/>
      <c r="F9896" s="9"/>
      <c r="G9896" s="9"/>
      <c r="H9896" s="9"/>
      <c r="I9896" s="9"/>
      <c r="J9896" s="9"/>
      <c r="K9896" s="9"/>
      <c r="L9896" s="9"/>
      <c r="M9896" s="9"/>
      <c r="N9896" s="9"/>
      <c r="O9896" s="12"/>
      <c r="P9896" s="9"/>
      <c r="Q9896" s="9"/>
    </row>
    <row r="9897" spans="1:17" x14ac:dyDescent="0.2">
      <c r="A9897" s="9"/>
      <c r="B9897" s="10"/>
      <c r="C9897" s="9"/>
      <c r="D9897" s="11"/>
      <c r="E9897" s="11"/>
      <c r="F9897" s="9"/>
      <c r="G9897" s="9"/>
      <c r="H9897" s="9"/>
      <c r="I9897" s="9"/>
      <c r="J9897" s="9"/>
      <c r="K9897" s="9"/>
      <c r="L9897" s="9"/>
      <c r="M9897" s="9"/>
      <c r="N9897" s="9"/>
      <c r="O9897" s="12"/>
      <c r="P9897" s="9"/>
      <c r="Q9897" s="9"/>
    </row>
    <row r="9898" spans="1:17" x14ac:dyDescent="0.2">
      <c r="A9898" s="9"/>
      <c r="B9898" s="10"/>
      <c r="C9898" s="9"/>
      <c r="D9898" s="11"/>
      <c r="E9898" s="11"/>
      <c r="F9898" s="9"/>
      <c r="G9898" s="9"/>
      <c r="H9898" s="9"/>
      <c r="I9898" s="9"/>
      <c r="J9898" s="9"/>
      <c r="K9898" s="9"/>
      <c r="L9898" s="9"/>
      <c r="M9898" s="9"/>
      <c r="N9898" s="9"/>
      <c r="O9898" s="12"/>
      <c r="P9898" s="9"/>
      <c r="Q9898" s="9"/>
    </row>
    <row r="9899" spans="1:17" x14ac:dyDescent="0.2">
      <c r="A9899" s="9"/>
      <c r="B9899" s="10"/>
      <c r="C9899" s="9"/>
      <c r="D9899" s="11"/>
      <c r="E9899" s="11"/>
      <c r="F9899" s="9"/>
      <c r="G9899" s="9"/>
      <c r="H9899" s="9"/>
      <c r="I9899" s="9"/>
      <c r="J9899" s="9"/>
      <c r="K9899" s="9"/>
      <c r="L9899" s="9"/>
      <c r="M9899" s="9"/>
      <c r="N9899" s="9"/>
      <c r="O9899" s="12"/>
      <c r="P9899" s="9"/>
      <c r="Q9899" s="9"/>
    </row>
    <row r="9900" spans="1:17" x14ac:dyDescent="0.2">
      <c r="A9900" s="9"/>
      <c r="B9900" s="10"/>
      <c r="C9900" s="9"/>
      <c r="D9900" s="11"/>
      <c r="E9900" s="11"/>
      <c r="F9900" s="9"/>
      <c r="G9900" s="9"/>
      <c r="H9900" s="9"/>
      <c r="I9900" s="9"/>
      <c r="J9900" s="9"/>
      <c r="K9900" s="9"/>
      <c r="L9900" s="9"/>
      <c r="M9900" s="9"/>
      <c r="N9900" s="9"/>
      <c r="O9900" s="12"/>
      <c r="P9900" s="9"/>
      <c r="Q9900" s="9"/>
    </row>
    <row r="9901" spans="1:17" x14ac:dyDescent="0.2">
      <c r="A9901" s="9"/>
      <c r="B9901" s="10"/>
      <c r="C9901" s="9"/>
      <c r="D9901" s="11"/>
      <c r="E9901" s="11"/>
      <c r="F9901" s="9"/>
      <c r="G9901" s="9"/>
      <c r="H9901" s="9"/>
      <c r="I9901" s="9"/>
      <c r="J9901" s="9"/>
      <c r="K9901" s="9"/>
      <c r="L9901" s="9"/>
      <c r="M9901" s="9"/>
      <c r="N9901" s="9"/>
      <c r="O9901" s="12"/>
      <c r="P9901" s="9"/>
      <c r="Q9901" s="9"/>
    </row>
    <row r="9902" spans="1:17" x14ac:dyDescent="0.2">
      <c r="A9902" s="9"/>
      <c r="B9902" s="10"/>
      <c r="C9902" s="9"/>
      <c r="D9902" s="11"/>
      <c r="E9902" s="11"/>
      <c r="F9902" s="9"/>
      <c r="G9902" s="9"/>
      <c r="H9902" s="9"/>
      <c r="I9902" s="9"/>
      <c r="J9902" s="9"/>
      <c r="K9902" s="9"/>
      <c r="L9902" s="9"/>
      <c r="M9902" s="9"/>
      <c r="N9902" s="9"/>
      <c r="O9902" s="12"/>
      <c r="P9902" s="9"/>
      <c r="Q9902" s="9"/>
    </row>
    <row r="9903" spans="1:17" x14ac:dyDescent="0.2">
      <c r="A9903" s="9"/>
      <c r="B9903" s="10"/>
      <c r="C9903" s="9"/>
      <c r="D9903" s="11"/>
      <c r="E9903" s="11"/>
      <c r="F9903" s="9"/>
      <c r="G9903" s="9"/>
      <c r="H9903" s="9"/>
      <c r="I9903" s="9"/>
      <c r="J9903" s="9"/>
      <c r="K9903" s="9"/>
      <c r="L9903" s="9"/>
      <c r="M9903" s="9"/>
      <c r="N9903" s="9"/>
      <c r="O9903" s="12"/>
      <c r="P9903" s="9"/>
      <c r="Q9903" s="9"/>
    </row>
    <row r="9904" spans="1:17" x14ac:dyDescent="0.2">
      <c r="A9904" s="9"/>
      <c r="B9904" s="10"/>
      <c r="C9904" s="9"/>
      <c r="D9904" s="11"/>
      <c r="E9904" s="11"/>
      <c r="F9904" s="9"/>
      <c r="G9904" s="9"/>
      <c r="H9904" s="9"/>
      <c r="I9904" s="9"/>
      <c r="J9904" s="9"/>
      <c r="K9904" s="9"/>
      <c r="L9904" s="9"/>
      <c r="M9904" s="9"/>
      <c r="N9904" s="9"/>
      <c r="O9904" s="12"/>
      <c r="P9904" s="9"/>
      <c r="Q9904" s="9"/>
    </row>
    <row r="9905" spans="1:17" x14ac:dyDescent="0.2">
      <c r="A9905" s="9"/>
      <c r="B9905" s="10"/>
      <c r="C9905" s="9"/>
      <c r="D9905" s="11"/>
      <c r="E9905" s="11"/>
      <c r="F9905" s="9"/>
      <c r="G9905" s="9"/>
      <c r="H9905" s="9"/>
      <c r="I9905" s="9"/>
      <c r="J9905" s="9"/>
      <c r="K9905" s="9"/>
      <c r="L9905" s="9"/>
      <c r="M9905" s="9"/>
      <c r="N9905" s="9"/>
      <c r="O9905" s="12"/>
      <c r="P9905" s="9"/>
      <c r="Q9905" s="9"/>
    </row>
    <row r="9906" spans="1:17" x14ac:dyDescent="0.2">
      <c r="A9906" s="9"/>
      <c r="B9906" s="10"/>
      <c r="C9906" s="9"/>
      <c r="D9906" s="11"/>
      <c r="E9906" s="11"/>
      <c r="F9906" s="9"/>
      <c r="G9906" s="9"/>
      <c r="H9906" s="9"/>
      <c r="I9906" s="9"/>
      <c r="J9906" s="9"/>
      <c r="K9906" s="9"/>
      <c r="L9906" s="9"/>
      <c r="M9906" s="9"/>
      <c r="N9906" s="9"/>
      <c r="O9906" s="12"/>
      <c r="P9906" s="9"/>
      <c r="Q9906" s="9"/>
    </row>
    <row r="9907" spans="1:17" x14ac:dyDescent="0.2">
      <c r="A9907" s="9"/>
      <c r="B9907" s="10"/>
      <c r="C9907" s="9"/>
      <c r="D9907" s="11"/>
      <c r="E9907" s="11"/>
      <c r="F9907" s="9"/>
      <c r="G9907" s="9"/>
      <c r="H9907" s="9"/>
      <c r="I9907" s="9"/>
      <c r="J9907" s="9"/>
      <c r="K9907" s="9"/>
      <c r="L9907" s="9"/>
      <c r="M9907" s="9"/>
      <c r="N9907" s="9"/>
      <c r="O9907" s="12"/>
      <c r="P9907" s="9"/>
      <c r="Q9907" s="9"/>
    </row>
    <row r="9908" spans="1:17" x14ac:dyDescent="0.2">
      <c r="A9908" s="9"/>
      <c r="B9908" s="10"/>
      <c r="C9908" s="9"/>
      <c r="D9908" s="11"/>
      <c r="E9908" s="11"/>
      <c r="F9908" s="9"/>
      <c r="G9908" s="9"/>
      <c r="H9908" s="9"/>
      <c r="I9908" s="9"/>
      <c r="J9908" s="9"/>
      <c r="K9908" s="9"/>
      <c r="L9908" s="9"/>
      <c r="M9908" s="9"/>
      <c r="N9908" s="9"/>
      <c r="O9908" s="12"/>
      <c r="P9908" s="9"/>
      <c r="Q9908" s="9"/>
    </row>
    <row r="9909" spans="1:17" x14ac:dyDescent="0.2">
      <c r="A9909" s="9"/>
      <c r="B9909" s="10"/>
      <c r="C9909" s="9"/>
      <c r="D9909" s="11"/>
      <c r="E9909" s="11"/>
      <c r="F9909" s="9"/>
      <c r="G9909" s="9"/>
      <c r="H9909" s="9"/>
      <c r="I9909" s="9"/>
      <c r="J9909" s="9"/>
      <c r="K9909" s="9"/>
      <c r="L9909" s="9"/>
      <c r="M9909" s="9"/>
      <c r="N9909" s="9"/>
      <c r="O9909" s="12"/>
      <c r="P9909" s="9"/>
      <c r="Q9909" s="9"/>
    </row>
    <row r="9910" spans="1:17" x14ac:dyDescent="0.2">
      <c r="A9910" s="9"/>
      <c r="B9910" s="10"/>
      <c r="C9910" s="9"/>
      <c r="D9910" s="11"/>
      <c r="E9910" s="11"/>
      <c r="F9910" s="9"/>
      <c r="G9910" s="9"/>
      <c r="H9910" s="9"/>
      <c r="I9910" s="9"/>
      <c r="J9910" s="9"/>
      <c r="K9910" s="9"/>
      <c r="L9910" s="9"/>
      <c r="M9910" s="9"/>
      <c r="N9910" s="9"/>
      <c r="O9910" s="12"/>
      <c r="P9910" s="9"/>
      <c r="Q9910" s="9"/>
    </row>
    <row r="9911" spans="1:17" x14ac:dyDescent="0.2">
      <c r="A9911" s="9"/>
      <c r="B9911" s="10"/>
      <c r="C9911" s="9"/>
      <c r="D9911" s="11"/>
      <c r="E9911" s="11"/>
      <c r="F9911" s="9"/>
      <c r="G9911" s="9"/>
      <c r="H9911" s="9"/>
      <c r="I9911" s="9"/>
      <c r="J9911" s="9"/>
      <c r="K9911" s="9"/>
      <c r="L9911" s="9"/>
      <c r="M9911" s="9"/>
      <c r="N9911" s="9"/>
      <c r="O9911" s="12"/>
      <c r="P9911" s="9"/>
      <c r="Q9911" s="9"/>
    </row>
    <row r="9912" spans="1:17" x14ac:dyDescent="0.2">
      <c r="A9912" s="9"/>
      <c r="B9912" s="10"/>
      <c r="C9912" s="9"/>
      <c r="D9912" s="11"/>
      <c r="E9912" s="11"/>
      <c r="F9912" s="9"/>
      <c r="G9912" s="9"/>
      <c r="H9912" s="9"/>
      <c r="I9912" s="9"/>
      <c r="J9912" s="9"/>
      <c r="K9912" s="9"/>
      <c r="L9912" s="9"/>
      <c r="M9912" s="9"/>
      <c r="N9912" s="9"/>
      <c r="O9912" s="12"/>
      <c r="P9912" s="9"/>
      <c r="Q9912" s="9"/>
    </row>
    <row r="9913" spans="1:17" x14ac:dyDescent="0.2">
      <c r="A9913" s="9"/>
      <c r="B9913" s="10"/>
      <c r="C9913" s="9"/>
      <c r="D9913" s="11"/>
      <c r="E9913" s="11"/>
      <c r="F9913" s="9"/>
      <c r="G9913" s="9"/>
      <c r="H9913" s="9"/>
      <c r="I9913" s="9"/>
      <c r="J9913" s="9"/>
      <c r="K9913" s="9"/>
      <c r="L9913" s="9"/>
      <c r="M9913" s="9"/>
      <c r="N9913" s="9"/>
      <c r="O9913" s="12"/>
      <c r="P9913" s="9"/>
      <c r="Q9913" s="9"/>
    </row>
    <row r="9914" spans="1:17" x14ac:dyDescent="0.2">
      <c r="A9914" s="9"/>
      <c r="B9914" s="10"/>
      <c r="C9914" s="9"/>
      <c r="D9914" s="11"/>
      <c r="E9914" s="11"/>
      <c r="F9914" s="9"/>
      <c r="G9914" s="9"/>
      <c r="H9914" s="9"/>
      <c r="I9914" s="9"/>
      <c r="J9914" s="9"/>
      <c r="K9914" s="9"/>
      <c r="L9914" s="9"/>
      <c r="M9914" s="9"/>
      <c r="N9914" s="9"/>
      <c r="O9914" s="12"/>
      <c r="P9914" s="9"/>
      <c r="Q9914" s="9"/>
    </row>
    <row r="9915" spans="1:17" x14ac:dyDescent="0.2">
      <c r="A9915" s="9"/>
      <c r="B9915" s="10"/>
      <c r="C9915" s="9"/>
      <c r="D9915" s="11"/>
      <c r="E9915" s="11"/>
      <c r="F9915" s="9"/>
      <c r="G9915" s="9"/>
      <c r="H9915" s="9"/>
      <c r="I9915" s="9"/>
      <c r="J9915" s="9"/>
      <c r="K9915" s="9"/>
      <c r="L9915" s="9"/>
      <c r="M9915" s="9"/>
      <c r="N9915" s="9"/>
      <c r="O9915" s="12"/>
      <c r="P9915" s="9"/>
      <c r="Q9915" s="9"/>
    </row>
    <row r="9916" spans="1:17" x14ac:dyDescent="0.2">
      <c r="A9916" s="9"/>
      <c r="B9916" s="10"/>
      <c r="C9916" s="9"/>
      <c r="D9916" s="11"/>
      <c r="E9916" s="11"/>
      <c r="F9916" s="9"/>
      <c r="G9916" s="9"/>
      <c r="H9916" s="9"/>
      <c r="I9916" s="9"/>
      <c r="J9916" s="9"/>
      <c r="K9916" s="9"/>
      <c r="L9916" s="9"/>
      <c r="M9916" s="9"/>
      <c r="N9916" s="9"/>
      <c r="O9916" s="12"/>
      <c r="P9916" s="9"/>
      <c r="Q9916" s="9"/>
    </row>
    <row r="9917" spans="1:17" x14ac:dyDescent="0.2">
      <c r="A9917" s="9"/>
      <c r="B9917" s="10"/>
      <c r="C9917" s="9"/>
      <c r="D9917" s="11"/>
      <c r="E9917" s="11"/>
      <c r="F9917" s="9"/>
      <c r="G9917" s="9"/>
      <c r="H9917" s="9"/>
      <c r="I9917" s="9"/>
      <c r="J9917" s="9"/>
      <c r="K9917" s="9"/>
      <c r="L9917" s="9"/>
      <c r="M9917" s="9"/>
      <c r="N9917" s="9"/>
      <c r="O9917" s="12"/>
      <c r="P9917" s="9"/>
      <c r="Q9917" s="9"/>
    </row>
    <row r="9918" spans="1:17" x14ac:dyDescent="0.2">
      <c r="A9918" s="9"/>
      <c r="B9918" s="10"/>
      <c r="C9918" s="9"/>
      <c r="D9918" s="11"/>
      <c r="E9918" s="11"/>
      <c r="F9918" s="9"/>
      <c r="G9918" s="9"/>
      <c r="H9918" s="9"/>
      <c r="I9918" s="9"/>
      <c r="J9918" s="9"/>
      <c r="K9918" s="9"/>
      <c r="L9918" s="9"/>
      <c r="M9918" s="9"/>
      <c r="N9918" s="9"/>
      <c r="O9918" s="12"/>
      <c r="P9918" s="9"/>
      <c r="Q9918" s="9"/>
    </row>
    <row r="9919" spans="1:17" x14ac:dyDescent="0.2">
      <c r="A9919" s="9"/>
      <c r="B9919" s="10"/>
      <c r="C9919" s="9"/>
      <c r="D9919" s="11"/>
      <c r="E9919" s="11"/>
      <c r="F9919" s="9"/>
      <c r="G9919" s="9"/>
      <c r="H9919" s="9"/>
      <c r="I9919" s="9"/>
      <c r="J9919" s="9"/>
      <c r="K9919" s="9"/>
      <c r="L9919" s="9"/>
      <c r="M9919" s="9"/>
      <c r="N9919" s="9"/>
      <c r="O9919" s="12"/>
      <c r="P9919" s="9"/>
      <c r="Q9919" s="9"/>
    </row>
    <row r="9920" spans="1:17" x14ac:dyDescent="0.2">
      <c r="A9920" s="9"/>
      <c r="B9920" s="10"/>
      <c r="C9920" s="9"/>
      <c r="D9920" s="11"/>
      <c r="E9920" s="11"/>
      <c r="F9920" s="9"/>
      <c r="G9920" s="9"/>
      <c r="H9920" s="9"/>
      <c r="I9920" s="9"/>
      <c r="J9920" s="9"/>
      <c r="K9920" s="9"/>
      <c r="L9920" s="9"/>
      <c r="M9920" s="9"/>
      <c r="N9920" s="9"/>
      <c r="O9920" s="12"/>
      <c r="P9920" s="9"/>
      <c r="Q9920" s="9"/>
    </row>
    <row r="9921" spans="1:17" x14ac:dyDescent="0.2">
      <c r="A9921" s="9"/>
      <c r="B9921" s="10"/>
      <c r="C9921" s="9"/>
      <c r="D9921" s="11"/>
      <c r="E9921" s="11"/>
      <c r="F9921" s="9"/>
      <c r="G9921" s="9"/>
      <c r="H9921" s="9"/>
      <c r="I9921" s="9"/>
      <c r="J9921" s="9"/>
      <c r="K9921" s="9"/>
      <c r="L9921" s="9"/>
      <c r="M9921" s="9"/>
      <c r="N9921" s="9"/>
      <c r="O9921" s="12"/>
      <c r="P9921" s="9"/>
      <c r="Q9921" s="9"/>
    </row>
    <row r="9922" spans="1:17" x14ac:dyDescent="0.2">
      <c r="A9922" s="9"/>
      <c r="B9922" s="10"/>
      <c r="C9922" s="9"/>
      <c r="D9922" s="11"/>
      <c r="E9922" s="11"/>
      <c r="F9922" s="9"/>
      <c r="G9922" s="9"/>
      <c r="H9922" s="9"/>
      <c r="I9922" s="9"/>
      <c r="J9922" s="9"/>
      <c r="K9922" s="9"/>
      <c r="L9922" s="9"/>
      <c r="M9922" s="9"/>
      <c r="N9922" s="9"/>
      <c r="O9922" s="12"/>
      <c r="P9922" s="9"/>
      <c r="Q9922" s="9"/>
    </row>
    <row r="9923" spans="1:17" x14ac:dyDescent="0.2">
      <c r="A9923" s="9"/>
      <c r="B9923" s="10"/>
      <c r="C9923" s="9"/>
      <c r="D9923" s="11"/>
      <c r="E9923" s="11"/>
      <c r="F9923" s="9"/>
      <c r="G9923" s="9"/>
      <c r="H9923" s="9"/>
      <c r="I9923" s="9"/>
      <c r="J9923" s="9"/>
      <c r="K9923" s="9"/>
      <c r="L9923" s="9"/>
      <c r="M9923" s="9"/>
      <c r="N9923" s="9"/>
      <c r="O9923" s="12"/>
      <c r="P9923" s="9"/>
      <c r="Q9923" s="9"/>
    </row>
    <row r="9924" spans="1:17" x14ac:dyDescent="0.2">
      <c r="A9924" s="9"/>
      <c r="B9924" s="10"/>
      <c r="C9924" s="9"/>
      <c r="D9924" s="11"/>
      <c r="E9924" s="11"/>
      <c r="F9924" s="9"/>
      <c r="G9924" s="9"/>
      <c r="H9924" s="9"/>
      <c r="I9924" s="9"/>
      <c r="J9924" s="9"/>
      <c r="K9924" s="9"/>
      <c r="L9924" s="9"/>
      <c r="M9924" s="9"/>
      <c r="N9924" s="9"/>
      <c r="O9924" s="12"/>
      <c r="P9924" s="9"/>
      <c r="Q9924" s="9"/>
    </row>
    <row r="9925" spans="1:17" x14ac:dyDescent="0.2">
      <c r="A9925" s="9"/>
      <c r="B9925" s="10"/>
      <c r="C9925" s="9"/>
      <c r="D9925" s="11"/>
      <c r="E9925" s="11"/>
      <c r="F9925" s="9"/>
      <c r="G9925" s="9"/>
      <c r="H9925" s="9"/>
      <c r="I9925" s="9"/>
      <c r="J9925" s="9"/>
      <c r="K9925" s="9"/>
      <c r="L9925" s="9"/>
      <c r="M9925" s="9"/>
      <c r="N9925" s="9"/>
      <c r="O9925" s="12"/>
      <c r="P9925" s="9"/>
      <c r="Q9925" s="9"/>
    </row>
    <row r="9926" spans="1:17" x14ac:dyDescent="0.2">
      <c r="A9926" s="9"/>
      <c r="B9926" s="10"/>
      <c r="C9926" s="9"/>
      <c r="D9926" s="11"/>
      <c r="E9926" s="11"/>
      <c r="F9926" s="9"/>
      <c r="G9926" s="9"/>
      <c r="H9926" s="9"/>
      <c r="I9926" s="9"/>
      <c r="J9926" s="9"/>
      <c r="K9926" s="9"/>
      <c r="L9926" s="9"/>
      <c r="M9926" s="9"/>
      <c r="N9926" s="9"/>
      <c r="O9926" s="12"/>
      <c r="P9926" s="9"/>
      <c r="Q9926" s="9"/>
    </row>
    <row r="9927" spans="1:17" x14ac:dyDescent="0.2">
      <c r="A9927" s="9"/>
      <c r="B9927" s="10"/>
      <c r="C9927" s="9"/>
      <c r="D9927" s="11"/>
      <c r="E9927" s="11"/>
      <c r="F9927" s="9"/>
      <c r="G9927" s="9"/>
      <c r="H9927" s="9"/>
      <c r="I9927" s="9"/>
      <c r="J9927" s="9"/>
      <c r="K9927" s="9"/>
      <c r="L9927" s="9"/>
      <c r="M9927" s="9"/>
      <c r="N9927" s="9"/>
      <c r="O9927" s="12"/>
      <c r="P9927" s="9"/>
      <c r="Q9927" s="9"/>
    </row>
    <row r="9928" spans="1:17" x14ac:dyDescent="0.2">
      <c r="A9928" s="9"/>
      <c r="B9928" s="10"/>
      <c r="C9928" s="9"/>
      <c r="D9928" s="11"/>
      <c r="E9928" s="11"/>
      <c r="F9928" s="9"/>
      <c r="G9928" s="9"/>
      <c r="H9928" s="9"/>
      <c r="I9928" s="9"/>
      <c r="J9928" s="9"/>
      <c r="K9928" s="9"/>
      <c r="L9928" s="9"/>
      <c r="M9928" s="9"/>
      <c r="N9928" s="9"/>
      <c r="O9928" s="12"/>
      <c r="P9928" s="9"/>
      <c r="Q9928" s="9"/>
    </row>
    <row r="9929" spans="1:17" x14ac:dyDescent="0.2">
      <c r="A9929" s="9"/>
      <c r="B9929" s="10"/>
      <c r="C9929" s="9"/>
      <c r="D9929" s="11"/>
      <c r="E9929" s="11"/>
      <c r="F9929" s="9"/>
      <c r="G9929" s="9"/>
      <c r="H9929" s="9"/>
      <c r="I9929" s="9"/>
      <c r="J9929" s="9"/>
      <c r="K9929" s="9"/>
      <c r="L9929" s="9"/>
      <c r="M9929" s="9"/>
      <c r="N9929" s="9"/>
      <c r="O9929" s="12"/>
      <c r="P9929" s="9"/>
      <c r="Q9929" s="9"/>
    </row>
    <row r="9930" spans="1:17" x14ac:dyDescent="0.2">
      <c r="A9930" s="9"/>
      <c r="B9930" s="10"/>
      <c r="C9930" s="9"/>
      <c r="D9930" s="11"/>
      <c r="E9930" s="11"/>
      <c r="F9930" s="9"/>
      <c r="G9930" s="9"/>
      <c r="H9930" s="9"/>
      <c r="I9930" s="9"/>
      <c r="J9930" s="9"/>
      <c r="K9930" s="9"/>
      <c r="L9930" s="9"/>
      <c r="M9930" s="9"/>
      <c r="N9930" s="9"/>
      <c r="O9930" s="12"/>
      <c r="P9930" s="9"/>
      <c r="Q9930" s="9"/>
    </row>
    <row r="9931" spans="1:17" x14ac:dyDescent="0.2">
      <c r="A9931" s="9"/>
      <c r="B9931" s="10"/>
      <c r="C9931" s="9"/>
      <c r="D9931" s="11"/>
      <c r="E9931" s="11"/>
      <c r="F9931" s="9"/>
      <c r="G9931" s="9"/>
      <c r="H9931" s="9"/>
      <c r="I9931" s="9"/>
      <c r="J9931" s="9"/>
      <c r="K9931" s="9"/>
      <c r="L9931" s="9"/>
      <c r="M9931" s="9"/>
      <c r="N9931" s="9"/>
      <c r="O9931" s="12"/>
      <c r="P9931" s="9"/>
      <c r="Q9931" s="9"/>
    </row>
    <row r="9932" spans="1:17" x14ac:dyDescent="0.2">
      <c r="A9932" s="9"/>
      <c r="B9932" s="10"/>
      <c r="C9932" s="9"/>
      <c r="D9932" s="11"/>
      <c r="E9932" s="11"/>
      <c r="F9932" s="9"/>
      <c r="G9932" s="9"/>
      <c r="H9932" s="9"/>
      <c r="I9932" s="9"/>
      <c r="J9932" s="9"/>
      <c r="K9932" s="9"/>
      <c r="L9932" s="9"/>
      <c r="M9932" s="9"/>
      <c r="N9932" s="9"/>
      <c r="O9932" s="12"/>
      <c r="P9932" s="9"/>
      <c r="Q9932" s="9"/>
    </row>
    <row r="9933" spans="1:17" x14ac:dyDescent="0.2">
      <c r="A9933" s="9"/>
      <c r="B9933" s="10"/>
      <c r="C9933" s="9"/>
      <c r="D9933" s="11"/>
      <c r="E9933" s="11"/>
      <c r="F9933" s="9"/>
      <c r="G9933" s="9"/>
      <c r="H9933" s="9"/>
      <c r="I9933" s="9"/>
      <c r="J9933" s="9"/>
      <c r="K9933" s="9"/>
      <c r="L9933" s="9"/>
      <c r="M9933" s="9"/>
      <c r="N9933" s="9"/>
      <c r="O9933" s="12"/>
      <c r="P9933" s="9"/>
      <c r="Q9933" s="9"/>
    </row>
    <row r="9934" spans="1:17" x14ac:dyDescent="0.2">
      <c r="A9934" s="9"/>
      <c r="B9934" s="10"/>
      <c r="C9934" s="9"/>
      <c r="D9934" s="11"/>
      <c r="E9934" s="11"/>
      <c r="F9934" s="9"/>
      <c r="G9934" s="9"/>
      <c r="H9934" s="9"/>
      <c r="I9934" s="9"/>
      <c r="J9934" s="9"/>
      <c r="K9934" s="9"/>
      <c r="L9934" s="9"/>
      <c r="M9934" s="9"/>
      <c r="N9934" s="9"/>
      <c r="O9934" s="12"/>
      <c r="P9934" s="9"/>
      <c r="Q9934" s="9"/>
    </row>
    <row r="9935" spans="1:17" x14ac:dyDescent="0.2">
      <c r="A9935" s="9"/>
      <c r="B9935" s="10"/>
      <c r="C9935" s="9"/>
      <c r="D9935" s="11"/>
      <c r="E9935" s="11"/>
      <c r="F9935" s="9"/>
      <c r="G9935" s="9"/>
      <c r="H9935" s="9"/>
      <c r="I9935" s="9"/>
      <c r="J9935" s="9"/>
      <c r="K9935" s="9"/>
      <c r="L9935" s="9"/>
      <c r="M9935" s="9"/>
      <c r="N9935" s="9"/>
      <c r="O9935" s="12"/>
      <c r="P9935" s="9"/>
      <c r="Q9935" s="9"/>
    </row>
    <row r="9936" spans="1:17" x14ac:dyDescent="0.2">
      <c r="A9936" s="9"/>
      <c r="B9936" s="10"/>
      <c r="C9936" s="9"/>
      <c r="D9936" s="11"/>
      <c r="E9936" s="11"/>
      <c r="F9936" s="9"/>
      <c r="G9936" s="9"/>
      <c r="H9936" s="9"/>
      <c r="I9936" s="9"/>
      <c r="J9936" s="9"/>
      <c r="K9936" s="9"/>
      <c r="L9936" s="9"/>
      <c r="M9936" s="9"/>
      <c r="N9936" s="9"/>
      <c r="O9936" s="12"/>
      <c r="P9936" s="9"/>
      <c r="Q9936" s="9"/>
    </row>
    <row r="9937" spans="1:17" x14ac:dyDescent="0.2">
      <c r="A9937" s="9"/>
      <c r="B9937" s="10"/>
      <c r="C9937" s="9"/>
      <c r="D9937" s="11"/>
      <c r="E9937" s="11"/>
      <c r="F9937" s="9"/>
      <c r="G9937" s="9"/>
      <c r="H9937" s="9"/>
      <c r="I9937" s="9"/>
      <c r="J9937" s="9"/>
      <c r="K9937" s="9"/>
      <c r="L9937" s="9"/>
      <c r="M9937" s="9"/>
      <c r="N9937" s="9"/>
      <c r="O9937" s="12"/>
      <c r="P9937" s="9"/>
      <c r="Q9937" s="9"/>
    </row>
    <row r="9938" spans="1:17" x14ac:dyDescent="0.2">
      <c r="A9938" s="9"/>
      <c r="B9938" s="10"/>
      <c r="C9938" s="9"/>
      <c r="D9938" s="11"/>
      <c r="E9938" s="11"/>
      <c r="F9938" s="9"/>
      <c r="G9938" s="9"/>
      <c r="H9938" s="9"/>
      <c r="I9938" s="9"/>
      <c r="J9938" s="9"/>
      <c r="K9938" s="9"/>
      <c r="L9938" s="9"/>
      <c r="M9938" s="9"/>
      <c r="N9938" s="9"/>
      <c r="O9938" s="12"/>
      <c r="P9938" s="9"/>
      <c r="Q9938" s="9"/>
    </row>
    <row r="9939" spans="1:17" x14ac:dyDescent="0.2">
      <c r="A9939" s="9"/>
      <c r="B9939" s="10"/>
      <c r="C9939" s="9"/>
      <c r="D9939" s="11"/>
      <c r="E9939" s="11"/>
      <c r="F9939" s="9"/>
      <c r="G9939" s="9"/>
      <c r="H9939" s="9"/>
      <c r="I9939" s="9"/>
      <c r="J9939" s="9"/>
      <c r="K9939" s="9"/>
      <c r="L9939" s="9"/>
      <c r="M9939" s="9"/>
      <c r="N9939" s="9"/>
      <c r="O9939" s="12"/>
      <c r="P9939" s="9"/>
      <c r="Q9939" s="9"/>
    </row>
    <row r="9940" spans="1:17" x14ac:dyDescent="0.2">
      <c r="A9940" s="9"/>
      <c r="B9940" s="10"/>
      <c r="C9940" s="9"/>
      <c r="D9940" s="11"/>
      <c r="E9940" s="11"/>
      <c r="F9940" s="9"/>
      <c r="G9940" s="9"/>
      <c r="H9940" s="9"/>
      <c r="I9940" s="9"/>
      <c r="J9940" s="9"/>
      <c r="K9940" s="9"/>
      <c r="L9940" s="9"/>
      <c r="M9940" s="9"/>
      <c r="N9940" s="9"/>
      <c r="O9940" s="12"/>
      <c r="P9940" s="9"/>
      <c r="Q9940" s="9"/>
    </row>
    <row r="9941" spans="1:17" x14ac:dyDescent="0.2">
      <c r="A9941" s="9"/>
      <c r="B9941" s="10"/>
      <c r="C9941" s="9"/>
      <c r="D9941" s="11"/>
      <c r="E9941" s="11"/>
      <c r="F9941" s="9"/>
      <c r="G9941" s="9"/>
      <c r="H9941" s="9"/>
      <c r="I9941" s="9"/>
      <c r="J9941" s="9"/>
      <c r="K9941" s="9"/>
      <c r="L9941" s="9"/>
      <c r="M9941" s="9"/>
      <c r="N9941" s="9"/>
      <c r="O9941" s="12"/>
      <c r="P9941" s="9"/>
      <c r="Q9941" s="9"/>
    </row>
    <row r="9942" spans="1:17" x14ac:dyDescent="0.2">
      <c r="A9942" s="9"/>
      <c r="B9942" s="10"/>
      <c r="C9942" s="9"/>
      <c r="D9942" s="11"/>
      <c r="E9942" s="11"/>
      <c r="F9942" s="9"/>
      <c r="G9942" s="9"/>
      <c r="H9942" s="9"/>
      <c r="I9942" s="9"/>
      <c r="J9942" s="9"/>
      <c r="K9942" s="9"/>
      <c r="L9942" s="9"/>
      <c r="M9942" s="9"/>
      <c r="N9942" s="9"/>
      <c r="O9942" s="12"/>
      <c r="P9942" s="9"/>
      <c r="Q9942" s="9"/>
    </row>
    <row r="9943" spans="1:17" x14ac:dyDescent="0.2">
      <c r="A9943" s="9"/>
      <c r="B9943" s="10"/>
      <c r="C9943" s="9"/>
      <c r="D9943" s="11"/>
      <c r="E9943" s="11"/>
      <c r="F9943" s="9"/>
      <c r="G9943" s="9"/>
      <c r="H9943" s="9"/>
      <c r="I9943" s="9"/>
      <c r="J9943" s="9"/>
      <c r="K9943" s="9"/>
      <c r="L9943" s="9"/>
      <c r="M9943" s="9"/>
      <c r="N9943" s="9"/>
      <c r="O9943" s="12"/>
      <c r="P9943" s="9"/>
      <c r="Q9943" s="9"/>
    </row>
    <row r="9944" spans="1:17" x14ac:dyDescent="0.2">
      <c r="A9944" s="9"/>
      <c r="B9944" s="10"/>
      <c r="C9944" s="9"/>
      <c r="D9944" s="11"/>
      <c r="E9944" s="11"/>
      <c r="F9944" s="9"/>
      <c r="G9944" s="9"/>
      <c r="H9944" s="9"/>
      <c r="I9944" s="9"/>
      <c r="J9944" s="9"/>
      <c r="K9944" s="9"/>
      <c r="L9944" s="9"/>
      <c r="M9944" s="9"/>
      <c r="N9944" s="9"/>
      <c r="O9944" s="12"/>
      <c r="P9944" s="9"/>
      <c r="Q9944" s="9"/>
    </row>
    <row r="9945" spans="1:17" x14ac:dyDescent="0.2">
      <c r="A9945" s="9"/>
      <c r="B9945" s="10"/>
      <c r="C9945" s="9"/>
      <c r="D9945" s="11"/>
      <c r="E9945" s="11"/>
      <c r="F9945" s="9"/>
      <c r="G9945" s="9"/>
      <c r="H9945" s="9"/>
      <c r="I9945" s="9"/>
      <c r="J9945" s="9"/>
      <c r="K9945" s="9"/>
      <c r="L9945" s="9"/>
      <c r="M9945" s="9"/>
      <c r="N9945" s="9"/>
      <c r="O9945" s="12"/>
      <c r="P9945" s="9"/>
      <c r="Q9945" s="9"/>
    </row>
    <row r="9946" spans="1:17" x14ac:dyDescent="0.2">
      <c r="A9946" s="9"/>
      <c r="B9946" s="10"/>
      <c r="C9946" s="9"/>
      <c r="D9946" s="11"/>
      <c r="E9946" s="11"/>
      <c r="F9946" s="9"/>
      <c r="G9946" s="9"/>
      <c r="H9946" s="9"/>
      <c r="I9946" s="9"/>
      <c r="J9946" s="9"/>
      <c r="K9946" s="9"/>
      <c r="L9946" s="9"/>
      <c r="M9946" s="9"/>
      <c r="N9946" s="9"/>
      <c r="O9946" s="12"/>
      <c r="P9946" s="9"/>
      <c r="Q9946" s="9"/>
    </row>
    <row r="9947" spans="1:17" x14ac:dyDescent="0.2">
      <c r="A9947" s="9"/>
      <c r="B9947" s="10"/>
      <c r="C9947" s="9"/>
      <c r="D9947" s="11"/>
      <c r="E9947" s="11"/>
      <c r="F9947" s="9"/>
      <c r="G9947" s="9"/>
      <c r="H9947" s="9"/>
      <c r="I9947" s="9"/>
      <c r="J9947" s="9"/>
      <c r="K9947" s="9"/>
      <c r="L9947" s="9"/>
      <c r="M9947" s="9"/>
      <c r="N9947" s="9"/>
      <c r="O9947" s="12"/>
      <c r="P9947" s="9"/>
      <c r="Q9947" s="9"/>
    </row>
    <row r="9948" spans="1:17" x14ac:dyDescent="0.2">
      <c r="A9948" s="9"/>
      <c r="B9948" s="10"/>
      <c r="C9948" s="9"/>
      <c r="D9948" s="11"/>
      <c r="E9948" s="11"/>
      <c r="F9948" s="9"/>
      <c r="G9948" s="9"/>
      <c r="H9948" s="9"/>
      <c r="I9948" s="9"/>
      <c r="J9948" s="9"/>
      <c r="K9948" s="9"/>
      <c r="L9948" s="9"/>
      <c r="M9948" s="9"/>
      <c r="N9948" s="9"/>
      <c r="O9948" s="12"/>
      <c r="P9948" s="9"/>
      <c r="Q9948" s="9"/>
    </row>
    <row r="9949" spans="1:17" x14ac:dyDescent="0.2">
      <c r="A9949" s="9"/>
      <c r="B9949" s="10"/>
      <c r="C9949" s="9"/>
      <c r="D9949" s="11"/>
      <c r="E9949" s="11"/>
      <c r="F9949" s="9"/>
      <c r="G9949" s="9"/>
      <c r="H9949" s="9"/>
      <c r="I9949" s="9"/>
      <c r="J9949" s="9"/>
      <c r="K9949" s="9"/>
      <c r="L9949" s="9"/>
      <c r="M9949" s="9"/>
      <c r="N9949" s="9"/>
      <c r="O9949" s="12"/>
      <c r="P9949" s="9"/>
      <c r="Q9949" s="9"/>
    </row>
    <row r="9950" spans="1:17" x14ac:dyDescent="0.2">
      <c r="A9950" s="9"/>
      <c r="B9950" s="10"/>
      <c r="C9950" s="9"/>
      <c r="D9950" s="11"/>
      <c r="E9950" s="11"/>
      <c r="F9950" s="9"/>
      <c r="G9950" s="9"/>
      <c r="H9950" s="9"/>
      <c r="I9950" s="9"/>
      <c r="J9950" s="9"/>
      <c r="K9950" s="9"/>
      <c r="L9950" s="9"/>
      <c r="M9950" s="9"/>
      <c r="N9950" s="9"/>
      <c r="O9950" s="12"/>
      <c r="P9950" s="9"/>
      <c r="Q9950" s="9"/>
    </row>
    <row r="9951" spans="1:17" x14ac:dyDescent="0.2">
      <c r="A9951" s="9"/>
      <c r="B9951" s="10"/>
      <c r="C9951" s="9"/>
      <c r="D9951" s="11"/>
      <c r="E9951" s="11"/>
      <c r="F9951" s="9"/>
      <c r="G9951" s="9"/>
      <c r="H9951" s="9"/>
      <c r="I9951" s="9"/>
      <c r="J9951" s="9"/>
      <c r="K9951" s="9"/>
      <c r="L9951" s="9"/>
      <c r="M9951" s="9"/>
      <c r="N9951" s="9"/>
      <c r="O9951" s="12"/>
      <c r="P9951" s="9"/>
      <c r="Q9951" s="9"/>
    </row>
    <row r="9952" spans="1:17" x14ac:dyDescent="0.2">
      <c r="A9952" s="9"/>
      <c r="B9952" s="10"/>
      <c r="C9952" s="9"/>
      <c r="D9952" s="11"/>
      <c r="E9952" s="11"/>
      <c r="F9952" s="9"/>
      <c r="G9952" s="9"/>
      <c r="H9952" s="9"/>
      <c r="I9952" s="9"/>
      <c r="J9952" s="9"/>
      <c r="K9952" s="9"/>
      <c r="L9952" s="9"/>
      <c r="M9952" s="9"/>
      <c r="N9952" s="9"/>
      <c r="O9952" s="12"/>
      <c r="P9952" s="9"/>
      <c r="Q9952" s="9"/>
    </row>
    <row r="9953" spans="1:17" x14ac:dyDescent="0.2">
      <c r="A9953" s="9"/>
      <c r="B9953" s="10"/>
      <c r="C9953" s="9"/>
      <c r="D9953" s="11"/>
      <c r="E9953" s="11"/>
      <c r="F9953" s="9"/>
      <c r="G9953" s="9"/>
      <c r="H9953" s="9"/>
      <c r="I9953" s="9"/>
      <c r="J9953" s="9"/>
      <c r="K9953" s="9"/>
      <c r="L9953" s="9"/>
      <c r="M9953" s="9"/>
      <c r="N9953" s="9"/>
      <c r="O9953" s="12"/>
      <c r="P9953" s="9"/>
      <c r="Q9953" s="9"/>
    </row>
    <row r="9954" spans="1:17" x14ac:dyDescent="0.2">
      <c r="A9954" s="9"/>
      <c r="B9954" s="10"/>
      <c r="C9954" s="9"/>
      <c r="D9954" s="11"/>
      <c r="E9954" s="11"/>
      <c r="F9954" s="9"/>
      <c r="G9954" s="9"/>
      <c r="H9954" s="9"/>
      <c r="I9954" s="9"/>
      <c r="J9954" s="9"/>
      <c r="K9954" s="9"/>
      <c r="L9954" s="9"/>
      <c r="M9954" s="9"/>
      <c r="N9954" s="9"/>
      <c r="O9954" s="12"/>
      <c r="P9954" s="9"/>
      <c r="Q9954" s="9"/>
    </row>
    <row r="9955" spans="1:17" x14ac:dyDescent="0.2">
      <c r="A9955" s="9"/>
      <c r="B9955" s="10"/>
      <c r="C9955" s="9"/>
      <c r="D9955" s="11"/>
      <c r="E9955" s="11"/>
      <c r="F9955" s="9"/>
      <c r="G9955" s="9"/>
      <c r="H9955" s="9"/>
      <c r="I9955" s="9"/>
      <c r="J9955" s="9"/>
      <c r="K9955" s="9"/>
      <c r="L9955" s="9"/>
      <c r="M9955" s="9"/>
      <c r="N9955" s="9"/>
      <c r="O9955" s="12"/>
      <c r="P9955" s="9"/>
      <c r="Q9955" s="9"/>
    </row>
    <row r="9956" spans="1:17" x14ac:dyDescent="0.2">
      <c r="A9956" s="9"/>
      <c r="B9956" s="10"/>
      <c r="C9956" s="9"/>
      <c r="D9956" s="11"/>
      <c r="E9956" s="11"/>
      <c r="F9956" s="9"/>
      <c r="G9956" s="9"/>
      <c r="H9956" s="9"/>
      <c r="I9956" s="9"/>
      <c r="J9956" s="9"/>
      <c r="K9956" s="9"/>
      <c r="L9956" s="9"/>
      <c r="M9956" s="9"/>
      <c r="N9956" s="9"/>
      <c r="O9956" s="12"/>
      <c r="P9956" s="9"/>
      <c r="Q9956" s="9"/>
    </row>
    <row r="9957" spans="1:17" x14ac:dyDescent="0.2">
      <c r="A9957" s="9"/>
      <c r="B9957" s="10"/>
      <c r="C9957" s="9"/>
      <c r="D9957" s="11"/>
      <c r="E9957" s="11"/>
      <c r="F9957" s="9"/>
      <c r="G9957" s="9"/>
      <c r="H9957" s="9"/>
      <c r="I9957" s="9"/>
      <c r="J9957" s="9"/>
      <c r="K9957" s="9"/>
      <c r="L9957" s="9"/>
      <c r="M9957" s="9"/>
      <c r="N9957" s="9"/>
      <c r="O9957" s="12"/>
      <c r="P9957" s="9"/>
      <c r="Q9957" s="9"/>
    </row>
    <row r="9958" spans="1:17" x14ac:dyDescent="0.2">
      <c r="A9958" s="9"/>
      <c r="B9958" s="10"/>
      <c r="C9958" s="9"/>
      <c r="D9958" s="11"/>
      <c r="E9958" s="11"/>
      <c r="F9958" s="9"/>
      <c r="G9958" s="9"/>
      <c r="H9958" s="9"/>
      <c r="I9958" s="9"/>
      <c r="J9958" s="9"/>
      <c r="K9958" s="9"/>
      <c r="L9958" s="9"/>
      <c r="M9958" s="9"/>
      <c r="N9958" s="9"/>
      <c r="O9958" s="12"/>
      <c r="P9958" s="9"/>
      <c r="Q9958" s="9"/>
    </row>
    <row r="9959" spans="1:17" x14ac:dyDescent="0.2">
      <c r="A9959" s="9"/>
      <c r="B9959" s="10"/>
      <c r="C9959" s="9"/>
      <c r="D9959" s="11"/>
      <c r="E9959" s="11"/>
      <c r="F9959" s="9"/>
      <c r="G9959" s="9"/>
      <c r="H9959" s="9"/>
      <c r="I9959" s="9"/>
      <c r="J9959" s="9"/>
      <c r="K9959" s="9"/>
      <c r="L9959" s="9"/>
      <c r="M9959" s="9"/>
      <c r="N9959" s="9"/>
      <c r="O9959" s="12"/>
      <c r="P9959" s="9"/>
      <c r="Q9959" s="9"/>
    </row>
    <row r="9960" spans="1:17" x14ac:dyDescent="0.2">
      <c r="A9960" s="9"/>
      <c r="B9960" s="10"/>
      <c r="C9960" s="9"/>
      <c r="D9960" s="11"/>
      <c r="E9960" s="11"/>
      <c r="F9960" s="9"/>
      <c r="G9960" s="9"/>
      <c r="H9960" s="9"/>
      <c r="I9960" s="9"/>
      <c r="J9960" s="9"/>
      <c r="K9960" s="9"/>
      <c r="L9960" s="9"/>
      <c r="M9960" s="9"/>
      <c r="N9960" s="9"/>
      <c r="O9960" s="12"/>
      <c r="P9960" s="9"/>
      <c r="Q9960" s="9"/>
    </row>
    <row r="9961" spans="1:17" x14ac:dyDescent="0.2">
      <c r="A9961" s="9"/>
      <c r="B9961" s="10"/>
      <c r="C9961" s="9"/>
      <c r="D9961" s="11"/>
      <c r="E9961" s="11"/>
      <c r="F9961" s="9"/>
      <c r="G9961" s="9"/>
      <c r="H9961" s="9"/>
      <c r="I9961" s="9"/>
      <c r="J9961" s="9"/>
      <c r="K9961" s="9"/>
      <c r="L9961" s="9"/>
      <c r="M9961" s="9"/>
      <c r="N9961" s="9"/>
      <c r="O9961" s="12"/>
      <c r="P9961" s="9"/>
      <c r="Q9961" s="9"/>
    </row>
    <row r="9962" spans="1:17" x14ac:dyDescent="0.2">
      <c r="A9962" s="9"/>
      <c r="B9962" s="10"/>
      <c r="C9962" s="9"/>
      <c r="D9962" s="11"/>
      <c r="E9962" s="11"/>
      <c r="F9962" s="9"/>
      <c r="G9962" s="9"/>
      <c r="H9962" s="9"/>
      <c r="I9962" s="9"/>
      <c r="J9962" s="9"/>
      <c r="K9962" s="9"/>
      <c r="L9962" s="9"/>
      <c r="M9962" s="9"/>
      <c r="N9962" s="9"/>
      <c r="O9962" s="12"/>
      <c r="P9962" s="9"/>
      <c r="Q9962" s="9"/>
    </row>
    <row r="9963" spans="1:17" x14ac:dyDescent="0.2">
      <c r="A9963" s="9"/>
      <c r="B9963" s="10"/>
      <c r="C9963" s="9"/>
      <c r="D9963" s="11"/>
      <c r="E9963" s="11"/>
      <c r="F9963" s="9"/>
      <c r="G9963" s="9"/>
      <c r="H9963" s="9"/>
      <c r="I9963" s="9"/>
      <c r="J9963" s="9"/>
      <c r="K9963" s="9"/>
      <c r="L9963" s="9"/>
      <c r="M9963" s="9"/>
      <c r="N9963" s="9"/>
      <c r="O9963" s="12"/>
      <c r="P9963" s="9"/>
      <c r="Q9963" s="9"/>
    </row>
    <row r="9964" spans="1:17" x14ac:dyDescent="0.2">
      <c r="A9964" s="9"/>
      <c r="B9964" s="10"/>
      <c r="C9964" s="9"/>
      <c r="D9964" s="11"/>
      <c r="E9964" s="11"/>
      <c r="F9964" s="9"/>
      <c r="G9964" s="9"/>
      <c r="H9964" s="9"/>
      <c r="I9964" s="9"/>
      <c r="J9964" s="9"/>
      <c r="K9964" s="9"/>
      <c r="L9964" s="9"/>
      <c r="M9964" s="9"/>
      <c r="N9964" s="9"/>
      <c r="O9964" s="12"/>
      <c r="P9964" s="9"/>
      <c r="Q9964" s="9"/>
    </row>
    <row r="9965" spans="1:17" x14ac:dyDescent="0.2">
      <c r="A9965" s="9"/>
      <c r="B9965" s="10"/>
      <c r="C9965" s="9"/>
      <c r="D9965" s="11"/>
      <c r="E9965" s="11"/>
      <c r="F9965" s="9"/>
      <c r="G9965" s="9"/>
      <c r="H9965" s="9"/>
      <c r="I9965" s="9"/>
      <c r="J9965" s="9"/>
      <c r="K9965" s="9"/>
      <c r="L9965" s="9"/>
      <c r="M9965" s="9"/>
      <c r="N9965" s="9"/>
      <c r="O9965" s="12"/>
      <c r="P9965" s="9"/>
      <c r="Q9965" s="9"/>
    </row>
    <row r="9966" spans="1:17" x14ac:dyDescent="0.2">
      <c r="A9966" s="9"/>
      <c r="B9966" s="10"/>
      <c r="C9966" s="9"/>
      <c r="D9966" s="11"/>
      <c r="E9966" s="11"/>
      <c r="F9966" s="9"/>
      <c r="G9966" s="9"/>
      <c r="H9966" s="9"/>
      <c r="I9966" s="9"/>
      <c r="J9966" s="9"/>
      <c r="K9966" s="9"/>
      <c r="L9966" s="9"/>
      <c r="M9966" s="9"/>
      <c r="N9966" s="9"/>
      <c r="O9966" s="12"/>
      <c r="P9966" s="9"/>
      <c r="Q9966" s="9"/>
    </row>
    <row r="9967" spans="1:17" x14ac:dyDescent="0.2">
      <c r="A9967" s="9"/>
      <c r="B9967" s="10"/>
      <c r="C9967" s="9"/>
      <c r="D9967" s="11"/>
      <c r="E9967" s="11"/>
      <c r="F9967" s="9"/>
      <c r="G9967" s="9"/>
      <c r="H9967" s="9"/>
      <c r="I9967" s="9"/>
      <c r="J9967" s="9"/>
      <c r="K9967" s="9"/>
      <c r="L9967" s="9"/>
      <c r="M9967" s="9"/>
      <c r="N9967" s="9"/>
      <c r="O9967" s="12"/>
      <c r="P9967" s="9"/>
      <c r="Q9967" s="9"/>
    </row>
    <row r="9968" spans="1:17" x14ac:dyDescent="0.2">
      <c r="A9968" s="9"/>
      <c r="B9968" s="10"/>
      <c r="C9968" s="9"/>
      <c r="D9968" s="11"/>
      <c r="E9968" s="11"/>
      <c r="F9968" s="9"/>
      <c r="G9968" s="9"/>
      <c r="H9968" s="9"/>
      <c r="I9968" s="9"/>
      <c r="J9968" s="9"/>
      <c r="K9968" s="9"/>
      <c r="L9968" s="9"/>
      <c r="M9968" s="9"/>
      <c r="N9968" s="9"/>
      <c r="O9968" s="12"/>
      <c r="P9968" s="9"/>
      <c r="Q9968" s="9"/>
    </row>
    <row r="9969" spans="1:17" x14ac:dyDescent="0.2">
      <c r="A9969" s="9"/>
      <c r="B9969" s="10"/>
      <c r="C9969" s="9"/>
      <c r="D9969" s="11"/>
      <c r="E9969" s="11"/>
      <c r="F9969" s="9"/>
      <c r="G9969" s="9"/>
      <c r="H9969" s="9"/>
      <c r="I9969" s="9"/>
      <c r="J9969" s="9"/>
      <c r="K9969" s="9"/>
      <c r="L9969" s="9"/>
      <c r="M9969" s="9"/>
      <c r="N9969" s="9"/>
      <c r="O9969" s="12"/>
      <c r="P9969" s="9"/>
      <c r="Q9969" s="9"/>
    </row>
    <row r="9970" spans="1:17" x14ac:dyDescent="0.2">
      <c r="A9970" s="9"/>
      <c r="B9970" s="10"/>
      <c r="C9970" s="9"/>
      <c r="D9970" s="11"/>
      <c r="E9970" s="11"/>
      <c r="F9970" s="9"/>
      <c r="G9970" s="9"/>
      <c r="H9970" s="9"/>
      <c r="I9970" s="9"/>
      <c r="J9970" s="9"/>
      <c r="K9970" s="9"/>
      <c r="L9970" s="9"/>
      <c r="M9970" s="9"/>
      <c r="N9970" s="9"/>
      <c r="O9970" s="12"/>
      <c r="P9970" s="9"/>
      <c r="Q9970" s="9"/>
    </row>
    <row r="9971" spans="1:17" x14ac:dyDescent="0.2">
      <c r="A9971" s="9"/>
      <c r="B9971" s="10"/>
      <c r="C9971" s="9"/>
      <c r="D9971" s="11"/>
      <c r="E9971" s="11"/>
      <c r="F9971" s="9"/>
      <c r="G9971" s="9"/>
      <c r="H9971" s="9"/>
      <c r="I9971" s="9"/>
      <c r="J9971" s="9"/>
      <c r="K9971" s="9"/>
      <c r="L9971" s="9"/>
      <c r="M9971" s="9"/>
      <c r="N9971" s="9"/>
      <c r="O9971" s="12"/>
      <c r="P9971" s="9"/>
      <c r="Q9971" s="9"/>
    </row>
    <row r="9972" spans="1:17" x14ac:dyDescent="0.2">
      <c r="A9972" s="9"/>
      <c r="B9972" s="10"/>
      <c r="C9972" s="9"/>
      <c r="D9972" s="11"/>
      <c r="E9972" s="11"/>
      <c r="F9972" s="9"/>
      <c r="G9972" s="9"/>
      <c r="H9972" s="9"/>
      <c r="I9972" s="9"/>
      <c r="J9972" s="9"/>
      <c r="K9972" s="9"/>
      <c r="L9972" s="9"/>
      <c r="M9972" s="9"/>
      <c r="N9972" s="9"/>
      <c r="O9972" s="12"/>
      <c r="P9972" s="9"/>
      <c r="Q9972" s="9"/>
    </row>
    <row r="9973" spans="1:17" x14ac:dyDescent="0.2">
      <c r="A9973" s="9"/>
      <c r="B9973" s="10"/>
      <c r="C9973" s="9"/>
      <c r="D9973" s="11"/>
      <c r="E9973" s="11"/>
      <c r="F9973" s="9"/>
      <c r="G9973" s="9"/>
      <c r="H9973" s="9"/>
      <c r="I9973" s="9"/>
      <c r="J9973" s="9"/>
      <c r="K9973" s="9"/>
      <c r="L9973" s="9"/>
      <c r="M9973" s="9"/>
      <c r="N9973" s="9"/>
      <c r="O9973" s="12"/>
      <c r="P9973" s="9"/>
      <c r="Q9973" s="9"/>
    </row>
    <row r="9974" spans="1:17" x14ac:dyDescent="0.2">
      <c r="A9974" s="9"/>
      <c r="B9974" s="10"/>
      <c r="C9974" s="9"/>
      <c r="D9974" s="11"/>
      <c r="E9974" s="11"/>
      <c r="F9974" s="9"/>
      <c r="G9974" s="9"/>
      <c r="H9974" s="9"/>
      <c r="I9974" s="9"/>
      <c r="J9974" s="9"/>
      <c r="K9974" s="9"/>
      <c r="L9974" s="9"/>
      <c r="M9974" s="9"/>
      <c r="N9974" s="9"/>
      <c r="O9974" s="12"/>
      <c r="P9974" s="9"/>
      <c r="Q9974" s="9"/>
    </row>
    <row r="9975" spans="1:17" x14ac:dyDescent="0.2">
      <c r="A9975" s="9"/>
      <c r="B9975" s="10"/>
      <c r="C9975" s="9"/>
      <c r="D9975" s="11"/>
      <c r="E9975" s="11"/>
      <c r="F9975" s="9"/>
      <c r="G9975" s="9"/>
      <c r="H9975" s="9"/>
      <c r="I9975" s="9"/>
      <c r="J9975" s="9"/>
      <c r="K9975" s="9"/>
      <c r="L9975" s="9"/>
      <c r="M9975" s="9"/>
      <c r="N9975" s="9"/>
      <c r="O9975" s="12"/>
      <c r="P9975" s="9"/>
      <c r="Q9975" s="9"/>
    </row>
    <row r="9976" spans="1:17" x14ac:dyDescent="0.2">
      <c r="A9976" s="9"/>
      <c r="B9976" s="10"/>
      <c r="C9976" s="9"/>
      <c r="D9976" s="11"/>
      <c r="E9976" s="11"/>
      <c r="F9976" s="9"/>
      <c r="G9976" s="9"/>
      <c r="H9976" s="9"/>
      <c r="I9976" s="9"/>
      <c r="J9976" s="9"/>
      <c r="K9976" s="9"/>
      <c r="L9976" s="9"/>
      <c r="M9976" s="9"/>
      <c r="N9976" s="9"/>
      <c r="O9976" s="12"/>
      <c r="P9976" s="9"/>
      <c r="Q9976" s="9"/>
    </row>
    <row r="9977" spans="1:17" x14ac:dyDescent="0.2">
      <c r="A9977" s="9"/>
      <c r="B9977" s="10"/>
      <c r="C9977" s="9"/>
      <c r="D9977" s="11"/>
      <c r="E9977" s="11"/>
      <c r="F9977" s="9"/>
      <c r="G9977" s="9"/>
      <c r="H9977" s="9"/>
      <c r="I9977" s="9"/>
      <c r="J9977" s="9"/>
      <c r="K9977" s="9"/>
      <c r="L9977" s="9"/>
      <c r="M9977" s="9"/>
      <c r="N9977" s="9"/>
      <c r="O9977" s="12"/>
      <c r="P9977" s="9"/>
      <c r="Q9977" s="9"/>
    </row>
    <row r="9978" spans="1:17" x14ac:dyDescent="0.2">
      <c r="A9978" s="9"/>
      <c r="B9978" s="10"/>
      <c r="C9978" s="9"/>
      <c r="D9978" s="11"/>
      <c r="E9978" s="11"/>
      <c r="F9978" s="9"/>
      <c r="G9978" s="9"/>
      <c r="H9978" s="9"/>
      <c r="I9978" s="9"/>
      <c r="J9978" s="9"/>
      <c r="K9978" s="9"/>
      <c r="L9978" s="9"/>
      <c r="M9978" s="9"/>
      <c r="N9978" s="9"/>
      <c r="O9978" s="12"/>
      <c r="P9978" s="9"/>
      <c r="Q9978" s="9"/>
    </row>
    <row r="9979" spans="1:17" x14ac:dyDescent="0.2">
      <c r="A9979" s="9"/>
      <c r="B9979" s="10"/>
      <c r="C9979" s="9"/>
      <c r="D9979" s="11"/>
      <c r="E9979" s="11"/>
      <c r="F9979" s="9"/>
      <c r="G9979" s="9"/>
      <c r="H9979" s="9"/>
      <c r="I9979" s="9"/>
      <c r="J9979" s="9"/>
      <c r="K9979" s="9"/>
      <c r="L9979" s="9"/>
      <c r="M9979" s="9"/>
      <c r="N9979" s="9"/>
      <c r="O9979" s="12"/>
      <c r="P9979" s="9"/>
      <c r="Q9979" s="9"/>
    </row>
    <row r="9980" spans="1:17" x14ac:dyDescent="0.2">
      <c r="A9980" s="9"/>
      <c r="B9980" s="10"/>
      <c r="C9980" s="9"/>
      <c r="D9980" s="11"/>
      <c r="E9980" s="11"/>
      <c r="F9980" s="9"/>
      <c r="G9980" s="9"/>
      <c r="H9980" s="9"/>
      <c r="I9980" s="9"/>
      <c r="J9980" s="9"/>
      <c r="K9980" s="9"/>
      <c r="L9980" s="9"/>
      <c r="M9980" s="9"/>
      <c r="N9980" s="9"/>
      <c r="O9980" s="12"/>
      <c r="P9980" s="9"/>
      <c r="Q9980" s="9"/>
    </row>
    <row r="9981" spans="1:17" x14ac:dyDescent="0.2">
      <c r="A9981" s="9"/>
      <c r="B9981" s="10"/>
      <c r="C9981" s="9"/>
      <c r="D9981" s="11"/>
      <c r="E9981" s="11"/>
      <c r="F9981" s="9"/>
      <c r="G9981" s="9"/>
      <c r="H9981" s="9"/>
      <c r="I9981" s="9"/>
      <c r="J9981" s="9"/>
      <c r="K9981" s="9"/>
      <c r="L9981" s="9"/>
      <c r="M9981" s="9"/>
      <c r="N9981" s="9"/>
      <c r="O9981" s="12"/>
      <c r="P9981" s="9"/>
      <c r="Q9981" s="9"/>
    </row>
    <row r="9982" spans="1:17" x14ac:dyDescent="0.2">
      <c r="A9982" s="9"/>
      <c r="B9982" s="10"/>
      <c r="C9982" s="9"/>
      <c r="D9982" s="11"/>
      <c r="E9982" s="11"/>
      <c r="F9982" s="9"/>
      <c r="G9982" s="9"/>
      <c r="H9982" s="9"/>
      <c r="I9982" s="9"/>
      <c r="J9982" s="9"/>
      <c r="K9982" s="9"/>
      <c r="L9982" s="9"/>
      <c r="M9982" s="9"/>
      <c r="N9982" s="9"/>
      <c r="O9982" s="12"/>
      <c r="P9982" s="9"/>
      <c r="Q9982" s="9"/>
    </row>
    <row r="9983" spans="1:17" x14ac:dyDescent="0.2">
      <c r="A9983" s="9"/>
      <c r="B9983" s="10"/>
      <c r="C9983" s="9"/>
      <c r="D9983" s="11"/>
      <c r="E9983" s="11"/>
      <c r="F9983" s="9"/>
      <c r="G9983" s="9"/>
      <c r="H9983" s="9"/>
      <c r="I9983" s="9"/>
      <c r="J9983" s="9"/>
      <c r="K9983" s="9"/>
      <c r="L9983" s="9"/>
      <c r="M9983" s="9"/>
      <c r="N9983" s="9"/>
      <c r="O9983" s="12"/>
      <c r="P9983" s="9"/>
      <c r="Q9983" s="9"/>
    </row>
    <row r="9984" spans="1:17" x14ac:dyDescent="0.2">
      <c r="A9984" s="9"/>
      <c r="B9984" s="10"/>
      <c r="C9984" s="9"/>
      <c r="D9984" s="11"/>
      <c r="E9984" s="11"/>
      <c r="F9984" s="9"/>
      <c r="G9984" s="9"/>
      <c r="H9984" s="9"/>
      <c r="I9984" s="9"/>
      <c r="J9984" s="9"/>
      <c r="K9984" s="9"/>
      <c r="L9984" s="9"/>
      <c r="M9984" s="9"/>
      <c r="N9984" s="9"/>
      <c r="O9984" s="12"/>
      <c r="P9984" s="9"/>
      <c r="Q9984" s="9"/>
    </row>
    <row r="9985" spans="1:17" x14ac:dyDescent="0.2">
      <c r="A9985" s="9"/>
      <c r="B9985" s="10"/>
      <c r="C9985" s="9"/>
      <c r="D9985" s="11"/>
      <c r="E9985" s="11"/>
      <c r="F9985" s="9"/>
      <c r="G9985" s="9"/>
      <c r="H9985" s="9"/>
      <c r="I9985" s="9"/>
      <c r="J9985" s="9"/>
      <c r="K9985" s="9"/>
      <c r="L9985" s="9"/>
      <c r="M9985" s="9"/>
      <c r="N9985" s="9"/>
      <c r="O9985" s="12"/>
      <c r="P9985" s="9"/>
      <c r="Q9985" s="9"/>
    </row>
    <row r="9986" spans="1:17" x14ac:dyDescent="0.2">
      <c r="A9986" s="9"/>
      <c r="B9986" s="10"/>
      <c r="C9986" s="9"/>
      <c r="D9986" s="11"/>
      <c r="E9986" s="11"/>
      <c r="F9986" s="9"/>
      <c r="G9986" s="9"/>
      <c r="H9986" s="9"/>
      <c r="I9986" s="9"/>
      <c r="J9986" s="9"/>
      <c r="K9986" s="9"/>
      <c r="L9986" s="9"/>
      <c r="M9986" s="9"/>
      <c r="N9986" s="9"/>
      <c r="O9986" s="12"/>
      <c r="P9986" s="9"/>
      <c r="Q9986" s="9"/>
    </row>
    <row r="9987" spans="1:17" x14ac:dyDescent="0.2">
      <c r="A9987" s="9"/>
      <c r="B9987" s="10"/>
      <c r="C9987" s="9"/>
      <c r="D9987" s="11"/>
      <c r="E9987" s="11"/>
      <c r="F9987" s="9"/>
      <c r="G9987" s="9"/>
      <c r="H9987" s="9"/>
      <c r="I9987" s="9"/>
      <c r="J9987" s="9"/>
      <c r="K9987" s="9"/>
      <c r="L9987" s="9"/>
      <c r="M9987" s="9"/>
      <c r="N9987" s="9"/>
      <c r="O9987" s="12"/>
      <c r="P9987" s="9"/>
      <c r="Q9987" s="9"/>
    </row>
    <row r="9988" spans="1:17" x14ac:dyDescent="0.2">
      <c r="A9988" s="9"/>
      <c r="B9988" s="10"/>
      <c r="C9988" s="9"/>
      <c r="D9988" s="11"/>
      <c r="E9988" s="11"/>
      <c r="F9988" s="9"/>
      <c r="G9988" s="9"/>
      <c r="H9988" s="9"/>
      <c r="I9988" s="9"/>
      <c r="J9988" s="9"/>
      <c r="K9988" s="9"/>
      <c r="L9988" s="9"/>
      <c r="M9988" s="9"/>
      <c r="N9988" s="9"/>
      <c r="O9988" s="12"/>
      <c r="P9988" s="9"/>
      <c r="Q9988" s="9"/>
    </row>
    <row r="9989" spans="1:17" x14ac:dyDescent="0.2">
      <c r="A9989" s="9"/>
      <c r="B9989" s="10"/>
      <c r="C9989" s="9"/>
      <c r="D9989" s="11"/>
      <c r="E9989" s="11"/>
      <c r="F9989" s="9"/>
      <c r="G9989" s="9"/>
      <c r="H9989" s="9"/>
      <c r="I9989" s="9"/>
      <c r="J9989" s="9"/>
      <c r="K9989" s="9"/>
      <c r="L9989" s="9"/>
      <c r="M9989" s="9"/>
      <c r="N9989" s="9"/>
      <c r="O9989" s="12"/>
      <c r="P9989" s="9"/>
      <c r="Q9989" s="9"/>
    </row>
    <row r="9990" spans="1:17" x14ac:dyDescent="0.2">
      <c r="A9990" s="9"/>
      <c r="B9990" s="10"/>
      <c r="C9990" s="9"/>
      <c r="D9990" s="11"/>
      <c r="E9990" s="11"/>
      <c r="F9990" s="9"/>
      <c r="G9990" s="9"/>
      <c r="H9990" s="9"/>
      <c r="I9990" s="9"/>
      <c r="J9990" s="9"/>
      <c r="K9990" s="9"/>
      <c r="L9990" s="9"/>
      <c r="M9990" s="9"/>
      <c r="N9990" s="9"/>
      <c r="O9990" s="12"/>
      <c r="P9990" s="9"/>
      <c r="Q9990" s="9"/>
    </row>
    <row r="9991" spans="1:17" x14ac:dyDescent="0.2">
      <c r="A9991" s="9"/>
      <c r="B9991" s="10"/>
      <c r="C9991" s="9"/>
      <c r="D9991" s="11"/>
      <c r="E9991" s="11"/>
      <c r="F9991" s="9"/>
      <c r="G9991" s="9"/>
      <c r="H9991" s="9"/>
      <c r="I9991" s="9"/>
      <c r="J9991" s="9"/>
      <c r="K9991" s="9"/>
      <c r="L9991" s="9"/>
      <c r="M9991" s="9"/>
      <c r="N9991" s="9"/>
      <c r="O9991" s="12"/>
      <c r="P9991" s="9"/>
      <c r="Q9991" s="9"/>
    </row>
    <row r="9992" spans="1:17" x14ac:dyDescent="0.2">
      <c r="A9992" s="9"/>
      <c r="B9992" s="10"/>
      <c r="C9992" s="9"/>
      <c r="D9992" s="11"/>
      <c r="E9992" s="11"/>
      <c r="F9992" s="9"/>
      <c r="G9992" s="9"/>
      <c r="H9992" s="9"/>
      <c r="I9992" s="9"/>
      <c r="J9992" s="9"/>
      <c r="K9992" s="9"/>
      <c r="L9992" s="9"/>
      <c r="M9992" s="9"/>
      <c r="N9992" s="9"/>
      <c r="O9992" s="12"/>
      <c r="P9992" s="9"/>
      <c r="Q9992" s="9"/>
    </row>
    <row r="9993" spans="1:17" x14ac:dyDescent="0.2">
      <c r="A9993" s="9"/>
      <c r="B9993" s="10"/>
      <c r="C9993" s="9"/>
      <c r="D9993" s="11"/>
      <c r="E9993" s="11"/>
      <c r="F9993" s="9"/>
      <c r="G9993" s="9"/>
      <c r="H9993" s="9"/>
      <c r="I9993" s="9"/>
      <c r="J9993" s="9"/>
      <c r="K9993" s="9"/>
      <c r="L9993" s="9"/>
      <c r="M9993" s="9"/>
      <c r="N9993" s="9"/>
      <c r="O9993" s="12"/>
      <c r="P9993" s="9"/>
      <c r="Q9993" s="9"/>
    </row>
    <row r="9994" spans="1:17" x14ac:dyDescent="0.2">
      <c r="A9994" s="9"/>
      <c r="B9994" s="10"/>
      <c r="C9994" s="9"/>
      <c r="D9994" s="11"/>
      <c r="E9994" s="11"/>
      <c r="F9994" s="9"/>
      <c r="G9994" s="9"/>
      <c r="H9994" s="9"/>
      <c r="I9994" s="9"/>
      <c r="J9994" s="9"/>
      <c r="K9994" s="9"/>
      <c r="L9994" s="9"/>
      <c r="M9994" s="9"/>
      <c r="N9994" s="9"/>
      <c r="O9994" s="12"/>
      <c r="P9994" s="9"/>
      <c r="Q9994" s="9"/>
    </row>
    <row r="9995" spans="1:17" x14ac:dyDescent="0.2">
      <c r="A9995" s="9"/>
      <c r="B9995" s="10"/>
      <c r="C9995" s="9"/>
      <c r="D9995" s="11"/>
      <c r="E9995" s="11"/>
      <c r="F9995" s="9"/>
      <c r="G9995" s="9"/>
      <c r="H9995" s="9"/>
      <c r="I9995" s="9"/>
      <c r="J9995" s="9"/>
      <c r="K9995" s="9"/>
      <c r="L9995" s="9"/>
      <c r="M9995" s="9"/>
      <c r="N9995" s="9"/>
      <c r="O9995" s="12"/>
      <c r="P9995" s="9"/>
      <c r="Q9995" s="9"/>
    </row>
    <row r="9996" spans="1:17" x14ac:dyDescent="0.2">
      <c r="A9996" s="9"/>
      <c r="B9996" s="10"/>
      <c r="C9996" s="9"/>
      <c r="D9996" s="11"/>
      <c r="E9996" s="11"/>
      <c r="F9996" s="9"/>
      <c r="G9996" s="9"/>
      <c r="H9996" s="9"/>
      <c r="I9996" s="9"/>
      <c r="J9996" s="9"/>
      <c r="K9996" s="9"/>
      <c r="L9996" s="9"/>
      <c r="M9996" s="9"/>
      <c r="N9996" s="9"/>
      <c r="O9996" s="12"/>
      <c r="P9996" s="9"/>
      <c r="Q9996" s="9"/>
    </row>
    <row r="9997" spans="1:17" x14ac:dyDescent="0.2">
      <c r="A9997" s="9"/>
      <c r="B9997" s="10"/>
      <c r="C9997" s="9"/>
      <c r="D9997" s="11"/>
      <c r="E9997" s="11"/>
      <c r="F9997" s="9"/>
      <c r="G9997" s="9"/>
      <c r="H9997" s="9"/>
      <c r="I9997" s="9"/>
      <c r="J9997" s="9"/>
      <c r="K9997" s="9"/>
      <c r="L9997" s="9"/>
      <c r="M9997" s="9"/>
      <c r="N9997" s="9"/>
      <c r="O9997" s="12"/>
      <c r="P9997" s="9"/>
      <c r="Q9997" s="9"/>
    </row>
    <row r="9998" spans="1:17" x14ac:dyDescent="0.2">
      <c r="A9998" s="9"/>
      <c r="B9998" s="10"/>
      <c r="C9998" s="9"/>
      <c r="D9998" s="11"/>
      <c r="E9998" s="11"/>
      <c r="F9998" s="9"/>
      <c r="G9998" s="9"/>
      <c r="H9998" s="9"/>
      <c r="I9998" s="9"/>
      <c r="J9998" s="9"/>
      <c r="K9998" s="9"/>
      <c r="L9998" s="9"/>
      <c r="M9998" s="9"/>
      <c r="N9998" s="9"/>
      <c r="O9998" s="12"/>
      <c r="P9998" s="9"/>
      <c r="Q9998" s="9"/>
    </row>
    <row r="9999" spans="1:17" x14ac:dyDescent="0.2">
      <c r="A9999" s="9"/>
      <c r="B9999" s="10"/>
      <c r="C9999" s="9"/>
      <c r="D9999" s="11"/>
      <c r="E9999" s="11"/>
      <c r="F9999" s="9"/>
      <c r="G9999" s="9"/>
      <c r="H9999" s="9"/>
      <c r="I9999" s="9"/>
      <c r="J9999" s="9"/>
      <c r="K9999" s="9"/>
      <c r="L9999" s="9"/>
      <c r="M9999" s="9"/>
      <c r="N9999" s="9"/>
      <c r="O9999" s="12"/>
      <c r="P9999" s="9"/>
      <c r="Q9999" s="9"/>
    </row>
    <row r="10000" spans="1:17" x14ac:dyDescent="0.2">
      <c r="A10000" s="9"/>
      <c r="B10000" s="10"/>
      <c r="C10000" s="9"/>
      <c r="D10000" s="11"/>
      <c r="E10000" s="11"/>
      <c r="F10000" s="9"/>
      <c r="G10000" s="9"/>
      <c r="H10000" s="9"/>
      <c r="I10000" s="9"/>
      <c r="J10000" s="9"/>
      <c r="K10000" s="9"/>
      <c r="L10000" s="9"/>
      <c r="M10000" s="9"/>
      <c r="N10000" s="9"/>
      <c r="O10000" s="12"/>
      <c r="P10000" s="9"/>
      <c r="Q10000" s="9"/>
    </row>
    <row r="10001" spans="1:17" x14ac:dyDescent="0.2">
      <c r="A10001" s="9"/>
      <c r="B10001" s="10"/>
      <c r="C10001" s="9"/>
      <c r="D10001" s="11"/>
      <c r="E10001" s="11"/>
      <c r="F10001" s="9"/>
      <c r="G10001" s="9"/>
      <c r="H10001" s="9"/>
      <c r="I10001" s="9"/>
      <c r="J10001" s="9"/>
      <c r="K10001" s="9"/>
      <c r="L10001" s="9"/>
      <c r="M10001" s="9"/>
      <c r="N10001" s="9"/>
      <c r="O10001" s="12"/>
      <c r="P10001" s="9"/>
      <c r="Q10001" s="9"/>
    </row>
    <row r="10002" spans="1:17" x14ac:dyDescent="0.2">
      <c r="A10002" s="9"/>
      <c r="B10002" s="10"/>
      <c r="C10002" s="9"/>
      <c r="D10002" s="11"/>
      <c r="E10002" s="11"/>
      <c r="F10002" s="9"/>
      <c r="G10002" s="9"/>
      <c r="H10002" s="9"/>
      <c r="I10002" s="9"/>
      <c r="J10002" s="9"/>
      <c r="K10002" s="9"/>
      <c r="L10002" s="9"/>
      <c r="M10002" s="9"/>
      <c r="N10002" s="9"/>
      <c r="O10002" s="12"/>
      <c r="P10002" s="9"/>
      <c r="Q10002" s="9"/>
    </row>
    <row r="10003" spans="1:17" x14ac:dyDescent="0.2">
      <c r="A10003" s="9"/>
      <c r="B10003" s="10"/>
      <c r="C10003" s="9"/>
      <c r="D10003" s="11"/>
      <c r="E10003" s="11"/>
      <c r="F10003" s="9"/>
      <c r="G10003" s="9"/>
      <c r="H10003" s="9"/>
      <c r="I10003" s="9"/>
      <c r="J10003" s="9"/>
      <c r="K10003" s="9"/>
      <c r="L10003" s="9"/>
      <c r="M10003" s="9"/>
      <c r="N10003" s="9"/>
      <c r="O10003" s="12"/>
      <c r="P10003" s="9"/>
      <c r="Q10003" s="9"/>
    </row>
    <row r="10004" spans="1:17" x14ac:dyDescent="0.2">
      <c r="A10004" s="9"/>
      <c r="B10004" s="10"/>
      <c r="C10004" s="9"/>
      <c r="D10004" s="11"/>
      <c r="E10004" s="11"/>
      <c r="F10004" s="9"/>
      <c r="G10004" s="9"/>
      <c r="H10004" s="9"/>
      <c r="I10004" s="9"/>
      <c r="J10004" s="9"/>
      <c r="K10004" s="9"/>
      <c r="L10004" s="9"/>
      <c r="M10004" s="9"/>
      <c r="N10004" s="9"/>
      <c r="O10004" s="12"/>
      <c r="P10004" s="9"/>
      <c r="Q10004" s="9"/>
    </row>
    <row r="10005" spans="1:17" x14ac:dyDescent="0.2">
      <c r="A10005" s="9"/>
      <c r="B10005" s="10"/>
      <c r="C10005" s="9"/>
      <c r="D10005" s="11"/>
      <c r="E10005" s="11"/>
      <c r="F10005" s="9"/>
      <c r="G10005" s="9"/>
      <c r="H10005" s="9"/>
      <c r="I10005" s="9"/>
      <c r="J10005" s="9"/>
      <c r="K10005" s="9"/>
      <c r="L10005" s="9"/>
      <c r="M10005" s="9"/>
      <c r="N10005" s="9"/>
      <c r="O10005" s="12"/>
      <c r="P10005" s="9"/>
      <c r="Q10005" s="9"/>
    </row>
    <row r="10006" spans="1:17" x14ac:dyDescent="0.2">
      <c r="A10006" s="9"/>
      <c r="B10006" s="10"/>
      <c r="C10006" s="9"/>
      <c r="D10006" s="11"/>
      <c r="E10006" s="11"/>
      <c r="F10006" s="9"/>
      <c r="G10006" s="9"/>
      <c r="H10006" s="9"/>
      <c r="I10006" s="9"/>
      <c r="J10006" s="9"/>
      <c r="K10006" s="9"/>
      <c r="L10006" s="9"/>
      <c r="M10006" s="9"/>
      <c r="N10006" s="9"/>
      <c r="O10006" s="12"/>
      <c r="P10006" s="9"/>
      <c r="Q10006" s="9"/>
    </row>
    <row r="10007" spans="1:17" x14ac:dyDescent="0.2">
      <c r="A10007" s="9"/>
      <c r="B10007" s="10"/>
      <c r="C10007" s="9"/>
      <c r="D10007" s="11"/>
      <c r="E10007" s="11"/>
      <c r="F10007" s="9"/>
      <c r="G10007" s="9"/>
      <c r="H10007" s="9"/>
      <c r="I10007" s="9"/>
      <c r="J10007" s="9"/>
      <c r="K10007" s="9"/>
      <c r="L10007" s="9"/>
      <c r="M10007" s="9"/>
      <c r="N10007" s="9"/>
      <c r="O10007" s="12"/>
      <c r="P10007" s="9"/>
      <c r="Q10007" s="9"/>
    </row>
    <row r="10008" spans="1:17" x14ac:dyDescent="0.2">
      <c r="A10008" s="9"/>
      <c r="B10008" s="10"/>
      <c r="C10008" s="9"/>
      <c r="D10008" s="11"/>
      <c r="E10008" s="11"/>
      <c r="F10008" s="9"/>
      <c r="G10008" s="9"/>
      <c r="H10008" s="9"/>
      <c r="I10008" s="9"/>
      <c r="J10008" s="9"/>
      <c r="K10008" s="9"/>
      <c r="L10008" s="9"/>
      <c r="M10008" s="9"/>
      <c r="N10008" s="9"/>
      <c r="O10008" s="12"/>
      <c r="P10008" s="9"/>
      <c r="Q10008" s="9"/>
    </row>
    <row r="10009" spans="1:17" x14ac:dyDescent="0.2">
      <c r="A10009" s="9"/>
      <c r="B10009" s="10"/>
      <c r="C10009" s="9"/>
      <c r="D10009" s="11"/>
      <c r="E10009" s="11"/>
      <c r="F10009" s="9"/>
      <c r="G10009" s="9"/>
      <c r="H10009" s="9"/>
      <c r="I10009" s="9"/>
      <c r="J10009" s="9"/>
      <c r="K10009" s="9"/>
      <c r="L10009" s="9"/>
      <c r="M10009" s="9"/>
      <c r="N10009" s="9"/>
      <c r="O10009" s="12"/>
      <c r="P10009" s="9"/>
      <c r="Q10009" s="9"/>
    </row>
    <row r="10010" spans="1:17" x14ac:dyDescent="0.2">
      <c r="A10010" s="9"/>
      <c r="B10010" s="10"/>
      <c r="C10010" s="9"/>
      <c r="D10010" s="11"/>
      <c r="E10010" s="11"/>
      <c r="F10010" s="9"/>
      <c r="G10010" s="9"/>
      <c r="H10010" s="9"/>
      <c r="I10010" s="9"/>
      <c r="J10010" s="9"/>
      <c r="K10010" s="9"/>
      <c r="L10010" s="9"/>
      <c r="M10010" s="9"/>
      <c r="N10010" s="9"/>
      <c r="O10010" s="12"/>
      <c r="P10010" s="9"/>
      <c r="Q10010" s="9"/>
    </row>
    <row r="10011" spans="1:17" x14ac:dyDescent="0.2">
      <c r="A10011" s="9"/>
      <c r="B10011" s="10"/>
      <c r="C10011" s="9"/>
      <c r="D10011" s="11"/>
      <c r="E10011" s="11"/>
      <c r="F10011" s="9"/>
      <c r="G10011" s="9"/>
      <c r="H10011" s="9"/>
      <c r="I10011" s="9"/>
      <c r="J10011" s="9"/>
      <c r="K10011" s="9"/>
      <c r="L10011" s="9"/>
      <c r="M10011" s="9"/>
      <c r="N10011" s="9"/>
      <c r="O10011" s="12"/>
      <c r="P10011" s="9"/>
      <c r="Q10011" s="9"/>
    </row>
    <row r="10012" spans="1:17" x14ac:dyDescent="0.2">
      <c r="A10012" s="9"/>
      <c r="B10012" s="10"/>
      <c r="C10012" s="9"/>
      <c r="D10012" s="11"/>
      <c r="E10012" s="11"/>
      <c r="F10012" s="9"/>
      <c r="G10012" s="9"/>
      <c r="H10012" s="9"/>
      <c r="I10012" s="9"/>
      <c r="J10012" s="9"/>
      <c r="K10012" s="9"/>
      <c r="L10012" s="9"/>
      <c r="M10012" s="9"/>
      <c r="N10012" s="9"/>
      <c r="O10012" s="12"/>
      <c r="P10012" s="9"/>
      <c r="Q10012" s="9"/>
    </row>
    <row r="10013" spans="1:17" x14ac:dyDescent="0.2">
      <c r="A10013" s="9"/>
      <c r="B10013" s="10"/>
      <c r="C10013" s="9"/>
      <c r="D10013" s="11"/>
      <c r="E10013" s="11"/>
      <c r="F10013" s="9"/>
      <c r="G10013" s="9"/>
      <c r="H10013" s="9"/>
      <c r="I10013" s="9"/>
      <c r="J10013" s="9"/>
      <c r="K10013" s="9"/>
      <c r="L10013" s="9"/>
      <c r="M10013" s="9"/>
      <c r="N10013" s="9"/>
      <c r="O10013" s="12"/>
      <c r="P10013" s="9"/>
      <c r="Q10013" s="9"/>
    </row>
    <row r="10014" spans="1:17" x14ac:dyDescent="0.2">
      <c r="A10014" s="9"/>
      <c r="B10014" s="10"/>
      <c r="C10014" s="9"/>
      <c r="D10014" s="11"/>
      <c r="E10014" s="11"/>
      <c r="F10014" s="9"/>
      <c r="G10014" s="9"/>
      <c r="H10014" s="9"/>
      <c r="I10014" s="9"/>
      <c r="J10014" s="9"/>
      <c r="K10014" s="9"/>
      <c r="L10014" s="9"/>
      <c r="M10014" s="9"/>
      <c r="N10014" s="9"/>
      <c r="O10014" s="12"/>
      <c r="P10014" s="9"/>
      <c r="Q10014" s="9"/>
    </row>
    <row r="10015" spans="1:17" x14ac:dyDescent="0.2">
      <c r="A10015" s="9"/>
      <c r="B10015" s="10"/>
      <c r="C10015" s="9"/>
      <c r="D10015" s="11"/>
      <c r="E10015" s="11"/>
      <c r="F10015" s="9"/>
      <c r="G10015" s="9"/>
      <c r="H10015" s="9"/>
      <c r="I10015" s="9"/>
      <c r="J10015" s="9"/>
      <c r="K10015" s="9"/>
      <c r="L10015" s="9"/>
      <c r="M10015" s="9"/>
      <c r="N10015" s="9"/>
      <c r="O10015" s="12"/>
      <c r="P10015" s="9"/>
      <c r="Q10015" s="9"/>
    </row>
    <row r="10016" spans="1:17" x14ac:dyDescent="0.2">
      <c r="A10016" s="9"/>
      <c r="B10016" s="10"/>
      <c r="C10016" s="9"/>
      <c r="D10016" s="11"/>
      <c r="E10016" s="11"/>
      <c r="F10016" s="9"/>
      <c r="G10016" s="9"/>
      <c r="H10016" s="9"/>
      <c r="I10016" s="9"/>
      <c r="J10016" s="9"/>
      <c r="K10016" s="9"/>
      <c r="L10016" s="9"/>
      <c r="M10016" s="9"/>
      <c r="N10016" s="9"/>
      <c r="O10016" s="12"/>
      <c r="P10016" s="9"/>
      <c r="Q10016" s="9"/>
    </row>
    <row r="10017" spans="1:17" x14ac:dyDescent="0.2">
      <c r="A10017" s="9"/>
      <c r="B10017" s="10"/>
      <c r="C10017" s="9"/>
      <c r="D10017" s="11"/>
      <c r="E10017" s="11"/>
      <c r="F10017" s="9"/>
      <c r="G10017" s="9"/>
      <c r="H10017" s="9"/>
      <c r="I10017" s="9"/>
      <c r="J10017" s="9"/>
      <c r="K10017" s="9"/>
      <c r="L10017" s="9"/>
      <c r="M10017" s="9"/>
      <c r="N10017" s="9"/>
      <c r="O10017" s="12"/>
      <c r="P10017" s="9"/>
      <c r="Q10017" s="9"/>
    </row>
    <row r="10018" spans="1:17" x14ac:dyDescent="0.2">
      <c r="A10018" s="9"/>
      <c r="B10018" s="10"/>
      <c r="C10018" s="9"/>
      <c r="D10018" s="11"/>
      <c r="E10018" s="11"/>
      <c r="F10018" s="9"/>
      <c r="G10018" s="9"/>
      <c r="H10018" s="9"/>
      <c r="I10018" s="9"/>
      <c r="J10018" s="9"/>
      <c r="K10018" s="9"/>
      <c r="L10018" s="9"/>
      <c r="M10018" s="9"/>
      <c r="N10018" s="9"/>
      <c r="O10018" s="12"/>
      <c r="P10018" s="9"/>
      <c r="Q10018" s="9"/>
    </row>
    <row r="10019" spans="1:17" x14ac:dyDescent="0.2">
      <c r="A10019" s="9"/>
      <c r="B10019" s="10"/>
      <c r="C10019" s="9"/>
      <c r="D10019" s="11"/>
      <c r="E10019" s="11"/>
      <c r="F10019" s="9"/>
      <c r="G10019" s="9"/>
      <c r="H10019" s="9"/>
      <c r="I10019" s="9"/>
      <c r="J10019" s="9"/>
      <c r="K10019" s="9"/>
      <c r="L10019" s="9"/>
      <c r="M10019" s="9"/>
      <c r="N10019" s="9"/>
      <c r="O10019" s="12"/>
      <c r="P10019" s="9"/>
      <c r="Q10019" s="9"/>
    </row>
    <row r="10020" spans="1:17" x14ac:dyDescent="0.2">
      <c r="A10020" s="9"/>
      <c r="B10020" s="10"/>
      <c r="C10020" s="9"/>
      <c r="D10020" s="11"/>
      <c r="E10020" s="11"/>
      <c r="F10020" s="9"/>
      <c r="G10020" s="9"/>
      <c r="H10020" s="9"/>
      <c r="I10020" s="9"/>
      <c r="J10020" s="9"/>
      <c r="K10020" s="9"/>
      <c r="L10020" s="9"/>
      <c r="M10020" s="9"/>
      <c r="N10020" s="9"/>
      <c r="O10020" s="12"/>
      <c r="P10020" s="9"/>
      <c r="Q10020" s="9"/>
    </row>
    <row r="10021" spans="1:17" x14ac:dyDescent="0.2">
      <c r="A10021" s="9"/>
      <c r="B10021" s="10"/>
      <c r="C10021" s="9"/>
      <c r="D10021" s="11"/>
      <c r="E10021" s="11"/>
      <c r="F10021" s="9"/>
      <c r="G10021" s="9"/>
      <c r="H10021" s="9"/>
      <c r="I10021" s="9"/>
      <c r="J10021" s="9"/>
      <c r="K10021" s="9"/>
      <c r="L10021" s="9"/>
      <c r="M10021" s="9"/>
      <c r="N10021" s="9"/>
      <c r="O10021" s="12"/>
      <c r="P10021" s="9"/>
      <c r="Q10021" s="9"/>
    </row>
    <row r="10022" spans="1:17" x14ac:dyDescent="0.2">
      <c r="A10022" s="9"/>
      <c r="B10022" s="10"/>
      <c r="C10022" s="9"/>
      <c r="D10022" s="11"/>
      <c r="E10022" s="11"/>
      <c r="F10022" s="9"/>
      <c r="G10022" s="9"/>
      <c r="H10022" s="9"/>
      <c r="I10022" s="9"/>
      <c r="J10022" s="9"/>
      <c r="K10022" s="9"/>
      <c r="L10022" s="9"/>
      <c r="M10022" s="9"/>
      <c r="N10022" s="9"/>
      <c r="O10022" s="12"/>
      <c r="P10022" s="9"/>
      <c r="Q10022" s="9"/>
    </row>
    <row r="10023" spans="1:17" x14ac:dyDescent="0.2">
      <c r="A10023" s="9"/>
      <c r="B10023" s="10"/>
      <c r="C10023" s="9"/>
      <c r="D10023" s="11"/>
      <c r="E10023" s="11"/>
      <c r="F10023" s="9"/>
      <c r="G10023" s="9"/>
      <c r="H10023" s="9"/>
      <c r="I10023" s="9"/>
      <c r="J10023" s="9"/>
      <c r="K10023" s="9"/>
      <c r="L10023" s="9"/>
      <c r="M10023" s="9"/>
      <c r="N10023" s="9"/>
      <c r="O10023" s="12"/>
      <c r="P10023" s="9"/>
      <c r="Q10023" s="9"/>
    </row>
    <row r="10024" spans="1:17" x14ac:dyDescent="0.2">
      <c r="A10024" s="9"/>
      <c r="B10024" s="10"/>
      <c r="C10024" s="9"/>
      <c r="D10024" s="11"/>
      <c r="E10024" s="11"/>
      <c r="F10024" s="9"/>
      <c r="G10024" s="9"/>
      <c r="H10024" s="9"/>
      <c r="I10024" s="9"/>
      <c r="J10024" s="9"/>
      <c r="K10024" s="9"/>
      <c r="L10024" s="9"/>
      <c r="M10024" s="9"/>
      <c r="N10024" s="9"/>
      <c r="O10024" s="12"/>
      <c r="P10024" s="9"/>
      <c r="Q10024" s="9"/>
    </row>
    <row r="10025" spans="1:17" x14ac:dyDescent="0.2">
      <c r="A10025" s="9"/>
      <c r="B10025" s="10"/>
      <c r="C10025" s="9"/>
      <c r="D10025" s="11"/>
      <c r="E10025" s="11"/>
      <c r="F10025" s="9"/>
      <c r="G10025" s="9"/>
      <c r="H10025" s="9"/>
      <c r="I10025" s="9"/>
      <c r="J10025" s="9"/>
      <c r="K10025" s="9"/>
      <c r="L10025" s="9"/>
      <c r="M10025" s="9"/>
      <c r="N10025" s="9"/>
      <c r="O10025" s="12"/>
      <c r="P10025" s="9"/>
      <c r="Q10025" s="9"/>
    </row>
    <row r="10026" spans="1:17" x14ac:dyDescent="0.2">
      <c r="A10026" s="9"/>
      <c r="B10026" s="10"/>
      <c r="C10026" s="9"/>
      <c r="D10026" s="11"/>
      <c r="E10026" s="11"/>
      <c r="F10026" s="9"/>
      <c r="G10026" s="9"/>
      <c r="H10026" s="9"/>
      <c r="I10026" s="9"/>
      <c r="J10026" s="9"/>
      <c r="K10026" s="9"/>
      <c r="L10026" s="9"/>
      <c r="M10026" s="9"/>
      <c r="N10026" s="9"/>
      <c r="O10026" s="12"/>
      <c r="P10026" s="9"/>
      <c r="Q10026" s="9"/>
    </row>
    <row r="10027" spans="1:17" x14ac:dyDescent="0.2">
      <c r="A10027" s="9"/>
      <c r="B10027" s="10"/>
      <c r="C10027" s="9"/>
      <c r="D10027" s="11"/>
      <c r="E10027" s="11"/>
      <c r="F10027" s="9"/>
      <c r="G10027" s="9"/>
      <c r="H10027" s="9"/>
      <c r="I10027" s="9"/>
      <c r="J10027" s="9"/>
      <c r="K10027" s="9"/>
      <c r="L10027" s="9"/>
      <c r="M10027" s="9"/>
      <c r="N10027" s="9"/>
      <c r="O10027" s="12"/>
      <c r="P10027" s="9"/>
      <c r="Q10027" s="9"/>
    </row>
    <row r="10028" spans="1:17" x14ac:dyDescent="0.2">
      <c r="A10028" s="9"/>
      <c r="B10028" s="10"/>
      <c r="C10028" s="9"/>
      <c r="D10028" s="11"/>
      <c r="E10028" s="11"/>
      <c r="F10028" s="9"/>
      <c r="G10028" s="9"/>
      <c r="H10028" s="9"/>
      <c r="I10028" s="9"/>
      <c r="J10028" s="9"/>
      <c r="K10028" s="9"/>
      <c r="L10028" s="9"/>
      <c r="M10028" s="9"/>
      <c r="N10028" s="9"/>
      <c r="O10028" s="12"/>
      <c r="P10028" s="9"/>
      <c r="Q10028" s="9"/>
    </row>
    <row r="10029" spans="1:17" x14ac:dyDescent="0.2">
      <c r="A10029" s="9"/>
      <c r="B10029" s="10"/>
      <c r="C10029" s="9"/>
      <c r="D10029" s="11"/>
      <c r="E10029" s="11"/>
      <c r="F10029" s="9"/>
      <c r="G10029" s="9"/>
      <c r="H10029" s="9"/>
      <c r="I10029" s="9"/>
      <c r="J10029" s="9"/>
      <c r="K10029" s="9"/>
      <c r="L10029" s="9"/>
      <c r="M10029" s="9"/>
      <c r="N10029" s="9"/>
      <c r="O10029" s="12"/>
      <c r="P10029" s="9"/>
      <c r="Q10029" s="9"/>
    </row>
    <row r="10030" spans="1:17" x14ac:dyDescent="0.2">
      <c r="A10030" s="9"/>
      <c r="B10030" s="10"/>
      <c r="C10030" s="9"/>
      <c r="D10030" s="11"/>
      <c r="E10030" s="11"/>
      <c r="F10030" s="9"/>
      <c r="G10030" s="9"/>
      <c r="H10030" s="9"/>
      <c r="I10030" s="9"/>
      <c r="J10030" s="9"/>
      <c r="K10030" s="9"/>
      <c r="L10030" s="9"/>
      <c r="M10030" s="9"/>
      <c r="N10030" s="9"/>
      <c r="O10030" s="12"/>
      <c r="P10030" s="9"/>
      <c r="Q10030" s="9"/>
    </row>
    <row r="10031" spans="1:17" x14ac:dyDescent="0.2">
      <c r="A10031" s="9"/>
      <c r="B10031" s="10"/>
      <c r="C10031" s="9"/>
      <c r="D10031" s="11"/>
      <c r="E10031" s="11"/>
      <c r="F10031" s="9"/>
      <c r="G10031" s="9"/>
      <c r="H10031" s="9"/>
      <c r="I10031" s="9"/>
      <c r="J10031" s="9"/>
      <c r="K10031" s="9"/>
      <c r="L10031" s="9"/>
      <c r="M10031" s="9"/>
      <c r="N10031" s="9"/>
      <c r="O10031" s="12"/>
      <c r="P10031" s="9"/>
      <c r="Q10031" s="9"/>
    </row>
    <row r="10032" spans="1:17" x14ac:dyDescent="0.2">
      <c r="A10032" s="9"/>
      <c r="B10032" s="10"/>
      <c r="C10032" s="9"/>
      <c r="D10032" s="11"/>
      <c r="E10032" s="11"/>
      <c r="F10032" s="9"/>
      <c r="G10032" s="9"/>
      <c r="H10032" s="9"/>
      <c r="I10032" s="9"/>
      <c r="J10032" s="9"/>
      <c r="K10032" s="9"/>
      <c r="L10032" s="9"/>
      <c r="M10032" s="9"/>
      <c r="N10032" s="9"/>
      <c r="O10032" s="12"/>
      <c r="P10032" s="9"/>
      <c r="Q10032" s="9"/>
    </row>
    <row r="10033" spans="1:17" x14ac:dyDescent="0.2">
      <c r="A10033" s="9"/>
      <c r="B10033" s="10"/>
      <c r="C10033" s="9"/>
      <c r="D10033" s="11"/>
      <c r="E10033" s="11"/>
      <c r="F10033" s="9"/>
      <c r="G10033" s="9"/>
      <c r="H10033" s="9"/>
      <c r="I10033" s="9"/>
      <c r="J10033" s="9"/>
      <c r="K10033" s="9"/>
      <c r="L10033" s="9"/>
      <c r="M10033" s="9"/>
      <c r="N10033" s="9"/>
      <c r="O10033" s="12"/>
      <c r="P10033" s="9"/>
      <c r="Q10033" s="9"/>
    </row>
    <row r="10034" spans="1:17" x14ac:dyDescent="0.2">
      <c r="A10034" s="9"/>
      <c r="B10034" s="10"/>
      <c r="C10034" s="9"/>
      <c r="D10034" s="11"/>
      <c r="E10034" s="11"/>
      <c r="F10034" s="9"/>
      <c r="G10034" s="9"/>
      <c r="H10034" s="9"/>
      <c r="I10034" s="9"/>
      <c r="J10034" s="9"/>
      <c r="K10034" s="9"/>
      <c r="L10034" s="9"/>
      <c r="M10034" s="9"/>
      <c r="N10034" s="9"/>
      <c r="O10034" s="12"/>
      <c r="P10034" s="9"/>
      <c r="Q10034" s="9"/>
    </row>
    <row r="10035" spans="1:17" x14ac:dyDescent="0.2">
      <c r="A10035" s="9"/>
      <c r="B10035" s="10"/>
      <c r="C10035" s="9"/>
      <c r="D10035" s="11"/>
      <c r="E10035" s="11"/>
      <c r="F10035" s="9"/>
      <c r="G10035" s="9"/>
      <c r="H10035" s="9"/>
      <c r="I10035" s="9"/>
      <c r="J10035" s="9"/>
      <c r="K10035" s="9"/>
      <c r="L10035" s="9"/>
      <c r="M10035" s="9"/>
      <c r="N10035" s="9"/>
      <c r="O10035" s="12"/>
      <c r="P10035" s="9"/>
      <c r="Q10035" s="9"/>
    </row>
    <row r="10036" spans="1:17" x14ac:dyDescent="0.2">
      <c r="A10036" s="9"/>
      <c r="B10036" s="10"/>
      <c r="C10036" s="9"/>
      <c r="D10036" s="11"/>
      <c r="E10036" s="11"/>
      <c r="F10036" s="9"/>
      <c r="G10036" s="9"/>
      <c r="H10036" s="9"/>
      <c r="I10036" s="9"/>
      <c r="J10036" s="9"/>
      <c r="K10036" s="9"/>
      <c r="L10036" s="9"/>
      <c r="M10036" s="9"/>
      <c r="N10036" s="9"/>
      <c r="O10036" s="12"/>
      <c r="P10036" s="9"/>
      <c r="Q10036" s="9"/>
    </row>
    <row r="10037" spans="1:17" x14ac:dyDescent="0.2">
      <c r="A10037" s="9"/>
      <c r="B10037" s="10"/>
      <c r="C10037" s="9"/>
      <c r="D10037" s="11"/>
      <c r="E10037" s="11"/>
      <c r="F10037" s="9"/>
      <c r="G10037" s="9"/>
      <c r="H10037" s="9"/>
      <c r="I10037" s="9"/>
      <c r="J10037" s="9"/>
      <c r="K10037" s="9"/>
      <c r="L10037" s="9"/>
      <c r="M10037" s="9"/>
      <c r="N10037" s="9"/>
      <c r="O10037" s="12"/>
      <c r="P10037" s="9"/>
      <c r="Q10037" s="9"/>
    </row>
    <row r="10038" spans="1:17" x14ac:dyDescent="0.2">
      <c r="A10038" s="9"/>
      <c r="B10038" s="10"/>
      <c r="C10038" s="9"/>
      <c r="D10038" s="11"/>
      <c r="E10038" s="11"/>
      <c r="F10038" s="9"/>
      <c r="G10038" s="9"/>
      <c r="H10038" s="9"/>
      <c r="I10038" s="9"/>
      <c r="J10038" s="9"/>
      <c r="K10038" s="9"/>
      <c r="L10038" s="9"/>
      <c r="M10038" s="9"/>
      <c r="N10038" s="9"/>
      <c r="O10038" s="12"/>
      <c r="P10038" s="9"/>
      <c r="Q10038" s="9"/>
    </row>
    <row r="10039" spans="1:17" x14ac:dyDescent="0.2">
      <c r="A10039" s="9"/>
      <c r="B10039" s="10"/>
      <c r="C10039" s="9"/>
      <c r="D10039" s="11"/>
      <c r="E10039" s="11"/>
      <c r="F10039" s="9"/>
      <c r="G10039" s="9"/>
      <c r="H10039" s="9"/>
      <c r="I10039" s="9"/>
      <c r="J10039" s="9"/>
      <c r="K10039" s="9"/>
      <c r="L10039" s="9"/>
      <c r="M10039" s="9"/>
      <c r="N10039" s="9"/>
      <c r="O10039" s="12"/>
      <c r="P10039" s="9"/>
      <c r="Q10039" s="9"/>
    </row>
    <row r="10040" spans="1:17" x14ac:dyDescent="0.2">
      <c r="A10040" s="9"/>
      <c r="B10040" s="10"/>
      <c r="C10040" s="9"/>
      <c r="D10040" s="11"/>
      <c r="E10040" s="11"/>
      <c r="F10040" s="9"/>
      <c r="G10040" s="9"/>
      <c r="H10040" s="9"/>
      <c r="I10040" s="9"/>
      <c r="J10040" s="9"/>
      <c r="K10040" s="9"/>
      <c r="L10040" s="9"/>
      <c r="M10040" s="9"/>
      <c r="N10040" s="9"/>
      <c r="O10040" s="12"/>
      <c r="P10040" s="9"/>
      <c r="Q10040" s="9"/>
    </row>
    <row r="10041" spans="1:17" x14ac:dyDescent="0.2">
      <c r="A10041" s="9"/>
      <c r="B10041" s="10"/>
      <c r="C10041" s="9"/>
      <c r="D10041" s="11"/>
      <c r="E10041" s="11"/>
      <c r="F10041" s="9"/>
      <c r="G10041" s="9"/>
      <c r="H10041" s="9"/>
      <c r="I10041" s="9"/>
      <c r="J10041" s="9"/>
      <c r="K10041" s="9"/>
      <c r="L10041" s="9"/>
      <c r="M10041" s="9"/>
      <c r="N10041" s="9"/>
      <c r="O10041" s="12"/>
      <c r="P10041" s="9"/>
      <c r="Q10041" s="9"/>
    </row>
    <row r="10042" spans="1:17" x14ac:dyDescent="0.2">
      <c r="A10042" s="9"/>
      <c r="B10042" s="10"/>
      <c r="C10042" s="9"/>
      <c r="D10042" s="11"/>
      <c r="E10042" s="11"/>
      <c r="F10042" s="9"/>
      <c r="G10042" s="9"/>
      <c r="H10042" s="9"/>
      <c r="I10042" s="9"/>
      <c r="J10042" s="9"/>
      <c r="K10042" s="9"/>
      <c r="L10042" s="9"/>
      <c r="M10042" s="9"/>
      <c r="N10042" s="9"/>
      <c r="O10042" s="12"/>
      <c r="P10042" s="9"/>
      <c r="Q10042" s="9"/>
    </row>
    <row r="10043" spans="1:17" x14ac:dyDescent="0.2">
      <c r="A10043" s="9"/>
      <c r="B10043" s="10"/>
      <c r="C10043" s="9"/>
      <c r="D10043" s="11"/>
      <c r="E10043" s="11"/>
      <c r="F10043" s="9"/>
      <c r="G10043" s="9"/>
      <c r="H10043" s="9"/>
      <c r="I10043" s="9"/>
      <c r="J10043" s="9"/>
      <c r="K10043" s="9"/>
      <c r="L10043" s="9"/>
      <c r="M10043" s="9"/>
      <c r="N10043" s="9"/>
      <c r="O10043" s="12"/>
      <c r="P10043" s="9"/>
      <c r="Q10043" s="9"/>
    </row>
    <row r="10044" spans="1:17" x14ac:dyDescent="0.2">
      <c r="A10044" s="9"/>
      <c r="B10044" s="10"/>
      <c r="C10044" s="9"/>
      <c r="D10044" s="11"/>
      <c r="E10044" s="11"/>
      <c r="F10044" s="9"/>
      <c r="G10044" s="9"/>
      <c r="H10044" s="9"/>
      <c r="I10044" s="9"/>
      <c r="J10044" s="9"/>
      <c r="K10044" s="9"/>
      <c r="L10044" s="9"/>
      <c r="M10044" s="9"/>
      <c r="N10044" s="9"/>
      <c r="O10044" s="12"/>
      <c r="P10044" s="9"/>
      <c r="Q10044" s="9"/>
    </row>
    <row r="10045" spans="1:17" x14ac:dyDescent="0.2">
      <c r="A10045" s="9"/>
      <c r="B10045" s="10"/>
      <c r="C10045" s="9"/>
      <c r="D10045" s="11"/>
      <c r="E10045" s="11"/>
      <c r="F10045" s="9"/>
      <c r="G10045" s="9"/>
      <c r="H10045" s="9"/>
      <c r="I10045" s="9"/>
      <c r="J10045" s="9"/>
      <c r="K10045" s="9"/>
      <c r="L10045" s="9"/>
      <c r="M10045" s="9"/>
      <c r="N10045" s="9"/>
      <c r="O10045" s="12"/>
      <c r="P10045" s="9"/>
      <c r="Q10045" s="9"/>
    </row>
    <row r="10046" spans="1:17" x14ac:dyDescent="0.2">
      <c r="A10046" s="9"/>
      <c r="B10046" s="10"/>
      <c r="C10046" s="9"/>
      <c r="D10046" s="11"/>
      <c r="E10046" s="11"/>
      <c r="F10046" s="9"/>
      <c r="G10046" s="9"/>
      <c r="H10046" s="9"/>
      <c r="I10046" s="9"/>
      <c r="J10046" s="9"/>
      <c r="K10046" s="9"/>
      <c r="L10046" s="9"/>
      <c r="M10046" s="9"/>
      <c r="N10046" s="9"/>
      <c r="O10046" s="12"/>
      <c r="P10046" s="9"/>
      <c r="Q10046" s="9"/>
    </row>
    <row r="10047" spans="1:17" x14ac:dyDescent="0.2">
      <c r="A10047" s="9"/>
      <c r="B10047" s="10"/>
      <c r="C10047" s="9"/>
      <c r="D10047" s="11"/>
      <c r="E10047" s="11"/>
      <c r="F10047" s="9"/>
      <c r="G10047" s="9"/>
      <c r="H10047" s="9"/>
      <c r="I10047" s="9"/>
      <c r="J10047" s="9"/>
      <c r="K10047" s="9"/>
      <c r="L10047" s="9"/>
      <c r="M10047" s="9"/>
      <c r="N10047" s="9"/>
      <c r="O10047" s="12"/>
      <c r="P10047" s="9"/>
      <c r="Q10047" s="9"/>
    </row>
    <row r="10048" spans="1:17" x14ac:dyDescent="0.2">
      <c r="A10048" s="9"/>
      <c r="B10048" s="10"/>
      <c r="C10048" s="9"/>
      <c r="D10048" s="11"/>
      <c r="E10048" s="11"/>
      <c r="F10048" s="9"/>
      <c r="G10048" s="9"/>
      <c r="H10048" s="9"/>
      <c r="I10048" s="9"/>
      <c r="J10048" s="9"/>
      <c r="K10048" s="9"/>
      <c r="L10048" s="9"/>
      <c r="M10048" s="9"/>
      <c r="N10048" s="9"/>
      <c r="O10048" s="12"/>
      <c r="P10048" s="9"/>
      <c r="Q10048" s="9"/>
    </row>
    <row r="10049" spans="1:17" x14ac:dyDescent="0.2">
      <c r="A10049" s="9"/>
      <c r="B10049" s="10"/>
      <c r="C10049" s="9"/>
      <c r="D10049" s="11"/>
      <c r="E10049" s="11"/>
      <c r="F10049" s="9"/>
      <c r="G10049" s="9"/>
      <c r="H10049" s="9"/>
      <c r="I10049" s="9"/>
      <c r="J10049" s="9"/>
      <c r="K10049" s="9"/>
      <c r="L10049" s="9"/>
      <c r="M10049" s="9"/>
      <c r="N10049" s="9"/>
      <c r="O10049" s="12"/>
      <c r="P10049" s="9"/>
      <c r="Q10049" s="9"/>
    </row>
    <row r="10050" spans="1:17" x14ac:dyDescent="0.2">
      <c r="A10050" s="9"/>
      <c r="B10050" s="10"/>
      <c r="C10050" s="9"/>
      <c r="D10050" s="11"/>
      <c r="E10050" s="11"/>
      <c r="F10050" s="9"/>
      <c r="G10050" s="9"/>
      <c r="H10050" s="9"/>
      <c r="I10050" s="9"/>
      <c r="J10050" s="9"/>
      <c r="K10050" s="9"/>
      <c r="L10050" s="9"/>
      <c r="M10050" s="9"/>
      <c r="N10050" s="9"/>
      <c r="O10050" s="12"/>
      <c r="P10050" s="9"/>
      <c r="Q10050" s="9"/>
    </row>
    <row r="10051" spans="1:17" x14ac:dyDescent="0.2">
      <c r="A10051" s="9"/>
      <c r="B10051" s="10"/>
      <c r="C10051" s="9"/>
      <c r="D10051" s="11"/>
      <c r="E10051" s="11"/>
      <c r="F10051" s="9"/>
      <c r="G10051" s="9"/>
      <c r="H10051" s="9"/>
      <c r="I10051" s="9"/>
      <c r="J10051" s="9"/>
      <c r="K10051" s="9"/>
      <c r="L10051" s="9"/>
      <c r="M10051" s="9"/>
      <c r="N10051" s="9"/>
      <c r="O10051" s="12"/>
      <c r="P10051" s="9"/>
      <c r="Q10051" s="9"/>
    </row>
    <row r="10052" spans="1:17" x14ac:dyDescent="0.2">
      <c r="A10052" s="9"/>
      <c r="B10052" s="10"/>
      <c r="C10052" s="9"/>
      <c r="D10052" s="11"/>
      <c r="E10052" s="11"/>
      <c r="F10052" s="9"/>
      <c r="G10052" s="9"/>
      <c r="H10052" s="9"/>
      <c r="I10052" s="9"/>
      <c r="J10052" s="9"/>
      <c r="K10052" s="9"/>
      <c r="L10052" s="9"/>
      <c r="M10052" s="9"/>
      <c r="N10052" s="9"/>
      <c r="O10052" s="12"/>
      <c r="P10052" s="9"/>
      <c r="Q10052" s="9"/>
    </row>
    <row r="10053" spans="1:17" x14ac:dyDescent="0.2">
      <c r="A10053" s="9"/>
      <c r="B10053" s="10"/>
      <c r="C10053" s="9"/>
      <c r="D10053" s="11"/>
      <c r="E10053" s="11"/>
      <c r="F10053" s="9"/>
      <c r="G10053" s="9"/>
      <c r="H10053" s="9"/>
      <c r="I10053" s="9"/>
      <c r="J10053" s="9"/>
      <c r="K10053" s="9"/>
      <c r="L10053" s="9"/>
      <c r="M10053" s="9"/>
      <c r="N10053" s="9"/>
      <c r="O10053" s="12"/>
      <c r="P10053" s="9"/>
      <c r="Q10053" s="9"/>
    </row>
    <row r="10054" spans="1:17" x14ac:dyDescent="0.2">
      <c r="A10054" s="9"/>
      <c r="B10054" s="10"/>
      <c r="C10054" s="9"/>
      <c r="D10054" s="11"/>
      <c r="E10054" s="11"/>
      <c r="F10054" s="9"/>
      <c r="G10054" s="9"/>
      <c r="H10054" s="9"/>
      <c r="I10054" s="9"/>
      <c r="J10054" s="9"/>
      <c r="K10054" s="9"/>
      <c r="L10054" s="9"/>
      <c r="M10054" s="9"/>
      <c r="N10054" s="9"/>
      <c r="O10054" s="12"/>
      <c r="P10054" s="9"/>
      <c r="Q10054" s="9"/>
    </row>
    <row r="10055" spans="1:17" x14ac:dyDescent="0.2">
      <c r="A10055" s="9"/>
      <c r="B10055" s="10"/>
      <c r="C10055" s="9"/>
      <c r="D10055" s="11"/>
      <c r="E10055" s="11"/>
      <c r="F10055" s="9"/>
      <c r="G10055" s="9"/>
      <c r="H10055" s="9"/>
      <c r="I10055" s="9"/>
      <c r="J10055" s="9"/>
      <c r="K10055" s="9"/>
      <c r="L10055" s="9"/>
      <c r="M10055" s="9"/>
      <c r="N10055" s="9"/>
      <c r="O10055" s="12"/>
      <c r="P10055" s="9"/>
      <c r="Q10055" s="9"/>
    </row>
    <row r="10056" spans="1:17" x14ac:dyDescent="0.2">
      <c r="A10056" s="9"/>
      <c r="B10056" s="10"/>
      <c r="C10056" s="9"/>
      <c r="D10056" s="11"/>
      <c r="E10056" s="11"/>
      <c r="F10056" s="9"/>
      <c r="G10056" s="9"/>
      <c r="H10056" s="9"/>
      <c r="I10056" s="9"/>
      <c r="J10056" s="9"/>
      <c r="K10056" s="9"/>
      <c r="L10056" s="9"/>
      <c r="M10056" s="9"/>
      <c r="N10056" s="9"/>
      <c r="O10056" s="12"/>
      <c r="P10056" s="9"/>
      <c r="Q10056" s="9"/>
    </row>
    <row r="10057" spans="1:17" x14ac:dyDescent="0.2">
      <c r="A10057" s="9"/>
      <c r="B10057" s="10"/>
      <c r="C10057" s="9"/>
      <c r="D10057" s="11"/>
      <c r="E10057" s="11"/>
      <c r="F10057" s="9"/>
      <c r="G10057" s="9"/>
      <c r="H10057" s="9"/>
      <c r="I10057" s="9"/>
      <c r="J10057" s="9"/>
      <c r="K10057" s="9"/>
      <c r="L10057" s="9"/>
      <c r="M10057" s="9"/>
      <c r="N10057" s="9"/>
      <c r="O10057" s="12"/>
      <c r="P10057" s="9"/>
      <c r="Q10057" s="9"/>
    </row>
    <row r="10058" spans="1:17" x14ac:dyDescent="0.2">
      <c r="A10058" s="9"/>
      <c r="B10058" s="10"/>
      <c r="C10058" s="9"/>
      <c r="D10058" s="11"/>
      <c r="E10058" s="11"/>
      <c r="F10058" s="9"/>
      <c r="G10058" s="9"/>
      <c r="H10058" s="9"/>
      <c r="I10058" s="9"/>
      <c r="J10058" s="9"/>
      <c r="K10058" s="9"/>
      <c r="L10058" s="9"/>
      <c r="M10058" s="9"/>
      <c r="N10058" s="9"/>
      <c r="O10058" s="12"/>
      <c r="P10058" s="9"/>
      <c r="Q10058" s="9"/>
    </row>
    <row r="10059" spans="1:17" x14ac:dyDescent="0.2">
      <c r="A10059" s="9"/>
      <c r="B10059" s="10"/>
      <c r="C10059" s="9"/>
      <c r="D10059" s="11"/>
      <c r="E10059" s="11"/>
      <c r="F10059" s="9"/>
      <c r="G10059" s="9"/>
      <c r="H10059" s="9"/>
      <c r="I10059" s="9"/>
      <c r="J10059" s="9"/>
      <c r="K10059" s="9"/>
      <c r="L10059" s="9"/>
      <c r="M10059" s="9"/>
      <c r="N10059" s="9"/>
      <c r="O10059" s="12"/>
      <c r="P10059" s="9"/>
      <c r="Q10059" s="9"/>
    </row>
    <row r="10060" spans="1:17" x14ac:dyDescent="0.2">
      <c r="A10060" s="9"/>
      <c r="B10060" s="10"/>
      <c r="C10060" s="9"/>
      <c r="D10060" s="11"/>
      <c r="E10060" s="11"/>
      <c r="F10060" s="9"/>
      <c r="G10060" s="9"/>
      <c r="H10060" s="9"/>
      <c r="I10060" s="9"/>
      <c r="J10060" s="9"/>
      <c r="K10060" s="9"/>
      <c r="L10060" s="9"/>
      <c r="M10060" s="9"/>
      <c r="N10060" s="9"/>
      <c r="O10060" s="12"/>
      <c r="P10060" s="9"/>
      <c r="Q10060" s="9"/>
    </row>
    <row r="10061" spans="1:17" x14ac:dyDescent="0.2">
      <c r="A10061" s="9"/>
      <c r="B10061" s="10"/>
      <c r="C10061" s="9"/>
      <c r="D10061" s="11"/>
      <c r="E10061" s="11"/>
      <c r="F10061" s="9"/>
      <c r="G10061" s="9"/>
      <c r="H10061" s="9"/>
      <c r="I10061" s="9"/>
      <c r="J10061" s="9"/>
      <c r="K10061" s="9"/>
      <c r="L10061" s="9"/>
      <c r="M10061" s="9"/>
      <c r="N10061" s="9"/>
      <c r="O10061" s="12"/>
      <c r="P10061" s="9"/>
      <c r="Q10061" s="9"/>
    </row>
    <row r="10062" spans="1:17" x14ac:dyDescent="0.2">
      <c r="A10062" s="9"/>
      <c r="B10062" s="10"/>
      <c r="C10062" s="9"/>
      <c r="D10062" s="11"/>
      <c r="E10062" s="11"/>
      <c r="F10062" s="9"/>
      <c r="G10062" s="9"/>
      <c r="H10062" s="9"/>
      <c r="I10062" s="9"/>
      <c r="J10062" s="9"/>
      <c r="K10062" s="9"/>
      <c r="L10062" s="9"/>
      <c r="M10062" s="9"/>
      <c r="N10062" s="9"/>
      <c r="O10062" s="12"/>
      <c r="P10062" s="9"/>
      <c r="Q10062" s="9"/>
    </row>
    <row r="10063" spans="1:17" x14ac:dyDescent="0.2">
      <c r="A10063" s="9"/>
      <c r="B10063" s="10"/>
      <c r="C10063" s="9"/>
      <c r="D10063" s="11"/>
      <c r="E10063" s="11"/>
      <c r="F10063" s="9"/>
      <c r="G10063" s="9"/>
      <c r="H10063" s="9"/>
      <c r="I10063" s="9"/>
      <c r="J10063" s="9"/>
      <c r="K10063" s="9"/>
      <c r="L10063" s="9"/>
      <c r="M10063" s="9"/>
      <c r="N10063" s="9"/>
      <c r="O10063" s="12"/>
      <c r="P10063" s="9"/>
      <c r="Q10063" s="9"/>
    </row>
    <row r="10064" spans="1:17" x14ac:dyDescent="0.2">
      <c r="A10064" s="9"/>
      <c r="B10064" s="10"/>
      <c r="C10064" s="9"/>
      <c r="D10064" s="11"/>
      <c r="E10064" s="11"/>
      <c r="F10064" s="9"/>
      <c r="G10064" s="9"/>
      <c r="H10064" s="9"/>
      <c r="I10064" s="9"/>
      <c r="J10064" s="9"/>
      <c r="K10064" s="9"/>
      <c r="L10064" s="9"/>
      <c r="M10064" s="9"/>
      <c r="N10064" s="9"/>
      <c r="O10064" s="12"/>
      <c r="P10064" s="9"/>
      <c r="Q10064" s="9"/>
    </row>
    <row r="10065" spans="1:17" x14ac:dyDescent="0.2">
      <c r="A10065" s="9"/>
      <c r="B10065" s="10"/>
      <c r="C10065" s="9"/>
      <c r="D10065" s="11"/>
      <c r="E10065" s="11"/>
      <c r="F10065" s="9"/>
      <c r="G10065" s="9"/>
      <c r="H10065" s="9"/>
      <c r="I10065" s="9"/>
      <c r="J10065" s="9"/>
      <c r="K10065" s="9"/>
      <c r="L10065" s="9"/>
      <c r="M10065" s="9"/>
      <c r="N10065" s="9"/>
      <c r="O10065" s="12"/>
      <c r="P10065" s="9"/>
      <c r="Q10065" s="9"/>
    </row>
    <row r="10066" spans="1:17" x14ac:dyDescent="0.2">
      <c r="A10066" s="9"/>
      <c r="B10066" s="10"/>
      <c r="C10066" s="9"/>
      <c r="D10066" s="11"/>
      <c r="E10066" s="11"/>
      <c r="F10066" s="9"/>
      <c r="G10066" s="9"/>
      <c r="H10066" s="9"/>
      <c r="I10066" s="9"/>
      <c r="J10066" s="9"/>
      <c r="K10066" s="9"/>
      <c r="L10066" s="9"/>
      <c r="M10066" s="9"/>
      <c r="N10066" s="9"/>
      <c r="O10066" s="12"/>
      <c r="P10066" s="9"/>
      <c r="Q10066" s="9"/>
    </row>
    <row r="10067" spans="1:17" x14ac:dyDescent="0.2">
      <c r="A10067" s="9"/>
      <c r="B10067" s="10"/>
      <c r="C10067" s="9"/>
      <c r="D10067" s="11"/>
      <c r="E10067" s="11"/>
      <c r="F10067" s="9"/>
      <c r="G10067" s="9"/>
      <c r="H10067" s="9"/>
      <c r="I10067" s="9"/>
      <c r="J10067" s="9"/>
      <c r="K10067" s="9"/>
      <c r="L10067" s="9"/>
      <c r="M10067" s="9"/>
      <c r="N10067" s="9"/>
      <c r="O10067" s="12"/>
      <c r="P10067" s="9"/>
      <c r="Q10067" s="9"/>
    </row>
    <row r="10068" spans="1:17" x14ac:dyDescent="0.2">
      <c r="A10068" s="9"/>
      <c r="B10068" s="10"/>
      <c r="C10068" s="9"/>
      <c r="D10068" s="11"/>
      <c r="E10068" s="11"/>
      <c r="F10068" s="9"/>
      <c r="G10068" s="9"/>
      <c r="H10068" s="9"/>
      <c r="I10068" s="9"/>
      <c r="J10068" s="9"/>
      <c r="K10068" s="9"/>
      <c r="L10068" s="9"/>
      <c r="M10068" s="9"/>
      <c r="N10068" s="9"/>
      <c r="O10068" s="12"/>
      <c r="P10068" s="9"/>
      <c r="Q10068" s="9"/>
    </row>
    <row r="10069" spans="1:17" x14ac:dyDescent="0.2">
      <c r="A10069" s="9"/>
      <c r="B10069" s="10"/>
      <c r="C10069" s="9"/>
      <c r="D10069" s="11"/>
      <c r="E10069" s="11"/>
      <c r="F10069" s="9"/>
      <c r="G10069" s="9"/>
      <c r="H10069" s="9"/>
      <c r="I10069" s="9"/>
      <c r="J10069" s="9"/>
      <c r="K10069" s="9"/>
      <c r="L10069" s="9"/>
      <c r="M10069" s="9"/>
      <c r="N10069" s="9"/>
      <c r="O10069" s="12"/>
      <c r="P10069" s="9"/>
      <c r="Q10069" s="9"/>
    </row>
    <row r="10070" spans="1:17" x14ac:dyDescent="0.2">
      <c r="A10070" s="9"/>
      <c r="B10070" s="10"/>
      <c r="C10070" s="9"/>
      <c r="D10070" s="11"/>
      <c r="E10070" s="11"/>
      <c r="F10070" s="9"/>
      <c r="G10070" s="9"/>
      <c r="H10070" s="9"/>
      <c r="I10070" s="9"/>
      <c r="J10070" s="9"/>
      <c r="K10070" s="9"/>
      <c r="L10070" s="9"/>
      <c r="M10070" s="9"/>
      <c r="N10070" s="9"/>
      <c r="O10070" s="12"/>
      <c r="P10070" s="9"/>
      <c r="Q10070" s="9"/>
    </row>
    <row r="10071" spans="1:17" x14ac:dyDescent="0.2">
      <c r="A10071" s="9"/>
      <c r="B10071" s="10"/>
      <c r="C10071" s="9"/>
      <c r="D10071" s="11"/>
      <c r="E10071" s="11"/>
      <c r="F10071" s="9"/>
      <c r="G10071" s="9"/>
      <c r="H10071" s="9"/>
      <c r="I10071" s="9"/>
      <c r="J10071" s="9"/>
      <c r="K10071" s="9"/>
      <c r="L10071" s="9"/>
      <c r="M10071" s="9"/>
      <c r="N10071" s="9"/>
      <c r="O10071" s="12"/>
      <c r="P10071" s="9"/>
      <c r="Q10071" s="9"/>
    </row>
    <row r="10072" spans="1:17" x14ac:dyDescent="0.2">
      <c r="A10072" s="9"/>
      <c r="B10072" s="10"/>
      <c r="C10072" s="9"/>
      <c r="D10072" s="11"/>
      <c r="E10072" s="11"/>
      <c r="F10072" s="9"/>
      <c r="G10072" s="9"/>
      <c r="H10072" s="9"/>
      <c r="I10072" s="9"/>
      <c r="J10072" s="9"/>
      <c r="K10072" s="9"/>
      <c r="L10072" s="9"/>
      <c r="M10072" s="9"/>
      <c r="N10072" s="9"/>
      <c r="O10072" s="12"/>
      <c r="P10072" s="9"/>
      <c r="Q10072" s="9"/>
    </row>
    <row r="10073" spans="1:17" x14ac:dyDescent="0.2">
      <c r="A10073" s="9"/>
      <c r="B10073" s="10"/>
      <c r="C10073" s="9"/>
      <c r="D10073" s="11"/>
      <c r="E10073" s="11"/>
      <c r="F10073" s="9"/>
      <c r="G10073" s="9"/>
      <c r="H10073" s="9"/>
      <c r="I10073" s="9"/>
      <c r="J10073" s="9"/>
      <c r="K10073" s="9"/>
      <c r="L10073" s="9"/>
      <c r="M10073" s="9"/>
      <c r="N10073" s="9"/>
      <c r="O10073" s="12"/>
      <c r="P10073" s="9"/>
      <c r="Q10073" s="9"/>
    </row>
    <row r="10074" spans="1:17" x14ac:dyDescent="0.2">
      <c r="A10074" s="9"/>
      <c r="B10074" s="10"/>
      <c r="C10074" s="9"/>
      <c r="D10074" s="11"/>
      <c r="E10074" s="11"/>
      <c r="F10074" s="9"/>
      <c r="G10074" s="9"/>
      <c r="H10074" s="9"/>
      <c r="I10074" s="9"/>
      <c r="J10074" s="9"/>
      <c r="K10074" s="9"/>
      <c r="L10074" s="9"/>
      <c r="M10074" s="9"/>
      <c r="N10074" s="9"/>
      <c r="O10074" s="12"/>
      <c r="P10074" s="9"/>
      <c r="Q10074" s="9"/>
    </row>
    <row r="10075" spans="1:17" x14ac:dyDescent="0.2">
      <c r="A10075" s="9"/>
      <c r="B10075" s="10"/>
      <c r="C10075" s="9"/>
      <c r="D10075" s="11"/>
      <c r="E10075" s="11"/>
      <c r="F10075" s="9"/>
      <c r="G10075" s="9"/>
      <c r="H10075" s="9"/>
      <c r="I10075" s="9"/>
      <c r="J10075" s="9"/>
      <c r="K10075" s="9"/>
      <c r="L10075" s="9"/>
      <c r="M10075" s="9"/>
      <c r="N10075" s="9"/>
      <c r="O10075" s="12"/>
      <c r="P10075" s="9"/>
      <c r="Q10075" s="9"/>
    </row>
    <row r="10076" spans="1:17" x14ac:dyDescent="0.2">
      <c r="A10076" s="9"/>
      <c r="B10076" s="10"/>
      <c r="C10076" s="9"/>
      <c r="D10076" s="11"/>
      <c r="E10076" s="11"/>
      <c r="F10076" s="9"/>
      <c r="G10076" s="9"/>
      <c r="H10076" s="9"/>
      <c r="I10076" s="9"/>
      <c r="J10076" s="9"/>
      <c r="K10076" s="9"/>
      <c r="L10076" s="9"/>
      <c r="M10076" s="9"/>
      <c r="N10076" s="9"/>
      <c r="O10076" s="12"/>
      <c r="P10076" s="9"/>
      <c r="Q10076" s="9"/>
    </row>
    <row r="10077" spans="1:17" x14ac:dyDescent="0.2">
      <c r="A10077" s="9"/>
      <c r="B10077" s="10"/>
      <c r="C10077" s="9"/>
      <c r="D10077" s="11"/>
      <c r="E10077" s="11"/>
      <c r="F10077" s="9"/>
      <c r="G10077" s="9"/>
      <c r="H10077" s="9"/>
      <c r="I10077" s="9"/>
      <c r="J10077" s="9"/>
      <c r="K10077" s="9"/>
      <c r="L10077" s="9"/>
      <c r="M10077" s="9"/>
      <c r="N10077" s="9"/>
      <c r="O10077" s="12"/>
      <c r="P10077" s="9"/>
      <c r="Q10077" s="9"/>
    </row>
    <row r="10078" spans="1:17" x14ac:dyDescent="0.2">
      <c r="A10078" s="9"/>
      <c r="B10078" s="10"/>
      <c r="C10078" s="9"/>
      <c r="D10078" s="11"/>
      <c r="E10078" s="11"/>
      <c r="F10078" s="9"/>
      <c r="G10078" s="9"/>
      <c r="H10078" s="9"/>
      <c r="I10078" s="9"/>
      <c r="J10078" s="9"/>
      <c r="K10078" s="9"/>
      <c r="L10078" s="9"/>
      <c r="M10078" s="9"/>
      <c r="N10078" s="9"/>
      <c r="O10078" s="12"/>
      <c r="P10078" s="9"/>
      <c r="Q10078" s="9"/>
    </row>
    <row r="10079" spans="1:17" x14ac:dyDescent="0.2">
      <c r="A10079" s="9"/>
      <c r="B10079" s="10"/>
      <c r="C10079" s="9"/>
      <c r="D10079" s="11"/>
      <c r="E10079" s="11"/>
      <c r="F10079" s="9"/>
      <c r="G10079" s="9"/>
      <c r="H10079" s="9"/>
      <c r="I10079" s="9"/>
      <c r="J10079" s="9"/>
      <c r="K10079" s="9"/>
      <c r="L10079" s="9"/>
      <c r="M10079" s="9"/>
      <c r="N10079" s="9"/>
      <c r="O10079" s="12"/>
      <c r="P10079" s="9"/>
      <c r="Q10079" s="9"/>
    </row>
    <row r="10080" spans="1:17" x14ac:dyDescent="0.2">
      <c r="A10080" s="9"/>
      <c r="B10080" s="10"/>
      <c r="C10080" s="9"/>
      <c r="D10080" s="11"/>
      <c r="E10080" s="11"/>
      <c r="F10080" s="9"/>
      <c r="G10080" s="9"/>
      <c r="H10080" s="9"/>
      <c r="I10080" s="9"/>
      <c r="J10080" s="9"/>
      <c r="K10080" s="9"/>
      <c r="L10080" s="9"/>
      <c r="M10080" s="9"/>
      <c r="N10080" s="9"/>
      <c r="O10080" s="12"/>
      <c r="P10080" s="9"/>
      <c r="Q10080" s="9"/>
    </row>
    <row r="10081" spans="1:17" x14ac:dyDescent="0.2">
      <c r="A10081" s="9"/>
      <c r="B10081" s="10"/>
      <c r="C10081" s="9"/>
      <c r="D10081" s="11"/>
      <c r="E10081" s="11"/>
      <c r="F10081" s="9"/>
      <c r="G10081" s="9"/>
      <c r="H10081" s="9"/>
      <c r="I10081" s="9"/>
      <c r="J10081" s="9"/>
      <c r="K10081" s="9"/>
      <c r="L10081" s="9"/>
      <c r="M10081" s="9"/>
      <c r="N10081" s="9"/>
      <c r="O10081" s="12"/>
      <c r="P10081" s="9"/>
      <c r="Q10081" s="9"/>
    </row>
    <row r="10082" spans="1:17" x14ac:dyDescent="0.2">
      <c r="A10082" s="9"/>
      <c r="B10082" s="10"/>
      <c r="C10082" s="9"/>
      <c r="D10082" s="11"/>
      <c r="E10082" s="11"/>
      <c r="F10082" s="9"/>
      <c r="G10082" s="9"/>
      <c r="H10082" s="9"/>
      <c r="I10082" s="9"/>
      <c r="J10082" s="9"/>
      <c r="K10082" s="9"/>
      <c r="L10082" s="9"/>
      <c r="M10082" s="9"/>
      <c r="N10082" s="9"/>
      <c r="O10082" s="12"/>
      <c r="P10082" s="9"/>
      <c r="Q10082" s="9"/>
    </row>
    <row r="10083" spans="1:17" x14ac:dyDescent="0.2">
      <c r="A10083" s="9"/>
      <c r="B10083" s="10"/>
      <c r="C10083" s="9"/>
      <c r="D10083" s="11"/>
      <c r="E10083" s="11"/>
      <c r="F10083" s="9"/>
      <c r="G10083" s="9"/>
      <c r="H10083" s="9"/>
      <c r="I10083" s="9"/>
      <c r="J10083" s="9"/>
      <c r="K10083" s="9"/>
      <c r="L10083" s="9"/>
      <c r="M10083" s="9"/>
      <c r="N10083" s="9"/>
      <c r="O10083" s="12"/>
      <c r="P10083" s="9"/>
      <c r="Q10083" s="9"/>
    </row>
    <row r="10084" spans="1:17" x14ac:dyDescent="0.2">
      <c r="A10084" s="9"/>
      <c r="B10084" s="10"/>
      <c r="C10084" s="9"/>
      <c r="D10084" s="11"/>
      <c r="E10084" s="11"/>
      <c r="F10084" s="9"/>
      <c r="G10084" s="9"/>
      <c r="H10084" s="9"/>
      <c r="I10084" s="9"/>
      <c r="J10084" s="9"/>
      <c r="K10084" s="9"/>
      <c r="L10084" s="9"/>
      <c r="M10084" s="9"/>
      <c r="N10084" s="9"/>
      <c r="O10084" s="12"/>
      <c r="P10084" s="9"/>
      <c r="Q10084" s="9"/>
    </row>
    <row r="10085" spans="1:17" x14ac:dyDescent="0.2">
      <c r="A10085" s="9"/>
      <c r="B10085" s="10"/>
      <c r="C10085" s="9"/>
      <c r="D10085" s="11"/>
      <c r="E10085" s="11"/>
      <c r="F10085" s="9"/>
      <c r="G10085" s="9"/>
      <c r="H10085" s="9"/>
      <c r="I10085" s="9"/>
      <c r="J10085" s="9"/>
      <c r="K10085" s="9"/>
      <c r="L10085" s="9"/>
      <c r="M10085" s="9"/>
      <c r="N10085" s="9"/>
      <c r="O10085" s="12"/>
      <c r="P10085" s="9"/>
      <c r="Q10085" s="9"/>
    </row>
    <row r="10086" spans="1:17" x14ac:dyDescent="0.2">
      <c r="A10086" s="9"/>
      <c r="B10086" s="10"/>
      <c r="C10086" s="9"/>
      <c r="D10086" s="11"/>
      <c r="E10086" s="11"/>
      <c r="F10086" s="9"/>
      <c r="G10086" s="9"/>
      <c r="H10086" s="9"/>
      <c r="I10086" s="9"/>
      <c r="J10086" s="9"/>
      <c r="K10086" s="9"/>
      <c r="L10086" s="9"/>
      <c r="M10086" s="9"/>
      <c r="N10086" s="9"/>
      <c r="O10086" s="12"/>
      <c r="P10086" s="9"/>
      <c r="Q10086" s="9"/>
    </row>
    <row r="10087" spans="1:17" x14ac:dyDescent="0.2">
      <c r="A10087" s="9"/>
      <c r="B10087" s="10"/>
      <c r="C10087" s="9"/>
      <c r="D10087" s="11"/>
      <c r="E10087" s="11"/>
      <c r="F10087" s="9"/>
      <c r="G10087" s="9"/>
      <c r="H10087" s="9"/>
      <c r="I10087" s="9"/>
      <c r="J10087" s="9"/>
      <c r="K10087" s="9"/>
      <c r="L10087" s="9"/>
      <c r="M10087" s="9"/>
      <c r="N10087" s="9"/>
      <c r="O10087" s="12"/>
      <c r="P10087" s="9"/>
      <c r="Q10087" s="9"/>
    </row>
    <row r="10088" spans="1:17" x14ac:dyDescent="0.2">
      <c r="A10088" s="9"/>
      <c r="B10088" s="10"/>
      <c r="C10088" s="9"/>
      <c r="D10088" s="11"/>
      <c r="E10088" s="11"/>
      <c r="F10088" s="9"/>
      <c r="G10088" s="9"/>
      <c r="H10088" s="9"/>
      <c r="I10088" s="9"/>
      <c r="J10088" s="9"/>
      <c r="K10088" s="9"/>
      <c r="L10088" s="9"/>
      <c r="M10088" s="9"/>
      <c r="N10088" s="9"/>
      <c r="O10088" s="12"/>
      <c r="P10088" s="9"/>
      <c r="Q10088" s="9"/>
    </row>
    <row r="10089" spans="1:17" x14ac:dyDescent="0.2">
      <c r="A10089" s="9"/>
      <c r="B10089" s="10"/>
      <c r="C10089" s="9"/>
      <c r="D10089" s="11"/>
      <c r="E10089" s="11"/>
      <c r="F10089" s="9"/>
      <c r="G10089" s="9"/>
      <c r="H10089" s="9"/>
      <c r="I10089" s="9"/>
      <c r="J10089" s="9"/>
      <c r="K10089" s="9"/>
      <c r="L10089" s="9"/>
      <c r="M10089" s="9"/>
      <c r="N10089" s="9"/>
      <c r="O10089" s="12"/>
      <c r="P10089" s="9"/>
      <c r="Q10089" s="9"/>
    </row>
    <row r="10090" spans="1:17" x14ac:dyDescent="0.2">
      <c r="A10090" s="9"/>
      <c r="B10090" s="10"/>
      <c r="C10090" s="9"/>
      <c r="D10090" s="11"/>
      <c r="E10090" s="11"/>
      <c r="F10090" s="9"/>
      <c r="G10090" s="9"/>
      <c r="H10090" s="9"/>
      <c r="I10090" s="9"/>
      <c r="J10090" s="9"/>
      <c r="K10090" s="9"/>
      <c r="L10090" s="9"/>
      <c r="M10090" s="9"/>
      <c r="N10090" s="9"/>
      <c r="O10090" s="12"/>
      <c r="P10090" s="9"/>
      <c r="Q10090" s="9"/>
    </row>
    <row r="10091" spans="1:17" x14ac:dyDescent="0.2">
      <c r="A10091" s="9"/>
      <c r="B10091" s="10"/>
      <c r="C10091" s="9"/>
      <c r="D10091" s="11"/>
      <c r="E10091" s="11"/>
      <c r="F10091" s="9"/>
      <c r="G10091" s="9"/>
      <c r="H10091" s="9"/>
      <c r="I10091" s="9"/>
      <c r="J10091" s="9"/>
      <c r="K10091" s="9"/>
      <c r="L10091" s="9"/>
      <c r="M10091" s="9"/>
      <c r="N10091" s="9"/>
      <c r="O10091" s="12"/>
      <c r="P10091" s="9"/>
      <c r="Q10091" s="9"/>
    </row>
    <row r="10092" spans="1:17" x14ac:dyDescent="0.2">
      <c r="A10092" s="9"/>
      <c r="B10092" s="10"/>
      <c r="C10092" s="9"/>
      <c r="D10092" s="11"/>
      <c r="E10092" s="11"/>
      <c r="F10092" s="9"/>
      <c r="G10092" s="9"/>
      <c r="H10092" s="9"/>
      <c r="I10092" s="9"/>
      <c r="J10092" s="9"/>
      <c r="K10092" s="9"/>
      <c r="L10092" s="9"/>
      <c r="M10092" s="9"/>
      <c r="N10092" s="9"/>
      <c r="O10092" s="12"/>
      <c r="P10092" s="9"/>
      <c r="Q10092" s="9"/>
    </row>
    <row r="10093" spans="1:17" x14ac:dyDescent="0.2">
      <c r="A10093" s="9"/>
      <c r="B10093" s="10"/>
      <c r="C10093" s="9"/>
      <c r="D10093" s="11"/>
      <c r="E10093" s="11"/>
      <c r="F10093" s="9"/>
      <c r="G10093" s="9"/>
      <c r="H10093" s="9"/>
      <c r="I10093" s="9"/>
      <c r="J10093" s="9"/>
      <c r="K10093" s="9"/>
      <c r="L10093" s="9"/>
      <c r="M10093" s="9"/>
      <c r="N10093" s="9"/>
      <c r="O10093" s="12"/>
      <c r="P10093" s="9"/>
      <c r="Q10093" s="9"/>
    </row>
    <row r="10094" spans="1:17" x14ac:dyDescent="0.2">
      <c r="A10094" s="9"/>
      <c r="B10094" s="10"/>
      <c r="C10094" s="9"/>
      <c r="D10094" s="11"/>
      <c r="E10094" s="11"/>
      <c r="F10094" s="9"/>
      <c r="G10094" s="9"/>
      <c r="H10094" s="9"/>
      <c r="I10094" s="9"/>
      <c r="J10094" s="9"/>
      <c r="K10094" s="9"/>
      <c r="L10094" s="9"/>
      <c r="M10094" s="9"/>
      <c r="N10094" s="9"/>
      <c r="O10094" s="12"/>
      <c r="P10094" s="9"/>
      <c r="Q10094" s="9"/>
    </row>
    <row r="10095" spans="1:17" x14ac:dyDescent="0.2">
      <c r="A10095" s="9"/>
      <c r="B10095" s="10"/>
      <c r="C10095" s="9"/>
      <c r="D10095" s="11"/>
      <c r="E10095" s="11"/>
      <c r="F10095" s="9"/>
      <c r="G10095" s="9"/>
      <c r="H10095" s="9"/>
      <c r="I10095" s="9"/>
      <c r="J10095" s="9"/>
      <c r="K10095" s="9"/>
      <c r="L10095" s="9"/>
      <c r="M10095" s="9"/>
      <c r="N10095" s="9"/>
      <c r="O10095" s="12"/>
      <c r="P10095" s="9"/>
      <c r="Q10095" s="9"/>
    </row>
    <row r="10096" spans="1:17" x14ac:dyDescent="0.2">
      <c r="A10096" s="9"/>
      <c r="B10096" s="10"/>
      <c r="C10096" s="9"/>
      <c r="D10096" s="11"/>
      <c r="E10096" s="11"/>
      <c r="F10096" s="9"/>
      <c r="G10096" s="9"/>
      <c r="H10096" s="9"/>
      <c r="I10096" s="9"/>
      <c r="J10096" s="9"/>
      <c r="K10096" s="9"/>
      <c r="L10096" s="9"/>
      <c r="M10096" s="9"/>
      <c r="N10096" s="9"/>
      <c r="O10096" s="12"/>
      <c r="P10096" s="9"/>
      <c r="Q10096" s="9"/>
    </row>
    <row r="10097" spans="1:17" x14ac:dyDescent="0.2">
      <c r="A10097" s="9"/>
      <c r="B10097" s="10"/>
      <c r="C10097" s="9"/>
      <c r="D10097" s="11"/>
      <c r="E10097" s="11"/>
      <c r="F10097" s="9"/>
      <c r="G10097" s="9"/>
      <c r="H10097" s="9"/>
      <c r="I10097" s="9"/>
      <c r="J10097" s="9"/>
      <c r="K10097" s="9"/>
      <c r="L10097" s="9"/>
      <c r="M10097" s="9"/>
      <c r="N10097" s="9"/>
      <c r="O10097" s="12"/>
      <c r="P10097" s="9"/>
      <c r="Q10097" s="9"/>
    </row>
    <row r="10098" spans="1:17" x14ac:dyDescent="0.2">
      <c r="A10098" s="9"/>
      <c r="B10098" s="10"/>
      <c r="C10098" s="9"/>
      <c r="D10098" s="11"/>
      <c r="E10098" s="11"/>
      <c r="F10098" s="9"/>
      <c r="G10098" s="9"/>
      <c r="H10098" s="9"/>
      <c r="I10098" s="9"/>
      <c r="J10098" s="9"/>
      <c r="K10098" s="9"/>
      <c r="L10098" s="9"/>
      <c r="M10098" s="9"/>
      <c r="N10098" s="9"/>
      <c r="O10098" s="12"/>
      <c r="P10098" s="9"/>
      <c r="Q10098" s="9"/>
    </row>
    <row r="10099" spans="1:17" x14ac:dyDescent="0.2">
      <c r="A10099" s="9"/>
      <c r="B10099" s="10"/>
      <c r="C10099" s="9"/>
      <c r="D10099" s="11"/>
      <c r="E10099" s="11"/>
      <c r="F10099" s="9"/>
      <c r="G10099" s="9"/>
      <c r="H10099" s="9"/>
      <c r="I10099" s="9"/>
      <c r="J10099" s="9"/>
      <c r="K10099" s="9"/>
      <c r="L10099" s="9"/>
      <c r="M10099" s="9"/>
      <c r="N10099" s="9"/>
      <c r="O10099" s="12"/>
      <c r="P10099" s="9"/>
      <c r="Q10099" s="9"/>
    </row>
    <row r="10100" spans="1:17" x14ac:dyDescent="0.2">
      <c r="A10100" s="9"/>
      <c r="B10100" s="10"/>
      <c r="C10100" s="9"/>
      <c r="D10100" s="11"/>
      <c r="E10100" s="11"/>
      <c r="F10100" s="9"/>
      <c r="G10100" s="9"/>
      <c r="H10100" s="9"/>
      <c r="I10100" s="9"/>
      <c r="J10100" s="9"/>
      <c r="K10100" s="9"/>
      <c r="L10100" s="9"/>
      <c r="M10100" s="9"/>
      <c r="N10100" s="9"/>
      <c r="O10100" s="12"/>
      <c r="P10100" s="9"/>
      <c r="Q10100" s="9"/>
    </row>
    <row r="10101" spans="1:17" x14ac:dyDescent="0.2">
      <c r="A10101" s="9"/>
      <c r="B10101" s="10"/>
      <c r="C10101" s="9"/>
      <c r="D10101" s="11"/>
      <c r="E10101" s="11"/>
      <c r="F10101" s="9"/>
      <c r="G10101" s="9"/>
      <c r="H10101" s="9"/>
      <c r="I10101" s="9"/>
      <c r="J10101" s="9"/>
      <c r="K10101" s="9"/>
      <c r="L10101" s="9"/>
      <c r="M10101" s="9"/>
      <c r="N10101" s="9"/>
      <c r="O10101" s="12"/>
      <c r="P10101" s="9"/>
      <c r="Q10101" s="9"/>
    </row>
    <row r="10102" spans="1:17" x14ac:dyDescent="0.2">
      <c r="A10102" s="9"/>
      <c r="B10102" s="10"/>
      <c r="C10102" s="9"/>
      <c r="D10102" s="11"/>
      <c r="E10102" s="11"/>
      <c r="F10102" s="9"/>
      <c r="G10102" s="9"/>
      <c r="H10102" s="9"/>
      <c r="I10102" s="9"/>
      <c r="J10102" s="9"/>
      <c r="K10102" s="9"/>
      <c r="L10102" s="9"/>
      <c r="M10102" s="9"/>
      <c r="N10102" s="9"/>
      <c r="O10102" s="12"/>
      <c r="P10102" s="9"/>
      <c r="Q10102" s="9"/>
    </row>
    <row r="10103" spans="1:17" x14ac:dyDescent="0.2">
      <c r="A10103" s="9"/>
      <c r="B10103" s="10"/>
      <c r="C10103" s="9"/>
      <c r="D10103" s="11"/>
      <c r="E10103" s="11"/>
      <c r="F10103" s="9"/>
      <c r="G10103" s="9"/>
      <c r="H10103" s="9"/>
      <c r="I10103" s="9"/>
      <c r="J10103" s="9"/>
      <c r="K10103" s="9"/>
      <c r="L10103" s="9"/>
      <c r="M10103" s="9"/>
      <c r="N10103" s="9"/>
      <c r="O10103" s="12"/>
      <c r="P10103" s="9"/>
      <c r="Q10103" s="9"/>
    </row>
    <row r="10104" spans="1:17" x14ac:dyDescent="0.2">
      <c r="A10104" s="9"/>
      <c r="B10104" s="10"/>
      <c r="C10104" s="9"/>
      <c r="D10104" s="11"/>
      <c r="E10104" s="11"/>
      <c r="F10104" s="9"/>
      <c r="G10104" s="9"/>
      <c r="H10104" s="9"/>
      <c r="I10104" s="9"/>
      <c r="J10104" s="9"/>
      <c r="K10104" s="9"/>
      <c r="L10104" s="9"/>
      <c r="M10104" s="9"/>
      <c r="N10104" s="9"/>
      <c r="O10104" s="12"/>
      <c r="P10104" s="9"/>
      <c r="Q10104" s="9"/>
    </row>
    <row r="10105" spans="1:17" x14ac:dyDescent="0.2">
      <c r="A10105" s="9"/>
      <c r="B10105" s="10"/>
      <c r="C10105" s="9"/>
      <c r="D10105" s="11"/>
      <c r="E10105" s="11"/>
      <c r="F10105" s="9"/>
      <c r="G10105" s="9"/>
      <c r="H10105" s="9"/>
      <c r="I10105" s="9"/>
      <c r="J10105" s="9"/>
      <c r="K10105" s="9"/>
      <c r="L10105" s="9"/>
      <c r="M10105" s="9"/>
      <c r="N10105" s="9"/>
      <c r="O10105" s="12"/>
      <c r="P10105" s="9"/>
      <c r="Q10105" s="9"/>
    </row>
    <row r="10106" spans="1:17" x14ac:dyDescent="0.2">
      <c r="A10106" s="9"/>
      <c r="B10106" s="10"/>
      <c r="C10106" s="9"/>
      <c r="D10106" s="11"/>
      <c r="E10106" s="11"/>
      <c r="F10106" s="9"/>
      <c r="G10106" s="9"/>
      <c r="H10106" s="9"/>
      <c r="I10106" s="9"/>
      <c r="J10106" s="9"/>
      <c r="K10106" s="9"/>
      <c r="L10106" s="9"/>
      <c r="M10106" s="9"/>
      <c r="N10106" s="9"/>
      <c r="O10106" s="12"/>
      <c r="P10106" s="9"/>
      <c r="Q10106" s="9"/>
    </row>
    <row r="10107" spans="1:17" x14ac:dyDescent="0.2">
      <c r="A10107" s="9"/>
      <c r="B10107" s="10"/>
      <c r="C10107" s="9"/>
      <c r="D10107" s="11"/>
      <c r="E10107" s="11"/>
      <c r="F10107" s="9"/>
      <c r="G10107" s="9"/>
      <c r="H10107" s="9"/>
      <c r="I10107" s="9"/>
      <c r="J10107" s="9"/>
      <c r="K10107" s="9"/>
      <c r="L10107" s="9"/>
      <c r="M10107" s="9"/>
      <c r="N10107" s="9"/>
      <c r="O10107" s="12"/>
      <c r="P10107" s="9"/>
      <c r="Q10107" s="9"/>
    </row>
    <row r="10108" spans="1:17" x14ac:dyDescent="0.2">
      <c r="A10108" s="9"/>
      <c r="B10108" s="10"/>
      <c r="C10108" s="9"/>
      <c r="D10108" s="11"/>
      <c r="E10108" s="11"/>
      <c r="F10108" s="9"/>
      <c r="G10108" s="9"/>
      <c r="H10108" s="9"/>
      <c r="I10108" s="9"/>
      <c r="J10108" s="9"/>
      <c r="K10108" s="9"/>
      <c r="L10108" s="9"/>
      <c r="M10108" s="9"/>
      <c r="N10108" s="9"/>
      <c r="O10108" s="12"/>
      <c r="P10108" s="9"/>
      <c r="Q10108" s="9"/>
    </row>
    <row r="10109" spans="1:17" x14ac:dyDescent="0.2">
      <c r="A10109" s="9"/>
      <c r="B10109" s="10"/>
      <c r="C10109" s="9"/>
      <c r="D10109" s="11"/>
      <c r="E10109" s="11"/>
      <c r="F10109" s="9"/>
      <c r="G10109" s="9"/>
      <c r="H10109" s="9"/>
      <c r="I10109" s="9"/>
      <c r="J10109" s="9"/>
      <c r="K10109" s="9"/>
      <c r="L10109" s="9"/>
      <c r="M10109" s="9"/>
      <c r="N10109" s="9"/>
      <c r="O10109" s="12"/>
      <c r="P10109" s="9"/>
      <c r="Q10109" s="9"/>
    </row>
    <row r="10110" spans="1:17" x14ac:dyDescent="0.2">
      <c r="A10110" s="9"/>
      <c r="B10110" s="10"/>
      <c r="C10110" s="9"/>
      <c r="D10110" s="11"/>
      <c r="E10110" s="11"/>
      <c r="F10110" s="9"/>
      <c r="G10110" s="9"/>
      <c r="H10110" s="9"/>
      <c r="I10110" s="9"/>
      <c r="J10110" s="9"/>
      <c r="K10110" s="9"/>
      <c r="L10110" s="9"/>
      <c r="M10110" s="9"/>
      <c r="N10110" s="9"/>
      <c r="O10110" s="12"/>
      <c r="P10110" s="9"/>
      <c r="Q10110" s="9"/>
    </row>
    <row r="10111" spans="1:17" x14ac:dyDescent="0.2">
      <c r="A10111" s="9"/>
      <c r="B10111" s="10"/>
      <c r="C10111" s="9"/>
      <c r="D10111" s="11"/>
      <c r="E10111" s="11"/>
      <c r="F10111" s="9"/>
      <c r="G10111" s="9"/>
      <c r="H10111" s="9"/>
      <c r="I10111" s="9"/>
      <c r="J10111" s="9"/>
      <c r="K10111" s="9"/>
      <c r="L10111" s="9"/>
      <c r="M10111" s="9"/>
      <c r="N10111" s="9"/>
      <c r="O10111" s="12"/>
      <c r="P10111" s="9"/>
      <c r="Q10111" s="9"/>
    </row>
    <row r="10112" spans="1:17" x14ac:dyDescent="0.2">
      <c r="A10112" s="9"/>
      <c r="B10112" s="10"/>
      <c r="C10112" s="9"/>
      <c r="D10112" s="11"/>
      <c r="E10112" s="11"/>
      <c r="F10112" s="9"/>
      <c r="G10112" s="9"/>
      <c r="H10112" s="9"/>
      <c r="I10112" s="9"/>
      <c r="J10112" s="9"/>
      <c r="K10112" s="9"/>
      <c r="L10112" s="9"/>
      <c r="M10112" s="9"/>
      <c r="N10112" s="9"/>
      <c r="O10112" s="12"/>
      <c r="P10112" s="9"/>
      <c r="Q10112" s="9"/>
    </row>
    <row r="10113" spans="1:17" x14ac:dyDescent="0.2">
      <c r="A10113" s="9"/>
      <c r="B10113" s="10"/>
      <c r="C10113" s="9"/>
      <c r="D10113" s="11"/>
      <c r="E10113" s="11"/>
      <c r="F10113" s="9"/>
      <c r="G10113" s="9"/>
      <c r="H10113" s="9"/>
      <c r="I10113" s="9"/>
      <c r="J10113" s="9"/>
      <c r="K10113" s="9"/>
      <c r="L10113" s="9"/>
      <c r="M10113" s="9"/>
      <c r="N10113" s="9"/>
      <c r="O10113" s="12"/>
      <c r="P10113" s="9"/>
      <c r="Q10113" s="9"/>
    </row>
    <row r="10114" spans="1:17" x14ac:dyDescent="0.2">
      <c r="A10114" s="9"/>
      <c r="B10114" s="10"/>
      <c r="C10114" s="9"/>
      <c r="D10114" s="11"/>
      <c r="E10114" s="11"/>
      <c r="F10114" s="9"/>
      <c r="G10114" s="9"/>
      <c r="H10114" s="9"/>
      <c r="I10114" s="9"/>
      <c r="J10114" s="9"/>
      <c r="K10114" s="9"/>
      <c r="L10114" s="9"/>
      <c r="M10114" s="9"/>
      <c r="N10114" s="9"/>
      <c r="O10114" s="12"/>
      <c r="P10114" s="9"/>
      <c r="Q10114" s="9"/>
    </row>
    <row r="10115" spans="1:17" x14ac:dyDescent="0.2">
      <c r="A10115" s="9"/>
      <c r="B10115" s="10"/>
      <c r="C10115" s="9"/>
      <c r="D10115" s="11"/>
      <c r="E10115" s="11"/>
      <c r="F10115" s="9"/>
      <c r="G10115" s="9"/>
      <c r="H10115" s="9"/>
      <c r="I10115" s="9"/>
      <c r="J10115" s="9"/>
      <c r="K10115" s="9"/>
      <c r="L10115" s="9"/>
      <c r="M10115" s="9"/>
      <c r="N10115" s="9"/>
      <c r="O10115" s="12"/>
      <c r="P10115" s="9"/>
      <c r="Q10115" s="9"/>
    </row>
    <row r="10116" spans="1:17" x14ac:dyDescent="0.2">
      <c r="A10116" s="9"/>
      <c r="B10116" s="10"/>
      <c r="C10116" s="9"/>
      <c r="D10116" s="11"/>
      <c r="E10116" s="11"/>
      <c r="F10116" s="9"/>
      <c r="G10116" s="9"/>
      <c r="H10116" s="9"/>
      <c r="I10116" s="9"/>
      <c r="J10116" s="9"/>
      <c r="K10116" s="9"/>
      <c r="L10116" s="9"/>
      <c r="M10116" s="9"/>
      <c r="N10116" s="9"/>
      <c r="O10116" s="12"/>
      <c r="P10116" s="9"/>
      <c r="Q10116" s="9"/>
    </row>
    <row r="10117" spans="1:17" x14ac:dyDescent="0.2">
      <c r="A10117" s="9"/>
      <c r="B10117" s="10"/>
      <c r="C10117" s="9"/>
      <c r="D10117" s="11"/>
      <c r="E10117" s="11"/>
      <c r="F10117" s="9"/>
      <c r="G10117" s="9"/>
      <c r="H10117" s="9"/>
      <c r="I10117" s="9"/>
      <c r="J10117" s="9"/>
      <c r="K10117" s="9"/>
      <c r="L10117" s="9"/>
      <c r="M10117" s="9"/>
      <c r="N10117" s="9"/>
      <c r="O10117" s="12"/>
      <c r="P10117" s="9"/>
      <c r="Q10117" s="9"/>
    </row>
    <row r="10118" spans="1:17" x14ac:dyDescent="0.2">
      <c r="A10118" s="9"/>
      <c r="B10118" s="10"/>
      <c r="C10118" s="9"/>
      <c r="D10118" s="11"/>
      <c r="E10118" s="11"/>
      <c r="F10118" s="9"/>
      <c r="G10118" s="9"/>
      <c r="H10118" s="9"/>
      <c r="I10118" s="9"/>
      <c r="J10118" s="9"/>
      <c r="K10118" s="9"/>
      <c r="L10118" s="9"/>
      <c r="M10118" s="9"/>
      <c r="N10118" s="9"/>
      <c r="O10118" s="12"/>
      <c r="P10118" s="9"/>
      <c r="Q10118" s="9"/>
    </row>
    <row r="10119" spans="1:17" x14ac:dyDescent="0.2">
      <c r="A10119" s="9"/>
      <c r="B10119" s="10"/>
      <c r="C10119" s="9"/>
      <c r="D10119" s="11"/>
      <c r="E10119" s="11"/>
      <c r="F10119" s="9"/>
      <c r="G10119" s="9"/>
      <c r="H10119" s="9"/>
      <c r="I10119" s="9"/>
      <c r="J10119" s="9"/>
      <c r="K10119" s="9"/>
      <c r="L10119" s="9"/>
      <c r="M10119" s="9"/>
      <c r="N10119" s="9"/>
      <c r="O10119" s="12"/>
      <c r="P10119" s="9"/>
      <c r="Q10119" s="9"/>
    </row>
    <row r="10120" spans="1:17" x14ac:dyDescent="0.2">
      <c r="A10120" s="9"/>
      <c r="B10120" s="10"/>
      <c r="C10120" s="9"/>
      <c r="D10120" s="11"/>
      <c r="E10120" s="11"/>
      <c r="F10120" s="9"/>
      <c r="G10120" s="9"/>
      <c r="H10120" s="9"/>
      <c r="I10120" s="9"/>
      <c r="J10120" s="9"/>
      <c r="K10120" s="9"/>
      <c r="L10120" s="9"/>
      <c r="M10120" s="9"/>
      <c r="N10120" s="9"/>
      <c r="O10120" s="12"/>
      <c r="P10120" s="9"/>
      <c r="Q10120" s="9"/>
    </row>
    <row r="10121" spans="1:17" x14ac:dyDescent="0.2">
      <c r="A10121" s="9"/>
      <c r="B10121" s="10"/>
      <c r="C10121" s="9"/>
      <c r="D10121" s="11"/>
      <c r="E10121" s="11"/>
      <c r="F10121" s="9"/>
      <c r="G10121" s="9"/>
      <c r="H10121" s="9"/>
      <c r="I10121" s="9"/>
      <c r="J10121" s="9"/>
      <c r="K10121" s="9"/>
      <c r="L10121" s="9"/>
      <c r="M10121" s="9"/>
      <c r="N10121" s="9"/>
      <c r="O10121" s="12"/>
      <c r="P10121" s="9"/>
      <c r="Q10121" s="9"/>
    </row>
    <row r="10122" spans="1:17" x14ac:dyDescent="0.2">
      <c r="A10122" s="9"/>
      <c r="B10122" s="10"/>
      <c r="C10122" s="9"/>
      <c r="D10122" s="11"/>
      <c r="E10122" s="11"/>
      <c r="F10122" s="9"/>
      <c r="G10122" s="9"/>
      <c r="H10122" s="9"/>
      <c r="I10122" s="9"/>
      <c r="J10122" s="9"/>
      <c r="K10122" s="9"/>
      <c r="L10122" s="9"/>
      <c r="M10122" s="9"/>
      <c r="N10122" s="9"/>
      <c r="O10122" s="12"/>
      <c r="P10122" s="9"/>
      <c r="Q10122" s="9"/>
    </row>
    <row r="10123" spans="1:17" x14ac:dyDescent="0.2">
      <c r="A10123" s="9"/>
      <c r="B10123" s="10"/>
      <c r="C10123" s="9"/>
      <c r="D10123" s="11"/>
      <c r="E10123" s="11"/>
      <c r="F10123" s="9"/>
      <c r="G10123" s="9"/>
      <c r="H10123" s="9"/>
      <c r="I10123" s="9"/>
      <c r="J10123" s="9"/>
      <c r="K10123" s="9"/>
      <c r="L10123" s="9"/>
      <c r="M10123" s="9"/>
      <c r="N10123" s="9"/>
      <c r="O10123" s="12"/>
      <c r="P10123" s="9"/>
      <c r="Q10123" s="9"/>
    </row>
    <row r="10124" spans="1:17" x14ac:dyDescent="0.2">
      <c r="A10124" s="9"/>
      <c r="B10124" s="10"/>
      <c r="C10124" s="9"/>
      <c r="D10124" s="11"/>
      <c r="E10124" s="11"/>
      <c r="F10124" s="9"/>
      <c r="G10124" s="9"/>
      <c r="H10124" s="9"/>
      <c r="I10124" s="9"/>
      <c r="J10124" s="9"/>
      <c r="K10124" s="9"/>
      <c r="L10124" s="9"/>
      <c r="M10124" s="9"/>
      <c r="N10124" s="9"/>
      <c r="O10124" s="12"/>
      <c r="P10124" s="9"/>
      <c r="Q10124" s="9"/>
    </row>
    <row r="10125" spans="1:17" x14ac:dyDescent="0.2">
      <c r="A10125" s="9"/>
      <c r="B10125" s="10"/>
      <c r="C10125" s="9"/>
      <c r="D10125" s="11"/>
      <c r="E10125" s="11"/>
      <c r="F10125" s="9"/>
      <c r="G10125" s="9"/>
      <c r="H10125" s="9"/>
      <c r="I10125" s="9"/>
      <c r="J10125" s="9"/>
      <c r="K10125" s="9"/>
      <c r="L10125" s="9"/>
      <c r="M10125" s="9"/>
      <c r="N10125" s="9"/>
      <c r="O10125" s="12"/>
      <c r="P10125" s="9"/>
      <c r="Q10125" s="9"/>
    </row>
    <row r="10126" spans="1:17" x14ac:dyDescent="0.2">
      <c r="A10126" s="9"/>
      <c r="B10126" s="10"/>
      <c r="C10126" s="9"/>
      <c r="D10126" s="11"/>
      <c r="E10126" s="11"/>
      <c r="F10126" s="9"/>
      <c r="G10126" s="9"/>
      <c r="H10126" s="9"/>
      <c r="I10126" s="9"/>
      <c r="J10126" s="9"/>
      <c r="K10126" s="9"/>
      <c r="L10126" s="9"/>
      <c r="M10126" s="9"/>
      <c r="N10126" s="9"/>
      <c r="O10126" s="12"/>
      <c r="P10126" s="9"/>
      <c r="Q10126" s="9"/>
    </row>
    <row r="10127" spans="1:17" x14ac:dyDescent="0.2">
      <c r="A10127" s="9"/>
      <c r="B10127" s="10"/>
      <c r="C10127" s="9"/>
      <c r="D10127" s="11"/>
      <c r="E10127" s="11"/>
      <c r="F10127" s="9"/>
      <c r="G10127" s="9"/>
      <c r="H10127" s="9"/>
      <c r="I10127" s="9"/>
      <c r="J10127" s="9"/>
      <c r="K10127" s="9"/>
      <c r="L10127" s="9"/>
      <c r="M10127" s="9"/>
      <c r="N10127" s="9"/>
      <c r="O10127" s="12"/>
      <c r="P10127" s="9"/>
      <c r="Q10127" s="9"/>
    </row>
    <row r="10128" spans="1:17" x14ac:dyDescent="0.2">
      <c r="A10128" s="9"/>
      <c r="B10128" s="10"/>
      <c r="C10128" s="9"/>
      <c r="D10128" s="11"/>
      <c r="E10128" s="11"/>
      <c r="F10128" s="9"/>
      <c r="G10128" s="9"/>
      <c r="H10128" s="9"/>
      <c r="I10128" s="9"/>
      <c r="J10128" s="9"/>
      <c r="K10128" s="9"/>
      <c r="L10128" s="9"/>
      <c r="M10128" s="9"/>
      <c r="N10128" s="9"/>
      <c r="O10128" s="12"/>
      <c r="P10128" s="9"/>
      <c r="Q10128" s="9"/>
    </row>
    <row r="10129" spans="1:17" x14ac:dyDescent="0.2">
      <c r="A10129" s="9"/>
      <c r="B10129" s="10"/>
      <c r="C10129" s="9"/>
      <c r="D10129" s="11"/>
      <c r="E10129" s="11"/>
      <c r="F10129" s="9"/>
      <c r="G10129" s="9"/>
      <c r="H10129" s="9"/>
      <c r="I10129" s="9"/>
      <c r="J10129" s="9"/>
      <c r="K10129" s="9"/>
      <c r="L10129" s="9"/>
      <c r="M10129" s="9"/>
      <c r="N10129" s="9"/>
      <c r="O10129" s="12"/>
      <c r="P10129" s="9"/>
      <c r="Q10129" s="9"/>
    </row>
    <row r="10130" spans="1:17" x14ac:dyDescent="0.2">
      <c r="A10130" s="9"/>
      <c r="B10130" s="10"/>
      <c r="C10130" s="9"/>
      <c r="D10130" s="11"/>
      <c r="E10130" s="11"/>
      <c r="F10130" s="9"/>
      <c r="G10130" s="9"/>
      <c r="H10130" s="9"/>
      <c r="I10130" s="9"/>
      <c r="J10130" s="9"/>
      <c r="K10130" s="9"/>
      <c r="L10130" s="9"/>
      <c r="M10130" s="9"/>
      <c r="N10130" s="9"/>
      <c r="O10130" s="12"/>
      <c r="P10130" s="9"/>
      <c r="Q10130" s="9"/>
    </row>
    <row r="10131" spans="1:17" x14ac:dyDescent="0.2">
      <c r="A10131" s="9"/>
      <c r="B10131" s="10"/>
      <c r="C10131" s="9"/>
      <c r="D10131" s="11"/>
      <c r="E10131" s="11"/>
      <c r="F10131" s="9"/>
      <c r="G10131" s="9"/>
      <c r="H10131" s="9"/>
      <c r="I10131" s="9"/>
      <c r="J10131" s="9"/>
      <c r="K10131" s="9"/>
      <c r="L10131" s="9"/>
      <c r="M10131" s="9"/>
      <c r="N10131" s="9"/>
      <c r="O10131" s="12"/>
      <c r="P10131" s="9"/>
      <c r="Q10131" s="9"/>
    </row>
    <row r="10132" spans="1:17" x14ac:dyDescent="0.2">
      <c r="A10132" s="9"/>
      <c r="B10132" s="10"/>
      <c r="C10132" s="9"/>
      <c r="D10132" s="11"/>
      <c r="E10132" s="11"/>
      <c r="F10132" s="9"/>
      <c r="G10132" s="9"/>
      <c r="H10132" s="9"/>
      <c r="I10132" s="9"/>
      <c r="J10132" s="9"/>
      <c r="K10132" s="9"/>
      <c r="L10132" s="9"/>
      <c r="M10132" s="9"/>
      <c r="N10132" s="9"/>
      <c r="O10132" s="12"/>
      <c r="P10132" s="9"/>
      <c r="Q10132" s="9"/>
    </row>
    <row r="10133" spans="1:17" x14ac:dyDescent="0.2">
      <c r="A10133" s="9"/>
      <c r="B10133" s="10"/>
      <c r="C10133" s="9"/>
      <c r="D10133" s="11"/>
      <c r="E10133" s="11"/>
      <c r="F10133" s="9"/>
      <c r="G10133" s="9"/>
      <c r="H10133" s="9"/>
      <c r="I10133" s="9"/>
      <c r="J10133" s="9"/>
      <c r="K10133" s="9"/>
      <c r="L10133" s="9"/>
      <c r="M10133" s="9"/>
      <c r="N10133" s="9"/>
      <c r="O10133" s="12"/>
      <c r="P10133" s="9"/>
      <c r="Q10133" s="9"/>
    </row>
    <row r="10134" spans="1:17" x14ac:dyDescent="0.2">
      <c r="A10134" s="9"/>
      <c r="B10134" s="10"/>
      <c r="C10134" s="9"/>
      <c r="D10134" s="11"/>
      <c r="E10134" s="11"/>
      <c r="F10134" s="9"/>
      <c r="G10134" s="9"/>
      <c r="H10134" s="9"/>
      <c r="I10134" s="9"/>
      <c r="J10134" s="9"/>
      <c r="K10134" s="9"/>
      <c r="L10134" s="9"/>
      <c r="M10134" s="9"/>
      <c r="N10134" s="9"/>
      <c r="O10134" s="12"/>
      <c r="P10134" s="9"/>
      <c r="Q10134" s="9"/>
    </row>
    <row r="10135" spans="1:17" x14ac:dyDescent="0.2">
      <c r="A10135" s="9"/>
      <c r="B10135" s="10"/>
      <c r="C10135" s="9"/>
      <c r="D10135" s="11"/>
      <c r="E10135" s="11"/>
      <c r="F10135" s="9"/>
      <c r="G10135" s="9"/>
      <c r="H10135" s="9"/>
      <c r="I10135" s="9"/>
      <c r="J10135" s="9"/>
      <c r="K10135" s="9"/>
      <c r="L10135" s="9"/>
      <c r="M10135" s="9"/>
      <c r="N10135" s="9"/>
      <c r="O10135" s="12"/>
      <c r="P10135" s="9"/>
      <c r="Q10135" s="9"/>
    </row>
    <row r="10136" spans="1:17" x14ac:dyDescent="0.2">
      <c r="A10136" s="9"/>
      <c r="B10136" s="10"/>
      <c r="C10136" s="9"/>
      <c r="D10136" s="11"/>
      <c r="E10136" s="11"/>
      <c r="F10136" s="9"/>
      <c r="G10136" s="9"/>
      <c r="H10136" s="9"/>
      <c r="I10136" s="9"/>
      <c r="J10136" s="9"/>
      <c r="K10136" s="9"/>
      <c r="L10136" s="9"/>
      <c r="M10136" s="9"/>
      <c r="N10136" s="9"/>
      <c r="O10136" s="12"/>
      <c r="P10136" s="9"/>
      <c r="Q10136" s="9"/>
    </row>
    <row r="10137" spans="1:17" x14ac:dyDescent="0.2">
      <c r="A10137" s="9"/>
      <c r="B10137" s="10"/>
      <c r="C10137" s="9"/>
      <c r="D10137" s="11"/>
      <c r="E10137" s="11"/>
      <c r="F10137" s="9"/>
      <c r="G10137" s="9"/>
      <c r="H10137" s="9"/>
      <c r="I10137" s="9"/>
      <c r="J10137" s="9"/>
      <c r="K10137" s="9"/>
      <c r="L10137" s="9"/>
      <c r="M10137" s="9"/>
      <c r="N10137" s="9"/>
      <c r="O10137" s="12"/>
      <c r="P10137" s="9"/>
      <c r="Q10137" s="9"/>
    </row>
    <row r="10138" spans="1:17" x14ac:dyDescent="0.2">
      <c r="A10138" s="9"/>
      <c r="B10138" s="10"/>
      <c r="C10138" s="9"/>
      <c r="D10138" s="11"/>
      <c r="E10138" s="11"/>
      <c r="F10138" s="9"/>
      <c r="G10138" s="9"/>
      <c r="H10138" s="9"/>
      <c r="I10138" s="9"/>
      <c r="J10138" s="9"/>
      <c r="K10138" s="9"/>
      <c r="L10138" s="9"/>
      <c r="M10138" s="9"/>
      <c r="N10138" s="9"/>
      <c r="O10138" s="12"/>
      <c r="P10138" s="9"/>
      <c r="Q10138" s="9"/>
    </row>
    <row r="10139" spans="1:17" x14ac:dyDescent="0.2">
      <c r="A10139" s="9"/>
      <c r="B10139" s="10"/>
      <c r="C10139" s="9"/>
      <c r="D10139" s="11"/>
      <c r="E10139" s="11"/>
      <c r="F10139" s="9"/>
      <c r="G10139" s="9"/>
      <c r="H10139" s="9"/>
      <c r="I10139" s="9"/>
      <c r="J10139" s="9"/>
      <c r="K10139" s="9"/>
      <c r="L10139" s="9"/>
      <c r="M10139" s="9"/>
      <c r="N10139" s="9"/>
      <c r="O10139" s="12"/>
      <c r="P10139" s="9"/>
      <c r="Q10139" s="9"/>
    </row>
    <row r="10140" spans="1:17" x14ac:dyDescent="0.2">
      <c r="A10140" s="9"/>
      <c r="B10140" s="10"/>
      <c r="C10140" s="9"/>
      <c r="D10140" s="11"/>
      <c r="E10140" s="11"/>
      <c r="F10140" s="9"/>
      <c r="G10140" s="9"/>
      <c r="H10140" s="9"/>
      <c r="I10140" s="9"/>
      <c r="J10140" s="9"/>
      <c r="K10140" s="9"/>
      <c r="L10140" s="9"/>
      <c r="M10140" s="9"/>
      <c r="N10140" s="9"/>
      <c r="O10140" s="12"/>
      <c r="P10140" s="9"/>
      <c r="Q10140" s="9"/>
    </row>
    <row r="10141" spans="1:17" x14ac:dyDescent="0.2">
      <c r="A10141" s="9"/>
      <c r="B10141" s="10"/>
      <c r="C10141" s="9"/>
      <c r="D10141" s="11"/>
      <c r="E10141" s="11"/>
      <c r="F10141" s="9"/>
      <c r="G10141" s="9"/>
      <c r="H10141" s="9"/>
      <c r="I10141" s="9"/>
      <c r="J10141" s="9"/>
      <c r="K10141" s="9"/>
      <c r="L10141" s="9"/>
      <c r="M10141" s="9"/>
      <c r="N10141" s="9"/>
      <c r="O10141" s="12"/>
      <c r="P10141" s="9"/>
      <c r="Q10141" s="9"/>
    </row>
    <row r="10142" spans="1:17" x14ac:dyDescent="0.2">
      <c r="A10142" s="9"/>
      <c r="B10142" s="10"/>
      <c r="C10142" s="9"/>
      <c r="D10142" s="11"/>
      <c r="E10142" s="11"/>
      <c r="F10142" s="9"/>
      <c r="G10142" s="9"/>
      <c r="H10142" s="9"/>
      <c r="I10142" s="9"/>
      <c r="J10142" s="9"/>
      <c r="K10142" s="9"/>
      <c r="L10142" s="9"/>
      <c r="M10142" s="9"/>
      <c r="N10142" s="9"/>
      <c r="O10142" s="12"/>
      <c r="P10142" s="9"/>
      <c r="Q10142" s="9"/>
    </row>
    <row r="10143" spans="1:17" x14ac:dyDescent="0.2">
      <c r="A10143" s="9"/>
      <c r="B10143" s="10"/>
      <c r="C10143" s="9"/>
      <c r="D10143" s="11"/>
      <c r="E10143" s="11"/>
      <c r="F10143" s="9"/>
      <c r="G10143" s="9"/>
      <c r="H10143" s="9"/>
      <c r="I10143" s="9"/>
      <c r="J10143" s="9"/>
      <c r="K10143" s="9"/>
      <c r="L10143" s="9"/>
      <c r="M10143" s="9"/>
      <c r="N10143" s="9"/>
      <c r="O10143" s="12"/>
      <c r="P10143" s="9"/>
      <c r="Q10143" s="9"/>
    </row>
    <row r="10144" spans="1:17" x14ac:dyDescent="0.2">
      <c r="A10144" s="9"/>
      <c r="B10144" s="10"/>
      <c r="C10144" s="9"/>
      <c r="D10144" s="11"/>
      <c r="E10144" s="11"/>
      <c r="F10144" s="9"/>
      <c r="G10144" s="9"/>
      <c r="H10144" s="9"/>
      <c r="I10144" s="9"/>
      <c r="J10144" s="9"/>
      <c r="K10144" s="9"/>
      <c r="L10144" s="9"/>
      <c r="M10144" s="9"/>
      <c r="N10144" s="9"/>
      <c r="O10144" s="12"/>
      <c r="P10144" s="9"/>
      <c r="Q10144" s="9"/>
    </row>
    <row r="10145" spans="1:17" x14ac:dyDescent="0.2">
      <c r="A10145" s="9"/>
      <c r="B10145" s="10"/>
      <c r="C10145" s="9"/>
      <c r="D10145" s="11"/>
      <c r="E10145" s="11"/>
      <c r="F10145" s="9"/>
      <c r="G10145" s="9"/>
      <c r="H10145" s="9"/>
      <c r="I10145" s="9"/>
      <c r="J10145" s="9"/>
      <c r="K10145" s="9"/>
      <c r="L10145" s="9"/>
      <c r="M10145" s="9"/>
      <c r="N10145" s="9"/>
      <c r="O10145" s="12"/>
      <c r="P10145" s="9"/>
      <c r="Q10145" s="9"/>
    </row>
    <row r="10146" spans="1:17" x14ac:dyDescent="0.2">
      <c r="A10146" s="9"/>
      <c r="B10146" s="10"/>
      <c r="C10146" s="9"/>
      <c r="D10146" s="11"/>
      <c r="E10146" s="11"/>
      <c r="F10146" s="9"/>
      <c r="G10146" s="9"/>
      <c r="H10146" s="9"/>
      <c r="I10146" s="9"/>
      <c r="J10146" s="9"/>
      <c r="K10146" s="9"/>
      <c r="L10146" s="9"/>
      <c r="M10146" s="9"/>
      <c r="N10146" s="9"/>
      <c r="O10146" s="12"/>
      <c r="P10146" s="9"/>
      <c r="Q10146" s="9"/>
    </row>
    <row r="10147" spans="1:17" x14ac:dyDescent="0.2">
      <c r="A10147" s="9"/>
      <c r="B10147" s="10"/>
      <c r="C10147" s="9"/>
      <c r="D10147" s="11"/>
      <c r="E10147" s="11"/>
      <c r="F10147" s="9"/>
      <c r="G10147" s="9"/>
      <c r="H10147" s="9"/>
      <c r="I10147" s="9"/>
      <c r="J10147" s="9"/>
      <c r="K10147" s="9"/>
      <c r="L10147" s="9"/>
      <c r="M10147" s="9"/>
      <c r="N10147" s="9"/>
      <c r="O10147" s="12"/>
      <c r="P10147" s="9"/>
      <c r="Q10147" s="9"/>
    </row>
    <row r="10148" spans="1:17" x14ac:dyDescent="0.2">
      <c r="A10148" s="9"/>
      <c r="B10148" s="10"/>
      <c r="C10148" s="9"/>
      <c r="D10148" s="11"/>
      <c r="E10148" s="11"/>
      <c r="F10148" s="9"/>
      <c r="G10148" s="9"/>
      <c r="H10148" s="9"/>
      <c r="I10148" s="9"/>
      <c r="J10148" s="9"/>
      <c r="K10148" s="9"/>
      <c r="L10148" s="9"/>
      <c r="M10148" s="9"/>
      <c r="N10148" s="9"/>
      <c r="O10148" s="12"/>
      <c r="P10148" s="9"/>
      <c r="Q10148" s="9"/>
    </row>
    <row r="10149" spans="1:17" x14ac:dyDescent="0.2">
      <c r="A10149" s="9"/>
      <c r="B10149" s="10"/>
      <c r="C10149" s="9"/>
      <c r="D10149" s="11"/>
      <c r="E10149" s="11"/>
      <c r="F10149" s="9"/>
      <c r="G10149" s="9"/>
      <c r="H10149" s="9"/>
      <c r="I10149" s="9"/>
      <c r="J10149" s="9"/>
      <c r="K10149" s="9"/>
      <c r="L10149" s="9"/>
      <c r="M10149" s="9"/>
      <c r="N10149" s="9"/>
      <c r="O10149" s="12"/>
      <c r="P10149" s="9"/>
      <c r="Q10149" s="9"/>
    </row>
    <row r="10150" spans="1:17" x14ac:dyDescent="0.2">
      <c r="A10150" s="9"/>
      <c r="B10150" s="10"/>
      <c r="C10150" s="9"/>
      <c r="D10150" s="11"/>
      <c r="E10150" s="11"/>
      <c r="F10150" s="9"/>
      <c r="G10150" s="9"/>
      <c r="H10150" s="9"/>
      <c r="I10150" s="9"/>
      <c r="J10150" s="9"/>
      <c r="K10150" s="9"/>
      <c r="L10150" s="9"/>
      <c r="M10150" s="9"/>
      <c r="N10150" s="9"/>
      <c r="O10150" s="12"/>
      <c r="P10150" s="9"/>
      <c r="Q10150" s="9"/>
    </row>
    <row r="10151" spans="1:17" x14ac:dyDescent="0.2">
      <c r="A10151" s="9"/>
      <c r="B10151" s="10"/>
      <c r="C10151" s="9"/>
      <c r="D10151" s="11"/>
      <c r="E10151" s="11"/>
      <c r="F10151" s="9"/>
      <c r="G10151" s="9"/>
      <c r="H10151" s="9"/>
      <c r="I10151" s="9"/>
      <c r="J10151" s="9"/>
      <c r="K10151" s="9"/>
      <c r="L10151" s="9"/>
      <c r="M10151" s="9"/>
      <c r="N10151" s="9"/>
      <c r="O10151" s="12"/>
      <c r="P10151" s="9"/>
      <c r="Q10151" s="9"/>
    </row>
    <row r="10152" spans="1:17" x14ac:dyDescent="0.2">
      <c r="A10152" s="9"/>
      <c r="B10152" s="10"/>
      <c r="C10152" s="9"/>
      <c r="D10152" s="11"/>
      <c r="E10152" s="11"/>
      <c r="F10152" s="9"/>
      <c r="G10152" s="9"/>
      <c r="H10152" s="9"/>
      <c r="I10152" s="9"/>
      <c r="J10152" s="9"/>
      <c r="K10152" s="9"/>
      <c r="L10152" s="9"/>
      <c r="M10152" s="9"/>
      <c r="N10152" s="9"/>
      <c r="O10152" s="12"/>
      <c r="P10152" s="9"/>
      <c r="Q10152" s="9"/>
    </row>
    <row r="10153" spans="1:17" x14ac:dyDescent="0.2">
      <c r="A10153" s="9"/>
      <c r="B10153" s="10"/>
      <c r="C10153" s="9"/>
      <c r="D10153" s="11"/>
      <c r="E10153" s="11"/>
      <c r="F10153" s="9"/>
      <c r="G10153" s="9"/>
      <c r="H10153" s="9"/>
      <c r="I10153" s="9"/>
      <c r="J10153" s="9"/>
      <c r="K10153" s="9"/>
      <c r="L10153" s="9"/>
      <c r="M10153" s="9"/>
      <c r="N10153" s="9"/>
      <c r="O10153" s="12"/>
      <c r="P10153" s="9"/>
      <c r="Q10153" s="9"/>
    </row>
    <row r="10154" spans="1:17" x14ac:dyDescent="0.2">
      <c r="A10154" s="9"/>
      <c r="B10154" s="10"/>
      <c r="C10154" s="9"/>
      <c r="D10154" s="11"/>
      <c r="E10154" s="11"/>
      <c r="F10154" s="9"/>
      <c r="G10154" s="9"/>
      <c r="H10154" s="9"/>
      <c r="I10154" s="9"/>
      <c r="J10154" s="9"/>
      <c r="K10154" s="9"/>
      <c r="L10154" s="9"/>
      <c r="M10154" s="9"/>
      <c r="N10154" s="9"/>
      <c r="O10154" s="12"/>
      <c r="P10154" s="9"/>
      <c r="Q10154" s="9"/>
    </row>
    <row r="10155" spans="1:17" x14ac:dyDescent="0.2">
      <c r="A10155" s="9"/>
      <c r="B10155" s="10"/>
      <c r="C10155" s="9"/>
      <c r="D10155" s="11"/>
      <c r="E10155" s="11"/>
      <c r="F10155" s="9"/>
      <c r="G10155" s="9"/>
      <c r="H10155" s="9"/>
      <c r="I10155" s="9"/>
      <c r="J10155" s="9"/>
      <c r="K10155" s="9"/>
      <c r="L10155" s="9"/>
      <c r="M10155" s="9"/>
      <c r="N10155" s="9"/>
      <c r="O10155" s="12"/>
      <c r="P10155" s="9"/>
      <c r="Q10155" s="9"/>
    </row>
    <row r="10156" spans="1:17" x14ac:dyDescent="0.2">
      <c r="A10156" s="9"/>
      <c r="B10156" s="10"/>
      <c r="C10156" s="9"/>
      <c r="D10156" s="11"/>
      <c r="E10156" s="11"/>
      <c r="F10156" s="9"/>
      <c r="G10156" s="9"/>
      <c r="H10156" s="9"/>
      <c r="I10156" s="9"/>
      <c r="J10156" s="9"/>
      <c r="K10156" s="9"/>
      <c r="L10156" s="9"/>
      <c r="M10156" s="9"/>
      <c r="N10156" s="9"/>
      <c r="O10156" s="12"/>
      <c r="P10156" s="9"/>
      <c r="Q10156" s="9"/>
    </row>
    <row r="10157" spans="1:17" x14ac:dyDescent="0.2">
      <c r="A10157" s="9"/>
      <c r="B10157" s="10"/>
      <c r="C10157" s="9"/>
      <c r="D10157" s="11"/>
      <c r="E10157" s="11"/>
      <c r="F10157" s="9"/>
      <c r="G10157" s="9"/>
      <c r="H10157" s="9"/>
      <c r="I10157" s="9"/>
      <c r="J10157" s="9"/>
      <c r="K10157" s="9"/>
      <c r="L10157" s="9"/>
      <c r="M10157" s="9"/>
      <c r="N10157" s="9"/>
      <c r="O10157" s="12"/>
      <c r="P10157" s="9"/>
      <c r="Q10157" s="9"/>
    </row>
    <row r="10158" spans="1:17" x14ac:dyDescent="0.2">
      <c r="A10158" s="9"/>
      <c r="B10158" s="10"/>
      <c r="C10158" s="9"/>
      <c r="D10158" s="11"/>
      <c r="E10158" s="11"/>
      <c r="F10158" s="9"/>
      <c r="G10158" s="9"/>
      <c r="H10158" s="9"/>
      <c r="I10158" s="9"/>
      <c r="J10158" s="9"/>
      <c r="K10158" s="9"/>
      <c r="L10158" s="9"/>
      <c r="M10158" s="9"/>
      <c r="N10158" s="9"/>
      <c r="O10158" s="12"/>
      <c r="P10158" s="9"/>
      <c r="Q10158" s="9"/>
    </row>
    <row r="10159" spans="1:17" x14ac:dyDescent="0.2">
      <c r="A10159" s="9"/>
      <c r="B10159" s="10"/>
      <c r="C10159" s="9"/>
      <c r="D10159" s="11"/>
      <c r="E10159" s="11"/>
      <c r="F10159" s="9"/>
      <c r="G10159" s="9"/>
      <c r="H10159" s="9"/>
      <c r="I10159" s="9"/>
      <c r="J10159" s="9"/>
      <c r="K10159" s="9"/>
      <c r="L10159" s="9"/>
      <c r="M10159" s="9"/>
      <c r="N10159" s="9"/>
      <c r="O10159" s="12"/>
      <c r="P10159" s="9"/>
      <c r="Q10159" s="9"/>
    </row>
    <row r="10160" spans="1:17" x14ac:dyDescent="0.2">
      <c r="A10160" s="9"/>
      <c r="B10160" s="10"/>
      <c r="C10160" s="9"/>
      <c r="D10160" s="11"/>
      <c r="E10160" s="11"/>
      <c r="F10160" s="9"/>
      <c r="G10160" s="9"/>
      <c r="H10160" s="9"/>
      <c r="I10160" s="9"/>
      <c r="J10160" s="9"/>
      <c r="K10160" s="9"/>
      <c r="L10160" s="9"/>
      <c r="M10160" s="9"/>
      <c r="N10160" s="9"/>
      <c r="O10160" s="12"/>
      <c r="P10160" s="9"/>
      <c r="Q10160" s="9"/>
    </row>
    <row r="10161" spans="1:17" x14ac:dyDescent="0.2">
      <c r="A10161" s="9"/>
      <c r="B10161" s="10"/>
      <c r="C10161" s="9"/>
      <c r="D10161" s="11"/>
      <c r="E10161" s="11"/>
      <c r="F10161" s="9"/>
      <c r="G10161" s="9"/>
      <c r="H10161" s="9"/>
      <c r="I10161" s="9"/>
      <c r="J10161" s="9"/>
      <c r="K10161" s="9"/>
      <c r="L10161" s="9"/>
      <c r="M10161" s="9"/>
      <c r="N10161" s="9"/>
      <c r="O10161" s="12"/>
      <c r="P10161" s="9"/>
      <c r="Q10161" s="9"/>
    </row>
    <row r="10162" spans="1:17" x14ac:dyDescent="0.2">
      <c r="A10162" s="9"/>
      <c r="B10162" s="10"/>
      <c r="C10162" s="9"/>
      <c r="D10162" s="11"/>
      <c r="E10162" s="11"/>
      <c r="F10162" s="9"/>
      <c r="G10162" s="9"/>
      <c r="H10162" s="9"/>
      <c r="I10162" s="9"/>
      <c r="J10162" s="9"/>
      <c r="K10162" s="9"/>
      <c r="L10162" s="9"/>
      <c r="M10162" s="9"/>
      <c r="N10162" s="9"/>
      <c r="O10162" s="12"/>
      <c r="P10162" s="9"/>
      <c r="Q10162" s="9"/>
    </row>
    <row r="10163" spans="1:17" x14ac:dyDescent="0.2">
      <c r="A10163" s="9"/>
      <c r="B10163" s="10"/>
      <c r="C10163" s="9"/>
      <c r="D10163" s="11"/>
      <c r="E10163" s="11"/>
      <c r="F10163" s="9"/>
      <c r="G10163" s="9"/>
      <c r="H10163" s="9"/>
      <c r="I10163" s="9"/>
      <c r="J10163" s="9"/>
      <c r="K10163" s="9"/>
      <c r="L10163" s="9"/>
      <c r="M10163" s="9"/>
      <c r="N10163" s="9"/>
      <c r="O10163" s="12"/>
      <c r="P10163" s="9"/>
      <c r="Q10163" s="9"/>
    </row>
    <row r="10164" spans="1:17" x14ac:dyDescent="0.2">
      <c r="A10164" s="9"/>
      <c r="B10164" s="10"/>
      <c r="C10164" s="9"/>
      <c r="D10164" s="11"/>
      <c r="E10164" s="11"/>
      <c r="F10164" s="9"/>
      <c r="G10164" s="9"/>
      <c r="H10164" s="9"/>
      <c r="I10164" s="9"/>
      <c r="J10164" s="9"/>
      <c r="K10164" s="9"/>
      <c r="L10164" s="9"/>
      <c r="M10164" s="9"/>
      <c r="N10164" s="9"/>
      <c r="O10164" s="12"/>
      <c r="P10164" s="9"/>
      <c r="Q10164" s="9"/>
    </row>
    <row r="10165" spans="1:17" x14ac:dyDescent="0.2">
      <c r="A10165" s="9"/>
      <c r="B10165" s="10"/>
      <c r="C10165" s="9"/>
      <c r="D10165" s="11"/>
      <c r="E10165" s="11"/>
      <c r="F10165" s="9"/>
      <c r="G10165" s="9"/>
      <c r="H10165" s="9"/>
      <c r="I10165" s="9"/>
      <c r="J10165" s="9"/>
      <c r="K10165" s="9"/>
      <c r="L10165" s="9"/>
      <c r="M10165" s="9"/>
      <c r="N10165" s="9"/>
      <c r="O10165" s="12"/>
      <c r="P10165" s="9"/>
      <c r="Q10165" s="9"/>
    </row>
    <row r="10166" spans="1:17" x14ac:dyDescent="0.2">
      <c r="A10166" s="9"/>
      <c r="B10166" s="10"/>
      <c r="C10166" s="9"/>
      <c r="D10166" s="11"/>
      <c r="E10166" s="11"/>
      <c r="F10166" s="9"/>
      <c r="G10166" s="9"/>
      <c r="H10166" s="9"/>
      <c r="I10166" s="9"/>
      <c r="J10166" s="9"/>
      <c r="K10166" s="9"/>
      <c r="L10166" s="9"/>
      <c r="M10166" s="9"/>
      <c r="N10166" s="9"/>
      <c r="O10166" s="12"/>
      <c r="P10166" s="9"/>
      <c r="Q10166" s="9"/>
    </row>
    <row r="10167" spans="1:17" x14ac:dyDescent="0.2">
      <c r="A10167" s="9"/>
      <c r="B10167" s="10"/>
      <c r="C10167" s="9"/>
      <c r="D10167" s="11"/>
      <c r="E10167" s="11"/>
      <c r="F10167" s="9"/>
      <c r="G10167" s="9"/>
      <c r="H10167" s="9"/>
      <c r="I10167" s="9"/>
      <c r="J10167" s="9"/>
      <c r="K10167" s="9"/>
      <c r="L10167" s="9"/>
      <c r="M10167" s="9"/>
      <c r="N10167" s="9"/>
      <c r="O10167" s="12"/>
      <c r="P10167" s="9"/>
      <c r="Q10167" s="9"/>
    </row>
    <row r="10168" spans="1:17" x14ac:dyDescent="0.2">
      <c r="A10168" s="9"/>
      <c r="B10168" s="10"/>
      <c r="C10168" s="9"/>
      <c r="D10168" s="11"/>
      <c r="E10168" s="11"/>
      <c r="F10168" s="9"/>
      <c r="G10168" s="9"/>
      <c r="H10168" s="9"/>
      <c r="I10168" s="9"/>
      <c r="J10168" s="9"/>
      <c r="K10168" s="9"/>
      <c r="L10168" s="9"/>
      <c r="M10168" s="9"/>
      <c r="N10168" s="9"/>
      <c r="O10168" s="12"/>
      <c r="P10168" s="9"/>
      <c r="Q10168" s="9"/>
    </row>
    <row r="10169" spans="1:17" x14ac:dyDescent="0.2">
      <c r="A10169" s="9"/>
      <c r="B10169" s="10"/>
      <c r="C10169" s="9"/>
      <c r="D10169" s="11"/>
      <c r="E10169" s="11"/>
      <c r="F10169" s="9"/>
      <c r="G10169" s="9"/>
      <c r="H10169" s="9"/>
      <c r="I10169" s="9"/>
      <c r="J10169" s="9"/>
      <c r="K10169" s="9"/>
      <c r="L10169" s="9"/>
      <c r="M10169" s="9"/>
      <c r="N10169" s="9"/>
      <c r="O10169" s="12"/>
      <c r="P10169" s="9"/>
      <c r="Q10169" s="9"/>
    </row>
    <row r="10170" spans="1:17" x14ac:dyDescent="0.2">
      <c r="A10170" s="9"/>
      <c r="B10170" s="10"/>
      <c r="C10170" s="9"/>
      <c r="D10170" s="11"/>
      <c r="E10170" s="11"/>
      <c r="F10170" s="9"/>
      <c r="G10170" s="9"/>
      <c r="H10170" s="9"/>
      <c r="I10170" s="9"/>
      <c r="J10170" s="9"/>
      <c r="K10170" s="9"/>
      <c r="L10170" s="9"/>
      <c r="M10170" s="9"/>
      <c r="N10170" s="9"/>
      <c r="O10170" s="12"/>
      <c r="P10170" s="9"/>
      <c r="Q10170" s="9"/>
    </row>
    <row r="10171" spans="1:17" x14ac:dyDescent="0.2">
      <c r="A10171" s="9"/>
      <c r="B10171" s="10"/>
      <c r="C10171" s="9"/>
      <c r="D10171" s="11"/>
      <c r="E10171" s="11"/>
      <c r="F10171" s="9"/>
      <c r="G10171" s="9"/>
      <c r="H10171" s="9"/>
      <c r="I10171" s="9"/>
      <c r="J10171" s="9"/>
      <c r="K10171" s="9"/>
      <c r="L10171" s="9"/>
      <c r="M10171" s="9"/>
      <c r="N10171" s="9"/>
      <c r="O10171" s="12"/>
      <c r="P10171" s="9"/>
      <c r="Q10171" s="9"/>
    </row>
    <row r="10172" spans="1:17" x14ac:dyDescent="0.2">
      <c r="A10172" s="9"/>
      <c r="B10172" s="10"/>
      <c r="C10172" s="9"/>
      <c r="D10172" s="11"/>
      <c r="E10172" s="11"/>
      <c r="F10172" s="9"/>
      <c r="G10172" s="9"/>
      <c r="H10172" s="9"/>
      <c r="I10172" s="9"/>
      <c r="J10172" s="9"/>
      <c r="K10172" s="9"/>
      <c r="L10172" s="9"/>
      <c r="M10172" s="9"/>
      <c r="N10172" s="9"/>
      <c r="O10172" s="12"/>
      <c r="P10172" s="9"/>
      <c r="Q10172" s="9"/>
    </row>
    <row r="10173" spans="1:17" x14ac:dyDescent="0.2">
      <c r="A10173" s="9"/>
      <c r="B10173" s="10"/>
      <c r="C10173" s="9"/>
      <c r="D10173" s="11"/>
      <c r="E10173" s="11"/>
      <c r="F10173" s="9"/>
      <c r="G10173" s="9"/>
      <c r="H10173" s="9"/>
      <c r="I10173" s="9"/>
      <c r="J10173" s="9"/>
      <c r="K10173" s="9"/>
      <c r="L10173" s="9"/>
      <c r="M10173" s="9"/>
      <c r="N10173" s="9"/>
      <c r="O10173" s="12"/>
      <c r="P10173" s="9"/>
      <c r="Q10173" s="9"/>
    </row>
    <row r="10174" spans="1:17" x14ac:dyDescent="0.2">
      <c r="A10174" s="9"/>
      <c r="B10174" s="10"/>
      <c r="C10174" s="9"/>
      <c r="D10174" s="11"/>
      <c r="E10174" s="11"/>
      <c r="F10174" s="9"/>
      <c r="G10174" s="9"/>
      <c r="H10174" s="9"/>
      <c r="I10174" s="9"/>
      <c r="J10174" s="9"/>
      <c r="K10174" s="9"/>
      <c r="L10174" s="9"/>
      <c r="M10174" s="9"/>
      <c r="N10174" s="9"/>
      <c r="O10174" s="12"/>
      <c r="P10174" s="9"/>
      <c r="Q10174" s="9"/>
    </row>
    <row r="10175" spans="1:17" x14ac:dyDescent="0.2">
      <c r="A10175" s="9"/>
      <c r="B10175" s="10"/>
      <c r="C10175" s="9"/>
      <c r="D10175" s="11"/>
      <c r="E10175" s="11"/>
      <c r="F10175" s="9"/>
      <c r="G10175" s="9"/>
      <c r="H10175" s="9"/>
      <c r="I10175" s="9"/>
      <c r="J10175" s="9"/>
      <c r="K10175" s="9"/>
      <c r="L10175" s="9"/>
      <c r="M10175" s="9"/>
      <c r="N10175" s="9"/>
      <c r="O10175" s="12"/>
      <c r="P10175" s="9"/>
      <c r="Q10175" s="9"/>
    </row>
    <row r="10176" spans="1:17" x14ac:dyDescent="0.2">
      <c r="A10176" s="9"/>
      <c r="B10176" s="10"/>
      <c r="C10176" s="9"/>
      <c r="D10176" s="11"/>
      <c r="E10176" s="11"/>
      <c r="F10176" s="9"/>
      <c r="G10176" s="9"/>
      <c r="H10176" s="9"/>
      <c r="I10176" s="9"/>
      <c r="J10176" s="9"/>
      <c r="K10176" s="9"/>
      <c r="L10176" s="9"/>
      <c r="M10176" s="9"/>
      <c r="N10176" s="9"/>
      <c r="O10176" s="12"/>
      <c r="P10176" s="9"/>
      <c r="Q10176" s="9"/>
    </row>
    <row r="10177" spans="1:17" x14ac:dyDescent="0.2">
      <c r="A10177" s="9"/>
      <c r="B10177" s="10"/>
      <c r="C10177" s="9"/>
      <c r="D10177" s="11"/>
      <c r="E10177" s="11"/>
      <c r="F10177" s="9"/>
      <c r="G10177" s="9"/>
      <c r="H10177" s="9"/>
      <c r="I10177" s="9"/>
      <c r="J10177" s="9"/>
      <c r="K10177" s="9"/>
      <c r="L10177" s="9"/>
      <c r="M10177" s="9"/>
      <c r="N10177" s="9"/>
      <c r="O10177" s="12"/>
      <c r="P10177" s="9"/>
      <c r="Q10177" s="9"/>
    </row>
    <row r="10178" spans="1:17" x14ac:dyDescent="0.2">
      <c r="A10178" s="9"/>
      <c r="B10178" s="10"/>
      <c r="C10178" s="9"/>
      <c r="D10178" s="11"/>
      <c r="E10178" s="11"/>
      <c r="F10178" s="9"/>
      <c r="G10178" s="9"/>
      <c r="H10178" s="9"/>
      <c r="I10178" s="9"/>
      <c r="J10178" s="9"/>
      <c r="K10178" s="9"/>
      <c r="L10178" s="9"/>
      <c r="M10178" s="9"/>
      <c r="N10178" s="9"/>
      <c r="O10178" s="12"/>
      <c r="P10178" s="9"/>
      <c r="Q10178" s="9"/>
    </row>
    <row r="10179" spans="1:17" x14ac:dyDescent="0.2">
      <c r="A10179" s="9"/>
      <c r="B10179" s="10"/>
      <c r="C10179" s="9"/>
      <c r="D10179" s="11"/>
      <c r="E10179" s="11"/>
      <c r="F10179" s="9"/>
      <c r="G10179" s="9"/>
      <c r="H10179" s="9"/>
      <c r="I10179" s="9"/>
      <c r="J10179" s="9"/>
      <c r="K10179" s="9"/>
      <c r="L10179" s="9"/>
      <c r="M10179" s="9"/>
      <c r="N10179" s="9"/>
      <c r="O10179" s="12"/>
      <c r="P10179" s="9"/>
      <c r="Q10179" s="9"/>
    </row>
    <row r="10180" spans="1:17" x14ac:dyDescent="0.2">
      <c r="A10180" s="9"/>
      <c r="B10180" s="10"/>
      <c r="C10180" s="9"/>
      <c r="D10180" s="11"/>
      <c r="E10180" s="11"/>
      <c r="F10180" s="9"/>
      <c r="G10180" s="9"/>
      <c r="H10180" s="9"/>
      <c r="I10180" s="9"/>
      <c r="J10180" s="9"/>
      <c r="K10180" s="9"/>
      <c r="L10180" s="9"/>
      <c r="M10180" s="9"/>
      <c r="N10180" s="9"/>
      <c r="O10180" s="12"/>
      <c r="P10180" s="9"/>
      <c r="Q10180" s="9"/>
    </row>
    <row r="10181" spans="1:17" x14ac:dyDescent="0.2">
      <c r="A10181" s="9"/>
      <c r="B10181" s="10"/>
      <c r="C10181" s="9"/>
      <c r="D10181" s="11"/>
      <c r="E10181" s="11"/>
      <c r="F10181" s="9"/>
      <c r="G10181" s="9"/>
      <c r="H10181" s="9"/>
      <c r="I10181" s="9"/>
      <c r="J10181" s="9"/>
      <c r="K10181" s="9"/>
      <c r="L10181" s="9"/>
      <c r="M10181" s="9"/>
      <c r="N10181" s="9"/>
      <c r="O10181" s="12"/>
      <c r="P10181" s="9"/>
      <c r="Q10181" s="9"/>
    </row>
    <row r="10182" spans="1:17" x14ac:dyDescent="0.2">
      <c r="A10182" s="9"/>
      <c r="B10182" s="10"/>
      <c r="C10182" s="9"/>
      <c r="D10182" s="11"/>
      <c r="E10182" s="11"/>
      <c r="F10182" s="9"/>
      <c r="G10182" s="9"/>
      <c r="H10182" s="9"/>
      <c r="I10182" s="9"/>
      <c r="J10182" s="9"/>
      <c r="K10182" s="9"/>
      <c r="L10182" s="9"/>
      <c r="M10182" s="9"/>
      <c r="N10182" s="9"/>
      <c r="O10182" s="12"/>
      <c r="P10182" s="9"/>
      <c r="Q10182" s="9"/>
    </row>
    <row r="10183" spans="1:17" x14ac:dyDescent="0.2">
      <c r="A10183" s="9"/>
      <c r="B10183" s="10"/>
      <c r="C10183" s="9"/>
      <c r="D10183" s="11"/>
      <c r="E10183" s="11"/>
      <c r="F10183" s="9"/>
      <c r="G10183" s="9"/>
      <c r="H10183" s="9"/>
      <c r="I10183" s="9"/>
      <c r="J10183" s="9"/>
      <c r="K10183" s="9"/>
      <c r="L10183" s="9"/>
      <c r="M10183" s="9"/>
      <c r="N10183" s="9"/>
      <c r="O10183" s="12"/>
      <c r="P10183" s="9"/>
      <c r="Q10183" s="9"/>
    </row>
    <row r="10184" spans="1:17" x14ac:dyDescent="0.2">
      <c r="A10184" s="9"/>
      <c r="B10184" s="10"/>
      <c r="C10184" s="9"/>
      <c r="D10184" s="11"/>
      <c r="E10184" s="11"/>
      <c r="F10184" s="9"/>
      <c r="G10184" s="9"/>
      <c r="H10184" s="9"/>
      <c r="I10184" s="9"/>
      <c r="J10184" s="9"/>
      <c r="K10184" s="9"/>
      <c r="L10184" s="9"/>
      <c r="M10184" s="9"/>
      <c r="N10184" s="9"/>
      <c r="O10184" s="12"/>
      <c r="P10184" s="9"/>
      <c r="Q10184" s="9"/>
    </row>
    <row r="10185" spans="1:17" x14ac:dyDescent="0.2">
      <c r="A10185" s="9"/>
      <c r="B10185" s="10"/>
      <c r="C10185" s="9"/>
      <c r="D10185" s="11"/>
      <c r="E10185" s="11"/>
      <c r="F10185" s="9"/>
      <c r="G10185" s="9"/>
      <c r="H10185" s="9"/>
      <c r="I10185" s="9"/>
      <c r="J10185" s="9"/>
      <c r="K10185" s="9"/>
      <c r="L10185" s="9"/>
      <c r="M10185" s="9"/>
      <c r="N10185" s="9"/>
      <c r="O10185" s="12"/>
      <c r="P10185" s="9"/>
      <c r="Q10185" s="9"/>
    </row>
    <row r="10186" spans="1:17" x14ac:dyDescent="0.2">
      <c r="A10186" s="9"/>
      <c r="B10186" s="10"/>
      <c r="C10186" s="9"/>
      <c r="D10186" s="11"/>
      <c r="E10186" s="11"/>
      <c r="F10186" s="9"/>
      <c r="G10186" s="9"/>
      <c r="H10186" s="9"/>
      <c r="I10186" s="9"/>
      <c r="J10186" s="9"/>
      <c r="K10186" s="9"/>
      <c r="L10186" s="9"/>
      <c r="M10186" s="9"/>
      <c r="N10186" s="9"/>
      <c r="O10186" s="12"/>
      <c r="P10186" s="9"/>
      <c r="Q10186" s="9"/>
    </row>
    <row r="10187" spans="1:17" x14ac:dyDescent="0.2">
      <c r="A10187" s="9"/>
      <c r="B10187" s="10"/>
      <c r="C10187" s="9"/>
      <c r="D10187" s="11"/>
      <c r="E10187" s="11"/>
      <c r="F10187" s="9"/>
      <c r="G10187" s="9"/>
      <c r="H10187" s="9"/>
      <c r="I10187" s="9"/>
      <c r="J10187" s="9"/>
      <c r="K10187" s="9"/>
      <c r="L10187" s="9"/>
      <c r="M10187" s="9"/>
      <c r="N10187" s="9"/>
      <c r="O10187" s="12"/>
      <c r="P10187" s="9"/>
      <c r="Q10187" s="9"/>
    </row>
    <row r="10188" spans="1:17" x14ac:dyDescent="0.2">
      <c r="A10188" s="9"/>
      <c r="B10188" s="10"/>
      <c r="C10188" s="9"/>
      <c r="D10188" s="11"/>
      <c r="E10188" s="11"/>
      <c r="F10188" s="9"/>
      <c r="G10188" s="9"/>
      <c r="H10188" s="9"/>
      <c r="I10188" s="9"/>
      <c r="J10188" s="9"/>
      <c r="K10188" s="9"/>
      <c r="L10188" s="9"/>
      <c r="M10188" s="9"/>
      <c r="N10188" s="9"/>
      <c r="O10188" s="12"/>
      <c r="P10188" s="9"/>
      <c r="Q10188" s="9"/>
    </row>
    <row r="10189" spans="1:17" x14ac:dyDescent="0.2">
      <c r="A10189" s="9"/>
      <c r="B10189" s="10"/>
      <c r="C10189" s="9"/>
      <c r="D10189" s="11"/>
      <c r="E10189" s="11"/>
      <c r="F10189" s="9"/>
      <c r="G10189" s="9"/>
      <c r="H10189" s="9"/>
      <c r="I10189" s="9"/>
      <c r="J10189" s="9"/>
      <c r="K10189" s="9"/>
      <c r="L10189" s="9"/>
      <c r="M10189" s="9"/>
      <c r="N10189" s="9"/>
      <c r="O10189" s="12"/>
      <c r="P10189" s="9"/>
      <c r="Q10189" s="9"/>
    </row>
    <row r="10190" spans="1:17" x14ac:dyDescent="0.2">
      <c r="A10190" s="9"/>
      <c r="B10190" s="10"/>
      <c r="C10190" s="9"/>
      <c r="D10190" s="11"/>
      <c r="E10190" s="11"/>
      <c r="F10190" s="9"/>
      <c r="G10190" s="9"/>
      <c r="H10190" s="9"/>
      <c r="I10190" s="9"/>
      <c r="J10190" s="9"/>
      <c r="K10190" s="9"/>
      <c r="L10190" s="9"/>
      <c r="M10190" s="9"/>
      <c r="N10190" s="9"/>
      <c r="O10190" s="12"/>
      <c r="P10190" s="9"/>
      <c r="Q10190" s="9"/>
    </row>
    <row r="10191" spans="1:17" x14ac:dyDescent="0.2">
      <c r="A10191" s="9"/>
      <c r="B10191" s="10"/>
      <c r="C10191" s="9"/>
      <c r="D10191" s="11"/>
      <c r="E10191" s="11"/>
      <c r="F10191" s="9"/>
      <c r="G10191" s="9"/>
      <c r="H10191" s="9"/>
      <c r="I10191" s="9"/>
      <c r="J10191" s="9"/>
      <c r="K10191" s="9"/>
      <c r="L10191" s="9"/>
      <c r="M10191" s="9"/>
      <c r="N10191" s="9"/>
      <c r="O10191" s="12"/>
      <c r="P10191" s="9"/>
      <c r="Q10191" s="9"/>
    </row>
    <row r="10192" spans="1:17" x14ac:dyDescent="0.2">
      <c r="A10192" s="9"/>
      <c r="B10192" s="10"/>
      <c r="C10192" s="9"/>
      <c r="D10192" s="11"/>
      <c r="E10192" s="11"/>
      <c r="F10192" s="9"/>
      <c r="G10192" s="9"/>
      <c r="H10192" s="9"/>
      <c r="I10192" s="9"/>
      <c r="J10192" s="9"/>
      <c r="K10192" s="9"/>
      <c r="L10192" s="9"/>
      <c r="M10192" s="9"/>
      <c r="N10192" s="9"/>
      <c r="O10192" s="12"/>
      <c r="P10192" s="9"/>
      <c r="Q10192" s="9"/>
    </row>
    <row r="10193" spans="1:17" x14ac:dyDescent="0.2">
      <c r="A10193" s="9"/>
      <c r="B10193" s="10"/>
      <c r="C10193" s="9"/>
      <c r="D10193" s="11"/>
      <c r="E10193" s="11"/>
      <c r="F10193" s="9"/>
      <c r="G10193" s="9"/>
      <c r="H10193" s="9"/>
      <c r="I10193" s="9"/>
      <c r="J10193" s="9"/>
      <c r="K10193" s="9"/>
      <c r="L10193" s="9"/>
      <c r="M10193" s="9"/>
      <c r="N10193" s="9"/>
      <c r="O10193" s="12"/>
      <c r="P10193" s="9"/>
      <c r="Q10193" s="9"/>
    </row>
    <row r="10194" spans="1:17" x14ac:dyDescent="0.2">
      <c r="A10194" s="9"/>
      <c r="B10194" s="10"/>
      <c r="C10194" s="9"/>
      <c r="D10194" s="11"/>
      <c r="E10194" s="11"/>
      <c r="F10194" s="9"/>
      <c r="G10194" s="9"/>
      <c r="H10194" s="9"/>
      <c r="I10194" s="9"/>
      <c r="J10194" s="9"/>
      <c r="K10194" s="9"/>
      <c r="L10194" s="9"/>
      <c r="M10194" s="9"/>
      <c r="N10194" s="9"/>
      <c r="O10194" s="12"/>
      <c r="P10194" s="9"/>
      <c r="Q10194" s="9"/>
    </row>
    <row r="10195" spans="1:17" x14ac:dyDescent="0.2">
      <c r="A10195" s="9"/>
      <c r="B10195" s="10"/>
      <c r="C10195" s="9"/>
      <c r="D10195" s="11"/>
      <c r="E10195" s="11"/>
      <c r="F10195" s="9"/>
      <c r="G10195" s="9"/>
      <c r="H10195" s="9"/>
      <c r="I10195" s="9"/>
      <c r="J10195" s="9"/>
      <c r="K10195" s="9"/>
      <c r="L10195" s="9"/>
      <c r="M10195" s="9"/>
      <c r="N10195" s="9"/>
      <c r="O10195" s="12"/>
      <c r="P10195" s="9"/>
      <c r="Q10195" s="9"/>
    </row>
    <row r="10196" spans="1:17" x14ac:dyDescent="0.2">
      <c r="A10196" s="9"/>
      <c r="B10196" s="10"/>
      <c r="C10196" s="9"/>
      <c r="D10196" s="11"/>
      <c r="E10196" s="11"/>
      <c r="F10196" s="9"/>
      <c r="G10196" s="9"/>
      <c r="H10196" s="9"/>
      <c r="I10196" s="9"/>
      <c r="J10196" s="9"/>
      <c r="K10196" s="9"/>
      <c r="L10196" s="9"/>
      <c r="M10196" s="9"/>
      <c r="N10196" s="9"/>
      <c r="O10196" s="12"/>
      <c r="P10196" s="9"/>
      <c r="Q10196" s="9"/>
    </row>
    <row r="10197" spans="1:17" x14ac:dyDescent="0.2">
      <c r="A10197" s="9"/>
      <c r="B10197" s="10"/>
      <c r="C10197" s="9"/>
      <c r="D10197" s="11"/>
      <c r="E10197" s="11"/>
      <c r="F10197" s="9"/>
      <c r="G10197" s="9"/>
      <c r="H10197" s="9"/>
      <c r="I10197" s="9"/>
      <c r="J10197" s="9"/>
      <c r="K10197" s="9"/>
      <c r="L10197" s="9"/>
      <c r="M10197" s="9"/>
      <c r="N10197" s="9"/>
      <c r="O10197" s="12"/>
      <c r="P10197" s="9"/>
      <c r="Q10197" s="9"/>
    </row>
    <row r="10198" spans="1:17" x14ac:dyDescent="0.2">
      <c r="A10198" s="9"/>
      <c r="B10198" s="10"/>
      <c r="C10198" s="9"/>
      <c r="D10198" s="11"/>
      <c r="E10198" s="11"/>
      <c r="F10198" s="9"/>
      <c r="G10198" s="9"/>
      <c r="H10198" s="9"/>
      <c r="I10198" s="9"/>
      <c r="J10198" s="9"/>
      <c r="K10198" s="9"/>
      <c r="L10198" s="9"/>
      <c r="M10198" s="9"/>
      <c r="N10198" s="9"/>
      <c r="O10198" s="12"/>
      <c r="P10198" s="9"/>
      <c r="Q10198" s="9"/>
    </row>
    <row r="10199" spans="1:17" x14ac:dyDescent="0.2">
      <c r="A10199" s="9"/>
      <c r="B10199" s="10"/>
      <c r="C10199" s="9"/>
      <c r="D10199" s="11"/>
      <c r="E10199" s="11"/>
      <c r="F10199" s="9"/>
      <c r="G10199" s="9"/>
      <c r="H10199" s="9"/>
      <c r="I10199" s="9"/>
      <c r="J10199" s="9"/>
      <c r="K10199" s="9"/>
      <c r="L10199" s="9"/>
      <c r="M10199" s="9"/>
      <c r="N10199" s="9"/>
      <c r="O10199" s="12"/>
      <c r="P10199" s="9"/>
      <c r="Q10199" s="9"/>
    </row>
    <row r="10200" spans="1:17" x14ac:dyDescent="0.2">
      <c r="A10200" s="9"/>
      <c r="B10200" s="10"/>
      <c r="C10200" s="9"/>
      <c r="D10200" s="11"/>
      <c r="E10200" s="11"/>
      <c r="F10200" s="9"/>
      <c r="G10200" s="9"/>
      <c r="H10200" s="9"/>
      <c r="I10200" s="9"/>
      <c r="J10200" s="9"/>
      <c r="K10200" s="9"/>
      <c r="L10200" s="9"/>
      <c r="M10200" s="9"/>
      <c r="N10200" s="9"/>
      <c r="O10200" s="12"/>
      <c r="P10200" s="9"/>
      <c r="Q10200" s="9"/>
    </row>
    <row r="10201" spans="1:17" x14ac:dyDescent="0.2">
      <c r="A10201" s="9"/>
      <c r="B10201" s="10"/>
      <c r="C10201" s="9"/>
      <c r="D10201" s="11"/>
      <c r="E10201" s="11"/>
      <c r="F10201" s="9"/>
      <c r="G10201" s="9"/>
      <c r="H10201" s="9"/>
      <c r="I10201" s="9"/>
      <c r="J10201" s="9"/>
      <c r="K10201" s="9"/>
      <c r="L10201" s="9"/>
      <c r="M10201" s="9"/>
      <c r="N10201" s="9"/>
      <c r="O10201" s="12"/>
      <c r="P10201" s="9"/>
      <c r="Q10201" s="9"/>
    </row>
    <row r="10202" spans="1:17" x14ac:dyDescent="0.2">
      <c r="A10202" s="9"/>
      <c r="B10202" s="10"/>
      <c r="C10202" s="9"/>
      <c r="D10202" s="11"/>
      <c r="E10202" s="11"/>
      <c r="F10202" s="9"/>
      <c r="G10202" s="9"/>
      <c r="H10202" s="9"/>
      <c r="I10202" s="9"/>
      <c r="J10202" s="9"/>
      <c r="K10202" s="9"/>
      <c r="L10202" s="9"/>
      <c r="M10202" s="9"/>
      <c r="N10202" s="9"/>
      <c r="O10202" s="12"/>
      <c r="P10202" s="9"/>
      <c r="Q10202" s="9"/>
    </row>
    <row r="10203" spans="1:17" x14ac:dyDescent="0.2">
      <c r="A10203" s="9"/>
      <c r="B10203" s="10"/>
      <c r="C10203" s="9"/>
      <c r="D10203" s="11"/>
      <c r="E10203" s="11"/>
      <c r="F10203" s="9"/>
      <c r="G10203" s="9"/>
      <c r="H10203" s="9"/>
      <c r="I10203" s="9"/>
      <c r="J10203" s="9"/>
      <c r="K10203" s="9"/>
      <c r="L10203" s="9"/>
      <c r="M10203" s="9"/>
      <c r="N10203" s="9"/>
      <c r="O10203" s="12"/>
      <c r="P10203" s="9"/>
      <c r="Q10203" s="9"/>
    </row>
    <row r="10204" spans="1:17" x14ac:dyDescent="0.2">
      <c r="A10204" s="9"/>
      <c r="B10204" s="10"/>
      <c r="C10204" s="9"/>
      <c r="D10204" s="11"/>
      <c r="E10204" s="11"/>
      <c r="F10204" s="9"/>
      <c r="G10204" s="9"/>
      <c r="H10204" s="9"/>
      <c r="I10204" s="9"/>
      <c r="J10204" s="9"/>
      <c r="K10204" s="9"/>
      <c r="L10204" s="9"/>
      <c r="M10204" s="9"/>
      <c r="N10204" s="9"/>
      <c r="O10204" s="12"/>
      <c r="P10204" s="9"/>
      <c r="Q10204" s="9"/>
    </row>
    <row r="10205" spans="1:17" x14ac:dyDescent="0.2">
      <c r="A10205" s="9"/>
      <c r="B10205" s="10"/>
      <c r="C10205" s="9"/>
      <c r="D10205" s="11"/>
      <c r="E10205" s="11"/>
      <c r="F10205" s="9"/>
      <c r="G10205" s="9"/>
      <c r="H10205" s="9"/>
      <c r="I10205" s="9"/>
      <c r="J10205" s="9"/>
      <c r="K10205" s="9"/>
      <c r="L10205" s="9"/>
      <c r="M10205" s="9"/>
      <c r="N10205" s="9"/>
      <c r="O10205" s="12"/>
      <c r="P10205" s="9"/>
      <c r="Q10205" s="9"/>
    </row>
    <row r="10206" spans="1:17" x14ac:dyDescent="0.2">
      <c r="A10206" s="9"/>
      <c r="B10206" s="10"/>
      <c r="C10206" s="9"/>
      <c r="D10206" s="11"/>
      <c r="E10206" s="11"/>
      <c r="F10206" s="9"/>
      <c r="G10206" s="9"/>
      <c r="H10206" s="9"/>
      <c r="I10206" s="9"/>
      <c r="J10206" s="9"/>
      <c r="K10206" s="9"/>
      <c r="L10206" s="9"/>
      <c r="M10206" s="9"/>
      <c r="N10206" s="9"/>
      <c r="O10206" s="12"/>
      <c r="P10206" s="9"/>
      <c r="Q10206" s="9"/>
    </row>
    <row r="10207" spans="1:17" x14ac:dyDescent="0.2">
      <c r="A10207" s="9"/>
      <c r="B10207" s="10"/>
      <c r="C10207" s="9"/>
      <c r="D10207" s="11"/>
      <c r="E10207" s="11"/>
      <c r="F10207" s="9"/>
      <c r="G10207" s="9"/>
      <c r="H10207" s="9"/>
      <c r="I10207" s="9"/>
      <c r="J10207" s="9"/>
      <c r="K10207" s="9"/>
      <c r="L10207" s="9"/>
      <c r="M10207" s="9"/>
      <c r="N10207" s="9"/>
      <c r="O10207" s="12"/>
      <c r="P10207" s="9"/>
      <c r="Q10207" s="9"/>
    </row>
    <row r="10208" spans="1:17" x14ac:dyDescent="0.2">
      <c r="A10208" s="9"/>
      <c r="B10208" s="10"/>
      <c r="C10208" s="9"/>
      <c r="D10208" s="11"/>
      <c r="E10208" s="11"/>
      <c r="F10208" s="9"/>
      <c r="G10208" s="9"/>
      <c r="H10208" s="9"/>
      <c r="I10208" s="9"/>
      <c r="J10208" s="9"/>
      <c r="K10208" s="9"/>
      <c r="L10208" s="9"/>
      <c r="M10208" s="9"/>
      <c r="N10208" s="9"/>
      <c r="O10208" s="12"/>
      <c r="P10208" s="9"/>
      <c r="Q10208" s="9"/>
    </row>
    <row r="10209" spans="1:17" x14ac:dyDescent="0.2">
      <c r="A10209" s="9"/>
      <c r="B10209" s="10"/>
      <c r="C10209" s="9"/>
      <c r="D10209" s="11"/>
      <c r="E10209" s="11"/>
      <c r="F10209" s="9"/>
      <c r="G10209" s="9"/>
      <c r="H10209" s="9"/>
      <c r="I10209" s="9"/>
      <c r="J10209" s="9"/>
      <c r="K10209" s="9"/>
      <c r="L10209" s="9"/>
      <c r="M10209" s="9"/>
      <c r="N10209" s="9"/>
      <c r="O10209" s="12"/>
      <c r="P10209" s="9"/>
      <c r="Q10209" s="9"/>
    </row>
    <row r="10210" spans="1:17" x14ac:dyDescent="0.2">
      <c r="A10210" s="9"/>
      <c r="B10210" s="10"/>
      <c r="C10210" s="9"/>
      <c r="D10210" s="11"/>
      <c r="E10210" s="11"/>
      <c r="F10210" s="9"/>
      <c r="G10210" s="9"/>
      <c r="H10210" s="9"/>
      <c r="I10210" s="9"/>
      <c r="J10210" s="9"/>
      <c r="K10210" s="9"/>
      <c r="L10210" s="9"/>
      <c r="M10210" s="9"/>
      <c r="N10210" s="9"/>
      <c r="O10210" s="12"/>
      <c r="P10210" s="9"/>
      <c r="Q10210" s="9"/>
    </row>
    <row r="10211" spans="1:17" x14ac:dyDescent="0.2">
      <c r="A10211" s="9"/>
      <c r="B10211" s="10"/>
      <c r="C10211" s="9"/>
      <c r="D10211" s="11"/>
      <c r="E10211" s="11"/>
      <c r="F10211" s="9"/>
      <c r="G10211" s="9"/>
      <c r="H10211" s="9"/>
      <c r="I10211" s="9"/>
      <c r="J10211" s="9"/>
      <c r="K10211" s="9"/>
      <c r="L10211" s="9"/>
      <c r="M10211" s="9"/>
      <c r="N10211" s="9"/>
      <c r="O10211" s="12"/>
      <c r="P10211" s="9"/>
      <c r="Q10211" s="9"/>
    </row>
    <row r="10212" spans="1:17" x14ac:dyDescent="0.2">
      <c r="A10212" s="9"/>
      <c r="B10212" s="10"/>
      <c r="C10212" s="9"/>
      <c r="D10212" s="11"/>
      <c r="E10212" s="11"/>
      <c r="F10212" s="9"/>
      <c r="G10212" s="9"/>
      <c r="H10212" s="9"/>
      <c r="I10212" s="9"/>
      <c r="J10212" s="9"/>
      <c r="K10212" s="9"/>
      <c r="L10212" s="9"/>
      <c r="M10212" s="9"/>
      <c r="N10212" s="9"/>
      <c r="O10212" s="12"/>
      <c r="P10212" s="9"/>
      <c r="Q10212" s="9"/>
    </row>
    <row r="10213" spans="1:17" x14ac:dyDescent="0.2">
      <c r="A10213" s="9"/>
      <c r="B10213" s="10"/>
      <c r="C10213" s="9"/>
      <c r="D10213" s="11"/>
      <c r="E10213" s="11"/>
      <c r="F10213" s="9"/>
      <c r="G10213" s="9"/>
      <c r="H10213" s="9"/>
      <c r="I10213" s="9"/>
      <c r="J10213" s="9"/>
      <c r="K10213" s="9"/>
      <c r="L10213" s="9"/>
      <c r="M10213" s="9"/>
      <c r="N10213" s="9"/>
      <c r="O10213" s="12"/>
      <c r="P10213" s="9"/>
      <c r="Q10213" s="9"/>
    </row>
    <row r="10214" spans="1:17" x14ac:dyDescent="0.2">
      <c r="A10214" s="9"/>
      <c r="B10214" s="10"/>
      <c r="C10214" s="9"/>
      <c r="D10214" s="11"/>
      <c r="E10214" s="11"/>
      <c r="F10214" s="9"/>
      <c r="G10214" s="9"/>
      <c r="H10214" s="9"/>
      <c r="I10214" s="9"/>
      <c r="J10214" s="9"/>
      <c r="K10214" s="9"/>
      <c r="L10214" s="9"/>
      <c r="M10214" s="9"/>
      <c r="N10214" s="9"/>
      <c r="O10214" s="12"/>
      <c r="P10214" s="9"/>
      <c r="Q10214" s="9"/>
    </row>
    <row r="10215" spans="1:17" x14ac:dyDescent="0.2">
      <c r="A10215" s="9"/>
      <c r="B10215" s="10"/>
      <c r="C10215" s="9"/>
      <c r="D10215" s="11"/>
      <c r="E10215" s="11"/>
      <c r="F10215" s="9"/>
      <c r="G10215" s="9"/>
      <c r="H10215" s="9"/>
      <c r="I10215" s="9"/>
      <c r="J10215" s="9"/>
      <c r="K10215" s="9"/>
      <c r="L10215" s="9"/>
      <c r="M10215" s="9"/>
      <c r="N10215" s="9"/>
      <c r="O10215" s="12"/>
      <c r="P10215" s="9"/>
      <c r="Q10215" s="9"/>
    </row>
    <row r="10216" spans="1:17" x14ac:dyDescent="0.2">
      <c r="A10216" s="9"/>
      <c r="B10216" s="10"/>
      <c r="C10216" s="9"/>
      <c r="D10216" s="11"/>
      <c r="E10216" s="11"/>
      <c r="F10216" s="9"/>
      <c r="G10216" s="9"/>
      <c r="H10216" s="9"/>
      <c r="I10216" s="9"/>
      <c r="J10216" s="9"/>
      <c r="K10216" s="9"/>
      <c r="L10216" s="9"/>
      <c r="M10216" s="9"/>
      <c r="N10216" s="9"/>
      <c r="O10216" s="12"/>
      <c r="P10216" s="9"/>
      <c r="Q10216" s="9"/>
    </row>
    <row r="10217" spans="1:17" x14ac:dyDescent="0.2">
      <c r="A10217" s="9"/>
      <c r="B10217" s="10"/>
      <c r="C10217" s="9"/>
      <c r="D10217" s="11"/>
      <c r="E10217" s="11"/>
      <c r="F10217" s="9"/>
      <c r="G10217" s="9"/>
      <c r="H10217" s="9"/>
      <c r="I10217" s="9"/>
      <c r="J10217" s="9"/>
      <c r="K10217" s="9"/>
      <c r="L10217" s="9"/>
      <c r="M10217" s="9"/>
      <c r="N10217" s="9"/>
      <c r="O10217" s="12"/>
      <c r="P10217" s="9"/>
      <c r="Q10217" s="9"/>
    </row>
    <row r="10218" spans="1:17" x14ac:dyDescent="0.2">
      <c r="A10218" s="9"/>
      <c r="B10218" s="10"/>
      <c r="C10218" s="9"/>
      <c r="D10218" s="11"/>
      <c r="E10218" s="11"/>
      <c r="F10218" s="9"/>
      <c r="G10218" s="9"/>
      <c r="H10218" s="9"/>
      <c r="I10218" s="9"/>
      <c r="J10218" s="9"/>
      <c r="K10218" s="9"/>
      <c r="L10218" s="9"/>
      <c r="M10218" s="9"/>
      <c r="N10218" s="9"/>
      <c r="O10218" s="12"/>
      <c r="P10218" s="9"/>
      <c r="Q10218" s="9"/>
    </row>
    <row r="10219" spans="1:17" x14ac:dyDescent="0.2">
      <c r="A10219" s="9"/>
      <c r="B10219" s="10"/>
      <c r="C10219" s="9"/>
      <c r="D10219" s="11"/>
      <c r="E10219" s="11"/>
      <c r="F10219" s="9"/>
      <c r="G10219" s="9"/>
      <c r="H10219" s="9"/>
      <c r="I10219" s="9"/>
      <c r="J10219" s="9"/>
      <c r="K10219" s="9"/>
      <c r="L10219" s="9"/>
      <c r="M10219" s="9"/>
      <c r="N10219" s="9"/>
      <c r="O10219" s="12"/>
      <c r="P10219" s="9"/>
      <c r="Q10219" s="9"/>
    </row>
    <row r="10220" spans="1:17" x14ac:dyDescent="0.2">
      <c r="A10220" s="9"/>
      <c r="B10220" s="10"/>
      <c r="C10220" s="9"/>
      <c r="D10220" s="11"/>
      <c r="E10220" s="11"/>
      <c r="F10220" s="9"/>
      <c r="G10220" s="9"/>
      <c r="H10220" s="9"/>
      <c r="I10220" s="9"/>
      <c r="J10220" s="9"/>
      <c r="K10220" s="9"/>
      <c r="L10220" s="9"/>
      <c r="M10220" s="9"/>
      <c r="N10220" s="9"/>
      <c r="O10220" s="12"/>
      <c r="P10220" s="9"/>
      <c r="Q10220" s="9"/>
    </row>
    <row r="10221" spans="1:17" x14ac:dyDescent="0.2">
      <c r="A10221" s="9"/>
      <c r="B10221" s="10"/>
      <c r="C10221" s="9"/>
      <c r="D10221" s="11"/>
      <c r="E10221" s="11"/>
      <c r="F10221" s="9"/>
      <c r="G10221" s="9"/>
      <c r="H10221" s="9"/>
      <c r="I10221" s="9"/>
      <c r="J10221" s="9"/>
      <c r="K10221" s="9"/>
      <c r="L10221" s="9"/>
      <c r="M10221" s="9"/>
      <c r="N10221" s="9"/>
      <c r="O10221" s="12"/>
      <c r="P10221" s="9"/>
      <c r="Q10221" s="9"/>
    </row>
    <row r="10222" spans="1:17" x14ac:dyDescent="0.2">
      <c r="A10222" s="9"/>
      <c r="B10222" s="10"/>
      <c r="C10222" s="9"/>
      <c r="D10222" s="11"/>
      <c r="E10222" s="11"/>
      <c r="F10222" s="9"/>
      <c r="G10222" s="9"/>
      <c r="H10222" s="9"/>
      <c r="I10222" s="9"/>
      <c r="J10222" s="9"/>
      <c r="K10222" s="9"/>
      <c r="L10222" s="9"/>
      <c r="M10222" s="9"/>
      <c r="N10222" s="9"/>
      <c r="O10222" s="12"/>
      <c r="P10222" s="9"/>
      <c r="Q10222" s="9"/>
    </row>
    <row r="10223" spans="1:17" x14ac:dyDescent="0.2">
      <c r="A10223" s="9"/>
      <c r="B10223" s="10"/>
      <c r="C10223" s="9"/>
      <c r="D10223" s="11"/>
      <c r="E10223" s="11"/>
      <c r="F10223" s="9"/>
      <c r="G10223" s="9"/>
      <c r="H10223" s="9"/>
      <c r="I10223" s="9"/>
      <c r="J10223" s="9"/>
      <c r="K10223" s="9"/>
      <c r="L10223" s="9"/>
      <c r="M10223" s="9"/>
      <c r="N10223" s="9"/>
      <c r="O10223" s="12"/>
      <c r="P10223" s="9"/>
      <c r="Q10223" s="9"/>
    </row>
    <row r="10224" spans="1:17" x14ac:dyDescent="0.2">
      <c r="A10224" s="9"/>
      <c r="B10224" s="10"/>
      <c r="C10224" s="9"/>
      <c r="D10224" s="11"/>
      <c r="E10224" s="11"/>
      <c r="F10224" s="9"/>
      <c r="G10224" s="9"/>
      <c r="H10224" s="9"/>
      <c r="I10224" s="9"/>
      <c r="J10224" s="9"/>
      <c r="K10224" s="9"/>
      <c r="L10224" s="9"/>
      <c r="M10224" s="9"/>
      <c r="N10224" s="9"/>
      <c r="O10224" s="12"/>
      <c r="P10224" s="9"/>
      <c r="Q10224" s="9"/>
    </row>
    <row r="10225" spans="1:17" x14ac:dyDescent="0.2">
      <c r="A10225" s="9"/>
      <c r="B10225" s="10"/>
      <c r="C10225" s="9"/>
      <c r="D10225" s="11"/>
      <c r="E10225" s="11"/>
      <c r="F10225" s="9"/>
      <c r="G10225" s="9"/>
      <c r="H10225" s="9"/>
      <c r="I10225" s="9"/>
      <c r="J10225" s="9"/>
      <c r="K10225" s="9"/>
      <c r="L10225" s="9"/>
      <c r="M10225" s="9"/>
      <c r="N10225" s="9"/>
      <c r="O10225" s="12"/>
      <c r="P10225" s="9"/>
      <c r="Q10225" s="9"/>
    </row>
    <row r="10226" spans="1:17" x14ac:dyDescent="0.2">
      <c r="A10226" s="9"/>
      <c r="B10226" s="10"/>
      <c r="C10226" s="9"/>
      <c r="D10226" s="11"/>
      <c r="E10226" s="11"/>
      <c r="F10226" s="9"/>
      <c r="G10226" s="9"/>
      <c r="H10226" s="9"/>
      <c r="I10226" s="9"/>
      <c r="J10226" s="9"/>
      <c r="K10226" s="9"/>
      <c r="L10226" s="9"/>
      <c r="M10226" s="9"/>
      <c r="N10226" s="9"/>
      <c r="O10226" s="12"/>
      <c r="P10226" s="9"/>
      <c r="Q10226" s="9"/>
    </row>
    <row r="10227" spans="1:17" x14ac:dyDescent="0.2">
      <c r="A10227" s="9"/>
      <c r="B10227" s="10"/>
      <c r="C10227" s="9"/>
      <c r="D10227" s="11"/>
      <c r="E10227" s="11"/>
      <c r="F10227" s="9"/>
      <c r="G10227" s="9"/>
      <c r="H10227" s="9"/>
      <c r="I10227" s="9"/>
      <c r="J10227" s="9"/>
      <c r="K10227" s="9"/>
      <c r="L10227" s="9"/>
      <c r="M10227" s="9"/>
      <c r="N10227" s="9"/>
      <c r="O10227" s="12"/>
      <c r="P10227" s="9"/>
      <c r="Q10227" s="9"/>
    </row>
    <row r="10228" spans="1:17" x14ac:dyDescent="0.2">
      <c r="A10228" s="9"/>
      <c r="B10228" s="10"/>
      <c r="C10228" s="9"/>
      <c r="D10228" s="11"/>
      <c r="E10228" s="11"/>
      <c r="F10228" s="9"/>
      <c r="G10228" s="9"/>
      <c r="H10228" s="9"/>
      <c r="I10228" s="9"/>
      <c r="J10228" s="9"/>
      <c r="K10228" s="9"/>
      <c r="L10228" s="9"/>
      <c r="M10228" s="9"/>
      <c r="N10228" s="9"/>
      <c r="O10228" s="12"/>
      <c r="P10228" s="9"/>
      <c r="Q10228" s="9"/>
    </row>
    <row r="10229" spans="1:17" x14ac:dyDescent="0.2">
      <c r="A10229" s="9"/>
      <c r="B10229" s="10"/>
      <c r="C10229" s="9"/>
      <c r="D10229" s="11"/>
      <c r="E10229" s="11"/>
      <c r="F10229" s="9"/>
      <c r="G10229" s="9"/>
      <c r="H10229" s="9"/>
      <c r="I10229" s="9"/>
      <c r="J10229" s="9"/>
      <c r="K10229" s="9"/>
      <c r="L10229" s="9"/>
      <c r="M10229" s="9"/>
      <c r="N10229" s="9"/>
      <c r="O10229" s="12"/>
      <c r="P10229" s="9"/>
      <c r="Q10229" s="9"/>
    </row>
    <row r="10230" spans="1:17" x14ac:dyDescent="0.2">
      <c r="A10230" s="9"/>
      <c r="B10230" s="10"/>
      <c r="C10230" s="9"/>
      <c r="D10230" s="11"/>
      <c r="E10230" s="11"/>
      <c r="F10230" s="9"/>
      <c r="G10230" s="9"/>
      <c r="H10230" s="9"/>
      <c r="I10230" s="9"/>
      <c r="J10230" s="9"/>
      <c r="K10230" s="9"/>
      <c r="L10230" s="9"/>
      <c r="M10230" s="9"/>
      <c r="N10230" s="9"/>
      <c r="O10230" s="12"/>
      <c r="P10230" s="9"/>
      <c r="Q10230" s="9"/>
    </row>
    <row r="10231" spans="1:17" x14ac:dyDescent="0.2">
      <c r="A10231" s="9"/>
      <c r="B10231" s="10"/>
      <c r="C10231" s="9"/>
      <c r="D10231" s="11"/>
      <c r="E10231" s="11"/>
      <c r="F10231" s="9"/>
      <c r="G10231" s="9"/>
      <c r="H10231" s="9"/>
      <c r="I10231" s="9"/>
      <c r="J10231" s="9"/>
      <c r="K10231" s="9"/>
      <c r="L10231" s="9"/>
      <c r="M10231" s="9"/>
      <c r="N10231" s="9"/>
      <c r="O10231" s="12"/>
      <c r="P10231" s="9"/>
      <c r="Q10231" s="9"/>
    </row>
    <row r="10232" spans="1:17" x14ac:dyDescent="0.2">
      <c r="A10232" s="9"/>
      <c r="B10232" s="10"/>
      <c r="C10232" s="9"/>
      <c r="D10232" s="11"/>
      <c r="E10232" s="11"/>
      <c r="F10232" s="9"/>
      <c r="G10232" s="9"/>
      <c r="H10232" s="9"/>
      <c r="I10232" s="9"/>
      <c r="J10232" s="9"/>
      <c r="K10232" s="9"/>
      <c r="L10232" s="9"/>
      <c r="M10232" s="9"/>
      <c r="N10232" s="9"/>
      <c r="O10232" s="12"/>
      <c r="P10232" s="9"/>
      <c r="Q10232" s="9"/>
    </row>
    <row r="10233" spans="1:17" x14ac:dyDescent="0.2">
      <c r="A10233" s="9"/>
      <c r="B10233" s="10"/>
      <c r="C10233" s="9"/>
      <c r="D10233" s="11"/>
      <c r="E10233" s="11"/>
      <c r="F10233" s="9"/>
      <c r="G10233" s="9"/>
      <c r="H10233" s="9"/>
      <c r="I10233" s="9"/>
      <c r="J10233" s="9"/>
      <c r="K10233" s="9"/>
      <c r="L10233" s="9"/>
      <c r="M10233" s="9"/>
      <c r="N10233" s="9"/>
      <c r="O10233" s="12"/>
      <c r="P10233" s="9"/>
      <c r="Q10233" s="9"/>
    </row>
    <row r="10234" spans="1:17" x14ac:dyDescent="0.2">
      <c r="A10234" s="9"/>
      <c r="B10234" s="10"/>
      <c r="C10234" s="9"/>
      <c r="D10234" s="11"/>
      <c r="E10234" s="11"/>
      <c r="F10234" s="9"/>
      <c r="G10234" s="9"/>
      <c r="H10234" s="9"/>
      <c r="I10234" s="9"/>
      <c r="J10234" s="9"/>
      <c r="K10234" s="9"/>
      <c r="L10234" s="9"/>
      <c r="M10234" s="9"/>
      <c r="N10234" s="9"/>
      <c r="O10234" s="12"/>
      <c r="P10234" s="9"/>
      <c r="Q10234" s="9"/>
    </row>
    <row r="10235" spans="1:17" x14ac:dyDescent="0.2">
      <c r="A10235" s="9"/>
      <c r="B10235" s="10"/>
      <c r="C10235" s="9"/>
      <c r="D10235" s="11"/>
      <c r="E10235" s="11"/>
      <c r="F10235" s="9"/>
      <c r="G10235" s="9"/>
      <c r="H10235" s="9"/>
      <c r="I10235" s="9"/>
      <c r="J10235" s="9"/>
      <c r="K10235" s="9"/>
      <c r="L10235" s="9"/>
      <c r="M10235" s="9"/>
      <c r="N10235" s="9"/>
      <c r="O10235" s="12"/>
      <c r="P10235" s="9"/>
      <c r="Q10235" s="9"/>
    </row>
    <row r="10236" spans="1:17" x14ac:dyDescent="0.2">
      <c r="A10236" s="9"/>
      <c r="B10236" s="10"/>
      <c r="C10236" s="9"/>
      <c r="D10236" s="11"/>
      <c r="E10236" s="11"/>
      <c r="F10236" s="9"/>
      <c r="G10236" s="9"/>
      <c r="H10236" s="9"/>
      <c r="I10236" s="9"/>
      <c r="J10236" s="9"/>
      <c r="K10236" s="9"/>
      <c r="L10236" s="9"/>
      <c r="M10236" s="9"/>
      <c r="N10236" s="9"/>
      <c r="O10236" s="12"/>
      <c r="P10236" s="9"/>
      <c r="Q10236" s="9"/>
    </row>
    <row r="10237" spans="1:17" x14ac:dyDescent="0.2">
      <c r="A10237" s="9"/>
      <c r="B10237" s="10"/>
      <c r="C10237" s="9"/>
      <c r="D10237" s="11"/>
      <c r="E10237" s="11"/>
      <c r="F10237" s="9"/>
      <c r="G10237" s="9"/>
      <c r="H10237" s="9"/>
      <c r="I10237" s="9"/>
      <c r="J10237" s="9"/>
      <c r="K10237" s="9"/>
      <c r="L10237" s="9"/>
      <c r="M10237" s="9"/>
      <c r="N10237" s="9"/>
      <c r="O10237" s="12"/>
      <c r="P10237" s="9"/>
      <c r="Q10237" s="9"/>
    </row>
    <row r="10238" spans="1:17" x14ac:dyDescent="0.2">
      <c r="A10238" s="9"/>
      <c r="B10238" s="10"/>
      <c r="C10238" s="9"/>
      <c r="D10238" s="11"/>
      <c r="E10238" s="11"/>
      <c r="F10238" s="9"/>
      <c r="G10238" s="9"/>
      <c r="H10238" s="9"/>
      <c r="I10238" s="9"/>
      <c r="J10238" s="9"/>
      <c r="K10238" s="9"/>
      <c r="L10238" s="9"/>
      <c r="M10238" s="9"/>
      <c r="N10238" s="9"/>
      <c r="O10238" s="12"/>
      <c r="P10238" s="9"/>
      <c r="Q10238" s="9"/>
    </row>
    <row r="10239" spans="1:17" x14ac:dyDescent="0.2">
      <c r="A10239" s="9"/>
      <c r="B10239" s="10"/>
      <c r="C10239" s="9"/>
      <c r="D10239" s="11"/>
      <c r="E10239" s="11"/>
      <c r="F10239" s="9"/>
      <c r="G10239" s="9"/>
      <c r="H10239" s="9"/>
      <c r="I10239" s="9"/>
      <c r="J10239" s="9"/>
      <c r="K10239" s="9"/>
      <c r="L10239" s="9"/>
      <c r="M10239" s="9"/>
      <c r="N10239" s="9"/>
      <c r="O10239" s="12"/>
      <c r="P10239" s="9"/>
      <c r="Q10239" s="9"/>
    </row>
    <row r="10240" spans="1:17" x14ac:dyDescent="0.2">
      <c r="A10240" s="9"/>
      <c r="B10240" s="10"/>
      <c r="C10240" s="9"/>
      <c r="D10240" s="11"/>
      <c r="E10240" s="11"/>
      <c r="F10240" s="9"/>
      <c r="G10240" s="9"/>
      <c r="H10240" s="9"/>
      <c r="I10240" s="9"/>
      <c r="J10240" s="9"/>
      <c r="K10240" s="9"/>
      <c r="L10240" s="9"/>
      <c r="M10240" s="9"/>
      <c r="N10240" s="9"/>
      <c r="O10240" s="12"/>
      <c r="P10240" s="9"/>
      <c r="Q10240" s="9"/>
    </row>
    <row r="10241" spans="1:17" x14ac:dyDescent="0.2">
      <c r="A10241" s="9"/>
      <c r="B10241" s="10"/>
      <c r="C10241" s="9"/>
      <c r="D10241" s="11"/>
      <c r="E10241" s="11"/>
      <c r="F10241" s="9"/>
      <c r="G10241" s="9"/>
      <c r="H10241" s="9"/>
      <c r="I10241" s="9"/>
      <c r="J10241" s="9"/>
      <c r="K10241" s="9"/>
      <c r="L10241" s="9"/>
      <c r="M10241" s="9"/>
      <c r="N10241" s="9"/>
      <c r="O10241" s="12"/>
      <c r="P10241" s="9"/>
      <c r="Q10241" s="9"/>
    </row>
    <row r="10242" spans="1:17" x14ac:dyDescent="0.2">
      <c r="A10242" s="9"/>
      <c r="B10242" s="10"/>
      <c r="C10242" s="9"/>
      <c r="D10242" s="11"/>
      <c r="E10242" s="11"/>
      <c r="F10242" s="9"/>
      <c r="G10242" s="9"/>
      <c r="H10242" s="9"/>
      <c r="I10242" s="9"/>
      <c r="J10242" s="9"/>
      <c r="K10242" s="9"/>
      <c r="L10242" s="9"/>
      <c r="M10242" s="9"/>
      <c r="N10242" s="9"/>
      <c r="O10242" s="12"/>
      <c r="P10242" s="9"/>
      <c r="Q10242" s="9"/>
    </row>
    <row r="10243" spans="1:17" x14ac:dyDescent="0.2">
      <c r="A10243" s="9"/>
      <c r="B10243" s="10"/>
      <c r="C10243" s="9"/>
      <c r="D10243" s="11"/>
      <c r="E10243" s="11"/>
      <c r="F10243" s="9"/>
      <c r="G10243" s="9"/>
      <c r="H10243" s="9"/>
      <c r="I10243" s="9"/>
      <c r="J10243" s="9"/>
      <c r="K10243" s="9"/>
      <c r="L10243" s="9"/>
      <c r="M10243" s="9"/>
      <c r="N10243" s="9"/>
      <c r="O10243" s="12"/>
      <c r="P10243" s="9"/>
      <c r="Q10243" s="9"/>
    </row>
    <row r="10244" spans="1:17" x14ac:dyDescent="0.2">
      <c r="A10244" s="9"/>
      <c r="B10244" s="10"/>
      <c r="C10244" s="9"/>
      <c r="D10244" s="11"/>
      <c r="E10244" s="11"/>
      <c r="F10244" s="9"/>
      <c r="G10244" s="9"/>
      <c r="H10244" s="9"/>
      <c r="I10244" s="9"/>
      <c r="J10244" s="9"/>
      <c r="K10244" s="9"/>
      <c r="L10244" s="9"/>
      <c r="M10244" s="9"/>
      <c r="N10244" s="9"/>
      <c r="O10244" s="12"/>
      <c r="P10244" s="9"/>
      <c r="Q10244" s="9"/>
    </row>
    <row r="10245" spans="1:17" x14ac:dyDescent="0.2">
      <c r="A10245" s="9"/>
      <c r="B10245" s="10"/>
      <c r="C10245" s="9"/>
      <c r="D10245" s="11"/>
      <c r="E10245" s="11"/>
      <c r="F10245" s="9"/>
      <c r="G10245" s="9"/>
      <c r="H10245" s="9"/>
      <c r="I10245" s="9"/>
      <c r="J10245" s="9"/>
      <c r="K10245" s="9"/>
      <c r="L10245" s="9"/>
      <c r="M10245" s="9"/>
      <c r="N10245" s="9"/>
      <c r="O10245" s="12"/>
      <c r="P10245" s="9"/>
      <c r="Q10245" s="9"/>
    </row>
    <row r="10246" spans="1:17" x14ac:dyDescent="0.2">
      <c r="A10246" s="9"/>
      <c r="B10246" s="10"/>
      <c r="C10246" s="9"/>
      <c r="D10246" s="11"/>
      <c r="E10246" s="11"/>
      <c r="F10246" s="9"/>
      <c r="G10246" s="9"/>
      <c r="H10246" s="9"/>
      <c r="I10246" s="9"/>
      <c r="J10246" s="9"/>
      <c r="K10246" s="9"/>
      <c r="L10246" s="9"/>
      <c r="M10246" s="9"/>
      <c r="N10246" s="9"/>
      <c r="O10246" s="12"/>
      <c r="P10246" s="9"/>
      <c r="Q10246" s="9"/>
    </row>
    <row r="10247" spans="1:17" x14ac:dyDescent="0.2">
      <c r="A10247" s="9"/>
      <c r="B10247" s="10"/>
      <c r="C10247" s="9"/>
      <c r="D10247" s="11"/>
      <c r="E10247" s="11"/>
      <c r="F10247" s="9"/>
      <c r="G10247" s="9"/>
      <c r="H10247" s="9"/>
      <c r="I10247" s="9"/>
      <c r="J10247" s="9"/>
      <c r="K10247" s="9"/>
      <c r="L10247" s="9"/>
      <c r="M10247" s="9"/>
      <c r="N10247" s="9"/>
      <c r="O10247" s="12"/>
      <c r="P10247" s="9"/>
      <c r="Q10247" s="9"/>
    </row>
    <row r="10248" spans="1:17" x14ac:dyDescent="0.2">
      <c r="A10248" s="9"/>
      <c r="B10248" s="10"/>
      <c r="C10248" s="9"/>
      <c r="D10248" s="11"/>
      <c r="E10248" s="11"/>
      <c r="F10248" s="9"/>
      <c r="G10248" s="9"/>
      <c r="H10248" s="9"/>
      <c r="I10248" s="9"/>
      <c r="J10248" s="9"/>
      <c r="K10248" s="9"/>
      <c r="L10248" s="9"/>
      <c r="M10248" s="9"/>
      <c r="N10248" s="9"/>
      <c r="O10248" s="12"/>
      <c r="P10248" s="9"/>
      <c r="Q10248" s="9"/>
    </row>
    <row r="10249" spans="1:17" x14ac:dyDescent="0.2">
      <c r="A10249" s="9"/>
      <c r="B10249" s="10"/>
      <c r="C10249" s="9"/>
      <c r="D10249" s="11"/>
      <c r="E10249" s="11"/>
      <c r="F10249" s="9"/>
      <c r="G10249" s="9"/>
      <c r="H10249" s="9"/>
      <c r="I10249" s="9"/>
      <c r="J10249" s="9"/>
      <c r="K10249" s="9"/>
      <c r="L10249" s="9"/>
      <c r="M10249" s="9"/>
      <c r="N10249" s="9"/>
      <c r="O10249" s="12"/>
      <c r="P10249" s="9"/>
      <c r="Q10249" s="9"/>
    </row>
    <row r="10250" spans="1:17" x14ac:dyDescent="0.2">
      <c r="A10250" s="9"/>
      <c r="B10250" s="10"/>
      <c r="C10250" s="9"/>
      <c r="D10250" s="11"/>
      <c r="E10250" s="11"/>
      <c r="F10250" s="9"/>
      <c r="G10250" s="9"/>
      <c r="H10250" s="9"/>
      <c r="I10250" s="9"/>
      <c r="J10250" s="9"/>
      <c r="K10250" s="9"/>
      <c r="L10250" s="9"/>
      <c r="M10250" s="9"/>
      <c r="N10250" s="9"/>
      <c r="O10250" s="12"/>
      <c r="P10250" s="9"/>
      <c r="Q10250" s="9"/>
    </row>
    <row r="10251" spans="1:17" x14ac:dyDescent="0.2">
      <c r="A10251" s="9"/>
      <c r="B10251" s="10"/>
      <c r="C10251" s="9"/>
      <c r="D10251" s="11"/>
      <c r="E10251" s="11"/>
      <c r="F10251" s="9"/>
      <c r="G10251" s="9"/>
      <c r="H10251" s="9"/>
      <c r="I10251" s="9"/>
      <c r="J10251" s="9"/>
      <c r="K10251" s="9"/>
      <c r="L10251" s="9"/>
      <c r="M10251" s="9"/>
      <c r="N10251" s="9"/>
      <c r="O10251" s="12"/>
      <c r="P10251" s="9"/>
      <c r="Q10251" s="9"/>
    </row>
    <row r="10252" spans="1:17" x14ac:dyDescent="0.2">
      <c r="A10252" s="9"/>
      <c r="B10252" s="10"/>
      <c r="C10252" s="9"/>
      <c r="D10252" s="11"/>
      <c r="E10252" s="11"/>
      <c r="F10252" s="9"/>
      <c r="G10252" s="9"/>
      <c r="H10252" s="9"/>
      <c r="I10252" s="9"/>
      <c r="J10252" s="9"/>
      <c r="K10252" s="9"/>
      <c r="L10252" s="9"/>
      <c r="M10252" s="9"/>
      <c r="N10252" s="9"/>
      <c r="O10252" s="12"/>
      <c r="P10252" s="9"/>
      <c r="Q10252" s="9"/>
    </row>
    <row r="10253" spans="1:17" x14ac:dyDescent="0.2">
      <c r="A10253" s="9"/>
      <c r="B10253" s="10"/>
      <c r="C10253" s="9"/>
      <c r="D10253" s="11"/>
      <c r="E10253" s="11"/>
      <c r="F10253" s="9"/>
      <c r="G10253" s="9"/>
      <c r="H10253" s="9"/>
      <c r="I10253" s="9"/>
      <c r="J10253" s="9"/>
      <c r="K10253" s="9"/>
      <c r="L10253" s="9"/>
      <c r="M10253" s="9"/>
      <c r="N10253" s="9"/>
      <c r="O10253" s="12"/>
      <c r="P10253" s="9"/>
      <c r="Q10253" s="9"/>
    </row>
    <row r="10254" spans="1:17" x14ac:dyDescent="0.2">
      <c r="A10254" s="9"/>
      <c r="B10254" s="10"/>
      <c r="C10254" s="9"/>
      <c r="D10254" s="11"/>
      <c r="E10254" s="11"/>
      <c r="F10254" s="9"/>
      <c r="G10254" s="9"/>
      <c r="H10254" s="9"/>
      <c r="I10254" s="9"/>
      <c r="J10254" s="9"/>
      <c r="K10254" s="9"/>
      <c r="L10254" s="9"/>
      <c r="M10254" s="9"/>
      <c r="N10254" s="9"/>
      <c r="O10254" s="12"/>
      <c r="P10254" s="9"/>
      <c r="Q10254" s="9"/>
    </row>
    <row r="10255" spans="1:17" x14ac:dyDescent="0.2">
      <c r="A10255" s="9"/>
      <c r="B10255" s="10"/>
      <c r="C10255" s="9"/>
      <c r="D10255" s="11"/>
      <c r="E10255" s="11"/>
      <c r="F10255" s="9"/>
      <c r="G10255" s="9"/>
      <c r="H10255" s="9"/>
      <c r="I10255" s="9"/>
      <c r="J10255" s="9"/>
      <c r="K10255" s="9"/>
      <c r="L10255" s="9"/>
      <c r="M10255" s="9"/>
      <c r="N10255" s="9"/>
      <c r="O10255" s="12"/>
      <c r="P10255" s="9"/>
      <c r="Q10255" s="9"/>
    </row>
    <row r="10256" spans="1:17" x14ac:dyDescent="0.2">
      <c r="A10256" s="9"/>
      <c r="B10256" s="10"/>
      <c r="C10256" s="9"/>
      <c r="D10256" s="11"/>
      <c r="E10256" s="11"/>
      <c r="F10256" s="9"/>
      <c r="G10256" s="9"/>
      <c r="H10256" s="9"/>
      <c r="I10256" s="9"/>
      <c r="J10256" s="9"/>
      <c r="K10256" s="9"/>
      <c r="L10256" s="9"/>
      <c r="M10256" s="9"/>
      <c r="N10256" s="9"/>
      <c r="O10256" s="12"/>
      <c r="P10256" s="9"/>
      <c r="Q10256" s="9"/>
    </row>
    <row r="10257" spans="1:17" x14ac:dyDescent="0.2">
      <c r="A10257" s="9"/>
      <c r="B10257" s="10"/>
      <c r="C10257" s="9"/>
      <c r="D10257" s="11"/>
      <c r="E10257" s="11"/>
      <c r="F10257" s="9"/>
      <c r="G10257" s="9"/>
      <c r="H10257" s="9"/>
      <c r="I10257" s="9"/>
      <c r="J10257" s="9"/>
      <c r="K10257" s="9"/>
      <c r="L10257" s="9"/>
      <c r="M10257" s="9"/>
      <c r="N10257" s="9"/>
      <c r="O10257" s="12"/>
      <c r="P10257" s="9"/>
      <c r="Q10257" s="9"/>
    </row>
    <row r="10258" spans="1:17" x14ac:dyDescent="0.2">
      <c r="A10258" s="9"/>
      <c r="B10258" s="10"/>
      <c r="C10258" s="9"/>
      <c r="D10258" s="11"/>
      <c r="E10258" s="11"/>
      <c r="F10258" s="9"/>
      <c r="G10258" s="9"/>
      <c r="H10258" s="9"/>
      <c r="I10258" s="9"/>
      <c r="J10258" s="9"/>
      <c r="K10258" s="9"/>
      <c r="L10258" s="9"/>
      <c r="M10258" s="9"/>
      <c r="N10258" s="9"/>
      <c r="O10258" s="12"/>
      <c r="P10258" s="9"/>
      <c r="Q10258" s="9"/>
    </row>
    <row r="10259" spans="1:17" x14ac:dyDescent="0.2">
      <c r="A10259" s="9"/>
      <c r="B10259" s="10"/>
      <c r="C10259" s="9"/>
      <c r="D10259" s="11"/>
      <c r="E10259" s="11"/>
      <c r="F10259" s="9"/>
      <c r="G10259" s="9"/>
      <c r="H10259" s="9"/>
      <c r="I10259" s="9"/>
      <c r="J10259" s="9"/>
      <c r="K10259" s="9"/>
      <c r="L10259" s="9"/>
      <c r="M10259" s="9"/>
      <c r="N10259" s="9"/>
      <c r="O10259" s="12"/>
      <c r="P10259" s="9"/>
      <c r="Q10259" s="9"/>
    </row>
    <row r="10260" spans="1:17" x14ac:dyDescent="0.2">
      <c r="A10260" s="9"/>
      <c r="B10260" s="10"/>
      <c r="C10260" s="9"/>
      <c r="D10260" s="11"/>
      <c r="E10260" s="11"/>
      <c r="F10260" s="9"/>
      <c r="G10260" s="9"/>
      <c r="H10260" s="9"/>
      <c r="I10260" s="9"/>
      <c r="J10260" s="9"/>
      <c r="K10260" s="9"/>
      <c r="L10260" s="9"/>
      <c r="M10260" s="9"/>
      <c r="N10260" s="9"/>
      <c r="O10260" s="12"/>
      <c r="P10260" s="9"/>
      <c r="Q10260" s="9"/>
    </row>
    <row r="10261" spans="1:17" x14ac:dyDescent="0.2">
      <c r="A10261" s="9"/>
      <c r="B10261" s="10"/>
      <c r="C10261" s="9"/>
      <c r="D10261" s="11"/>
      <c r="E10261" s="11"/>
      <c r="F10261" s="9"/>
      <c r="G10261" s="9"/>
      <c r="H10261" s="9"/>
      <c r="I10261" s="9"/>
      <c r="J10261" s="9"/>
      <c r="K10261" s="9"/>
      <c r="L10261" s="9"/>
      <c r="M10261" s="9"/>
      <c r="N10261" s="9"/>
      <c r="O10261" s="12"/>
      <c r="P10261" s="9"/>
      <c r="Q10261" s="9"/>
    </row>
    <row r="10262" spans="1:17" x14ac:dyDescent="0.2">
      <c r="A10262" s="9"/>
      <c r="B10262" s="10"/>
      <c r="C10262" s="9"/>
      <c r="D10262" s="11"/>
      <c r="E10262" s="11"/>
      <c r="F10262" s="9"/>
      <c r="G10262" s="9"/>
      <c r="H10262" s="9"/>
      <c r="I10262" s="9"/>
      <c r="J10262" s="9"/>
      <c r="K10262" s="9"/>
      <c r="L10262" s="9"/>
      <c r="M10262" s="9"/>
      <c r="N10262" s="9"/>
      <c r="O10262" s="12"/>
      <c r="P10262" s="9"/>
      <c r="Q10262" s="9"/>
    </row>
    <row r="10263" spans="1:17" x14ac:dyDescent="0.2">
      <c r="A10263" s="9"/>
      <c r="B10263" s="10"/>
      <c r="C10263" s="9"/>
      <c r="D10263" s="11"/>
      <c r="E10263" s="11"/>
      <c r="F10263" s="9"/>
      <c r="G10263" s="9"/>
      <c r="H10263" s="9"/>
      <c r="I10263" s="9"/>
      <c r="J10263" s="9"/>
      <c r="K10263" s="9"/>
      <c r="L10263" s="9"/>
      <c r="M10263" s="9"/>
      <c r="N10263" s="9"/>
      <c r="O10263" s="12"/>
      <c r="P10263" s="9"/>
      <c r="Q10263" s="9"/>
    </row>
    <row r="10264" spans="1:17" x14ac:dyDescent="0.2">
      <c r="A10264" s="9"/>
      <c r="B10264" s="10"/>
      <c r="C10264" s="9"/>
      <c r="D10264" s="11"/>
      <c r="E10264" s="11"/>
      <c r="F10264" s="9"/>
      <c r="G10264" s="9"/>
      <c r="H10264" s="9"/>
      <c r="I10264" s="9"/>
      <c r="J10264" s="9"/>
      <c r="K10264" s="9"/>
      <c r="L10264" s="9"/>
      <c r="M10264" s="9"/>
      <c r="N10264" s="9"/>
      <c r="O10264" s="12"/>
      <c r="P10264" s="9"/>
      <c r="Q10264" s="9"/>
    </row>
    <row r="10265" spans="1:17" x14ac:dyDescent="0.2">
      <c r="A10265" s="9"/>
      <c r="B10265" s="10"/>
      <c r="C10265" s="9"/>
      <c r="D10265" s="11"/>
      <c r="E10265" s="11"/>
      <c r="F10265" s="9"/>
      <c r="G10265" s="9"/>
      <c r="H10265" s="9"/>
      <c r="I10265" s="9"/>
      <c r="J10265" s="9"/>
      <c r="K10265" s="9"/>
      <c r="L10265" s="9"/>
      <c r="M10265" s="9"/>
      <c r="N10265" s="9"/>
      <c r="O10265" s="12"/>
      <c r="P10265" s="9"/>
      <c r="Q10265" s="9"/>
    </row>
    <row r="10266" spans="1:17" x14ac:dyDescent="0.2">
      <c r="A10266" s="9"/>
      <c r="B10266" s="10"/>
      <c r="C10266" s="9"/>
      <c r="D10266" s="11"/>
      <c r="E10266" s="11"/>
      <c r="F10266" s="9"/>
      <c r="G10266" s="9"/>
      <c r="H10266" s="9"/>
      <c r="I10266" s="9"/>
      <c r="J10266" s="9"/>
      <c r="K10266" s="9"/>
      <c r="L10266" s="9"/>
      <c r="M10266" s="9"/>
      <c r="N10266" s="9"/>
      <c r="O10266" s="12"/>
      <c r="P10266" s="9"/>
      <c r="Q10266" s="9"/>
    </row>
    <row r="10267" spans="1:17" x14ac:dyDescent="0.2">
      <c r="A10267" s="9"/>
      <c r="B10267" s="10"/>
      <c r="C10267" s="9"/>
      <c r="D10267" s="11"/>
      <c r="E10267" s="11"/>
      <c r="F10267" s="9"/>
      <c r="G10267" s="9"/>
      <c r="H10267" s="9"/>
      <c r="I10267" s="9"/>
      <c r="J10267" s="9"/>
      <c r="K10267" s="9"/>
      <c r="L10267" s="9"/>
      <c r="M10267" s="9"/>
      <c r="N10267" s="9"/>
      <c r="O10267" s="12"/>
      <c r="P10267" s="9"/>
      <c r="Q10267" s="9"/>
    </row>
    <row r="10268" spans="1:17" x14ac:dyDescent="0.2">
      <c r="A10268" s="9"/>
      <c r="B10268" s="10"/>
      <c r="C10268" s="9"/>
      <c r="D10268" s="11"/>
      <c r="E10268" s="11"/>
      <c r="F10268" s="9"/>
      <c r="G10268" s="9"/>
      <c r="H10268" s="9"/>
      <c r="I10268" s="9"/>
      <c r="J10268" s="9"/>
      <c r="K10268" s="9"/>
      <c r="L10268" s="9"/>
      <c r="M10268" s="9"/>
      <c r="N10268" s="9"/>
      <c r="O10268" s="12"/>
      <c r="P10268" s="9"/>
      <c r="Q10268" s="9"/>
    </row>
    <row r="10269" spans="1:17" x14ac:dyDescent="0.2">
      <c r="A10269" s="9"/>
      <c r="B10269" s="10"/>
      <c r="C10269" s="9"/>
      <c r="D10269" s="11"/>
      <c r="E10269" s="11"/>
      <c r="F10269" s="9"/>
      <c r="G10269" s="9"/>
      <c r="H10269" s="9"/>
      <c r="I10269" s="9"/>
      <c r="J10269" s="9"/>
      <c r="K10269" s="9"/>
      <c r="L10269" s="9"/>
      <c r="M10269" s="9"/>
      <c r="N10269" s="9"/>
      <c r="O10269" s="12"/>
      <c r="P10269" s="9"/>
      <c r="Q10269" s="9"/>
    </row>
    <row r="10270" spans="1:17" x14ac:dyDescent="0.2">
      <c r="A10270" s="9"/>
      <c r="B10270" s="10"/>
      <c r="C10270" s="9"/>
      <c r="D10270" s="11"/>
      <c r="E10270" s="11"/>
      <c r="F10270" s="9"/>
      <c r="G10270" s="9"/>
      <c r="H10270" s="9"/>
      <c r="I10270" s="9"/>
      <c r="J10270" s="9"/>
      <c r="K10270" s="9"/>
      <c r="L10270" s="9"/>
      <c r="M10270" s="9"/>
      <c r="N10270" s="9"/>
      <c r="O10270" s="12"/>
      <c r="P10270" s="9"/>
      <c r="Q10270" s="9"/>
    </row>
    <row r="10271" spans="1:17" x14ac:dyDescent="0.2">
      <c r="A10271" s="9"/>
      <c r="B10271" s="10"/>
      <c r="C10271" s="9"/>
      <c r="D10271" s="11"/>
      <c r="E10271" s="11"/>
      <c r="F10271" s="9"/>
      <c r="G10271" s="9"/>
      <c r="H10271" s="9"/>
      <c r="I10271" s="9"/>
      <c r="J10271" s="9"/>
      <c r="K10271" s="9"/>
      <c r="L10271" s="9"/>
      <c r="M10271" s="9"/>
      <c r="N10271" s="9"/>
      <c r="O10271" s="12"/>
      <c r="P10271" s="9"/>
      <c r="Q10271" s="9"/>
    </row>
    <row r="10272" spans="1:17" x14ac:dyDescent="0.2">
      <c r="A10272" s="9"/>
      <c r="B10272" s="10"/>
      <c r="C10272" s="9"/>
      <c r="D10272" s="11"/>
      <c r="E10272" s="11"/>
      <c r="F10272" s="9"/>
      <c r="G10272" s="9"/>
      <c r="H10272" s="9"/>
      <c r="I10272" s="9"/>
      <c r="J10272" s="9"/>
      <c r="K10272" s="9"/>
      <c r="L10272" s="9"/>
      <c r="M10272" s="9"/>
      <c r="N10272" s="9"/>
      <c r="O10272" s="12"/>
      <c r="P10272" s="9"/>
      <c r="Q10272" s="9"/>
    </row>
    <row r="10273" spans="1:17" x14ac:dyDescent="0.2">
      <c r="A10273" s="9"/>
      <c r="B10273" s="10"/>
      <c r="C10273" s="9"/>
      <c r="D10273" s="11"/>
      <c r="E10273" s="11"/>
      <c r="F10273" s="9"/>
      <c r="G10273" s="9"/>
      <c r="H10273" s="9"/>
      <c r="I10273" s="9"/>
      <c r="J10273" s="9"/>
      <c r="K10273" s="9"/>
      <c r="L10273" s="9"/>
      <c r="M10273" s="9"/>
      <c r="N10273" s="9"/>
      <c r="O10273" s="12"/>
      <c r="P10273" s="9"/>
      <c r="Q10273" s="9"/>
    </row>
    <row r="10274" spans="1:17" x14ac:dyDescent="0.2">
      <c r="A10274" s="9"/>
      <c r="B10274" s="10"/>
      <c r="C10274" s="9"/>
      <c r="D10274" s="11"/>
      <c r="E10274" s="11"/>
      <c r="F10274" s="9"/>
      <c r="G10274" s="9"/>
      <c r="H10274" s="9"/>
      <c r="I10274" s="9"/>
      <c r="J10274" s="9"/>
      <c r="K10274" s="9"/>
      <c r="L10274" s="9"/>
      <c r="M10274" s="9"/>
      <c r="N10274" s="9"/>
      <c r="O10274" s="12"/>
      <c r="P10274" s="9"/>
      <c r="Q10274" s="9"/>
    </row>
    <row r="10275" spans="1:17" x14ac:dyDescent="0.2">
      <c r="A10275" s="9"/>
      <c r="B10275" s="10"/>
      <c r="C10275" s="9"/>
      <c r="D10275" s="11"/>
      <c r="E10275" s="11"/>
      <c r="F10275" s="9"/>
      <c r="G10275" s="9"/>
      <c r="H10275" s="9"/>
      <c r="I10275" s="9"/>
      <c r="J10275" s="9"/>
      <c r="K10275" s="9"/>
      <c r="L10275" s="9"/>
      <c r="M10275" s="9"/>
      <c r="N10275" s="9"/>
      <c r="O10275" s="12"/>
      <c r="P10275" s="9"/>
      <c r="Q10275" s="9"/>
    </row>
    <row r="10276" spans="1:17" x14ac:dyDescent="0.2">
      <c r="A10276" s="9"/>
      <c r="B10276" s="10"/>
      <c r="C10276" s="9"/>
      <c r="D10276" s="11"/>
      <c r="E10276" s="11"/>
      <c r="F10276" s="9"/>
      <c r="G10276" s="9"/>
      <c r="H10276" s="9"/>
      <c r="I10276" s="9"/>
      <c r="J10276" s="9"/>
      <c r="K10276" s="9"/>
      <c r="L10276" s="9"/>
      <c r="M10276" s="9"/>
      <c r="N10276" s="9"/>
      <c r="O10276" s="12"/>
      <c r="P10276" s="9"/>
      <c r="Q10276" s="9"/>
    </row>
    <row r="10277" spans="1:17" x14ac:dyDescent="0.2">
      <c r="A10277" s="9"/>
      <c r="B10277" s="10"/>
      <c r="C10277" s="9"/>
      <c r="D10277" s="11"/>
      <c r="E10277" s="11"/>
      <c r="F10277" s="9"/>
      <c r="G10277" s="9"/>
      <c r="H10277" s="9"/>
      <c r="I10277" s="9"/>
      <c r="J10277" s="9"/>
      <c r="K10277" s="9"/>
      <c r="L10277" s="9"/>
      <c r="M10277" s="9"/>
      <c r="N10277" s="9"/>
      <c r="O10277" s="12"/>
      <c r="P10277" s="9"/>
      <c r="Q10277" s="9"/>
    </row>
    <row r="10278" spans="1:17" x14ac:dyDescent="0.2">
      <c r="A10278" s="9"/>
      <c r="B10278" s="10"/>
      <c r="C10278" s="9"/>
      <c r="D10278" s="11"/>
      <c r="E10278" s="11"/>
      <c r="F10278" s="9"/>
      <c r="G10278" s="9"/>
      <c r="H10278" s="9"/>
      <c r="I10278" s="9"/>
      <c r="J10278" s="9"/>
      <c r="K10278" s="9"/>
      <c r="L10278" s="9"/>
      <c r="M10278" s="9"/>
      <c r="N10278" s="9"/>
      <c r="O10278" s="12"/>
      <c r="P10278" s="9"/>
      <c r="Q10278" s="9"/>
    </row>
    <row r="10279" spans="1:17" x14ac:dyDescent="0.2">
      <c r="A10279" s="9"/>
      <c r="B10279" s="10"/>
      <c r="C10279" s="9"/>
      <c r="D10279" s="11"/>
      <c r="E10279" s="11"/>
      <c r="F10279" s="9"/>
      <c r="G10279" s="9"/>
      <c r="H10279" s="9"/>
      <c r="I10279" s="9"/>
      <c r="J10279" s="9"/>
      <c r="K10279" s="9"/>
      <c r="L10279" s="9"/>
      <c r="M10279" s="9"/>
      <c r="N10279" s="9"/>
      <c r="O10279" s="12"/>
      <c r="P10279" s="9"/>
      <c r="Q10279" s="9"/>
    </row>
    <row r="10280" spans="1:17" x14ac:dyDescent="0.2">
      <c r="A10280" s="9"/>
      <c r="B10280" s="10"/>
      <c r="C10280" s="9"/>
      <c r="D10280" s="11"/>
      <c r="E10280" s="11"/>
      <c r="F10280" s="9"/>
      <c r="G10280" s="9"/>
      <c r="H10280" s="9"/>
      <c r="I10280" s="9"/>
      <c r="J10280" s="9"/>
      <c r="K10280" s="9"/>
      <c r="L10280" s="9"/>
      <c r="M10280" s="9"/>
      <c r="N10280" s="9"/>
      <c r="O10280" s="12"/>
      <c r="P10280" s="9"/>
      <c r="Q10280" s="9"/>
    </row>
    <row r="10281" spans="1:17" x14ac:dyDescent="0.2">
      <c r="A10281" s="9"/>
      <c r="B10281" s="10"/>
      <c r="C10281" s="9"/>
      <c r="D10281" s="11"/>
      <c r="E10281" s="11"/>
      <c r="F10281" s="9"/>
      <c r="G10281" s="9"/>
      <c r="H10281" s="9"/>
      <c r="I10281" s="9"/>
      <c r="J10281" s="9"/>
      <c r="K10281" s="9"/>
      <c r="L10281" s="9"/>
      <c r="M10281" s="9"/>
      <c r="N10281" s="9"/>
      <c r="O10281" s="12"/>
      <c r="P10281" s="9"/>
      <c r="Q10281" s="9"/>
    </row>
    <row r="10282" spans="1:17" x14ac:dyDescent="0.2">
      <c r="A10282" s="9"/>
      <c r="B10282" s="10"/>
      <c r="C10282" s="9"/>
      <c r="D10282" s="11"/>
      <c r="E10282" s="11"/>
      <c r="F10282" s="9"/>
      <c r="G10282" s="9"/>
      <c r="H10282" s="9"/>
      <c r="I10282" s="9"/>
      <c r="J10282" s="9"/>
      <c r="K10282" s="9"/>
      <c r="L10282" s="9"/>
      <c r="M10282" s="9"/>
      <c r="N10282" s="9"/>
      <c r="O10282" s="12"/>
      <c r="P10282" s="9"/>
      <c r="Q10282" s="9"/>
    </row>
    <row r="10283" spans="1:17" x14ac:dyDescent="0.2">
      <c r="A10283" s="9"/>
      <c r="B10283" s="10"/>
      <c r="C10283" s="9"/>
      <c r="D10283" s="11"/>
      <c r="E10283" s="11"/>
      <c r="F10283" s="9"/>
      <c r="G10283" s="9"/>
      <c r="H10283" s="9"/>
      <c r="I10283" s="9"/>
      <c r="J10283" s="9"/>
      <c r="K10283" s="9"/>
      <c r="L10283" s="9"/>
      <c r="M10283" s="9"/>
      <c r="N10283" s="9"/>
      <c r="O10283" s="12"/>
      <c r="P10283" s="9"/>
      <c r="Q10283" s="9"/>
    </row>
    <row r="10284" spans="1:17" x14ac:dyDescent="0.2">
      <c r="A10284" s="9"/>
      <c r="B10284" s="10"/>
      <c r="C10284" s="9"/>
      <c r="D10284" s="11"/>
      <c r="E10284" s="11"/>
      <c r="F10284" s="9"/>
      <c r="G10284" s="9"/>
      <c r="H10284" s="9"/>
      <c r="I10284" s="9"/>
      <c r="J10284" s="9"/>
      <c r="K10284" s="9"/>
      <c r="L10284" s="9"/>
      <c r="M10284" s="9"/>
      <c r="N10284" s="9"/>
      <c r="O10284" s="12"/>
      <c r="P10284" s="9"/>
      <c r="Q10284" s="9"/>
    </row>
    <row r="10285" spans="1:17" x14ac:dyDescent="0.2">
      <c r="A10285" s="9"/>
      <c r="B10285" s="10"/>
      <c r="C10285" s="9"/>
      <c r="D10285" s="11"/>
      <c r="E10285" s="11"/>
      <c r="F10285" s="9"/>
      <c r="G10285" s="9"/>
      <c r="H10285" s="9"/>
      <c r="I10285" s="9"/>
      <c r="J10285" s="9"/>
      <c r="K10285" s="9"/>
      <c r="L10285" s="9"/>
      <c r="M10285" s="9"/>
      <c r="N10285" s="9"/>
      <c r="O10285" s="12"/>
      <c r="P10285" s="9"/>
      <c r="Q10285" s="9"/>
    </row>
    <row r="10286" spans="1:17" x14ac:dyDescent="0.2">
      <c r="A10286" s="9"/>
      <c r="B10286" s="10"/>
      <c r="C10286" s="9"/>
      <c r="D10286" s="11"/>
      <c r="E10286" s="11"/>
      <c r="F10286" s="9"/>
      <c r="G10286" s="9"/>
      <c r="H10286" s="9"/>
      <c r="I10286" s="9"/>
      <c r="J10286" s="9"/>
      <c r="K10286" s="9"/>
      <c r="L10286" s="9"/>
      <c r="M10286" s="9"/>
      <c r="N10286" s="9"/>
      <c r="O10286" s="12"/>
      <c r="P10286" s="9"/>
      <c r="Q10286" s="9"/>
    </row>
    <row r="10287" spans="1:17" x14ac:dyDescent="0.2">
      <c r="A10287" s="9"/>
      <c r="B10287" s="10"/>
      <c r="C10287" s="9"/>
      <c r="D10287" s="11"/>
      <c r="E10287" s="11"/>
      <c r="F10287" s="9"/>
      <c r="G10287" s="9"/>
      <c r="H10287" s="9"/>
      <c r="I10287" s="9"/>
      <c r="J10287" s="9"/>
      <c r="K10287" s="9"/>
      <c r="L10287" s="9"/>
      <c r="M10287" s="9"/>
      <c r="N10287" s="9"/>
      <c r="O10287" s="12"/>
      <c r="P10287" s="9"/>
      <c r="Q10287" s="9"/>
    </row>
    <row r="10288" spans="1:17" x14ac:dyDescent="0.2">
      <c r="A10288" s="9"/>
      <c r="B10288" s="10"/>
      <c r="C10288" s="9"/>
      <c r="D10288" s="11"/>
      <c r="E10288" s="11"/>
      <c r="F10288" s="9"/>
      <c r="G10288" s="9"/>
      <c r="H10288" s="9"/>
      <c r="I10288" s="9"/>
      <c r="J10288" s="9"/>
      <c r="K10288" s="9"/>
      <c r="L10288" s="9"/>
      <c r="M10288" s="9"/>
      <c r="N10288" s="9"/>
      <c r="O10288" s="12"/>
      <c r="P10288" s="9"/>
      <c r="Q10288" s="9"/>
    </row>
    <row r="10289" spans="1:17" x14ac:dyDescent="0.2">
      <c r="A10289" s="9"/>
      <c r="B10289" s="10"/>
      <c r="C10289" s="9"/>
      <c r="D10289" s="11"/>
      <c r="E10289" s="11"/>
      <c r="F10289" s="9"/>
      <c r="G10289" s="9"/>
      <c r="H10289" s="9"/>
      <c r="I10289" s="9"/>
      <c r="J10289" s="9"/>
      <c r="K10289" s="9"/>
      <c r="L10289" s="9"/>
      <c r="M10289" s="9"/>
      <c r="N10289" s="9"/>
      <c r="O10289" s="12"/>
      <c r="P10289" s="9"/>
      <c r="Q10289" s="9"/>
    </row>
    <row r="10290" spans="1:17" x14ac:dyDescent="0.2">
      <c r="A10290" s="9"/>
      <c r="B10290" s="10"/>
      <c r="C10290" s="9"/>
      <c r="D10290" s="11"/>
      <c r="E10290" s="11"/>
      <c r="F10290" s="9"/>
      <c r="G10290" s="9"/>
      <c r="H10290" s="9"/>
      <c r="I10290" s="9"/>
      <c r="J10290" s="9"/>
      <c r="K10290" s="9"/>
      <c r="L10290" s="9"/>
      <c r="M10290" s="9"/>
      <c r="N10290" s="9"/>
      <c r="O10290" s="12"/>
      <c r="P10290" s="9"/>
      <c r="Q10290" s="9"/>
    </row>
    <row r="10291" spans="1:17" x14ac:dyDescent="0.2">
      <c r="A10291" s="9"/>
      <c r="B10291" s="10"/>
      <c r="C10291" s="9"/>
      <c r="D10291" s="11"/>
      <c r="E10291" s="11"/>
      <c r="F10291" s="9"/>
      <c r="G10291" s="9"/>
      <c r="H10291" s="9"/>
      <c r="I10291" s="9"/>
      <c r="J10291" s="9"/>
      <c r="K10291" s="9"/>
      <c r="L10291" s="9"/>
      <c r="M10291" s="9"/>
      <c r="N10291" s="9"/>
      <c r="O10291" s="12"/>
      <c r="P10291" s="9"/>
      <c r="Q10291" s="9"/>
    </row>
    <row r="10292" spans="1:17" x14ac:dyDescent="0.2">
      <c r="A10292" s="9"/>
      <c r="B10292" s="10"/>
      <c r="C10292" s="9"/>
      <c r="D10292" s="11"/>
      <c r="E10292" s="11"/>
      <c r="F10292" s="9"/>
      <c r="G10292" s="9"/>
      <c r="H10292" s="9"/>
      <c r="I10292" s="9"/>
      <c r="J10292" s="9"/>
      <c r="K10292" s="9"/>
      <c r="L10292" s="9"/>
      <c r="M10292" s="9"/>
      <c r="N10292" s="9"/>
      <c r="O10292" s="12"/>
      <c r="P10292" s="9"/>
      <c r="Q10292" s="9"/>
    </row>
    <row r="10293" spans="1:17" x14ac:dyDescent="0.2">
      <c r="A10293" s="9"/>
      <c r="B10293" s="10"/>
      <c r="C10293" s="9"/>
      <c r="D10293" s="11"/>
      <c r="E10293" s="11"/>
      <c r="F10293" s="9"/>
      <c r="G10293" s="9"/>
      <c r="H10293" s="9"/>
      <c r="I10293" s="9"/>
      <c r="J10293" s="9"/>
      <c r="K10293" s="9"/>
      <c r="L10293" s="9"/>
      <c r="M10293" s="9"/>
      <c r="N10293" s="9"/>
      <c r="O10293" s="12"/>
      <c r="P10293" s="9"/>
      <c r="Q10293" s="9"/>
    </row>
    <row r="10294" spans="1:17" x14ac:dyDescent="0.2">
      <c r="A10294" s="9"/>
      <c r="B10294" s="10"/>
      <c r="C10294" s="9"/>
      <c r="D10294" s="11"/>
      <c r="E10294" s="11"/>
      <c r="F10294" s="9"/>
      <c r="G10294" s="9"/>
      <c r="H10294" s="9"/>
      <c r="I10294" s="9"/>
      <c r="J10294" s="9"/>
      <c r="K10294" s="9"/>
      <c r="L10294" s="9"/>
      <c r="M10294" s="9"/>
      <c r="N10294" s="9"/>
      <c r="O10294" s="12"/>
      <c r="P10294" s="9"/>
      <c r="Q10294" s="9"/>
    </row>
    <row r="10295" spans="1:17" x14ac:dyDescent="0.2">
      <c r="A10295" s="9"/>
      <c r="B10295" s="10"/>
      <c r="C10295" s="9"/>
      <c r="D10295" s="11"/>
      <c r="E10295" s="11"/>
      <c r="F10295" s="9"/>
      <c r="G10295" s="9"/>
      <c r="H10295" s="9"/>
      <c r="I10295" s="9"/>
      <c r="J10295" s="9"/>
      <c r="K10295" s="9"/>
      <c r="L10295" s="9"/>
      <c r="M10295" s="9"/>
      <c r="N10295" s="9"/>
      <c r="O10295" s="12"/>
      <c r="P10295" s="9"/>
      <c r="Q10295" s="9"/>
    </row>
    <row r="10296" spans="1:17" x14ac:dyDescent="0.2">
      <c r="A10296" s="9"/>
      <c r="B10296" s="10"/>
      <c r="C10296" s="9"/>
      <c r="D10296" s="11"/>
      <c r="E10296" s="11"/>
      <c r="F10296" s="9"/>
      <c r="G10296" s="9"/>
      <c r="H10296" s="9"/>
      <c r="I10296" s="9"/>
      <c r="J10296" s="9"/>
      <c r="K10296" s="9"/>
      <c r="L10296" s="9"/>
      <c r="M10296" s="9"/>
      <c r="N10296" s="9"/>
      <c r="O10296" s="12"/>
      <c r="P10296" s="9"/>
      <c r="Q10296" s="9"/>
    </row>
    <row r="10297" spans="1:17" x14ac:dyDescent="0.2">
      <c r="A10297" s="9"/>
      <c r="B10297" s="10"/>
      <c r="C10297" s="9"/>
      <c r="D10297" s="11"/>
      <c r="E10297" s="11"/>
      <c r="F10297" s="9"/>
      <c r="G10297" s="9"/>
      <c r="H10297" s="9"/>
      <c r="I10297" s="9"/>
      <c r="J10297" s="9"/>
      <c r="K10297" s="9"/>
      <c r="L10297" s="9"/>
      <c r="M10297" s="9"/>
      <c r="N10297" s="9"/>
      <c r="O10297" s="12"/>
      <c r="P10297" s="9"/>
      <c r="Q10297" s="9"/>
    </row>
    <row r="10298" spans="1:17" x14ac:dyDescent="0.2">
      <c r="A10298" s="9"/>
      <c r="B10298" s="10"/>
      <c r="C10298" s="9"/>
      <c r="D10298" s="11"/>
      <c r="E10298" s="11"/>
      <c r="F10298" s="9"/>
      <c r="G10298" s="9"/>
      <c r="H10298" s="9"/>
      <c r="I10298" s="9"/>
      <c r="J10298" s="9"/>
      <c r="K10298" s="9"/>
      <c r="L10298" s="9"/>
      <c r="M10298" s="9"/>
      <c r="N10298" s="9"/>
      <c r="O10298" s="12"/>
      <c r="P10298" s="9"/>
      <c r="Q10298" s="9"/>
    </row>
    <row r="10299" spans="1:17" x14ac:dyDescent="0.2">
      <c r="A10299" s="9"/>
      <c r="B10299" s="10"/>
      <c r="C10299" s="9"/>
      <c r="D10299" s="11"/>
      <c r="E10299" s="11"/>
      <c r="F10299" s="9"/>
      <c r="G10299" s="9"/>
      <c r="H10299" s="9"/>
      <c r="I10299" s="9"/>
      <c r="J10299" s="9"/>
      <c r="K10299" s="9"/>
      <c r="L10299" s="9"/>
      <c r="M10299" s="9"/>
      <c r="N10299" s="9"/>
      <c r="O10299" s="12"/>
      <c r="P10299" s="9"/>
      <c r="Q10299" s="9"/>
    </row>
    <row r="10300" spans="1:17" x14ac:dyDescent="0.2">
      <c r="A10300" s="9"/>
      <c r="B10300" s="10"/>
      <c r="C10300" s="9"/>
      <c r="D10300" s="11"/>
      <c r="E10300" s="11"/>
      <c r="F10300" s="9"/>
      <c r="G10300" s="9"/>
      <c r="H10300" s="9"/>
      <c r="I10300" s="9"/>
      <c r="J10300" s="9"/>
      <c r="K10300" s="9"/>
      <c r="L10300" s="9"/>
      <c r="M10300" s="9"/>
      <c r="N10300" s="9"/>
      <c r="O10300" s="12"/>
      <c r="P10300" s="9"/>
      <c r="Q10300" s="9"/>
    </row>
    <row r="10301" spans="1:17" x14ac:dyDescent="0.2">
      <c r="A10301" s="9"/>
      <c r="B10301" s="10"/>
      <c r="C10301" s="9"/>
      <c r="D10301" s="11"/>
      <c r="E10301" s="11"/>
      <c r="F10301" s="9"/>
      <c r="G10301" s="9"/>
      <c r="H10301" s="9"/>
      <c r="I10301" s="9"/>
      <c r="J10301" s="9"/>
      <c r="K10301" s="9"/>
      <c r="L10301" s="9"/>
      <c r="M10301" s="9"/>
      <c r="N10301" s="9"/>
      <c r="O10301" s="12"/>
      <c r="P10301" s="9"/>
      <c r="Q10301" s="9"/>
    </row>
    <row r="10302" spans="1:17" x14ac:dyDescent="0.2">
      <c r="A10302" s="9"/>
      <c r="B10302" s="10"/>
      <c r="C10302" s="9"/>
      <c r="D10302" s="11"/>
      <c r="E10302" s="11"/>
      <c r="F10302" s="9"/>
      <c r="G10302" s="9"/>
      <c r="H10302" s="9"/>
      <c r="I10302" s="9"/>
      <c r="J10302" s="9"/>
      <c r="K10302" s="9"/>
      <c r="L10302" s="9"/>
      <c r="M10302" s="9"/>
      <c r="N10302" s="9"/>
      <c r="O10302" s="12"/>
      <c r="P10302" s="9"/>
      <c r="Q10302" s="9"/>
    </row>
    <row r="10303" spans="1:17" x14ac:dyDescent="0.2">
      <c r="A10303" s="9"/>
      <c r="B10303" s="10"/>
      <c r="C10303" s="9"/>
      <c r="D10303" s="11"/>
      <c r="E10303" s="11"/>
      <c r="F10303" s="9"/>
      <c r="G10303" s="9"/>
      <c r="H10303" s="9"/>
      <c r="I10303" s="9"/>
      <c r="J10303" s="9"/>
      <c r="K10303" s="9"/>
      <c r="L10303" s="9"/>
      <c r="M10303" s="9"/>
      <c r="N10303" s="9"/>
      <c r="O10303" s="12"/>
      <c r="P10303" s="9"/>
      <c r="Q10303" s="9"/>
    </row>
    <row r="10304" spans="1:17" x14ac:dyDescent="0.2">
      <c r="A10304" s="9"/>
      <c r="B10304" s="10"/>
      <c r="C10304" s="9"/>
      <c r="D10304" s="11"/>
      <c r="E10304" s="11"/>
      <c r="F10304" s="9"/>
      <c r="G10304" s="9"/>
      <c r="H10304" s="9"/>
      <c r="I10304" s="9"/>
      <c r="J10304" s="9"/>
      <c r="K10304" s="9"/>
      <c r="L10304" s="9"/>
      <c r="M10304" s="9"/>
      <c r="N10304" s="9"/>
      <c r="O10304" s="12"/>
      <c r="P10304" s="9"/>
      <c r="Q10304" s="9"/>
    </row>
    <row r="10305" spans="1:17" x14ac:dyDescent="0.2">
      <c r="A10305" s="9"/>
      <c r="B10305" s="10"/>
      <c r="C10305" s="9"/>
      <c r="D10305" s="11"/>
      <c r="E10305" s="11"/>
      <c r="F10305" s="9"/>
      <c r="G10305" s="9"/>
      <c r="H10305" s="9"/>
      <c r="I10305" s="9"/>
      <c r="J10305" s="9"/>
      <c r="K10305" s="9"/>
      <c r="L10305" s="9"/>
      <c r="M10305" s="9"/>
      <c r="N10305" s="9"/>
      <c r="O10305" s="12"/>
      <c r="P10305" s="9"/>
      <c r="Q10305" s="9"/>
    </row>
    <row r="10306" spans="1:17" x14ac:dyDescent="0.2">
      <c r="A10306" s="9"/>
      <c r="B10306" s="10"/>
      <c r="C10306" s="9"/>
      <c r="D10306" s="11"/>
      <c r="E10306" s="11"/>
      <c r="F10306" s="9"/>
      <c r="G10306" s="9"/>
      <c r="H10306" s="9"/>
      <c r="I10306" s="9"/>
      <c r="J10306" s="9"/>
      <c r="K10306" s="9"/>
      <c r="L10306" s="9"/>
      <c r="M10306" s="9"/>
      <c r="N10306" s="9"/>
      <c r="O10306" s="12"/>
      <c r="P10306" s="9"/>
      <c r="Q10306" s="9"/>
    </row>
    <row r="10307" spans="1:17" x14ac:dyDescent="0.2">
      <c r="A10307" s="9"/>
      <c r="B10307" s="10"/>
      <c r="C10307" s="9"/>
      <c r="D10307" s="11"/>
      <c r="E10307" s="11"/>
      <c r="F10307" s="9"/>
      <c r="G10307" s="9"/>
      <c r="H10307" s="9"/>
      <c r="I10307" s="9"/>
      <c r="J10307" s="9"/>
      <c r="K10307" s="9"/>
      <c r="L10307" s="9"/>
      <c r="M10307" s="9"/>
      <c r="N10307" s="9"/>
      <c r="O10307" s="12"/>
      <c r="P10307" s="9"/>
      <c r="Q10307" s="9"/>
    </row>
    <row r="10308" spans="1:17" x14ac:dyDescent="0.2">
      <c r="A10308" s="9"/>
      <c r="B10308" s="10"/>
      <c r="C10308" s="9"/>
      <c r="D10308" s="11"/>
      <c r="E10308" s="11"/>
      <c r="F10308" s="9"/>
      <c r="G10308" s="9"/>
      <c r="H10308" s="9"/>
      <c r="I10308" s="9"/>
      <c r="J10308" s="9"/>
      <c r="K10308" s="9"/>
      <c r="L10308" s="9"/>
      <c r="M10308" s="9"/>
      <c r="N10308" s="9"/>
      <c r="O10308" s="12"/>
      <c r="P10308" s="9"/>
      <c r="Q10308" s="9"/>
    </row>
    <row r="10309" spans="1:17" x14ac:dyDescent="0.2">
      <c r="A10309" s="9"/>
      <c r="B10309" s="10"/>
      <c r="C10309" s="9"/>
      <c r="D10309" s="11"/>
      <c r="E10309" s="11"/>
      <c r="F10309" s="9"/>
      <c r="G10309" s="9"/>
      <c r="H10309" s="9"/>
      <c r="I10309" s="9"/>
      <c r="J10309" s="9"/>
      <c r="K10309" s="9"/>
      <c r="L10309" s="9"/>
      <c r="M10309" s="9"/>
      <c r="N10309" s="9"/>
      <c r="O10309" s="12"/>
      <c r="P10309" s="9"/>
      <c r="Q10309" s="9"/>
    </row>
    <row r="10310" spans="1:17" x14ac:dyDescent="0.2">
      <c r="A10310" s="9"/>
      <c r="B10310" s="10"/>
      <c r="C10310" s="9"/>
      <c r="D10310" s="11"/>
      <c r="E10310" s="11"/>
      <c r="F10310" s="9"/>
      <c r="G10310" s="9"/>
      <c r="H10310" s="9"/>
      <c r="I10310" s="9"/>
      <c r="J10310" s="9"/>
      <c r="K10310" s="9"/>
      <c r="L10310" s="9"/>
      <c r="M10310" s="9"/>
      <c r="N10310" s="9"/>
      <c r="O10310" s="12"/>
      <c r="P10310" s="9"/>
      <c r="Q10310" s="9"/>
    </row>
    <row r="10311" spans="1:17" x14ac:dyDescent="0.2">
      <c r="A10311" s="9"/>
      <c r="B10311" s="10"/>
      <c r="C10311" s="9"/>
      <c r="D10311" s="11"/>
      <c r="E10311" s="11"/>
      <c r="F10311" s="9"/>
      <c r="G10311" s="9"/>
      <c r="H10311" s="9"/>
      <c r="I10311" s="9"/>
      <c r="J10311" s="9"/>
      <c r="K10311" s="9"/>
      <c r="L10311" s="9"/>
      <c r="M10311" s="9"/>
      <c r="N10311" s="9"/>
      <c r="O10311" s="12"/>
      <c r="P10311" s="9"/>
      <c r="Q10311" s="9"/>
    </row>
    <row r="10312" spans="1:17" x14ac:dyDescent="0.2">
      <c r="A10312" s="9"/>
      <c r="B10312" s="10"/>
      <c r="C10312" s="9"/>
      <c r="D10312" s="11"/>
      <c r="E10312" s="11"/>
      <c r="F10312" s="9"/>
      <c r="G10312" s="9"/>
      <c r="H10312" s="9"/>
      <c r="I10312" s="9"/>
      <c r="J10312" s="9"/>
      <c r="K10312" s="9"/>
      <c r="L10312" s="9"/>
      <c r="M10312" s="9"/>
      <c r="N10312" s="9"/>
      <c r="O10312" s="12"/>
      <c r="P10312" s="9"/>
      <c r="Q10312" s="9"/>
    </row>
    <row r="10313" spans="1:17" x14ac:dyDescent="0.2">
      <c r="A10313" s="9"/>
      <c r="B10313" s="10"/>
      <c r="C10313" s="9"/>
      <c r="D10313" s="11"/>
      <c r="E10313" s="11"/>
      <c r="F10313" s="9"/>
      <c r="G10313" s="9"/>
      <c r="H10313" s="9"/>
      <c r="I10313" s="9"/>
      <c r="J10313" s="9"/>
      <c r="K10313" s="9"/>
      <c r="L10313" s="9"/>
      <c r="M10313" s="9"/>
      <c r="N10313" s="9"/>
      <c r="O10313" s="12"/>
      <c r="P10313" s="9"/>
      <c r="Q10313" s="9"/>
    </row>
    <row r="10314" spans="1:17" x14ac:dyDescent="0.2">
      <c r="A10314" s="9"/>
      <c r="B10314" s="10"/>
      <c r="C10314" s="9"/>
      <c r="D10314" s="11"/>
      <c r="E10314" s="11"/>
      <c r="F10314" s="9"/>
      <c r="G10314" s="9"/>
      <c r="H10314" s="9"/>
      <c r="I10314" s="9"/>
      <c r="J10314" s="9"/>
      <c r="K10314" s="9"/>
      <c r="L10314" s="9"/>
      <c r="M10314" s="9"/>
      <c r="N10314" s="9"/>
      <c r="O10314" s="12"/>
      <c r="P10314" s="9"/>
      <c r="Q10314" s="9"/>
    </row>
    <row r="10315" spans="1:17" x14ac:dyDescent="0.2">
      <c r="A10315" s="9"/>
      <c r="B10315" s="10"/>
      <c r="C10315" s="9"/>
      <c r="D10315" s="11"/>
      <c r="E10315" s="11"/>
      <c r="F10315" s="9"/>
      <c r="G10315" s="9"/>
      <c r="H10315" s="9"/>
      <c r="I10315" s="9"/>
      <c r="J10315" s="9"/>
      <c r="K10315" s="9"/>
      <c r="L10315" s="9"/>
      <c r="M10315" s="9"/>
      <c r="N10315" s="9"/>
      <c r="O10315" s="12"/>
      <c r="P10315" s="9"/>
      <c r="Q10315" s="9"/>
    </row>
    <row r="10316" spans="1:17" x14ac:dyDescent="0.2">
      <c r="A10316" s="9"/>
      <c r="B10316" s="10"/>
      <c r="C10316" s="9"/>
      <c r="D10316" s="11"/>
      <c r="E10316" s="11"/>
      <c r="F10316" s="9"/>
      <c r="G10316" s="9"/>
      <c r="H10316" s="9"/>
      <c r="I10316" s="9"/>
      <c r="J10316" s="9"/>
      <c r="K10316" s="9"/>
      <c r="L10316" s="9"/>
      <c r="M10316" s="9"/>
      <c r="N10316" s="9"/>
      <c r="O10316" s="12"/>
      <c r="P10316" s="9"/>
      <c r="Q10316" s="9"/>
    </row>
    <row r="10317" spans="1:17" x14ac:dyDescent="0.2">
      <c r="A10317" s="9"/>
      <c r="B10317" s="10"/>
      <c r="C10317" s="9"/>
      <c r="D10317" s="11"/>
      <c r="E10317" s="11"/>
      <c r="F10317" s="9"/>
      <c r="G10317" s="9"/>
      <c r="H10317" s="9"/>
      <c r="I10317" s="9"/>
      <c r="J10317" s="9"/>
      <c r="K10317" s="9"/>
      <c r="L10317" s="9"/>
      <c r="M10317" s="9"/>
      <c r="N10317" s="9"/>
      <c r="O10317" s="12"/>
      <c r="P10317" s="9"/>
      <c r="Q10317" s="9"/>
    </row>
    <row r="10318" spans="1:17" x14ac:dyDescent="0.2">
      <c r="A10318" s="9"/>
      <c r="B10318" s="10"/>
      <c r="C10318" s="9"/>
      <c r="D10318" s="11"/>
      <c r="E10318" s="11"/>
      <c r="F10318" s="9"/>
      <c r="G10318" s="9"/>
      <c r="H10318" s="9"/>
      <c r="I10318" s="9"/>
      <c r="J10318" s="9"/>
      <c r="K10318" s="9"/>
      <c r="L10318" s="9"/>
      <c r="M10318" s="9"/>
      <c r="N10318" s="9"/>
      <c r="O10318" s="12"/>
      <c r="P10318" s="9"/>
      <c r="Q10318" s="9"/>
    </row>
    <row r="10319" spans="1:17" x14ac:dyDescent="0.2">
      <c r="A10319" s="9"/>
      <c r="B10319" s="10"/>
      <c r="C10319" s="9"/>
      <c r="D10319" s="11"/>
      <c r="E10319" s="11"/>
      <c r="F10319" s="9"/>
      <c r="G10319" s="9"/>
      <c r="H10319" s="9"/>
      <c r="I10319" s="9"/>
      <c r="J10319" s="9"/>
      <c r="K10319" s="9"/>
      <c r="L10319" s="9"/>
      <c r="M10319" s="9"/>
      <c r="N10319" s="9"/>
      <c r="O10319" s="12"/>
      <c r="P10319" s="9"/>
      <c r="Q10319" s="9"/>
    </row>
    <row r="10320" spans="1:17" x14ac:dyDescent="0.2">
      <c r="A10320" s="9"/>
      <c r="B10320" s="10"/>
      <c r="C10320" s="9"/>
      <c r="D10320" s="11"/>
      <c r="E10320" s="11"/>
      <c r="F10320" s="9"/>
      <c r="G10320" s="9"/>
      <c r="H10320" s="9"/>
      <c r="I10320" s="9"/>
      <c r="J10320" s="9"/>
      <c r="K10320" s="9"/>
      <c r="L10320" s="9"/>
      <c r="M10320" s="9"/>
      <c r="N10320" s="9"/>
      <c r="O10320" s="12"/>
      <c r="P10320" s="9"/>
      <c r="Q10320" s="9"/>
    </row>
    <row r="10321" spans="1:17" x14ac:dyDescent="0.2">
      <c r="A10321" s="9"/>
      <c r="B10321" s="10"/>
      <c r="C10321" s="9"/>
      <c r="D10321" s="11"/>
      <c r="E10321" s="11"/>
      <c r="F10321" s="9"/>
      <c r="G10321" s="9"/>
      <c r="H10321" s="9"/>
      <c r="I10321" s="9"/>
      <c r="J10321" s="9"/>
      <c r="K10321" s="9"/>
      <c r="L10321" s="9"/>
      <c r="M10321" s="9"/>
      <c r="N10321" s="9"/>
      <c r="O10321" s="12"/>
      <c r="P10321" s="9"/>
      <c r="Q10321" s="9"/>
    </row>
    <row r="10322" spans="1:17" x14ac:dyDescent="0.2">
      <c r="A10322" s="9"/>
      <c r="B10322" s="10"/>
      <c r="C10322" s="9"/>
      <c r="D10322" s="11"/>
      <c r="E10322" s="11"/>
      <c r="F10322" s="9"/>
      <c r="G10322" s="9"/>
      <c r="H10322" s="9"/>
      <c r="I10322" s="9"/>
      <c r="J10322" s="9"/>
      <c r="K10322" s="9"/>
      <c r="L10322" s="9"/>
      <c r="M10322" s="9"/>
      <c r="N10322" s="9"/>
      <c r="O10322" s="12"/>
      <c r="P10322" s="9"/>
      <c r="Q10322" s="9"/>
    </row>
    <row r="10323" spans="1:17" x14ac:dyDescent="0.2">
      <c r="A10323" s="9"/>
      <c r="B10323" s="10"/>
      <c r="C10323" s="9"/>
      <c r="D10323" s="11"/>
      <c r="E10323" s="11"/>
      <c r="F10323" s="9"/>
      <c r="G10323" s="9"/>
      <c r="H10323" s="9"/>
      <c r="I10323" s="9"/>
      <c r="J10323" s="9"/>
      <c r="K10323" s="9"/>
      <c r="L10323" s="9"/>
      <c r="M10323" s="9"/>
      <c r="N10323" s="9"/>
      <c r="O10323" s="12"/>
      <c r="P10323" s="9"/>
      <c r="Q10323" s="9"/>
    </row>
    <row r="10324" spans="1:17" x14ac:dyDescent="0.2">
      <c r="A10324" s="9"/>
      <c r="B10324" s="10"/>
      <c r="C10324" s="9"/>
      <c r="D10324" s="11"/>
      <c r="E10324" s="11"/>
      <c r="F10324" s="9"/>
      <c r="G10324" s="9"/>
      <c r="H10324" s="9"/>
      <c r="I10324" s="9"/>
      <c r="J10324" s="9"/>
      <c r="K10324" s="9"/>
      <c r="L10324" s="9"/>
      <c r="M10324" s="9"/>
      <c r="N10324" s="9"/>
      <c r="O10324" s="12"/>
      <c r="P10324" s="9"/>
      <c r="Q10324" s="9"/>
    </row>
    <row r="10325" spans="1:17" x14ac:dyDescent="0.2">
      <c r="A10325" s="9"/>
      <c r="B10325" s="10"/>
      <c r="C10325" s="9"/>
      <c r="D10325" s="11"/>
      <c r="E10325" s="11"/>
      <c r="F10325" s="9"/>
      <c r="G10325" s="9"/>
      <c r="H10325" s="9"/>
      <c r="I10325" s="9"/>
      <c r="J10325" s="9"/>
      <c r="K10325" s="9"/>
      <c r="L10325" s="9"/>
      <c r="M10325" s="9"/>
      <c r="N10325" s="9"/>
      <c r="O10325" s="12"/>
      <c r="P10325" s="9"/>
      <c r="Q10325" s="9"/>
    </row>
    <row r="10326" spans="1:17" x14ac:dyDescent="0.2">
      <c r="A10326" s="9"/>
      <c r="B10326" s="10"/>
      <c r="C10326" s="9"/>
      <c r="D10326" s="11"/>
      <c r="E10326" s="11"/>
      <c r="F10326" s="9"/>
      <c r="G10326" s="9"/>
      <c r="H10326" s="9"/>
      <c r="I10326" s="9"/>
      <c r="J10326" s="9"/>
      <c r="K10326" s="9"/>
      <c r="L10326" s="9"/>
      <c r="M10326" s="9"/>
      <c r="N10326" s="9"/>
      <c r="O10326" s="12"/>
      <c r="P10326" s="9"/>
      <c r="Q10326" s="9"/>
    </row>
    <row r="10327" spans="1:17" x14ac:dyDescent="0.2">
      <c r="A10327" s="9"/>
      <c r="B10327" s="10"/>
      <c r="C10327" s="9"/>
      <c r="D10327" s="11"/>
      <c r="E10327" s="11"/>
      <c r="F10327" s="9"/>
      <c r="G10327" s="9"/>
      <c r="H10327" s="9"/>
      <c r="I10327" s="9"/>
      <c r="J10327" s="9"/>
      <c r="K10327" s="9"/>
      <c r="L10327" s="9"/>
      <c r="M10327" s="9"/>
      <c r="N10327" s="9"/>
      <c r="O10327" s="12"/>
      <c r="P10327" s="9"/>
      <c r="Q10327" s="9"/>
    </row>
    <row r="10328" spans="1:17" x14ac:dyDescent="0.2">
      <c r="A10328" s="9"/>
      <c r="B10328" s="10"/>
      <c r="C10328" s="9"/>
      <c r="D10328" s="11"/>
      <c r="E10328" s="11"/>
      <c r="F10328" s="9"/>
      <c r="G10328" s="9"/>
      <c r="H10328" s="9"/>
      <c r="I10328" s="9"/>
      <c r="J10328" s="9"/>
      <c r="K10328" s="9"/>
      <c r="L10328" s="9"/>
      <c r="M10328" s="9"/>
      <c r="N10328" s="9"/>
      <c r="O10328" s="12"/>
      <c r="P10328" s="9"/>
      <c r="Q10328" s="9"/>
    </row>
    <row r="10329" spans="1:17" x14ac:dyDescent="0.2">
      <c r="A10329" s="9"/>
      <c r="B10329" s="10"/>
      <c r="C10329" s="9"/>
      <c r="D10329" s="11"/>
      <c r="E10329" s="11"/>
      <c r="F10329" s="9"/>
      <c r="G10329" s="9"/>
      <c r="H10329" s="9"/>
      <c r="I10329" s="9"/>
      <c r="J10329" s="9"/>
      <c r="K10329" s="9"/>
      <c r="L10329" s="9"/>
      <c r="M10329" s="9"/>
      <c r="N10329" s="9"/>
      <c r="O10329" s="12"/>
      <c r="P10329" s="9"/>
      <c r="Q10329" s="9"/>
    </row>
    <row r="10330" spans="1:17" x14ac:dyDescent="0.2">
      <c r="A10330" s="9"/>
      <c r="B10330" s="10"/>
      <c r="C10330" s="9"/>
      <c r="D10330" s="11"/>
      <c r="E10330" s="11"/>
      <c r="F10330" s="9"/>
      <c r="G10330" s="9"/>
      <c r="H10330" s="9"/>
      <c r="I10330" s="9"/>
      <c r="J10330" s="9"/>
      <c r="K10330" s="9"/>
      <c r="L10330" s="9"/>
      <c r="M10330" s="9"/>
      <c r="N10330" s="9"/>
      <c r="O10330" s="12"/>
      <c r="P10330" s="9"/>
      <c r="Q10330" s="9"/>
    </row>
    <row r="10331" spans="1:17" x14ac:dyDescent="0.2">
      <c r="A10331" s="9"/>
      <c r="B10331" s="10"/>
      <c r="C10331" s="9"/>
      <c r="D10331" s="11"/>
      <c r="E10331" s="11"/>
      <c r="F10331" s="9"/>
      <c r="G10331" s="9"/>
      <c r="H10331" s="9"/>
      <c r="I10331" s="9"/>
      <c r="J10331" s="9"/>
      <c r="K10331" s="9"/>
      <c r="L10331" s="9"/>
      <c r="M10331" s="9"/>
      <c r="N10331" s="9"/>
      <c r="O10331" s="12"/>
      <c r="P10331" s="9"/>
      <c r="Q10331" s="9"/>
    </row>
    <row r="10332" spans="1:17" x14ac:dyDescent="0.2">
      <c r="A10332" s="9"/>
      <c r="B10332" s="10"/>
      <c r="C10332" s="9"/>
      <c r="D10332" s="11"/>
      <c r="E10332" s="11"/>
      <c r="F10332" s="9"/>
      <c r="G10332" s="9"/>
      <c r="H10332" s="9"/>
      <c r="I10332" s="9"/>
      <c r="J10332" s="9"/>
      <c r="K10332" s="9"/>
      <c r="L10332" s="9"/>
      <c r="M10332" s="9"/>
      <c r="N10332" s="9"/>
      <c r="O10332" s="12"/>
      <c r="P10332" s="9"/>
      <c r="Q10332" s="9"/>
    </row>
    <row r="10333" spans="1:17" x14ac:dyDescent="0.2">
      <c r="A10333" s="9"/>
      <c r="B10333" s="10"/>
      <c r="C10333" s="9"/>
      <c r="D10333" s="11"/>
      <c r="E10333" s="11"/>
      <c r="F10333" s="9"/>
      <c r="G10333" s="9"/>
      <c r="H10333" s="9"/>
      <c r="I10333" s="9"/>
      <c r="J10333" s="9"/>
      <c r="K10333" s="9"/>
      <c r="L10333" s="9"/>
      <c r="M10333" s="9"/>
      <c r="N10333" s="9"/>
      <c r="O10333" s="12"/>
      <c r="P10333" s="9"/>
      <c r="Q10333" s="9"/>
    </row>
    <row r="10334" spans="1:17" x14ac:dyDescent="0.2">
      <c r="A10334" s="9"/>
      <c r="B10334" s="10"/>
      <c r="C10334" s="9"/>
      <c r="D10334" s="11"/>
      <c r="E10334" s="11"/>
      <c r="F10334" s="9"/>
      <c r="G10334" s="9"/>
      <c r="H10334" s="9"/>
      <c r="I10334" s="9"/>
      <c r="J10334" s="9"/>
      <c r="K10334" s="9"/>
      <c r="L10334" s="9"/>
      <c r="M10334" s="9"/>
      <c r="N10334" s="9"/>
      <c r="O10334" s="12"/>
      <c r="P10334" s="9"/>
      <c r="Q10334" s="9"/>
    </row>
    <row r="10335" spans="1:17" x14ac:dyDescent="0.2">
      <c r="A10335" s="9"/>
      <c r="B10335" s="10"/>
      <c r="C10335" s="9"/>
      <c r="D10335" s="11"/>
      <c r="E10335" s="11"/>
      <c r="F10335" s="9"/>
      <c r="G10335" s="9"/>
      <c r="H10335" s="9"/>
      <c r="I10335" s="9"/>
      <c r="J10335" s="9"/>
      <c r="K10335" s="9"/>
      <c r="L10335" s="9"/>
      <c r="M10335" s="9"/>
      <c r="N10335" s="9"/>
      <c r="O10335" s="12"/>
      <c r="P10335" s="9"/>
      <c r="Q10335" s="9"/>
    </row>
    <row r="10336" spans="1:17" x14ac:dyDescent="0.2">
      <c r="A10336" s="9"/>
      <c r="B10336" s="10"/>
      <c r="C10336" s="9"/>
      <c r="D10336" s="11"/>
      <c r="E10336" s="11"/>
      <c r="F10336" s="9"/>
      <c r="G10336" s="9"/>
      <c r="H10336" s="9"/>
      <c r="I10336" s="9"/>
      <c r="J10336" s="9"/>
      <c r="K10336" s="9"/>
      <c r="L10336" s="9"/>
      <c r="M10336" s="9"/>
      <c r="N10336" s="9"/>
      <c r="O10336" s="12"/>
      <c r="P10336" s="9"/>
      <c r="Q10336" s="9"/>
    </row>
    <row r="10337" spans="1:17" x14ac:dyDescent="0.2">
      <c r="A10337" s="9"/>
      <c r="B10337" s="10"/>
      <c r="C10337" s="9"/>
      <c r="D10337" s="11"/>
      <c r="E10337" s="11"/>
      <c r="F10337" s="9"/>
      <c r="G10337" s="9"/>
      <c r="H10337" s="9"/>
      <c r="I10337" s="9"/>
      <c r="J10337" s="9"/>
      <c r="K10337" s="9"/>
      <c r="L10337" s="9"/>
      <c r="M10337" s="9"/>
      <c r="N10337" s="9"/>
      <c r="O10337" s="12"/>
      <c r="P10337" s="9"/>
      <c r="Q10337" s="9"/>
    </row>
    <row r="10338" spans="1:17" x14ac:dyDescent="0.2">
      <c r="A10338" s="9"/>
      <c r="B10338" s="10"/>
      <c r="C10338" s="9"/>
      <c r="D10338" s="11"/>
      <c r="E10338" s="11"/>
      <c r="F10338" s="9"/>
      <c r="G10338" s="9"/>
      <c r="H10338" s="9"/>
      <c r="I10338" s="9"/>
      <c r="J10338" s="9"/>
      <c r="K10338" s="9"/>
      <c r="L10338" s="9"/>
      <c r="M10338" s="9"/>
      <c r="N10338" s="9"/>
      <c r="O10338" s="12"/>
      <c r="P10338" s="9"/>
      <c r="Q10338" s="9"/>
    </row>
    <row r="10339" spans="1:17" x14ac:dyDescent="0.2">
      <c r="A10339" s="9"/>
      <c r="B10339" s="10"/>
      <c r="C10339" s="9"/>
      <c r="D10339" s="11"/>
      <c r="E10339" s="11"/>
      <c r="F10339" s="9"/>
      <c r="G10339" s="9"/>
      <c r="H10339" s="9"/>
      <c r="I10339" s="9"/>
      <c r="J10339" s="9"/>
      <c r="K10339" s="9"/>
      <c r="L10339" s="9"/>
      <c r="M10339" s="9"/>
      <c r="N10339" s="9"/>
      <c r="O10339" s="12"/>
      <c r="P10339" s="9"/>
      <c r="Q10339" s="9"/>
    </row>
    <row r="10340" spans="1:17" x14ac:dyDescent="0.2">
      <c r="A10340" s="9"/>
      <c r="B10340" s="10"/>
      <c r="C10340" s="9"/>
      <c r="D10340" s="11"/>
      <c r="E10340" s="11"/>
      <c r="F10340" s="9"/>
      <c r="G10340" s="9"/>
      <c r="H10340" s="9"/>
      <c r="I10340" s="9"/>
      <c r="J10340" s="9"/>
      <c r="K10340" s="9"/>
      <c r="L10340" s="9"/>
      <c r="M10340" s="9"/>
      <c r="N10340" s="9"/>
      <c r="O10340" s="12"/>
      <c r="P10340" s="9"/>
      <c r="Q10340" s="9"/>
    </row>
    <row r="10341" spans="1:17" x14ac:dyDescent="0.2">
      <c r="A10341" s="9"/>
      <c r="B10341" s="10"/>
      <c r="C10341" s="9"/>
      <c r="D10341" s="11"/>
      <c r="E10341" s="11"/>
      <c r="F10341" s="9"/>
      <c r="G10341" s="9"/>
      <c r="H10341" s="9"/>
      <c r="I10341" s="9"/>
      <c r="J10341" s="9"/>
      <c r="K10341" s="9"/>
      <c r="L10341" s="9"/>
      <c r="M10341" s="9"/>
      <c r="N10341" s="9"/>
      <c r="O10341" s="12"/>
      <c r="P10341" s="9"/>
      <c r="Q10341" s="9"/>
    </row>
    <row r="10342" spans="1:17" x14ac:dyDescent="0.2">
      <c r="A10342" s="9"/>
      <c r="B10342" s="10"/>
      <c r="C10342" s="9"/>
      <c r="D10342" s="11"/>
      <c r="E10342" s="11"/>
      <c r="F10342" s="9"/>
      <c r="G10342" s="9"/>
      <c r="H10342" s="9"/>
      <c r="I10342" s="9"/>
      <c r="J10342" s="9"/>
      <c r="K10342" s="9"/>
      <c r="L10342" s="9"/>
      <c r="M10342" s="9"/>
      <c r="N10342" s="9"/>
      <c r="O10342" s="12"/>
      <c r="P10342" s="9"/>
      <c r="Q10342" s="9"/>
    </row>
    <row r="10343" spans="1:17" x14ac:dyDescent="0.2">
      <c r="A10343" s="9"/>
      <c r="B10343" s="10"/>
      <c r="C10343" s="9"/>
      <c r="D10343" s="11"/>
      <c r="E10343" s="11"/>
      <c r="F10343" s="9"/>
      <c r="G10343" s="9"/>
      <c r="H10343" s="9"/>
      <c r="I10343" s="9"/>
      <c r="J10343" s="9"/>
      <c r="K10343" s="9"/>
      <c r="L10343" s="9"/>
      <c r="M10343" s="9"/>
      <c r="N10343" s="9"/>
      <c r="O10343" s="12"/>
      <c r="P10343" s="9"/>
      <c r="Q10343" s="9"/>
    </row>
    <row r="10344" spans="1:17" x14ac:dyDescent="0.2">
      <c r="A10344" s="9"/>
      <c r="B10344" s="10"/>
      <c r="C10344" s="9"/>
      <c r="D10344" s="11"/>
      <c r="E10344" s="11"/>
      <c r="F10344" s="9"/>
      <c r="G10344" s="9"/>
      <c r="H10344" s="9"/>
      <c r="I10344" s="9"/>
      <c r="J10344" s="9"/>
      <c r="K10344" s="9"/>
      <c r="L10344" s="9"/>
      <c r="M10344" s="9"/>
      <c r="N10344" s="9"/>
      <c r="O10344" s="12"/>
      <c r="P10344" s="9"/>
      <c r="Q10344" s="9"/>
    </row>
    <row r="10345" spans="1:17" x14ac:dyDescent="0.2">
      <c r="A10345" s="9"/>
      <c r="B10345" s="10"/>
      <c r="C10345" s="9"/>
      <c r="D10345" s="11"/>
      <c r="E10345" s="11"/>
      <c r="F10345" s="9"/>
      <c r="G10345" s="9"/>
      <c r="H10345" s="9"/>
      <c r="I10345" s="9"/>
      <c r="J10345" s="9"/>
      <c r="K10345" s="9"/>
      <c r="L10345" s="9"/>
      <c r="M10345" s="9"/>
      <c r="N10345" s="9"/>
      <c r="O10345" s="12"/>
      <c r="P10345" s="9"/>
      <c r="Q10345" s="9"/>
    </row>
    <row r="10346" spans="1:17" x14ac:dyDescent="0.2">
      <c r="A10346" s="9"/>
      <c r="B10346" s="10"/>
      <c r="C10346" s="9"/>
      <c r="D10346" s="11"/>
      <c r="E10346" s="11"/>
      <c r="F10346" s="9"/>
      <c r="G10346" s="9"/>
      <c r="H10346" s="9"/>
      <c r="I10346" s="9"/>
      <c r="J10346" s="9"/>
      <c r="K10346" s="9"/>
      <c r="L10346" s="9"/>
      <c r="M10346" s="9"/>
      <c r="N10346" s="9"/>
      <c r="O10346" s="12"/>
      <c r="P10346" s="9"/>
      <c r="Q10346" s="9"/>
    </row>
    <row r="10347" spans="1:17" x14ac:dyDescent="0.2">
      <c r="A10347" s="9"/>
      <c r="B10347" s="10"/>
      <c r="C10347" s="9"/>
      <c r="D10347" s="11"/>
      <c r="E10347" s="11"/>
      <c r="F10347" s="9"/>
      <c r="G10347" s="9"/>
      <c r="H10347" s="9"/>
      <c r="I10347" s="9"/>
      <c r="J10347" s="9"/>
      <c r="K10347" s="9"/>
      <c r="L10347" s="9"/>
      <c r="M10347" s="9"/>
      <c r="N10347" s="9"/>
      <c r="O10347" s="12"/>
      <c r="P10347" s="9"/>
      <c r="Q10347" s="9"/>
    </row>
    <row r="10348" spans="1:17" x14ac:dyDescent="0.2">
      <c r="A10348" s="9"/>
      <c r="B10348" s="10"/>
      <c r="C10348" s="9"/>
      <c r="D10348" s="11"/>
      <c r="E10348" s="11"/>
      <c r="F10348" s="9"/>
      <c r="G10348" s="9"/>
      <c r="H10348" s="9"/>
      <c r="I10348" s="9"/>
      <c r="J10348" s="9"/>
      <c r="K10348" s="9"/>
      <c r="L10348" s="9"/>
      <c r="M10348" s="9"/>
      <c r="N10348" s="9"/>
      <c r="O10348" s="12"/>
      <c r="P10348" s="9"/>
      <c r="Q10348" s="9"/>
    </row>
    <row r="10349" spans="1:17" x14ac:dyDescent="0.2">
      <c r="A10349" s="9"/>
      <c r="B10349" s="10"/>
      <c r="C10349" s="9"/>
      <c r="D10349" s="11"/>
      <c r="E10349" s="11"/>
      <c r="F10349" s="9"/>
      <c r="G10349" s="9"/>
      <c r="H10349" s="9"/>
      <c r="I10349" s="9"/>
      <c r="J10349" s="9"/>
      <c r="K10349" s="9"/>
      <c r="L10349" s="9"/>
      <c r="M10349" s="9"/>
      <c r="N10349" s="9"/>
      <c r="O10349" s="12"/>
      <c r="P10349" s="9"/>
      <c r="Q10349" s="9"/>
    </row>
    <row r="10350" spans="1:17" x14ac:dyDescent="0.2">
      <c r="A10350" s="9"/>
      <c r="B10350" s="10"/>
      <c r="C10350" s="9"/>
      <c r="D10350" s="11"/>
      <c r="E10350" s="11"/>
      <c r="F10350" s="9"/>
      <c r="G10350" s="9"/>
      <c r="H10350" s="9"/>
      <c r="I10350" s="9"/>
      <c r="J10350" s="9"/>
      <c r="K10350" s="9"/>
      <c r="L10350" s="9"/>
      <c r="M10350" s="9"/>
      <c r="N10350" s="9"/>
      <c r="O10350" s="12"/>
      <c r="P10350" s="9"/>
      <c r="Q10350" s="9"/>
    </row>
    <row r="10351" spans="1:17" x14ac:dyDescent="0.2">
      <c r="A10351" s="9"/>
      <c r="B10351" s="10"/>
      <c r="C10351" s="9"/>
      <c r="D10351" s="11"/>
      <c r="E10351" s="11"/>
      <c r="F10351" s="9"/>
      <c r="G10351" s="9"/>
      <c r="H10351" s="9"/>
      <c r="I10351" s="9"/>
      <c r="J10351" s="9"/>
      <c r="K10351" s="9"/>
      <c r="L10351" s="9"/>
      <c r="M10351" s="9"/>
      <c r="N10351" s="9"/>
      <c r="O10351" s="12"/>
      <c r="P10351" s="9"/>
      <c r="Q10351" s="9"/>
    </row>
    <row r="10352" spans="1:17" x14ac:dyDescent="0.2">
      <c r="A10352" s="9"/>
      <c r="B10352" s="10"/>
      <c r="C10352" s="9"/>
      <c r="D10352" s="11"/>
      <c r="E10352" s="11"/>
      <c r="F10352" s="9"/>
      <c r="G10352" s="9"/>
      <c r="H10352" s="9"/>
      <c r="I10352" s="9"/>
      <c r="J10352" s="9"/>
      <c r="K10352" s="9"/>
      <c r="L10352" s="9"/>
      <c r="M10352" s="9"/>
      <c r="N10352" s="9"/>
      <c r="O10352" s="12"/>
      <c r="P10352" s="9"/>
      <c r="Q10352" s="9"/>
    </row>
    <row r="10353" spans="1:17" x14ac:dyDescent="0.2">
      <c r="A10353" s="9"/>
      <c r="B10353" s="10"/>
      <c r="C10353" s="9"/>
      <c r="D10353" s="11"/>
      <c r="E10353" s="11"/>
      <c r="F10353" s="9"/>
      <c r="G10353" s="9"/>
      <c r="H10353" s="9"/>
      <c r="I10353" s="9"/>
      <c r="J10353" s="9"/>
      <c r="K10353" s="9"/>
      <c r="L10353" s="9"/>
      <c r="M10353" s="9"/>
      <c r="N10353" s="9"/>
      <c r="O10353" s="12"/>
      <c r="P10353" s="9"/>
      <c r="Q10353" s="9"/>
    </row>
    <row r="10354" spans="1:17" x14ac:dyDescent="0.2">
      <c r="A10354" s="9"/>
      <c r="B10354" s="10"/>
      <c r="C10354" s="9"/>
      <c r="D10354" s="11"/>
      <c r="E10354" s="11"/>
      <c r="F10354" s="9"/>
      <c r="G10354" s="9"/>
      <c r="H10354" s="9"/>
      <c r="I10354" s="9"/>
      <c r="J10354" s="9"/>
      <c r="K10354" s="9"/>
      <c r="L10354" s="9"/>
      <c r="M10354" s="9"/>
      <c r="N10354" s="9"/>
      <c r="O10354" s="12"/>
      <c r="P10354" s="9"/>
      <c r="Q10354" s="9"/>
    </row>
    <row r="10355" spans="1:17" x14ac:dyDescent="0.2">
      <c r="A10355" s="9"/>
      <c r="B10355" s="10"/>
      <c r="C10355" s="9"/>
      <c r="D10355" s="11"/>
      <c r="E10355" s="11"/>
      <c r="F10355" s="9"/>
      <c r="G10355" s="9"/>
      <c r="H10355" s="9"/>
      <c r="I10355" s="9"/>
      <c r="J10355" s="9"/>
      <c r="K10355" s="9"/>
      <c r="L10355" s="9"/>
      <c r="M10355" s="9"/>
      <c r="N10355" s="9"/>
      <c r="O10355" s="12"/>
      <c r="P10355" s="9"/>
      <c r="Q10355" s="9"/>
    </row>
    <row r="10356" spans="1:17" x14ac:dyDescent="0.2">
      <c r="A10356" s="9"/>
      <c r="B10356" s="10"/>
      <c r="C10356" s="9"/>
      <c r="D10356" s="11"/>
      <c r="E10356" s="11"/>
      <c r="F10356" s="9"/>
      <c r="G10356" s="9"/>
      <c r="H10356" s="9"/>
      <c r="I10356" s="9"/>
      <c r="J10356" s="9"/>
      <c r="K10356" s="9"/>
      <c r="L10356" s="9"/>
      <c r="M10356" s="9"/>
      <c r="N10356" s="9"/>
      <c r="O10356" s="12"/>
      <c r="P10356" s="9"/>
      <c r="Q10356" s="9"/>
    </row>
    <row r="10357" spans="1:17" x14ac:dyDescent="0.2">
      <c r="A10357" s="9"/>
      <c r="B10357" s="10"/>
      <c r="C10357" s="9"/>
      <c r="D10357" s="11"/>
      <c r="E10357" s="11"/>
      <c r="F10357" s="9"/>
      <c r="G10357" s="9"/>
      <c r="H10357" s="9"/>
      <c r="I10357" s="9"/>
      <c r="J10357" s="9"/>
      <c r="K10357" s="9"/>
      <c r="L10357" s="9"/>
      <c r="M10357" s="9"/>
      <c r="N10357" s="9"/>
      <c r="O10357" s="12"/>
      <c r="P10357" s="9"/>
      <c r="Q10357" s="9"/>
    </row>
    <row r="10358" spans="1:17" x14ac:dyDescent="0.2">
      <c r="A10358" s="9"/>
      <c r="B10358" s="10"/>
      <c r="C10358" s="9"/>
      <c r="D10358" s="11"/>
      <c r="E10358" s="11"/>
      <c r="F10358" s="9"/>
      <c r="G10358" s="9"/>
      <c r="H10358" s="9"/>
      <c r="I10358" s="9"/>
      <c r="J10358" s="9"/>
      <c r="K10358" s="9"/>
      <c r="L10358" s="9"/>
      <c r="M10358" s="9"/>
      <c r="N10358" s="9"/>
      <c r="O10358" s="12"/>
      <c r="P10358" s="9"/>
      <c r="Q10358" s="9"/>
    </row>
    <row r="10359" spans="1:17" x14ac:dyDescent="0.2">
      <c r="A10359" s="9"/>
      <c r="B10359" s="10"/>
      <c r="C10359" s="9"/>
      <c r="D10359" s="11"/>
      <c r="E10359" s="11"/>
      <c r="F10359" s="9"/>
      <c r="G10359" s="9"/>
      <c r="H10359" s="9"/>
      <c r="I10359" s="9"/>
      <c r="J10359" s="9"/>
      <c r="K10359" s="9"/>
      <c r="L10359" s="9"/>
      <c r="M10359" s="9"/>
      <c r="N10359" s="9"/>
      <c r="O10359" s="12"/>
      <c r="P10359" s="9"/>
      <c r="Q10359" s="9"/>
    </row>
    <row r="10360" spans="1:17" x14ac:dyDescent="0.2">
      <c r="A10360" s="9"/>
      <c r="B10360" s="10"/>
      <c r="C10360" s="9"/>
      <c r="D10360" s="11"/>
      <c r="E10360" s="11"/>
      <c r="F10360" s="9"/>
      <c r="G10360" s="9"/>
      <c r="H10360" s="9"/>
      <c r="I10360" s="9"/>
      <c r="J10360" s="9"/>
      <c r="K10360" s="9"/>
      <c r="L10360" s="9"/>
      <c r="M10360" s="9"/>
      <c r="N10360" s="9"/>
      <c r="O10360" s="12"/>
      <c r="P10360" s="9"/>
      <c r="Q10360" s="9"/>
    </row>
    <row r="10361" spans="1:17" x14ac:dyDescent="0.2">
      <c r="A10361" s="9"/>
      <c r="B10361" s="10"/>
      <c r="C10361" s="9"/>
      <c r="D10361" s="11"/>
      <c r="E10361" s="11"/>
      <c r="F10361" s="9"/>
      <c r="G10361" s="9"/>
      <c r="H10361" s="9"/>
      <c r="I10361" s="9"/>
      <c r="J10361" s="9"/>
      <c r="K10361" s="9"/>
      <c r="L10361" s="9"/>
      <c r="M10361" s="9"/>
      <c r="N10361" s="9"/>
      <c r="O10361" s="12"/>
      <c r="P10361" s="9"/>
      <c r="Q10361" s="9"/>
    </row>
    <row r="10362" spans="1:17" x14ac:dyDescent="0.2">
      <c r="A10362" s="9"/>
      <c r="B10362" s="10"/>
      <c r="C10362" s="9"/>
      <c r="D10362" s="11"/>
      <c r="E10362" s="11"/>
      <c r="F10362" s="9"/>
      <c r="G10362" s="9"/>
      <c r="H10362" s="9"/>
      <c r="I10362" s="9"/>
      <c r="J10362" s="9"/>
      <c r="K10362" s="9"/>
      <c r="L10362" s="9"/>
      <c r="M10362" s="9"/>
      <c r="N10362" s="9"/>
      <c r="O10362" s="12"/>
      <c r="P10362" s="9"/>
      <c r="Q10362" s="9"/>
    </row>
    <row r="10363" spans="1:17" x14ac:dyDescent="0.2">
      <c r="A10363" s="9"/>
      <c r="B10363" s="10"/>
      <c r="C10363" s="9"/>
      <c r="D10363" s="11"/>
      <c r="E10363" s="11"/>
      <c r="F10363" s="9"/>
      <c r="G10363" s="9"/>
      <c r="H10363" s="9"/>
      <c r="I10363" s="9"/>
      <c r="J10363" s="9"/>
      <c r="K10363" s="9"/>
      <c r="L10363" s="9"/>
      <c r="M10363" s="9"/>
      <c r="N10363" s="9"/>
      <c r="O10363" s="12"/>
      <c r="P10363" s="9"/>
      <c r="Q10363" s="9"/>
    </row>
    <row r="10364" spans="1:17" x14ac:dyDescent="0.2">
      <c r="A10364" s="9"/>
      <c r="B10364" s="10"/>
      <c r="C10364" s="9"/>
      <c r="D10364" s="11"/>
      <c r="E10364" s="11"/>
      <c r="F10364" s="9"/>
      <c r="G10364" s="9"/>
      <c r="H10364" s="9"/>
      <c r="I10364" s="9"/>
      <c r="J10364" s="9"/>
      <c r="K10364" s="9"/>
      <c r="L10364" s="9"/>
      <c r="M10364" s="9"/>
      <c r="N10364" s="9"/>
      <c r="O10364" s="12"/>
      <c r="P10364" s="9"/>
      <c r="Q10364" s="9"/>
    </row>
    <row r="10365" spans="1:17" x14ac:dyDescent="0.2">
      <c r="A10365" s="9"/>
      <c r="B10365" s="10"/>
      <c r="C10365" s="9"/>
      <c r="D10365" s="11"/>
      <c r="E10365" s="11"/>
      <c r="F10365" s="9"/>
      <c r="G10365" s="9"/>
      <c r="H10365" s="9"/>
      <c r="I10365" s="9"/>
      <c r="J10365" s="9"/>
      <c r="K10365" s="9"/>
      <c r="L10365" s="9"/>
      <c r="M10365" s="9"/>
      <c r="N10365" s="9"/>
      <c r="O10365" s="12"/>
      <c r="P10365" s="9"/>
      <c r="Q10365" s="9"/>
    </row>
    <row r="10366" spans="1:17" x14ac:dyDescent="0.2">
      <c r="A10366" s="9"/>
      <c r="B10366" s="10"/>
      <c r="C10366" s="9"/>
      <c r="D10366" s="11"/>
      <c r="E10366" s="11"/>
      <c r="F10366" s="9"/>
      <c r="G10366" s="9"/>
      <c r="H10366" s="9"/>
      <c r="I10366" s="9"/>
      <c r="J10366" s="9"/>
      <c r="K10366" s="9"/>
      <c r="L10366" s="9"/>
      <c r="M10366" s="9"/>
      <c r="N10366" s="9"/>
      <c r="O10366" s="12"/>
      <c r="P10366" s="9"/>
      <c r="Q10366" s="9"/>
    </row>
    <row r="10367" spans="1:17" x14ac:dyDescent="0.2">
      <c r="A10367" s="9"/>
      <c r="B10367" s="10"/>
      <c r="C10367" s="9"/>
      <c r="D10367" s="11"/>
      <c r="E10367" s="11"/>
      <c r="F10367" s="9"/>
      <c r="G10367" s="9"/>
      <c r="H10367" s="9"/>
      <c r="I10367" s="9"/>
      <c r="J10367" s="9"/>
      <c r="K10367" s="9"/>
      <c r="L10367" s="9"/>
      <c r="M10367" s="9"/>
      <c r="N10367" s="9"/>
      <c r="O10367" s="12"/>
      <c r="P10367" s="9"/>
      <c r="Q10367" s="9"/>
    </row>
    <row r="10368" spans="1:17" x14ac:dyDescent="0.2">
      <c r="A10368" s="9"/>
      <c r="B10368" s="10"/>
      <c r="C10368" s="9"/>
      <c r="D10368" s="11"/>
      <c r="E10368" s="11"/>
      <c r="F10368" s="9"/>
      <c r="G10368" s="9"/>
      <c r="H10368" s="9"/>
      <c r="I10368" s="9"/>
      <c r="J10368" s="9"/>
      <c r="K10368" s="9"/>
      <c r="L10368" s="9"/>
      <c r="M10368" s="9"/>
      <c r="N10368" s="9"/>
      <c r="O10368" s="12"/>
      <c r="P10368" s="9"/>
      <c r="Q10368" s="9"/>
    </row>
    <row r="10369" spans="1:17" x14ac:dyDescent="0.2">
      <c r="A10369" s="9"/>
      <c r="B10369" s="10"/>
      <c r="C10369" s="9"/>
      <c r="D10369" s="11"/>
      <c r="E10369" s="11"/>
      <c r="F10369" s="9"/>
      <c r="G10369" s="9"/>
      <c r="H10369" s="9"/>
      <c r="I10369" s="9"/>
      <c r="J10369" s="9"/>
      <c r="K10369" s="9"/>
      <c r="L10369" s="9"/>
      <c r="M10369" s="9"/>
      <c r="N10369" s="9"/>
      <c r="O10369" s="12"/>
      <c r="P10369" s="9"/>
      <c r="Q10369" s="9"/>
    </row>
    <row r="10370" spans="1:17" x14ac:dyDescent="0.2">
      <c r="A10370" s="9"/>
      <c r="B10370" s="10"/>
      <c r="C10370" s="9"/>
      <c r="D10370" s="11"/>
      <c r="E10370" s="11"/>
      <c r="F10370" s="9"/>
      <c r="G10370" s="9"/>
      <c r="H10370" s="9"/>
      <c r="I10370" s="9"/>
      <c r="J10370" s="9"/>
      <c r="K10370" s="9"/>
      <c r="L10370" s="9"/>
      <c r="M10370" s="9"/>
      <c r="N10370" s="9"/>
      <c r="O10370" s="12"/>
      <c r="P10370" s="9"/>
      <c r="Q10370" s="9"/>
    </row>
    <row r="10371" spans="1:17" x14ac:dyDescent="0.2">
      <c r="A10371" s="9"/>
      <c r="B10371" s="10"/>
      <c r="C10371" s="9"/>
      <c r="D10371" s="11"/>
      <c r="E10371" s="11"/>
      <c r="F10371" s="9"/>
      <c r="G10371" s="9"/>
      <c r="H10371" s="9"/>
      <c r="I10371" s="9"/>
      <c r="J10371" s="9"/>
      <c r="K10371" s="9"/>
      <c r="L10371" s="9"/>
      <c r="M10371" s="9"/>
      <c r="N10371" s="9"/>
      <c r="O10371" s="12"/>
      <c r="P10371" s="9"/>
      <c r="Q10371" s="9"/>
    </row>
    <row r="10372" spans="1:17" x14ac:dyDescent="0.2">
      <c r="A10372" s="9"/>
      <c r="B10372" s="10"/>
      <c r="C10372" s="9"/>
      <c r="D10372" s="11"/>
      <c r="E10372" s="11"/>
      <c r="F10372" s="9"/>
      <c r="G10372" s="9"/>
      <c r="H10372" s="9"/>
      <c r="I10372" s="9"/>
      <c r="J10372" s="9"/>
      <c r="K10372" s="9"/>
      <c r="L10372" s="9"/>
      <c r="M10372" s="9"/>
      <c r="N10372" s="9"/>
      <c r="O10372" s="12"/>
      <c r="P10372" s="9"/>
      <c r="Q10372" s="9"/>
    </row>
    <row r="10373" spans="1:17" x14ac:dyDescent="0.2">
      <c r="A10373" s="9"/>
      <c r="B10373" s="10"/>
      <c r="C10373" s="9"/>
      <c r="D10373" s="11"/>
      <c r="E10373" s="11"/>
      <c r="F10373" s="9"/>
      <c r="G10373" s="9"/>
      <c r="H10373" s="9"/>
      <c r="I10373" s="9"/>
      <c r="J10373" s="9"/>
      <c r="K10373" s="9"/>
      <c r="L10373" s="9"/>
      <c r="M10373" s="9"/>
      <c r="N10373" s="9"/>
      <c r="O10373" s="12"/>
      <c r="P10373" s="9"/>
      <c r="Q10373" s="9"/>
    </row>
    <row r="10374" spans="1:17" x14ac:dyDescent="0.2">
      <c r="A10374" s="9"/>
      <c r="B10374" s="10"/>
      <c r="C10374" s="9"/>
      <c r="D10374" s="11"/>
      <c r="E10374" s="11"/>
      <c r="F10374" s="9"/>
      <c r="G10374" s="9"/>
      <c r="H10374" s="9"/>
      <c r="I10374" s="9"/>
      <c r="J10374" s="9"/>
      <c r="K10374" s="9"/>
      <c r="L10374" s="9"/>
      <c r="M10374" s="9"/>
      <c r="N10374" s="9"/>
      <c r="O10374" s="12"/>
      <c r="P10374" s="9"/>
      <c r="Q10374" s="9"/>
    </row>
    <row r="10375" spans="1:17" x14ac:dyDescent="0.2">
      <c r="A10375" s="9"/>
      <c r="B10375" s="10"/>
      <c r="C10375" s="9"/>
      <c r="D10375" s="11"/>
      <c r="E10375" s="11"/>
      <c r="F10375" s="9"/>
      <c r="G10375" s="9"/>
      <c r="H10375" s="9"/>
      <c r="I10375" s="9"/>
      <c r="J10375" s="9"/>
      <c r="K10375" s="9"/>
      <c r="L10375" s="9"/>
      <c r="M10375" s="9"/>
      <c r="N10375" s="9"/>
      <c r="O10375" s="12"/>
      <c r="P10375" s="9"/>
      <c r="Q10375" s="9"/>
    </row>
    <row r="10376" spans="1:17" x14ac:dyDescent="0.2">
      <c r="A10376" s="9"/>
      <c r="B10376" s="10"/>
      <c r="C10376" s="9"/>
      <c r="D10376" s="11"/>
      <c r="E10376" s="11"/>
      <c r="F10376" s="9"/>
      <c r="G10376" s="9"/>
      <c r="H10376" s="9"/>
      <c r="I10376" s="9"/>
      <c r="J10376" s="9"/>
      <c r="K10376" s="9"/>
      <c r="L10376" s="9"/>
      <c r="M10376" s="9"/>
      <c r="N10376" s="9"/>
      <c r="O10376" s="12"/>
      <c r="P10376" s="9"/>
      <c r="Q10376" s="9"/>
    </row>
    <row r="10377" spans="1:17" x14ac:dyDescent="0.2">
      <c r="A10377" s="9"/>
      <c r="B10377" s="10"/>
      <c r="C10377" s="9"/>
      <c r="D10377" s="11"/>
      <c r="E10377" s="11"/>
      <c r="F10377" s="9"/>
      <c r="G10377" s="9"/>
      <c r="H10377" s="9"/>
      <c r="I10377" s="9"/>
      <c r="J10377" s="9"/>
      <c r="K10377" s="9"/>
      <c r="L10377" s="9"/>
      <c r="M10377" s="9"/>
      <c r="N10377" s="9"/>
      <c r="O10377" s="12"/>
      <c r="P10377" s="9"/>
      <c r="Q10377" s="9"/>
    </row>
    <row r="10378" spans="1:17" x14ac:dyDescent="0.2">
      <c r="A10378" s="9"/>
      <c r="B10378" s="10"/>
      <c r="C10378" s="9"/>
      <c r="D10378" s="11"/>
      <c r="E10378" s="11"/>
      <c r="F10378" s="9"/>
      <c r="G10378" s="9"/>
      <c r="H10378" s="9"/>
      <c r="I10378" s="9"/>
      <c r="J10378" s="9"/>
      <c r="K10378" s="9"/>
      <c r="L10378" s="9"/>
      <c r="M10378" s="9"/>
      <c r="N10378" s="9"/>
      <c r="O10378" s="12"/>
      <c r="P10378" s="9"/>
      <c r="Q10378" s="9"/>
    </row>
    <row r="10379" spans="1:17" x14ac:dyDescent="0.2">
      <c r="A10379" s="9"/>
      <c r="B10379" s="10"/>
      <c r="C10379" s="9"/>
      <c r="D10379" s="11"/>
      <c r="E10379" s="11"/>
      <c r="F10379" s="9"/>
      <c r="G10379" s="9"/>
      <c r="H10379" s="9"/>
      <c r="I10379" s="9"/>
      <c r="J10379" s="9"/>
      <c r="K10379" s="9"/>
      <c r="L10379" s="9"/>
      <c r="M10379" s="9"/>
      <c r="N10379" s="9"/>
      <c r="O10379" s="12"/>
      <c r="P10379" s="9"/>
      <c r="Q10379" s="9"/>
    </row>
    <row r="10380" spans="1:17" x14ac:dyDescent="0.2">
      <c r="A10380" s="9"/>
      <c r="B10380" s="10"/>
      <c r="C10380" s="9"/>
      <c r="D10380" s="11"/>
      <c r="E10380" s="11"/>
      <c r="F10380" s="9"/>
      <c r="G10380" s="9"/>
      <c r="H10380" s="9"/>
      <c r="I10380" s="9"/>
      <c r="J10380" s="9"/>
      <c r="K10380" s="9"/>
      <c r="L10380" s="9"/>
      <c r="M10380" s="9"/>
      <c r="N10380" s="9"/>
      <c r="O10380" s="12"/>
      <c r="P10380" s="9"/>
      <c r="Q10380" s="9"/>
    </row>
    <row r="10381" spans="1:17" x14ac:dyDescent="0.2">
      <c r="A10381" s="9"/>
      <c r="B10381" s="10"/>
      <c r="C10381" s="9"/>
      <c r="D10381" s="11"/>
      <c r="E10381" s="11"/>
      <c r="F10381" s="9"/>
      <c r="G10381" s="9"/>
      <c r="H10381" s="9"/>
      <c r="I10381" s="9"/>
      <c r="J10381" s="9"/>
      <c r="K10381" s="9"/>
      <c r="L10381" s="9"/>
      <c r="M10381" s="9"/>
      <c r="N10381" s="9"/>
      <c r="O10381" s="12"/>
      <c r="P10381" s="9"/>
      <c r="Q10381" s="9"/>
    </row>
    <row r="10382" spans="1:17" x14ac:dyDescent="0.2">
      <c r="A10382" s="9"/>
      <c r="B10382" s="10"/>
      <c r="C10382" s="9"/>
      <c r="D10382" s="11"/>
      <c r="E10382" s="11"/>
      <c r="F10382" s="9"/>
      <c r="G10382" s="9"/>
      <c r="H10382" s="9"/>
      <c r="I10382" s="9"/>
      <c r="J10382" s="9"/>
      <c r="K10382" s="9"/>
      <c r="L10382" s="9"/>
      <c r="M10382" s="9"/>
      <c r="N10382" s="9"/>
      <c r="O10382" s="12"/>
      <c r="P10382" s="9"/>
      <c r="Q10382" s="9"/>
    </row>
    <row r="10383" spans="1:17" x14ac:dyDescent="0.2">
      <c r="A10383" s="9"/>
      <c r="B10383" s="10"/>
      <c r="C10383" s="9"/>
      <c r="D10383" s="11"/>
      <c r="E10383" s="11"/>
      <c r="F10383" s="9"/>
      <c r="G10383" s="9"/>
      <c r="H10383" s="9"/>
      <c r="I10383" s="9"/>
      <c r="J10383" s="9"/>
      <c r="K10383" s="9"/>
      <c r="L10383" s="9"/>
      <c r="M10383" s="9"/>
      <c r="N10383" s="9"/>
      <c r="O10383" s="12"/>
      <c r="P10383" s="9"/>
      <c r="Q10383" s="9"/>
    </row>
    <row r="10384" spans="1:17" x14ac:dyDescent="0.2">
      <c r="A10384" s="9"/>
      <c r="B10384" s="10"/>
      <c r="C10384" s="9"/>
      <c r="D10384" s="11"/>
      <c r="E10384" s="11"/>
      <c r="F10384" s="9"/>
      <c r="G10384" s="9"/>
      <c r="H10384" s="9"/>
      <c r="I10384" s="9"/>
      <c r="J10384" s="9"/>
      <c r="K10384" s="9"/>
      <c r="L10384" s="9"/>
      <c r="M10384" s="9"/>
      <c r="N10384" s="9"/>
      <c r="O10384" s="12"/>
      <c r="P10384" s="9"/>
      <c r="Q10384" s="9"/>
    </row>
    <row r="10385" spans="1:17" x14ac:dyDescent="0.2">
      <c r="A10385" s="9"/>
      <c r="B10385" s="10"/>
      <c r="C10385" s="9"/>
      <c r="D10385" s="11"/>
      <c r="E10385" s="11"/>
      <c r="F10385" s="9"/>
      <c r="G10385" s="9"/>
      <c r="H10385" s="9"/>
      <c r="I10385" s="9"/>
      <c r="J10385" s="9"/>
      <c r="K10385" s="9"/>
      <c r="L10385" s="9"/>
      <c r="M10385" s="9"/>
      <c r="N10385" s="9"/>
      <c r="O10385" s="12"/>
      <c r="P10385" s="9"/>
      <c r="Q10385" s="9"/>
    </row>
    <row r="10386" spans="1:17" x14ac:dyDescent="0.2">
      <c r="A10386" s="9"/>
      <c r="B10386" s="10"/>
      <c r="C10386" s="9"/>
      <c r="D10386" s="11"/>
      <c r="E10386" s="11"/>
      <c r="F10386" s="9"/>
      <c r="G10386" s="9"/>
      <c r="H10386" s="9"/>
      <c r="I10386" s="9"/>
      <c r="J10386" s="9"/>
      <c r="K10386" s="9"/>
      <c r="L10386" s="9"/>
      <c r="M10386" s="9"/>
      <c r="N10386" s="9"/>
      <c r="O10386" s="12"/>
      <c r="P10386" s="9"/>
      <c r="Q10386" s="9"/>
    </row>
    <row r="10387" spans="1:17" x14ac:dyDescent="0.2">
      <c r="A10387" s="9"/>
      <c r="B10387" s="10"/>
      <c r="C10387" s="9"/>
      <c r="D10387" s="11"/>
      <c r="E10387" s="11"/>
      <c r="F10387" s="9"/>
      <c r="G10387" s="9"/>
      <c r="H10387" s="9"/>
      <c r="I10387" s="9"/>
      <c r="J10387" s="9"/>
      <c r="K10387" s="9"/>
      <c r="L10387" s="9"/>
      <c r="M10387" s="9"/>
      <c r="N10387" s="9"/>
      <c r="O10387" s="12"/>
      <c r="P10387" s="9"/>
      <c r="Q10387" s="9"/>
    </row>
    <row r="10388" spans="1:17" x14ac:dyDescent="0.2">
      <c r="A10388" s="9"/>
      <c r="B10388" s="10"/>
      <c r="C10388" s="9"/>
      <c r="D10388" s="11"/>
      <c r="E10388" s="11"/>
      <c r="F10388" s="9"/>
      <c r="G10388" s="9"/>
      <c r="H10388" s="9"/>
      <c r="I10388" s="9"/>
      <c r="J10388" s="9"/>
      <c r="K10388" s="9"/>
      <c r="L10388" s="9"/>
      <c r="M10388" s="9"/>
      <c r="N10388" s="9"/>
      <c r="O10388" s="12"/>
      <c r="P10388" s="9"/>
      <c r="Q10388" s="9"/>
    </row>
    <row r="10389" spans="1:17" x14ac:dyDescent="0.2">
      <c r="A10389" s="9"/>
      <c r="B10389" s="10"/>
      <c r="C10389" s="9"/>
      <c r="D10389" s="11"/>
      <c r="E10389" s="11"/>
      <c r="F10389" s="9"/>
      <c r="G10389" s="9"/>
      <c r="H10389" s="9"/>
      <c r="I10389" s="9"/>
      <c r="J10389" s="9"/>
      <c r="K10389" s="9"/>
      <c r="L10389" s="9"/>
      <c r="M10389" s="9"/>
      <c r="N10389" s="9"/>
      <c r="O10389" s="12"/>
      <c r="P10389" s="9"/>
      <c r="Q10389" s="9"/>
    </row>
    <row r="10390" spans="1:17" x14ac:dyDescent="0.2">
      <c r="A10390" s="9"/>
      <c r="B10390" s="10"/>
      <c r="C10390" s="9"/>
      <c r="D10390" s="11"/>
      <c r="E10390" s="11"/>
      <c r="F10390" s="9"/>
      <c r="G10390" s="9"/>
      <c r="H10390" s="9"/>
      <c r="I10390" s="9"/>
      <c r="J10390" s="9"/>
      <c r="K10390" s="9"/>
      <c r="L10390" s="9"/>
      <c r="M10390" s="9"/>
      <c r="N10390" s="9"/>
      <c r="O10390" s="12"/>
      <c r="P10390" s="9"/>
      <c r="Q10390" s="9"/>
    </row>
    <row r="10391" spans="1:17" x14ac:dyDescent="0.2">
      <c r="A10391" s="9"/>
      <c r="B10391" s="10"/>
      <c r="C10391" s="9"/>
      <c r="D10391" s="11"/>
      <c r="E10391" s="11"/>
      <c r="F10391" s="9"/>
      <c r="G10391" s="9"/>
      <c r="H10391" s="9"/>
      <c r="I10391" s="9"/>
      <c r="J10391" s="9"/>
      <c r="K10391" s="9"/>
      <c r="L10391" s="9"/>
      <c r="M10391" s="9"/>
      <c r="N10391" s="9"/>
      <c r="O10391" s="12"/>
      <c r="P10391" s="9"/>
      <c r="Q10391" s="9"/>
    </row>
    <row r="10392" spans="1:17" x14ac:dyDescent="0.2">
      <c r="A10392" s="9"/>
      <c r="B10392" s="10"/>
      <c r="C10392" s="9"/>
      <c r="D10392" s="11"/>
      <c r="E10392" s="11"/>
      <c r="F10392" s="9"/>
      <c r="G10392" s="9"/>
      <c r="H10392" s="9"/>
      <c r="I10392" s="9"/>
      <c r="J10392" s="9"/>
      <c r="K10392" s="9"/>
      <c r="L10392" s="9"/>
      <c r="M10392" s="9"/>
      <c r="N10392" s="9"/>
      <c r="O10392" s="12"/>
      <c r="P10392" s="9"/>
      <c r="Q10392" s="9"/>
    </row>
    <row r="10393" spans="1:17" x14ac:dyDescent="0.2">
      <c r="A10393" s="9"/>
      <c r="B10393" s="10"/>
      <c r="C10393" s="9"/>
      <c r="D10393" s="11"/>
      <c r="E10393" s="11"/>
      <c r="F10393" s="9"/>
      <c r="G10393" s="9"/>
      <c r="H10393" s="9"/>
      <c r="I10393" s="9"/>
      <c r="J10393" s="9"/>
      <c r="K10393" s="9"/>
      <c r="L10393" s="9"/>
      <c r="M10393" s="9"/>
      <c r="N10393" s="9"/>
      <c r="O10393" s="12"/>
      <c r="P10393" s="9"/>
      <c r="Q10393" s="9"/>
    </row>
    <row r="10394" spans="1:17" x14ac:dyDescent="0.2">
      <c r="A10394" s="9"/>
      <c r="B10394" s="10"/>
      <c r="C10394" s="9"/>
      <c r="D10394" s="11"/>
      <c r="E10394" s="11"/>
      <c r="F10394" s="9"/>
      <c r="G10394" s="9"/>
      <c r="H10394" s="9"/>
      <c r="I10394" s="9"/>
      <c r="J10394" s="9"/>
      <c r="K10394" s="9"/>
      <c r="L10394" s="9"/>
      <c r="M10394" s="9"/>
      <c r="N10394" s="9"/>
      <c r="O10394" s="12"/>
      <c r="P10394" s="9"/>
      <c r="Q10394" s="9"/>
    </row>
    <row r="10395" spans="1:17" x14ac:dyDescent="0.2">
      <c r="A10395" s="9"/>
      <c r="B10395" s="10"/>
      <c r="C10395" s="9"/>
      <c r="D10395" s="11"/>
      <c r="E10395" s="11"/>
      <c r="F10395" s="9"/>
      <c r="G10395" s="9"/>
      <c r="H10395" s="9"/>
      <c r="I10395" s="9"/>
      <c r="J10395" s="9"/>
      <c r="K10395" s="9"/>
      <c r="L10395" s="9"/>
      <c r="M10395" s="9"/>
      <c r="N10395" s="9"/>
      <c r="O10395" s="12"/>
      <c r="P10395" s="9"/>
      <c r="Q10395" s="9"/>
    </row>
    <row r="10396" spans="1:17" x14ac:dyDescent="0.2">
      <c r="A10396" s="9"/>
      <c r="B10396" s="10"/>
      <c r="C10396" s="9"/>
      <c r="D10396" s="11"/>
      <c r="E10396" s="11"/>
      <c r="F10396" s="9"/>
      <c r="G10396" s="9"/>
      <c r="H10396" s="9"/>
      <c r="I10396" s="9"/>
      <c r="J10396" s="9"/>
      <c r="K10396" s="9"/>
      <c r="L10396" s="9"/>
      <c r="M10396" s="9"/>
      <c r="N10396" s="9"/>
      <c r="O10396" s="12"/>
      <c r="P10396" s="9"/>
      <c r="Q10396" s="9"/>
    </row>
    <row r="10397" spans="1:17" x14ac:dyDescent="0.2">
      <c r="A10397" s="9"/>
      <c r="B10397" s="10"/>
      <c r="C10397" s="9"/>
      <c r="D10397" s="11"/>
      <c r="E10397" s="11"/>
      <c r="F10397" s="9"/>
      <c r="G10397" s="9"/>
      <c r="H10397" s="9"/>
      <c r="I10397" s="9"/>
      <c r="J10397" s="9"/>
      <c r="K10397" s="9"/>
      <c r="L10397" s="9"/>
      <c r="M10397" s="9"/>
      <c r="N10397" s="9"/>
      <c r="O10397" s="12"/>
      <c r="P10397" s="9"/>
      <c r="Q10397" s="9"/>
    </row>
    <row r="10398" spans="1:17" x14ac:dyDescent="0.2">
      <c r="A10398" s="9"/>
      <c r="B10398" s="10"/>
      <c r="C10398" s="9"/>
      <c r="D10398" s="11"/>
      <c r="E10398" s="11"/>
      <c r="F10398" s="9"/>
      <c r="G10398" s="9"/>
      <c r="H10398" s="9"/>
      <c r="I10398" s="9"/>
      <c r="J10398" s="9"/>
      <c r="K10398" s="9"/>
      <c r="L10398" s="9"/>
      <c r="M10398" s="9"/>
      <c r="N10398" s="9"/>
      <c r="O10398" s="12"/>
      <c r="P10398" s="9"/>
      <c r="Q10398" s="9"/>
    </row>
    <row r="10399" spans="1:17" x14ac:dyDescent="0.2">
      <c r="A10399" s="9"/>
      <c r="B10399" s="10"/>
      <c r="C10399" s="9"/>
      <c r="D10399" s="11"/>
      <c r="E10399" s="11"/>
      <c r="F10399" s="9"/>
      <c r="G10399" s="9"/>
      <c r="H10399" s="9"/>
      <c r="I10399" s="9"/>
      <c r="J10399" s="9"/>
      <c r="K10399" s="9"/>
      <c r="L10399" s="9"/>
      <c r="M10399" s="9"/>
      <c r="N10399" s="9"/>
      <c r="O10399" s="12"/>
      <c r="P10399" s="9"/>
      <c r="Q10399" s="9"/>
    </row>
    <row r="10400" spans="1:17" x14ac:dyDescent="0.2">
      <c r="A10400" s="9"/>
      <c r="B10400" s="10"/>
      <c r="C10400" s="9"/>
      <c r="D10400" s="11"/>
      <c r="E10400" s="11"/>
      <c r="F10400" s="9"/>
      <c r="G10400" s="9"/>
      <c r="H10400" s="9"/>
      <c r="I10400" s="9"/>
      <c r="J10400" s="9"/>
      <c r="K10400" s="9"/>
      <c r="L10400" s="9"/>
      <c r="M10400" s="9"/>
      <c r="N10400" s="9"/>
      <c r="O10400" s="12"/>
      <c r="P10400" s="9"/>
      <c r="Q10400" s="9"/>
    </row>
    <row r="10401" spans="1:17" x14ac:dyDescent="0.2">
      <c r="A10401" s="9"/>
      <c r="B10401" s="10"/>
      <c r="C10401" s="9"/>
      <c r="D10401" s="11"/>
      <c r="E10401" s="11"/>
      <c r="F10401" s="9"/>
      <c r="G10401" s="9"/>
      <c r="H10401" s="9"/>
      <c r="I10401" s="9"/>
      <c r="J10401" s="9"/>
      <c r="K10401" s="9"/>
      <c r="L10401" s="9"/>
      <c r="M10401" s="9"/>
      <c r="N10401" s="9"/>
      <c r="O10401" s="12"/>
      <c r="P10401" s="9"/>
      <c r="Q10401" s="9"/>
    </row>
    <row r="10402" spans="1:17" x14ac:dyDescent="0.2">
      <c r="A10402" s="9"/>
      <c r="B10402" s="10"/>
      <c r="C10402" s="9"/>
      <c r="D10402" s="11"/>
      <c r="E10402" s="11"/>
      <c r="F10402" s="9"/>
      <c r="G10402" s="9"/>
      <c r="H10402" s="9"/>
      <c r="I10402" s="9"/>
      <c r="J10402" s="9"/>
      <c r="K10402" s="9"/>
      <c r="L10402" s="9"/>
      <c r="M10402" s="9"/>
      <c r="N10402" s="9"/>
      <c r="O10402" s="12"/>
      <c r="P10402" s="9"/>
      <c r="Q10402" s="9"/>
    </row>
    <row r="10403" spans="1:17" x14ac:dyDescent="0.2">
      <c r="A10403" s="9"/>
      <c r="B10403" s="10"/>
      <c r="C10403" s="9"/>
      <c r="D10403" s="11"/>
      <c r="E10403" s="11"/>
      <c r="F10403" s="9"/>
      <c r="G10403" s="9"/>
      <c r="H10403" s="9"/>
      <c r="I10403" s="9"/>
      <c r="J10403" s="9"/>
      <c r="K10403" s="9"/>
      <c r="L10403" s="9"/>
      <c r="M10403" s="9"/>
      <c r="N10403" s="9"/>
      <c r="O10403" s="12"/>
      <c r="P10403" s="9"/>
      <c r="Q10403" s="9"/>
    </row>
    <row r="10404" spans="1:17" x14ac:dyDescent="0.2">
      <c r="A10404" s="9"/>
      <c r="B10404" s="10"/>
      <c r="C10404" s="9"/>
      <c r="D10404" s="11"/>
      <c r="E10404" s="11"/>
      <c r="F10404" s="9"/>
      <c r="G10404" s="9"/>
      <c r="H10404" s="9"/>
      <c r="I10404" s="9"/>
      <c r="J10404" s="9"/>
      <c r="K10404" s="9"/>
      <c r="L10404" s="9"/>
      <c r="M10404" s="9"/>
      <c r="N10404" s="9"/>
      <c r="O10404" s="12"/>
      <c r="P10404" s="9"/>
      <c r="Q10404" s="9"/>
    </row>
    <row r="10405" spans="1:17" x14ac:dyDescent="0.2">
      <c r="A10405" s="9"/>
      <c r="B10405" s="10"/>
      <c r="C10405" s="9"/>
      <c r="D10405" s="11"/>
      <c r="E10405" s="11"/>
      <c r="F10405" s="9"/>
      <c r="G10405" s="9"/>
      <c r="H10405" s="9"/>
      <c r="I10405" s="9"/>
      <c r="J10405" s="9"/>
      <c r="K10405" s="9"/>
      <c r="L10405" s="9"/>
      <c r="M10405" s="9"/>
      <c r="N10405" s="9"/>
      <c r="O10405" s="12"/>
      <c r="P10405" s="9"/>
      <c r="Q10405" s="9"/>
    </row>
    <row r="10406" spans="1:17" x14ac:dyDescent="0.2">
      <c r="A10406" s="9"/>
      <c r="B10406" s="10"/>
      <c r="C10406" s="9"/>
      <c r="D10406" s="11"/>
      <c r="E10406" s="11"/>
      <c r="F10406" s="9"/>
      <c r="G10406" s="9"/>
      <c r="H10406" s="9"/>
      <c r="I10406" s="9"/>
      <c r="J10406" s="9"/>
      <c r="K10406" s="9"/>
      <c r="L10406" s="9"/>
      <c r="M10406" s="9"/>
      <c r="N10406" s="9"/>
      <c r="O10406" s="12"/>
      <c r="P10406" s="9"/>
      <c r="Q10406" s="9"/>
    </row>
    <row r="10407" spans="1:17" x14ac:dyDescent="0.2">
      <c r="A10407" s="9"/>
      <c r="B10407" s="10"/>
      <c r="C10407" s="9"/>
      <c r="D10407" s="11"/>
      <c r="E10407" s="11"/>
      <c r="F10407" s="9"/>
      <c r="G10407" s="9"/>
      <c r="H10407" s="9"/>
      <c r="I10407" s="9"/>
      <c r="J10407" s="9"/>
      <c r="K10407" s="9"/>
      <c r="L10407" s="9"/>
      <c r="M10407" s="9"/>
      <c r="N10407" s="9"/>
      <c r="O10407" s="12"/>
      <c r="P10407" s="9"/>
      <c r="Q10407" s="9"/>
    </row>
    <row r="10408" spans="1:17" x14ac:dyDescent="0.2">
      <c r="A10408" s="9"/>
      <c r="B10408" s="10"/>
      <c r="C10408" s="9"/>
      <c r="D10408" s="11"/>
      <c r="E10408" s="11"/>
      <c r="F10408" s="9"/>
      <c r="G10408" s="9"/>
      <c r="H10408" s="9"/>
      <c r="I10408" s="9"/>
      <c r="J10408" s="9"/>
      <c r="K10408" s="9"/>
      <c r="L10408" s="9"/>
      <c r="M10408" s="9"/>
      <c r="N10408" s="9"/>
      <c r="O10408" s="12"/>
      <c r="P10408" s="9"/>
      <c r="Q10408" s="9"/>
    </row>
    <row r="10409" spans="1:17" x14ac:dyDescent="0.2">
      <c r="A10409" s="9"/>
      <c r="B10409" s="10"/>
      <c r="C10409" s="9"/>
      <c r="D10409" s="11"/>
      <c r="E10409" s="11"/>
      <c r="F10409" s="9"/>
      <c r="G10409" s="9"/>
      <c r="H10409" s="9"/>
      <c r="I10409" s="9"/>
      <c r="J10409" s="9"/>
      <c r="K10409" s="9"/>
      <c r="L10409" s="9"/>
      <c r="M10409" s="9"/>
      <c r="N10409" s="9"/>
      <c r="O10409" s="12"/>
      <c r="P10409" s="9"/>
      <c r="Q10409" s="9"/>
    </row>
    <row r="10410" spans="1:17" x14ac:dyDescent="0.2">
      <c r="A10410" s="9"/>
      <c r="B10410" s="10"/>
      <c r="C10410" s="9"/>
      <c r="D10410" s="11"/>
      <c r="E10410" s="11"/>
      <c r="F10410" s="9"/>
      <c r="G10410" s="9"/>
      <c r="H10410" s="9"/>
      <c r="I10410" s="9"/>
      <c r="J10410" s="9"/>
      <c r="K10410" s="9"/>
      <c r="L10410" s="9"/>
      <c r="M10410" s="9"/>
      <c r="N10410" s="9"/>
      <c r="O10410" s="12"/>
      <c r="P10410" s="9"/>
      <c r="Q10410" s="9"/>
    </row>
    <row r="10411" spans="1:17" x14ac:dyDescent="0.2">
      <c r="A10411" s="9"/>
      <c r="B10411" s="10"/>
      <c r="C10411" s="9"/>
      <c r="D10411" s="11"/>
      <c r="E10411" s="11"/>
      <c r="F10411" s="9"/>
      <c r="G10411" s="9"/>
      <c r="H10411" s="9"/>
      <c r="I10411" s="9"/>
      <c r="J10411" s="9"/>
      <c r="K10411" s="9"/>
      <c r="L10411" s="9"/>
      <c r="M10411" s="9"/>
      <c r="N10411" s="9"/>
      <c r="O10411" s="12"/>
      <c r="P10411" s="9"/>
      <c r="Q10411" s="9"/>
    </row>
    <row r="10412" spans="1:17" x14ac:dyDescent="0.2">
      <c r="A10412" s="9"/>
      <c r="B10412" s="10"/>
      <c r="C10412" s="9"/>
      <c r="D10412" s="11"/>
      <c r="E10412" s="11"/>
      <c r="F10412" s="9"/>
      <c r="G10412" s="9"/>
      <c r="H10412" s="9"/>
      <c r="I10412" s="9"/>
      <c r="J10412" s="9"/>
      <c r="K10412" s="9"/>
      <c r="L10412" s="9"/>
      <c r="M10412" s="9"/>
      <c r="N10412" s="9"/>
      <c r="O10412" s="12"/>
      <c r="P10412" s="9"/>
      <c r="Q10412" s="9"/>
    </row>
    <row r="10413" spans="1:17" x14ac:dyDescent="0.2">
      <c r="A10413" s="9"/>
      <c r="B10413" s="10"/>
      <c r="C10413" s="9"/>
      <c r="D10413" s="11"/>
      <c r="E10413" s="11"/>
      <c r="F10413" s="9"/>
      <c r="G10413" s="9"/>
      <c r="H10413" s="9"/>
      <c r="I10413" s="9"/>
      <c r="J10413" s="9"/>
      <c r="K10413" s="9"/>
      <c r="L10413" s="9"/>
      <c r="M10413" s="9"/>
      <c r="N10413" s="9"/>
      <c r="O10413" s="12"/>
      <c r="P10413" s="9"/>
      <c r="Q10413" s="9"/>
    </row>
    <row r="10414" spans="1:17" x14ac:dyDescent="0.2">
      <c r="A10414" s="9"/>
      <c r="B10414" s="10"/>
      <c r="C10414" s="9"/>
      <c r="D10414" s="11"/>
      <c r="E10414" s="11"/>
      <c r="F10414" s="9"/>
      <c r="G10414" s="9"/>
      <c r="H10414" s="9"/>
      <c r="I10414" s="9"/>
      <c r="J10414" s="9"/>
      <c r="K10414" s="9"/>
      <c r="L10414" s="9"/>
      <c r="M10414" s="9"/>
      <c r="N10414" s="9"/>
      <c r="O10414" s="12"/>
      <c r="P10414" s="9"/>
      <c r="Q10414" s="9"/>
    </row>
    <row r="10415" spans="1:17" x14ac:dyDescent="0.2">
      <c r="A10415" s="9"/>
      <c r="B10415" s="10"/>
      <c r="C10415" s="9"/>
      <c r="D10415" s="11"/>
      <c r="E10415" s="11"/>
      <c r="F10415" s="9"/>
      <c r="G10415" s="9"/>
      <c r="H10415" s="9"/>
      <c r="I10415" s="9"/>
      <c r="J10415" s="9"/>
      <c r="K10415" s="9"/>
      <c r="L10415" s="9"/>
      <c r="M10415" s="9"/>
      <c r="N10415" s="9"/>
      <c r="O10415" s="12"/>
      <c r="P10415" s="9"/>
      <c r="Q10415" s="9"/>
    </row>
    <row r="10416" spans="1:17" x14ac:dyDescent="0.2">
      <c r="A10416" s="9"/>
      <c r="B10416" s="10"/>
      <c r="C10416" s="9"/>
      <c r="D10416" s="11"/>
      <c r="E10416" s="11"/>
      <c r="F10416" s="9"/>
      <c r="G10416" s="9"/>
      <c r="H10416" s="9"/>
      <c r="I10416" s="9"/>
      <c r="J10416" s="9"/>
      <c r="K10416" s="9"/>
      <c r="L10416" s="9"/>
      <c r="M10416" s="9"/>
      <c r="N10416" s="9"/>
      <c r="O10416" s="12"/>
      <c r="P10416" s="9"/>
      <c r="Q10416" s="9"/>
    </row>
    <row r="10417" spans="1:17" x14ac:dyDescent="0.2">
      <c r="A10417" s="9"/>
      <c r="B10417" s="10"/>
      <c r="C10417" s="9"/>
      <c r="D10417" s="11"/>
      <c r="E10417" s="11"/>
      <c r="F10417" s="9"/>
      <c r="G10417" s="9"/>
      <c r="H10417" s="9"/>
      <c r="I10417" s="9"/>
      <c r="J10417" s="9"/>
      <c r="K10417" s="9"/>
      <c r="L10417" s="9"/>
      <c r="M10417" s="9"/>
      <c r="N10417" s="9"/>
      <c r="O10417" s="12"/>
      <c r="P10417" s="9"/>
      <c r="Q10417" s="9"/>
    </row>
    <row r="10418" spans="1:17" x14ac:dyDescent="0.2">
      <c r="A10418" s="9"/>
      <c r="B10418" s="10"/>
      <c r="C10418" s="9"/>
      <c r="D10418" s="11"/>
      <c r="E10418" s="11"/>
      <c r="F10418" s="9"/>
      <c r="G10418" s="9"/>
      <c r="H10418" s="9"/>
      <c r="I10418" s="9"/>
      <c r="J10418" s="9"/>
      <c r="K10418" s="9"/>
      <c r="L10418" s="9"/>
      <c r="M10418" s="9"/>
      <c r="N10418" s="9"/>
      <c r="O10418" s="12"/>
      <c r="P10418" s="9"/>
      <c r="Q10418" s="9"/>
    </row>
    <row r="10419" spans="1:17" x14ac:dyDescent="0.2">
      <c r="A10419" s="9"/>
      <c r="B10419" s="10"/>
      <c r="C10419" s="9"/>
      <c r="D10419" s="11"/>
      <c r="E10419" s="11"/>
      <c r="F10419" s="9"/>
      <c r="G10419" s="9"/>
      <c r="H10419" s="9"/>
      <c r="I10419" s="9"/>
      <c r="J10419" s="9"/>
      <c r="K10419" s="9"/>
      <c r="L10419" s="9"/>
      <c r="M10419" s="9"/>
      <c r="N10419" s="9"/>
      <c r="O10419" s="12"/>
      <c r="P10419" s="9"/>
      <c r="Q10419" s="9"/>
    </row>
    <row r="10420" spans="1:17" x14ac:dyDescent="0.2">
      <c r="A10420" s="9"/>
      <c r="B10420" s="10"/>
      <c r="C10420" s="9"/>
      <c r="D10420" s="11"/>
      <c r="E10420" s="11"/>
      <c r="F10420" s="9"/>
      <c r="G10420" s="9"/>
      <c r="H10420" s="9"/>
      <c r="I10420" s="9"/>
      <c r="J10420" s="9"/>
      <c r="K10420" s="9"/>
      <c r="L10420" s="9"/>
      <c r="M10420" s="9"/>
      <c r="N10420" s="9"/>
      <c r="O10420" s="12"/>
      <c r="P10420" s="9"/>
      <c r="Q10420" s="9"/>
    </row>
    <row r="10421" spans="1:17" x14ac:dyDescent="0.2">
      <c r="A10421" s="9"/>
      <c r="B10421" s="10"/>
      <c r="C10421" s="9"/>
      <c r="D10421" s="11"/>
      <c r="E10421" s="11"/>
      <c r="F10421" s="9"/>
      <c r="G10421" s="9"/>
      <c r="H10421" s="9"/>
      <c r="I10421" s="9"/>
      <c r="J10421" s="9"/>
      <c r="K10421" s="9"/>
      <c r="L10421" s="9"/>
      <c r="M10421" s="9"/>
      <c r="N10421" s="9"/>
      <c r="O10421" s="12"/>
      <c r="P10421" s="9"/>
      <c r="Q10421" s="9"/>
    </row>
    <row r="10422" spans="1:17" x14ac:dyDescent="0.2">
      <c r="A10422" s="9"/>
      <c r="B10422" s="10"/>
      <c r="C10422" s="9"/>
      <c r="D10422" s="11"/>
      <c r="E10422" s="11"/>
      <c r="F10422" s="9"/>
      <c r="G10422" s="9"/>
      <c r="H10422" s="9"/>
      <c r="I10422" s="9"/>
      <c r="J10422" s="9"/>
      <c r="K10422" s="9"/>
      <c r="L10422" s="9"/>
      <c r="M10422" s="9"/>
      <c r="N10422" s="9"/>
      <c r="O10422" s="12"/>
      <c r="P10422" s="9"/>
      <c r="Q10422" s="9"/>
    </row>
    <row r="10423" spans="1:17" x14ac:dyDescent="0.2">
      <c r="A10423" s="9"/>
      <c r="B10423" s="10"/>
      <c r="C10423" s="9"/>
      <c r="D10423" s="11"/>
      <c r="E10423" s="11"/>
      <c r="F10423" s="9"/>
      <c r="G10423" s="9"/>
      <c r="H10423" s="9"/>
      <c r="I10423" s="9"/>
      <c r="J10423" s="9"/>
      <c r="K10423" s="9"/>
      <c r="L10423" s="9"/>
      <c r="M10423" s="9"/>
      <c r="N10423" s="9"/>
      <c r="O10423" s="12"/>
      <c r="P10423" s="9"/>
      <c r="Q10423" s="9"/>
    </row>
    <row r="10424" spans="1:17" x14ac:dyDescent="0.2">
      <c r="A10424" s="9"/>
      <c r="B10424" s="10"/>
      <c r="C10424" s="9"/>
      <c r="D10424" s="11"/>
      <c r="E10424" s="11"/>
      <c r="F10424" s="9"/>
      <c r="G10424" s="9"/>
      <c r="H10424" s="9"/>
      <c r="I10424" s="9"/>
      <c r="J10424" s="9"/>
      <c r="K10424" s="9"/>
      <c r="L10424" s="9"/>
      <c r="M10424" s="9"/>
      <c r="N10424" s="9"/>
      <c r="O10424" s="12"/>
      <c r="P10424" s="9"/>
      <c r="Q10424" s="9"/>
    </row>
    <row r="10425" spans="1:17" x14ac:dyDescent="0.2">
      <c r="A10425" s="9"/>
      <c r="B10425" s="10"/>
      <c r="C10425" s="9"/>
      <c r="D10425" s="11"/>
      <c r="E10425" s="11"/>
      <c r="F10425" s="9"/>
      <c r="G10425" s="9"/>
      <c r="H10425" s="9"/>
      <c r="I10425" s="9"/>
      <c r="J10425" s="9"/>
      <c r="K10425" s="9"/>
      <c r="L10425" s="9"/>
      <c r="M10425" s="9"/>
      <c r="N10425" s="9"/>
      <c r="O10425" s="12"/>
      <c r="P10425" s="9"/>
      <c r="Q10425" s="9"/>
    </row>
    <row r="10426" spans="1:17" x14ac:dyDescent="0.2">
      <c r="A10426" s="9"/>
      <c r="B10426" s="10"/>
      <c r="C10426" s="9"/>
      <c r="D10426" s="11"/>
      <c r="E10426" s="11"/>
      <c r="F10426" s="9"/>
      <c r="G10426" s="9"/>
      <c r="H10426" s="9"/>
      <c r="I10426" s="9"/>
      <c r="J10426" s="9"/>
      <c r="K10426" s="9"/>
      <c r="L10426" s="9"/>
      <c r="M10426" s="9"/>
      <c r="N10426" s="9"/>
      <c r="O10426" s="12"/>
      <c r="P10426" s="9"/>
      <c r="Q10426" s="9"/>
    </row>
    <row r="10427" spans="1:17" x14ac:dyDescent="0.2">
      <c r="A10427" s="9"/>
      <c r="B10427" s="10"/>
      <c r="C10427" s="9"/>
      <c r="D10427" s="11"/>
      <c r="E10427" s="11"/>
      <c r="F10427" s="9"/>
      <c r="G10427" s="9"/>
      <c r="H10427" s="9"/>
      <c r="I10427" s="9"/>
      <c r="J10427" s="9"/>
      <c r="K10427" s="9"/>
      <c r="L10427" s="9"/>
      <c r="M10427" s="9"/>
      <c r="N10427" s="9"/>
      <c r="O10427" s="12"/>
      <c r="P10427" s="9"/>
      <c r="Q10427" s="9"/>
    </row>
    <row r="10428" spans="1:17" x14ac:dyDescent="0.2">
      <c r="A10428" s="9"/>
      <c r="B10428" s="10"/>
      <c r="C10428" s="9"/>
      <c r="D10428" s="11"/>
      <c r="E10428" s="11"/>
      <c r="F10428" s="9"/>
      <c r="G10428" s="9"/>
      <c r="H10428" s="9"/>
      <c r="I10428" s="9"/>
      <c r="J10428" s="9"/>
      <c r="K10428" s="9"/>
      <c r="L10428" s="9"/>
      <c r="M10428" s="9"/>
      <c r="N10428" s="9"/>
      <c r="O10428" s="12"/>
      <c r="P10428" s="9"/>
      <c r="Q10428" s="9"/>
    </row>
    <row r="10429" spans="1:17" x14ac:dyDescent="0.2">
      <c r="A10429" s="9"/>
      <c r="B10429" s="10"/>
      <c r="C10429" s="9"/>
      <c r="D10429" s="11"/>
      <c r="E10429" s="11"/>
      <c r="F10429" s="9"/>
      <c r="G10429" s="9"/>
      <c r="H10429" s="9"/>
      <c r="I10429" s="9"/>
      <c r="J10429" s="9"/>
      <c r="K10429" s="9"/>
      <c r="L10429" s="9"/>
      <c r="M10429" s="9"/>
      <c r="N10429" s="9"/>
      <c r="O10429" s="12"/>
      <c r="P10429" s="9"/>
      <c r="Q10429" s="9"/>
    </row>
    <row r="10430" spans="1:17" x14ac:dyDescent="0.2">
      <c r="A10430" s="9"/>
      <c r="B10430" s="10"/>
      <c r="C10430" s="9"/>
      <c r="D10430" s="11"/>
      <c r="E10430" s="11"/>
      <c r="F10430" s="9"/>
      <c r="G10430" s="9"/>
      <c r="H10430" s="9"/>
      <c r="I10430" s="9"/>
      <c r="J10430" s="9"/>
      <c r="K10430" s="9"/>
      <c r="L10430" s="9"/>
      <c r="M10430" s="9"/>
      <c r="N10430" s="9"/>
      <c r="O10430" s="12"/>
      <c r="P10430" s="9"/>
      <c r="Q10430" s="9"/>
    </row>
    <row r="10431" spans="1:17" x14ac:dyDescent="0.2">
      <c r="A10431" s="9"/>
      <c r="B10431" s="10"/>
      <c r="C10431" s="9"/>
      <c r="D10431" s="11"/>
      <c r="E10431" s="11"/>
      <c r="F10431" s="9"/>
      <c r="G10431" s="9"/>
      <c r="H10431" s="9"/>
      <c r="I10431" s="9"/>
      <c r="J10431" s="9"/>
      <c r="K10431" s="9"/>
      <c r="L10431" s="9"/>
      <c r="M10431" s="9"/>
      <c r="N10431" s="9"/>
      <c r="O10431" s="12"/>
      <c r="P10431" s="9"/>
      <c r="Q10431" s="9"/>
    </row>
    <row r="10432" spans="1:17" x14ac:dyDescent="0.2">
      <c r="A10432" s="9"/>
      <c r="B10432" s="10"/>
      <c r="C10432" s="9"/>
      <c r="D10432" s="11"/>
      <c r="E10432" s="11"/>
      <c r="F10432" s="9"/>
      <c r="G10432" s="9"/>
      <c r="H10432" s="9"/>
      <c r="I10432" s="9"/>
      <c r="J10432" s="9"/>
      <c r="K10432" s="9"/>
      <c r="L10432" s="9"/>
      <c r="M10432" s="9"/>
      <c r="N10432" s="9"/>
      <c r="O10432" s="12"/>
      <c r="P10432" s="9"/>
      <c r="Q10432" s="9"/>
    </row>
    <row r="10433" spans="1:17" x14ac:dyDescent="0.2">
      <c r="A10433" s="9"/>
      <c r="B10433" s="10"/>
      <c r="C10433" s="9"/>
      <c r="D10433" s="11"/>
      <c r="E10433" s="11"/>
      <c r="F10433" s="9"/>
      <c r="G10433" s="9"/>
      <c r="H10433" s="9"/>
      <c r="I10433" s="9"/>
      <c r="J10433" s="9"/>
      <c r="K10433" s="9"/>
      <c r="L10433" s="9"/>
      <c r="M10433" s="9"/>
      <c r="N10433" s="9"/>
      <c r="O10433" s="12"/>
      <c r="P10433" s="9"/>
      <c r="Q10433" s="9"/>
    </row>
    <row r="10434" spans="1:17" x14ac:dyDescent="0.2">
      <c r="A10434" s="9"/>
      <c r="B10434" s="10"/>
      <c r="C10434" s="9"/>
      <c r="D10434" s="11"/>
      <c r="E10434" s="11"/>
      <c r="F10434" s="9"/>
      <c r="G10434" s="9"/>
      <c r="H10434" s="9"/>
      <c r="I10434" s="9"/>
      <c r="J10434" s="9"/>
      <c r="K10434" s="9"/>
      <c r="L10434" s="9"/>
      <c r="M10434" s="9"/>
      <c r="N10434" s="9"/>
      <c r="O10434" s="12"/>
      <c r="P10434" s="9"/>
      <c r="Q10434" s="9"/>
    </row>
    <row r="10435" spans="1:17" x14ac:dyDescent="0.2">
      <c r="A10435" s="9"/>
      <c r="B10435" s="10"/>
      <c r="C10435" s="9"/>
      <c r="D10435" s="11"/>
      <c r="E10435" s="11"/>
      <c r="F10435" s="9"/>
      <c r="G10435" s="9"/>
      <c r="H10435" s="9"/>
      <c r="I10435" s="9"/>
      <c r="J10435" s="9"/>
      <c r="K10435" s="9"/>
      <c r="L10435" s="9"/>
      <c r="M10435" s="9"/>
      <c r="N10435" s="9"/>
      <c r="O10435" s="12"/>
      <c r="P10435" s="9"/>
      <c r="Q10435" s="9"/>
    </row>
    <row r="10436" spans="1:17" x14ac:dyDescent="0.2">
      <c r="A10436" s="9"/>
      <c r="B10436" s="10"/>
      <c r="C10436" s="9"/>
      <c r="D10436" s="11"/>
      <c r="E10436" s="11"/>
      <c r="F10436" s="9"/>
      <c r="G10436" s="9"/>
      <c r="H10436" s="9"/>
      <c r="I10436" s="9"/>
      <c r="J10436" s="9"/>
      <c r="K10436" s="9"/>
      <c r="L10436" s="9"/>
      <c r="M10436" s="9"/>
      <c r="N10436" s="9"/>
      <c r="O10436" s="12"/>
      <c r="P10436" s="9"/>
      <c r="Q10436" s="9"/>
    </row>
    <row r="10437" spans="1:17" x14ac:dyDescent="0.2">
      <c r="A10437" s="9"/>
      <c r="B10437" s="10"/>
      <c r="C10437" s="9"/>
      <c r="D10437" s="11"/>
      <c r="E10437" s="11"/>
      <c r="F10437" s="9"/>
      <c r="G10437" s="9"/>
      <c r="H10437" s="9"/>
      <c r="I10437" s="9"/>
      <c r="J10437" s="9"/>
      <c r="K10437" s="9"/>
      <c r="L10437" s="9"/>
      <c r="M10437" s="9"/>
      <c r="N10437" s="9"/>
      <c r="O10437" s="12"/>
      <c r="P10437" s="9"/>
      <c r="Q10437" s="9"/>
    </row>
    <row r="10438" spans="1:17" x14ac:dyDescent="0.2">
      <c r="A10438" s="9"/>
      <c r="B10438" s="10"/>
      <c r="C10438" s="9"/>
      <c r="D10438" s="11"/>
      <c r="E10438" s="11"/>
      <c r="F10438" s="9"/>
      <c r="G10438" s="9"/>
      <c r="H10438" s="9"/>
      <c r="I10438" s="9"/>
      <c r="J10438" s="9"/>
      <c r="K10438" s="9"/>
      <c r="L10438" s="9"/>
      <c r="M10438" s="9"/>
      <c r="N10438" s="9"/>
      <c r="O10438" s="12"/>
      <c r="P10438" s="9"/>
      <c r="Q10438" s="9"/>
    </row>
    <row r="10439" spans="1:17" x14ac:dyDescent="0.2">
      <c r="A10439" s="9"/>
      <c r="B10439" s="10"/>
      <c r="C10439" s="9"/>
      <c r="D10439" s="11"/>
      <c r="E10439" s="11"/>
      <c r="F10439" s="9"/>
      <c r="G10439" s="9"/>
      <c r="H10439" s="9"/>
      <c r="I10439" s="9"/>
      <c r="J10439" s="9"/>
      <c r="K10439" s="9"/>
      <c r="L10439" s="9"/>
      <c r="M10439" s="9"/>
      <c r="N10439" s="9"/>
      <c r="O10439" s="12"/>
      <c r="P10439" s="9"/>
      <c r="Q10439" s="9"/>
    </row>
    <row r="10440" spans="1:17" x14ac:dyDescent="0.2">
      <c r="A10440" s="9"/>
      <c r="B10440" s="10"/>
      <c r="C10440" s="9"/>
      <c r="D10440" s="11"/>
      <c r="E10440" s="11"/>
      <c r="F10440" s="9"/>
      <c r="G10440" s="9"/>
      <c r="H10440" s="9"/>
      <c r="I10440" s="9"/>
      <c r="J10440" s="9"/>
      <c r="K10440" s="9"/>
      <c r="L10440" s="9"/>
      <c r="M10440" s="9"/>
      <c r="N10440" s="9"/>
      <c r="O10440" s="12"/>
      <c r="P10440" s="9"/>
      <c r="Q10440" s="9"/>
    </row>
    <row r="10441" spans="1:17" x14ac:dyDescent="0.2">
      <c r="A10441" s="9"/>
      <c r="B10441" s="10"/>
      <c r="C10441" s="9"/>
      <c r="D10441" s="11"/>
      <c r="E10441" s="11"/>
      <c r="F10441" s="9"/>
      <c r="G10441" s="9"/>
      <c r="H10441" s="9"/>
      <c r="I10441" s="9"/>
      <c r="J10441" s="9"/>
      <c r="K10441" s="9"/>
      <c r="L10441" s="9"/>
      <c r="M10441" s="9"/>
      <c r="N10441" s="9"/>
      <c r="O10441" s="12"/>
      <c r="P10441" s="9"/>
      <c r="Q10441" s="9"/>
    </row>
    <row r="10442" spans="1:17" x14ac:dyDescent="0.2">
      <c r="A10442" s="9"/>
      <c r="B10442" s="10"/>
      <c r="C10442" s="9"/>
      <c r="D10442" s="11"/>
      <c r="E10442" s="11"/>
      <c r="F10442" s="9"/>
      <c r="G10442" s="9"/>
      <c r="H10442" s="9"/>
      <c r="I10442" s="9"/>
      <c r="J10442" s="9"/>
      <c r="K10442" s="9"/>
      <c r="L10442" s="9"/>
      <c r="M10442" s="9"/>
      <c r="N10442" s="9"/>
      <c r="O10442" s="12"/>
      <c r="P10442" s="9"/>
      <c r="Q10442" s="9"/>
    </row>
    <row r="10443" spans="1:17" x14ac:dyDescent="0.2">
      <c r="A10443" s="9"/>
      <c r="B10443" s="10"/>
      <c r="C10443" s="9"/>
      <c r="D10443" s="11"/>
      <c r="E10443" s="11"/>
      <c r="F10443" s="9"/>
      <c r="G10443" s="9"/>
      <c r="H10443" s="9"/>
      <c r="I10443" s="9"/>
      <c r="J10443" s="9"/>
      <c r="K10443" s="9"/>
      <c r="L10443" s="9"/>
      <c r="M10443" s="9"/>
      <c r="N10443" s="9"/>
      <c r="O10443" s="12"/>
      <c r="P10443" s="9"/>
      <c r="Q10443" s="9"/>
    </row>
    <row r="10444" spans="1:17" x14ac:dyDescent="0.2">
      <c r="A10444" s="9"/>
      <c r="B10444" s="10"/>
      <c r="C10444" s="9"/>
      <c r="D10444" s="11"/>
      <c r="E10444" s="11"/>
      <c r="F10444" s="9"/>
      <c r="G10444" s="9"/>
      <c r="H10444" s="9"/>
      <c r="I10444" s="9"/>
      <c r="J10444" s="9"/>
      <c r="K10444" s="9"/>
      <c r="L10444" s="9"/>
      <c r="M10444" s="9"/>
      <c r="N10444" s="9"/>
      <c r="O10444" s="12"/>
      <c r="P10444" s="9"/>
      <c r="Q10444" s="9"/>
    </row>
    <row r="10445" spans="1:17" x14ac:dyDescent="0.2">
      <c r="A10445" s="9"/>
      <c r="B10445" s="10"/>
      <c r="C10445" s="9"/>
      <c r="D10445" s="11"/>
      <c r="E10445" s="11"/>
      <c r="F10445" s="9"/>
      <c r="G10445" s="9"/>
      <c r="H10445" s="9"/>
      <c r="I10445" s="9"/>
      <c r="J10445" s="9"/>
      <c r="K10445" s="9"/>
      <c r="L10445" s="9"/>
      <c r="M10445" s="9"/>
      <c r="N10445" s="9"/>
      <c r="O10445" s="12"/>
      <c r="P10445" s="9"/>
      <c r="Q10445" s="9"/>
    </row>
    <row r="10446" spans="1:17" x14ac:dyDescent="0.2">
      <c r="A10446" s="9"/>
      <c r="B10446" s="10"/>
      <c r="C10446" s="9"/>
      <c r="D10446" s="11"/>
      <c r="E10446" s="11"/>
      <c r="F10446" s="9"/>
      <c r="G10446" s="9"/>
      <c r="H10446" s="9"/>
      <c r="I10446" s="9"/>
      <c r="J10446" s="9"/>
      <c r="K10446" s="9"/>
      <c r="L10446" s="9"/>
      <c r="M10446" s="9"/>
      <c r="N10446" s="9"/>
      <c r="O10446" s="12"/>
      <c r="P10446" s="9"/>
      <c r="Q10446" s="9"/>
    </row>
    <row r="10447" spans="1:17" x14ac:dyDescent="0.2">
      <c r="A10447" s="9"/>
      <c r="B10447" s="10"/>
      <c r="C10447" s="9"/>
      <c r="D10447" s="11"/>
      <c r="E10447" s="11"/>
      <c r="F10447" s="9"/>
      <c r="G10447" s="9"/>
      <c r="H10447" s="9"/>
      <c r="I10447" s="9"/>
      <c r="J10447" s="9"/>
      <c r="K10447" s="9"/>
      <c r="L10447" s="9"/>
      <c r="M10447" s="9"/>
      <c r="N10447" s="9"/>
      <c r="O10447" s="12"/>
      <c r="P10447" s="9"/>
      <c r="Q10447" s="9"/>
    </row>
    <row r="10448" spans="1:17" x14ac:dyDescent="0.2">
      <c r="A10448" s="9"/>
      <c r="B10448" s="10"/>
      <c r="C10448" s="9"/>
      <c r="D10448" s="11"/>
      <c r="E10448" s="11"/>
      <c r="F10448" s="9"/>
      <c r="G10448" s="9"/>
      <c r="H10448" s="9"/>
      <c r="I10448" s="9"/>
      <c r="J10448" s="9"/>
      <c r="K10448" s="9"/>
      <c r="L10448" s="9"/>
      <c r="M10448" s="9"/>
      <c r="N10448" s="9"/>
      <c r="O10448" s="12"/>
      <c r="P10448" s="9"/>
      <c r="Q10448" s="9"/>
    </row>
    <row r="10449" spans="1:17" x14ac:dyDescent="0.2">
      <c r="A10449" s="9"/>
      <c r="B10449" s="10"/>
      <c r="C10449" s="9"/>
      <c r="D10449" s="11"/>
      <c r="E10449" s="11"/>
      <c r="F10449" s="9"/>
      <c r="G10449" s="9"/>
      <c r="H10449" s="9"/>
      <c r="I10449" s="9"/>
      <c r="J10449" s="9"/>
      <c r="K10449" s="9"/>
      <c r="L10449" s="9"/>
      <c r="M10449" s="9"/>
      <c r="N10449" s="9"/>
      <c r="O10449" s="12"/>
      <c r="P10449" s="9"/>
      <c r="Q10449" s="9"/>
    </row>
    <row r="10450" spans="1:17" x14ac:dyDescent="0.2">
      <c r="A10450" s="9"/>
      <c r="B10450" s="10"/>
      <c r="C10450" s="9"/>
      <c r="D10450" s="11"/>
      <c r="E10450" s="11"/>
      <c r="F10450" s="9"/>
      <c r="G10450" s="9"/>
      <c r="H10450" s="9"/>
      <c r="I10450" s="9"/>
      <c r="J10450" s="9"/>
      <c r="K10450" s="9"/>
      <c r="L10450" s="9"/>
      <c r="M10450" s="9"/>
      <c r="N10450" s="9"/>
      <c r="O10450" s="12"/>
      <c r="P10450" s="9"/>
      <c r="Q10450" s="9"/>
    </row>
    <row r="10451" spans="1:17" x14ac:dyDescent="0.2">
      <c r="A10451" s="9"/>
      <c r="B10451" s="10"/>
      <c r="C10451" s="9"/>
      <c r="D10451" s="11"/>
      <c r="E10451" s="11"/>
      <c r="F10451" s="9"/>
      <c r="G10451" s="9"/>
      <c r="H10451" s="9"/>
      <c r="I10451" s="9"/>
      <c r="J10451" s="9"/>
      <c r="K10451" s="9"/>
      <c r="L10451" s="9"/>
      <c r="M10451" s="9"/>
      <c r="N10451" s="9"/>
      <c r="O10451" s="12"/>
      <c r="P10451" s="9"/>
      <c r="Q10451" s="9"/>
    </row>
    <row r="10452" spans="1:17" x14ac:dyDescent="0.2">
      <c r="A10452" s="9"/>
      <c r="B10452" s="10"/>
      <c r="C10452" s="9"/>
      <c r="D10452" s="11"/>
      <c r="E10452" s="11"/>
      <c r="F10452" s="9"/>
      <c r="G10452" s="9"/>
      <c r="H10452" s="9"/>
      <c r="I10452" s="9"/>
      <c r="J10452" s="9"/>
      <c r="K10452" s="9"/>
      <c r="L10452" s="9"/>
      <c r="M10452" s="9"/>
      <c r="N10452" s="9"/>
      <c r="O10452" s="12"/>
      <c r="P10452" s="9"/>
      <c r="Q10452" s="9"/>
    </row>
    <row r="10453" spans="1:17" x14ac:dyDescent="0.2">
      <c r="A10453" s="9"/>
      <c r="B10453" s="10"/>
      <c r="C10453" s="9"/>
      <c r="D10453" s="11"/>
      <c r="E10453" s="11"/>
      <c r="F10453" s="9"/>
      <c r="G10453" s="9"/>
      <c r="H10453" s="9"/>
      <c r="I10453" s="9"/>
      <c r="J10453" s="9"/>
      <c r="K10453" s="9"/>
      <c r="L10453" s="9"/>
      <c r="M10453" s="9"/>
      <c r="N10453" s="9"/>
      <c r="O10453" s="12"/>
      <c r="P10453" s="9"/>
      <c r="Q10453" s="9"/>
    </row>
    <row r="10454" spans="1:17" x14ac:dyDescent="0.2">
      <c r="A10454" s="9"/>
      <c r="B10454" s="10"/>
      <c r="C10454" s="9"/>
      <c r="D10454" s="11"/>
      <c r="E10454" s="11"/>
      <c r="F10454" s="9"/>
      <c r="G10454" s="9"/>
      <c r="H10454" s="9"/>
      <c r="I10454" s="9"/>
      <c r="J10454" s="9"/>
      <c r="K10454" s="9"/>
      <c r="L10454" s="9"/>
      <c r="M10454" s="9"/>
      <c r="N10454" s="9"/>
      <c r="O10454" s="12"/>
      <c r="P10454" s="9"/>
      <c r="Q10454" s="9"/>
    </row>
    <row r="10455" spans="1:17" x14ac:dyDescent="0.2">
      <c r="A10455" s="9"/>
      <c r="B10455" s="10"/>
      <c r="C10455" s="9"/>
      <c r="D10455" s="11"/>
      <c r="E10455" s="11"/>
      <c r="F10455" s="9"/>
      <c r="G10455" s="9"/>
      <c r="H10455" s="9"/>
      <c r="I10455" s="9"/>
      <c r="J10455" s="9"/>
      <c r="K10455" s="9"/>
      <c r="L10455" s="9"/>
      <c r="M10455" s="9"/>
      <c r="N10455" s="9"/>
      <c r="O10455" s="12"/>
      <c r="P10455" s="9"/>
      <c r="Q10455" s="9"/>
    </row>
    <row r="10456" spans="1:17" x14ac:dyDescent="0.2">
      <c r="A10456" s="9"/>
      <c r="B10456" s="10"/>
      <c r="C10456" s="9"/>
      <c r="D10456" s="11"/>
      <c r="E10456" s="11"/>
      <c r="F10456" s="9"/>
      <c r="G10456" s="9"/>
      <c r="H10456" s="9"/>
      <c r="I10456" s="9"/>
      <c r="J10456" s="9"/>
      <c r="K10456" s="9"/>
      <c r="L10456" s="9"/>
      <c r="M10456" s="9"/>
      <c r="N10456" s="9"/>
      <c r="O10456" s="12"/>
      <c r="P10456" s="9"/>
      <c r="Q10456" s="9"/>
    </row>
    <row r="10457" spans="1:17" x14ac:dyDescent="0.2">
      <c r="A10457" s="9"/>
      <c r="B10457" s="10"/>
      <c r="C10457" s="9"/>
      <c r="D10457" s="11"/>
      <c r="E10457" s="11"/>
      <c r="F10457" s="9"/>
      <c r="G10457" s="9"/>
      <c r="H10457" s="9"/>
      <c r="I10457" s="9"/>
      <c r="J10457" s="9"/>
      <c r="K10457" s="9"/>
      <c r="L10457" s="9"/>
      <c r="M10457" s="9"/>
      <c r="N10457" s="9"/>
      <c r="O10457" s="12"/>
      <c r="P10457" s="9"/>
      <c r="Q10457" s="9"/>
    </row>
    <row r="10458" spans="1:17" x14ac:dyDescent="0.2">
      <c r="A10458" s="9"/>
      <c r="B10458" s="10"/>
      <c r="C10458" s="9"/>
      <c r="D10458" s="11"/>
      <c r="E10458" s="11"/>
      <c r="F10458" s="9"/>
      <c r="G10458" s="9"/>
      <c r="H10458" s="9"/>
      <c r="I10458" s="9"/>
      <c r="J10458" s="9"/>
      <c r="K10458" s="9"/>
      <c r="L10458" s="9"/>
      <c r="M10458" s="9"/>
      <c r="N10458" s="9"/>
      <c r="O10458" s="12"/>
      <c r="P10458" s="9"/>
      <c r="Q10458" s="9"/>
    </row>
    <row r="10459" spans="1:17" x14ac:dyDescent="0.2">
      <c r="A10459" s="9"/>
      <c r="B10459" s="10"/>
      <c r="C10459" s="9"/>
      <c r="D10459" s="11"/>
      <c r="E10459" s="11"/>
      <c r="F10459" s="9"/>
      <c r="G10459" s="9"/>
      <c r="H10459" s="9"/>
      <c r="I10459" s="9"/>
      <c r="J10459" s="9"/>
      <c r="K10459" s="9"/>
      <c r="L10459" s="9"/>
      <c r="M10459" s="9"/>
      <c r="N10459" s="9"/>
      <c r="O10459" s="12"/>
      <c r="P10459" s="9"/>
      <c r="Q10459" s="9"/>
    </row>
    <row r="10460" spans="1:17" x14ac:dyDescent="0.2">
      <c r="A10460" s="9"/>
      <c r="B10460" s="10"/>
      <c r="C10460" s="9"/>
      <c r="D10460" s="11"/>
      <c r="E10460" s="11"/>
      <c r="F10460" s="9"/>
      <c r="G10460" s="9"/>
      <c r="H10460" s="9"/>
      <c r="I10460" s="9"/>
      <c r="J10460" s="9"/>
      <c r="K10460" s="9"/>
      <c r="L10460" s="9"/>
      <c r="M10460" s="9"/>
      <c r="N10460" s="9"/>
      <c r="O10460" s="12"/>
      <c r="P10460" s="9"/>
      <c r="Q10460" s="9"/>
    </row>
    <row r="10461" spans="1:17" x14ac:dyDescent="0.2">
      <c r="A10461" s="9"/>
      <c r="B10461" s="10"/>
      <c r="C10461" s="9"/>
      <c r="D10461" s="11"/>
      <c r="E10461" s="11"/>
      <c r="F10461" s="9"/>
      <c r="G10461" s="9"/>
      <c r="H10461" s="9"/>
      <c r="I10461" s="9"/>
      <c r="J10461" s="9"/>
      <c r="K10461" s="9"/>
      <c r="L10461" s="9"/>
      <c r="M10461" s="9"/>
      <c r="N10461" s="9"/>
      <c r="O10461" s="12"/>
      <c r="P10461" s="9"/>
      <c r="Q10461" s="9"/>
    </row>
    <row r="10462" spans="1:17" x14ac:dyDescent="0.2">
      <c r="A10462" s="9"/>
      <c r="B10462" s="10"/>
      <c r="C10462" s="9"/>
      <c r="D10462" s="11"/>
      <c r="E10462" s="11"/>
      <c r="F10462" s="9"/>
      <c r="G10462" s="9"/>
      <c r="H10462" s="9"/>
      <c r="I10462" s="9"/>
      <c r="J10462" s="9"/>
      <c r="K10462" s="9"/>
      <c r="L10462" s="9"/>
      <c r="M10462" s="9"/>
      <c r="N10462" s="9"/>
      <c r="O10462" s="12"/>
      <c r="P10462" s="9"/>
      <c r="Q10462" s="9"/>
    </row>
    <row r="10463" spans="1:17" x14ac:dyDescent="0.2">
      <c r="A10463" s="9"/>
      <c r="B10463" s="10"/>
      <c r="C10463" s="9"/>
      <c r="D10463" s="11"/>
      <c r="E10463" s="11"/>
      <c r="F10463" s="9"/>
      <c r="G10463" s="9"/>
      <c r="H10463" s="9"/>
      <c r="I10463" s="9"/>
      <c r="J10463" s="9"/>
      <c r="K10463" s="9"/>
      <c r="L10463" s="9"/>
      <c r="M10463" s="9"/>
      <c r="N10463" s="9"/>
      <c r="O10463" s="12"/>
      <c r="P10463" s="9"/>
      <c r="Q10463" s="9"/>
    </row>
    <row r="10464" spans="1:17" x14ac:dyDescent="0.2">
      <c r="A10464" s="9"/>
      <c r="B10464" s="10"/>
      <c r="C10464" s="9"/>
      <c r="D10464" s="11"/>
      <c r="E10464" s="11"/>
      <c r="F10464" s="9"/>
      <c r="G10464" s="9"/>
      <c r="H10464" s="9"/>
      <c r="I10464" s="9"/>
      <c r="J10464" s="9"/>
      <c r="K10464" s="9"/>
      <c r="L10464" s="9"/>
      <c r="M10464" s="9"/>
      <c r="N10464" s="9"/>
      <c r="O10464" s="12"/>
      <c r="P10464" s="9"/>
      <c r="Q10464" s="9"/>
    </row>
    <row r="10465" spans="1:17" x14ac:dyDescent="0.2">
      <c r="A10465" s="9"/>
      <c r="B10465" s="10"/>
      <c r="C10465" s="9"/>
      <c r="D10465" s="11"/>
      <c r="E10465" s="11"/>
      <c r="F10465" s="9"/>
      <c r="G10465" s="9"/>
      <c r="H10465" s="9"/>
      <c r="I10465" s="9"/>
      <c r="J10465" s="9"/>
      <c r="K10465" s="9"/>
      <c r="L10465" s="9"/>
      <c r="M10465" s="9"/>
      <c r="N10465" s="9"/>
      <c r="O10465" s="12"/>
      <c r="P10465" s="9"/>
      <c r="Q10465" s="9"/>
    </row>
    <row r="10466" spans="1:17" x14ac:dyDescent="0.2">
      <c r="A10466" s="9"/>
      <c r="B10466" s="10"/>
      <c r="C10466" s="9"/>
      <c r="D10466" s="11"/>
      <c r="E10466" s="11"/>
      <c r="F10466" s="9"/>
      <c r="G10466" s="9"/>
      <c r="H10466" s="9"/>
      <c r="I10466" s="9"/>
      <c r="J10466" s="9"/>
      <c r="K10466" s="9"/>
      <c r="L10466" s="9"/>
      <c r="M10466" s="9"/>
      <c r="N10466" s="9"/>
      <c r="O10466" s="12"/>
      <c r="P10466" s="9"/>
      <c r="Q10466" s="9"/>
    </row>
    <row r="10467" spans="1:17" x14ac:dyDescent="0.2">
      <c r="A10467" s="9"/>
      <c r="B10467" s="10"/>
      <c r="C10467" s="9"/>
      <c r="D10467" s="11"/>
      <c r="E10467" s="11"/>
      <c r="F10467" s="9"/>
      <c r="G10467" s="9"/>
      <c r="H10467" s="9"/>
      <c r="I10467" s="9"/>
      <c r="J10467" s="9"/>
      <c r="K10467" s="9"/>
      <c r="L10467" s="9"/>
      <c r="M10467" s="9"/>
      <c r="N10467" s="9"/>
      <c r="O10467" s="12"/>
      <c r="P10467" s="9"/>
      <c r="Q10467" s="9"/>
    </row>
    <row r="10468" spans="1:17" x14ac:dyDescent="0.2">
      <c r="A10468" s="9"/>
      <c r="B10468" s="10"/>
      <c r="C10468" s="9"/>
      <c r="D10468" s="11"/>
      <c r="E10468" s="11"/>
      <c r="F10468" s="9"/>
      <c r="G10468" s="9"/>
      <c r="H10468" s="9"/>
      <c r="I10468" s="9"/>
      <c r="J10468" s="9"/>
      <c r="K10468" s="9"/>
      <c r="L10468" s="9"/>
      <c r="M10468" s="9"/>
      <c r="N10468" s="9"/>
      <c r="O10468" s="12"/>
      <c r="P10468" s="9"/>
      <c r="Q10468" s="9"/>
    </row>
    <row r="10469" spans="1:17" x14ac:dyDescent="0.2">
      <c r="A10469" s="9"/>
      <c r="B10469" s="10"/>
      <c r="C10469" s="9"/>
      <c r="D10469" s="11"/>
      <c r="E10469" s="11"/>
      <c r="F10469" s="9"/>
      <c r="G10469" s="9"/>
      <c r="H10469" s="9"/>
      <c r="I10469" s="9"/>
      <c r="J10469" s="9"/>
      <c r="K10469" s="9"/>
      <c r="L10469" s="9"/>
      <c r="M10469" s="9"/>
      <c r="N10469" s="9"/>
      <c r="O10469" s="12"/>
      <c r="P10469" s="9"/>
      <c r="Q10469" s="9"/>
    </row>
    <row r="10470" spans="1:17" x14ac:dyDescent="0.2">
      <c r="A10470" s="9"/>
      <c r="B10470" s="10"/>
      <c r="C10470" s="9"/>
      <c r="D10470" s="11"/>
      <c r="E10470" s="11"/>
      <c r="F10470" s="9"/>
      <c r="G10470" s="9"/>
      <c r="H10470" s="9"/>
      <c r="I10470" s="9"/>
      <c r="J10470" s="9"/>
      <c r="K10470" s="9"/>
      <c r="L10470" s="9"/>
      <c r="M10470" s="9"/>
      <c r="N10470" s="9"/>
      <c r="O10470" s="12"/>
      <c r="P10470" s="9"/>
      <c r="Q10470" s="9"/>
    </row>
    <row r="10471" spans="1:17" x14ac:dyDescent="0.2">
      <c r="A10471" s="9"/>
      <c r="B10471" s="10"/>
      <c r="C10471" s="9"/>
      <c r="D10471" s="11"/>
      <c r="E10471" s="11"/>
      <c r="F10471" s="9"/>
      <c r="G10471" s="9"/>
      <c r="H10471" s="9"/>
      <c r="I10471" s="9"/>
      <c r="J10471" s="9"/>
      <c r="K10471" s="9"/>
      <c r="L10471" s="9"/>
      <c r="M10471" s="9"/>
      <c r="N10471" s="9"/>
      <c r="O10471" s="12"/>
      <c r="P10471" s="9"/>
      <c r="Q10471" s="9"/>
    </row>
    <row r="10472" spans="1:17" x14ac:dyDescent="0.2">
      <c r="A10472" s="9"/>
      <c r="B10472" s="10"/>
      <c r="C10472" s="9"/>
      <c r="D10472" s="11"/>
      <c r="E10472" s="11"/>
      <c r="F10472" s="9"/>
      <c r="G10472" s="9"/>
      <c r="H10472" s="9"/>
      <c r="I10472" s="9"/>
      <c r="J10472" s="9"/>
      <c r="K10472" s="9"/>
      <c r="L10472" s="9"/>
      <c r="M10472" s="9"/>
      <c r="N10472" s="9"/>
      <c r="O10472" s="12"/>
      <c r="P10472" s="9"/>
      <c r="Q10472" s="9"/>
    </row>
    <row r="10473" spans="1:17" x14ac:dyDescent="0.2">
      <c r="A10473" s="9"/>
      <c r="B10473" s="10"/>
      <c r="C10473" s="9"/>
      <c r="D10473" s="11"/>
      <c r="E10473" s="11"/>
      <c r="F10473" s="9"/>
      <c r="G10473" s="9"/>
      <c r="H10473" s="9"/>
      <c r="I10473" s="9"/>
      <c r="J10473" s="9"/>
      <c r="K10473" s="9"/>
      <c r="L10473" s="9"/>
      <c r="M10473" s="9"/>
      <c r="N10473" s="9"/>
      <c r="O10473" s="12"/>
      <c r="P10473" s="9"/>
      <c r="Q10473" s="9"/>
    </row>
    <row r="10474" spans="1:17" x14ac:dyDescent="0.2">
      <c r="A10474" s="9"/>
      <c r="B10474" s="10"/>
      <c r="C10474" s="9"/>
      <c r="D10474" s="11"/>
      <c r="E10474" s="11"/>
      <c r="F10474" s="9"/>
      <c r="G10474" s="9"/>
      <c r="H10474" s="9"/>
      <c r="I10474" s="9"/>
      <c r="J10474" s="9"/>
      <c r="K10474" s="9"/>
      <c r="L10474" s="9"/>
      <c r="M10474" s="9"/>
      <c r="N10474" s="9"/>
      <c r="O10474" s="12"/>
      <c r="P10474" s="9"/>
      <c r="Q10474" s="9"/>
    </row>
    <row r="10475" spans="1:17" x14ac:dyDescent="0.2">
      <c r="A10475" s="9"/>
      <c r="B10475" s="10"/>
      <c r="C10475" s="9"/>
      <c r="D10475" s="11"/>
      <c r="E10475" s="11"/>
      <c r="F10475" s="9"/>
      <c r="G10475" s="9"/>
      <c r="H10475" s="9"/>
      <c r="I10475" s="9"/>
      <c r="J10475" s="9"/>
      <c r="K10475" s="9"/>
      <c r="L10475" s="9"/>
      <c r="M10475" s="9"/>
      <c r="N10475" s="9"/>
      <c r="O10475" s="12"/>
      <c r="P10475" s="9"/>
      <c r="Q10475" s="9"/>
    </row>
    <row r="10476" spans="1:17" x14ac:dyDescent="0.2">
      <c r="A10476" s="9"/>
      <c r="B10476" s="10"/>
      <c r="C10476" s="9"/>
      <c r="D10476" s="11"/>
      <c r="E10476" s="11"/>
      <c r="F10476" s="9"/>
      <c r="G10476" s="9"/>
      <c r="H10476" s="9"/>
      <c r="I10476" s="9"/>
      <c r="J10476" s="9"/>
      <c r="K10476" s="9"/>
      <c r="L10476" s="9"/>
      <c r="M10476" s="9"/>
      <c r="N10476" s="9"/>
      <c r="O10476" s="12"/>
      <c r="P10476" s="9"/>
      <c r="Q10476" s="9"/>
    </row>
    <row r="10477" spans="1:17" x14ac:dyDescent="0.2">
      <c r="A10477" s="9"/>
      <c r="B10477" s="10"/>
      <c r="C10477" s="9"/>
      <c r="D10477" s="11"/>
      <c r="E10477" s="11"/>
      <c r="F10477" s="9"/>
      <c r="G10477" s="9"/>
      <c r="H10477" s="9"/>
      <c r="I10477" s="9"/>
      <c r="J10477" s="9"/>
      <c r="K10477" s="9"/>
      <c r="L10477" s="9"/>
      <c r="M10477" s="9"/>
      <c r="N10477" s="9"/>
      <c r="O10477" s="12"/>
      <c r="P10477" s="9"/>
      <c r="Q10477" s="9"/>
    </row>
    <row r="10478" spans="1:17" x14ac:dyDescent="0.2">
      <c r="A10478" s="9"/>
      <c r="B10478" s="10"/>
      <c r="C10478" s="9"/>
      <c r="D10478" s="11"/>
      <c r="E10478" s="11"/>
      <c r="F10478" s="9"/>
      <c r="G10478" s="9"/>
      <c r="H10478" s="9"/>
      <c r="I10478" s="9"/>
      <c r="J10478" s="9"/>
      <c r="K10478" s="9"/>
      <c r="L10478" s="9"/>
      <c r="M10478" s="9"/>
      <c r="N10478" s="9"/>
      <c r="O10478" s="12"/>
      <c r="P10478" s="9"/>
      <c r="Q10478" s="9"/>
    </row>
    <row r="10479" spans="1:17" x14ac:dyDescent="0.2">
      <c r="A10479" s="9"/>
      <c r="B10479" s="10"/>
      <c r="C10479" s="9"/>
      <c r="D10479" s="11"/>
      <c r="E10479" s="11"/>
      <c r="F10479" s="9"/>
      <c r="G10479" s="9"/>
      <c r="H10479" s="9"/>
      <c r="I10479" s="9"/>
      <c r="J10479" s="9"/>
      <c r="K10479" s="9"/>
      <c r="L10479" s="9"/>
      <c r="M10479" s="9"/>
      <c r="N10479" s="9"/>
      <c r="O10479" s="12"/>
      <c r="P10479" s="9"/>
      <c r="Q10479" s="9"/>
    </row>
    <row r="10480" spans="1:17" x14ac:dyDescent="0.2">
      <c r="A10480" s="9"/>
      <c r="B10480" s="10"/>
      <c r="C10480" s="9"/>
      <c r="D10480" s="11"/>
      <c r="E10480" s="11"/>
      <c r="F10480" s="9"/>
      <c r="G10480" s="9"/>
      <c r="H10480" s="9"/>
      <c r="I10480" s="9"/>
      <c r="J10480" s="9"/>
      <c r="K10480" s="9"/>
      <c r="L10480" s="9"/>
      <c r="M10480" s="9"/>
      <c r="N10480" s="9"/>
      <c r="O10480" s="12"/>
      <c r="P10480" s="9"/>
      <c r="Q10480" s="9"/>
    </row>
    <row r="10481" spans="1:17" x14ac:dyDescent="0.2">
      <c r="A10481" s="9"/>
      <c r="B10481" s="10"/>
      <c r="C10481" s="9"/>
      <c r="D10481" s="11"/>
      <c r="E10481" s="11"/>
      <c r="F10481" s="9"/>
      <c r="G10481" s="9"/>
      <c r="H10481" s="9"/>
      <c r="I10481" s="9"/>
      <c r="J10481" s="9"/>
      <c r="K10481" s="9"/>
      <c r="L10481" s="9"/>
      <c r="M10481" s="9"/>
      <c r="N10481" s="9"/>
      <c r="O10481" s="12"/>
      <c r="P10481" s="9"/>
      <c r="Q10481" s="9"/>
    </row>
    <row r="10482" spans="1:17" x14ac:dyDescent="0.2">
      <c r="A10482" s="9"/>
      <c r="B10482" s="10"/>
      <c r="C10482" s="9"/>
      <c r="D10482" s="11"/>
      <c r="E10482" s="11"/>
      <c r="F10482" s="9"/>
      <c r="G10482" s="9"/>
      <c r="H10482" s="9"/>
      <c r="I10482" s="9"/>
      <c r="J10482" s="9"/>
      <c r="K10482" s="9"/>
      <c r="L10482" s="9"/>
      <c r="M10482" s="9"/>
      <c r="N10482" s="9"/>
      <c r="O10482" s="12"/>
      <c r="P10482" s="9"/>
      <c r="Q10482" s="9"/>
    </row>
    <row r="10483" spans="1:17" x14ac:dyDescent="0.2">
      <c r="A10483" s="9"/>
      <c r="B10483" s="10"/>
      <c r="C10483" s="9"/>
      <c r="D10483" s="11"/>
      <c r="E10483" s="11"/>
      <c r="F10483" s="9"/>
      <c r="G10483" s="9"/>
      <c r="H10483" s="9"/>
      <c r="I10483" s="9"/>
      <c r="J10483" s="9"/>
      <c r="K10483" s="9"/>
      <c r="L10483" s="9"/>
      <c r="M10483" s="9"/>
      <c r="N10483" s="9"/>
      <c r="O10483" s="12"/>
      <c r="P10483" s="9"/>
      <c r="Q10483" s="9"/>
    </row>
    <row r="10484" spans="1:17" x14ac:dyDescent="0.2">
      <c r="A10484" s="9"/>
      <c r="B10484" s="10"/>
      <c r="C10484" s="9"/>
      <c r="D10484" s="11"/>
      <c r="E10484" s="11"/>
      <c r="F10484" s="9"/>
      <c r="G10484" s="9"/>
      <c r="H10484" s="9"/>
      <c r="I10484" s="9"/>
      <c r="J10484" s="9"/>
      <c r="K10484" s="9"/>
      <c r="L10484" s="9"/>
      <c r="M10484" s="9"/>
      <c r="N10484" s="9"/>
      <c r="O10484" s="12"/>
      <c r="P10484" s="9"/>
      <c r="Q10484" s="9"/>
    </row>
    <row r="10485" spans="1:17" x14ac:dyDescent="0.2">
      <c r="A10485" s="9"/>
      <c r="B10485" s="10"/>
      <c r="C10485" s="9"/>
      <c r="D10485" s="11"/>
      <c r="E10485" s="11"/>
      <c r="F10485" s="9"/>
      <c r="G10485" s="9"/>
      <c r="H10485" s="9"/>
      <c r="I10485" s="9"/>
      <c r="J10485" s="9"/>
      <c r="K10485" s="9"/>
      <c r="L10485" s="9"/>
      <c r="M10485" s="9"/>
      <c r="N10485" s="9"/>
      <c r="O10485" s="12"/>
      <c r="P10485" s="9"/>
      <c r="Q10485" s="9"/>
    </row>
    <row r="10486" spans="1:17" x14ac:dyDescent="0.2">
      <c r="A10486" s="9"/>
      <c r="B10486" s="10"/>
      <c r="C10486" s="9"/>
      <c r="D10486" s="11"/>
      <c r="E10486" s="11"/>
      <c r="F10486" s="9"/>
      <c r="G10486" s="9"/>
      <c r="H10486" s="9"/>
      <c r="I10486" s="9"/>
      <c r="J10486" s="9"/>
      <c r="K10486" s="9"/>
      <c r="L10486" s="9"/>
      <c r="M10486" s="9"/>
      <c r="N10486" s="9"/>
      <c r="O10486" s="12"/>
      <c r="P10486" s="9"/>
      <c r="Q10486" s="9"/>
    </row>
    <row r="10487" spans="1:17" x14ac:dyDescent="0.2">
      <c r="A10487" s="9"/>
      <c r="B10487" s="10"/>
      <c r="C10487" s="9"/>
      <c r="D10487" s="11"/>
      <c r="E10487" s="11"/>
      <c r="F10487" s="9"/>
      <c r="G10487" s="9"/>
      <c r="H10487" s="9"/>
      <c r="I10487" s="9"/>
      <c r="J10487" s="9"/>
      <c r="K10487" s="9"/>
      <c r="L10487" s="9"/>
      <c r="M10487" s="9"/>
      <c r="N10487" s="9"/>
      <c r="O10487" s="12"/>
      <c r="P10487" s="9"/>
      <c r="Q10487" s="9"/>
    </row>
    <row r="10488" spans="1:17" x14ac:dyDescent="0.2">
      <c r="A10488" s="9"/>
      <c r="B10488" s="10"/>
      <c r="C10488" s="9"/>
      <c r="D10488" s="11"/>
      <c r="E10488" s="11"/>
      <c r="F10488" s="9"/>
      <c r="G10488" s="9"/>
      <c r="H10488" s="9"/>
      <c r="I10488" s="9"/>
      <c r="J10488" s="9"/>
      <c r="K10488" s="9"/>
      <c r="L10488" s="9"/>
      <c r="M10488" s="9"/>
      <c r="N10488" s="9"/>
      <c r="O10488" s="12"/>
      <c r="P10488" s="9"/>
      <c r="Q10488" s="9"/>
    </row>
    <row r="10489" spans="1:17" x14ac:dyDescent="0.2">
      <c r="A10489" s="9"/>
      <c r="B10489" s="10"/>
      <c r="C10489" s="9"/>
      <c r="D10489" s="11"/>
      <c r="E10489" s="11"/>
      <c r="F10489" s="9"/>
      <c r="G10489" s="9"/>
      <c r="H10489" s="9"/>
      <c r="I10489" s="9"/>
      <c r="J10489" s="9"/>
      <c r="K10489" s="9"/>
      <c r="L10489" s="9"/>
      <c r="M10489" s="9"/>
      <c r="N10489" s="9"/>
      <c r="O10489" s="12"/>
      <c r="P10489" s="9"/>
      <c r="Q10489" s="9"/>
    </row>
    <row r="10490" spans="1:17" x14ac:dyDescent="0.2">
      <c r="A10490" s="9"/>
      <c r="B10490" s="10"/>
      <c r="C10490" s="9"/>
      <c r="D10490" s="11"/>
      <c r="E10490" s="11"/>
      <c r="F10490" s="9"/>
      <c r="G10490" s="9"/>
      <c r="H10490" s="9"/>
      <c r="I10490" s="9"/>
      <c r="J10490" s="9"/>
      <c r="K10490" s="9"/>
      <c r="L10490" s="9"/>
      <c r="M10490" s="9"/>
      <c r="N10490" s="9"/>
      <c r="O10490" s="12"/>
      <c r="P10490" s="9"/>
      <c r="Q10490" s="9"/>
    </row>
    <row r="10491" spans="1:17" x14ac:dyDescent="0.2">
      <c r="A10491" s="9"/>
      <c r="B10491" s="10"/>
      <c r="C10491" s="9"/>
      <c r="D10491" s="11"/>
      <c r="E10491" s="11"/>
      <c r="F10491" s="9"/>
      <c r="G10491" s="9"/>
      <c r="H10491" s="9"/>
      <c r="I10491" s="9"/>
      <c r="J10491" s="9"/>
      <c r="K10491" s="9"/>
      <c r="L10491" s="9"/>
      <c r="M10491" s="9"/>
      <c r="N10491" s="9"/>
      <c r="O10491" s="12"/>
      <c r="P10491" s="9"/>
      <c r="Q10491" s="9"/>
    </row>
    <row r="10492" spans="1:17" x14ac:dyDescent="0.2">
      <c r="A10492" s="9"/>
      <c r="B10492" s="10"/>
      <c r="C10492" s="9"/>
      <c r="D10492" s="11"/>
      <c r="E10492" s="11"/>
      <c r="F10492" s="9"/>
      <c r="G10492" s="9"/>
      <c r="H10492" s="9"/>
      <c r="I10492" s="9"/>
      <c r="J10492" s="9"/>
      <c r="K10492" s="9"/>
      <c r="L10492" s="9"/>
      <c r="M10492" s="9"/>
      <c r="N10492" s="9"/>
      <c r="O10492" s="12"/>
      <c r="P10492" s="9"/>
      <c r="Q10492" s="9"/>
    </row>
    <row r="10493" spans="1:17" x14ac:dyDescent="0.2">
      <c r="A10493" s="9"/>
      <c r="B10493" s="10"/>
      <c r="C10493" s="9"/>
      <c r="D10493" s="11"/>
      <c r="E10493" s="11"/>
      <c r="F10493" s="9"/>
      <c r="G10493" s="9"/>
      <c r="H10493" s="9"/>
      <c r="I10493" s="9"/>
      <c r="J10493" s="9"/>
      <c r="K10493" s="9"/>
      <c r="L10493" s="9"/>
      <c r="M10493" s="9"/>
      <c r="N10493" s="9"/>
      <c r="O10493" s="12"/>
      <c r="P10493" s="9"/>
      <c r="Q10493" s="9"/>
    </row>
    <row r="10494" spans="1:17" x14ac:dyDescent="0.2">
      <c r="A10494" s="9"/>
      <c r="B10494" s="10"/>
      <c r="C10494" s="9"/>
      <c r="D10494" s="11"/>
      <c r="E10494" s="11"/>
      <c r="F10494" s="9"/>
      <c r="G10494" s="9"/>
      <c r="H10494" s="9"/>
      <c r="I10494" s="9"/>
      <c r="J10494" s="9"/>
      <c r="K10494" s="9"/>
      <c r="L10494" s="9"/>
      <c r="M10494" s="9"/>
      <c r="N10494" s="9"/>
      <c r="O10494" s="12"/>
      <c r="P10494" s="9"/>
      <c r="Q10494" s="9"/>
    </row>
    <row r="10495" spans="1:17" x14ac:dyDescent="0.2">
      <c r="A10495" s="9"/>
      <c r="B10495" s="10"/>
      <c r="C10495" s="9"/>
      <c r="D10495" s="11"/>
      <c r="E10495" s="11"/>
      <c r="F10495" s="9"/>
      <c r="G10495" s="9"/>
      <c r="H10495" s="9"/>
      <c r="I10495" s="9"/>
      <c r="J10495" s="9"/>
      <c r="K10495" s="9"/>
      <c r="L10495" s="9"/>
      <c r="M10495" s="9"/>
      <c r="N10495" s="9"/>
      <c r="O10495" s="12"/>
      <c r="P10495" s="9"/>
      <c r="Q10495" s="9"/>
    </row>
    <row r="10496" spans="1:17" x14ac:dyDescent="0.2">
      <c r="A10496" s="9"/>
      <c r="B10496" s="10"/>
      <c r="C10496" s="9"/>
      <c r="D10496" s="11"/>
      <c r="E10496" s="11"/>
      <c r="F10496" s="9"/>
      <c r="G10496" s="9"/>
      <c r="H10496" s="9"/>
      <c r="I10496" s="9"/>
      <c r="J10496" s="9"/>
      <c r="K10496" s="9"/>
      <c r="L10496" s="9"/>
      <c r="M10496" s="9"/>
      <c r="N10496" s="9"/>
      <c r="O10496" s="12"/>
      <c r="P10496" s="9"/>
      <c r="Q10496" s="9"/>
    </row>
    <row r="10497" spans="1:17" x14ac:dyDescent="0.2">
      <c r="A10497" s="9"/>
      <c r="B10497" s="10"/>
      <c r="C10497" s="9"/>
      <c r="D10497" s="11"/>
      <c r="E10497" s="11"/>
      <c r="F10497" s="9"/>
      <c r="G10497" s="9"/>
      <c r="H10497" s="9"/>
      <c r="I10497" s="9"/>
      <c r="J10497" s="9"/>
      <c r="K10497" s="9"/>
      <c r="L10497" s="9"/>
      <c r="M10497" s="9"/>
      <c r="N10497" s="9"/>
      <c r="O10497" s="12"/>
      <c r="P10497" s="9"/>
      <c r="Q10497" s="9"/>
    </row>
    <row r="10498" spans="1:17" x14ac:dyDescent="0.2">
      <c r="A10498" s="9"/>
      <c r="B10498" s="10"/>
      <c r="C10498" s="9"/>
      <c r="D10498" s="11"/>
      <c r="E10498" s="11"/>
      <c r="F10498" s="9"/>
      <c r="G10498" s="9"/>
      <c r="H10498" s="9"/>
      <c r="I10498" s="9"/>
      <c r="J10498" s="9"/>
      <c r="K10498" s="9"/>
      <c r="L10498" s="9"/>
      <c r="M10498" s="9"/>
      <c r="N10498" s="9"/>
      <c r="O10498" s="12"/>
      <c r="P10498" s="9"/>
      <c r="Q10498" s="9"/>
    </row>
    <row r="10499" spans="1:17" x14ac:dyDescent="0.2">
      <c r="A10499" s="9"/>
      <c r="B10499" s="10"/>
      <c r="C10499" s="9"/>
      <c r="D10499" s="11"/>
      <c r="E10499" s="11"/>
      <c r="F10499" s="9"/>
      <c r="G10499" s="9"/>
      <c r="H10499" s="9"/>
      <c r="I10499" s="9"/>
      <c r="J10499" s="9"/>
      <c r="K10499" s="9"/>
      <c r="L10499" s="9"/>
      <c r="M10499" s="9"/>
      <c r="N10499" s="9"/>
      <c r="O10499" s="12"/>
      <c r="P10499" s="9"/>
      <c r="Q10499" s="9"/>
    </row>
    <row r="10500" spans="1:17" x14ac:dyDescent="0.2">
      <c r="A10500" s="9"/>
      <c r="B10500" s="10"/>
      <c r="C10500" s="9"/>
      <c r="D10500" s="11"/>
      <c r="E10500" s="11"/>
      <c r="F10500" s="9"/>
      <c r="G10500" s="9"/>
      <c r="H10500" s="9"/>
      <c r="I10500" s="9"/>
      <c r="J10500" s="9"/>
      <c r="K10500" s="9"/>
      <c r="L10500" s="9"/>
      <c r="M10500" s="9"/>
      <c r="N10500" s="9"/>
      <c r="O10500" s="12"/>
      <c r="P10500" s="9"/>
      <c r="Q10500" s="9"/>
    </row>
    <row r="10501" spans="1:17" x14ac:dyDescent="0.2">
      <c r="A10501" s="9"/>
      <c r="B10501" s="10"/>
      <c r="C10501" s="9"/>
      <c r="D10501" s="11"/>
      <c r="E10501" s="11"/>
      <c r="F10501" s="9"/>
      <c r="G10501" s="9"/>
      <c r="H10501" s="9"/>
      <c r="I10501" s="9"/>
      <c r="J10501" s="9"/>
      <c r="K10501" s="9"/>
      <c r="L10501" s="9"/>
      <c r="M10501" s="9"/>
      <c r="N10501" s="9"/>
      <c r="O10501" s="12"/>
      <c r="P10501" s="9"/>
      <c r="Q10501" s="9"/>
    </row>
    <row r="10502" spans="1:17" x14ac:dyDescent="0.2">
      <c r="A10502" s="9"/>
      <c r="B10502" s="10"/>
      <c r="C10502" s="9"/>
      <c r="D10502" s="11"/>
      <c r="E10502" s="11"/>
      <c r="F10502" s="9"/>
      <c r="G10502" s="9"/>
      <c r="H10502" s="9"/>
      <c r="I10502" s="9"/>
      <c r="J10502" s="9"/>
      <c r="K10502" s="9"/>
      <c r="L10502" s="9"/>
      <c r="M10502" s="9"/>
      <c r="N10502" s="9"/>
      <c r="O10502" s="12"/>
      <c r="P10502" s="9"/>
      <c r="Q10502" s="9"/>
    </row>
    <row r="10503" spans="1:17" x14ac:dyDescent="0.2">
      <c r="A10503" s="9"/>
      <c r="B10503" s="10"/>
      <c r="C10503" s="9"/>
      <c r="D10503" s="11"/>
      <c r="E10503" s="11"/>
      <c r="F10503" s="9"/>
      <c r="G10503" s="9"/>
      <c r="H10503" s="9"/>
      <c r="I10503" s="9"/>
      <c r="J10503" s="9"/>
      <c r="K10503" s="9"/>
      <c r="L10503" s="9"/>
      <c r="M10503" s="9"/>
      <c r="N10503" s="9"/>
      <c r="O10503" s="12"/>
      <c r="P10503" s="9"/>
      <c r="Q10503" s="9"/>
    </row>
    <row r="10504" spans="1:17" x14ac:dyDescent="0.2">
      <c r="A10504" s="9"/>
      <c r="B10504" s="10"/>
      <c r="C10504" s="9"/>
      <c r="D10504" s="11"/>
      <c r="E10504" s="11"/>
      <c r="F10504" s="9"/>
      <c r="G10504" s="9"/>
      <c r="H10504" s="9"/>
      <c r="I10504" s="9"/>
      <c r="J10504" s="9"/>
      <c r="K10504" s="9"/>
      <c r="L10504" s="9"/>
      <c r="M10504" s="9"/>
      <c r="N10504" s="9"/>
      <c r="O10504" s="12"/>
      <c r="P10504" s="9"/>
      <c r="Q10504" s="9"/>
    </row>
    <row r="10505" spans="1:17" x14ac:dyDescent="0.2">
      <c r="A10505" s="9"/>
      <c r="B10505" s="10"/>
      <c r="C10505" s="9"/>
      <c r="D10505" s="11"/>
      <c r="E10505" s="11"/>
      <c r="F10505" s="9"/>
      <c r="G10505" s="9"/>
      <c r="H10505" s="9"/>
      <c r="I10505" s="9"/>
      <c r="J10505" s="9"/>
      <c r="K10505" s="9"/>
      <c r="L10505" s="9"/>
      <c r="M10505" s="9"/>
      <c r="N10505" s="9"/>
      <c r="O10505" s="12"/>
      <c r="P10505" s="9"/>
      <c r="Q10505" s="9"/>
    </row>
    <row r="10506" spans="1:17" x14ac:dyDescent="0.2">
      <c r="A10506" s="9"/>
      <c r="B10506" s="10"/>
      <c r="C10506" s="9"/>
      <c r="D10506" s="11"/>
      <c r="E10506" s="11"/>
      <c r="F10506" s="9"/>
      <c r="G10506" s="9"/>
      <c r="H10506" s="9"/>
      <c r="I10506" s="9"/>
      <c r="J10506" s="9"/>
      <c r="K10506" s="9"/>
      <c r="L10506" s="9"/>
      <c r="M10506" s="9"/>
      <c r="N10506" s="9"/>
      <c r="O10506" s="12"/>
      <c r="P10506" s="9"/>
      <c r="Q10506" s="9"/>
    </row>
    <row r="10507" spans="1:17" x14ac:dyDescent="0.2">
      <c r="A10507" s="9"/>
      <c r="B10507" s="10"/>
      <c r="C10507" s="9"/>
      <c r="D10507" s="11"/>
      <c r="E10507" s="11"/>
      <c r="F10507" s="9"/>
      <c r="G10507" s="9"/>
      <c r="H10507" s="9"/>
      <c r="I10507" s="9"/>
      <c r="J10507" s="9"/>
      <c r="K10507" s="9"/>
      <c r="L10507" s="9"/>
      <c r="M10507" s="9"/>
      <c r="N10507" s="9"/>
      <c r="O10507" s="12"/>
      <c r="P10507" s="9"/>
      <c r="Q10507" s="9"/>
    </row>
    <row r="10508" spans="1:17" x14ac:dyDescent="0.2">
      <c r="A10508" s="9"/>
      <c r="B10508" s="10"/>
      <c r="C10508" s="9"/>
      <c r="D10508" s="11"/>
      <c r="E10508" s="11"/>
      <c r="F10508" s="9"/>
      <c r="G10508" s="9"/>
      <c r="H10508" s="9"/>
      <c r="I10508" s="9"/>
      <c r="J10508" s="9"/>
      <c r="K10508" s="9"/>
      <c r="L10508" s="9"/>
      <c r="M10508" s="9"/>
      <c r="N10508" s="9"/>
      <c r="O10508" s="12"/>
      <c r="P10508" s="9"/>
      <c r="Q10508" s="9"/>
    </row>
    <row r="10509" spans="1:17" x14ac:dyDescent="0.2">
      <c r="A10509" s="9"/>
      <c r="B10509" s="10"/>
      <c r="C10509" s="9"/>
      <c r="D10509" s="11"/>
      <c r="E10509" s="11"/>
      <c r="F10509" s="9"/>
      <c r="G10509" s="9"/>
      <c r="H10509" s="9"/>
      <c r="I10509" s="9"/>
      <c r="J10509" s="9"/>
      <c r="K10509" s="9"/>
      <c r="L10509" s="9"/>
      <c r="M10509" s="9"/>
      <c r="N10509" s="9"/>
      <c r="O10509" s="12"/>
      <c r="P10509" s="9"/>
      <c r="Q10509" s="9"/>
    </row>
    <row r="10510" spans="1:17" x14ac:dyDescent="0.2">
      <c r="A10510" s="9"/>
      <c r="B10510" s="10"/>
      <c r="C10510" s="9"/>
      <c r="D10510" s="11"/>
      <c r="E10510" s="11"/>
      <c r="F10510" s="9"/>
      <c r="G10510" s="9"/>
      <c r="H10510" s="9"/>
      <c r="I10510" s="9"/>
      <c r="J10510" s="9"/>
      <c r="K10510" s="9"/>
      <c r="L10510" s="9"/>
      <c r="M10510" s="9"/>
      <c r="N10510" s="9"/>
      <c r="O10510" s="12"/>
      <c r="P10510" s="9"/>
      <c r="Q10510" s="9"/>
    </row>
    <row r="10511" spans="1:17" x14ac:dyDescent="0.2">
      <c r="A10511" s="9"/>
      <c r="B10511" s="10"/>
      <c r="C10511" s="9"/>
      <c r="D10511" s="11"/>
      <c r="E10511" s="11"/>
      <c r="F10511" s="9"/>
      <c r="G10511" s="9"/>
      <c r="H10511" s="9"/>
      <c r="I10511" s="9"/>
      <c r="J10511" s="9"/>
      <c r="K10511" s="9"/>
      <c r="L10511" s="9"/>
      <c r="M10511" s="9"/>
      <c r="N10511" s="9"/>
      <c r="O10511" s="12"/>
      <c r="P10511" s="9"/>
      <c r="Q10511" s="9"/>
    </row>
    <row r="10512" spans="1:17" x14ac:dyDescent="0.2">
      <c r="A10512" s="9"/>
      <c r="B10512" s="10"/>
      <c r="C10512" s="9"/>
      <c r="D10512" s="11"/>
      <c r="E10512" s="11"/>
      <c r="F10512" s="9"/>
      <c r="G10512" s="9"/>
      <c r="H10512" s="9"/>
      <c r="I10512" s="9"/>
      <c r="J10512" s="9"/>
      <c r="K10512" s="9"/>
      <c r="L10512" s="9"/>
      <c r="M10512" s="9"/>
      <c r="N10512" s="9"/>
      <c r="O10512" s="12"/>
      <c r="P10512" s="9"/>
      <c r="Q10512" s="9"/>
    </row>
    <row r="10513" spans="1:17" x14ac:dyDescent="0.2">
      <c r="A10513" s="9"/>
      <c r="B10513" s="10"/>
      <c r="C10513" s="9"/>
      <c r="D10513" s="11"/>
      <c r="E10513" s="11"/>
      <c r="F10513" s="9"/>
      <c r="G10513" s="9"/>
      <c r="H10513" s="9"/>
      <c r="I10513" s="9"/>
      <c r="J10513" s="9"/>
      <c r="K10513" s="9"/>
      <c r="L10513" s="9"/>
      <c r="M10513" s="9"/>
      <c r="N10513" s="9"/>
      <c r="O10513" s="12"/>
      <c r="P10513" s="9"/>
      <c r="Q10513" s="9"/>
    </row>
    <row r="10514" spans="1:17" x14ac:dyDescent="0.2">
      <c r="A10514" s="9"/>
      <c r="B10514" s="10"/>
      <c r="C10514" s="9"/>
      <c r="D10514" s="11"/>
      <c r="E10514" s="11"/>
      <c r="F10514" s="9"/>
      <c r="G10514" s="9"/>
      <c r="H10514" s="9"/>
      <c r="I10514" s="9"/>
      <c r="J10514" s="9"/>
      <c r="K10514" s="9"/>
      <c r="L10514" s="9"/>
      <c r="M10514" s="9"/>
      <c r="N10514" s="9"/>
      <c r="O10514" s="12"/>
      <c r="P10514" s="9"/>
      <c r="Q10514" s="9"/>
    </row>
    <row r="10515" spans="1:17" x14ac:dyDescent="0.2">
      <c r="A10515" s="9"/>
      <c r="B10515" s="10"/>
      <c r="C10515" s="9"/>
      <c r="D10515" s="11"/>
      <c r="E10515" s="11"/>
      <c r="F10515" s="9"/>
      <c r="G10515" s="9"/>
      <c r="H10515" s="9"/>
      <c r="I10515" s="9"/>
      <c r="J10515" s="9"/>
      <c r="K10515" s="9"/>
      <c r="L10515" s="9"/>
      <c r="M10515" s="9"/>
      <c r="N10515" s="9"/>
      <c r="O10515" s="12"/>
      <c r="P10515" s="9"/>
      <c r="Q10515" s="9"/>
    </row>
    <row r="10516" spans="1:17" x14ac:dyDescent="0.2">
      <c r="A10516" s="9"/>
      <c r="B10516" s="10"/>
      <c r="C10516" s="9"/>
      <c r="D10516" s="11"/>
      <c r="E10516" s="11"/>
      <c r="F10516" s="9"/>
      <c r="G10516" s="9"/>
      <c r="H10516" s="9"/>
      <c r="I10516" s="9"/>
      <c r="J10516" s="9"/>
      <c r="K10516" s="9"/>
      <c r="L10516" s="9"/>
      <c r="M10516" s="9"/>
      <c r="N10516" s="9"/>
      <c r="O10516" s="12"/>
      <c r="P10516" s="9"/>
      <c r="Q10516" s="9"/>
    </row>
    <row r="10517" spans="1:17" x14ac:dyDescent="0.2">
      <c r="A10517" s="9"/>
      <c r="B10517" s="10"/>
      <c r="C10517" s="9"/>
      <c r="D10517" s="11"/>
      <c r="E10517" s="11"/>
      <c r="F10517" s="9"/>
      <c r="G10517" s="9"/>
      <c r="H10517" s="9"/>
      <c r="I10517" s="9"/>
      <c r="J10517" s="9"/>
      <c r="K10517" s="9"/>
      <c r="L10517" s="9"/>
      <c r="M10517" s="9"/>
      <c r="N10517" s="9"/>
      <c r="O10517" s="12"/>
      <c r="P10517" s="9"/>
      <c r="Q10517" s="9"/>
    </row>
    <row r="10518" spans="1:17" x14ac:dyDescent="0.2">
      <c r="A10518" s="9"/>
      <c r="B10518" s="10"/>
      <c r="C10518" s="9"/>
      <c r="D10518" s="11"/>
      <c r="E10518" s="11"/>
      <c r="F10518" s="9"/>
      <c r="G10518" s="9"/>
      <c r="H10518" s="9"/>
      <c r="I10518" s="9"/>
      <c r="J10518" s="9"/>
      <c r="K10518" s="9"/>
      <c r="L10518" s="9"/>
      <c r="M10518" s="9"/>
      <c r="N10518" s="9"/>
      <c r="O10518" s="12"/>
      <c r="P10518" s="9"/>
      <c r="Q10518" s="9"/>
    </row>
    <row r="10519" spans="1:17" x14ac:dyDescent="0.2">
      <c r="A10519" s="9"/>
      <c r="B10519" s="10"/>
      <c r="C10519" s="9"/>
      <c r="D10519" s="11"/>
      <c r="E10519" s="11"/>
      <c r="F10519" s="9"/>
      <c r="G10519" s="9"/>
      <c r="H10519" s="9"/>
      <c r="I10519" s="9"/>
      <c r="J10519" s="9"/>
      <c r="K10519" s="9"/>
      <c r="L10519" s="9"/>
      <c r="M10519" s="9"/>
      <c r="N10519" s="9"/>
      <c r="O10519" s="12"/>
      <c r="P10519" s="9"/>
      <c r="Q10519" s="9"/>
    </row>
    <row r="10520" spans="1:17" x14ac:dyDescent="0.2">
      <c r="A10520" s="9"/>
      <c r="B10520" s="10"/>
      <c r="C10520" s="9"/>
      <c r="D10520" s="11"/>
      <c r="E10520" s="11"/>
      <c r="F10520" s="9"/>
      <c r="G10520" s="9"/>
      <c r="H10520" s="9"/>
      <c r="I10520" s="9"/>
      <c r="J10520" s="9"/>
      <c r="K10520" s="9"/>
      <c r="L10520" s="9"/>
      <c r="M10520" s="9"/>
      <c r="N10520" s="9"/>
      <c r="O10520" s="12"/>
      <c r="P10520" s="9"/>
      <c r="Q10520" s="9"/>
    </row>
    <row r="10521" spans="1:17" x14ac:dyDescent="0.2">
      <c r="A10521" s="9"/>
      <c r="B10521" s="10"/>
      <c r="C10521" s="9"/>
      <c r="D10521" s="11"/>
      <c r="E10521" s="11"/>
      <c r="F10521" s="9"/>
      <c r="G10521" s="9"/>
      <c r="H10521" s="9"/>
      <c r="I10521" s="9"/>
      <c r="J10521" s="9"/>
      <c r="K10521" s="9"/>
      <c r="L10521" s="9"/>
      <c r="M10521" s="9"/>
      <c r="N10521" s="9"/>
      <c r="O10521" s="12"/>
      <c r="P10521" s="9"/>
      <c r="Q10521" s="9"/>
    </row>
    <row r="10522" spans="1:17" x14ac:dyDescent="0.2">
      <c r="A10522" s="9"/>
      <c r="B10522" s="10"/>
      <c r="C10522" s="9"/>
      <c r="D10522" s="11"/>
      <c r="E10522" s="11"/>
      <c r="F10522" s="9"/>
      <c r="G10522" s="9"/>
      <c r="H10522" s="9"/>
      <c r="I10522" s="9"/>
      <c r="J10522" s="9"/>
      <c r="K10522" s="9"/>
      <c r="L10522" s="9"/>
      <c r="M10522" s="9"/>
      <c r="N10522" s="9"/>
      <c r="O10522" s="12"/>
      <c r="P10522" s="9"/>
      <c r="Q10522" s="9"/>
    </row>
    <row r="10523" spans="1:17" x14ac:dyDescent="0.2">
      <c r="A10523" s="9"/>
      <c r="B10523" s="10"/>
      <c r="C10523" s="9"/>
      <c r="D10523" s="11"/>
      <c r="E10523" s="11"/>
      <c r="F10523" s="9"/>
      <c r="G10523" s="9"/>
      <c r="H10523" s="9"/>
      <c r="I10523" s="9"/>
      <c r="J10523" s="9"/>
      <c r="K10523" s="9"/>
      <c r="L10523" s="9"/>
      <c r="M10523" s="9"/>
      <c r="N10523" s="9"/>
      <c r="O10523" s="12"/>
      <c r="P10523" s="9"/>
      <c r="Q10523" s="9"/>
    </row>
    <row r="10524" spans="1:17" x14ac:dyDescent="0.2">
      <c r="A10524" s="9"/>
      <c r="B10524" s="10"/>
      <c r="C10524" s="9"/>
      <c r="D10524" s="11"/>
      <c r="E10524" s="11"/>
      <c r="F10524" s="9"/>
      <c r="G10524" s="9"/>
      <c r="H10524" s="9"/>
      <c r="I10524" s="9"/>
      <c r="J10524" s="9"/>
      <c r="K10524" s="9"/>
      <c r="L10524" s="9"/>
      <c r="M10524" s="9"/>
      <c r="N10524" s="9"/>
      <c r="O10524" s="12"/>
      <c r="P10524" s="9"/>
      <c r="Q10524" s="9"/>
    </row>
    <row r="10525" spans="1:17" x14ac:dyDescent="0.2">
      <c r="A10525" s="9"/>
      <c r="B10525" s="10"/>
      <c r="C10525" s="9"/>
      <c r="D10525" s="11"/>
      <c r="E10525" s="11"/>
      <c r="F10525" s="9"/>
      <c r="G10525" s="9"/>
      <c r="H10525" s="9"/>
      <c r="I10525" s="9"/>
      <c r="J10525" s="9"/>
      <c r="K10525" s="9"/>
      <c r="L10525" s="9"/>
      <c r="M10525" s="9"/>
      <c r="N10525" s="9"/>
      <c r="O10525" s="12"/>
      <c r="P10525" s="9"/>
      <c r="Q10525" s="9"/>
    </row>
    <row r="10526" spans="1:17" x14ac:dyDescent="0.2">
      <c r="A10526" s="9"/>
      <c r="B10526" s="10"/>
      <c r="C10526" s="9"/>
      <c r="D10526" s="11"/>
      <c r="E10526" s="11"/>
      <c r="F10526" s="9"/>
      <c r="G10526" s="9"/>
      <c r="H10526" s="9"/>
      <c r="I10526" s="9"/>
      <c r="J10526" s="9"/>
      <c r="K10526" s="9"/>
      <c r="L10526" s="9"/>
      <c r="M10526" s="9"/>
      <c r="N10526" s="9"/>
      <c r="O10526" s="12"/>
      <c r="P10526" s="9"/>
      <c r="Q10526" s="9"/>
    </row>
    <row r="10527" spans="1:17" x14ac:dyDescent="0.2">
      <c r="A10527" s="9"/>
      <c r="B10527" s="10"/>
      <c r="C10527" s="9"/>
      <c r="D10527" s="11"/>
      <c r="E10527" s="11"/>
      <c r="F10527" s="9"/>
      <c r="G10527" s="9"/>
      <c r="H10527" s="9"/>
      <c r="I10527" s="9"/>
      <c r="J10527" s="9"/>
      <c r="K10527" s="9"/>
      <c r="L10527" s="9"/>
      <c r="M10527" s="9"/>
      <c r="N10527" s="9"/>
      <c r="O10527" s="12"/>
      <c r="P10527" s="9"/>
      <c r="Q10527" s="9"/>
    </row>
    <row r="10528" spans="1:17" x14ac:dyDescent="0.2">
      <c r="A10528" s="9"/>
      <c r="B10528" s="10"/>
      <c r="C10528" s="9"/>
      <c r="D10528" s="11"/>
      <c r="E10528" s="11"/>
      <c r="F10528" s="9"/>
      <c r="G10528" s="9"/>
      <c r="H10528" s="9"/>
      <c r="I10528" s="9"/>
      <c r="J10528" s="9"/>
      <c r="K10528" s="9"/>
      <c r="L10528" s="9"/>
      <c r="M10528" s="9"/>
      <c r="N10528" s="9"/>
      <c r="O10528" s="12"/>
      <c r="P10528" s="9"/>
      <c r="Q10528" s="9"/>
    </row>
    <row r="10529" spans="1:17" x14ac:dyDescent="0.2">
      <c r="A10529" s="9"/>
      <c r="B10529" s="10"/>
      <c r="C10529" s="9"/>
      <c r="D10529" s="11"/>
      <c r="E10529" s="11"/>
      <c r="F10529" s="9"/>
      <c r="G10529" s="9"/>
      <c r="H10529" s="9"/>
      <c r="I10529" s="9"/>
      <c r="J10529" s="9"/>
      <c r="K10529" s="9"/>
      <c r="L10529" s="9"/>
      <c r="M10529" s="9"/>
      <c r="N10529" s="9"/>
      <c r="O10529" s="12"/>
      <c r="P10529" s="9"/>
      <c r="Q10529" s="9"/>
    </row>
    <row r="10530" spans="1:17" x14ac:dyDescent="0.2">
      <c r="A10530" s="9"/>
      <c r="B10530" s="10"/>
      <c r="C10530" s="9"/>
      <c r="D10530" s="11"/>
      <c r="E10530" s="11"/>
      <c r="F10530" s="9"/>
      <c r="G10530" s="9"/>
      <c r="H10530" s="9"/>
      <c r="I10530" s="9"/>
      <c r="J10530" s="9"/>
      <c r="K10530" s="9"/>
      <c r="L10530" s="9"/>
      <c r="M10530" s="9"/>
      <c r="N10530" s="9"/>
      <c r="O10530" s="12"/>
      <c r="P10530" s="9"/>
      <c r="Q10530" s="9"/>
    </row>
    <row r="10531" spans="1:17" x14ac:dyDescent="0.2">
      <c r="A10531" s="9"/>
      <c r="B10531" s="10"/>
      <c r="C10531" s="9"/>
      <c r="D10531" s="11"/>
      <c r="E10531" s="11"/>
      <c r="F10531" s="9"/>
      <c r="G10531" s="9"/>
      <c r="H10531" s="9"/>
      <c r="I10531" s="9"/>
      <c r="J10531" s="9"/>
      <c r="K10531" s="9"/>
      <c r="L10531" s="9"/>
      <c r="M10531" s="9"/>
      <c r="N10531" s="9"/>
      <c r="O10531" s="12"/>
      <c r="P10531" s="9"/>
      <c r="Q10531" s="9"/>
    </row>
    <row r="10532" spans="1:17" x14ac:dyDescent="0.2">
      <c r="A10532" s="9"/>
      <c r="B10532" s="10"/>
      <c r="C10532" s="9"/>
      <c r="D10532" s="11"/>
      <c r="E10532" s="11"/>
      <c r="F10532" s="9"/>
      <c r="G10532" s="9"/>
      <c r="H10532" s="9"/>
      <c r="I10532" s="9"/>
      <c r="J10532" s="9"/>
      <c r="K10532" s="9"/>
      <c r="L10532" s="9"/>
      <c r="M10532" s="9"/>
      <c r="N10532" s="9"/>
      <c r="O10532" s="12"/>
      <c r="P10532" s="9"/>
      <c r="Q10532" s="9"/>
    </row>
    <row r="10533" spans="1:17" x14ac:dyDescent="0.2">
      <c r="A10533" s="9"/>
      <c r="B10533" s="10"/>
      <c r="C10533" s="9"/>
      <c r="D10533" s="11"/>
      <c r="E10533" s="11"/>
      <c r="F10533" s="9"/>
      <c r="G10533" s="9"/>
      <c r="H10533" s="9"/>
      <c r="I10533" s="9"/>
      <c r="J10533" s="9"/>
      <c r="K10533" s="9"/>
      <c r="L10533" s="9"/>
      <c r="M10533" s="9"/>
      <c r="N10533" s="9"/>
      <c r="O10533" s="12"/>
      <c r="P10533" s="9"/>
      <c r="Q10533" s="9"/>
    </row>
    <row r="10534" spans="1:17" x14ac:dyDescent="0.2">
      <c r="A10534" s="9"/>
      <c r="B10534" s="10"/>
      <c r="C10534" s="9"/>
      <c r="D10534" s="11"/>
      <c r="E10534" s="11"/>
      <c r="F10534" s="9"/>
      <c r="G10534" s="9"/>
      <c r="H10534" s="9"/>
      <c r="I10534" s="9"/>
      <c r="J10534" s="9"/>
      <c r="K10534" s="9"/>
      <c r="L10534" s="9"/>
      <c r="M10534" s="9"/>
      <c r="N10534" s="9"/>
      <c r="O10534" s="12"/>
      <c r="P10534" s="9"/>
      <c r="Q10534" s="9"/>
    </row>
    <row r="10535" spans="1:17" x14ac:dyDescent="0.2">
      <c r="A10535" s="9"/>
      <c r="B10535" s="10"/>
      <c r="C10535" s="9"/>
      <c r="D10535" s="11"/>
      <c r="E10535" s="11"/>
      <c r="F10535" s="9"/>
      <c r="G10535" s="9"/>
      <c r="H10535" s="9"/>
      <c r="I10535" s="9"/>
      <c r="J10535" s="9"/>
      <c r="K10535" s="9"/>
      <c r="L10535" s="9"/>
      <c r="M10535" s="9"/>
      <c r="N10535" s="9"/>
      <c r="O10535" s="12"/>
      <c r="P10535" s="9"/>
      <c r="Q10535" s="9"/>
    </row>
    <row r="10536" spans="1:17" x14ac:dyDescent="0.2">
      <c r="A10536" s="9"/>
      <c r="B10536" s="10"/>
      <c r="C10536" s="9"/>
      <c r="D10536" s="11"/>
      <c r="E10536" s="11"/>
      <c r="F10536" s="9"/>
      <c r="G10536" s="9"/>
      <c r="H10536" s="9"/>
      <c r="I10536" s="9"/>
      <c r="J10536" s="9"/>
      <c r="K10536" s="9"/>
      <c r="L10536" s="9"/>
      <c r="M10536" s="9"/>
      <c r="N10536" s="9"/>
      <c r="O10536" s="12"/>
      <c r="P10536" s="9"/>
      <c r="Q10536" s="9"/>
    </row>
    <row r="10537" spans="1:17" x14ac:dyDescent="0.2">
      <c r="A10537" s="9"/>
      <c r="B10537" s="10"/>
      <c r="C10537" s="9"/>
      <c r="D10537" s="11"/>
      <c r="E10537" s="11"/>
      <c r="F10537" s="9"/>
      <c r="G10537" s="9"/>
      <c r="H10537" s="9"/>
      <c r="I10537" s="9"/>
      <c r="J10537" s="9"/>
      <c r="K10537" s="9"/>
      <c r="L10537" s="9"/>
      <c r="M10537" s="9"/>
      <c r="N10537" s="9"/>
      <c r="O10537" s="12"/>
      <c r="P10537" s="9"/>
      <c r="Q10537" s="9"/>
    </row>
    <row r="10538" spans="1:17" x14ac:dyDescent="0.2">
      <c r="A10538" s="9"/>
      <c r="B10538" s="10"/>
      <c r="C10538" s="9"/>
      <c r="D10538" s="11"/>
      <c r="E10538" s="11"/>
      <c r="F10538" s="9"/>
      <c r="G10538" s="9"/>
      <c r="H10538" s="9"/>
      <c r="I10538" s="9"/>
      <c r="J10538" s="9"/>
      <c r="K10538" s="9"/>
      <c r="L10538" s="9"/>
      <c r="M10538" s="9"/>
      <c r="N10538" s="9"/>
      <c r="O10538" s="12"/>
      <c r="P10538" s="9"/>
      <c r="Q10538" s="9"/>
    </row>
    <row r="10539" spans="1:17" x14ac:dyDescent="0.2">
      <c r="A10539" s="9"/>
      <c r="B10539" s="10"/>
      <c r="C10539" s="9"/>
      <c r="D10539" s="11"/>
      <c r="E10539" s="11"/>
      <c r="F10539" s="9"/>
      <c r="G10539" s="9"/>
      <c r="H10539" s="9"/>
      <c r="I10539" s="9"/>
      <c r="J10539" s="9"/>
      <c r="K10539" s="9"/>
      <c r="L10539" s="9"/>
      <c r="M10539" s="9"/>
      <c r="N10539" s="9"/>
      <c r="O10539" s="12"/>
      <c r="P10539" s="9"/>
      <c r="Q10539" s="9"/>
    </row>
    <row r="10540" spans="1:17" x14ac:dyDescent="0.2">
      <c r="A10540" s="9"/>
      <c r="B10540" s="10"/>
      <c r="C10540" s="9"/>
      <c r="D10540" s="11"/>
      <c r="E10540" s="11"/>
      <c r="F10540" s="9"/>
      <c r="G10540" s="9"/>
      <c r="H10540" s="9"/>
      <c r="I10540" s="9"/>
      <c r="J10540" s="9"/>
      <c r="K10540" s="9"/>
      <c r="L10540" s="9"/>
      <c r="M10540" s="9"/>
      <c r="N10540" s="9"/>
      <c r="O10540" s="12"/>
      <c r="P10540" s="9"/>
      <c r="Q10540" s="9"/>
    </row>
    <row r="10541" spans="1:17" x14ac:dyDescent="0.2">
      <c r="A10541" s="9"/>
      <c r="B10541" s="10"/>
      <c r="C10541" s="9"/>
      <c r="D10541" s="11"/>
      <c r="E10541" s="11"/>
      <c r="F10541" s="9"/>
      <c r="G10541" s="9"/>
      <c r="H10541" s="9"/>
      <c r="I10541" s="9"/>
      <c r="J10541" s="9"/>
      <c r="K10541" s="9"/>
      <c r="L10541" s="9"/>
      <c r="M10541" s="9"/>
      <c r="N10541" s="9"/>
      <c r="O10541" s="12"/>
      <c r="P10541" s="9"/>
      <c r="Q10541" s="9"/>
    </row>
    <row r="10542" spans="1:17" x14ac:dyDescent="0.2">
      <c r="A10542" s="9"/>
      <c r="B10542" s="10"/>
      <c r="C10542" s="9"/>
      <c r="D10542" s="11"/>
      <c r="E10542" s="11"/>
      <c r="F10542" s="9"/>
      <c r="G10542" s="9"/>
      <c r="H10542" s="9"/>
      <c r="I10542" s="9"/>
      <c r="J10542" s="9"/>
      <c r="K10542" s="9"/>
      <c r="L10542" s="9"/>
      <c r="M10542" s="9"/>
      <c r="N10542" s="9"/>
      <c r="O10542" s="12"/>
      <c r="P10542" s="9"/>
      <c r="Q10542" s="9"/>
    </row>
    <row r="10543" spans="1:17" x14ac:dyDescent="0.2">
      <c r="A10543" s="9"/>
      <c r="B10543" s="10"/>
      <c r="C10543" s="9"/>
      <c r="D10543" s="11"/>
      <c r="E10543" s="11"/>
      <c r="F10543" s="9"/>
      <c r="G10543" s="9"/>
      <c r="H10543" s="9"/>
      <c r="I10543" s="9"/>
      <c r="J10543" s="9"/>
      <c r="K10543" s="9"/>
      <c r="L10543" s="9"/>
      <c r="M10543" s="9"/>
      <c r="N10543" s="9"/>
      <c r="O10543" s="12"/>
      <c r="P10543" s="9"/>
      <c r="Q10543" s="9"/>
    </row>
    <row r="10544" spans="1:17" x14ac:dyDescent="0.2">
      <c r="A10544" s="9"/>
      <c r="B10544" s="10"/>
      <c r="C10544" s="9"/>
      <c r="D10544" s="11"/>
      <c r="E10544" s="11"/>
      <c r="F10544" s="9"/>
      <c r="G10544" s="9"/>
      <c r="H10544" s="9"/>
      <c r="I10544" s="9"/>
      <c r="J10544" s="9"/>
      <c r="K10544" s="9"/>
      <c r="L10544" s="9"/>
      <c r="M10544" s="9"/>
      <c r="N10544" s="9"/>
      <c r="O10544" s="12"/>
      <c r="P10544" s="9"/>
      <c r="Q10544" s="9"/>
    </row>
    <row r="10545" spans="1:17" x14ac:dyDescent="0.2">
      <c r="A10545" s="9"/>
      <c r="B10545" s="10"/>
      <c r="C10545" s="9"/>
      <c r="D10545" s="11"/>
      <c r="E10545" s="11"/>
      <c r="F10545" s="9"/>
      <c r="G10545" s="9"/>
      <c r="H10545" s="9"/>
      <c r="I10545" s="9"/>
      <c r="J10545" s="9"/>
      <c r="K10545" s="9"/>
      <c r="L10545" s="9"/>
      <c r="M10545" s="9"/>
      <c r="N10545" s="9"/>
      <c r="O10545" s="12"/>
      <c r="P10545" s="9"/>
      <c r="Q10545" s="9"/>
    </row>
    <row r="10546" spans="1:17" x14ac:dyDescent="0.2">
      <c r="A10546" s="9"/>
      <c r="B10546" s="10"/>
      <c r="C10546" s="9"/>
      <c r="D10546" s="11"/>
      <c r="E10546" s="11"/>
      <c r="F10546" s="9"/>
      <c r="G10546" s="9"/>
      <c r="H10546" s="9"/>
      <c r="I10546" s="9"/>
      <c r="J10546" s="9"/>
      <c r="K10546" s="9"/>
      <c r="L10546" s="9"/>
      <c r="M10546" s="9"/>
      <c r="N10546" s="9"/>
      <c r="O10546" s="12"/>
      <c r="P10546" s="9"/>
      <c r="Q10546" s="9"/>
    </row>
    <row r="10547" spans="1:17" x14ac:dyDescent="0.2">
      <c r="A10547" s="9"/>
      <c r="B10547" s="10"/>
      <c r="C10547" s="9"/>
      <c r="D10547" s="11"/>
      <c r="E10547" s="11"/>
      <c r="F10547" s="9"/>
      <c r="G10547" s="9"/>
      <c r="H10547" s="9"/>
      <c r="I10547" s="9"/>
      <c r="J10547" s="9"/>
      <c r="K10547" s="9"/>
      <c r="L10547" s="9"/>
      <c r="M10547" s="9"/>
      <c r="N10547" s="9"/>
      <c r="O10547" s="12"/>
      <c r="P10547" s="9"/>
      <c r="Q10547" s="9"/>
    </row>
    <row r="10548" spans="1:17" x14ac:dyDescent="0.2">
      <c r="A10548" s="9"/>
      <c r="B10548" s="10"/>
      <c r="C10548" s="9"/>
      <c r="D10548" s="11"/>
      <c r="E10548" s="11"/>
      <c r="F10548" s="9"/>
      <c r="G10548" s="9"/>
      <c r="H10548" s="9"/>
      <c r="I10548" s="9"/>
      <c r="J10548" s="9"/>
      <c r="K10548" s="9"/>
      <c r="L10548" s="9"/>
      <c r="M10548" s="9"/>
      <c r="N10548" s="9"/>
      <c r="O10548" s="12"/>
      <c r="P10548" s="9"/>
      <c r="Q10548" s="9"/>
    </row>
    <row r="10549" spans="1:17" x14ac:dyDescent="0.2">
      <c r="A10549" s="9"/>
      <c r="B10549" s="10"/>
      <c r="C10549" s="9"/>
      <c r="D10549" s="11"/>
      <c r="E10549" s="11"/>
      <c r="F10549" s="9"/>
      <c r="G10549" s="9"/>
      <c r="H10549" s="9"/>
      <c r="I10549" s="9"/>
      <c r="J10549" s="9"/>
      <c r="K10549" s="9"/>
      <c r="L10549" s="9"/>
      <c r="M10549" s="9"/>
      <c r="N10549" s="9"/>
      <c r="O10549" s="12"/>
      <c r="P10549" s="9"/>
      <c r="Q10549" s="9"/>
    </row>
    <row r="10550" spans="1:17" x14ac:dyDescent="0.2">
      <c r="A10550" s="9"/>
      <c r="B10550" s="10"/>
      <c r="C10550" s="9"/>
      <c r="D10550" s="11"/>
      <c r="E10550" s="11"/>
      <c r="F10550" s="9"/>
      <c r="G10550" s="9"/>
      <c r="H10550" s="9"/>
      <c r="I10550" s="9"/>
      <c r="J10550" s="9"/>
      <c r="K10550" s="9"/>
      <c r="L10550" s="9"/>
      <c r="M10550" s="9"/>
      <c r="N10550" s="9"/>
      <c r="O10550" s="12"/>
      <c r="P10550" s="9"/>
      <c r="Q10550" s="9"/>
    </row>
    <row r="10551" spans="1:17" x14ac:dyDescent="0.2">
      <c r="A10551" s="9"/>
      <c r="B10551" s="10"/>
      <c r="C10551" s="9"/>
      <c r="D10551" s="11"/>
      <c r="E10551" s="11"/>
      <c r="F10551" s="9"/>
      <c r="G10551" s="9"/>
      <c r="H10551" s="9"/>
      <c r="I10551" s="9"/>
      <c r="J10551" s="9"/>
      <c r="K10551" s="9"/>
      <c r="L10551" s="9"/>
      <c r="M10551" s="9"/>
      <c r="N10551" s="9"/>
      <c r="O10551" s="12"/>
      <c r="P10551" s="9"/>
      <c r="Q10551" s="9"/>
    </row>
    <row r="10552" spans="1:17" x14ac:dyDescent="0.2">
      <c r="A10552" s="9"/>
      <c r="B10552" s="10"/>
      <c r="C10552" s="9"/>
      <c r="D10552" s="11"/>
      <c r="E10552" s="11"/>
      <c r="F10552" s="9"/>
      <c r="G10552" s="9"/>
      <c r="H10552" s="9"/>
      <c r="I10552" s="9"/>
      <c r="J10552" s="9"/>
      <c r="K10552" s="9"/>
      <c r="L10552" s="9"/>
      <c r="M10552" s="9"/>
      <c r="N10552" s="9"/>
      <c r="O10552" s="12"/>
      <c r="P10552" s="9"/>
      <c r="Q10552" s="9"/>
    </row>
    <row r="10553" spans="1:17" x14ac:dyDescent="0.2">
      <c r="A10553" s="9"/>
      <c r="B10553" s="10"/>
      <c r="C10553" s="9"/>
      <c r="D10553" s="11"/>
      <c r="E10553" s="11"/>
      <c r="F10553" s="9"/>
      <c r="G10553" s="9"/>
      <c r="H10553" s="9"/>
      <c r="I10553" s="9"/>
      <c r="J10553" s="9"/>
      <c r="K10553" s="9"/>
      <c r="L10553" s="9"/>
      <c r="M10553" s="9"/>
      <c r="N10553" s="9"/>
      <c r="O10553" s="12"/>
      <c r="P10553" s="9"/>
      <c r="Q10553" s="9"/>
    </row>
    <row r="10554" spans="1:17" x14ac:dyDescent="0.2">
      <c r="A10554" s="9"/>
      <c r="B10554" s="10"/>
      <c r="C10554" s="9"/>
      <c r="D10554" s="11"/>
      <c r="E10554" s="11"/>
      <c r="F10554" s="9"/>
      <c r="G10554" s="9"/>
      <c r="H10554" s="9"/>
      <c r="I10554" s="9"/>
      <c r="J10554" s="9"/>
      <c r="K10554" s="9"/>
      <c r="L10554" s="9"/>
      <c r="M10554" s="9"/>
      <c r="N10554" s="9"/>
      <c r="O10554" s="12"/>
      <c r="P10554" s="9"/>
      <c r="Q10554" s="9"/>
    </row>
    <row r="10555" spans="1:17" x14ac:dyDescent="0.2">
      <c r="A10555" s="9"/>
      <c r="B10555" s="10"/>
      <c r="C10555" s="9"/>
      <c r="D10555" s="11"/>
      <c r="E10555" s="11"/>
      <c r="F10555" s="9"/>
      <c r="G10555" s="9"/>
      <c r="H10555" s="9"/>
      <c r="I10555" s="9"/>
      <c r="J10555" s="9"/>
      <c r="K10555" s="9"/>
      <c r="L10555" s="9"/>
      <c r="M10555" s="9"/>
      <c r="N10555" s="9"/>
      <c r="O10555" s="12"/>
      <c r="P10555" s="9"/>
      <c r="Q10555" s="9"/>
    </row>
    <row r="10556" spans="1:17" x14ac:dyDescent="0.2">
      <c r="A10556" s="9"/>
      <c r="B10556" s="10"/>
      <c r="C10556" s="9"/>
      <c r="D10556" s="11"/>
      <c r="E10556" s="11"/>
      <c r="F10556" s="9"/>
      <c r="G10556" s="9"/>
      <c r="H10556" s="9"/>
      <c r="I10556" s="9"/>
      <c r="J10556" s="9"/>
      <c r="K10556" s="9"/>
      <c r="L10556" s="9"/>
      <c r="M10556" s="9"/>
      <c r="N10556" s="9"/>
      <c r="O10556" s="12"/>
      <c r="P10556" s="9"/>
      <c r="Q10556" s="9"/>
    </row>
    <row r="10557" spans="1:17" x14ac:dyDescent="0.2">
      <c r="A10557" s="9"/>
      <c r="B10557" s="10"/>
      <c r="C10557" s="9"/>
      <c r="D10557" s="11"/>
      <c r="E10557" s="11"/>
      <c r="F10557" s="9"/>
      <c r="G10557" s="9"/>
      <c r="H10557" s="9"/>
      <c r="I10557" s="9"/>
      <c r="J10557" s="9"/>
      <c r="K10557" s="9"/>
      <c r="L10557" s="9"/>
      <c r="M10557" s="9"/>
      <c r="N10557" s="9"/>
      <c r="O10557" s="12"/>
      <c r="P10557" s="9"/>
      <c r="Q10557" s="9"/>
    </row>
    <row r="10558" spans="1:17" x14ac:dyDescent="0.2">
      <c r="A10558" s="9"/>
      <c r="B10558" s="10"/>
      <c r="C10558" s="9"/>
      <c r="D10558" s="11"/>
      <c r="E10558" s="11"/>
      <c r="F10558" s="9"/>
      <c r="G10558" s="9"/>
      <c r="H10558" s="9"/>
      <c r="I10558" s="9"/>
      <c r="J10558" s="9"/>
      <c r="K10558" s="9"/>
      <c r="L10558" s="9"/>
      <c r="M10558" s="9"/>
      <c r="N10558" s="9"/>
      <c r="O10558" s="12"/>
      <c r="P10558" s="9"/>
      <c r="Q10558" s="9"/>
    </row>
    <row r="10559" spans="1:17" x14ac:dyDescent="0.2">
      <c r="A10559" s="9"/>
      <c r="B10559" s="10"/>
      <c r="C10559" s="9"/>
      <c r="D10559" s="11"/>
      <c r="E10559" s="11"/>
      <c r="F10559" s="9"/>
      <c r="G10559" s="9"/>
      <c r="H10559" s="9"/>
      <c r="I10559" s="9"/>
      <c r="J10559" s="9"/>
      <c r="K10559" s="9"/>
      <c r="L10559" s="9"/>
      <c r="M10559" s="9"/>
      <c r="N10559" s="9"/>
      <c r="O10559" s="12"/>
      <c r="P10559" s="9"/>
      <c r="Q10559" s="9"/>
    </row>
    <row r="10560" spans="1:17" x14ac:dyDescent="0.2">
      <c r="A10560" s="9"/>
      <c r="B10560" s="10"/>
      <c r="C10560" s="9"/>
      <c r="D10560" s="11"/>
      <c r="E10560" s="11"/>
      <c r="F10560" s="9"/>
      <c r="G10560" s="9"/>
      <c r="H10560" s="9"/>
      <c r="I10560" s="9"/>
      <c r="J10560" s="9"/>
      <c r="K10560" s="9"/>
      <c r="L10560" s="9"/>
      <c r="M10560" s="9"/>
      <c r="N10560" s="9"/>
      <c r="O10560" s="12"/>
      <c r="P10560" s="9"/>
      <c r="Q10560" s="9"/>
    </row>
    <row r="10561" spans="1:17" x14ac:dyDescent="0.2">
      <c r="A10561" s="9"/>
      <c r="B10561" s="10"/>
      <c r="C10561" s="9"/>
      <c r="D10561" s="11"/>
      <c r="E10561" s="11"/>
      <c r="F10561" s="9"/>
      <c r="G10561" s="9"/>
      <c r="H10561" s="9"/>
      <c r="I10561" s="9"/>
      <c r="J10561" s="9"/>
      <c r="K10561" s="9"/>
      <c r="L10561" s="9"/>
      <c r="M10561" s="9"/>
      <c r="N10561" s="9"/>
      <c r="O10561" s="12"/>
      <c r="P10561" s="9"/>
      <c r="Q10561" s="9"/>
    </row>
    <row r="10562" spans="1:17" x14ac:dyDescent="0.2">
      <c r="A10562" s="9"/>
      <c r="B10562" s="10"/>
      <c r="C10562" s="9"/>
      <c r="D10562" s="11"/>
      <c r="E10562" s="11"/>
      <c r="F10562" s="9"/>
      <c r="G10562" s="9"/>
      <c r="H10562" s="9"/>
      <c r="I10562" s="9"/>
      <c r="J10562" s="9"/>
      <c r="K10562" s="9"/>
      <c r="L10562" s="9"/>
      <c r="M10562" s="9"/>
      <c r="N10562" s="9"/>
      <c r="O10562" s="12"/>
      <c r="P10562" s="9"/>
      <c r="Q10562" s="9"/>
    </row>
    <row r="10563" spans="1:17" x14ac:dyDescent="0.2">
      <c r="A10563" s="9"/>
      <c r="B10563" s="10"/>
      <c r="C10563" s="9"/>
      <c r="D10563" s="11"/>
      <c r="E10563" s="11"/>
      <c r="F10563" s="9"/>
      <c r="G10563" s="9"/>
      <c r="H10563" s="9"/>
      <c r="I10563" s="9"/>
      <c r="J10563" s="9"/>
      <c r="K10563" s="9"/>
      <c r="L10563" s="9"/>
      <c r="M10563" s="9"/>
      <c r="N10563" s="9"/>
      <c r="O10563" s="12"/>
      <c r="P10563" s="9"/>
      <c r="Q10563" s="9"/>
    </row>
    <row r="10564" spans="1:17" x14ac:dyDescent="0.2">
      <c r="A10564" s="9"/>
      <c r="B10564" s="10"/>
      <c r="C10564" s="9"/>
      <c r="D10564" s="11"/>
      <c r="E10564" s="11"/>
      <c r="F10564" s="9"/>
      <c r="G10564" s="9"/>
      <c r="H10564" s="9"/>
      <c r="I10564" s="9"/>
      <c r="J10564" s="9"/>
      <c r="K10564" s="9"/>
      <c r="L10564" s="9"/>
      <c r="M10564" s="9"/>
      <c r="N10564" s="9"/>
      <c r="O10564" s="12"/>
      <c r="P10564" s="9"/>
      <c r="Q10564" s="9"/>
    </row>
    <row r="10565" spans="1:17" x14ac:dyDescent="0.2">
      <c r="A10565" s="9"/>
      <c r="B10565" s="10"/>
      <c r="C10565" s="9"/>
      <c r="D10565" s="11"/>
      <c r="E10565" s="11"/>
      <c r="F10565" s="9"/>
      <c r="G10565" s="9"/>
      <c r="H10565" s="9"/>
      <c r="I10565" s="9"/>
      <c r="J10565" s="9"/>
      <c r="K10565" s="9"/>
      <c r="L10565" s="9"/>
      <c r="M10565" s="9"/>
      <c r="N10565" s="9"/>
      <c r="O10565" s="12"/>
      <c r="P10565" s="9"/>
      <c r="Q10565" s="9"/>
    </row>
    <row r="10566" spans="1:17" x14ac:dyDescent="0.2">
      <c r="A10566" s="9"/>
      <c r="B10566" s="10"/>
      <c r="C10566" s="9"/>
      <c r="D10566" s="11"/>
      <c r="E10566" s="11"/>
      <c r="F10566" s="9"/>
      <c r="G10566" s="9"/>
      <c r="H10566" s="9"/>
      <c r="I10566" s="9"/>
      <c r="J10566" s="9"/>
      <c r="K10566" s="9"/>
      <c r="L10566" s="9"/>
      <c r="M10566" s="9"/>
      <c r="N10566" s="9"/>
      <c r="O10566" s="12"/>
      <c r="P10566" s="9"/>
      <c r="Q10566" s="9"/>
    </row>
    <row r="10567" spans="1:17" x14ac:dyDescent="0.2">
      <c r="A10567" s="9"/>
      <c r="B10567" s="10"/>
      <c r="C10567" s="9"/>
      <c r="D10567" s="11"/>
      <c r="E10567" s="11"/>
      <c r="F10567" s="9"/>
      <c r="G10567" s="9"/>
      <c r="H10567" s="9"/>
      <c r="I10567" s="9"/>
      <c r="J10567" s="9"/>
      <c r="K10567" s="9"/>
      <c r="L10567" s="9"/>
      <c r="M10567" s="9"/>
      <c r="N10567" s="9"/>
      <c r="O10567" s="12"/>
      <c r="P10567" s="9"/>
      <c r="Q10567" s="9"/>
    </row>
    <row r="10568" spans="1:17" x14ac:dyDescent="0.2">
      <c r="A10568" s="9"/>
      <c r="B10568" s="10"/>
      <c r="C10568" s="9"/>
      <c r="D10568" s="11"/>
      <c r="E10568" s="11"/>
      <c r="F10568" s="9"/>
      <c r="G10568" s="9"/>
      <c r="H10568" s="9"/>
      <c r="I10568" s="9"/>
      <c r="J10568" s="9"/>
      <c r="K10568" s="9"/>
      <c r="L10568" s="9"/>
      <c r="M10568" s="9"/>
      <c r="N10568" s="9"/>
      <c r="O10568" s="12"/>
      <c r="P10568" s="9"/>
      <c r="Q10568" s="9"/>
    </row>
    <row r="10569" spans="1:17" x14ac:dyDescent="0.2">
      <c r="A10569" s="9"/>
      <c r="B10569" s="10"/>
      <c r="C10569" s="9"/>
      <c r="D10569" s="11"/>
      <c r="E10569" s="11"/>
      <c r="F10569" s="9"/>
      <c r="G10569" s="9"/>
      <c r="H10569" s="9"/>
      <c r="I10569" s="9"/>
      <c r="J10569" s="9"/>
      <c r="K10569" s="9"/>
      <c r="L10569" s="9"/>
      <c r="M10569" s="9"/>
      <c r="N10569" s="9"/>
      <c r="O10569" s="12"/>
      <c r="P10569" s="9"/>
      <c r="Q10569" s="9"/>
    </row>
    <row r="10570" spans="1:17" x14ac:dyDescent="0.2">
      <c r="A10570" s="9"/>
      <c r="B10570" s="10"/>
      <c r="C10570" s="9"/>
      <c r="D10570" s="11"/>
      <c r="E10570" s="11"/>
      <c r="F10570" s="9"/>
      <c r="G10570" s="9"/>
      <c r="H10570" s="9"/>
      <c r="I10570" s="9"/>
      <c r="J10570" s="9"/>
      <c r="K10570" s="9"/>
      <c r="L10570" s="9"/>
      <c r="M10570" s="9"/>
      <c r="N10570" s="9"/>
      <c r="O10570" s="12"/>
      <c r="P10570" s="9"/>
      <c r="Q10570" s="9"/>
    </row>
    <row r="10571" spans="1:17" x14ac:dyDescent="0.2">
      <c r="A10571" s="9"/>
      <c r="B10571" s="10"/>
      <c r="C10571" s="9"/>
      <c r="D10571" s="11"/>
      <c r="E10571" s="11"/>
      <c r="F10571" s="9"/>
      <c r="G10571" s="9"/>
      <c r="H10571" s="9"/>
      <c r="I10571" s="9"/>
      <c r="J10571" s="9"/>
      <c r="K10571" s="9"/>
      <c r="L10571" s="9"/>
      <c r="M10571" s="9"/>
      <c r="N10571" s="9"/>
      <c r="O10571" s="12"/>
      <c r="P10571" s="9"/>
      <c r="Q10571" s="9"/>
    </row>
    <row r="10572" spans="1:17" x14ac:dyDescent="0.2">
      <c r="A10572" s="9"/>
      <c r="B10572" s="10"/>
      <c r="C10572" s="9"/>
      <c r="D10572" s="11"/>
      <c r="E10572" s="11"/>
      <c r="F10572" s="9"/>
      <c r="G10572" s="9"/>
      <c r="H10572" s="9"/>
      <c r="I10572" s="9"/>
      <c r="J10572" s="9"/>
      <c r="K10572" s="9"/>
      <c r="L10572" s="9"/>
      <c r="M10572" s="9"/>
      <c r="N10572" s="9"/>
      <c r="O10572" s="12"/>
      <c r="P10572" s="9"/>
      <c r="Q10572" s="9"/>
    </row>
    <row r="10573" spans="1:17" x14ac:dyDescent="0.2">
      <c r="A10573" s="9"/>
      <c r="B10573" s="10"/>
      <c r="C10573" s="9"/>
      <c r="D10573" s="11"/>
      <c r="E10573" s="11"/>
      <c r="F10573" s="9"/>
      <c r="G10573" s="9"/>
      <c r="H10573" s="9"/>
      <c r="I10573" s="9"/>
      <c r="J10573" s="9"/>
      <c r="K10573" s="9"/>
      <c r="L10573" s="9"/>
      <c r="M10573" s="9"/>
      <c r="N10573" s="9"/>
      <c r="O10573" s="12"/>
      <c r="P10573" s="9"/>
      <c r="Q10573" s="9"/>
    </row>
    <row r="10574" spans="1:17" x14ac:dyDescent="0.2">
      <c r="A10574" s="9"/>
      <c r="B10574" s="10"/>
      <c r="C10574" s="9"/>
      <c r="D10574" s="11"/>
      <c r="E10574" s="11"/>
      <c r="F10574" s="9"/>
      <c r="G10574" s="9"/>
      <c r="H10574" s="9"/>
      <c r="I10574" s="9"/>
      <c r="J10574" s="9"/>
      <c r="K10574" s="9"/>
      <c r="L10574" s="9"/>
      <c r="M10574" s="9"/>
      <c r="N10574" s="9"/>
      <c r="O10574" s="12"/>
      <c r="P10574" s="9"/>
      <c r="Q10574" s="9"/>
    </row>
    <row r="10575" spans="1:17" x14ac:dyDescent="0.2">
      <c r="A10575" s="9"/>
      <c r="B10575" s="10"/>
      <c r="C10575" s="9"/>
      <c r="D10575" s="11"/>
      <c r="E10575" s="11"/>
      <c r="F10575" s="9"/>
      <c r="G10575" s="9"/>
      <c r="H10575" s="9"/>
      <c r="I10575" s="9"/>
      <c r="J10575" s="9"/>
      <c r="K10575" s="9"/>
      <c r="L10575" s="9"/>
      <c r="M10575" s="9"/>
      <c r="N10575" s="9"/>
      <c r="O10575" s="12"/>
      <c r="P10575" s="9"/>
      <c r="Q10575" s="9"/>
    </row>
    <row r="10576" spans="1:17" x14ac:dyDescent="0.2">
      <c r="A10576" s="9"/>
      <c r="B10576" s="10"/>
      <c r="C10576" s="9"/>
      <c r="D10576" s="11"/>
      <c r="E10576" s="11"/>
      <c r="F10576" s="9"/>
      <c r="G10576" s="9"/>
      <c r="H10576" s="9"/>
      <c r="I10576" s="9"/>
      <c r="J10576" s="9"/>
      <c r="K10576" s="9"/>
      <c r="L10576" s="9"/>
      <c r="M10576" s="9"/>
      <c r="N10576" s="9"/>
      <c r="O10576" s="12"/>
      <c r="P10576" s="9"/>
      <c r="Q10576" s="9"/>
    </row>
    <row r="10577" spans="1:17" x14ac:dyDescent="0.2">
      <c r="A10577" s="9"/>
      <c r="B10577" s="10"/>
      <c r="C10577" s="9"/>
      <c r="D10577" s="11"/>
      <c r="E10577" s="11"/>
      <c r="F10577" s="9"/>
      <c r="G10577" s="9"/>
      <c r="H10577" s="9"/>
      <c r="I10577" s="9"/>
      <c r="J10577" s="9"/>
      <c r="K10577" s="9"/>
      <c r="L10577" s="9"/>
      <c r="M10577" s="9"/>
      <c r="N10577" s="9"/>
      <c r="O10577" s="12"/>
      <c r="P10577" s="9"/>
      <c r="Q10577" s="9"/>
    </row>
    <row r="10578" spans="1:17" x14ac:dyDescent="0.2">
      <c r="A10578" s="9"/>
      <c r="B10578" s="10"/>
      <c r="C10578" s="9"/>
      <c r="D10578" s="11"/>
      <c r="E10578" s="11"/>
      <c r="F10578" s="9"/>
      <c r="G10578" s="9"/>
      <c r="H10578" s="9"/>
      <c r="I10578" s="9"/>
      <c r="J10578" s="9"/>
      <c r="K10578" s="9"/>
      <c r="L10578" s="9"/>
      <c r="M10578" s="9"/>
      <c r="N10578" s="9"/>
      <c r="O10578" s="12"/>
      <c r="P10578" s="9"/>
      <c r="Q10578" s="9"/>
    </row>
    <row r="10579" spans="1:17" x14ac:dyDescent="0.2">
      <c r="A10579" s="9"/>
      <c r="B10579" s="10"/>
      <c r="C10579" s="9"/>
      <c r="D10579" s="11"/>
      <c r="E10579" s="11"/>
      <c r="F10579" s="9"/>
      <c r="G10579" s="9"/>
      <c r="H10579" s="9"/>
      <c r="I10579" s="9"/>
      <c r="J10579" s="9"/>
      <c r="K10579" s="9"/>
      <c r="L10579" s="9"/>
      <c r="M10579" s="9"/>
      <c r="N10579" s="9"/>
      <c r="O10579" s="12"/>
      <c r="P10579" s="9"/>
      <c r="Q10579" s="9"/>
    </row>
    <row r="10580" spans="1:17" x14ac:dyDescent="0.2">
      <c r="A10580" s="9"/>
      <c r="B10580" s="10"/>
      <c r="C10580" s="9"/>
      <c r="D10580" s="11"/>
      <c r="E10580" s="11"/>
      <c r="F10580" s="9"/>
      <c r="G10580" s="9"/>
      <c r="H10580" s="9"/>
      <c r="I10580" s="9"/>
      <c r="J10580" s="9"/>
      <c r="K10580" s="9"/>
      <c r="L10580" s="9"/>
      <c r="M10580" s="9"/>
      <c r="N10580" s="9"/>
      <c r="O10580" s="12"/>
      <c r="P10580" s="9"/>
      <c r="Q10580" s="9"/>
    </row>
    <row r="10581" spans="1:17" x14ac:dyDescent="0.2">
      <c r="A10581" s="9"/>
      <c r="B10581" s="10"/>
      <c r="C10581" s="9"/>
      <c r="D10581" s="11"/>
      <c r="E10581" s="11"/>
      <c r="F10581" s="9"/>
      <c r="G10581" s="9"/>
      <c r="H10581" s="9"/>
      <c r="I10581" s="9"/>
      <c r="J10581" s="9"/>
      <c r="K10581" s="9"/>
      <c r="L10581" s="9"/>
      <c r="M10581" s="9"/>
      <c r="N10581" s="9"/>
      <c r="O10581" s="12"/>
      <c r="P10581" s="9"/>
      <c r="Q10581" s="9"/>
    </row>
    <row r="10582" spans="1:17" x14ac:dyDescent="0.2">
      <c r="A10582" s="9"/>
      <c r="B10582" s="10"/>
      <c r="C10582" s="9"/>
      <c r="D10582" s="11"/>
      <c r="E10582" s="11"/>
      <c r="F10582" s="9"/>
      <c r="G10582" s="9"/>
      <c r="H10582" s="9"/>
      <c r="I10582" s="9"/>
      <c r="J10582" s="9"/>
      <c r="K10582" s="9"/>
      <c r="L10582" s="9"/>
      <c r="M10582" s="9"/>
      <c r="N10582" s="9"/>
      <c r="O10582" s="12"/>
      <c r="P10582" s="9"/>
      <c r="Q10582" s="9"/>
    </row>
    <row r="10583" spans="1:17" x14ac:dyDescent="0.2">
      <c r="A10583" s="9"/>
      <c r="B10583" s="10"/>
      <c r="C10583" s="9"/>
      <c r="D10583" s="11"/>
      <c r="E10583" s="11"/>
      <c r="F10583" s="9"/>
      <c r="G10583" s="9"/>
      <c r="H10583" s="9"/>
      <c r="I10583" s="9"/>
      <c r="J10583" s="9"/>
      <c r="K10583" s="9"/>
      <c r="L10583" s="9"/>
      <c r="M10583" s="9"/>
      <c r="N10583" s="9"/>
      <c r="O10583" s="12"/>
      <c r="P10583" s="9"/>
      <c r="Q10583" s="9"/>
    </row>
    <row r="10584" spans="1:17" x14ac:dyDescent="0.2">
      <c r="A10584" s="9"/>
      <c r="B10584" s="10"/>
      <c r="C10584" s="9"/>
      <c r="D10584" s="11"/>
      <c r="E10584" s="11"/>
      <c r="F10584" s="9"/>
      <c r="G10584" s="9"/>
      <c r="H10584" s="9"/>
      <c r="I10584" s="9"/>
      <c r="J10584" s="9"/>
      <c r="K10584" s="9"/>
      <c r="L10584" s="9"/>
      <c r="M10584" s="9"/>
      <c r="N10584" s="9"/>
      <c r="O10584" s="12"/>
      <c r="P10584" s="9"/>
      <c r="Q10584" s="9"/>
    </row>
    <row r="10585" spans="1:17" x14ac:dyDescent="0.2">
      <c r="A10585" s="9"/>
      <c r="B10585" s="10"/>
      <c r="C10585" s="9"/>
      <c r="D10585" s="11"/>
      <c r="E10585" s="11"/>
      <c r="F10585" s="9"/>
      <c r="G10585" s="9"/>
      <c r="H10585" s="9"/>
      <c r="I10585" s="9"/>
      <c r="J10585" s="9"/>
      <c r="K10585" s="9"/>
      <c r="L10585" s="9"/>
      <c r="M10585" s="9"/>
      <c r="N10585" s="9"/>
      <c r="O10585" s="12"/>
      <c r="P10585" s="9"/>
      <c r="Q10585" s="9"/>
    </row>
    <row r="10586" spans="1:17" x14ac:dyDescent="0.2">
      <c r="A10586" s="9"/>
      <c r="B10586" s="10"/>
      <c r="C10586" s="9"/>
      <c r="D10586" s="11"/>
      <c r="E10586" s="11"/>
      <c r="F10586" s="9"/>
      <c r="G10586" s="9"/>
      <c r="H10586" s="9"/>
      <c r="I10586" s="9"/>
      <c r="J10586" s="9"/>
      <c r="K10586" s="9"/>
      <c r="L10586" s="9"/>
      <c r="M10586" s="9"/>
      <c r="N10586" s="9"/>
      <c r="O10586" s="12"/>
      <c r="P10586" s="9"/>
      <c r="Q10586" s="9"/>
    </row>
    <row r="10587" spans="1:17" x14ac:dyDescent="0.2">
      <c r="A10587" s="9"/>
      <c r="B10587" s="10"/>
      <c r="C10587" s="9"/>
      <c r="D10587" s="11"/>
      <c r="E10587" s="11"/>
      <c r="F10587" s="9"/>
      <c r="G10587" s="9"/>
      <c r="H10587" s="9"/>
      <c r="I10587" s="9"/>
      <c r="J10587" s="9"/>
      <c r="K10587" s="9"/>
      <c r="L10587" s="9"/>
      <c r="M10587" s="9"/>
      <c r="N10587" s="9"/>
      <c r="O10587" s="12"/>
      <c r="P10587" s="9"/>
      <c r="Q10587" s="9"/>
    </row>
    <row r="10588" spans="1:17" x14ac:dyDescent="0.2">
      <c r="A10588" s="9"/>
      <c r="B10588" s="10"/>
      <c r="C10588" s="9"/>
      <c r="D10588" s="11"/>
      <c r="E10588" s="11"/>
      <c r="F10588" s="9"/>
      <c r="G10588" s="9"/>
      <c r="H10588" s="9"/>
      <c r="I10588" s="9"/>
      <c r="J10588" s="9"/>
      <c r="K10588" s="9"/>
      <c r="L10588" s="9"/>
      <c r="M10588" s="9"/>
      <c r="N10588" s="9"/>
      <c r="O10588" s="12"/>
      <c r="P10588" s="9"/>
      <c r="Q10588" s="9"/>
    </row>
    <row r="10589" spans="1:17" x14ac:dyDescent="0.2">
      <c r="A10589" s="9"/>
      <c r="B10589" s="10"/>
      <c r="C10589" s="9"/>
      <c r="D10589" s="11"/>
      <c r="E10589" s="11"/>
      <c r="F10589" s="9"/>
      <c r="G10589" s="9"/>
      <c r="H10589" s="9"/>
      <c r="I10589" s="9"/>
      <c r="J10589" s="9"/>
      <c r="K10589" s="9"/>
      <c r="L10589" s="9"/>
      <c r="M10589" s="9"/>
      <c r="N10589" s="9"/>
      <c r="O10589" s="12"/>
      <c r="P10589" s="9"/>
      <c r="Q10589" s="9"/>
    </row>
    <row r="10590" spans="1:17" x14ac:dyDescent="0.2">
      <c r="A10590" s="9"/>
      <c r="B10590" s="10"/>
      <c r="C10590" s="9"/>
      <c r="D10590" s="11"/>
      <c r="E10590" s="11"/>
      <c r="F10590" s="9"/>
      <c r="G10590" s="9"/>
      <c r="H10590" s="9"/>
      <c r="I10590" s="9"/>
      <c r="J10590" s="9"/>
      <c r="K10590" s="9"/>
      <c r="L10590" s="9"/>
      <c r="M10590" s="9"/>
      <c r="N10590" s="9"/>
      <c r="O10590" s="12"/>
      <c r="P10590" s="9"/>
      <c r="Q10590" s="9"/>
    </row>
    <row r="10591" spans="1:17" x14ac:dyDescent="0.2">
      <c r="A10591" s="9"/>
      <c r="B10591" s="10"/>
      <c r="C10591" s="9"/>
      <c r="D10591" s="11"/>
      <c r="E10591" s="11"/>
      <c r="F10591" s="9"/>
      <c r="G10591" s="9"/>
      <c r="H10591" s="9"/>
      <c r="I10591" s="9"/>
      <c r="J10591" s="9"/>
      <c r="K10591" s="9"/>
      <c r="L10591" s="9"/>
      <c r="M10591" s="9"/>
      <c r="N10591" s="9"/>
      <c r="O10591" s="12"/>
      <c r="P10591" s="9"/>
      <c r="Q10591" s="9"/>
    </row>
    <row r="10592" spans="1:17" x14ac:dyDescent="0.2">
      <c r="A10592" s="9"/>
      <c r="B10592" s="10"/>
      <c r="C10592" s="9"/>
      <c r="D10592" s="11"/>
      <c r="E10592" s="11"/>
      <c r="F10592" s="9"/>
      <c r="G10592" s="9"/>
      <c r="H10592" s="9"/>
      <c r="I10592" s="9"/>
      <c r="J10592" s="9"/>
      <c r="K10592" s="9"/>
      <c r="L10592" s="9"/>
      <c r="M10592" s="9"/>
      <c r="N10592" s="9"/>
      <c r="O10592" s="12"/>
      <c r="P10592" s="9"/>
      <c r="Q10592" s="9"/>
    </row>
    <row r="10593" spans="1:17" x14ac:dyDescent="0.2">
      <c r="A10593" s="9"/>
      <c r="B10593" s="10"/>
      <c r="C10593" s="9"/>
      <c r="D10593" s="11"/>
      <c r="E10593" s="11"/>
      <c r="F10593" s="9"/>
      <c r="G10593" s="9"/>
      <c r="H10593" s="9"/>
      <c r="I10593" s="9"/>
      <c r="J10593" s="9"/>
      <c r="K10593" s="9"/>
      <c r="L10593" s="9"/>
      <c r="M10593" s="9"/>
      <c r="N10593" s="9"/>
      <c r="O10593" s="12"/>
      <c r="P10593" s="9"/>
      <c r="Q10593" s="9"/>
    </row>
    <row r="10594" spans="1:17" x14ac:dyDescent="0.2">
      <c r="A10594" s="9"/>
      <c r="B10594" s="10"/>
      <c r="C10594" s="9"/>
      <c r="D10594" s="11"/>
      <c r="E10594" s="11"/>
      <c r="F10594" s="9"/>
      <c r="G10594" s="9"/>
      <c r="H10594" s="9"/>
      <c r="I10594" s="9"/>
      <c r="J10594" s="9"/>
      <c r="K10594" s="9"/>
      <c r="L10594" s="9"/>
      <c r="M10594" s="9"/>
      <c r="N10594" s="9"/>
      <c r="O10594" s="12"/>
      <c r="P10594" s="9"/>
      <c r="Q10594" s="9"/>
    </row>
    <row r="10595" spans="1:17" x14ac:dyDescent="0.2">
      <c r="A10595" s="9"/>
      <c r="B10595" s="10"/>
      <c r="C10595" s="9"/>
      <c r="D10595" s="11"/>
      <c r="E10595" s="11"/>
      <c r="F10595" s="9"/>
      <c r="G10595" s="9"/>
      <c r="H10595" s="9"/>
      <c r="I10595" s="9"/>
      <c r="J10595" s="9"/>
      <c r="K10595" s="9"/>
      <c r="L10595" s="9"/>
      <c r="M10595" s="9"/>
      <c r="N10595" s="9"/>
      <c r="O10595" s="12"/>
      <c r="P10595" s="9"/>
      <c r="Q10595" s="9"/>
    </row>
    <row r="10596" spans="1:17" x14ac:dyDescent="0.2">
      <c r="A10596" s="9"/>
      <c r="B10596" s="10"/>
      <c r="C10596" s="9"/>
      <c r="D10596" s="11"/>
      <c r="E10596" s="11"/>
      <c r="F10596" s="9"/>
      <c r="G10596" s="9"/>
      <c r="H10596" s="9"/>
      <c r="I10596" s="9"/>
      <c r="J10596" s="9"/>
      <c r="K10596" s="9"/>
      <c r="L10596" s="9"/>
      <c r="M10596" s="9"/>
      <c r="N10596" s="9"/>
      <c r="O10596" s="12"/>
      <c r="P10596" s="9"/>
      <c r="Q10596" s="9"/>
    </row>
    <row r="10597" spans="1:17" x14ac:dyDescent="0.2">
      <c r="A10597" s="9"/>
      <c r="B10597" s="10"/>
      <c r="C10597" s="9"/>
      <c r="D10597" s="11"/>
      <c r="E10597" s="11"/>
      <c r="F10597" s="9"/>
      <c r="G10597" s="9"/>
      <c r="H10597" s="9"/>
      <c r="I10597" s="9"/>
      <c r="J10597" s="9"/>
      <c r="K10597" s="9"/>
      <c r="L10597" s="9"/>
      <c r="M10597" s="9"/>
      <c r="N10597" s="9"/>
      <c r="O10597" s="12"/>
      <c r="P10597" s="9"/>
      <c r="Q10597" s="9"/>
    </row>
    <row r="10598" spans="1:17" x14ac:dyDescent="0.2">
      <c r="A10598" s="9"/>
      <c r="B10598" s="10"/>
      <c r="C10598" s="9"/>
      <c r="D10598" s="11"/>
      <c r="E10598" s="11"/>
      <c r="F10598" s="9"/>
      <c r="G10598" s="9"/>
      <c r="H10598" s="9"/>
      <c r="I10598" s="9"/>
      <c r="J10598" s="9"/>
      <c r="K10598" s="9"/>
      <c r="L10598" s="9"/>
      <c r="M10598" s="9"/>
      <c r="N10598" s="9"/>
      <c r="O10598" s="12"/>
      <c r="P10598" s="9"/>
      <c r="Q10598" s="9"/>
    </row>
    <row r="10599" spans="1:17" x14ac:dyDescent="0.2">
      <c r="A10599" s="9"/>
      <c r="B10599" s="10"/>
      <c r="C10599" s="9"/>
      <c r="D10599" s="11"/>
      <c r="E10599" s="11"/>
      <c r="F10599" s="9"/>
      <c r="G10599" s="9"/>
      <c r="H10599" s="9"/>
      <c r="I10599" s="9"/>
      <c r="J10599" s="9"/>
      <c r="K10599" s="9"/>
      <c r="L10599" s="9"/>
      <c r="M10599" s="9"/>
      <c r="N10599" s="9"/>
      <c r="O10599" s="12"/>
      <c r="P10599" s="9"/>
      <c r="Q10599" s="9"/>
    </row>
    <row r="10600" spans="1:17" x14ac:dyDescent="0.2">
      <c r="A10600" s="9"/>
      <c r="B10600" s="10"/>
      <c r="C10600" s="9"/>
      <c r="D10600" s="11"/>
      <c r="E10600" s="11"/>
      <c r="F10600" s="9"/>
      <c r="G10600" s="9"/>
      <c r="H10600" s="9"/>
      <c r="I10600" s="9"/>
      <c r="J10600" s="9"/>
      <c r="K10600" s="9"/>
      <c r="L10600" s="9"/>
      <c r="M10600" s="9"/>
      <c r="N10600" s="9"/>
      <c r="O10600" s="12"/>
      <c r="P10600" s="9"/>
      <c r="Q10600" s="9"/>
    </row>
    <row r="10601" spans="1:17" x14ac:dyDescent="0.2">
      <c r="A10601" s="9"/>
      <c r="B10601" s="10"/>
      <c r="C10601" s="9"/>
      <c r="D10601" s="11"/>
      <c r="E10601" s="11"/>
      <c r="F10601" s="9"/>
      <c r="G10601" s="9"/>
      <c r="H10601" s="9"/>
      <c r="I10601" s="9"/>
      <c r="J10601" s="9"/>
      <c r="K10601" s="9"/>
      <c r="L10601" s="9"/>
      <c r="M10601" s="9"/>
      <c r="N10601" s="9"/>
      <c r="O10601" s="12"/>
      <c r="P10601" s="9"/>
      <c r="Q10601" s="9"/>
    </row>
    <row r="10602" spans="1:17" x14ac:dyDescent="0.2">
      <c r="A10602" s="9"/>
      <c r="B10602" s="10"/>
      <c r="C10602" s="9"/>
      <c r="D10602" s="11"/>
      <c r="E10602" s="11"/>
      <c r="F10602" s="9"/>
      <c r="G10602" s="9"/>
      <c r="H10602" s="9"/>
      <c r="I10602" s="9"/>
      <c r="J10602" s="9"/>
      <c r="K10602" s="9"/>
      <c r="L10602" s="9"/>
      <c r="M10602" s="9"/>
      <c r="N10602" s="9"/>
      <c r="O10602" s="12"/>
      <c r="P10602" s="9"/>
      <c r="Q10602" s="9"/>
    </row>
    <row r="10603" spans="1:17" x14ac:dyDescent="0.2">
      <c r="A10603" s="9"/>
      <c r="B10603" s="10"/>
      <c r="C10603" s="9"/>
      <c r="D10603" s="11"/>
      <c r="E10603" s="11"/>
      <c r="F10603" s="9"/>
      <c r="G10603" s="9"/>
      <c r="H10603" s="9"/>
      <c r="I10603" s="9"/>
      <c r="J10603" s="9"/>
      <c r="K10603" s="9"/>
      <c r="L10603" s="9"/>
      <c r="M10603" s="9"/>
      <c r="N10603" s="9"/>
      <c r="O10603" s="12"/>
      <c r="P10603" s="9"/>
      <c r="Q10603" s="9"/>
    </row>
  </sheetData>
  <sheetProtection formatCells="0" formatColumns="0" formatRows="0" insertColumns="0" insertRows="0" insertHyperlinks="0" deleteColumns="0" deleteRows="0" sort="0" autoFilter="0" pivotTables="0"/>
  <mergeCells count="1">
    <mergeCell ref="A1:Q1"/>
  </mergeCells>
  <dataValidations count="5">
    <dataValidation type="list" allowBlank="1" showInputMessage="1" showErrorMessage="1" sqref="I619:I10603 I616:I617 I609:I610 I614 I4:I187 I189:I604" xr:uid="{CC9CC99C-BCCC-46BE-8D55-8D7F322EC89B}">
      <formula1>INDIRECT("OrganisationOwnership[]")</formula1>
    </dataValidation>
    <dataValidation type="list" allowBlank="1" showInputMessage="1" showErrorMessage="1" sqref="K616:K617 K609:K610 K614 K4:K187 K189:K328 K330:K604 K619:K10603" xr:uid="{1949B8D3-2BA9-4D3D-BC3C-1B84587A60C7}">
      <formula1>INDIRECT("TypeOfPartner[]")</formula1>
    </dataValidation>
    <dataValidation type="list" allowBlank="1" showInputMessage="1" showErrorMessage="1" sqref="C4:C613 C615:C10603" xr:uid="{0751AEC6-F88B-4937-A0EC-A8B9FE9BFFB1}">
      <formula1>INDIRECT("TypeOfProject[]")</formula1>
    </dataValidation>
    <dataValidation type="list" errorStyle="warning" allowBlank="1" showInputMessage="1" showErrorMessage="1" sqref="K329" xr:uid="{2EEF1C07-B7D0-41E3-A0BA-601095C3E6CB}">
      <formula1>INDIRECT("TypeOfPartner[]")</formula1>
    </dataValidation>
    <dataValidation type="list" allowBlank="1" showInputMessage="1" showErrorMessage="1" sqref="J663:J10603" xr:uid="{4C9E3F98-189D-4D4D-8776-E37A9B0A5B54}">
      <formula1>INDIRECT("TypeOfOrganisation[Type of organisation (ENG)]")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8443-BAAB-44BC-9CFB-8A4D8F34FF24}">
  <sheetPr>
    <tabColor theme="7" tint="0.79998168889431442"/>
  </sheetPr>
  <dimension ref="A1:C12"/>
  <sheetViews>
    <sheetView zoomScale="85" zoomScaleNormal="85" workbookViewId="0">
      <selection activeCell="F34" sqref="F34"/>
    </sheetView>
  </sheetViews>
  <sheetFormatPr baseColWidth="10" defaultColWidth="8.83203125" defaultRowHeight="15" x14ac:dyDescent="0.2"/>
  <cols>
    <col min="1" max="1" width="24.5" bestFit="1" customWidth="1"/>
    <col min="2" max="2" width="16.6640625" bestFit="1" customWidth="1"/>
    <col min="3" max="3" width="18.1640625" bestFit="1" customWidth="1"/>
    <col min="4" max="5" width="20.5" bestFit="1" customWidth="1"/>
    <col min="6" max="6" width="18.5" bestFit="1" customWidth="1"/>
    <col min="7" max="7" width="10.5" bestFit="1" customWidth="1"/>
    <col min="8" max="8" width="16.5" bestFit="1" customWidth="1"/>
    <col min="9" max="9" width="10.5" bestFit="1" customWidth="1"/>
    <col min="10" max="10" width="11.5" bestFit="1" customWidth="1"/>
    <col min="11" max="11" width="19.1640625" bestFit="1" customWidth="1"/>
    <col min="12" max="12" width="25.1640625" bestFit="1" customWidth="1"/>
    <col min="13" max="13" width="13.5" bestFit="1" customWidth="1"/>
    <col min="14" max="14" width="19.5" bestFit="1" customWidth="1"/>
    <col min="15" max="15" width="11.83203125" bestFit="1" customWidth="1"/>
  </cols>
  <sheetData>
    <row r="1" spans="1:3" x14ac:dyDescent="0.2">
      <c r="A1" s="15" t="s">
        <v>127</v>
      </c>
      <c r="B1" s="15" t="s">
        <v>14</v>
      </c>
      <c r="C1" t="s">
        <v>936</v>
      </c>
    </row>
    <row r="2" spans="1:3" x14ac:dyDescent="0.2">
      <c r="A2" t="s">
        <v>134</v>
      </c>
      <c r="B2" t="s">
        <v>197</v>
      </c>
      <c r="C2">
        <v>2</v>
      </c>
    </row>
    <row r="3" spans="1:3" x14ac:dyDescent="0.2">
      <c r="A3" t="s">
        <v>134</v>
      </c>
      <c r="B3" t="s">
        <v>389</v>
      </c>
      <c r="C3">
        <v>5</v>
      </c>
    </row>
    <row r="4" spans="1:3" x14ac:dyDescent="0.2">
      <c r="A4" t="s">
        <v>134</v>
      </c>
      <c r="B4" t="s">
        <v>36</v>
      </c>
      <c r="C4">
        <v>6</v>
      </c>
    </row>
    <row r="5" spans="1:3" x14ac:dyDescent="0.2">
      <c r="A5" t="s">
        <v>134</v>
      </c>
      <c r="B5" t="s">
        <v>186</v>
      </c>
      <c r="C5">
        <v>1</v>
      </c>
    </row>
    <row r="6" spans="1:3" x14ac:dyDescent="0.2">
      <c r="A6" t="s">
        <v>134</v>
      </c>
      <c r="B6" t="s">
        <v>47</v>
      </c>
      <c r="C6">
        <v>34</v>
      </c>
    </row>
    <row r="7" spans="1:3" x14ac:dyDescent="0.2">
      <c r="A7" t="s">
        <v>134</v>
      </c>
      <c r="B7" t="s">
        <v>131</v>
      </c>
      <c r="C7">
        <v>41</v>
      </c>
    </row>
    <row r="8" spans="1:3" x14ac:dyDescent="0.2">
      <c r="A8" t="s">
        <v>134</v>
      </c>
      <c r="B8" t="s">
        <v>46</v>
      </c>
      <c r="C8">
        <v>12</v>
      </c>
    </row>
    <row r="9" spans="1:3" x14ac:dyDescent="0.2">
      <c r="A9" t="s">
        <v>134</v>
      </c>
      <c r="B9" t="s">
        <v>176</v>
      </c>
      <c r="C9">
        <v>7</v>
      </c>
    </row>
    <row r="10" spans="1:3" x14ac:dyDescent="0.2">
      <c r="A10" t="s">
        <v>134</v>
      </c>
      <c r="B10" t="s">
        <v>23</v>
      </c>
      <c r="C10">
        <v>24</v>
      </c>
    </row>
    <row r="11" spans="1:3" x14ac:dyDescent="0.2">
      <c r="A11" t="s">
        <v>134</v>
      </c>
      <c r="B11" t="s">
        <v>30</v>
      </c>
      <c r="C11">
        <v>11</v>
      </c>
    </row>
    <row r="12" spans="1:3" x14ac:dyDescent="0.2">
      <c r="A12" t="s">
        <v>134</v>
      </c>
      <c r="B12" t="s">
        <v>50</v>
      </c>
      <c r="C1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ACA5-DA41-4043-908F-3C7B5FB1C978}">
  <sheetPr>
    <tabColor theme="7" tint="0.79998168889431442"/>
  </sheetPr>
  <dimension ref="A1:A4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3.5" bestFit="1" customWidth="1"/>
  </cols>
  <sheetData>
    <row r="1" spans="1:1" x14ac:dyDescent="0.2">
      <c r="A1" s="15" t="s">
        <v>937</v>
      </c>
    </row>
    <row r="2" spans="1:1" x14ac:dyDescent="0.2">
      <c r="A2" t="s">
        <v>29</v>
      </c>
    </row>
    <row r="3" spans="1:1" x14ac:dyDescent="0.2">
      <c r="A3" t="s">
        <v>22</v>
      </c>
    </row>
    <row r="4" spans="1:1" x14ac:dyDescent="0.2">
      <c r="A4" t="s">
        <v>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3D42-1AF5-4741-BB3F-20DD4C82EEB9}">
  <sheetPr>
    <tabColor theme="7" tint="0.79998168889431442"/>
  </sheetPr>
  <dimension ref="A3:D4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3.5" bestFit="1" customWidth="1"/>
    <col min="2" max="2" width="22.5" style="17" bestFit="1" customWidth="1"/>
    <col min="4" max="4" width="25.83203125" bestFit="1" customWidth="1"/>
  </cols>
  <sheetData>
    <row r="3" spans="1:4" x14ac:dyDescent="0.2">
      <c r="A3" s="15" t="s">
        <v>937</v>
      </c>
      <c r="B3" s="17" t="s">
        <v>15</v>
      </c>
    </row>
    <row r="4" spans="1:4" x14ac:dyDescent="0.2">
      <c r="A4">
        <v>2022</v>
      </c>
      <c r="B4" s="17">
        <v>7452791.4900000002</v>
      </c>
    </row>
    <row r="5" spans="1:4" x14ac:dyDescent="0.2">
      <c r="A5">
        <v>2023</v>
      </c>
      <c r="B5" s="17">
        <v>20270861.890000001</v>
      </c>
    </row>
    <row r="6" spans="1:4" x14ac:dyDescent="0.2">
      <c r="A6">
        <v>2024</v>
      </c>
      <c r="B6" s="17">
        <v>8620403.9100000001</v>
      </c>
    </row>
    <row r="7" spans="1:4" x14ac:dyDescent="0.2">
      <c r="A7">
        <v>2025</v>
      </c>
      <c r="B7" s="17">
        <v>6469148.2799999993</v>
      </c>
    </row>
    <row r="8" spans="1:4" x14ac:dyDescent="0.2">
      <c r="A8">
        <v>2026</v>
      </c>
      <c r="B8" s="17">
        <v>514286</v>
      </c>
    </row>
    <row r="9" spans="1:4" x14ac:dyDescent="0.2">
      <c r="A9" t="s">
        <v>938</v>
      </c>
      <c r="B9" s="17">
        <v>43327491.570000008</v>
      </c>
    </row>
    <row r="10" spans="1:4" x14ac:dyDescent="0.2">
      <c r="B10"/>
    </row>
    <row r="11" spans="1:4" x14ac:dyDescent="0.2">
      <c r="B11"/>
    </row>
    <row r="12" spans="1:4" x14ac:dyDescent="0.2">
      <c r="B12"/>
    </row>
    <row r="13" spans="1:4" x14ac:dyDescent="0.2">
      <c r="B13"/>
    </row>
    <row r="14" spans="1:4" x14ac:dyDescent="0.2">
      <c r="B14"/>
    </row>
    <row r="15" spans="1:4" x14ac:dyDescent="0.2">
      <c r="B15"/>
    </row>
    <row r="16" spans="1:4" x14ac:dyDescent="0.2">
      <c r="B16"/>
      <c r="D16" s="18" t="s">
        <v>15</v>
      </c>
    </row>
    <row r="17" spans="2:4" x14ac:dyDescent="0.2">
      <c r="B17"/>
      <c r="D17" s="52">
        <f>GETPIVOTDATA("Summa av ERDF per partner",$A$3)</f>
        <v>43327491.570000008</v>
      </c>
    </row>
    <row r="18" spans="2:4" x14ac:dyDescent="0.2">
      <c r="B18"/>
    </row>
    <row r="19" spans="2:4" x14ac:dyDescent="0.2">
      <c r="B19"/>
    </row>
    <row r="20" spans="2:4" x14ac:dyDescent="0.2">
      <c r="B20"/>
    </row>
    <row r="21" spans="2:4" x14ac:dyDescent="0.2">
      <c r="B21"/>
    </row>
    <row r="22" spans="2:4" x14ac:dyDescent="0.2">
      <c r="B22"/>
    </row>
    <row r="23" spans="2:4" x14ac:dyDescent="0.2">
      <c r="B23"/>
    </row>
    <row r="24" spans="2:4" x14ac:dyDescent="0.2">
      <c r="B24"/>
    </row>
    <row r="25" spans="2:4" x14ac:dyDescent="0.2">
      <c r="B25"/>
    </row>
    <row r="26" spans="2:4" x14ac:dyDescent="0.2">
      <c r="B26"/>
    </row>
    <row r="27" spans="2:4" x14ac:dyDescent="0.2">
      <c r="B27"/>
    </row>
    <row r="28" spans="2:4" x14ac:dyDescent="0.2">
      <c r="B28"/>
    </row>
    <row r="29" spans="2:4" x14ac:dyDescent="0.2">
      <c r="B29"/>
    </row>
    <row r="30" spans="2:4" x14ac:dyDescent="0.2">
      <c r="B30"/>
    </row>
    <row r="31" spans="2:4" x14ac:dyDescent="0.2">
      <c r="B31"/>
    </row>
    <row r="32" spans="2:4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24D6-CDC2-44C1-B1AB-C12DA6712AD0}">
  <sheetPr>
    <tabColor theme="7" tint="0.79998168889431442"/>
  </sheetPr>
  <dimension ref="A1:D9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4.1640625" bestFit="1" customWidth="1"/>
    <col min="2" max="2" width="11.33203125" bestFit="1" customWidth="1"/>
    <col min="4" max="4" width="25" bestFit="1" customWidth="1"/>
  </cols>
  <sheetData>
    <row r="1" spans="1:4" x14ac:dyDescent="0.2">
      <c r="A1" s="15" t="s">
        <v>937</v>
      </c>
      <c r="B1" t="s">
        <v>939</v>
      </c>
    </row>
    <row r="2" spans="1:4" x14ac:dyDescent="0.2">
      <c r="A2" t="s">
        <v>1194</v>
      </c>
      <c r="B2">
        <v>13</v>
      </c>
    </row>
    <row r="3" spans="1:4" x14ac:dyDescent="0.2">
      <c r="A3" t="s">
        <v>309</v>
      </c>
      <c r="B3">
        <v>2</v>
      </c>
    </row>
    <row r="4" spans="1:4" x14ac:dyDescent="0.2">
      <c r="A4" t="s">
        <v>416</v>
      </c>
      <c r="B4">
        <v>53</v>
      </c>
    </row>
    <row r="5" spans="1:4" x14ac:dyDescent="0.2">
      <c r="A5" t="s">
        <v>665</v>
      </c>
      <c r="B5">
        <v>21</v>
      </c>
    </row>
    <row r="6" spans="1:4" x14ac:dyDescent="0.2">
      <c r="A6" t="s">
        <v>773</v>
      </c>
      <c r="B6">
        <v>45</v>
      </c>
    </row>
    <row r="7" spans="1:4" x14ac:dyDescent="0.2">
      <c r="A7" t="s">
        <v>948</v>
      </c>
      <c r="B7">
        <v>12</v>
      </c>
      <c r="D7" s="19" t="s">
        <v>940</v>
      </c>
    </row>
    <row r="8" spans="1:4" x14ac:dyDescent="0.2">
      <c r="A8" t="s">
        <v>572</v>
      </c>
      <c r="B8">
        <v>25</v>
      </c>
      <c r="D8" s="20">
        <f>GETPIVOTDATA("Project name",$A$1)</f>
        <v>171</v>
      </c>
    </row>
    <row r="9" spans="1:4" x14ac:dyDescent="0.2">
      <c r="A9" t="s">
        <v>938</v>
      </c>
      <c r="B9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A813-8D19-4393-8BA9-DD3218ADC857}">
  <sheetPr>
    <tabColor theme="7" tint="0.79998168889431442"/>
  </sheetPr>
  <dimension ref="A1:D95"/>
  <sheetViews>
    <sheetView workbookViewId="0">
      <selection activeCell="B7" sqref="B7"/>
      <pivotSelection pane="bottomRight" showHeader="1" axis="axisRow" activeRow="2" previousRow="2" click="1" r:id="rId1">
        <pivotArea dataOnly="0" labelOnly="1" fieldPosition="0">
          <references count="1">
            <reference field="5" count="0"/>
          </references>
        </pivotArea>
      </pivotSelection>
    </sheetView>
  </sheetViews>
  <sheetFormatPr baseColWidth="10" defaultColWidth="8.83203125" defaultRowHeight="15" x14ac:dyDescent="0.2"/>
  <cols>
    <col min="1" max="1" width="131.5" bestFit="1" customWidth="1"/>
    <col min="4" max="4" width="21.5" customWidth="1"/>
  </cols>
  <sheetData>
    <row r="1" spans="1:4" x14ac:dyDescent="0.2">
      <c r="A1" s="15" t="s">
        <v>937</v>
      </c>
    </row>
    <row r="2" spans="1:4" ht="32" x14ac:dyDescent="0.2">
      <c r="A2" t="s">
        <v>593</v>
      </c>
      <c r="D2" s="21" t="s">
        <v>941</v>
      </c>
    </row>
    <row r="3" spans="1:4" ht="48" x14ac:dyDescent="0.2">
      <c r="A3" t="s">
        <v>1196</v>
      </c>
      <c r="D3" s="22" t="str">
        <f>CONCATENATE(D2,":",CHAR(10),(COUNTA(A:A)-2))</f>
        <v>Antal unika 
projekt:
93</v>
      </c>
    </row>
    <row r="4" spans="1:4" x14ac:dyDescent="0.2">
      <c r="A4" t="s">
        <v>583</v>
      </c>
    </row>
    <row r="5" spans="1:4" x14ac:dyDescent="0.2">
      <c r="A5" t="s">
        <v>601</v>
      </c>
    </row>
    <row r="6" spans="1:4" x14ac:dyDescent="0.2">
      <c r="A6" t="s">
        <v>1312</v>
      </c>
    </row>
    <row r="7" spans="1:4" x14ac:dyDescent="0.2">
      <c r="A7" t="s">
        <v>56</v>
      </c>
    </row>
    <row r="8" spans="1:4" x14ac:dyDescent="0.2">
      <c r="A8" t="s">
        <v>52</v>
      </c>
    </row>
    <row r="9" spans="1:4" x14ac:dyDescent="0.2">
      <c r="A9" t="s">
        <v>598</v>
      </c>
    </row>
    <row r="10" spans="1:4" x14ac:dyDescent="0.2">
      <c r="A10" t="s">
        <v>1344</v>
      </c>
    </row>
    <row r="11" spans="1:4" x14ac:dyDescent="0.2">
      <c r="A11" t="s">
        <v>646</v>
      </c>
    </row>
    <row r="12" spans="1:4" x14ac:dyDescent="0.2">
      <c r="A12" t="s">
        <v>1324</v>
      </c>
    </row>
    <row r="13" spans="1:4" x14ac:dyDescent="0.2">
      <c r="A13" t="s">
        <v>363</v>
      </c>
    </row>
    <row r="14" spans="1:4" x14ac:dyDescent="0.2">
      <c r="A14" t="s">
        <v>401</v>
      </c>
    </row>
    <row r="15" spans="1:4" x14ac:dyDescent="0.2">
      <c r="A15" t="s">
        <v>417</v>
      </c>
    </row>
    <row r="16" spans="1:4" x14ac:dyDescent="0.2">
      <c r="A16" t="s">
        <v>421</v>
      </c>
    </row>
    <row r="17" spans="1:1" x14ac:dyDescent="0.2">
      <c r="A17" t="s">
        <v>422</v>
      </c>
    </row>
    <row r="18" spans="1:1" x14ac:dyDescent="0.2">
      <c r="A18" t="s">
        <v>439</v>
      </c>
    </row>
    <row r="19" spans="1:1" x14ac:dyDescent="0.2">
      <c r="A19" t="s">
        <v>444</v>
      </c>
    </row>
    <row r="20" spans="1:1" x14ac:dyDescent="0.2">
      <c r="A20" t="s">
        <v>449</v>
      </c>
    </row>
    <row r="21" spans="1:1" x14ac:dyDescent="0.2">
      <c r="A21" t="s">
        <v>453</v>
      </c>
    </row>
    <row r="22" spans="1:1" x14ac:dyDescent="0.2">
      <c r="A22" t="s">
        <v>455</v>
      </c>
    </row>
    <row r="23" spans="1:1" x14ac:dyDescent="0.2">
      <c r="A23" t="s">
        <v>457</v>
      </c>
    </row>
    <row r="24" spans="1:1" x14ac:dyDescent="0.2">
      <c r="A24" t="s">
        <v>458</v>
      </c>
    </row>
    <row r="25" spans="1:1" x14ac:dyDescent="0.2">
      <c r="A25" t="s">
        <v>467</v>
      </c>
    </row>
    <row r="26" spans="1:1" x14ac:dyDescent="0.2">
      <c r="A26" t="s">
        <v>480</v>
      </c>
    </row>
    <row r="27" spans="1:1" x14ac:dyDescent="0.2">
      <c r="A27" t="s">
        <v>496</v>
      </c>
    </row>
    <row r="28" spans="1:1" x14ac:dyDescent="0.2">
      <c r="A28" t="s">
        <v>497</v>
      </c>
    </row>
    <row r="29" spans="1:1" x14ac:dyDescent="0.2">
      <c r="A29" t="s">
        <v>526</v>
      </c>
    </row>
    <row r="30" spans="1:1" x14ac:dyDescent="0.2">
      <c r="A30" t="s">
        <v>527</v>
      </c>
    </row>
    <row r="31" spans="1:1" x14ac:dyDescent="0.2">
      <c r="A31" t="s">
        <v>571</v>
      </c>
    </row>
    <row r="32" spans="1:1" x14ac:dyDescent="0.2">
      <c r="A32" t="s">
        <v>676</v>
      </c>
    </row>
    <row r="33" spans="1:1" x14ac:dyDescent="0.2">
      <c r="A33" t="s">
        <v>697</v>
      </c>
    </row>
    <row r="34" spans="1:1" x14ac:dyDescent="0.2">
      <c r="A34" t="s">
        <v>703</v>
      </c>
    </row>
    <row r="35" spans="1:1" x14ac:dyDescent="0.2">
      <c r="A35" t="s">
        <v>733</v>
      </c>
    </row>
    <row r="36" spans="1:1" x14ac:dyDescent="0.2">
      <c r="A36" t="s">
        <v>741</v>
      </c>
    </row>
    <row r="37" spans="1:1" x14ac:dyDescent="0.2">
      <c r="A37" t="s">
        <v>761</v>
      </c>
    </row>
    <row r="38" spans="1:1" x14ac:dyDescent="0.2">
      <c r="A38" t="s">
        <v>769</v>
      </c>
    </row>
    <row r="39" spans="1:1" x14ac:dyDescent="0.2">
      <c r="A39" t="s">
        <v>774</v>
      </c>
    </row>
    <row r="40" spans="1:1" x14ac:dyDescent="0.2">
      <c r="A40" t="s">
        <v>775</v>
      </c>
    </row>
    <row r="41" spans="1:1" x14ac:dyDescent="0.2">
      <c r="A41" t="s">
        <v>779</v>
      </c>
    </row>
    <row r="42" spans="1:1" x14ac:dyDescent="0.2">
      <c r="A42" t="s">
        <v>790</v>
      </c>
    </row>
    <row r="43" spans="1:1" x14ac:dyDescent="0.2">
      <c r="A43" t="s">
        <v>796</v>
      </c>
    </row>
    <row r="44" spans="1:1" x14ac:dyDescent="0.2">
      <c r="A44" t="s">
        <v>807</v>
      </c>
    </row>
    <row r="45" spans="1:1" x14ac:dyDescent="0.2">
      <c r="A45" t="s">
        <v>814</v>
      </c>
    </row>
    <row r="46" spans="1:1" x14ac:dyDescent="0.2">
      <c r="A46" t="s">
        <v>815</v>
      </c>
    </row>
    <row r="47" spans="1:1" x14ac:dyDescent="0.2">
      <c r="A47" t="s">
        <v>845</v>
      </c>
    </row>
    <row r="48" spans="1:1" x14ac:dyDescent="0.2">
      <c r="A48" t="s">
        <v>848</v>
      </c>
    </row>
    <row r="49" spans="1:1" x14ac:dyDescent="0.2">
      <c r="A49" t="s">
        <v>852</v>
      </c>
    </row>
    <row r="50" spans="1:1" x14ac:dyDescent="0.2">
      <c r="A50" t="s">
        <v>853</v>
      </c>
    </row>
    <row r="51" spans="1:1" x14ac:dyDescent="0.2">
      <c r="A51" t="s">
        <v>856</v>
      </c>
    </row>
    <row r="52" spans="1:1" x14ac:dyDescent="0.2">
      <c r="A52" t="s">
        <v>864</v>
      </c>
    </row>
    <row r="53" spans="1:1" x14ac:dyDescent="0.2">
      <c r="A53" t="s">
        <v>899</v>
      </c>
    </row>
    <row r="54" spans="1:1" x14ac:dyDescent="0.2">
      <c r="A54" t="s">
        <v>900</v>
      </c>
    </row>
    <row r="55" spans="1:1" x14ac:dyDescent="0.2">
      <c r="A55" t="s">
        <v>955</v>
      </c>
    </row>
    <row r="56" spans="1:1" x14ac:dyDescent="0.2">
      <c r="A56" t="s">
        <v>963</v>
      </c>
    </row>
    <row r="57" spans="1:1" x14ac:dyDescent="0.2">
      <c r="A57" t="s">
        <v>964</v>
      </c>
    </row>
    <row r="58" spans="1:1" x14ac:dyDescent="0.2">
      <c r="A58" t="s">
        <v>965</v>
      </c>
    </row>
    <row r="59" spans="1:1" x14ac:dyDescent="0.2">
      <c r="A59" t="s">
        <v>968</v>
      </c>
    </row>
    <row r="60" spans="1:1" x14ac:dyDescent="0.2">
      <c r="A60" t="s">
        <v>975</v>
      </c>
    </row>
    <row r="61" spans="1:1" x14ac:dyDescent="0.2">
      <c r="A61" t="s">
        <v>980</v>
      </c>
    </row>
    <row r="62" spans="1:1" x14ac:dyDescent="0.2">
      <c r="A62" t="s">
        <v>983</v>
      </c>
    </row>
    <row r="63" spans="1:1" x14ac:dyDescent="0.2">
      <c r="A63" t="s">
        <v>999</v>
      </c>
    </row>
    <row r="64" spans="1:1" x14ac:dyDescent="0.2">
      <c r="A64" t="s">
        <v>1002</v>
      </c>
    </row>
    <row r="65" spans="1:1" x14ac:dyDescent="0.2">
      <c r="A65" t="s">
        <v>1005</v>
      </c>
    </row>
    <row r="66" spans="1:1" x14ac:dyDescent="0.2">
      <c r="A66" t="s">
        <v>1006</v>
      </c>
    </row>
    <row r="67" spans="1:1" x14ac:dyDescent="0.2">
      <c r="A67" t="s">
        <v>1009</v>
      </c>
    </row>
    <row r="68" spans="1:1" x14ac:dyDescent="0.2">
      <c r="A68" t="s">
        <v>1010</v>
      </c>
    </row>
    <row r="69" spans="1:1" x14ac:dyDescent="0.2">
      <c r="A69" t="s">
        <v>1011</v>
      </c>
    </row>
    <row r="70" spans="1:1" x14ac:dyDescent="0.2">
      <c r="A70" t="s">
        <v>1012</v>
      </c>
    </row>
    <row r="71" spans="1:1" x14ac:dyDescent="0.2">
      <c r="A71" t="s">
        <v>1013</v>
      </c>
    </row>
    <row r="72" spans="1:1" x14ac:dyDescent="0.2">
      <c r="A72" t="s">
        <v>1601</v>
      </c>
    </row>
    <row r="73" spans="1:1" x14ac:dyDescent="0.2">
      <c r="A73" t="s">
        <v>1610</v>
      </c>
    </row>
    <row r="74" spans="1:1" x14ac:dyDescent="0.2">
      <c r="A74" t="s">
        <v>1615</v>
      </c>
    </row>
    <row r="75" spans="1:1" x14ac:dyDescent="0.2">
      <c r="A75" t="s">
        <v>1616</v>
      </c>
    </row>
    <row r="76" spans="1:1" x14ac:dyDescent="0.2">
      <c r="A76" t="s">
        <v>1620</v>
      </c>
    </row>
    <row r="77" spans="1:1" x14ac:dyDescent="0.2">
      <c r="A77" t="s">
        <v>1636</v>
      </c>
    </row>
    <row r="78" spans="1:1" x14ac:dyDescent="0.2">
      <c r="A78" t="s">
        <v>1637</v>
      </c>
    </row>
    <row r="79" spans="1:1" x14ac:dyDescent="0.2">
      <c r="A79" t="s">
        <v>1638</v>
      </c>
    </row>
    <row r="80" spans="1:1" x14ac:dyDescent="0.2">
      <c r="A80" t="s">
        <v>1651</v>
      </c>
    </row>
    <row r="81" spans="1:1" x14ac:dyDescent="0.2">
      <c r="A81" t="s">
        <v>1653</v>
      </c>
    </row>
    <row r="82" spans="1:1" x14ac:dyDescent="0.2">
      <c r="A82" t="s">
        <v>1656</v>
      </c>
    </row>
    <row r="83" spans="1:1" x14ac:dyDescent="0.2">
      <c r="A83" t="s">
        <v>1661</v>
      </c>
    </row>
    <row r="84" spans="1:1" x14ac:dyDescent="0.2">
      <c r="A84" t="s">
        <v>1667</v>
      </c>
    </row>
    <row r="85" spans="1:1" x14ac:dyDescent="0.2">
      <c r="A85" t="s">
        <v>1670</v>
      </c>
    </row>
    <row r="86" spans="1:1" x14ac:dyDescent="0.2">
      <c r="A86" t="s">
        <v>1671</v>
      </c>
    </row>
    <row r="87" spans="1:1" x14ac:dyDescent="0.2">
      <c r="A87" t="s">
        <v>1672</v>
      </c>
    </row>
    <row r="88" spans="1:1" x14ac:dyDescent="0.2">
      <c r="A88" t="s">
        <v>1690</v>
      </c>
    </row>
    <row r="89" spans="1:1" x14ac:dyDescent="0.2">
      <c r="A89" t="s">
        <v>1697</v>
      </c>
    </row>
    <row r="90" spans="1:1" x14ac:dyDescent="0.2">
      <c r="A90" t="s">
        <v>1753</v>
      </c>
    </row>
    <row r="91" spans="1:1" x14ac:dyDescent="0.2">
      <c r="A91" t="s">
        <v>1771</v>
      </c>
    </row>
    <row r="92" spans="1:1" x14ac:dyDescent="0.2">
      <c r="A92" t="s">
        <v>1805</v>
      </c>
    </row>
    <row r="93" spans="1:1" x14ac:dyDescent="0.2">
      <c r="A93" t="s">
        <v>1810</v>
      </c>
    </row>
    <row r="94" spans="1:1" x14ac:dyDescent="0.2">
      <c r="A94" t="s">
        <v>1812</v>
      </c>
    </row>
    <row r="95" spans="1:1" x14ac:dyDescent="0.2">
      <c r="A95" t="s">
        <v>938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4148-451A-4005-BAAD-2F65D322A4B5}">
  <sheetPr>
    <tabColor theme="7" tint="0.79998168889431442"/>
  </sheetPr>
  <dimension ref="A1:C2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0.5" customWidth="1"/>
    <col min="2" max="2" width="44.1640625" bestFit="1" customWidth="1"/>
    <col min="3" max="3" width="11.33203125" bestFit="1" customWidth="1"/>
  </cols>
  <sheetData>
    <row r="1" spans="1:3" x14ac:dyDescent="0.2">
      <c r="A1" s="15" t="s">
        <v>13</v>
      </c>
      <c r="B1" s="15" t="s">
        <v>12</v>
      </c>
      <c r="C1" t="s">
        <v>939</v>
      </c>
    </row>
    <row r="2" spans="1:3" x14ac:dyDescent="0.2">
      <c r="A2" t="s">
        <v>29</v>
      </c>
      <c r="B2" t="s">
        <v>66</v>
      </c>
      <c r="C2">
        <v>3</v>
      </c>
    </row>
    <row r="3" spans="1:3" x14ac:dyDescent="0.2">
      <c r="A3" t="s">
        <v>29</v>
      </c>
      <c r="B3" t="s">
        <v>25</v>
      </c>
      <c r="C3">
        <v>20</v>
      </c>
    </row>
    <row r="4" spans="1:3" x14ac:dyDescent="0.2">
      <c r="A4" t="s">
        <v>29</v>
      </c>
      <c r="B4" t="s">
        <v>21</v>
      </c>
      <c r="C4">
        <v>3</v>
      </c>
    </row>
    <row r="5" spans="1:3" x14ac:dyDescent="0.2">
      <c r="A5" t="s">
        <v>29</v>
      </c>
      <c r="B5" t="s">
        <v>62</v>
      </c>
      <c r="C5">
        <v>1</v>
      </c>
    </row>
    <row r="6" spans="1:3" x14ac:dyDescent="0.2">
      <c r="A6" t="s">
        <v>29</v>
      </c>
      <c r="B6" t="s">
        <v>145</v>
      </c>
      <c r="C6">
        <v>1</v>
      </c>
    </row>
    <row r="7" spans="1:3" x14ac:dyDescent="0.2">
      <c r="A7" t="s">
        <v>29</v>
      </c>
      <c r="B7" t="s">
        <v>38</v>
      </c>
      <c r="C7">
        <v>1</v>
      </c>
    </row>
    <row r="8" spans="1:3" x14ac:dyDescent="0.2">
      <c r="A8" t="s">
        <v>22</v>
      </c>
      <c r="B8" t="s">
        <v>66</v>
      </c>
      <c r="C8">
        <v>15</v>
      </c>
    </row>
    <row r="9" spans="1:3" x14ac:dyDescent="0.2">
      <c r="A9" t="s">
        <v>22</v>
      </c>
      <c r="B9" t="s">
        <v>54</v>
      </c>
      <c r="C9">
        <v>2</v>
      </c>
    </row>
    <row r="10" spans="1:3" x14ac:dyDescent="0.2">
      <c r="A10" t="s">
        <v>22</v>
      </c>
      <c r="B10" t="s">
        <v>25</v>
      </c>
      <c r="C10">
        <v>64</v>
      </c>
    </row>
    <row r="11" spans="1:3" x14ac:dyDescent="0.2">
      <c r="A11" t="s">
        <v>22</v>
      </c>
      <c r="B11" t="s">
        <v>136</v>
      </c>
      <c r="C11">
        <v>2</v>
      </c>
    </row>
    <row r="12" spans="1:3" x14ac:dyDescent="0.2">
      <c r="A12" t="s">
        <v>22</v>
      </c>
      <c r="B12" t="s">
        <v>211</v>
      </c>
      <c r="C12">
        <v>2</v>
      </c>
    </row>
    <row r="13" spans="1:3" x14ac:dyDescent="0.2">
      <c r="A13" t="s">
        <v>22</v>
      </c>
      <c r="B13" t="s">
        <v>21</v>
      </c>
      <c r="C13">
        <v>16</v>
      </c>
    </row>
    <row r="14" spans="1:3" x14ac:dyDescent="0.2">
      <c r="A14" t="s">
        <v>22</v>
      </c>
      <c r="B14" t="s">
        <v>41</v>
      </c>
      <c r="C14">
        <v>1</v>
      </c>
    </row>
    <row r="15" spans="1:3" x14ac:dyDescent="0.2">
      <c r="A15" t="s">
        <v>22</v>
      </c>
      <c r="B15" t="s">
        <v>62</v>
      </c>
      <c r="C15">
        <v>25</v>
      </c>
    </row>
    <row r="16" spans="1:3" x14ac:dyDescent="0.2">
      <c r="A16" t="s">
        <v>22</v>
      </c>
      <c r="B16" t="s">
        <v>35</v>
      </c>
      <c r="C16">
        <v>7</v>
      </c>
    </row>
    <row r="17" spans="1:3" x14ac:dyDescent="0.2">
      <c r="A17" t="s">
        <v>22</v>
      </c>
      <c r="B17" t="s">
        <v>38</v>
      </c>
      <c r="C17">
        <v>3</v>
      </c>
    </row>
    <row r="18" spans="1:3" x14ac:dyDescent="0.2">
      <c r="A18" t="s">
        <v>22</v>
      </c>
      <c r="B18" t="s">
        <v>795</v>
      </c>
      <c r="C18">
        <v>1</v>
      </c>
    </row>
    <row r="19" spans="1:3" x14ac:dyDescent="0.2">
      <c r="A19" t="s">
        <v>22</v>
      </c>
      <c r="B19" t="s">
        <v>1600</v>
      </c>
      <c r="C19">
        <v>1</v>
      </c>
    </row>
    <row r="20" spans="1:3" x14ac:dyDescent="0.2">
      <c r="A20" t="s">
        <v>22</v>
      </c>
      <c r="B20" t="s">
        <v>1618</v>
      </c>
      <c r="C20">
        <v>1</v>
      </c>
    </row>
    <row r="21" spans="1:3" x14ac:dyDescent="0.2">
      <c r="A21" t="s">
        <v>22</v>
      </c>
      <c r="B21" t="s">
        <v>1816</v>
      </c>
      <c r="C21">
        <v>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7CCA-D4A9-457F-8FD1-A575FFF4D384}">
  <sheetPr>
    <tabColor theme="7" tint="0.79998168889431442"/>
  </sheetPr>
  <dimension ref="A1:E83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45.6640625" bestFit="1" customWidth="1"/>
    <col min="2" max="2" width="22.33203125" bestFit="1" customWidth="1"/>
    <col min="5" max="5" width="20.5" customWidth="1"/>
  </cols>
  <sheetData>
    <row r="1" spans="1:5" x14ac:dyDescent="0.2">
      <c r="A1" s="15" t="s">
        <v>937</v>
      </c>
      <c r="B1" t="s">
        <v>942</v>
      </c>
    </row>
    <row r="2" spans="1:5" ht="32" x14ac:dyDescent="0.2">
      <c r="A2" t="s">
        <v>172</v>
      </c>
      <c r="B2">
        <v>2</v>
      </c>
      <c r="E2" s="21" t="s">
        <v>943</v>
      </c>
    </row>
    <row r="3" spans="1:5" ht="48" x14ac:dyDescent="0.2">
      <c r="A3" t="s">
        <v>230</v>
      </c>
      <c r="B3">
        <v>1</v>
      </c>
      <c r="E3" s="22" t="str">
        <f>CONCATENATE(E2,":",CHAR(10),(COUNTA(B:B)-2))</f>
        <v>Antal unika 
organisationer:
81</v>
      </c>
    </row>
    <row r="4" spans="1:5" x14ac:dyDescent="0.2">
      <c r="A4" t="s">
        <v>268</v>
      </c>
      <c r="B4">
        <v>1</v>
      </c>
    </row>
    <row r="5" spans="1:5" x14ac:dyDescent="0.2">
      <c r="A5" t="s">
        <v>167</v>
      </c>
      <c r="B5">
        <v>4</v>
      </c>
    </row>
    <row r="6" spans="1:5" x14ac:dyDescent="0.2">
      <c r="A6" t="s">
        <v>594</v>
      </c>
      <c r="B6">
        <v>1</v>
      </c>
    </row>
    <row r="7" spans="1:5" x14ac:dyDescent="0.2">
      <c r="A7" t="s">
        <v>589</v>
      </c>
      <c r="B7">
        <v>1</v>
      </c>
    </row>
    <row r="8" spans="1:5" x14ac:dyDescent="0.2">
      <c r="A8" t="s">
        <v>204</v>
      </c>
      <c r="B8">
        <v>4</v>
      </c>
    </row>
    <row r="9" spans="1:5" x14ac:dyDescent="0.2">
      <c r="A9" t="s">
        <v>338</v>
      </c>
      <c r="B9">
        <v>3</v>
      </c>
    </row>
    <row r="10" spans="1:5" x14ac:dyDescent="0.2">
      <c r="A10" t="s">
        <v>1314</v>
      </c>
      <c r="B10">
        <v>1</v>
      </c>
    </row>
    <row r="11" spans="1:5" x14ac:dyDescent="0.2">
      <c r="A11" t="s">
        <v>603</v>
      </c>
      <c r="B11">
        <v>1</v>
      </c>
    </row>
    <row r="12" spans="1:5" x14ac:dyDescent="0.2">
      <c r="A12" t="s">
        <v>183</v>
      </c>
      <c r="B12">
        <v>3</v>
      </c>
    </row>
    <row r="13" spans="1:5" x14ac:dyDescent="0.2">
      <c r="A13" t="s">
        <v>55</v>
      </c>
      <c r="B13">
        <v>29</v>
      </c>
    </row>
    <row r="14" spans="1:5" x14ac:dyDescent="0.2">
      <c r="A14" t="s">
        <v>256</v>
      </c>
      <c r="B14">
        <v>1</v>
      </c>
    </row>
    <row r="15" spans="1:5" x14ac:dyDescent="0.2">
      <c r="A15" t="s">
        <v>580</v>
      </c>
      <c r="B15">
        <v>9</v>
      </c>
    </row>
    <row r="16" spans="1:5" x14ac:dyDescent="0.2">
      <c r="A16" t="s">
        <v>216</v>
      </c>
      <c r="B16">
        <v>2</v>
      </c>
    </row>
    <row r="17" spans="1:2" x14ac:dyDescent="0.2">
      <c r="A17" t="s">
        <v>599</v>
      </c>
      <c r="B17">
        <v>1</v>
      </c>
    </row>
    <row r="18" spans="1:2" x14ac:dyDescent="0.2">
      <c r="A18" t="s">
        <v>28</v>
      </c>
      <c r="B18">
        <v>10</v>
      </c>
    </row>
    <row r="19" spans="1:2" x14ac:dyDescent="0.2">
      <c r="A19" t="s">
        <v>312</v>
      </c>
      <c r="B19">
        <v>1</v>
      </c>
    </row>
    <row r="20" spans="1:2" x14ac:dyDescent="0.2">
      <c r="A20" t="s">
        <v>141</v>
      </c>
      <c r="B20">
        <v>1</v>
      </c>
    </row>
    <row r="21" spans="1:2" x14ac:dyDescent="0.2">
      <c r="A21" t="s">
        <v>202</v>
      </c>
      <c r="B21">
        <v>9</v>
      </c>
    </row>
    <row r="22" spans="1:2" x14ac:dyDescent="0.2">
      <c r="A22" t="s">
        <v>61</v>
      </c>
      <c r="B22">
        <v>4</v>
      </c>
    </row>
    <row r="23" spans="1:2" x14ac:dyDescent="0.2">
      <c r="A23" t="s">
        <v>318</v>
      </c>
      <c r="B23">
        <v>1</v>
      </c>
    </row>
    <row r="24" spans="1:2" x14ac:dyDescent="0.2">
      <c r="A24" t="s">
        <v>154</v>
      </c>
      <c r="B24">
        <v>4</v>
      </c>
    </row>
    <row r="25" spans="1:2" x14ac:dyDescent="0.2">
      <c r="A25" t="s">
        <v>49</v>
      </c>
      <c r="B25">
        <v>1</v>
      </c>
    </row>
    <row r="26" spans="1:2" x14ac:dyDescent="0.2">
      <c r="A26" t="s">
        <v>195</v>
      </c>
      <c r="B26">
        <v>1</v>
      </c>
    </row>
    <row r="27" spans="1:2" x14ac:dyDescent="0.2">
      <c r="A27" t="s">
        <v>1198</v>
      </c>
      <c r="B27">
        <v>1</v>
      </c>
    </row>
    <row r="28" spans="1:2" x14ac:dyDescent="0.2">
      <c r="A28" t="s">
        <v>40</v>
      </c>
      <c r="B28">
        <v>4</v>
      </c>
    </row>
    <row r="29" spans="1:2" x14ac:dyDescent="0.2">
      <c r="A29" t="s">
        <v>1299</v>
      </c>
      <c r="B29">
        <v>1</v>
      </c>
    </row>
    <row r="30" spans="1:2" x14ac:dyDescent="0.2">
      <c r="A30" t="s">
        <v>53</v>
      </c>
      <c r="B30">
        <v>1</v>
      </c>
    </row>
    <row r="31" spans="1:2" x14ac:dyDescent="0.2">
      <c r="A31" t="s">
        <v>208</v>
      </c>
      <c r="B31">
        <v>4</v>
      </c>
    </row>
    <row r="32" spans="1:2" x14ac:dyDescent="0.2">
      <c r="A32" t="s">
        <v>188</v>
      </c>
      <c r="B32">
        <v>6</v>
      </c>
    </row>
    <row r="33" spans="1:2" x14ac:dyDescent="0.2">
      <c r="A33" t="s">
        <v>600</v>
      </c>
      <c r="B33">
        <v>1</v>
      </c>
    </row>
    <row r="34" spans="1:2" x14ac:dyDescent="0.2">
      <c r="A34" t="s">
        <v>647</v>
      </c>
      <c r="B34">
        <v>1</v>
      </c>
    </row>
    <row r="35" spans="1:2" x14ac:dyDescent="0.2">
      <c r="A35" t="s">
        <v>129</v>
      </c>
      <c r="B35">
        <v>1</v>
      </c>
    </row>
    <row r="36" spans="1:2" x14ac:dyDescent="0.2">
      <c r="A36" t="s">
        <v>1434</v>
      </c>
      <c r="B36">
        <v>1</v>
      </c>
    </row>
    <row r="37" spans="1:2" x14ac:dyDescent="0.2">
      <c r="A37" t="s">
        <v>1215</v>
      </c>
      <c r="B37">
        <v>1</v>
      </c>
    </row>
    <row r="38" spans="1:2" x14ac:dyDescent="0.2">
      <c r="A38" t="s">
        <v>200</v>
      </c>
      <c r="B38">
        <v>1</v>
      </c>
    </row>
    <row r="39" spans="1:2" x14ac:dyDescent="0.2">
      <c r="A39" t="s">
        <v>219</v>
      </c>
      <c r="B39">
        <v>1</v>
      </c>
    </row>
    <row r="40" spans="1:2" x14ac:dyDescent="0.2">
      <c r="A40" t="s">
        <v>225</v>
      </c>
      <c r="B40">
        <v>1</v>
      </c>
    </row>
    <row r="41" spans="1:2" x14ac:dyDescent="0.2">
      <c r="A41" t="s">
        <v>241</v>
      </c>
      <c r="B41">
        <v>4</v>
      </c>
    </row>
    <row r="42" spans="1:2" x14ac:dyDescent="0.2">
      <c r="A42" t="s">
        <v>1378</v>
      </c>
      <c r="B42">
        <v>1</v>
      </c>
    </row>
    <row r="43" spans="1:2" x14ac:dyDescent="0.2">
      <c r="A43" t="s">
        <v>258</v>
      </c>
      <c r="B43">
        <v>1</v>
      </c>
    </row>
    <row r="44" spans="1:2" x14ac:dyDescent="0.2">
      <c r="A44" t="s">
        <v>419</v>
      </c>
      <c r="B44">
        <v>4</v>
      </c>
    </row>
    <row r="45" spans="1:2" x14ac:dyDescent="0.2">
      <c r="A45" t="s">
        <v>438</v>
      </c>
      <c r="B45">
        <v>1</v>
      </c>
    </row>
    <row r="46" spans="1:2" x14ac:dyDescent="0.2">
      <c r="A46" t="s">
        <v>678</v>
      </c>
      <c r="B46">
        <v>1</v>
      </c>
    </row>
    <row r="47" spans="1:2" x14ac:dyDescent="0.2">
      <c r="A47" t="s">
        <v>705</v>
      </c>
      <c r="B47">
        <v>1</v>
      </c>
    </row>
    <row r="48" spans="1:2" x14ac:dyDescent="0.2">
      <c r="A48" t="s">
        <v>711</v>
      </c>
      <c r="B48">
        <v>1</v>
      </c>
    </row>
    <row r="49" spans="1:2" x14ac:dyDescent="0.2">
      <c r="A49" t="s">
        <v>735</v>
      </c>
      <c r="B49">
        <v>1</v>
      </c>
    </row>
    <row r="50" spans="1:2" x14ac:dyDescent="0.2">
      <c r="A50" t="s">
        <v>737</v>
      </c>
      <c r="B50">
        <v>1</v>
      </c>
    </row>
    <row r="51" spans="1:2" x14ac:dyDescent="0.2">
      <c r="A51" t="s">
        <v>771</v>
      </c>
      <c r="B51">
        <v>1</v>
      </c>
    </row>
    <row r="52" spans="1:2" x14ac:dyDescent="0.2">
      <c r="A52" t="s">
        <v>772</v>
      </c>
      <c r="B52">
        <v>1</v>
      </c>
    </row>
    <row r="53" spans="1:2" x14ac:dyDescent="0.2">
      <c r="A53" t="s">
        <v>792</v>
      </c>
      <c r="B53">
        <v>1</v>
      </c>
    </row>
    <row r="54" spans="1:2" x14ac:dyDescent="0.2">
      <c r="A54" t="s">
        <v>794</v>
      </c>
      <c r="B54">
        <v>1</v>
      </c>
    </row>
    <row r="55" spans="1:2" x14ac:dyDescent="0.2">
      <c r="A55" t="s">
        <v>798</v>
      </c>
      <c r="B55">
        <v>3</v>
      </c>
    </row>
    <row r="56" spans="1:2" x14ac:dyDescent="0.2">
      <c r="A56" t="s">
        <v>800</v>
      </c>
      <c r="B56">
        <v>1</v>
      </c>
    </row>
    <row r="57" spans="1:2" x14ac:dyDescent="0.2">
      <c r="A57" t="s">
        <v>802</v>
      </c>
      <c r="B57">
        <v>1</v>
      </c>
    </row>
    <row r="58" spans="1:2" x14ac:dyDescent="0.2">
      <c r="A58" t="s">
        <v>805</v>
      </c>
      <c r="B58">
        <v>1</v>
      </c>
    </row>
    <row r="59" spans="1:2" x14ac:dyDescent="0.2">
      <c r="A59" t="s">
        <v>816</v>
      </c>
      <c r="B59">
        <v>1</v>
      </c>
    </row>
    <row r="60" spans="1:2" x14ac:dyDescent="0.2">
      <c r="A60" t="s">
        <v>855</v>
      </c>
      <c r="B60">
        <v>1</v>
      </c>
    </row>
    <row r="61" spans="1:2" x14ac:dyDescent="0.2">
      <c r="A61" t="s">
        <v>858</v>
      </c>
      <c r="B61">
        <v>1</v>
      </c>
    </row>
    <row r="62" spans="1:2" x14ac:dyDescent="0.2">
      <c r="A62" t="s">
        <v>860</v>
      </c>
      <c r="B62">
        <v>1</v>
      </c>
    </row>
    <row r="63" spans="1:2" x14ac:dyDescent="0.2">
      <c r="A63" t="s">
        <v>862</v>
      </c>
      <c r="B63">
        <v>1</v>
      </c>
    </row>
    <row r="64" spans="1:2" x14ac:dyDescent="0.2">
      <c r="A64" t="s">
        <v>901</v>
      </c>
      <c r="B64">
        <v>1</v>
      </c>
    </row>
    <row r="65" spans="1:2" x14ac:dyDescent="0.2">
      <c r="A65" t="s">
        <v>1967</v>
      </c>
      <c r="B65">
        <v>1</v>
      </c>
    </row>
    <row r="66" spans="1:2" x14ac:dyDescent="0.2">
      <c r="A66" t="s">
        <v>1484</v>
      </c>
      <c r="B66">
        <v>1</v>
      </c>
    </row>
    <row r="67" spans="1:2" x14ac:dyDescent="0.2">
      <c r="A67" t="s">
        <v>1485</v>
      </c>
      <c r="B67">
        <v>1</v>
      </c>
    </row>
    <row r="68" spans="1:2" x14ac:dyDescent="0.2">
      <c r="A68" t="s">
        <v>1486</v>
      </c>
      <c r="B68">
        <v>1</v>
      </c>
    </row>
    <row r="69" spans="1:2" x14ac:dyDescent="0.2">
      <c r="A69" t="s">
        <v>1500</v>
      </c>
      <c r="B69">
        <v>1</v>
      </c>
    </row>
    <row r="70" spans="1:2" x14ac:dyDescent="0.2">
      <c r="A70" t="s">
        <v>1503</v>
      </c>
      <c r="B70">
        <v>1</v>
      </c>
    </row>
    <row r="71" spans="1:2" x14ac:dyDescent="0.2">
      <c r="A71" t="s">
        <v>1504</v>
      </c>
      <c r="B71">
        <v>1</v>
      </c>
    </row>
    <row r="72" spans="1:2" x14ac:dyDescent="0.2">
      <c r="A72" t="s">
        <v>1506</v>
      </c>
      <c r="B72">
        <v>1</v>
      </c>
    </row>
    <row r="73" spans="1:2" x14ac:dyDescent="0.2">
      <c r="A73" t="s">
        <v>1507</v>
      </c>
      <c r="B73">
        <v>1</v>
      </c>
    </row>
    <row r="74" spans="1:2" x14ac:dyDescent="0.2">
      <c r="A74" t="s">
        <v>1509</v>
      </c>
      <c r="B74">
        <v>1</v>
      </c>
    </row>
    <row r="75" spans="1:2" x14ac:dyDescent="0.2">
      <c r="A75" t="s">
        <v>1510</v>
      </c>
      <c r="B75">
        <v>1</v>
      </c>
    </row>
    <row r="76" spans="1:2" x14ac:dyDescent="0.2">
      <c r="A76" t="s">
        <v>1851</v>
      </c>
      <c r="B76">
        <v>1</v>
      </c>
    </row>
    <row r="77" spans="1:2" x14ac:dyDescent="0.2">
      <c r="A77" t="s">
        <v>1873</v>
      </c>
      <c r="B77">
        <v>1</v>
      </c>
    </row>
    <row r="78" spans="1:2" x14ac:dyDescent="0.2">
      <c r="A78" t="s">
        <v>1876</v>
      </c>
      <c r="B78">
        <v>1</v>
      </c>
    </row>
    <row r="79" spans="1:2" x14ac:dyDescent="0.2">
      <c r="A79" t="s">
        <v>1915</v>
      </c>
      <c r="B79">
        <v>1</v>
      </c>
    </row>
    <row r="80" spans="1:2" x14ac:dyDescent="0.2">
      <c r="A80" t="s">
        <v>1939</v>
      </c>
      <c r="B80">
        <v>1</v>
      </c>
    </row>
    <row r="81" spans="1:2" x14ac:dyDescent="0.2">
      <c r="A81" t="s">
        <v>1956</v>
      </c>
      <c r="B81">
        <v>1</v>
      </c>
    </row>
    <row r="82" spans="1:2" x14ac:dyDescent="0.2">
      <c r="A82" t="s">
        <v>1965</v>
      </c>
      <c r="B82">
        <v>1</v>
      </c>
    </row>
    <row r="83" spans="1:2" x14ac:dyDescent="0.2">
      <c r="A83" t="s">
        <v>938</v>
      </c>
      <c r="B83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A4B4-060F-4F73-8D2E-D32CA7421B35}">
  <sheetPr>
    <tabColor theme="7" tint="0.79998168889431442"/>
  </sheetPr>
  <dimension ref="A1:B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3.5" bestFit="1" customWidth="1"/>
    <col min="2" max="2" width="22.5" bestFit="1" customWidth="1"/>
  </cols>
  <sheetData>
    <row r="1" spans="1:2" x14ac:dyDescent="0.2">
      <c r="A1" s="15" t="s">
        <v>937</v>
      </c>
      <c r="B1" t="s">
        <v>15</v>
      </c>
    </row>
    <row r="2" spans="1:2" x14ac:dyDescent="0.2">
      <c r="A2" t="s">
        <v>51</v>
      </c>
      <c r="B2" s="23">
        <v>43327491.569999985</v>
      </c>
    </row>
    <row r="3" spans="1:2" x14ac:dyDescent="0.2">
      <c r="A3" t="s">
        <v>938</v>
      </c>
      <c r="B3" s="23">
        <v>43327491.569999985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472-B19A-4D1C-AF4E-7526505CC801}">
  <sheetPr>
    <tabColor theme="7" tint="0.79998168889431442"/>
  </sheetPr>
  <dimension ref="A1:A9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4.1640625" bestFit="1" customWidth="1"/>
  </cols>
  <sheetData>
    <row r="1" spans="1:1" x14ac:dyDescent="0.2">
      <c r="A1" s="15" t="s">
        <v>937</v>
      </c>
    </row>
    <row r="2" spans="1:1" x14ac:dyDescent="0.2">
      <c r="A2" t="s">
        <v>1194</v>
      </c>
    </row>
    <row r="3" spans="1:1" x14ac:dyDescent="0.2">
      <c r="A3" t="s">
        <v>309</v>
      </c>
    </row>
    <row r="4" spans="1:1" x14ac:dyDescent="0.2">
      <c r="A4" t="s">
        <v>416</v>
      </c>
    </row>
    <row r="5" spans="1:1" x14ac:dyDescent="0.2">
      <c r="A5" t="s">
        <v>665</v>
      </c>
    </row>
    <row r="6" spans="1:1" x14ac:dyDescent="0.2">
      <c r="A6" t="s">
        <v>773</v>
      </c>
    </row>
    <row r="7" spans="1:1" x14ac:dyDescent="0.2">
      <c r="A7" t="s">
        <v>948</v>
      </c>
    </row>
    <row r="8" spans="1:1" x14ac:dyDescent="0.2">
      <c r="A8" t="s">
        <v>572</v>
      </c>
    </row>
    <row r="9" spans="1:1" x14ac:dyDescent="0.2">
      <c r="A9" t="s">
        <v>938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72BC-5564-433A-B6C7-1F5879CD2A8F}">
  <sheetPr>
    <tabColor theme="7" tint="0.79998168889431442"/>
  </sheetPr>
  <dimension ref="A3:C2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4.83203125" bestFit="1" customWidth="1"/>
    <col min="2" max="2" width="8.1640625" bestFit="1" customWidth="1"/>
  </cols>
  <sheetData>
    <row r="3" spans="1:3" x14ac:dyDescent="0.2">
      <c r="A3" s="87"/>
      <c r="B3" s="88"/>
      <c r="C3" s="89"/>
    </row>
    <row r="4" spans="1:3" x14ac:dyDescent="0.2">
      <c r="A4" s="90"/>
      <c r="B4" s="86"/>
      <c r="C4" s="91"/>
    </row>
    <row r="5" spans="1:3" x14ac:dyDescent="0.2">
      <c r="A5" s="90"/>
      <c r="B5" s="86"/>
      <c r="C5" s="91"/>
    </row>
    <row r="6" spans="1:3" x14ac:dyDescent="0.2">
      <c r="A6" s="90"/>
      <c r="B6" s="86"/>
      <c r="C6" s="91"/>
    </row>
    <row r="7" spans="1:3" x14ac:dyDescent="0.2">
      <c r="A7" s="90"/>
      <c r="B7" s="86"/>
      <c r="C7" s="91"/>
    </row>
    <row r="8" spans="1:3" x14ac:dyDescent="0.2">
      <c r="A8" s="90"/>
      <c r="B8" s="86"/>
      <c r="C8" s="91"/>
    </row>
    <row r="9" spans="1:3" x14ac:dyDescent="0.2">
      <c r="A9" s="90"/>
      <c r="B9" s="86"/>
      <c r="C9" s="91"/>
    </row>
    <row r="10" spans="1:3" x14ac:dyDescent="0.2">
      <c r="A10" s="90"/>
      <c r="B10" s="86"/>
      <c r="C10" s="91"/>
    </row>
    <row r="11" spans="1:3" x14ac:dyDescent="0.2">
      <c r="A11" s="90"/>
      <c r="B11" s="86"/>
      <c r="C11" s="91"/>
    </row>
    <row r="12" spans="1:3" x14ac:dyDescent="0.2">
      <c r="A12" s="90"/>
      <c r="B12" s="86"/>
      <c r="C12" s="91"/>
    </row>
    <row r="13" spans="1:3" x14ac:dyDescent="0.2">
      <c r="A13" s="90"/>
      <c r="B13" s="86"/>
      <c r="C13" s="91"/>
    </row>
    <row r="14" spans="1:3" x14ac:dyDescent="0.2">
      <c r="A14" s="90"/>
      <c r="B14" s="86"/>
      <c r="C14" s="91"/>
    </row>
    <row r="15" spans="1:3" x14ac:dyDescent="0.2">
      <c r="A15" s="90"/>
      <c r="B15" s="86"/>
      <c r="C15" s="91"/>
    </row>
    <row r="16" spans="1:3" x14ac:dyDescent="0.2">
      <c r="A16" s="90"/>
      <c r="B16" s="86"/>
      <c r="C16" s="91"/>
    </row>
    <row r="17" spans="1:3" x14ac:dyDescent="0.2">
      <c r="A17" s="90"/>
      <c r="B17" s="86"/>
      <c r="C17" s="91"/>
    </row>
    <row r="18" spans="1:3" x14ac:dyDescent="0.2">
      <c r="A18" s="90"/>
      <c r="B18" s="86"/>
      <c r="C18" s="91"/>
    </row>
    <row r="19" spans="1:3" x14ac:dyDescent="0.2">
      <c r="A19" s="90"/>
      <c r="B19" s="86"/>
      <c r="C19" s="91"/>
    </row>
    <row r="20" spans="1:3" x14ac:dyDescent="0.2">
      <c r="A20" s="92"/>
      <c r="B20" s="93"/>
      <c r="C20" s="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FC6C-D624-4C56-91B9-881156B3FA50}">
  <sheetPr>
    <tabColor theme="7" tint="0.79998168889431442"/>
  </sheetPr>
  <dimension ref="A1:B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6.6640625" bestFit="1" customWidth="1"/>
    <col min="2" max="2" width="7.5" bestFit="1" customWidth="1"/>
  </cols>
  <sheetData>
    <row r="1" spans="1:2" x14ac:dyDescent="0.2">
      <c r="A1" s="15" t="s">
        <v>1</v>
      </c>
      <c r="B1" t="s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1196-15CC-4306-9D1A-5E44305B8D06}">
  <sheetPr>
    <tabColor theme="7" tint="0.79998168889431442"/>
  </sheetPr>
  <dimension ref="A1:B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0.83203125" bestFit="1" customWidth="1"/>
    <col min="2" max="2" width="7.5" bestFit="1" customWidth="1"/>
  </cols>
  <sheetData>
    <row r="1" spans="1:2" x14ac:dyDescent="0.2">
      <c r="A1" s="15" t="s">
        <v>2</v>
      </c>
      <c r="B1" t="s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0169-F16B-4987-8693-0AFC25EC95A2}">
  <sheetPr>
    <tabColor theme="7" tint="0.79998168889431442"/>
  </sheetPr>
  <dimension ref="A1:B69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73.1640625" bestFit="1" customWidth="1"/>
    <col min="2" max="2" width="19.6640625" style="25" bestFit="1" customWidth="1"/>
  </cols>
  <sheetData>
    <row r="1" spans="1:2" x14ac:dyDescent="0.2">
      <c r="A1" s="15" t="s">
        <v>944</v>
      </c>
      <c r="B1" s="25" t="s">
        <v>945</v>
      </c>
    </row>
    <row r="2" spans="1:2" x14ac:dyDescent="0.2">
      <c r="A2" t="s">
        <v>790</v>
      </c>
      <c r="B2" s="23">
        <v>2096250</v>
      </c>
    </row>
    <row r="3" spans="1:2" x14ac:dyDescent="0.2">
      <c r="A3" t="s">
        <v>598</v>
      </c>
      <c r="B3" s="23">
        <v>2077318</v>
      </c>
    </row>
    <row r="4" spans="1:2" x14ac:dyDescent="0.2">
      <c r="A4" t="s">
        <v>1009</v>
      </c>
      <c r="B4" s="23">
        <v>1631524</v>
      </c>
    </row>
    <row r="5" spans="1:2" x14ac:dyDescent="0.2">
      <c r="A5" t="s">
        <v>938</v>
      </c>
      <c r="B5" s="23">
        <v>5805092</v>
      </c>
    </row>
    <row r="6" spans="1:2" x14ac:dyDescent="0.2">
      <c r="B6"/>
    </row>
    <row r="7" spans="1:2" x14ac:dyDescent="0.2">
      <c r="B7"/>
    </row>
    <row r="8" spans="1:2" x14ac:dyDescent="0.2">
      <c r="B8"/>
    </row>
    <row r="9" spans="1:2" x14ac:dyDescent="0.2">
      <c r="B9"/>
    </row>
    <row r="10" spans="1:2" x14ac:dyDescent="0.2">
      <c r="B10"/>
    </row>
    <row r="11" spans="1:2" x14ac:dyDescent="0.2">
      <c r="B11"/>
    </row>
    <row r="12" spans="1:2" x14ac:dyDescent="0.2">
      <c r="B12"/>
    </row>
    <row r="13" spans="1:2" x14ac:dyDescent="0.2">
      <c r="B13"/>
    </row>
    <row r="14" spans="1:2" x14ac:dyDescent="0.2">
      <c r="B14"/>
    </row>
    <row r="15" spans="1:2" x14ac:dyDescent="0.2">
      <c r="B15"/>
    </row>
    <row r="16" spans="1:2" x14ac:dyDescent="0.2">
      <c r="B16"/>
    </row>
    <row r="17" spans="2:2" x14ac:dyDescent="0.2">
      <c r="B17"/>
    </row>
    <row r="18" spans="2:2" x14ac:dyDescent="0.2">
      <c r="B18"/>
    </row>
    <row r="19" spans="2:2" x14ac:dyDescent="0.2">
      <c r="B19"/>
    </row>
    <row r="20" spans="2:2" x14ac:dyDescent="0.2">
      <c r="B20"/>
    </row>
    <row r="21" spans="2:2" x14ac:dyDescent="0.2">
      <c r="B21"/>
    </row>
    <row r="22" spans="2:2" x14ac:dyDescent="0.2">
      <c r="B22"/>
    </row>
    <row r="23" spans="2:2" x14ac:dyDescent="0.2">
      <c r="B23"/>
    </row>
    <row r="24" spans="2:2" x14ac:dyDescent="0.2">
      <c r="B24"/>
    </row>
    <row r="25" spans="2:2" x14ac:dyDescent="0.2">
      <c r="B25"/>
    </row>
    <row r="26" spans="2:2" x14ac:dyDescent="0.2">
      <c r="B26"/>
    </row>
    <row r="27" spans="2:2" x14ac:dyDescent="0.2">
      <c r="B27"/>
    </row>
    <row r="28" spans="2:2" x14ac:dyDescent="0.2">
      <c r="B28"/>
    </row>
    <row r="29" spans="2:2" x14ac:dyDescent="0.2">
      <c r="B29"/>
    </row>
    <row r="30" spans="2:2" x14ac:dyDescent="0.2">
      <c r="B30"/>
    </row>
    <row r="31" spans="2:2" x14ac:dyDescent="0.2">
      <c r="B31"/>
    </row>
    <row r="32" spans="2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EAA0-8E64-4269-8897-E78F9B5F454F}">
  <sheetPr>
    <tabColor theme="7" tint="0.79998168889431442"/>
  </sheetPr>
  <dimension ref="A1:B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5.6640625" bestFit="1" customWidth="1"/>
    <col min="2" max="2" width="18.6640625" bestFit="1" customWidth="1"/>
  </cols>
  <sheetData>
    <row r="1" spans="1:2" x14ac:dyDescent="0.2">
      <c r="A1" s="15" t="s">
        <v>946</v>
      </c>
      <c r="B1" t="s">
        <v>945</v>
      </c>
    </row>
    <row r="2" spans="1:2" x14ac:dyDescent="0.2">
      <c r="A2" t="s">
        <v>55</v>
      </c>
      <c r="B2" s="29">
        <v>6775308.6399999997</v>
      </c>
    </row>
    <row r="3" spans="1:2" x14ac:dyDescent="0.2">
      <c r="A3" t="s">
        <v>580</v>
      </c>
      <c r="B3" s="29">
        <v>3656246.96</v>
      </c>
    </row>
    <row r="4" spans="1:2" x14ac:dyDescent="0.2">
      <c r="A4" t="s">
        <v>28</v>
      </c>
      <c r="B4" s="29">
        <v>2933275</v>
      </c>
    </row>
    <row r="5" spans="1:2" x14ac:dyDescent="0.2">
      <c r="A5" t="s">
        <v>938</v>
      </c>
      <c r="B5" s="29">
        <v>13364830.6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AD2D-218D-488A-AE29-800582E9F5F9}">
  <sheetPr>
    <tabColor theme="7" tint="0.79998168889431442"/>
  </sheetPr>
  <dimension ref="A1:G9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5.1640625" bestFit="1" customWidth="1"/>
    <col min="2" max="2" width="20.5" bestFit="1" customWidth="1"/>
    <col min="3" max="3" width="12.5" bestFit="1" customWidth="1"/>
    <col min="4" max="4" width="14.83203125" bestFit="1" customWidth="1"/>
    <col min="6" max="7" width="12.5" customWidth="1"/>
  </cols>
  <sheetData>
    <row r="1" spans="1:7" x14ac:dyDescent="0.2">
      <c r="A1" s="15" t="s">
        <v>9</v>
      </c>
      <c r="B1" s="15" t="s">
        <v>120</v>
      </c>
      <c r="C1" s="15" t="s">
        <v>121</v>
      </c>
      <c r="D1" s="15" t="s">
        <v>126</v>
      </c>
    </row>
    <row r="2" spans="1:7" x14ac:dyDescent="0.2">
      <c r="A2" t="s">
        <v>593</v>
      </c>
      <c r="B2" s="16">
        <v>44927</v>
      </c>
      <c r="C2" s="16">
        <v>46203</v>
      </c>
      <c r="D2">
        <v>2023</v>
      </c>
    </row>
    <row r="3" spans="1:7" x14ac:dyDescent="0.2">
      <c r="A3" t="s">
        <v>1196</v>
      </c>
      <c r="B3" s="16">
        <v>44828</v>
      </c>
      <c r="C3" s="16">
        <v>46112</v>
      </c>
      <c r="D3">
        <v>2022</v>
      </c>
    </row>
    <row r="4" spans="1:7" x14ac:dyDescent="0.2">
      <c r="A4" t="s">
        <v>583</v>
      </c>
      <c r="B4" s="16">
        <v>44927</v>
      </c>
      <c r="C4" s="16">
        <v>46387</v>
      </c>
      <c r="D4">
        <v>2023</v>
      </c>
    </row>
    <row r="5" spans="1:7" x14ac:dyDescent="0.2">
      <c r="A5" t="s">
        <v>601</v>
      </c>
      <c r="B5" s="16">
        <v>44824</v>
      </c>
      <c r="C5" s="16">
        <v>46022</v>
      </c>
      <c r="D5">
        <v>2022</v>
      </c>
    </row>
    <row r="6" spans="1:7" x14ac:dyDescent="0.2">
      <c r="A6" t="s">
        <v>1312</v>
      </c>
      <c r="B6" s="16">
        <v>45037</v>
      </c>
      <c r="C6" s="16">
        <v>45961</v>
      </c>
      <c r="D6">
        <v>2023</v>
      </c>
    </row>
    <row r="7" spans="1:7" x14ac:dyDescent="0.2">
      <c r="A7" t="s">
        <v>56</v>
      </c>
      <c r="B7" s="16">
        <v>45078</v>
      </c>
      <c r="C7" s="16">
        <v>45260</v>
      </c>
      <c r="D7">
        <v>2023</v>
      </c>
    </row>
    <row r="8" spans="1:7" x14ac:dyDescent="0.2">
      <c r="A8" t="s">
        <v>52</v>
      </c>
      <c r="B8" s="16">
        <v>44896</v>
      </c>
      <c r="C8" s="16">
        <v>45991</v>
      </c>
      <c r="D8">
        <v>2022</v>
      </c>
    </row>
    <row r="9" spans="1:7" ht="16" thickBot="1" x14ac:dyDescent="0.25">
      <c r="A9" t="s">
        <v>598</v>
      </c>
      <c r="B9" s="16">
        <v>44835</v>
      </c>
      <c r="C9" s="16">
        <v>46660</v>
      </c>
      <c r="D9">
        <v>2022</v>
      </c>
    </row>
    <row r="10" spans="1:7" x14ac:dyDescent="0.2">
      <c r="A10" t="s">
        <v>1344</v>
      </c>
      <c r="B10" s="16">
        <v>44728</v>
      </c>
      <c r="C10" s="16">
        <v>45473</v>
      </c>
      <c r="D10">
        <v>2022</v>
      </c>
      <c r="F10" s="33" t="s">
        <v>120</v>
      </c>
      <c r="G10" s="34" t="s">
        <v>121</v>
      </c>
    </row>
    <row r="11" spans="1:7" ht="16" thickBot="1" x14ac:dyDescent="0.25">
      <c r="A11" t="s">
        <v>646</v>
      </c>
      <c r="B11" s="16">
        <v>45292</v>
      </c>
      <c r="C11" s="16">
        <v>46752</v>
      </c>
      <c r="D11">
        <v>2024</v>
      </c>
      <c r="F11" s="35">
        <f>MIN(B:B)</f>
        <v>44728</v>
      </c>
      <c r="G11" s="36">
        <f>MAX(C:C)</f>
        <v>47118</v>
      </c>
    </row>
    <row r="12" spans="1:7" x14ac:dyDescent="0.2">
      <c r="A12" t="s">
        <v>1324</v>
      </c>
      <c r="B12" s="16">
        <v>45098</v>
      </c>
      <c r="C12" s="16">
        <v>46418</v>
      </c>
      <c r="D12">
        <v>2023</v>
      </c>
    </row>
    <row r="13" spans="1:7" x14ac:dyDescent="0.2">
      <c r="A13" t="s">
        <v>363</v>
      </c>
      <c r="B13" s="16">
        <v>45383</v>
      </c>
      <c r="C13" s="16">
        <v>46934</v>
      </c>
      <c r="D13">
        <v>2024</v>
      </c>
      <c r="F13" s="37">
        <v>44197</v>
      </c>
    </row>
    <row r="14" spans="1:7" x14ac:dyDescent="0.2">
      <c r="A14" t="s">
        <v>401</v>
      </c>
      <c r="B14" s="16">
        <v>45383</v>
      </c>
      <c r="C14" s="16">
        <v>46934</v>
      </c>
      <c r="D14">
        <v>2024</v>
      </c>
    </row>
    <row r="15" spans="1:7" x14ac:dyDescent="0.2">
      <c r="A15" t="s">
        <v>417</v>
      </c>
      <c r="B15" s="16">
        <v>44927</v>
      </c>
      <c r="C15" s="16">
        <v>46022</v>
      </c>
      <c r="D15">
        <v>2023</v>
      </c>
    </row>
    <row r="16" spans="1:7" x14ac:dyDescent="0.2">
      <c r="A16" t="s">
        <v>421</v>
      </c>
      <c r="B16" s="16">
        <v>44927</v>
      </c>
      <c r="C16" s="16">
        <v>46022</v>
      </c>
      <c r="D16">
        <v>2023</v>
      </c>
    </row>
    <row r="17" spans="1:4" x14ac:dyDescent="0.2">
      <c r="A17" t="s">
        <v>422</v>
      </c>
      <c r="B17" s="16">
        <v>44896</v>
      </c>
      <c r="C17" s="16">
        <v>45991</v>
      </c>
      <c r="D17">
        <v>2022</v>
      </c>
    </row>
    <row r="18" spans="1:4" x14ac:dyDescent="0.2">
      <c r="A18" t="s">
        <v>439</v>
      </c>
      <c r="B18" s="16">
        <v>44927</v>
      </c>
      <c r="C18" s="16">
        <v>46022</v>
      </c>
      <c r="D18">
        <v>2023</v>
      </c>
    </row>
    <row r="19" spans="1:4" x14ac:dyDescent="0.2">
      <c r="A19" t="s">
        <v>444</v>
      </c>
      <c r="B19" s="16">
        <v>44927</v>
      </c>
      <c r="C19" s="16">
        <v>46022</v>
      </c>
      <c r="D19">
        <v>2023</v>
      </c>
    </row>
    <row r="20" spans="1:4" x14ac:dyDescent="0.2">
      <c r="A20" t="s">
        <v>449</v>
      </c>
      <c r="B20" s="16">
        <v>44927</v>
      </c>
      <c r="C20" s="16">
        <v>46022</v>
      </c>
      <c r="D20">
        <v>2023</v>
      </c>
    </row>
    <row r="21" spans="1:4" x14ac:dyDescent="0.2">
      <c r="A21" t="s">
        <v>453</v>
      </c>
      <c r="B21" s="16">
        <v>44927</v>
      </c>
      <c r="C21" s="16">
        <v>46022</v>
      </c>
      <c r="D21">
        <v>2023</v>
      </c>
    </row>
    <row r="22" spans="1:4" x14ac:dyDescent="0.2">
      <c r="A22" t="s">
        <v>455</v>
      </c>
      <c r="B22" s="16">
        <v>44927</v>
      </c>
      <c r="C22" s="16">
        <v>46022</v>
      </c>
      <c r="D22">
        <v>2023</v>
      </c>
    </row>
    <row r="23" spans="1:4" x14ac:dyDescent="0.2">
      <c r="A23" t="s">
        <v>457</v>
      </c>
      <c r="B23" s="16">
        <v>44927</v>
      </c>
      <c r="C23" s="16">
        <v>46022</v>
      </c>
      <c r="D23">
        <v>2023</v>
      </c>
    </row>
    <row r="24" spans="1:4" x14ac:dyDescent="0.2">
      <c r="A24" t="s">
        <v>458</v>
      </c>
      <c r="B24" s="16">
        <v>44866</v>
      </c>
      <c r="C24" s="16">
        <v>45961</v>
      </c>
      <c r="D24">
        <v>2022</v>
      </c>
    </row>
    <row r="25" spans="1:4" x14ac:dyDescent="0.2">
      <c r="A25" t="s">
        <v>467</v>
      </c>
      <c r="B25" s="16">
        <v>44927</v>
      </c>
      <c r="C25" s="16">
        <v>46022</v>
      </c>
      <c r="D25">
        <v>2023</v>
      </c>
    </row>
    <row r="26" spans="1:4" x14ac:dyDescent="0.2">
      <c r="A26" t="s">
        <v>480</v>
      </c>
      <c r="B26" s="16">
        <v>44927</v>
      </c>
      <c r="C26" s="16">
        <v>46022</v>
      </c>
      <c r="D26">
        <v>2023</v>
      </c>
    </row>
    <row r="27" spans="1:4" x14ac:dyDescent="0.2">
      <c r="A27" t="s">
        <v>496</v>
      </c>
      <c r="B27" s="16">
        <v>45170</v>
      </c>
      <c r="C27" s="16">
        <v>46265</v>
      </c>
      <c r="D27">
        <v>2023</v>
      </c>
    </row>
    <row r="28" spans="1:4" x14ac:dyDescent="0.2">
      <c r="A28" t="s">
        <v>497</v>
      </c>
      <c r="B28" s="16">
        <v>45292</v>
      </c>
      <c r="C28" s="16">
        <v>46387</v>
      </c>
      <c r="D28">
        <v>2024</v>
      </c>
    </row>
    <row r="29" spans="1:4" x14ac:dyDescent="0.2">
      <c r="A29" t="s">
        <v>526</v>
      </c>
      <c r="B29" s="16">
        <v>45170</v>
      </c>
      <c r="C29" s="16">
        <v>46265</v>
      </c>
      <c r="D29">
        <v>2023</v>
      </c>
    </row>
    <row r="30" spans="1:4" x14ac:dyDescent="0.2">
      <c r="A30" t="s">
        <v>527</v>
      </c>
      <c r="B30" s="16">
        <v>45292</v>
      </c>
      <c r="C30" s="16">
        <v>46387</v>
      </c>
      <c r="D30">
        <v>2024</v>
      </c>
    </row>
    <row r="31" spans="1:4" x14ac:dyDescent="0.2">
      <c r="A31" t="s">
        <v>571</v>
      </c>
      <c r="B31" s="16">
        <v>45292</v>
      </c>
      <c r="C31" s="16">
        <v>45596</v>
      </c>
      <c r="D31">
        <v>2024</v>
      </c>
    </row>
    <row r="32" spans="1:4" x14ac:dyDescent="0.2">
      <c r="A32" t="s">
        <v>676</v>
      </c>
      <c r="B32" s="16">
        <v>44896</v>
      </c>
      <c r="C32" s="16">
        <v>45473</v>
      </c>
      <c r="D32">
        <v>2022</v>
      </c>
    </row>
    <row r="33" spans="1:4" x14ac:dyDescent="0.2">
      <c r="A33" t="s">
        <v>697</v>
      </c>
      <c r="B33" s="16">
        <v>45016</v>
      </c>
      <c r="C33" s="16">
        <v>46112</v>
      </c>
      <c r="D33">
        <v>2023</v>
      </c>
    </row>
    <row r="34" spans="1:4" x14ac:dyDescent="0.2">
      <c r="A34" t="s">
        <v>703</v>
      </c>
      <c r="B34" s="16">
        <v>45017</v>
      </c>
      <c r="C34" s="16">
        <v>46112</v>
      </c>
      <c r="D34">
        <v>2023</v>
      </c>
    </row>
    <row r="35" spans="1:4" x14ac:dyDescent="0.2">
      <c r="A35" t="s">
        <v>733</v>
      </c>
      <c r="B35" s="16">
        <v>45047</v>
      </c>
      <c r="C35" s="16">
        <v>46142</v>
      </c>
      <c r="D35">
        <v>2023</v>
      </c>
    </row>
    <row r="36" spans="1:4" x14ac:dyDescent="0.2">
      <c r="A36" t="s">
        <v>741</v>
      </c>
      <c r="B36" s="16">
        <v>45139</v>
      </c>
      <c r="C36" s="16">
        <v>46234</v>
      </c>
      <c r="D36">
        <v>2023</v>
      </c>
    </row>
    <row r="37" spans="1:4" x14ac:dyDescent="0.2">
      <c r="A37" t="s">
        <v>761</v>
      </c>
      <c r="B37" s="16">
        <v>45366</v>
      </c>
      <c r="C37" s="16">
        <v>46460</v>
      </c>
      <c r="D37">
        <v>2024</v>
      </c>
    </row>
    <row r="38" spans="1:4" x14ac:dyDescent="0.2">
      <c r="A38" t="s">
        <v>769</v>
      </c>
      <c r="B38" s="16">
        <v>45261</v>
      </c>
      <c r="C38" s="16">
        <v>46356</v>
      </c>
      <c r="D38">
        <v>2023</v>
      </c>
    </row>
    <row r="39" spans="1:4" x14ac:dyDescent="0.2">
      <c r="A39" t="s">
        <v>774</v>
      </c>
      <c r="B39" s="16">
        <v>44835</v>
      </c>
      <c r="C39" s="16">
        <v>45199</v>
      </c>
      <c r="D39">
        <v>2022</v>
      </c>
    </row>
    <row r="40" spans="1:4" x14ac:dyDescent="0.2">
      <c r="A40" t="s">
        <v>775</v>
      </c>
      <c r="B40" s="16">
        <v>44896</v>
      </c>
      <c r="C40" s="16">
        <v>45991</v>
      </c>
      <c r="D40">
        <v>2022</v>
      </c>
    </row>
    <row r="41" spans="1:4" x14ac:dyDescent="0.2">
      <c r="A41" t="s">
        <v>779</v>
      </c>
      <c r="B41" s="16">
        <v>44896</v>
      </c>
      <c r="C41" s="16">
        <v>45991</v>
      </c>
      <c r="D41">
        <v>2022</v>
      </c>
    </row>
    <row r="42" spans="1:4" x14ac:dyDescent="0.2">
      <c r="A42" t="s">
        <v>790</v>
      </c>
      <c r="B42" s="16">
        <v>45017</v>
      </c>
      <c r="C42" s="16">
        <v>46112</v>
      </c>
      <c r="D42">
        <v>2023</v>
      </c>
    </row>
    <row r="43" spans="1:4" x14ac:dyDescent="0.2">
      <c r="A43" t="s">
        <v>796</v>
      </c>
      <c r="B43" s="16">
        <v>44896</v>
      </c>
      <c r="C43" s="16">
        <v>45991</v>
      </c>
      <c r="D43">
        <v>2022</v>
      </c>
    </row>
    <row r="44" spans="1:4" x14ac:dyDescent="0.2">
      <c r="A44" t="s">
        <v>807</v>
      </c>
      <c r="B44" s="16">
        <v>44896</v>
      </c>
      <c r="C44" s="16">
        <v>45992</v>
      </c>
      <c r="D44">
        <v>2022</v>
      </c>
    </row>
    <row r="45" spans="1:4" x14ac:dyDescent="0.2">
      <c r="A45" t="s">
        <v>814</v>
      </c>
      <c r="B45" s="16">
        <v>44835</v>
      </c>
      <c r="C45" s="16">
        <v>45473</v>
      </c>
      <c r="D45">
        <v>2022</v>
      </c>
    </row>
    <row r="46" spans="1:4" x14ac:dyDescent="0.2">
      <c r="A46" t="s">
        <v>815</v>
      </c>
      <c r="B46" s="16">
        <v>44927</v>
      </c>
      <c r="C46" s="16">
        <v>46022</v>
      </c>
      <c r="D46">
        <v>2023</v>
      </c>
    </row>
    <row r="47" spans="1:4" x14ac:dyDescent="0.2">
      <c r="A47" t="s">
        <v>845</v>
      </c>
      <c r="B47" s="16">
        <v>45170</v>
      </c>
      <c r="C47" s="16">
        <v>46265</v>
      </c>
      <c r="D47">
        <v>2023</v>
      </c>
    </row>
    <row r="48" spans="1:4" x14ac:dyDescent="0.2">
      <c r="A48" t="s">
        <v>848</v>
      </c>
      <c r="B48" s="16">
        <v>45170</v>
      </c>
      <c r="C48" s="16">
        <v>46265</v>
      </c>
      <c r="D48">
        <v>2023</v>
      </c>
    </row>
    <row r="49" spans="1:4" x14ac:dyDescent="0.2">
      <c r="A49" t="s">
        <v>852</v>
      </c>
      <c r="B49" s="16">
        <v>45200</v>
      </c>
      <c r="C49" s="16">
        <v>46295</v>
      </c>
      <c r="D49">
        <v>2023</v>
      </c>
    </row>
    <row r="50" spans="1:4" x14ac:dyDescent="0.2">
      <c r="A50" t="s">
        <v>853</v>
      </c>
      <c r="B50" s="16">
        <v>45139</v>
      </c>
      <c r="C50" s="16">
        <v>46234</v>
      </c>
      <c r="D50">
        <v>2023</v>
      </c>
    </row>
    <row r="51" spans="1:4" x14ac:dyDescent="0.2">
      <c r="A51" t="s">
        <v>856</v>
      </c>
      <c r="B51" s="16">
        <v>45170</v>
      </c>
      <c r="C51" s="16">
        <v>46265</v>
      </c>
      <c r="D51">
        <v>2023</v>
      </c>
    </row>
    <row r="52" spans="1:4" x14ac:dyDescent="0.2">
      <c r="A52" t="s">
        <v>864</v>
      </c>
      <c r="B52" s="16">
        <v>45200</v>
      </c>
      <c r="C52" s="16">
        <v>46295</v>
      </c>
      <c r="D52">
        <v>2023</v>
      </c>
    </row>
    <row r="53" spans="1:4" x14ac:dyDescent="0.2">
      <c r="A53" t="s">
        <v>899</v>
      </c>
      <c r="B53" s="16">
        <v>45139</v>
      </c>
      <c r="C53" s="16">
        <v>46234</v>
      </c>
      <c r="D53">
        <v>2023</v>
      </c>
    </row>
    <row r="54" spans="1:4" x14ac:dyDescent="0.2">
      <c r="A54" t="s">
        <v>900</v>
      </c>
      <c r="B54" s="16">
        <v>45170</v>
      </c>
      <c r="C54" s="16">
        <v>46265</v>
      </c>
      <c r="D54">
        <v>2023</v>
      </c>
    </row>
    <row r="55" spans="1:4" x14ac:dyDescent="0.2">
      <c r="A55" t="s">
        <v>955</v>
      </c>
      <c r="B55" s="16">
        <v>45383</v>
      </c>
      <c r="C55" s="16">
        <v>45565</v>
      </c>
      <c r="D55">
        <v>2024</v>
      </c>
    </row>
    <row r="56" spans="1:4" x14ac:dyDescent="0.2">
      <c r="A56" t="s">
        <v>963</v>
      </c>
      <c r="B56" s="16">
        <v>45597</v>
      </c>
      <c r="C56" s="16">
        <v>46691</v>
      </c>
      <c r="D56">
        <v>2024</v>
      </c>
    </row>
    <row r="57" spans="1:4" x14ac:dyDescent="0.2">
      <c r="A57" t="s">
        <v>964</v>
      </c>
      <c r="B57" s="16">
        <v>45597</v>
      </c>
      <c r="C57" s="16">
        <v>46691</v>
      </c>
      <c r="D57">
        <v>2024</v>
      </c>
    </row>
    <row r="58" spans="1:4" x14ac:dyDescent="0.2">
      <c r="A58" t="s">
        <v>965</v>
      </c>
      <c r="B58" s="16">
        <v>45505</v>
      </c>
      <c r="C58" s="16">
        <v>46599</v>
      </c>
      <c r="D58">
        <v>2024</v>
      </c>
    </row>
    <row r="59" spans="1:4" x14ac:dyDescent="0.2">
      <c r="A59" t="s">
        <v>968</v>
      </c>
      <c r="B59" s="16">
        <v>45505</v>
      </c>
      <c r="C59" s="16">
        <v>46599</v>
      </c>
      <c r="D59">
        <v>2024</v>
      </c>
    </row>
    <row r="60" spans="1:4" x14ac:dyDescent="0.2">
      <c r="A60" t="s">
        <v>975</v>
      </c>
      <c r="B60" s="16">
        <v>45444</v>
      </c>
      <c r="C60" s="16">
        <v>46538</v>
      </c>
      <c r="D60">
        <v>2024</v>
      </c>
    </row>
    <row r="61" spans="1:4" x14ac:dyDescent="0.2">
      <c r="A61" t="s">
        <v>980</v>
      </c>
      <c r="B61" s="16">
        <v>45566</v>
      </c>
      <c r="C61" s="16">
        <v>46660</v>
      </c>
      <c r="D61">
        <v>2024</v>
      </c>
    </row>
    <row r="62" spans="1:4" x14ac:dyDescent="0.2">
      <c r="A62" t="s">
        <v>983</v>
      </c>
      <c r="B62" s="16">
        <v>45536</v>
      </c>
      <c r="C62" s="16">
        <v>46630</v>
      </c>
      <c r="D62">
        <v>2024</v>
      </c>
    </row>
    <row r="63" spans="1:4" x14ac:dyDescent="0.2">
      <c r="A63" t="s">
        <v>999</v>
      </c>
      <c r="B63" s="16">
        <v>45261</v>
      </c>
      <c r="C63" s="16">
        <v>46356</v>
      </c>
      <c r="D63">
        <v>2023</v>
      </c>
    </row>
    <row r="64" spans="1:4" x14ac:dyDescent="0.2">
      <c r="A64" t="s">
        <v>1002</v>
      </c>
      <c r="B64" s="16">
        <v>45261</v>
      </c>
      <c r="C64" s="16">
        <v>45626</v>
      </c>
      <c r="D64">
        <v>2023</v>
      </c>
    </row>
    <row r="65" spans="1:4" x14ac:dyDescent="0.2">
      <c r="A65" t="s">
        <v>1002</v>
      </c>
      <c r="B65" s="16">
        <v>45717</v>
      </c>
      <c r="C65" s="16">
        <v>46812</v>
      </c>
      <c r="D65">
        <v>2025</v>
      </c>
    </row>
    <row r="66" spans="1:4" x14ac:dyDescent="0.2">
      <c r="A66" t="s">
        <v>1005</v>
      </c>
      <c r="B66" s="16">
        <v>45444</v>
      </c>
      <c r="C66" s="16">
        <v>46538</v>
      </c>
      <c r="D66">
        <v>2024</v>
      </c>
    </row>
    <row r="67" spans="1:4" x14ac:dyDescent="0.2">
      <c r="A67" t="s">
        <v>1006</v>
      </c>
      <c r="B67" s="16">
        <v>45444</v>
      </c>
      <c r="C67" s="16">
        <v>46904</v>
      </c>
      <c r="D67">
        <v>2024</v>
      </c>
    </row>
    <row r="68" spans="1:4" x14ac:dyDescent="0.2">
      <c r="A68" t="s">
        <v>1009</v>
      </c>
      <c r="B68" s="16">
        <v>45566</v>
      </c>
      <c r="C68" s="16">
        <v>46843</v>
      </c>
      <c r="D68">
        <v>2024</v>
      </c>
    </row>
    <row r="69" spans="1:4" x14ac:dyDescent="0.2">
      <c r="A69" t="s">
        <v>1010</v>
      </c>
      <c r="B69" s="16">
        <v>45474</v>
      </c>
      <c r="C69" s="16">
        <v>46660</v>
      </c>
      <c r="D69">
        <v>2024</v>
      </c>
    </row>
    <row r="70" spans="1:4" x14ac:dyDescent="0.2">
      <c r="A70" t="s">
        <v>1011</v>
      </c>
      <c r="B70" s="16">
        <v>45597</v>
      </c>
      <c r="C70" s="16">
        <v>46873</v>
      </c>
      <c r="D70">
        <v>2024</v>
      </c>
    </row>
    <row r="71" spans="1:4" x14ac:dyDescent="0.2">
      <c r="A71" t="s">
        <v>1012</v>
      </c>
      <c r="B71" s="16">
        <v>45427</v>
      </c>
      <c r="C71" s="16">
        <v>46522</v>
      </c>
      <c r="D71">
        <v>2024</v>
      </c>
    </row>
    <row r="72" spans="1:4" x14ac:dyDescent="0.2">
      <c r="A72" t="s">
        <v>1013</v>
      </c>
      <c r="B72" s="16">
        <v>45536</v>
      </c>
      <c r="C72" s="16">
        <v>46630</v>
      </c>
      <c r="D72">
        <v>2024</v>
      </c>
    </row>
    <row r="73" spans="1:4" x14ac:dyDescent="0.2">
      <c r="A73" t="s">
        <v>1601</v>
      </c>
      <c r="B73" s="16">
        <v>45717</v>
      </c>
      <c r="C73" s="16">
        <v>46904</v>
      </c>
      <c r="D73">
        <v>2025</v>
      </c>
    </row>
    <row r="74" spans="1:4" x14ac:dyDescent="0.2">
      <c r="A74" t="s">
        <v>1610</v>
      </c>
      <c r="B74" s="16">
        <v>45717</v>
      </c>
      <c r="C74" s="16">
        <v>46904</v>
      </c>
      <c r="D74">
        <v>2025</v>
      </c>
    </row>
    <row r="75" spans="1:4" x14ac:dyDescent="0.2">
      <c r="A75" t="s">
        <v>1615</v>
      </c>
      <c r="B75" s="16">
        <v>45717</v>
      </c>
      <c r="C75" s="16">
        <v>46904</v>
      </c>
      <c r="D75">
        <v>2025</v>
      </c>
    </row>
    <row r="76" spans="1:4" x14ac:dyDescent="0.2">
      <c r="A76" t="s">
        <v>1616</v>
      </c>
      <c r="B76" s="16">
        <v>45717</v>
      </c>
      <c r="C76" s="16">
        <v>46904</v>
      </c>
      <c r="D76">
        <v>2025</v>
      </c>
    </row>
    <row r="77" spans="1:4" x14ac:dyDescent="0.2">
      <c r="A77" t="s">
        <v>1620</v>
      </c>
      <c r="B77" s="16">
        <v>45717</v>
      </c>
      <c r="C77" s="16">
        <v>46904</v>
      </c>
      <c r="D77">
        <v>2025</v>
      </c>
    </row>
    <row r="78" spans="1:4" x14ac:dyDescent="0.2">
      <c r="A78" t="s">
        <v>1636</v>
      </c>
      <c r="B78" s="16">
        <v>45901</v>
      </c>
      <c r="C78" s="16">
        <v>46996</v>
      </c>
      <c r="D78">
        <v>2025</v>
      </c>
    </row>
    <row r="79" spans="1:4" x14ac:dyDescent="0.2">
      <c r="A79" t="s">
        <v>1637</v>
      </c>
      <c r="B79" s="16">
        <v>45689</v>
      </c>
      <c r="C79" s="16">
        <v>46783</v>
      </c>
      <c r="D79">
        <v>2025</v>
      </c>
    </row>
    <row r="80" spans="1:4" x14ac:dyDescent="0.2">
      <c r="A80" t="s">
        <v>1638</v>
      </c>
      <c r="B80" s="16">
        <v>45717</v>
      </c>
      <c r="C80" s="16">
        <v>46812</v>
      </c>
      <c r="D80">
        <v>2025</v>
      </c>
    </row>
    <row r="81" spans="1:4" x14ac:dyDescent="0.2">
      <c r="A81" t="s">
        <v>1651</v>
      </c>
      <c r="B81" s="16">
        <v>45716</v>
      </c>
      <c r="C81" s="16">
        <v>46811</v>
      </c>
      <c r="D81">
        <v>2025</v>
      </c>
    </row>
    <row r="82" spans="1:4" x14ac:dyDescent="0.2">
      <c r="A82" t="s">
        <v>1653</v>
      </c>
      <c r="B82" s="16">
        <v>45658</v>
      </c>
      <c r="C82" s="16">
        <v>46752</v>
      </c>
      <c r="D82">
        <v>2025</v>
      </c>
    </row>
    <row r="83" spans="1:4" x14ac:dyDescent="0.2">
      <c r="A83" t="s">
        <v>1656</v>
      </c>
      <c r="B83" s="16">
        <v>45689</v>
      </c>
      <c r="C83" s="16">
        <v>46783</v>
      </c>
      <c r="D83">
        <v>2025</v>
      </c>
    </row>
    <row r="84" spans="1:4" x14ac:dyDescent="0.2">
      <c r="A84" t="s">
        <v>1661</v>
      </c>
      <c r="B84" s="16">
        <v>45717</v>
      </c>
      <c r="C84" s="16">
        <v>46812</v>
      </c>
      <c r="D84">
        <v>2025</v>
      </c>
    </row>
    <row r="85" spans="1:4" x14ac:dyDescent="0.2">
      <c r="A85" t="s">
        <v>1667</v>
      </c>
      <c r="B85" s="16">
        <v>45901</v>
      </c>
      <c r="C85" s="16">
        <v>46996</v>
      </c>
      <c r="D85">
        <v>2025</v>
      </c>
    </row>
    <row r="86" spans="1:4" x14ac:dyDescent="0.2">
      <c r="A86" t="s">
        <v>1670</v>
      </c>
      <c r="B86" s="16">
        <v>45931</v>
      </c>
      <c r="C86" s="16">
        <v>47026</v>
      </c>
      <c r="D86">
        <v>2025</v>
      </c>
    </row>
    <row r="87" spans="1:4" x14ac:dyDescent="0.2">
      <c r="A87" t="s">
        <v>1671</v>
      </c>
      <c r="B87" s="16">
        <v>45870</v>
      </c>
      <c r="C87" s="16">
        <v>46965</v>
      </c>
      <c r="D87">
        <v>2025</v>
      </c>
    </row>
    <row r="88" spans="1:4" x14ac:dyDescent="0.2">
      <c r="A88" t="s">
        <v>1672</v>
      </c>
      <c r="B88" s="16">
        <v>45931</v>
      </c>
      <c r="C88" s="16">
        <v>47026</v>
      </c>
      <c r="D88">
        <v>2025</v>
      </c>
    </row>
    <row r="89" spans="1:4" x14ac:dyDescent="0.2">
      <c r="A89" t="s">
        <v>1690</v>
      </c>
      <c r="B89" s="16">
        <v>45931</v>
      </c>
      <c r="C89" s="16">
        <v>47026</v>
      </c>
      <c r="D89">
        <v>2025</v>
      </c>
    </row>
    <row r="90" spans="1:4" x14ac:dyDescent="0.2">
      <c r="A90" t="s">
        <v>1697</v>
      </c>
      <c r="B90" s="16">
        <v>46023</v>
      </c>
      <c r="C90" s="16">
        <v>47118</v>
      </c>
      <c r="D90">
        <v>2026</v>
      </c>
    </row>
    <row r="91" spans="1:4" x14ac:dyDescent="0.2">
      <c r="A91" t="s">
        <v>1753</v>
      </c>
      <c r="B91" s="16">
        <v>45658</v>
      </c>
      <c r="C91" s="16">
        <v>46752</v>
      </c>
      <c r="D91">
        <v>2025</v>
      </c>
    </row>
    <row r="92" spans="1:4" x14ac:dyDescent="0.2">
      <c r="A92" t="s">
        <v>1771</v>
      </c>
      <c r="B92" s="16">
        <v>45901</v>
      </c>
      <c r="C92" s="16">
        <v>46843</v>
      </c>
      <c r="D92">
        <v>2025</v>
      </c>
    </row>
    <row r="93" spans="1:4" x14ac:dyDescent="0.2">
      <c r="A93" t="s">
        <v>1805</v>
      </c>
      <c r="B93" s="16">
        <v>45536</v>
      </c>
      <c r="C93" s="16">
        <v>46630</v>
      </c>
      <c r="D93">
        <v>2024</v>
      </c>
    </row>
    <row r="94" spans="1:4" x14ac:dyDescent="0.2">
      <c r="A94" t="s">
        <v>1810</v>
      </c>
      <c r="B94" s="16">
        <v>45717</v>
      </c>
      <c r="C94" s="16">
        <v>46812</v>
      </c>
      <c r="D94">
        <v>2025</v>
      </c>
    </row>
    <row r="95" spans="1:4" x14ac:dyDescent="0.2">
      <c r="A95" t="s">
        <v>1812</v>
      </c>
      <c r="B95" s="16">
        <v>45717</v>
      </c>
      <c r="C95" s="16">
        <v>46812</v>
      </c>
      <c r="D95">
        <v>2025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821D-747F-4A22-808B-23C55035E847}">
  <sheetPr>
    <tabColor theme="7" tint="0.79998168889431442"/>
  </sheetPr>
  <dimension ref="A1:B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3.5" bestFit="1" customWidth="1"/>
    <col min="2" max="2" width="22.33203125" bestFit="1" customWidth="1"/>
  </cols>
  <sheetData>
    <row r="1" spans="1:2" x14ac:dyDescent="0.2">
      <c r="A1" s="15" t="s">
        <v>937</v>
      </c>
      <c r="B1" t="s">
        <v>942</v>
      </c>
    </row>
    <row r="2" spans="1:2" x14ac:dyDescent="0.2">
      <c r="A2" t="s">
        <v>34</v>
      </c>
      <c r="B2">
        <v>20</v>
      </c>
    </row>
    <row r="3" spans="1:2" x14ac:dyDescent="0.2">
      <c r="A3" t="s">
        <v>20</v>
      </c>
      <c r="B3">
        <v>148</v>
      </c>
    </row>
    <row r="4" spans="1:2" x14ac:dyDescent="0.2">
      <c r="A4" t="s">
        <v>38</v>
      </c>
      <c r="B4">
        <v>3</v>
      </c>
    </row>
    <row r="5" spans="1:2" x14ac:dyDescent="0.2">
      <c r="A5" t="s">
        <v>938</v>
      </c>
      <c r="B5">
        <v>171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4203-FAF9-4E61-AFF6-7468213802F5}">
  <sheetPr>
    <tabColor theme="7" tint="0.79998168889431442"/>
  </sheetPr>
  <dimension ref="A1:G94"/>
  <sheetViews>
    <sheetView topLeftCell="B1" workbookViewId="0">
      <selection activeCell="B7" sqref="B7"/>
    </sheetView>
  </sheetViews>
  <sheetFormatPr baseColWidth="10" defaultColWidth="8.83203125" defaultRowHeight="15" x14ac:dyDescent="0.2"/>
  <cols>
    <col min="1" max="1" width="22.5" bestFit="1" customWidth="1"/>
    <col min="2" max="2" width="131.5" bestFit="1" customWidth="1"/>
    <col min="3" max="3" width="12.5" bestFit="1" customWidth="1"/>
    <col min="4" max="4" width="15.1640625" bestFit="1" customWidth="1"/>
    <col min="5" max="5" width="20.5" bestFit="1" customWidth="1"/>
    <col min="6" max="6" width="23.5" bestFit="1" customWidth="1"/>
    <col min="7" max="7" width="22.5" bestFit="1" customWidth="1"/>
    <col min="8" max="8" width="8.5" bestFit="1" customWidth="1"/>
    <col min="9" max="9" width="11.83203125" bestFit="1" customWidth="1"/>
  </cols>
  <sheetData>
    <row r="1" spans="1:7" x14ac:dyDescent="0.2">
      <c r="A1" s="15" t="s">
        <v>5</v>
      </c>
      <c r="B1" s="15" t="s">
        <v>9</v>
      </c>
      <c r="F1" t="str" cm="1">
        <f t="array" ref="F1:F8">_xlfn.UNIQUE(_xlfn._xlws.FILTER(A:A,A:A&lt;&gt;""))</f>
        <v>Programme</v>
      </c>
    </row>
    <row r="2" spans="1:7" x14ac:dyDescent="0.2">
      <c r="A2" t="s">
        <v>1194</v>
      </c>
      <c r="B2" t="s">
        <v>1196</v>
      </c>
      <c r="F2" t="str">
        <v>Baltic Sea Region</v>
      </c>
      <c r="G2">
        <f>IF(F2="","",(COUNTIFS(A:A,F2)))</f>
        <v>9</v>
      </c>
    </row>
    <row r="3" spans="1:7" x14ac:dyDescent="0.2">
      <c r="A3" t="s">
        <v>1194</v>
      </c>
      <c r="B3" t="s">
        <v>1312</v>
      </c>
      <c r="F3" t="str">
        <v>Interreg europe</v>
      </c>
      <c r="G3">
        <f>IF(F3="","",(COUNTIFS(A:A,F3)))</f>
        <v>2</v>
      </c>
    </row>
    <row r="4" spans="1:7" x14ac:dyDescent="0.2">
      <c r="A4" t="s">
        <v>1194</v>
      </c>
      <c r="B4" t="s">
        <v>1344</v>
      </c>
      <c r="F4" t="str">
        <v>AURORA</v>
      </c>
      <c r="G4">
        <f t="shared" ref="G4:G7" si="0">IF(F4="","",(COUNTIFS(A:A,F4)))</f>
        <v>38</v>
      </c>
    </row>
    <row r="5" spans="1:7" x14ac:dyDescent="0.2">
      <c r="A5" t="s">
        <v>1194</v>
      </c>
      <c r="B5" t="s">
        <v>1324</v>
      </c>
      <c r="F5" t="str">
        <v>Sverige-Norge</v>
      </c>
      <c r="G5">
        <f>IF(F5="","",(COUNTIFS(A:A,F5)))</f>
        <v>9</v>
      </c>
    </row>
    <row r="6" spans="1:7" x14ac:dyDescent="0.2">
      <c r="A6" t="s">
        <v>1194</v>
      </c>
      <c r="B6" t="s">
        <v>1601</v>
      </c>
      <c r="F6" t="str">
        <v>Öresund-Kattegat-Skagerrak</v>
      </c>
      <c r="G6">
        <f>IF(F6="","",(COUNTIFS(A:A,F6)))</f>
        <v>16</v>
      </c>
    </row>
    <row r="7" spans="1:7" x14ac:dyDescent="0.2">
      <c r="A7" t="s">
        <v>1194</v>
      </c>
      <c r="B7" t="s">
        <v>1610</v>
      </c>
      <c r="F7" t="str">
        <v>Northern Periphery and Arctic</v>
      </c>
      <c r="G7">
        <f t="shared" si="0"/>
        <v>7</v>
      </c>
    </row>
    <row r="8" spans="1:7" x14ac:dyDescent="0.2">
      <c r="A8" t="s">
        <v>1194</v>
      </c>
      <c r="B8" t="s">
        <v>1615</v>
      </c>
      <c r="F8" t="str">
        <v>Interreg North Sea</v>
      </c>
      <c r="G8">
        <f>IF(F8="","",(COUNTIFS(A:A,F8)))</f>
        <v>12</v>
      </c>
    </row>
    <row r="9" spans="1:7" x14ac:dyDescent="0.2">
      <c r="A9" t="s">
        <v>1194</v>
      </c>
      <c r="B9" t="s">
        <v>1616</v>
      </c>
      <c r="G9" t="str">
        <f t="shared" ref="G9:G11" si="1">IF(F9="","",(COUNTIFS(A:A,F9)))</f>
        <v/>
      </c>
    </row>
    <row r="10" spans="1:7" x14ac:dyDescent="0.2">
      <c r="A10" t="s">
        <v>1194</v>
      </c>
      <c r="B10" t="s">
        <v>1620</v>
      </c>
      <c r="G10" t="str">
        <f t="shared" si="1"/>
        <v/>
      </c>
    </row>
    <row r="11" spans="1:7" x14ac:dyDescent="0.2">
      <c r="A11" t="s">
        <v>309</v>
      </c>
      <c r="B11" t="s">
        <v>363</v>
      </c>
      <c r="G11" t="str">
        <f t="shared" si="1"/>
        <v/>
      </c>
    </row>
    <row r="12" spans="1:7" x14ac:dyDescent="0.2">
      <c r="A12" t="s">
        <v>309</v>
      </c>
      <c r="B12" t="s">
        <v>401</v>
      </c>
    </row>
    <row r="13" spans="1:7" x14ac:dyDescent="0.2">
      <c r="A13" t="s">
        <v>416</v>
      </c>
      <c r="B13" t="s">
        <v>417</v>
      </c>
    </row>
    <row r="14" spans="1:7" x14ac:dyDescent="0.2">
      <c r="A14" t="s">
        <v>416</v>
      </c>
      <c r="B14" t="s">
        <v>421</v>
      </c>
    </row>
    <row r="15" spans="1:7" x14ac:dyDescent="0.2">
      <c r="A15" t="s">
        <v>416</v>
      </c>
      <c r="B15" t="s">
        <v>422</v>
      </c>
    </row>
    <row r="16" spans="1:7" x14ac:dyDescent="0.2">
      <c r="A16" t="s">
        <v>416</v>
      </c>
      <c r="B16" t="s">
        <v>439</v>
      </c>
    </row>
    <row r="17" spans="1:2" x14ac:dyDescent="0.2">
      <c r="A17" t="s">
        <v>416</v>
      </c>
      <c r="B17" t="s">
        <v>444</v>
      </c>
    </row>
    <row r="18" spans="1:2" x14ac:dyDescent="0.2">
      <c r="A18" t="s">
        <v>416</v>
      </c>
      <c r="B18" t="s">
        <v>449</v>
      </c>
    </row>
    <row r="19" spans="1:2" x14ac:dyDescent="0.2">
      <c r="A19" t="s">
        <v>416</v>
      </c>
      <c r="B19" t="s">
        <v>453</v>
      </c>
    </row>
    <row r="20" spans="1:2" x14ac:dyDescent="0.2">
      <c r="A20" t="s">
        <v>416</v>
      </c>
      <c r="B20" t="s">
        <v>455</v>
      </c>
    </row>
    <row r="21" spans="1:2" x14ac:dyDescent="0.2">
      <c r="A21" t="s">
        <v>416</v>
      </c>
      <c r="B21" t="s">
        <v>457</v>
      </c>
    </row>
    <row r="22" spans="1:2" x14ac:dyDescent="0.2">
      <c r="A22" t="s">
        <v>416</v>
      </c>
      <c r="B22" t="s">
        <v>458</v>
      </c>
    </row>
    <row r="23" spans="1:2" x14ac:dyDescent="0.2">
      <c r="A23" t="s">
        <v>416</v>
      </c>
      <c r="B23" t="s">
        <v>467</v>
      </c>
    </row>
    <row r="24" spans="1:2" x14ac:dyDescent="0.2">
      <c r="A24" t="s">
        <v>416</v>
      </c>
      <c r="B24" t="s">
        <v>480</v>
      </c>
    </row>
    <row r="25" spans="1:2" x14ac:dyDescent="0.2">
      <c r="A25" t="s">
        <v>416</v>
      </c>
      <c r="B25" t="s">
        <v>496</v>
      </c>
    </row>
    <row r="26" spans="1:2" x14ac:dyDescent="0.2">
      <c r="A26" t="s">
        <v>416</v>
      </c>
      <c r="B26" t="s">
        <v>497</v>
      </c>
    </row>
    <row r="27" spans="1:2" x14ac:dyDescent="0.2">
      <c r="A27" t="s">
        <v>416</v>
      </c>
      <c r="B27" t="s">
        <v>526</v>
      </c>
    </row>
    <row r="28" spans="1:2" x14ac:dyDescent="0.2">
      <c r="A28" t="s">
        <v>416</v>
      </c>
      <c r="B28" t="s">
        <v>527</v>
      </c>
    </row>
    <row r="29" spans="1:2" x14ac:dyDescent="0.2">
      <c r="A29" t="s">
        <v>416</v>
      </c>
      <c r="B29" t="s">
        <v>571</v>
      </c>
    </row>
    <row r="30" spans="1:2" x14ac:dyDescent="0.2">
      <c r="A30" t="s">
        <v>416</v>
      </c>
      <c r="B30" t="s">
        <v>955</v>
      </c>
    </row>
    <row r="31" spans="1:2" x14ac:dyDescent="0.2">
      <c r="A31" t="s">
        <v>416</v>
      </c>
      <c r="B31" t="s">
        <v>963</v>
      </c>
    </row>
    <row r="32" spans="1:2" x14ac:dyDescent="0.2">
      <c r="A32" t="s">
        <v>416</v>
      </c>
      <c r="B32" t="s">
        <v>964</v>
      </c>
    </row>
    <row r="33" spans="1:2" x14ac:dyDescent="0.2">
      <c r="A33" t="s">
        <v>416</v>
      </c>
      <c r="B33" t="s">
        <v>965</v>
      </c>
    </row>
    <row r="34" spans="1:2" x14ac:dyDescent="0.2">
      <c r="A34" t="s">
        <v>416</v>
      </c>
      <c r="B34" t="s">
        <v>968</v>
      </c>
    </row>
    <row r="35" spans="1:2" x14ac:dyDescent="0.2">
      <c r="A35" t="s">
        <v>416</v>
      </c>
      <c r="B35" t="s">
        <v>975</v>
      </c>
    </row>
    <row r="36" spans="1:2" x14ac:dyDescent="0.2">
      <c r="A36" t="s">
        <v>416</v>
      </c>
      <c r="B36" t="s">
        <v>980</v>
      </c>
    </row>
    <row r="37" spans="1:2" x14ac:dyDescent="0.2">
      <c r="A37" t="s">
        <v>416</v>
      </c>
      <c r="B37" t="s">
        <v>983</v>
      </c>
    </row>
    <row r="38" spans="1:2" x14ac:dyDescent="0.2">
      <c r="A38" t="s">
        <v>416</v>
      </c>
      <c r="B38" t="s">
        <v>1636</v>
      </c>
    </row>
    <row r="39" spans="1:2" x14ac:dyDescent="0.2">
      <c r="A39" t="s">
        <v>416</v>
      </c>
      <c r="B39" t="s">
        <v>1637</v>
      </c>
    </row>
    <row r="40" spans="1:2" x14ac:dyDescent="0.2">
      <c r="A40" t="s">
        <v>416</v>
      </c>
      <c r="B40" t="s">
        <v>1638</v>
      </c>
    </row>
    <row r="41" spans="1:2" x14ac:dyDescent="0.2">
      <c r="A41" t="s">
        <v>416</v>
      </c>
      <c r="B41" t="s">
        <v>1651</v>
      </c>
    </row>
    <row r="42" spans="1:2" x14ac:dyDescent="0.2">
      <c r="A42" t="s">
        <v>416</v>
      </c>
      <c r="B42" t="s">
        <v>1653</v>
      </c>
    </row>
    <row r="43" spans="1:2" x14ac:dyDescent="0.2">
      <c r="A43" t="s">
        <v>416</v>
      </c>
      <c r="B43" t="s">
        <v>1656</v>
      </c>
    </row>
    <row r="44" spans="1:2" x14ac:dyDescent="0.2">
      <c r="A44" t="s">
        <v>416</v>
      </c>
      <c r="B44" t="s">
        <v>1661</v>
      </c>
    </row>
    <row r="45" spans="1:2" x14ac:dyDescent="0.2">
      <c r="A45" t="s">
        <v>416</v>
      </c>
      <c r="B45" t="s">
        <v>1667</v>
      </c>
    </row>
    <row r="46" spans="1:2" x14ac:dyDescent="0.2">
      <c r="A46" t="s">
        <v>416</v>
      </c>
      <c r="B46" t="s">
        <v>1670</v>
      </c>
    </row>
    <row r="47" spans="1:2" x14ac:dyDescent="0.2">
      <c r="A47" t="s">
        <v>416</v>
      </c>
      <c r="B47" t="s">
        <v>1671</v>
      </c>
    </row>
    <row r="48" spans="1:2" x14ac:dyDescent="0.2">
      <c r="A48" t="s">
        <v>416</v>
      </c>
      <c r="B48" t="s">
        <v>1672</v>
      </c>
    </row>
    <row r="49" spans="1:2" x14ac:dyDescent="0.2">
      <c r="A49" t="s">
        <v>416</v>
      </c>
      <c r="B49" t="s">
        <v>1690</v>
      </c>
    </row>
    <row r="50" spans="1:2" x14ac:dyDescent="0.2">
      <c r="A50" t="s">
        <v>416</v>
      </c>
      <c r="B50" t="s">
        <v>1697</v>
      </c>
    </row>
    <row r="51" spans="1:2" x14ac:dyDescent="0.2">
      <c r="A51" t="s">
        <v>665</v>
      </c>
      <c r="B51" t="s">
        <v>676</v>
      </c>
    </row>
    <row r="52" spans="1:2" x14ac:dyDescent="0.2">
      <c r="A52" t="s">
        <v>665</v>
      </c>
      <c r="B52" t="s">
        <v>697</v>
      </c>
    </row>
    <row r="53" spans="1:2" x14ac:dyDescent="0.2">
      <c r="A53" t="s">
        <v>665</v>
      </c>
      <c r="B53" t="s">
        <v>703</v>
      </c>
    </row>
    <row r="54" spans="1:2" x14ac:dyDescent="0.2">
      <c r="A54" t="s">
        <v>665</v>
      </c>
      <c r="B54" t="s">
        <v>733</v>
      </c>
    </row>
    <row r="55" spans="1:2" x14ac:dyDescent="0.2">
      <c r="A55" t="s">
        <v>665</v>
      </c>
      <c r="B55" t="s">
        <v>741</v>
      </c>
    </row>
    <row r="56" spans="1:2" x14ac:dyDescent="0.2">
      <c r="A56" t="s">
        <v>665</v>
      </c>
      <c r="B56" t="s">
        <v>761</v>
      </c>
    </row>
    <row r="57" spans="1:2" x14ac:dyDescent="0.2">
      <c r="A57" t="s">
        <v>665</v>
      </c>
      <c r="B57" t="s">
        <v>769</v>
      </c>
    </row>
    <row r="58" spans="1:2" x14ac:dyDescent="0.2">
      <c r="A58" t="s">
        <v>665</v>
      </c>
      <c r="B58" t="s">
        <v>1753</v>
      </c>
    </row>
    <row r="59" spans="1:2" x14ac:dyDescent="0.2">
      <c r="A59" t="s">
        <v>665</v>
      </c>
      <c r="B59" t="s">
        <v>1771</v>
      </c>
    </row>
    <row r="60" spans="1:2" x14ac:dyDescent="0.2">
      <c r="A60" t="s">
        <v>773</v>
      </c>
      <c r="B60" t="s">
        <v>774</v>
      </c>
    </row>
    <row r="61" spans="1:2" x14ac:dyDescent="0.2">
      <c r="A61" t="s">
        <v>773</v>
      </c>
      <c r="B61" t="s">
        <v>775</v>
      </c>
    </row>
    <row r="62" spans="1:2" x14ac:dyDescent="0.2">
      <c r="A62" t="s">
        <v>773</v>
      </c>
      <c r="B62" t="s">
        <v>779</v>
      </c>
    </row>
    <row r="63" spans="1:2" x14ac:dyDescent="0.2">
      <c r="A63" t="s">
        <v>773</v>
      </c>
      <c r="B63" t="s">
        <v>790</v>
      </c>
    </row>
    <row r="64" spans="1:2" x14ac:dyDescent="0.2">
      <c r="A64" t="s">
        <v>773</v>
      </c>
      <c r="B64" t="s">
        <v>796</v>
      </c>
    </row>
    <row r="65" spans="1:2" x14ac:dyDescent="0.2">
      <c r="A65" t="s">
        <v>773</v>
      </c>
      <c r="B65" t="s">
        <v>807</v>
      </c>
    </row>
    <row r="66" spans="1:2" x14ac:dyDescent="0.2">
      <c r="A66" t="s">
        <v>773</v>
      </c>
      <c r="B66" t="s">
        <v>814</v>
      </c>
    </row>
    <row r="67" spans="1:2" x14ac:dyDescent="0.2">
      <c r="A67" t="s">
        <v>773</v>
      </c>
      <c r="B67" t="s">
        <v>815</v>
      </c>
    </row>
    <row r="68" spans="1:2" x14ac:dyDescent="0.2">
      <c r="A68" t="s">
        <v>773</v>
      </c>
      <c r="B68" t="s">
        <v>845</v>
      </c>
    </row>
    <row r="69" spans="1:2" x14ac:dyDescent="0.2">
      <c r="A69" t="s">
        <v>773</v>
      </c>
      <c r="B69" t="s">
        <v>848</v>
      </c>
    </row>
    <row r="70" spans="1:2" x14ac:dyDescent="0.2">
      <c r="A70" t="s">
        <v>773</v>
      </c>
      <c r="B70" t="s">
        <v>852</v>
      </c>
    </row>
    <row r="71" spans="1:2" x14ac:dyDescent="0.2">
      <c r="A71" t="s">
        <v>773</v>
      </c>
      <c r="B71" t="s">
        <v>853</v>
      </c>
    </row>
    <row r="72" spans="1:2" x14ac:dyDescent="0.2">
      <c r="A72" t="s">
        <v>773</v>
      </c>
      <c r="B72" t="s">
        <v>856</v>
      </c>
    </row>
    <row r="73" spans="1:2" x14ac:dyDescent="0.2">
      <c r="A73" t="s">
        <v>773</v>
      </c>
      <c r="B73" t="s">
        <v>864</v>
      </c>
    </row>
    <row r="74" spans="1:2" x14ac:dyDescent="0.2">
      <c r="A74" t="s">
        <v>773</v>
      </c>
      <c r="B74" t="s">
        <v>899</v>
      </c>
    </row>
    <row r="75" spans="1:2" x14ac:dyDescent="0.2">
      <c r="A75" t="s">
        <v>773</v>
      </c>
      <c r="B75" t="s">
        <v>900</v>
      </c>
    </row>
    <row r="76" spans="1:2" x14ac:dyDescent="0.2">
      <c r="A76" t="s">
        <v>948</v>
      </c>
      <c r="B76" t="s">
        <v>56</v>
      </c>
    </row>
    <row r="77" spans="1:2" x14ac:dyDescent="0.2">
      <c r="A77" t="s">
        <v>948</v>
      </c>
      <c r="B77" t="s">
        <v>52</v>
      </c>
    </row>
    <row r="78" spans="1:2" x14ac:dyDescent="0.2">
      <c r="A78" t="s">
        <v>948</v>
      </c>
      <c r="B78" t="s">
        <v>999</v>
      </c>
    </row>
    <row r="79" spans="1:2" x14ac:dyDescent="0.2">
      <c r="A79" t="s">
        <v>948</v>
      </c>
      <c r="B79" t="s">
        <v>1002</v>
      </c>
    </row>
    <row r="80" spans="1:2" x14ac:dyDescent="0.2">
      <c r="A80" t="s">
        <v>948</v>
      </c>
      <c r="B80" t="s">
        <v>1805</v>
      </c>
    </row>
    <row r="81" spans="1:2" x14ac:dyDescent="0.2">
      <c r="A81" t="s">
        <v>948</v>
      </c>
      <c r="B81" t="s">
        <v>1810</v>
      </c>
    </row>
    <row r="82" spans="1:2" x14ac:dyDescent="0.2">
      <c r="A82" t="s">
        <v>948</v>
      </c>
      <c r="B82" t="s">
        <v>1812</v>
      </c>
    </row>
    <row r="83" spans="1:2" x14ac:dyDescent="0.2">
      <c r="A83" t="s">
        <v>572</v>
      </c>
      <c r="B83" t="s">
        <v>593</v>
      </c>
    </row>
    <row r="84" spans="1:2" x14ac:dyDescent="0.2">
      <c r="A84" t="s">
        <v>572</v>
      </c>
      <c r="B84" t="s">
        <v>583</v>
      </c>
    </row>
    <row r="85" spans="1:2" x14ac:dyDescent="0.2">
      <c r="A85" t="s">
        <v>572</v>
      </c>
      <c r="B85" t="s">
        <v>601</v>
      </c>
    </row>
    <row r="86" spans="1:2" x14ac:dyDescent="0.2">
      <c r="A86" t="s">
        <v>572</v>
      </c>
      <c r="B86" t="s">
        <v>598</v>
      </c>
    </row>
    <row r="87" spans="1:2" x14ac:dyDescent="0.2">
      <c r="A87" t="s">
        <v>572</v>
      </c>
      <c r="B87" t="s">
        <v>646</v>
      </c>
    </row>
    <row r="88" spans="1:2" x14ac:dyDescent="0.2">
      <c r="A88" t="s">
        <v>572</v>
      </c>
      <c r="B88" t="s">
        <v>1005</v>
      </c>
    </row>
    <row r="89" spans="1:2" x14ac:dyDescent="0.2">
      <c r="A89" t="s">
        <v>572</v>
      </c>
      <c r="B89" t="s">
        <v>1006</v>
      </c>
    </row>
    <row r="90" spans="1:2" x14ac:dyDescent="0.2">
      <c r="A90" t="s">
        <v>572</v>
      </c>
      <c r="B90" t="s">
        <v>1009</v>
      </c>
    </row>
    <row r="91" spans="1:2" x14ac:dyDescent="0.2">
      <c r="A91" t="s">
        <v>572</v>
      </c>
      <c r="B91" t="s">
        <v>1010</v>
      </c>
    </row>
    <row r="92" spans="1:2" x14ac:dyDescent="0.2">
      <c r="A92" t="s">
        <v>572</v>
      </c>
      <c r="B92" t="s">
        <v>1011</v>
      </c>
    </row>
    <row r="93" spans="1:2" x14ac:dyDescent="0.2">
      <c r="A93" t="s">
        <v>572</v>
      </c>
      <c r="B93" t="s">
        <v>1012</v>
      </c>
    </row>
    <row r="94" spans="1:2" x14ac:dyDescent="0.2">
      <c r="A94" t="s">
        <v>572</v>
      </c>
      <c r="B94" t="s">
        <v>1013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0E9A0BB39E2B4E8A7F350DAD32DA83" ma:contentTypeVersion="12" ma:contentTypeDescription="Skapa ett nytt dokument." ma:contentTypeScope="" ma:versionID="7ecb9eb96ba0dfaaad940ede2eb0f6cb">
  <xsd:schema xmlns:xsd="http://www.w3.org/2001/XMLSchema" xmlns:xs="http://www.w3.org/2001/XMLSchema" xmlns:p="http://schemas.microsoft.com/office/2006/metadata/properties" xmlns:ns2="d0d0c16c-417f-44d2-ab3a-a5e26f4e34d1" xmlns:ns3="69e62ece-dbf1-4cef-aa8d-408c9c3b4999" targetNamespace="http://schemas.microsoft.com/office/2006/metadata/properties" ma:root="true" ma:fieldsID="6a335fdba0aab901771d65b6f9426cc5" ns2:_="" ns3:_="">
    <xsd:import namespace="d0d0c16c-417f-44d2-ab3a-a5e26f4e34d1"/>
    <xsd:import namespace="69e62ece-dbf1-4cef-aa8d-408c9c3b49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0c16c-417f-44d2-ab3a-a5e26f4e34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5b45415a-8733-456d-9523-553acdece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62ece-dbf1-4cef-aa8d-408c9c3b49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d40bcb-5059-417f-8fba-cd2ddf0b1dd6}" ma:internalName="TaxCatchAll" ma:showField="CatchAllData" ma:web="69e62ece-dbf1-4cef-aa8d-408c9c3b49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e62ece-dbf1-4cef-aa8d-408c9c3b4999" xsi:nil="true"/>
    <lcf76f155ced4ddcb4097134ff3c332f xmlns="d0d0c16c-417f-44d2-ab3a-a5e26f4e34d1">
      <Terms xmlns="http://schemas.microsoft.com/office/infopath/2007/PartnerControls"/>
    </lcf76f155ced4ddcb4097134ff3c332f>
    <MediaLengthInSeconds xmlns="d0d0c16c-417f-44d2-ab3a-a5e26f4e34d1" xsi:nil="true"/>
  </documentManagement>
</p:properties>
</file>

<file path=customXml/itemProps1.xml><?xml version="1.0" encoding="utf-8"?>
<ds:datastoreItem xmlns:ds="http://schemas.openxmlformats.org/officeDocument/2006/customXml" ds:itemID="{788656D6-5303-4C2C-A35E-A8F4F40C0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338A14-141C-4296-955E-EF4F89C54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0c16c-417f-44d2-ab3a-a5e26f4e34d1"/>
    <ds:schemaRef ds:uri="69e62ece-dbf1-4cef-aa8d-408c9c3b4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23542-53C0-423A-9383-03C5C06706F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69e62ece-dbf1-4cef-aa8d-408c9c3b4999"/>
    <ds:schemaRef ds:uri="d0d0c16c-417f-44d2-ab3a-a5e26f4e34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22</vt:i4>
      </vt:variant>
    </vt:vector>
  </HeadingPairs>
  <TitlesOfParts>
    <vt:vector size="22" baseType="lpstr">
      <vt:lpstr>Dashboard</vt:lpstr>
      <vt:lpstr>Svenskt deltagande andel</vt:lpstr>
      <vt:lpstr>Tabell med projekt</vt:lpstr>
      <vt:lpstr>Ordlista</vt:lpstr>
      <vt:lpstr>Rådata</vt:lpstr>
      <vt:lpstr>ProjektPerLän</vt:lpstr>
      <vt:lpstr>Projektpartnerstyp</vt:lpstr>
      <vt:lpstr>Budget</vt:lpstr>
      <vt:lpstr>AntalProjekt</vt:lpstr>
      <vt:lpstr>UnikaProjekt</vt:lpstr>
      <vt:lpstr>ProjektPerPartnerOrgtyp</vt:lpstr>
      <vt:lpstr>AntalOrg</vt:lpstr>
      <vt:lpstr>SpecifiktMål</vt:lpstr>
      <vt:lpstr>Program</vt:lpstr>
      <vt:lpstr>Stad</vt:lpstr>
      <vt:lpstr>Projekt</vt:lpstr>
      <vt:lpstr>Organisation</vt:lpstr>
      <vt:lpstr>Top3Projekt</vt:lpstr>
      <vt:lpstr>Top3Org</vt:lpstr>
      <vt:lpstr>Tidsintervall</vt:lpstr>
      <vt:lpstr>PublicPrivateOrg</vt:lpstr>
      <vt:lpstr>UnikaProjPerProg</vt:lpstr>
    </vt:vector>
  </TitlesOfParts>
  <Manager/>
  <Company>Tillväxtverket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Grundmall</dc:title>
  <dc:subject/>
  <dc:creator>Oscar Svensson</dc:creator>
  <cp:keywords/>
  <dc:description/>
  <cp:lastModifiedBy>Björn Otterberg</cp:lastModifiedBy>
  <cp:revision/>
  <dcterms:created xsi:type="dcterms:W3CDTF">2021-04-05T13:52:30Z</dcterms:created>
  <dcterms:modified xsi:type="dcterms:W3CDTF">2026-06-14T14:11:37Z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0x010100430E9A0BB39E2B4E8A7F350DAD32DA83</vt:lpwstr>
  </property>
  <property fmtid="{D5CDD505-2E9C-101B-9397-08002B2CF9AE}" pid="3" name="MediaServiceImageTags">
    <vt:lpwstr/>
  </property>
  <property fmtid="{D5CDD505-2E9C-101B-9397-08002B2CF9AE}" pid="4" name="Order">
    <vt:r8>1724600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