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d\Documents\projects\2022\pertec_arduino_adapter\"/>
    </mc:Choice>
  </mc:AlternateContent>
  <xr:revisionPtr revIDLastSave="0" documentId="13_ncr:1_{E1311E56-28CB-42B2-916F-56EA8DBE1D78}" xr6:coauthVersionLast="45" xr6:coauthVersionMax="45" xr10:uidLastSave="{00000000-0000-0000-0000-000000000000}"/>
  <bookViews>
    <workbookView xWindow="1365" yWindow="2055" windowWidth="21600" windowHeight="11835" xr2:uid="{D47DA262-0BB6-41A9-A122-1FE01831C68C}"/>
    <workbookView xWindow="13590" yWindow="2115" windowWidth="19515" windowHeight="11835" activeTab="2" xr2:uid="{72A8A54D-C743-4A12-96C0-ED0694AD2EBF}"/>
  </bookViews>
  <sheets>
    <sheet name="TeensyPinAssignments" sheetId="1" r:id="rId1"/>
    <sheet name="CPUPinAssignments" sheetId="2" r:id="rId2"/>
    <sheet name="PertecSignals" sheetId="3" r:id="rId3"/>
    <sheet name="PertecSignalGroups" sheetId="4" r:id="rId4"/>
    <sheet name="CPUMuxingOptions" sheetId="5" r:id="rId5"/>
  </sheets>
  <definedNames>
    <definedName name="BallAssignments">CPUPinAssignments!$A$9:$J$204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L6" i="1"/>
  <c r="M5" i="1"/>
  <c r="M57" i="1"/>
  <c r="M56" i="1"/>
  <c r="M40" i="1"/>
  <c r="M41" i="1"/>
  <c r="M45" i="1"/>
  <c r="M44" i="1"/>
  <c r="M48" i="1"/>
  <c r="M47" i="1"/>
  <c r="M42" i="1"/>
  <c r="M43" i="1"/>
  <c r="M37" i="1"/>
  <c r="M36" i="1"/>
  <c r="M39" i="1"/>
  <c r="M38" i="1"/>
  <c r="M50" i="1"/>
  <c r="M49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71" i="1"/>
  <c r="M72" i="1"/>
  <c r="M66" i="1"/>
  <c r="M68" i="1"/>
  <c r="M67" i="1"/>
  <c r="M46" i="1"/>
  <c r="M62" i="1"/>
  <c r="M65" i="1"/>
  <c r="M77" i="1"/>
  <c r="M64" i="1"/>
  <c r="M63" i="1"/>
  <c r="M52" i="1"/>
  <c r="M51" i="1"/>
  <c r="M53" i="1"/>
  <c r="M54" i="1"/>
  <c r="M73" i="1"/>
  <c r="M76" i="1"/>
  <c r="M75" i="1"/>
  <c r="M58" i="1"/>
  <c r="M59" i="1"/>
  <c r="M60" i="1"/>
  <c r="M55" i="1"/>
  <c r="M61" i="1"/>
  <c r="M74" i="1"/>
  <c r="M6" i="1"/>
  <c r="M7" i="1"/>
  <c r="M8" i="1"/>
  <c r="M9" i="1"/>
  <c r="M10" i="1"/>
  <c r="M11" i="1"/>
  <c r="M12" i="1"/>
  <c r="M13" i="1"/>
  <c r="M14" i="1"/>
  <c r="M69" i="1"/>
  <c r="M70" i="1"/>
  <c r="M15" i="1"/>
  <c r="M16" i="1"/>
  <c r="M17" i="1"/>
  <c r="M18" i="1"/>
  <c r="M19" i="1"/>
  <c r="M20" i="1"/>
  <c r="M21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L21" i="1"/>
  <c r="L20" i="1"/>
  <c r="L19" i="1"/>
  <c r="L34" i="1"/>
  <c r="L33" i="1"/>
  <c r="L32" i="1"/>
  <c r="L31" i="1"/>
  <c r="L30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94" i="1"/>
  <c r="L93" i="1"/>
  <c r="L92" i="1"/>
  <c r="L91" i="1"/>
  <c r="L90" i="1"/>
  <c r="L89" i="1"/>
  <c r="L88" i="1"/>
  <c r="L87" i="1"/>
  <c r="L85" i="1"/>
  <c r="L23" i="1"/>
  <c r="L22" i="1"/>
  <c r="L74" i="1"/>
  <c r="L83" i="1"/>
  <c r="L80" i="1"/>
  <c r="L79" i="1"/>
  <c r="L81" i="1"/>
  <c r="L82" i="1"/>
  <c r="L78" i="1"/>
  <c r="L5" i="1"/>
  <c r="L61" i="1"/>
  <c r="L55" i="1"/>
  <c r="L60" i="1"/>
  <c r="L59" i="1"/>
  <c r="L58" i="1"/>
  <c r="L86" i="1"/>
  <c r="L114" i="1"/>
  <c r="L75" i="1"/>
  <c r="L76" i="1"/>
  <c r="L73" i="1"/>
  <c r="L25" i="1"/>
  <c r="L24" i="1"/>
  <c r="L29" i="1"/>
  <c r="L28" i="1"/>
  <c r="L27" i="1"/>
  <c r="L26" i="1"/>
  <c r="L100" i="1"/>
  <c r="L96" i="1"/>
  <c r="L98" i="1"/>
  <c r="L99" i="1"/>
  <c r="L95" i="1"/>
  <c r="L97" i="1"/>
  <c r="L103" i="1"/>
  <c r="L104" i="1"/>
  <c r="L54" i="1"/>
  <c r="L53" i="1"/>
  <c r="L108" i="1"/>
  <c r="L102" i="1"/>
  <c r="L101" i="1"/>
  <c r="L110" i="1"/>
  <c r="L109" i="1"/>
  <c r="L107" i="1"/>
  <c r="L105" i="1"/>
  <c r="L106" i="1"/>
  <c r="L51" i="1"/>
  <c r="L52" i="1"/>
  <c r="L63" i="1"/>
  <c r="L64" i="1"/>
  <c r="L111" i="1"/>
  <c r="L112" i="1"/>
  <c r="L84" i="1"/>
  <c r="L77" i="1"/>
  <c r="L65" i="1"/>
  <c r="L62" i="1"/>
  <c r="L46" i="1"/>
  <c r="L67" i="1"/>
  <c r="L68" i="1"/>
  <c r="L66" i="1"/>
  <c r="L72" i="1"/>
  <c r="L71" i="1"/>
  <c r="L49" i="1"/>
  <c r="L50" i="1"/>
  <c r="L38" i="1"/>
  <c r="L39" i="1"/>
  <c r="L36" i="1"/>
  <c r="L37" i="1"/>
  <c r="L43" i="1"/>
  <c r="L42" i="1"/>
  <c r="L47" i="1"/>
  <c r="L48" i="1"/>
  <c r="L44" i="1"/>
  <c r="L45" i="1"/>
  <c r="L41" i="1"/>
  <c r="L40" i="1"/>
  <c r="L70" i="1"/>
  <c r="L69" i="1"/>
  <c r="L56" i="1"/>
  <c r="L57" i="1"/>
  <c r="L113" i="1"/>
  <c r="L35" i="1"/>
  <c r="L7" i="1"/>
  <c r="L8" i="1"/>
  <c r="L9" i="1"/>
  <c r="L10" i="1"/>
  <c r="L11" i="1"/>
  <c r="L12" i="1"/>
  <c r="L13" i="1"/>
  <c r="L14" i="1"/>
  <c r="L15" i="1"/>
  <c r="L16" i="1"/>
  <c r="L17" i="1"/>
  <c r="L18" i="1"/>
  <c r="G1" i="3" l="1"/>
  <c r="G2" i="3"/>
  <c r="D89" i="1"/>
  <c r="B167" i="1" l="1"/>
  <c r="B165" i="1"/>
  <c r="B163" i="1"/>
  <c r="B166" i="1"/>
  <c r="B164" i="1"/>
  <c r="B162" i="1"/>
  <c r="B124" i="1"/>
  <c r="B116" i="1"/>
  <c r="B115" i="1"/>
  <c r="B123" i="1"/>
  <c r="B174" i="1"/>
  <c r="B135" i="1"/>
  <c r="B157" i="1"/>
  <c r="B168" i="1"/>
  <c r="B136" i="1"/>
  <c r="B160" i="1"/>
  <c r="B172" i="1"/>
  <c r="B170" i="1"/>
  <c r="B158" i="1"/>
  <c r="B171" i="1"/>
  <c r="B159" i="1"/>
  <c r="B169" i="1"/>
  <c r="B175" i="1"/>
  <c r="B161" i="1"/>
  <c r="B173" i="1"/>
  <c r="B176" i="1"/>
  <c r="B156" i="1"/>
  <c r="B111" i="1"/>
  <c r="B112" i="1"/>
  <c r="B103" i="1"/>
  <c r="B104" i="1"/>
  <c r="B108" i="1"/>
  <c r="B102" i="1"/>
  <c r="B101" i="1"/>
  <c r="B110" i="1"/>
  <c r="B109" i="1"/>
  <c r="B107" i="1"/>
  <c r="B105" i="1"/>
  <c r="B106" i="1"/>
  <c r="B113" i="1"/>
  <c r="B47" i="1"/>
  <c r="B48" i="1"/>
  <c r="B49" i="1"/>
  <c r="B50" i="1"/>
  <c r="B51" i="1"/>
  <c r="B52" i="1"/>
  <c r="B53" i="1"/>
  <c r="B54" i="1"/>
  <c r="B55" i="1"/>
  <c r="B77" i="1"/>
  <c r="B76" i="1"/>
  <c r="B75" i="1"/>
  <c r="B74" i="1"/>
  <c r="B73" i="1"/>
  <c r="B72" i="1"/>
  <c r="B71" i="1"/>
  <c r="B70" i="1"/>
  <c r="B69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6" i="1"/>
  <c r="B45" i="1"/>
  <c r="B44" i="1"/>
  <c r="B43" i="1"/>
  <c r="B42" i="1"/>
  <c r="B41" i="1"/>
  <c r="B40" i="1"/>
  <c r="B39" i="1"/>
  <c r="B38" i="1"/>
  <c r="B37" i="1"/>
  <c r="B36" i="1"/>
  <c r="B143" i="1"/>
  <c r="B130" i="1"/>
  <c r="B141" i="1"/>
  <c r="B88" i="1"/>
  <c r="B87" i="1"/>
  <c r="B94" i="1"/>
  <c r="B84" i="1"/>
  <c r="B86" i="1"/>
  <c r="B91" i="1"/>
  <c r="B92" i="1"/>
  <c r="B85" i="1"/>
  <c r="B93" i="1"/>
  <c r="B90" i="1"/>
  <c r="B89" i="1"/>
  <c r="B100" i="1"/>
  <c r="B97" i="1"/>
  <c r="B96" i="1"/>
  <c r="B98" i="1"/>
  <c r="B99" i="1"/>
  <c r="B95" i="1"/>
  <c r="B5" i="1"/>
  <c r="B83" i="1"/>
  <c r="B80" i="1"/>
  <c r="B79" i="1"/>
  <c r="B81" i="1"/>
  <c r="B82" i="1"/>
  <c r="B78" i="1"/>
  <c r="B29" i="1"/>
  <c r="B28" i="1"/>
  <c r="B27" i="1"/>
  <c r="B26" i="1"/>
  <c r="B25" i="1"/>
  <c r="B24" i="1"/>
  <c r="B133" i="1"/>
  <c r="B144" i="1"/>
  <c r="B154" i="1"/>
  <c r="B122" i="1"/>
  <c r="B153" i="1"/>
  <c r="B152" i="1"/>
  <c r="B150" i="1"/>
  <c r="B148" i="1"/>
  <c r="B147" i="1"/>
  <c r="B146" i="1"/>
  <c r="B151" i="1"/>
  <c r="B149" i="1"/>
  <c r="B145" i="1"/>
  <c r="B139" i="1"/>
  <c r="B138" i="1"/>
  <c r="B121" i="1"/>
  <c r="B120" i="1"/>
  <c r="B114" i="1"/>
  <c r="B118" i="1"/>
  <c r="B117" i="1"/>
  <c r="B155" i="1"/>
  <c r="B142" i="1"/>
  <c r="B23" i="1"/>
  <c r="B22" i="1"/>
  <c r="B119" i="1"/>
  <c r="B132" i="1"/>
  <c r="B131" i="1"/>
  <c r="B125" i="1"/>
  <c r="B126" i="1"/>
  <c r="B129" i="1"/>
  <c r="B128" i="1"/>
  <c r="B127" i="1"/>
  <c r="B134" i="1"/>
  <c r="B140" i="1"/>
  <c r="B137" i="1"/>
  <c r="M6" i="2"/>
  <c r="J201" i="2"/>
  <c r="D174" i="1" s="1"/>
  <c r="I201" i="2"/>
  <c r="C174" i="1" s="1"/>
  <c r="J200" i="2"/>
  <c r="D173" i="1" s="1"/>
  <c r="I200" i="2"/>
  <c r="C173" i="1" s="1"/>
  <c r="J199" i="2"/>
  <c r="D172" i="1" s="1"/>
  <c r="I199" i="2"/>
  <c r="C172" i="1" s="1"/>
  <c r="J198" i="2"/>
  <c r="D171" i="1" s="1"/>
  <c r="I198" i="2"/>
  <c r="C171" i="1" s="1"/>
  <c r="J197" i="2"/>
  <c r="D170" i="1" s="1"/>
  <c r="I197" i="2"/>
  <c r="C170" i="1" s="1"/>
  <c r="J195" i="2"/>
  <c r="D168" i="1" s="1"/>
  <c r="I195" i="2"/>
  <c r="C168" i="1" s="1"/>
  <c r="J196" i="2"/>
  <c r="D169" i="1" s="1"/>
  <c r="I196" i="2"/>
  <c r="C169" i="1" s="1"/>
  <c r="J194" i="2"/>
  <c r="D167" i="1" s="1"/>
  <c r="I194" i="2"/>
  <c r="C167" i="1" s="1"/>
  <c r="J193" i="2"/>
  <c r="D166" i="1" s="1"/>
  <c r="I193" i="2"/>
  <c r="C166" i="1" s="1"/>
  <c r="J192" i="2"/>
  <c r="D165" i="1" s="1"/>
  <c r="I192" i="2"/>
  <c r="C165" i="1" s="1"/>
  <c r="J191" i="2"/>
  <c r="D164" i="1" s="1"/>
  <c r="I191" i="2"/>
  <c r="C164" i="1" s="1"/>
  <c r="J190" i="2"/>
  <c r="D163" i="1" s="1"/>
  <c r="I190" i="2"/>
  <c r="C163" i="1" s="1"/>
  <c r="J189" i="2"/>
  <c r="D162" i="1" s="1"/>
  <c r="I189" i="2"/>
  <c r="C162" i="1" s="1"/>
  <c r="J187" i="2"/>
  <c r="D160" i="1" s="1"/>
  <c r="I187" i="2"/>
  <c r="C160" i="1" s="1"/>
  <c r="J188" i="2"/>
  <c r="D161" i="1" s="1"/>
  <c r="I188" i="2"/>
  <c r="C161" i="1" s="1"/>
  <c r="J185" i="2"/>
  <c r="D158" i="1" s="1"/>
  <c r="I185" i="2"/>
  <c r="C158" i="1" s="1"/>
  <c r="J186" i="2"/>
  <c r="D159" i="1" s="1"/>
  <c r="I186" i="2"/>
  <c r="C159" i="1" s="1"/>
  <c r="J184" i="2"/>
  <c r="D157" i="1" s="1"/>
  <c r="I184" i="2"/>
  <c r="C157" i="1" s="1"/>
  <c r="J183" i="2"/>
  <c r="D156" i="1" s="1"/>
  <c r="I183" i="2"/>
  <c r="C156" i="1" s="1"/>
  <c r="J181" i="2"/>
  <c r="D154" i="1" s="1"/>
  <c r="I181" i="2"/>
  <c r="C154" i="1" s="1"/>
  <c r="J180" i="2"/>
  <c r="D153" i="1" s="1"/>
  <c r="I180" i="2"/>
  <c r="C153" i="1" s="1"/>
  <c r="J179" i="2"/>
  <c r="D152" i="1" s="1"/>
  <c r="I179" i="2"/>
  <c r="C152" i="1" s="1"/>
  <c r="J178" i="2"/>
  <c r="D151" i="1" s="1"/>
  <c r="I178" i="2"/>
  <c r="C151" i="1" s="1"/>
  <c r="J177" i="2"/>
  <c r="D150" i="1" s="1"/>
  <c r="I177" i="2"/>
  <c r="C150" i="1" s="1"/>
  <c r="J176" i="2"/>
  <c r="D149" i="1" s="1"/>
  <c r="I176" i="2"/>
  <c r="C149" i="1" s="1"/>
  <c r="J175" i="2"/>
  <c r="D148" i="1" s="1"/>
  <c r="I175" i="2"/>
  <c r="C148" i="1" s="1"/>
  <c r="J174" i="2"/>
  <c r="D147" i="1" s="1"/>
  <c r="I174" i="2"/>
  <c r="C147" i="1" s="1"/>
  <c r="J173" i="2"/>
  <c r="D146" i="1" s="1"/>
  <c r="I173" i="2"/>
  <c r="C146" i="1" s="1"/>
  <c r="J172" i="2"/>
  <c r="D145" i="1" s="1"/>
  <c r="I172" i="2"/>
  <c r="C145" i="1" s="1"/>
  <c r="J171" i="2"/>
  <c r="D144" i="1" s="1"/>
  <c r="I171" i="2"/>
  <c r="C144" i="1" s="1"/>
  <c r="J170" i="2"/>
  <c r="D143" i="1" s="1"/>
  <c r="I170" i="2"/>
  <c r="C143" i="1" s="1"/>
  <c r="J169" i="2"/>
  <c r="D142" i="1" s="1"/>
  <c r="I169" i="2"/>
  <c r="C142" i="1" s="1"/>
  <c r="J168" i="2"/>
  <c r="D141" i="1" s="1"/>
  <c r="I168" i="2"/>
  <c r="C141" i="1" s="1"/>
  <c r="J182" i="2"/>
  <c r="D155" i="1" s="1"/>
  <c r="I182" i="2"/>
  <c r="C155" i="1" s="1"/>
  <c r="J153" i="2"/>
  <c r="D132" i="1" s="1"/>
  <c r="I153" i="2"/>
  <c r="C132" i="1" s="1"/>
  <c r="J152" i="2"/>
  <c r="D131" i="1" s="1"/>
  <c r="I152" i="2"/>
  <c r="C131" i="1" s="1"/>
  <c r="J151" i="2"/>
  <c r="D130" i="1" s="1"/>
  <c r="I151" i="2"/>
  <c r="C130" i="1" s="1"/>
  <c r="J150" i="2"/>
  <c r="D129" i="1" s="1"/>
  <c r="I150" i="2"/>
  <c r="C129" i="1" s="1"/>
  <c r="J149" i="2"/>
  <c r="D128" i="1" s="1"/>
  <c r="I149" i="2"/>
  <c r="C128" i="1" s="1"/>
  <c r="J148" i="2"/>
  <c r="D127" i="1" s="1"/>
  <c r="I148" i="2"/>
  <c r="C127" i="1" s="1"/>
  <c r="J147" i="2"/>
  <c r="D126" i="1" s="1"/>
  <c r="I147" i="2"/>
  <c r="C126" i="1" s="1"/>
  <c r="J146" i="2"/>
  <c r="D125" i="1" s="1"/>
  <c r="I146" i="2"/>
  <c r="C125" i="1" s="1"/>
  <c r="J145" i="2"/>
  <c r="D124" i="1" s="1"/>
  <c r="I145" i="2"/>
  <c r="C124" i="1" s="1"/>
  <c r="J20" i="2"/>
  <c r="I20" i="2"/>
  <c r="J19" i="2"/>
  <c r="D122" i="1" s="1"/>
  <c r="I19" i="2"/>
  <c r="C122" i="1" s="1"/>
  <c r="J18" i="2"/>
  <c r="D87" i="1" s="1"/>
  <c r="I18" i="2"/>
  <c r="C87" i="1" s="1"/>
  <c r="J17" i="2"/>
  <c r="D121" i="1" s="1"/>
  <c r="I17" i="2"/>
  <c r="C121" i="1" s="1"/>
  <c r="J16" i="2"/>
  <c r="D120" i="1" s="1"/>
  <c r="I16" i="2"/>
  <c r="C120" i="1" s="1"/>
  <c r="J12" i="2"/>
  <c r="D116" i="1" s="1"/>
  <c r="I12" i="2"/>
  <c r="C116" i="1" s="1"/>
  <c r="J11" i="2"/>
  <c r="D115" i="1" s="1"/>
  <c r="I11" i="2"/>
  <c r="C115" i="1" s="1"/>
  <c r="J15" i="2"/>
  <c r="D119" i="1" s="1"/>
  <c r="I15" i="2"/>
  <c r="C119" i="1" s="1"/>
  <c r="J14" i="2"/>
  <c r="D118" i="1" s="1"/>
  <c r="I14" i="2"/>
  <c r="C118" i="1" s="1"/>
  <c r="J13" i="2"/>
  <c r="D117" i="1" s="1"/>
  <c r="I13" i="2"/>
  <c r="C117" i="1" s="1"/>
  <c r="I42" i="2"/>
  <c r="C47" i="1" s="1"/>
  <c r="I43" i="2"/>
  <c r="C42" i="1" s="1"/>
  <c r="I44" i="2"/>
  <c r="C43" i="1" s="1"/>
  <c r="I45" i="2"/>
  <c r="C37" i="1" s="1"/>
  <c r="I46" i="2"/>
  <c r="C36" i="1" s="1"/>
  <c r="I47" i="2"/>
  <c r="C39" i="1" s="1"/>
  <c r="I48" i="2"/>
  <c r="C38" i="1" s="1"/>
  <c r="I49" i="2"/>
  <c r="C50" i="1" s="1"/>
  <c r="I50" i="2"/>
  <c r="C49" i="1" s="1"/>
  <c r="I51" i="2"/>
  <c r="C71" i="1" s="1"/>
  <c r="I52" i="2"/>
  <c r="C72" i="1" s="1"/>
  <c r="I53" i="2"/>
  <c r="C66" i="1" s="1"/>
  <c r="I54" i="2"/>
  <c r="C68" i="1" s="1"/>
  <c r="I55" i="2"/>
  <c r="C67" i="1" s="1"/>
  <c r="I56" i="2"/>
  <c r="C46" i="1" s="1"/>
  <c r="I57" i="2"/>
  <c r="I58" i="2"/>
  <c r="I59" i="2"/>
  <c r="I60" i="2"/>
  <c r="I61" i="2"/>
  <c r="I62" i="2"/>
  <c r="J42" i="2"/>
  <c r="D47" i="1" s="1"/>
  <c r="J43" i="2"/>
  <c r="D42" i="1" s="1"/>
  <c r="J44" i="2"/>
  <c r="D43" i="1" s="1"/>
  <c r="J45" i="2"/>
  <c r="D37" i="1" s="1"/>
  <c r="J46" i="2"/>
  <c r="D36" i="1" s="1"/>
  <c r="J47" i="2"/>
  <c r="D39" i="1" s="1"/>
  <c r="J48" i="2"/>
  <c r="D38" i="1" s="1"/>
  <c r="J49" i="2"/>
  <c r="D50" i="1" s="1"/>
  <c r="J50" i="2"/>
  <c r="D49" i="1" s="1"/>
  <c r="J51" i="2"/>
  <c r="D71" i="1" s="1"/>
  <c r="J52" i="2"/>
  <c r="D72" i="1" s="1"/>
  <c r="J53" i="2"/>
  <c r="D66" i="1" s="1"/>
  <c r="J54" i="2"/>
  <c r="D68" i="1" s="1"/>
  <c r="J55" i="2"/>
  <c r="D67" i="1" s="1"/>
  <c r="J56" i="2"/>
  <c r="D46" i="1" s="1"/>
  <c r="J57" i="2"/>
  <c r="J58" i="2"/>
  <c r="J59" i="2"/>
  <c r="J60" i="2"/>
  <c r="J61" i="2"/>
  <c r="J62" i="2"/>
  <c r="J202" i="2"/>
  <c r="J204" i="2"/>
  <c r="D176" i="1" s="1"/>
  <c r="J203" i="2"/>
  <c r="D175" i="1" s="1"/>
  <c r="J167" i="2"/>
  <c r="D140" i="1" s="1"/>
  <c r="J166" i="2"/>
  <c r="D139" i="1" s="1"/>
  <c r="J165" i="2"/>
  <c r="D138" i="1" s="1"/>
  <c r="J164" i="2"/>
  <c r="D137" i="1" s="1"/>
  <c r="J163" i="2"/>
  <c r="D23" i="1" s="1"/>
  <c r="J162" i="2"/>
  <c r="D22" i="1" s="1"/>
  <c r="J161" i="2"/>
  <c r="J160" i="2"/>
  <c r="J159" i="2"/>
  <c r="D136" i="1" s="1"/>
  <c r="J158" i="2"/>
  <c r="D135" i="1" s="1"/>
  <c r="J157" i="2"/>
  <c r="D94" i="1" s="1"/>
  <c r="J156" i="2"/>
  <c r="J155" i="2"/>
  <c r="D134" i="1" s="1"/>
  <c r="J154" i="2"/>
  <c r="D133" i="1" s="1"/>
  <c r="J144" i="2"/>
  <c r="D100" i="1" s="1"/>
  <c r="J143" i="2"/>
  <c r="D97" i="1" s="1"/>
  <c r="J142" i="2"/>
  <c r="D96" i="1" s="1"/>
  <c r="J141" i="2"/>
  <c r="D98" i="1" s="1"/>
  <c r="J140" i="2"/>
  <c r="D99" i="1" s="1"/>
  <c r="J139" i="2"/>
  <c r="D95" i="1" s="1"/>
  <c r="J138" i="2"/>
  <c r="J137" i="2"/>
  <c r="J136" i="2"/>
  <c r="J135" i="2"/>
  <c r="J134" i="2"/>
  <c r="J133" i="2"/>
  <c r="J132" i="2"/>
  <c r="D25" i="1" s="1"/>
  <c r="J131" i="2"/>
  <c r="D24" i="1" s="1"/>
  <c r="J130" i="2"/>
  <c r="D29" i="1" s="1"/>
  <c r="J129" i="2"/>
  <c r="D28" i="1" s="1"/>
  <c r="J128" i="2"/>
  <c r="D27" i="1" s="1"/>
  <c r="J127" i="2"/>
  <c r="D26" i="1" s="1"/>
  <c r="J126" i="2"/>
  <c r="J125" i="2"/>
  <c r="D114" i="1" s="1"/>
  <c r="J124" i="2"/>
  <c r="J123" i="2"/>
  <c r="J122" i="2"/>
  <c r="D75" i="1" s="1"/>
  <c r="J121" i="2"/>
  <c r="D76" i="1" s="1"/>
  <c r="J120" i="2"/>
  <c r="J119" i="2"/>
  <c r="J118" i="2"/>
  <c r="J117" i="2"/>
  <c r="D73" i="1" s="1"/>
  <c r="J116" i="2"/>
  <c r="D74" i="1" s="1"/>
  <c r="J115" i="2"/>
  <c r="J114" i="2"/>
  <c r="D83" i="1" s="1"/>
  <c r="J113" i="2"/>
  <c r="D80" i="1" s="1"/>
  <c r="J112" i="2"/>
  <c r="D79" i="1" s="1"/>
  <c r="J111" i="2"/>
  <c r="D81" i="1" s="1"/>
  <c r="J110" i="2"/>
  <c r="D82" i="1" s="1"/>
  <c r="J109" i="2"/>
  <c r="D78" i="1" s="1"/>
  <c r="J108" i="2"/>
  <c r="J107" i="2"/>
  <c r="D5" i="1" s="1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D61" i="1" s="1"/>
  <c r="J92" i="2"/>
  <c r="D55" i="1" s="1"/>
  <c r="J91" i="2"/>
  <c r="D60" i="1" s="1"/>
  <c r="J90" i="2"/>
  <c r="D59" i="1" s="1"/>
  <c r="J89" i="2"/>
  <c r="D58" i="1" s="1"/>
  <c r="J88" i="2"/>
  <c r="J87" i="2"/>
  <c r="J86" i="2"/>
  <c r="D86" i="1" s="1"/>
  <c r="J85" i="2"/>
  <c r="J84" i="2"/>
  <c r="D103" i="1" s="1"/>
  <c r="J83" i="2"/>
  <c r="D104" i="1" s="1"/>
  <c r="J82" i="2"/>
  <c r="D54" i="1" s="1"/>
  <c r="J81" i="2"/>
  <c r="D53" i="1" s="1"/>
  <c r="J80" i="2"/>
  <c r="D108" i="1" s="1"/>
  <c r="J79" i="2"/>
  <c r="D102" i="1" s="1"/>
  <c r="J78" i="2"/>
  <c r="D101" i="1" s="1"/>
  <c r="J77" i="2"/>
  <c r="D110" i="1" s="1"/>
  <c r="J76" i="2"/>
  <c r="D109" i="1" s="1"/>
  <c r="J75" i="2"/>
  <c r="D107" i="1" s="1"/>
  <c r="J74" i="2"/>
  <c r="D105" i="1" s="1"/>
  <c r="J73" i="2"/>
  <c r="D106" i="1" s="1"/>
  <c r="J72" i="2"/>
  <c r="D51" i="1" s="1"/>
  <c r="J71" i="2"/>
  <c r="D52" i="1" s="1"/>
  <c r="J70" i="2"/>
  <c r="D63" i="1" s="1"/>
  <c r="J69" i="2"/>
  <c r="D64" i="1" s="1"/>
  <c r="J68" i="2"/>
  <c r="D111" i="1" s="1"/>
  <c r="J67" i="2"/>
  <c r="D112" i="1" s="1"/>
  <c r="J66" i="2"/>
  <c r="D84" i="1" s="1"/>
  <c r="J65" i="2"/>
  <c r="D77" i="1" s="1"/>
  <c r="J64" i="2"/>
  <c r="D65" i="1" s="1"/>
  <c r="J63" i="2"/>
  <c r="D62" i="1" s="1"/>
  <c r="J41" i="2"/>
  <c r="D48" i="1" s="1"/>
  <c r="J40" i="2"/>
  <c r="D44" i="1" s="1"/>
  <c r="J39" i="2"/>
  <c r="D45" i="1" s="1"/>
  <c r="J38" i="2"/>
  <c r="D41" i="1" s="1"/>
  <c r="J37" i="2"/>
  <c r="D40" i="1" s="1"/>
  <c r="J36" i="2"/>
  <c r="J35" i="2"/>
  <c r="J34" i="2"/>
  <c r="D70" i="1" s="1"/>
  <c r="J33" i="2"/>
  <c r="D69" i="1" s="1"/>
  <c r="J32" i="2"/>
  <c r="D88" i="1" s="1"/>
  <c r="J31" i="2"/>
  <c r="D91" i="1" s="1"/>
  <c r="J30" i="2"/>
  <c r="D92" i="1" s="1"/>
  <c r="J29" i="2"/>
  <c r="D85" i="1" s="1"/>
  <c r="J28" i="2"/>
  <c r="D93" i="1" s="1"/>
  <c r="J27" i="2"/>
  <c r="D90" i="1" s="1"/>
  <c r="J26" i="2"/>
  <c r="D123" i="1" s="1"/>
  <c r="J25" i="2"/>
  <c r="J24" i="2"/>
  <c r="D56" i="1" s="1"/>
  <c r="J23" i="2"/>
  <c r="D57" i="1" s="1"/>
  <c r="J22" i="2"/>
  <c r="J10" i="2"/>
  <c r="J9" i="2"/>
  <c r="J21" i="2"/>
  <c r="D113" i="1" s="1"/>
  <c r="I202" i="2"/>
  <c r="I204" i="2"/>
  <c r="C176" i="1" s="1"/>
  <c r="I203" i="2"/>
  <c r="C175" i="1" s="1"/>
  <c r="I167" i="2"/>
  <c r="C140" i="1" s="1"/>
  <c r="I166" i="2"/>
  <c r="C139" i="1" s="1"/>
  <c r="I165" i="2"/>
  <c r="C138" i="1" s="1"/>
  <c r="I164" i="2"/>
  <c r="C137" i="1" s="1"/>
  <c r="I163" i="2"/>
  <c r="C23" i="1" s="1"/>
  <c r="I162" i="2"/>
  <c r="C22" i="1" s="1"/>
  <c r="I161" i="2"/>
  <c r="I160" i="2"/>
  <c r="I159" i="2"/>
  <c r="C136" i="1" s="1"/>
  <c r="I158" i="2"/>
  <c r="C135" i="1" s="1"/>
  <c r="I157" i="2"/>
  <c r="C94" i="1" s="1"/>
  <c r="I156" i="2"/>
  <c r="I155" i="2"/>
  <c r="C134" i="1" s="1"/>
  <c r="I154" i="2"/>
  <c r="C133" i="1" s="1"/>
  <c r="I144" i="2"/>
  <c r="C100" i="1" s="1"/>
  <c r="I143" i="2"/>
  <c r="C97" i="1" s="1"/>
  <c r="I142" i="2"/>
  <c r="C96" i="1" s="1"/>
  <c r="I141" i="2"/>
  <c r="C98" i="1" s="1"/>
  <c r="I140" i="2"/>
  <c r="C99" i="1" s="1"/>
  <c r="I139" i="2"/>
  <c r="C95" i="1" s="1"/>
  <c r="I138" i="2"/>
  <c r="I137" i="2"/>
  <c r="I136" i="2"/>
  <c r="I135" i="2"/>
  <c r="I134" i="2"/>
  <c r="I133" i="2"/>
  <c r="I132" i="2"/>
  <c r="C25" i="1" s="1"/>
  <c r="I131" i="2"/>
  <c r="C24" i="1" s="1"/>
  <c r="I130" i="2"/>
  <c r="C29" i="1" s="1"/>
  <c r="I129" i="2"/>
  <c r="C28" i="1" s="1"/>
  <c r="I128" i="2"/>
  <c r="C27" i="1" s="1"/>
  <c r="I127" i="2"/>
  <c r="C26" i="1" s="1"/>
  <c r="I126" i="2"/>
  <c r="I125" i="2"/>
  <c r="C114" i="1" s="1"/>
  <c r="I124" i="2"/>
  <c r="I123" i="2"/>
  <c r="I122" i="2"/>
  <c r="C75" i="1" s="1"/>
  <c r="I121" i="2"/>
  <c r="C76" i="1" s="1"/>
  <c r="I120" i="2"/>
  <c r="I119" i="2"/>
  <c r="I118" i="2"/>
  <c r="I117" i="2"/>
  <c r="C73" i="1" s="1"/>
  <c r="I116" i="2"/>
  <c r="C74" i="1" s="1"/>
  <c r="I115" i="2"/>
  <c r="I114" i="2"/>
  <c r="C83" i="1" s="1"/>
  <c r="I113" i="2"/>
  <c r="C80" i="1" s="1"/>
  <c r="I112" i="2"/>
  <c r="C79" i="1" s="1"/>
  <c r="I111" i="2"/>
  <c r="C81" i="1" s="1"/>
  <c r="I110" i="2"/>
  <c r="C82" i="1" s="1"/>
  <c r="I109" i="2"/>
  <c r="C78" i="1" s="1"/>
  <c r="I108" i="2"/>
  <c r="I107" i="2"/>
  <c r="C5" i="1" s="1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C61" i="1" s="1"/>
  <c r="I92" i="2"/>
  <c r="C55" i="1" s="1"/>
  <c r="I91" i="2"/>
  <c r="C60" i="1" s="1"/>
  <c r="I90" i="2"/>
  <c r="C59" i="1" s="1"/>
  <c r="I89" i="2"/>
  <c r="C58" i="1" s="1"/>
  <c r="I88" i="2"/>
  <c r="I87" i="2"/>
  <c r="I86" i="2"/>
  <c r="C86" i="1" s="1"/>
  <c r="I85" i="2"/>
  <c r="I84" i="2"/>
  <c r="C103" i="1" s="1"/>
  <c r="I83" i="2"/>
  <c r="C104" i="1" s="1"/>
  <c r="I82" i="2"/>
  <c r="C54" i="1" s="1"/>
  <c r="I81" i="2"/>
  <c r="C53" i="1" s="1"/>
  <c r="I80" i="2"/>
  <c r="C108" i="1" s="1"/>
  <c r="I79" i="2"/>
  <c r="C102" i="1" s="1"/>
  <c r="I78" i="2"/>
  <c r="C101" i="1" s="1"/>
  <c r="I77" i="2"/>
  <c r="C110" i="1" s="1"/>
  <c r="I76" i="2"/>
  <c r="C109" i="1" s="1"/>
  <c r="I75" i="2"/>
  <c r="C107" i="1" s="1"/>
  <c r="I74" i="2"/>
  <c r="C105" i="1" s="1"/>
  <c r="I73" i="2"/>
  <c r="C106" i="1" s="1"/>
  <c r="I72" i="2"/>
  <c r="C51" i="1" s="1"/>
  <c r="I71" i="2"/>
  <c r="C52" i="1" s="1"/>
  <c r="I70" i="2"/>
  <c r="C63" i="1" s="1"/>
  <c r="I69" i="2"/>
  <c r="C64" i="1" s="1"/>
  <c r="I68" i="2"/>
  <c r="C111" i="1" s="1"/>
  <c r="I67" i="2"/>
  <c r="C112" i="1" s="1"/>
  <c r="I66" i="2"/>
  <c r="C84" i="1" s="1"/>
  <c r="I65" i="2"/>
  <c r="C77" i="1" s="1"/>
  <c r="I64" i="2"/>
  <c r="C65" i="1" s="1"/>
  <c r="I63" i="2"/>
  <c r="C62" i="1" s="1"/>
  <c r="I41" i="2"/>
  <c r="C48" i="1" s="1"/>
  <c r="I40" i="2"/>
  <c r="C44" i="1" s="1"/>
  <c r="I39" i="2"/>
  <c r="C45" i="1" s="1"/>
  <c r="I38" i="2"/>
  <c r="C41" i="1" s="1"/>
  <c r="I37" i="2"/>
  <c r="C40" i="1" s="1"/>
  <c r="I36" i="2"/>
  <c r="I35" i="2"/>
  <c r="I34" i="2"/>
  <c r="C70" i="1" s="1"/>
  <c r="I33" i="2"/>
  <c r="C69" i="1" s="1"/>
  <c r="I32" i="2"/>
  <c r="C88" i="1" s="1"/>
  <c r="I31" i="2"/>
  <c r="C91" i="1" s="1"/>
  <c r="I30" i="2"/>
  <c r="C92" i="1" s="1"/>
  <c r="I29" i="2"/>
  <c r="C85" i="1" s="1"/>
  <c r="I28" i="2"/>
  <c r="C93" i="1" s="1"/>
  <c r="I27" i="2"/>
  <c r="C90" i="1" s="1"/>
  <c r="I26" i="2"/>
  <c r="C123" i="1" s="1"/>
  <c r="I25" i="2"/>
  <c r="C89" i="1" s="1"/>
  <c r="I24" i="2"/>
  <c r="C56" i="1" s="1"/>
  <c r="I23" i="2"/>
  <c r="C57" i="1" s="1"/>
  <c r="I22" i="2"/>
  <c r="I9" i="2"/>
  <c r="I10" i="2"/>
  <c r="I21" i="2"/>
  <c r="C113" i="1" s="1"/>
</calcChain>
</file>

<file path=xl/sharedStrings.xml><?xml version="1.0" encoding="utf-8"?>
<sst xmlns="http://schemas.openxmlformats.org/spreadsheetml/2006/main" count="6901" uniqueCount="1719">
  <si>
    <t>Teensy 4.1 I/Os</t>
  </si>
  <si>
    <t>MIMXRT1062CVJ6B</t>
  </si>
  <si>
    <t>Pin</t>
  </si>
  <si>
    <t>Netname</t>
  </si>
  <si>
    <t>N6</t>
  </si>
  <si>
    <t>P6</t>
  </si>
  <si>
    <t>Schematic</t>
  </si>
  <si>
    <t>GPIO</t>
  </si>
  <si>
    <t>CCM_CLK1_N</t>
  </si>
  <si>
    <t>P13</t>
  </si>
  <si>
    <t>—</t>
  </si>
  <si>
    <t>CCM_CLK1_P</t>
  </si>
  <si>
    <t>N13</t>
  </si>
  <si>
    <t>GPIO_AD_B0_00</t>
  </si>
  <si>
    <t>M14</t>
  </si>
  <si>
    <t>NVCC_GPIO</t>
  </si>
  <si>
    <t>DigitalGPIO</t>
  </si>
  <si>
    <t>ALT5</t>
  </si>
  <si>
    <t>GPIO1.IO[0]</t>
  </si>
  <si>
    <t>Input</t>
  </si>
  <si>
    <t>Keeper</t>
  </si>
  <si>
    <t>GPIO_AD_B0_01</t>
  </si>
  <si>
    <t>H10</t>
  </si>
  <si>
    <t>GPIO1.IO[1]</t>
  </si>
  <si>
    <t>GPIO_AD_B0_02</t>
  </si>
  <si>
    <t>M11</t>
  </si>
  <si>
    <t>GPIO1.IO[2]</t>
  </si>
  <si>
    <t>GPIO_AD_B0_03</t>
  </si>
  <si>
    <t>G11</t>
  </si>
  <si>
    <t>GPIO1.IO[3]</t>
  </si>
  <si>
    <t>GPIO_AD_B0_04</t>
  </si>
  <si>
    <t>F11</t>
  </si>
  <si>
    <t>ALT0</t>
  </si>
  <si>
    <t>SRC.BOOT.MODE[0]</t>
  </si>
  <si>
    <t>GPIO_AD_B0_05</t>
  </si>
  <si>
    <t>G14</t>
  </si>
  <si>
    <t>SRC.BOOT.MODE[1]</t>
  </si>
  <si>
    <t>GPIO_AD_B0_06</t>
  </si>
  <si>
    <t>E14</t>
  </si>
  <si>
    <t>JTAG.MUX.TMS</t>
  </si>
  <si>
    <t>GPIO_AD_B0_07</t>
  </si>
  <si>
    <t>F12</t>
  </si>
  <si>
    <t>JTAG.MUX.TCK</t>
  </si>
  <si>
    <t>GPIO_AD_B0_08</t>
  </si>
  <si>
    <t>F13</t>
  </si>
  <si>
    <t>JTAG.MUX.MOD</t>
  </si>
  <si>
    <t>GPIO_AD_B0_09</t>
  </si>
  <si>
    <t>F14</t>
  </si>
  <si>
    <t>JTAG.MUX.TDI</t>
  </si>
  <si>
    <t>GPIO_AD_B0_10</t>
  </si>
  <si>
    <t>G13</t>
  </si>
  <si>
    <t>JTAG.MUX.TDO</t>
  </si>
  <si>
    <t>GPIO_AD_B0_11</t>
  </si>
  <si>
    <t>G10</t>
  </si>
  <si>
    <t>JTAG.MUX.TRSTB</t>
  </si>
  <si>
    <t>GPIO_AD_B0_12</t>
  </si>
  <si>
    <t>K14</t>
  </si>
  <si>
    <t>GPIO1.IO[12]</t>
  </si>
  <si>
    <t>GPIO_AD_B0_13</t>
  </si>
  <si>
    <t>L14</t>
  </si>
  <si>
    <t>GPIO1.IO[13]</t>
  </si>
  <si>
    <t>GPIO_AD_B0_14</t>
  </si>
  <si>
    <t>H14</t>
  </si>
  <si>
    <t>GPIO1.IO[14]</t>
  </si>
  <si>
    <t>GPIO_AD_B0_15</t>
  </si>
  <si>
    <t>L10</t>
  </si>
  <si>
    <t>GPIO1.IO[15]</t>
  </si>
  <si>
    <t>GPIO_AD_B1_00</t>
  </si>
  <si>
    <t>J11</t>
  </si>
  <si>
    <t>GPIO1.IO[16]</t>
  </si>
  <si>
    <t>GPIO_AD_B1_01</t>
  </si>
  <si>
    <t>K11</t>
  </si>
  <si>
    <t>GPIO1.IO[17]</t>
  </si>
  <si>
    <t>GPIO_AD_B1_02</t>
  </si>
  <si>
    <t>L11</t>
  </si>
  <si>
    <t>GPIO1.IO[18]</t>
  </si>
  <si>
    <t>GPIO_AD_B1_03</t>
  </si>
  <si>
    <t>M12</t>
  </si>
  <si>
    <t>GPIO1.IO[19]</t>
  </si>
  <si>
    <t>GPIO_AD_B1_04</t>
  </si>
  <si>
    <t>L12</t>
  </si>
  <si>
    <t>GPIO1.IO[20]</t>
  </si>
  <si>
    <t>GPIO_B0_10</t>
  </si>
  <si>
    <t>D9</t>
  </si>
  <si>
    <t>GPIO2.IO[10]</t>
  </si>
  <si>
    <t>GPIO_B0_11</t>
  </si>
  <si>
    <t>A10</t>
  </si>
  <si>
    <t>GPIO2.IO[11]</t>
  </si>
  <si>
    <t>GPIO_B0_12</t>
  </si>
  <si>
    <t>C10</t>
  </si>
  <si>
    <t>GPIO2.IO[12]</t>
  </si>
  <si>
    <t>GPIO_B0_13</t>
  </si>
  <si>
    <t>D10</t>
  </si>
  <si>
    <t>GPIO2.IO[13]</t>
  </si>
  <si>
    <t>GPIO_B0_14</t>
  </si>
  <si>
    <t>E10</t>
  </si>
  <si>
    <t>GPIO2.IO[14]</t>
  </si>
  <si>
    <t>GPIO_B0_15</t>
  </si>
  <si>
    <t>E11</t>
  </si>
  <si>
    <t>GPIO2.IO[15]</t>
  </si>
  <si>
    <t>GPIO_B1_00</t>
  </si>
  <si>
    <t>A11</t>
  </si>
  <si>
    <t>GPIO2.IO[16]</t>
  </si>
  <si>
    <t>GPIO_B1_01</t>
  </si>
  <si>
    <t>B11</t>
  </si>
  <si>
    <t>GPIO2.IO[17]</t>
  </si>
  <si>
    <t>GPIO_B1_02</t>
  </si>
  <si>
    <t>C11</t>
  </si>
  <si>
    <t>GPIO2.IO[18]</t>
  </si>
  <si>
    <t>GPIO_B1_03</t>
  </si>
  <si>
    <t>D11</t>
  </si>
  <si>
    <t>GPIO2.IO[19]</t>
  </si>
  <si>
    <t>GPIO_B1_04</t>
  </si>
  <si>
    <t>E12</t>
  </si>
  <si>
    <t>GPIO2.IO[20]</t>
  </si>
  <si>
    <t>GPIO_B1_05</t>
  </si>
  <si>
    <t>D12</t>
  </si>
  <si>
    <t>GPIO2.IO[21]</t>
  </si>
  <si>
    <t>GPIO_B1_06</t>
  </si>
  <si>
    <t>C12</t>
  </si>
  <si>
    <t>GPIO2.IO[22]</t>
  </si>
  <si>
    <t>GPIO_B1_07</t>
  </si>
  <si>
    <t>B12</t>
  </si>
  <si>
    <t>GPIO2.IO[23]</t>
  </si>
  <si>
    <t>GPIO_B1_08</t>
  </si>
  <si>
    <t>A12</t>
  </si>
  <si>
    <t>GPIO2.IO[24]</t>
  </si>
  <si>
    <t>GPIO_B1_09</t>
  </si>
  <si>
    <t>A13</t>
  </si>
  <si>
    <t>GPIO2.IO[25]</t>
  </si>
  <si>
    <t>GPIO_B1_10</t>
  </si>
  <si>
    <t>B13</t>
  </si>
  <si>
    <t>GPIO2.IO[26]</t>
  </si>
  <si>
    <t>GPIO_B1_11</t>
  </si>
  <si>
    <t>C13</t>
  </si>
  <si>
    <t>GPIO2.IO[27]</t>
  </si>
  <si>
    <t>GPIO_B1_12</t>
  </si>
  <si>
    <t>D13</t>
  </si>
  <si>
    <t>GPIO2.IO[28]</t>
  </si>
  <si>
    <t>GPIO_B1_13</t>
  </si>
  <si>
    <t>D14</t>
  </si>
  <si>
    <t>GPIO2.IO[29]</t>
  </si>
  <si>
    <t>GPIO_B1_14</t>
  </si>
  <si>
    <t>C14</t>
  </si>
  <si>
    <t>GPIO2.IO[30]</t>
  </si>
  <si>
    <t>GPIO_B1_15</t>
  </si>
  <si>
    <t>B14</t>
  </si>
  <si>
    <t>GPIO2.IO[31]</t>
  </si>
  <si>
    <t>GPIO_EMC_00</t>
  </si>
  <si>
    <t>E3</t>
  </si>
  <si>
    <t>NVCC_EMC</t>
  </si>
  <si>
    <t>GPIO4.IO[0]</t>
  </si>
  <si>
    <t>GPIO_EMC_01</t>
  </si>
  <si>
    <t>F3</t>
  </si>
  <si>
    <t>GPIO4.IO[1]</t>
  </si>
  <si>
    <t>GPIO_EMC_02</t>
  </si>
  <si>
    <t>F4</t>
  </si>
  <si>
    <t>GPIO4.IO[2]</t>
  </si>
  <si>
    <t>GPIO_EMC_03</t>
  </si>
  <si>
    <t>G4</t>
  </si>
  <si>
    <t>GPIO4.IO[3]</t>
  </si>
  <si>
    <t>GPIO_EMC_04</t>
  </si>
  <si>
    <t>F2</t>
  </si>
  <si>
    <t>GPIO4.IO[4]</t>
  </si>
  <si>
    <t>GPIO_EMC_05</t>
  </si>
  <si>
    <t>G5</t>
  </si>
  <si>
    <t>GPIO4.IO[5]</t>
  </si>
  <si>
    <t>GPIO_EMC_06</t>
  </si>
  <si>
    <t>H5</t>
  </si>
  <si>
    <t>GPIO4.IO[6]</t>
  </si>
  <si>
    <t>GPIO_EMC_07</t>
  </si>
  <si>
    <t>H4</t>
  </si>
  <si>
    <t>GPIO4.IO[7]</t>
  </si>
  <si>
    <t>GPIO_EMC_08</t>
  </si>
  <si>
    <t>H3</t>
  </si>
  <si>
    <t>GPIO4.IO[8]</t>
  </si>
  <si>
    <t>GPIO_EMC_09</t>
  </si>
  <si>
    <t>C2</t>
  </si>
  <si>
    <t>GPIO4.IO[9]</t>
  </si>
  <si>
    <t>GPIO_EMC_10</t>
  </si>
  <si>
    <t>G1</t>
  </si>
  <si>
    <t>GPIO4.IO[10]</t>
  </si>
  <si>
    <t>GPIO_EMC_11</t>
  </si>
  <si>
    <t>G3</t>
  </si>
  <si>
    <t>GPIO4.IO[11]</t>
  </si>
  <si>
    <t>GPIO_EMC_12</t>
  </si>
  <si>
    <t>H1</t>
  </si>
  <si>
    <t>GPIO4.IO[12]</t>
  </si>
  <si>
    <t>GPIO_EMC_13</t>
  </si>
  <si>
    <t>A6</t>
  </si>
  <si>
    <t>GPIO4.IO[13]</t>
  </si>
  <si>
    <t>GPIO_EMC_14</t>
  </si>
  <si>
    <t>B6</t>
  </si>
  <si>
    <t>GPIO4.IO[14]</t>
  </si>
  <si>
    <t>GPIO_EMC_15</t>
  </si>
  <si>
    <t>B1</t>
  </si>
  <si>
    <t>GPIO4.IO[15]</t>
  </si>
  <si>
    <t>GPIO_EMC_16</t>
  </si>
  <si>
    <t>A5</t>
  </si>
  <si>
    <t>GPIO4.IO[16]</t>
  </si>
  <si>
    <t>GPIO_EMC_17</t>
  </si>
  <si>
    <t>A4</t>
  </si>
  <si>
    <t>GPIO4.IO[17]</t>
  </si>
  <si>
    <t>GPIO_EMC_18</t>
  </si>
  <si>
    <t>B2</t>
  </si>
  <si>
    <t>GPIO4.IO[18]</t>
  </si>
  <si>
    <t>GPIO_EMC_19</t>
  </si>
  <si>
    <t>B4</t>
  </si>
  <si>
    <t>GPIO4.IO[19]</t>
  </si>
  <si>
    <t>GPIO_EMC_20</t>
  </si>
  <si>
    <t>A3</t>
  </si>
  <si>
    <t>GPIO4.IO[20]</t>
  </si>
  <si>
    <t>GPIO_EMC_21</t>
  </si>
  <si>
    <t>C1</t>
  </si>
  <si>
    <t>GPIO4.IO[21]</t>
  </si>
  <si>
    <t>GPIO_EMC_22</t>
  </si>
  <si>
    <t>F1</t>
  </si>
  <si>
    <t>GPIO4.IO[22]</t>
  </si>
  <si>
    <t>GPIO_EMC_23</t>
  </si>
  <si>
    <t>G2</t>
  </si>
  <si>
    <t>GPIO4.IO[23]</t>
  </si>
  <si>
    <t>GPIO_EMC_24</t>
  </si>
  <si>
    <t>D3</t>
  </si>
  <si>
    <t>GPIO4.IO[24]</t>
  </si>
  <si>
    <t>GPIO_EMC_25</t>
  </si>
  <si>
    <t>D2</t>
  </si>
  <si>
    <t>GPIO4.IO[25]</t>
  </si>
  <si>
    <t>GPIO_EMC_26</t>
  </si>
  <si>
    <t>B3</t>
  </si>
  <si>
    <t>GPIO4.IO[26]</t>
  </si>
  <si>
    <t>GPIO_EMC_27</t>
  </si>
  <si>
    <t>A2</t>
  </si>
  <si>
    <t>GPIO4.IO[27]</t>
  </si>
  <si>
    <t>GPIO_EMC_28</t>
  </si>
  <si>
    <t>D1</t>
  </si>
  <si>
    <t>GPIO4.IO[28]</t>
  </si>
  <si>
    <t>GPIO_EMC_29</t>
  </si>
  <si>
    <t>E1</t>
  </si>
  <si>
    <t>GPIO4.IO[29]</t>
  </si>
  <si>
    <t>GPIO_EMC_30</t>
  </si>
  <si>
    <t>C6</t>
  </si>
  <si>
    <t>GPIO4.IO[30]</t>
  </si>
  <si>
    <t>GPIO_EMC_31</t>
  </si>
  <si>
    <t>C5</t>
  </si>
  <si>
    <t>GPIO4.IO[31]</t>
  </si>
  <si>
    <t>GPIO_EMC_32</t>
  </si>
  <si>
    <t>D5</t>
  </si>
  <si>
    <t>GPIO3.IO[18]</t>
  </si>
  <si>
    <t>GPIO_EMC_33</t>
  </si>
  <si>
    <t>C4</t>
  </si>
  <si>
    <t>GPIO3.IO[19]</t>
  </si>
  <si>
    <t>GPIO_EMC_34</t>
  </si>
  <si>
    <t>D4</t>
  </si>
  <si>
    <t>GPIO3.IO[20]</t>
  </si>
  <si>
    <t>GPIO_EMC_35</t>
  </si>
  <si>
    <t>E5</t>
  </si>
  <si>
    <t>GPIO3.IO[21]</t>
  </si>
  <si>
    <t>GPIO_EMC_36</t>
  </si>
  <si>
    <t>C3</t>
  </si>
  <si>
    <t>GPIO3.IO[22]</t>
  </si>
  <si>
    <t>GPIO_EMC_37</t>
  </si>
  <si>
    <t>E4</t>
  </si>
  <si>
    <t>GPIO3.IO[23]</t>
  </si>
  <si>
    <t>GPIO_EMC_38</t>
  </si>
  <si>
    <t>D6</t>
  </si>
  <si>
    <t>GPIO3.IO[24]</t>
  </si>
  <si>
    <t>GPIO_EMC_39</t>
  </si>
  <si>
    <t>B7</t>
  </si>
  <si>
    <t>GPIO3.IO[25]</t>
  </si>
  <si>
    <t>GPIO_EMC_40</t>
  </si>
  <si>
    <t>A7</t>
  </si>
  <si>
    <t>GPIO3.IO[26]</t>
  </si>
  <si>
    <t>GPIO_EMC_41</t>
  </si>
  <si>
    <t>C7</t>
  </si>
  <si>
    <t>GPIO3.IO[27]</t>
  </si>
  <si>
    <t>GPIO_SD_B0_00</t>
  </si>
  <si>
    <t>J4</t>
  </si>
  <si>
    <t>NVCC_SD0</t>
  </si>
  <si>
    <t>GPIO3.IO[12]</t>
  </si>
  <si>
    <t>GPIO_SD_B0_01</t>
  </si>
  <si>
    <t>J3</t>
  </si>
  <si>
    <t>GPIO3.IO[13]</t>
  </si>
  <si>
    <t>GPIO_SD_B0_02</t>
  </si>
  <si>
    <t>J1</t>
  </si>
  <si>
    <t>GPIO3.IO[14]</t>
  </si>
  <si>
    <t>GPIO_SD_B0_03</t>
  </si>
  <si>
    <t>K1</t>
  </si>
  <si>
    <t>GPIO3.IO[15]</t>
  </si>
  <si>
    <t>GPIO_SD_B0_04</t>
  </si>
  <si>
    <t>H2</t>
  </si>
  <si>
    <t>GPIO3.IO[16]</t>
  </si>
  <si>
    <t>GPIO_SD_B0_05</t>
  </si>
  <si>
    <t>J2</t>
  </si>
  <si>
    <t>GPIO3.IO[17]</t>
  </si>
  <si>
    <t>GPIO_SD_B1_00</t>
  </si>
  <si>
    <t>L5</t>
  </si>
  <si>
    <t>NVCC_SD1</t>
  </si>
  <si>
    <t>GPIO3.IO[0]</t>
  </si>
  <si>
    <t>GPIO_SD_B1_01</t>
  </si>
  <si>
    <t>M5</t>
  </si>
  <si>
    <t>GPIO3.IO[1]</t>
  </si>
  <si>
    <t>GPIO_SD_B1_02</t>
  </si>
  <si>
    <t>M3</t>
  </si>
  <si>
    <t>GPIO3.IO[2]</t>
  </si>
  <si>
    <t>GPIO_SD_B1_03</t>
  </si>
  <si>
    <t>M4</t>
  </si>
  <si>
    <t>GPIO3.IO[3]</t>
  </si>
  <si>
    <t>GPIO_SD_B1_04</t>
  </si>
  <si>
    <t>P2</t>
  </si>
  <si>
    <t>GPIO3.IO[4]</t>
  </si>
  <si>
    <t>GPIO_SD_B1_05</t>
  </si>
  <si>
    <t>N3</t>
  </si>
  <si>
    <t>GPIO3.IO[5]</t>
  </si>
  <si>
    <t>GPIO_SD_B1_06</t>
  </si>
  <si>
    <t>L3</t>
  </si>
  <si>
    <t>GPIO3.IO[6]</t>
  </si>
  <si>
    <t>GPIO_SD_B1_07</t>
  </si>
  <si>
    <t>L4</t>
  </si>
  <si>
    <t>GPIO3.IO[7]</t>
  </si>
  <si>
    <t>GPIO_SD_B1_08</t>
  </si>
  <si>
    <t>P3</t>
  </si>
  <si>
    <t>GPIO3.IO[8]</t>
  </si>
  <si>
    <t>GPIO_SD_B1_09</t>
  </si>
  <si>
    <t>N4</t>
  </si>
  <si>
    <t>GPIO3.IO[9]</t>
  </si>
  <si>
    <t>GPIO_SD_B1_10</t>
  </si>
  <si>
    <t>P4</t>
  </si>
  <si>
    <t>GPIO3.IO[01]</t>
  </si>
  <si>
    <t>GPIO_SD_B1_11</t>
  </si>
  <si>
    <t>P5</t>
  </si>
  <si>
    <t>GPIO3.IO[11]</t>
  </si>
  <si>
    <t>ONOFF</t>
  </si>
  <si>
    <t>M6</t>
  </si>
  <si>
    <t>VDD_SNVS_IN</t>
  </si>
  <si>
    <t>PMIC_ON_REQ</t>
  </si>
  <si>
    <t>K7</t>
  </si>
  <si>
    <t>SNVS_LP.PMIC_ON_REQ</t>
  </si>
  <si>
    <t>Output</t>
  </si>
  <si>
    <t>PMIC_STBY_REQ</t>
  </si>
  <si>
    <t>L7</t>
  </si>
  <si>
    <t>CCM.PMIC_VSTBY_REQ</t>
  </si>
  <si>
    <t>POR_B</t>
  </si>
  <si>
    <t>M7</t>
  </si>
  <si>
    <t>SRC.POR_B</t>
  </si>
  <si>
    <t>RTC_XTALI</t>
  </si>
  <si>
    <t>N9</t>
  </si>
  <si>
    <t>RTC_XTALO</t>
  </si>
  <si>
    <t>P9</t>
  </si>
  <si>
    <t>TEST_MODE</t>
  </si>
  <si>
    <t>K6</t>
  </si>
  <si>
    <t>TCU.TEST_MODE</t>
  </si>
  <si>
    <t>USB_OTG1_CHD_B</t>
  </si>
  <si>
    <t>N12</t>
  </si>
  <si>
    <t>USB_OTG1_DN</t>
  </si>
  <si>
    <t>M8</t>
  </si>
  <si>
    <t>USB_OTG1_DP</t>
  </si>
  <si>
    <t>L8</t>
  </si>
  <si>
    <t>USB_OTG1_VBUS</t>
  </si>
  <si>
    <t>USB_OTG2_DN</t>
  </si>
  <si>
    <t>N7</t>
  </si>
  <si>
    <t>USB_OTG2_DP</t>
  </si>
  <si>
    <t>P7</t>
  </si>
  <si>
    <t>USB_OTG2_VBUS</t>
  </si>
  <si>
    <t>XTALI</t>
  </si>
  <si>
    <t>P11</t>
  </si>
  <si>
    <t>XTALO</t>
  </si>
  <si>
    <t>N11</t>
  </si>
  <si>
    <t>WAKEUP</t>
  </si>
  <si>
    <t>L6</t>
  </si>
  <si>
    <t>GPIO5.IO[0]</t>
  </si>
  <si>
    <t>100 K PD</t>
  </si>
  <si>
    <t>47 K PU</t>
  </si>
  <si>
    <t>100 K PU</t>
  </si>
  <si>
    <t>100 K PU (PKE disabled)</t>
  </si>
  <si>
    <t>Digital GPIO</t>
  </si>
  <si>
    <t>IMXRT1060 pin assignments</t>
  </si>
  <si>
    <t xml:space="preserve">pp. 100-107, section 6.2.2 "12 x 12 mm supplies contact assignments and functional contact assignments", table 86 "12 x 12 mm supplies contact assignment" </t>
  </si>
  <si>
    <t>from i.MX RT1060 Crossover Processors for Consumer Products</t>
  </si>
  <si>
    <t>NXP Semiconductors Data Sheet: Technical Data</t>
  </si>
  <si>
    <t>Document Number: IMXRT1060CEC, Rev. 0.1, 04.2019</t>
  </si>
  <si>
    <t>https://www.pjrc.com/teensy/IMXRT1060CEC_rev0_1.pdf</t>
  </si>
  <si>
    <t>Ball Name</t>
  </si>
  <si>
    <t>12 x 12 Ball</t>
  </si>
  <si>
    <t>Power Group</t>
  </si>
  <si>
    <t>Ball Type</t>
  </si>
  <si>
    <t>Default Mode</t>
  </si>
  <si>
    <t>Default Function</t>
  </si>
  <si>
    <t>Input/Output</t>
  </si>
  <si>
    <t>Value</t>
  </si>
  <si>
    <t>Default Setting</t>
  </si>
  <si>
    <t>Group</t>
  </si>
  <si>
    <t>Number</t>
  </si>
  <si>
    <t>USB1_VBUS</t>
  </si>
  <si>
    <t>USB2_VBUS</t>
  </si>
  <si>
    <t>P12</t>
  </si>
  <si>
    <t>VDD_HIGH_IN</t>
  </si>
  <si>
    <t>N14</t>
  </si>
  <si>
    <t>VDD_ADC</t>
  </si>
  <si>
    <t>E9</t>
  </si>
  <si>
    <t>F10</t>
  </si>
  <si>
    <t>J10</t>
  </si>
  <si>
    <t>F5</t>
  </si>
  <si>
    <t>E6</t>
  </si>
  <si>
    <t>J6</t>
  </si>
  <si>
    <t>K5</t>
  </si>
  <si>
    <t>K4</t>
  </si>
  <si>
    <t>USB1_DN</t>
  </si>
  <si>
    <t>USB1_DP</t>
  </si>
  <si>
    <t>L1</t>
  </si>
  <si>
    <t>DCDC_IN</t>
  </si>
  <si>
    <t>L2</t>
  </si>
  <si>
    <t>EMC_40</t>
  </si>
  <si>
    <t>M1</t>
  </si>
  <si>
    <t>DCDC_LP</t>
  </si>
  <si>
    <t>M2</t>
  </si>
  <si>
    <t>USB2_DN</t>
  </si>
  <si>
    <t>USB2_DP</t>
  </si>
  <si>
    <t>F6</t>
  </si>
  <si>
    <t>VDD_SOC_IN</t>
  </si>
  <si>
    <t>G6</t>
  </si>
  <si>
    <t>H6</t>
  </si>
  <si>
    <t>F7</t>
  </si>
  <si>
    <t>F8</t>
  </si>
  <si>
    <t>F9</t>
  </si>
  <si>
    <t>G9</t>
  </si>
  <si>
    <t>H9</t>
  </si>
  <si>
    <t>J9</t>
  </si>
  <si>
    <t>J5</t>
  </si>
  <si>
    <t>K8</t>
  </si>
  <si>
    <t>VCC_USB_CAP</t>
  </si>
  <si>
    <t>M9</t>
  </si>
  <si>
    <t>SD_B0_04</t>
  </si>
  <si>
    <t>SD_B0_05</t>
  </si>
  <si>
    <t>SD_B0_00</t>
  </si>
  <si>
    <t>SD_B0_01</t>
  </si>
  <si>
    <t>SD_B0_02</t>
  </si>
  <si>
    <t>SD_B0_03</t>
  </si>
  <si>
    <t>EMC_24</t>
  </si>
  <si>
    <t>EMC_25</t>
  </si>
  <si>
    <t>EMC_26</t>
  </si>
  <si>
    <t>EMC_27</t>
  </si>
  <si>
    <t>EMC_28</t>
  </si>
  <si>
    <t>EMC_29</t>
  </si>
  <si>
    <t>EMC_22</t>
  </si>
  <si>
    <t>SD_B1_06</t>
  </si>
  <si>
    <t>SD_B1_07</t>
  </si>
  <si>
    <t>SD_B1_08</t>
  </si>
  <si>
    <t>SD_B1_09</t>
  </si>
  <si>
    <t>SD_B1_10</t>
  </si>
  <si>
    <t>SD_B1_11</t>
  </si>
  <si>
    <t>K3</t>
  </si>
  <si>
    <t>P8</t>
  </si>
  <si>
    <t>P10</t>
  </si>
  <si>
    <t>M10</t>
  </si>
  <si>
    <t>AD_B0_04</t>
  </si>
  <si>
    <t>AD_B0_06</t>
  </si>
  <si>
    <t>AD_B0_07</t>
  </si>
  <si>
    <t>AD_B0_08</t>
  </si>
  <si>
    <t>AD_B0_09</t>
  </si>
  <si>
    <t>AD_B0_10</t>
  </si>
  <si>
    <t>EMC_01</t>
  </si>
  <si>
    <t>B0_13</t>
  </si>
  <si>
    <t>DCDC_PSWITCH</t>
  </si>
  <si>
    <t>AD_B0_11</t>
  </si>
  <si>
    <t>VDD_HIGH_CAP</t>
  </si>
  <si>
    <t>NVCC_PLL</t>
  </si>
  <si>
    <t>VDD_SNVS_CAP</t>
  </si>
  <si>
    <t>M13</t>
  </si>
  <si>
    <t>H13</t>
  </si>
  <si>
    <t>J13</t>
  </si>
  <si>
    <t>L13</t>
  </si>
  <si>
    <t>J12</t>
  </si>
  <si>
    <t>K10</t>
  </si>
  <si>
    <t>D8</t>
  </si>
  <si>
    <t>E7</t>
  </si>
  <si>
    <t>E8</t>
  </si>
  <si>
    <t>D7</t>
  </si>
  <si>
    <t>AD_B1_09</t>
  </si>
  <si>
    <t>AD_B1_08</t>
  </si>
  <si>
    <t>AD_B1_11</t>
  </si>
  <si>
    <t>AD_B1_10</t>
  </si>
  <si>
    <t>AD_B1_00</t>
  </si>
  <si>
    <t>AD_B1_01</t>
  </si>
  <si>
    <t>AD_B1_06</t>
  </si>
  <si>
    <t>AD_B1_07</t>
  </si>
  <si>
    <t>AD_B1_03</t>
  </si>
  <si>
    <t>AD_B1_02</t>
  </si>
  <si>
    <t>B0_03</t>
  </si>
  <si>
    <t>B0_01</t>
  </si>
  <si>
    <t>B0_00</t>
  </si>
  <si>
    <t>B0_11</t>
  </si>
  <si>
    <t>B1_00</t>
  </si>
  <si>
    <t>B1_01</t>
  </si>
  <si>
    <t>B0_10</t>
  </si>
  <si>
    <t>B0_02</t>
  </si>
  <si>
    <t>EMC_08</t>
  </si>
  <si>
    <t>EMC_06</t>
  </si>
  <si>
    <t>EMC_04</t>
  </si>
  <si>
    <t>EMC_05</t>
  </si>
  <si>
    <t>AD_B0_02</t>
  </si>
  <si>
    <t>AD_B0_03</t>
  </si>
  <si>
    <t>G12</t>
  </si>
  <si>
    <t>J14</t>
  </si>
  <si>
    <t>H12</t>
  </si>
  <si>
    <t>H11</t>
  </si>
  <si>
    <t>K12</t>
  </si>
  <si>
    <t>AD_B0_12</t>
  </si>
  <si>
    <t>AD_B0_13</t>
  </si>
  <si>
    <t>AD_B1_14</t>
  </si>
  <si>
    <t>AD_B1_15</t>
  </si>
  <si>
    <t>EMC_32</t>
  </si>
  <si>
    <t>EMC_31</t>
  </si>
  <si>
    <t>EMC_37</t>
  </si>
  <si>
    <t>EMC_36</t>
  </si>
  <si>
    <t>B0_12</t>
  </si>
  <si>
    <t>EMC_07</t>
  </si>
  <si>
    <t>B1_13</t>
  </si>
  <si>
    <t>B1_12</t>
  </si>
  <si>
    <t>B1_02</t>
  </si>
  <si>
    <t>B1_03</t>
  </si>
  <si>
    <t>AD_B1_12</t>
  </si>
  <si>
    <t>AD_B1_13</t>
  </si>
  <si>
    <t>AD_B1_04</t>
  </si>
  <si>
    <t>AD_B1_05</t>
  </si>
  <si>
    <t>AD_B0_00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</si>
  <si>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</si>
  <si>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</si>
  <si>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</si>
  <si>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</si>
  <si>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</si>
  <si>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</si>
  <si>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</si>
  <si>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</si>
  <si>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B1_14</t>
  </si>
  <si>
    <t>B1_15</t>
  </si>
  <si>
    <t>B0_14</t>
  </si>
  <si>
    <t>B0_15</t>
  </si>
  <si>
    <t>A1</t>
  </si>
  <si>
    <t>P1</t>
  </si>
  <si>
    <t>E2</t>
  </si>
  <si>
    <t>K2</t>
  </si>
  <si>
    <t>B5</t>
  </si>
  <si>
    <t>N5</t>
  </si>
  <si>
    <t>B10</t>
  </si>
  <si>
    <t>L9</t>
  </si>
  <si>
    <t>N8</t>
  </si>
  <si>
    <t>E13</t>
  </si>
  <si>
    <t>K13</t>
  </si>
  <si>
    <t>A14</t>
  </si>
  <si>
    <t>P14</t>
  </si>
  <si>
    <t>N1</t>
  </si>
  <si>
    <t>N2</t>
  </si>
  <si>
    <t>K9</t>
  </si>
  <si>
    <t>G7</t>
  </si>
  <si>
    <t>H7</t>
  </si>
  <si>
    <t>J7</t>
  </si>
  <si>
    <t>G8</t>
  </si>
  <si>
    <t>H8</t>
  </si>
  <si>
    <t>J8</t>
  </si>
  <si>
    <t>VSS</t>
  </si>
  <si>
    <t>AD_B0_05</t>
  </si>
  <si>
    <t>DCDC_GND</t>
  </si>
  <si>
    <t>NGND_KEL0</t>
  </si>
  <si>
    <t>External Pin</t>
  </si>
  <si>
    <t>ETHERNET_T-</t>
  </si>
  <si>
    <t>ETHERNET_T+</t>
  </si>
  <si>
    <t>ETHERNET_LED</t>
  </si>
  <si>
    <t>ETHERNET_G</t>
  </si>
  <si>
    <t>ETHERNET_R+</t>
  </si>
  <si>
    <t>ETHERNET_R-</t>
  </si>
  <si>
    <t>PSRAM</t>
  </si>
  <si>
    <t>1 (CS)</t>
  </si>
  <si>
    <t>6 (CLK)</t>
  </si>
  <si>
    <t>5 (D0)</t>
  </si>
  <si>
    <t>2 (D1)</t>
  </si>
  <si>
    <t>3 (D2)</t>
  </si>
  <si>
    <t>7 (D3)</t>
  </si>
  <si>
    <t>PSRAM/FLASH</t>
  </si>
  <si>
    <t>FLASH</t>
  </si>
  <si>
    <t>4 (PTA4)</t>
  </si>
  <si>
    <t>5 (PTA5</t>
  </si>
  <si>
    <t>8 (PTB0)</t>
  </si>
  <si>
    <t>13 (PTB5)</t>
  </si>
  <si>
    <t>7 (PTA7)</t>
  </si>
  <si>
    <t>6 (PTA6)</t>
  </si>
  <si>
    <t>15 (PTA1)</t>
  </si>
  <si>
    <t>12 (PTB4)</t>
  </si>
  <si>
    <t>9 (PTB1)</t>
  </si>
  <si>
    <t>3 (PTA3)</t>
  </si>
  <si>
    <t>18 (RXD0)</t>
  </si>
  <si>
    <t>17 (RXD1)</t>
  </si>
  <si>
    <t>20 (DV)</t>
  </si>
  <si>
    <t>23 (TXD0)</t>
  </si>
  <si>
    <t>24 (TXD1)</t>
  </si>
  <si>
    <t>1 (TXEN)</t>
  </si>
  <si>
    <t>13 (XI)</t>
  </si>
  <si>
    <t>22 (RXER)</t>
  </si>
  <si>
    <t>16 (MDC)</t>
  </si>
  <si>
    <t>15 (MDIO)</t>
  </si>
  <si>
    <t>5 (RST)</t>
  </si>
  <si>
    <t>3 (INT)</t>
  </si>
  <si>
    <t>Arduino Pin</t>
  </si>
  <si>
    <t>Connector</t>
  </si>
  <si>
    <t>Pin #</t>
  </si>
  <si>
    <t>1 (DAT2)</t>
  </si>
  <si>
    <t>2 (DAT3)</t>
  </si>
  <si>
    <t>3 (CMD)</t>
  </si>
  <si>
    <t>5 (CLK)</t>
  </si>
  <si>
    <t>7 (DAT0)</t>
  </si>
  <si>
    <t>8 (DAT1)</t>
  </si>
  <si>
    <t>GPIO Group</t>
  </si>
  <si>
    <t>GPIO_AD_B1_05</t>
  </si>
  <si>
    <t>GPIO1.IO[21]</t>
  </si>
  <si>
    <t>GPIO_AD_B1_06</t>
  </si>
  <si>
    <t>GPIO1.IO[22]</t>
  </si>
  <si>
    <t>GPIO_AD_B1_07</t>
  </si>
  <si>
    <t>GPIO1.IO[23]</t>
  </si>
  <si>
    <t>GPIO_AD_B1_08</t>
  </si>
  <si>
    <t>GPIO1.IO[24]</t>
  </si>
  <si>
    <t>GPIO_AD_B1_09</t>
  </si>
  <si>
    <t>GPIO1.IO[25]</t>
  </si>
  <si>
    <t>GPIO_AD_B1_10</t>
  </si>
  <si>
    <t>GPIO1.IO[26]</t>
  </si>
  <si>
    <t>GPIO_AD_B1_11</t>
  </si>
  <si>
    <t>GPIO1.IO[27]</t>
  </si>
  <si>
    <t>GPIO_AD_B1_12</t>
  </si>
  <si>
    <t>GPIO1.IO[28]</t>
  </si>
  <si>
    <t>GPIO_AD_B1_13</t>
  </si>
  <si>
    <t>GPIO1.IO[29]</t>
  </si>
  <si>
    <t>GPIO_AD_B1_14</t>
  </si>
  <si>
    <t>GPIO1.IO[30]</t>
  </si>
  <si>
    <t>GPIO_AD_B1_15</t>
  </si>
  <si>
    <t>GPIO1.IO[31]</t>
  </si>
  <si>
    <t>GPIO_B0_00</t>
  </si>
  <si>
    <t>GPIO2.IO[0]</t>
  </si>
  <si>
    <t>GPIO_B0_01</t>
  </si>
  <si>
    <t>GPIO2.IO[1]</t>
  </si>
  <si>
    <t>GPIO_B0_02</t>
  </si>
  <si>
    <t>GPIO2.IO[2]</t>
  </si>
  <si>
    <t>GPIO_B0_03</t>
  </si>
  <si>
    <t>GPIO2.IO[3]</t>
  </si>
  <si>
    <t>GPIO_B0_04</t>
  </si>
  <si>
    <t>C8</t>
  </si>
  <si>
    <t>GPIO2.IO[4]</t>
  </si>
  <si>
    <t>GPIO_B0_05</t>
  </si>
  <si>
    <t>B8</t>
  </si>
  <si>
    <t>GPIO2.IO[5]</t>
  </si>
  <si>
    <t>GPIO_B0_06</t>
  </si>
  <si>
    <t>A8</t>
  </si>
  <si>
    <t>GPIO2.IO[6]</t>
  </si>
  <si>
    <t>GPIO_B0_07</t>
  </si>
  <si>
    <t>A9</t>
  </si>
  <si>
    <t>GPIO2.IO[7]</t>
  </si>
  <si>
    <t>GPIO_B0_08</t>
  </si>
  <si>
    <t>B9</t>
  </si>
  <si>
    <t>GPIO2.IO[8]</t>
  </si>
  <si>
    <t>GPIO_B0_09</t>
  </si>
  <si>
    <t>C9</t>
  </si>
  <si>
    <t>GPIO2.IO[9]</t>
  </si>
  <si>
    <t>DCDC_IN_Q</t>
  </si>
  <si>
    <t>DCDC_SENSE</t>
  </si>
  <si>
    <t>GPANAIO</t>
  </si>
  <si>
    <t>N10</t>
  </si>
  <si>
    <t>VDDA_ADC_3P3</t>
  </si>
  <si>
    <t>VDD_USB_CAP</t>
  </si>
  <si>
    <t>J1 (USB)</t>
  </si>
  <si>
    <t>J2 (SD Card)</t>
  </si>
  <si>
    <t>U2 (Boot)</t>
  </si>
  <si>
    <t>U3 (SPI Flash)</t>
  </si>
  <si>
    <t>J3 (Ethernet header)</t>
  </si>
  <si>
    <t>U6 (Ethernet PHY)</t>
  </si>
  <si>
    <t>Presumed Port</t>
  </si>
  <si>
    <t>Presumed Mode</t>
  </si>
  <si>
    <t>Pinname (Pad)</t>
  </si>
  <si>
    <t>ENET_RX_DATA0</t>
  </si>
  <si>
    <t>ALT3</t>
  </si>
  <si>
    <t>ENET_RX_DATA1</t>
  </si>
  <si>
    <t>ENET_RX_EN</t>
  </si>
  <si>
    <t>ENET_TX_DATA0</t>
  </si>
  <si>
    <t>ENET_TX_DATA1</t>
  </si>
  <si>
    <t>ENET_TX_EN</t>
  </si>
  <si>
    <t>ENET_TX_CLK</t>
  </si>
  <si>
    <t>ENET_RX_ER</t>
  </si>
  <si>
    <t>ENET_MDC</t>
  </si>
  <si>
    <t>ENET_MDIO</t>
  </si>
  <si>
    <t>FLEXSPI_A_SS0_B</t>
  </si>
  <si>
    <t>ALT1</t>
  </si>
  <si>
    <t>FLEXSPI_A_SCLK</t>
  </si>
  <si>
    <t>FLEXSPI_A_DATA0</t>
  </si>
  <si>
    <t>FLEXSPI_A_DATA1</t>
  </si>
  <si>
    <t>FLEXSPI_A_DATA3</t>
  </si>
  <si>
    <t>FLEXSPI_A_DATA2</t>
  </si>
  <si>
    <t>SRC_BOOT_MODE0</t>
  </si>
  <si>
    <t>JTAG_TMS</t>
  </si>
  <si>
    <t>JTAG_TCK</t>
  </si>
  <si>
    <t>JTAG_MOD</t>
  </si>
  <si>
    <t>JTAG_TDI</t>
  </si>
  <si>
    <t>JTAG_TDO</t>
  </si>
  <si>
    <t>JTAG_TRSTB</t>
  </si>
  <si>
    <t>SRC_POR_B</t>
  </si>
  <si>
    <t>JTAG_DE_B</t>
  </si>
  <si>
    <t>ALT7</t>
  </si>
  <si>
    <t>FLEXSPI2_A_SS1_B</t>
  </si>
  <si>
    <t>ALT8</t>
  </si>
  <si>
    <t>USDHC1_DATA2</t>
  </si>
  <si>
    <t>USDHC1_DATA3</t>
  </si>
  <si>
    <t>USDHC1_CMD</t>
  </si>
  <si>
    <t>USDHC1_CLK</t>
  </si>
  <si>
    <t>USDHC1_DATA0</t>
  </si>
  <si>
    <t>USDHC1_DATA1</t>
  </si>
  <si>
    <t>FLEXSPI2_A_SS0_B</t>
  </si>
  <si>
    <t>FLEXSPI2_A_DATA1</t>
  </si>
  <si>
    <t>FLEXSPI2_B_DATA1</t>
  </si>
  <si>
    <t>FLEXSPI2_A_DATA2</t>
  </si>
  <si>
    <t>FLEXSPI2_A_DATA0</t>
  </si>
  <si>
    <t>FLEXSPI2_A_DATA3</t>
  </si>
  <si>
    <t>FLEXSPI2_A_SCLK</t>
  </si>
  <si>
    <t>Pertec Signals</t>
  </si>
  <si>
    <t>C:\downloads\bitsavers.org\bitsavers.org\pdf\kennedy\96xx\93-09610-102_9610_Operation_Nov92.pdf</t>
  </si>
  <si>
    <t>Qualstar 1052</t>
  </si>
  <si>
    <t>Kennedy 9610</t>
  </si>
  <si>
    <t>Signal Name</t>
  </si>
  <si>
    <t>Definition</t>
  </si>
  <si>
    <t>Controller In/Out</t>
  </si>
  <si>
    <t>Con</t>
  </si>
  <si>
    <t>Present?</t>
  </si>
  <si>
    <t>Output Enable</t>
  </si>
  <si>
    <t>Local Name</t>
  </si>
  <si>
    <t>Present</t>
  </si>
  <si>
    <t>Name</t>
  </si>
  <si>
    <t>Direction</t>
  </si>
  <si>
    <t>IRSTR</t>
  </si>
  <si>
    <t>Read Strobe</t>
  </si>
  <si>
    <t>In</t>
  </si>
  <si>
    <t>IN1a</t>
  </si>
  <si>
    <t>Yes</t>
  </si>
  <si>
    <t>nONLSEL</t>
  </si>
  <si>
    <t>IWSTR</t>
  </si>
  <si>
    <t>Write Strobe</t>
  </si>
  <si>
    <t>IR2</t>
  </si>
  <si>
    <t>Read Data, Channel 2</t>
  </si>
  <si>
    <t>IN2a</t>
  </si>
  <si>
    <t>IR3</t>
  </si>
  <si>
    <t>Read Data, Channel 3</t>
  </si>
  <si>
    <t>IRP</t>
  </si>
  <si>
    <t>Read Data, Parity</t>
  </si>
  <si>
    <t>IN2b</t>
  </si>
  <si>
    <t>IR0</t>
  </si>
  <si>
    <t>Read Data, Channel 0 (MSB)</t>
  </si>
  <si>
    <t>IR1</t>
  </si>
  <si>
    <t>Read Data, Channel 1</t>
  </si>
  <si>
    <t>IR4</t>
  </si>
  <si>
    <t>Read Data, Channel 4</t>
  </si>
  <si>
    <t>IR7</t>
  </si>
  <si>
    <t>Read Data, Channel 7 (LSB)</t>
  </si>
  <si>
    <t>IR6</t>
  </si>
  <si>
    <t>Read Data, Channel 6</t>
  </si>
  <si>
    <t>IHER</t>
  </si>
  <si>
    <t>Hard Error</t>
  </si>
  <si>
    <t>IR5</t>
  </si>
  <si>
    <t>Read Data, Channel 5</t>
  </si>
  <si>
    <t>ICER</t>
  </si>
  <si>
    <t>Correctable Error</t>
  </si>
  <si>
    <t>IFBY</t>
  </si>
  <si>
    <t>Formatter Busy</t>
  </si>
  <si>
    <t>IN3a</t>
  </si>
  <si>
    <t>IFMK</t>
  </si>
  <si>
    <t>Filemark</t>
  </si>
  <si>
    <t>IEOT</t>
  </si>
  <si>
    <t>End of Tape</t>
  </si>
  <si>
    <t>IDBY</t>
  </si>
  <si>
    <t>Data Busy</t>
  </si>
  <si>
    <t>IDENT</t>
  </si>
  <si>
    <t>Identification Burst</t>
  </si>
  <si>
    <t>IN4b</t>
  </si>
  <si>
    <t>IRDY</t>
  </si>
  <si>
    <t>Ready</t>
  </si>
  <si>
    <t>IN4a</t>
  </si>
  <si>
    <t>IRWD</t>
  </si>
  <si>
    <t>Rewinding</t>
  </si>
  <si>
    <t>nSTATENA</t>
  </si>
  <si>
    <t>ISPEED</t>
  </si>
  <si>
    <t>Early EOT Indicator (approx. 50 feet)</t>
  </si>
  <si>
    <t>SPD</t>
  </si>
  <si>
    <t>ILDP</t>
  </si>
  <si>
    <t>Load Point</t>
  </si>
  <si>
    <t>IN5a</t>
  </si>
  <si>
    <t>INRZ</t>
  </si>
  <si>
    <t>3200 BPI selected (optional)</t>
  </si>
  <si>
    <t>IN5b</t>
  </si>
  <si>
    <t>IHIDEN/NRZI</t>
  </si>
  <si>
    <t>DEN1</t>
  </si>
  <si>
    <t>IFPT</t>
  </si>
  <si>
    <t>File Protected</t>
  </si>
  <si>
    <t>IONL</t>
  </si>
  <si>
    <t>Online</t>
  </si>
  <si>
    <t>ILWD</t>
  </si>
  <si>
    <t>Last Word (terminates write command)</t>
  </si>
  <si>
    <t>Out</t>
  </si>
  <si>
    <t>OUT1a</t>
  </si>
  <si>
    <t>IW4</t>
  </si>
  <si>
    <t>Write Data, Channel 4</t>
  </si>
  <si>
    <t>IW0</t>
  </si>
  <si>
    <t>Write Data, Channel 0 (MSB)</t>
  </si>
  <si>
    <t>IW1</t>
  </si>
  <si>
    <t>Write Data, Channel 1</t>
  </si>
  <si>
    <t>IWP</t>
  </si>
  <si>
    <t>Write Data, Parity (optional)</t>
  </si>
  <si>
    <t>OUT1b</t>
  </si>
  <si>
    <t>IW7</t>
  </si>
  <si>
    <t>Write Data, Channel 7 (LSB)</t>
  </si>
  <si>
    <t>IW3</t>
  </si>
  <si>
    <t>Write Data, Channel 3</t>
  </si>
  <si>
    <t>IW6</t>
  </si>
  <si>
    <t>Write Data, Channel 6</t>
  </si>
  <si>
    <t>IW2</t>
  </si>
  <si>
    <t>Write Data, Channel 2</t>
  </si>
  <si>
    <t>IW5</t>
  </si>
  <si>
    <t>Write Data, Channel 5</t>
  </si>
  <si>
    <t>IGO</t>
  </si>
  <si>
    <t>Go pulse (command strobe)</t>
  </si>
  <si>
    <t>OUT2a</t>
  </si>
  <si>
    <t>IREV</t>
  </si>
  <si>
    <t>Reverse</t>
  </si>
  <si>
    <t>IREW</t>
  </si>
  <si>
    <t>Rewind</t>
  </si>
  <si>
    <t>IWRT</t>
  </si>
  <si>
    <t>Write</t>
  </si>
  <si>
    <t>IEDIT</t>
  </si>
  <si>
    <t>Edit</t>
  </si>
  <si>
    <t>IERASE</t>
  </si>
  <si>
    <t>Erase</t>
  </si>
  <si>
    <t>IWFM</t>
  </si>
  <si>
    <t>Write Filemark</t>
  </si>
  <si>
    <t>IOFL</t>
  </si>
  <si>
    <t>Rewind/Unload</t>
  </si>
  <si>
    <t>IRWU</t>
  </si>
  <si>
    <t>OFL</t>
  </si>
  <si>
    <t>ITAD0</t>
  </si>
  <si>
    <t>Transport Address 0 (MSB)</t>
  </si>
  <si>
    <t>OUT3a</t>
  </si>
  <si>
    <t>IFEN</t>
  </si>
  <si>
    <t>Formatter Enable</t>
  </si>
  <si>
    <t>ITAD1</t>
  </si>
  <si>
    <t>Transport Address 1 (LSB)</t>
  </si>
  <si>
    <t>IFAD</t>
  </si>
  <si>
    <t>Formatter Address</t>
  </si>
  <si>
    <t>IDEN</t>
  </si>
  <si>
    <t>Speed select</t>
  </si>
  <si>
    <t>IHISP</t>
  </si>
  <si>
    <t>HSP</t>
  </si>
  <si>
    <t>ISGL</t>
  </si>
  <si>
    <t>Selected drive fault</t>
  </si>
  <si>
    <t>UDFB</t>
  </si>
  <si>
    <t>Reserved/SPCMD1</t>
  </si>
  <si>
    <t>DEN0</t>
  </si>
  <si>
    <t>ILOL</t>
  </si>
  <si>
    <t>Load on line</t>
  </si>
  <si>
    <t>UDFO</t>
  </si>
  <si>
    <t>Reserved/SPCMD2</t>
  </si>
  <si>
    <t>IRTH2</t>
  </si>
  <si>
    <t>Write density select 2</t>
  </si>
  <si>
    <t>Reserved</t>
  </si>
  <si>
    <t>LGP</t>
  </si>
  <si>
    <t>IRTH1</t>
  </si>
  <si>
    <t>Write density select 1</t>
  </si>
  <si>
    <t>Signal Group Names</t>
  </si>
  <si>
    <t>Group names 'a' are actually important, 'b' are optional</t>
  </si>
  <si>
    <t>IN1</t>
  </si>
  <si>
    <t>Strobes</t>
  </si>
  <si>
    <t>IN2</t>
  </si>
  <si>
    <t>Incoming signals that need to be read within a bit-time of transitions of IRSTR</t>
  </si>
  <si>
    <t>IN3</t>
  </si>
  <si>
    <t>Incoming signals whose change during an operation can indicate the end of the operation</t>
  </si>
  <si>
    <t>IN4</t>
  </si>
  <si>
    <t>Incoming signals with an expected lifespan of a command</t>
  </si>
  <si>
    <t>IN5</t>
  </si>
  <si>
    <t>Incoming signals of semi-static state (online, at load point, etc.)</t>
  </si>
  <si>
    <t>OUT1</t>
  </si>
  <si>
    <t>Outgoing signals that need to be updated within a bit-time of transitions of IWSTR</t>
  </si>
  <si>
    <t>OUT2</t>
  </si>
  <si>
    <t>Outgoing signals with the lifespan of a single command</t>
  </si>
  <si>
    <t>OUT3</t>
  </si>
  <si>
    <t>Outgoing signals with the lifespan of a connection time</t>
  </si>
  <si>
    <t>Undefined signals that are defined as both outputs and inputs, depending on implementation</t>
  </si>
  <si>
    <t>Undefined signals that are always outputs</t>
  </si>
  <si>
    <t>IMXRT1060 muxing options</t>
  </si>
  <si>
    <t>from i.MX RT1060 Processor Reference Manual</t>
  </si>
  <si>
    <t>NXP Semiconductors</t>
  </si>
  <si>
    <t>Document Number: IMXRT1060RM, Rev. 3, 07/2021</t>
  </si>
  <si>
    <t>https://www.pjrc.com/teensy/IMXRT1060RM_rev3.pdf</t>
  </si>
  <si>
    <t>pp. 289-316, section 10.1.1 "Muxing Options" Table 10-1 "Muxing Options"</t>
  </si>
  <si>
    <t>ADC1</t>
  </si>
  <si>
    <t>ADC1_IN0</t>
  </si>
  <si>
    <t>-</t>
  </si>
  <si>
    <t>ADC1_IN1</t>
  </si>
  <si>
    <t>ADC1_IN2</t>
  </si>
  <si>
    <t>ADC1_IN3</t>
  </si>
  <si>
    <t>ADC1_IN4</t>
  </si>
  <si>
    <t>ADC1_IN5</t>
  </si>
  <si>
    <t>ADC1_IN6</t>
  </si>
  <si>
    <t>ADC1_IN7</t>
  </si>
  <si>
    <t>ADC1_IN8</t>
  </si>
  <si>
    <t>ADC1_IN9</t>
  </si>
  <si>
    <t>ADC1_IN10</t>
  </si>
  <si>
    <t>ADC1_IN11</t>
  </si>
  <si>
    <t>ADC1_IN12</t>
  </si>
  <si>
    <t>ADC1_IN13</t>
  </si>
  <si>
    <t>ADC1_IN14</t>
  </si>
  <si>
    <t>ADC1_IN15</t>
  </si>
  <si>
    <t>ADC2</t>
  </si>
  <si>
    <t>ADC2_IN0</t>
  </si>
  <si>
    <t>ADC2_IN1</t>
  </si>
  <si>
    <t>ADC2_IN2</t>
  </si>
  <si>
    <t>ADC2_IN3</t>
  </si>
  <si>
    <t>ADC2_IN4</t>
  </si>
  <si>
    <t>ADC2_IN5</t>
  </si>
  <si>
    <t>ADC2_IN6</t>
  </si>
  <si>
    <t>ADC2_IN7</t>
  </si>
  <si>
    <t>ADC2_IN8</t>
  </si>
  <si>
    <t>ADC2_IN9</t>
  </si>
  <si>
    <t>ADC2_IN10</t>
  </si>
  <si>
    <t>ADC2_IN11</t>
  </si>
  <si>
    <t>ADC2_IN12</t>
  </si>
  <si>
    <t>ADC2_IN13</t>
  </si>
  <si>
    <t>ADC2_IN14</t>
  </si>
  <si>
    <t>ADC2_IN15</t>
  </si>
  <si>
    <t>ACMP1</t>
  </si>
  <si>
    <t>ACMP1_IN0</t>
  </si>
  <si>
    <t>ACMP1_IN1</t>
  </si>
  <si>
    <t>ACMP1_IN2</t>
  </si>
  <si>
    <t>ACMP1_IN3</t>
  </si>
  <si>
    <t>ACMP1_IN4</t>
  </si>
  <si>
    <t>ACMP1_IN5</t>
  </si>
  <si>
    <t>ACMP1_IN6</t>
  </si>
  <si>
    <t>ACMP1_OUT</t>
  </si>
  <si>
    <t>ACMP2</t>
  </si>
  <si>
    <t>ACMP2_IN0</t>
  </si>
  <si>
    <t>ACMP2_IN1</t>
  </si>
  <si>
    <t>ACMP2_IN2</t>
  </si>
  <si>
    <t>ACMP2_IN3</t>
  </si>
  <si>
    <t>ACMP2_IN4</t>
  </si>
  <si>
    <t>ACMP2_IN5</t>
  </si>
  <si>
    <t>ACMP2_IN6</t>
  </si>
  <si>
    <t>ACMP2_OUT</t>
  </si>
  <si>
    <t>ACMP3</t>
  </si>
  <si>
    <t>ACMP3_IN0</t>
  </si>
  <si>
    <t>ACMP3_IN1</t>
  </si>
  <si>
    <t>ACMP3_IN2</t>
  </si>
  <si>
    <t>ACMP3_IN3</t>
  </si>
  <si>
    <t>ACMP3_IN4</t>
  </si>
  <si>
    <t>ACMP3_IN5</t>
  </si>
  <si>
    <t>ACMP3_IN6</t>
  </si>
  <si>
    <t>ACMP3_OUT</t>
  </si>
  <si>
    <t>ACMP4</t>
  </si>
  <si>
    <t>ACMP4_IN0</t>
  </si>
  <si>
    <t>ACMP4_IN1</t>
  </si>
  <si>
    <t>ACMP4_IN2</t>
  </si>
  <si>
    <t>ACMP4_IN3</t>
  </si>
  <si>
    <t>ACMP4_IN4</t>
  </si>
  <si>
    <t>ACMP4_IN5</t>
  </si>
  <si>
    <t>ACMP4_IN6</t>
  </si>
  <si>
    <t>ACMP4_OUT</t>
  </si>
  <si>
    <t>ARM PLATFORM</t>
  </si>
  <si>
    <t>ARM_EVENT0</t>
  </si>
  <si>
    <t>GPIO_BO_14</t>
  </si>
  <si>
    <t>ALT2</t>
  </si>
  <si>
    <t>ARM_EVENT1</t>
  </si>
  <si>
    <t>CCM</t>
  </si>
  <si>
    <t>CCM_PMIC_STBY_REQ</t>
  </si>
  <si>
    <t>CCM_PMIC_READY</t>
  </si>
  <si>
    <t>ALT4</t>
  </si>
  <si>
    <t>ALT6</t>
  </si>
  <si>
    <t>CCM_CLKO1</t>
  </si>
  <si>
    <t>CCM_CLKO2</t>
  </si>
  <si>
    <t>CCM_WAIT</t>
  </si>
  <si>
    <t>CCM_STOP</t>
  </si>
  <si>
    <t>No Muxing</t>
  </si>
  <si>
    <t>CSI</t>
  </si>
  <si>
    <t>CSI_DATA00</t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</si>
  <si>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</si>
  <si>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</si>
  <si>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</si>
  <si>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</si>
  <si>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</si>
  <si>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</si>
  <si>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</si>
  <si>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CSI_DATA08</t>
  </si>
  <si>
    <t>CSI_DATA09</t>
  </si>
  <si>
    <t>CSI_DATA10</t>
  </si>
  <si>
    <t>CSI_DATA11</t>
  </si>
  <si>
    <t>CSI_DATA12</t>
  </si>
  <si>
    <t>CSI_DATA13</t>
  </si>
  <si>
    <t>CSI_DATA14</t>
  </si>
  <si>
    <t>CSI_DATA15</t>
  </si>
  <si>
    <t>CSI_DATA16</t>
  </si>
  <si>
    <t>CSI_DATA17</t>
  </si>
  <si>
    <t>CSI_DATA18</t>
  </si>
  <si>
    <t>CSI_DATA19</t>
  </si>
  <si>
    <t>CSI_DATA20</t>
  </si>
  <si>
    <t>CSI_DATA21</t>
  </si>
  <si>
    <t>CSI_DATA22</t>
  </si>
  <si>
    <t>CSI_DATA23</t>
  </si>
  <si>
    <t>CSI_PIXCLK</t>
  </si>
  <si>
    <t>CSI_VSYNC</t>
  </si>
  <si>
    <t>CSI_HSYNC</t>
  </si>
  <si>
    <t>CSI_MCLK</t>
  </si>
  <si>
    <t>CSI_FIELD</t>
  </si>
  <si>
    <t>ENET</t>
  </si>
  <si>
    <t>ENET_TX_DATA2</t>
  </si>
  <si>
    <t>ENET_TX_DATA3</t>
  </si>
  <si>
    <t>ENET_TX_ER</t>
  </si>
  <si>
    <t>ENET_RX_DATA2</t>
  </si>
  <si>
    <t>ENET_RX_DATA3</t>
  </si>
  <si>
    <t>ENET_RX_CLK</t>
  </si>
  <si>
    <t>ENET_CRS</t>
  </si>
  <si>
    <t>ENET_COL</t>
  </si>
  <si>
    <t>ENET_REF_CLK</t>
  </si>
  <si>
    <t>ENET_1588_EVENT0_OUT</t>
  </si>
  <si>
    <t>ENET_1588_EVENT0_IN</t>
  </si>
  <si>
    <t>ENET_1588_EVENT1_OUT</t>
  </si>
  <si>
    <t>ENET_1588_EVENT1_IN</t>
  </si>
  <si>
    <t>ENET_1588_EVENT2_OUT</t>
  </si>
  <si>
    <t>ENET_1588_EVENT2_IN</t>
  </si>
  <si>
    <t>ENET_1588_EVENT3_OUT</t>
  </si>
  <si>
    <t>ENET_1588_EVENT3_IN</t>
  </si>
  <si>
    <t>ENET2</t>
  </si>
  <si>
    <t>ENET2_MDC</t>
  </si>
  <si>
    <t>ENET2_MDIO</t>
  </si>
  <si>
    <t>ENET2_TDATA0</t>
  </si>
  <si>
    <t>ENET2_TDATA1</t>
  </si>
  <si>
    <t>ENET2_TDATA2</t>
  </si>
  <si>
    <t>ENET2_TDATA3</t>
  </si>
  <si>
    <t>ENET2_TX_CLK</t>
  </si>
  <si>
    <t>ENET2_TX_EN</t>
  </si>
  <si>
    <t>ENET2_TX_ER</t>
  </si>
  <si>
    <t>ENET2_RDATA0</t>
  </si>
  <si>
    <t>ENET2_RDATA1</t>
  </si>
  <si>
    <t>ENET2_RDATA2</t>
  </si>
  <si>
    <t>ENET2_RDATA3</t>
  </si>
  <si>
    <t>ENET2_RX_CLK</t>
  </si>
  <si>
    <t>ENET2_RX_EN</t>
  </si>
  <si>
    <t>ENET2_RX_ER</t>
  </si>
  <si>
    <t>ENET2_REF_CLK2</t>
  </si>
  <si>
    <t>ALT9</t>
  </si>
  <si>
    <t>ENET2_1588_EVENT0_IN</t>
  </si>
  <si>
    <t>ENET2_COL</t>
  </si>
  <si>
    <t>ENET2_CRS</t>
  </si>
  <si>
    <t>ENET2_1588_EVENT1_IN</t>
  </si>
  <si>
    <t>ENET2_1588_EVENT2_IN</t>
  </si>
  <si>
    <t>ENET2_1588_EVENT3_IN</t>
  </si>
  <si>
    <t>ENET2_1588_EVENT0_OUT</t>
  </si>
  <si>
    <t>ENET2_1588_EVENT1_OUT</t>
  </si>
  <si>
    <t>ENET2_1588_EVENT2_OUT</t>
  </si>
  <si>
    <t>ENET2_1588_EVENT3_OUT</t>
  </si>
  <si>
    <t>EWM</t>
  </si>
  <si>
    <t>EWM_OUT_B</t>
  </si>
  <si>
    <t>FLEXIO1</t>
  </si>
  <si>
    <t>FLEXIO1_D00</t>
  </si>
  <si>
    <t>FLEXIO1_D01</t>
  </si>
  <si>
    <t>FLEXIO1_D02</t>
  </si>
  <si>
    <t>FLEXIO1_D03</t>
  </si>
  <si>
    <t>FLEXIO1_D04</t>
  </si>
  <si>
    <t>FLEXIO1_D05</t>
  </si>
  <si>
    <t>FLEXIO1_D06</t>
  </si>
  <si>
    <t>FLEXIO1_D07</t>
  </si>
  <si>
    <t>FLEXIO1_D08</t>
  </si>
  <si>
    <t>FLEXIO1_D09</t>
  </si>
  <si>
    <t>FLEXIO1_D10</t>
  </si>
  <si>
    <t>FLEXIO1_D11</t>
  </si>
  <si>
    <t>FLEXIO1_D12</t>
  </si>
  <si>
    <t>FLEXIO1_D13</t>
  </si>
  <si>
    <t>FLEXIO1_D14</t>
  </si>
  <si>
    <t>FLEXIO1_D15</t>
  </si>
  <si>
    <t>FLEXIO2</t>
  </si>
  <si>
    <t>FLEXIO2_D00</t>
  </si>
  <si>
    <t>FLEXIO2_D01</t>
  </si>
  <si>
    <t>FLEXIO2_D02</t>
  </si>
  <si>
    <t>FLEXIO2_D03</t>
  </si>
  <si>
    <t>FLEXIO2_D04</t>
  </si>
  <si>
    <t>FLEXIO2_D05</t>
  </si>
  <si>
    <t>FLEXIO2_D06</t>
  </si>
  <si>
    <t>FLEXIO2_D07</t>
  </si>
  <si>
    <t>FLEXIO2_D08</t>
  </si>
  <si>
    <t>FLEXIO2_D09</t>
  </si>
  <si>
    <t>FLEXIO2_D10</t>
  </si>
  <si>
    <t>FLEXIO2_D11</t>
  </si>
  <si>
    <t>FLEXIO2_D12</t>
  </si>
  <si>
    <t>FLEXIO2_D13</t>
  </si>
  <si>
    <t>FLEXIO2_D14</t>
  </si>
  <si>
    <t>FLEXIO2_D15</t>
  </si>
  <si>
    <t>FLEXIO2_D16</t>
  </si>
  <si>
    <t>FLEXIO2_D17</t>
  </si>
  <si>
    <t>FLEXIO2_D18</t>
  </si>
  <si>
    <t>FLEXIO2_D19</t>
  </si>
  <si>
    <t>FLEXIO2_D20</t>
  </si>
  <si>
    <t>FLEXIO2_D21</t>
  </si>
  <si>
    <t>FLEXIO2_D22</t>
  </si>
  <si>
    <t>FLEXIO2_D23</t>
  </si>
  <si>
    <t>FLEXIO2_D24</t>
  </si>
  <si>
    <t>FLEXIO2_D25</t>
  </si>
  <si>
    <t>FLEXIO2_D26</t>
  </si>
  <si>
    <t>FLEXIO2_D27</t>
  </si>
  <si>
    <t>FLEXIO2_D28</t>
  </si>
  <si>
    <t>FLEXIO2_D29</t>
  </si>
  <si>
    <t>FLEXIO2_D30</t>
  </si>
  <si>
    <t>FLEXIO2_D31</t>
  </si>
  <si>
    <t>FLEXIO3</t>
  </si>
  <si>
    <t>FLEXIO3_D00</t>
  </si>
  <si>
    <t>FLEXIO3_D01</t>
  </si>
  <si>
    <t>FLEXIO3_D02</t>
  </si>
  <si>
    <t>FLEXIO3_D03</t>
  </si>
  <si>
    <t>FLEXIO3_D04</t>
  </si>
  <si>
    <t>FLEXIO3_D05</t>
  </si>
  <si>
    <t>FLEXIO3_D06</t>
  </si>
  <si>
    <t>FLEXIO3_D07</t>
  </si>
  <si>
    <t>FLEXIO3_D08</t>
  </si>
  <si>
    <t>FLEXIO3_D09</t>
  </si>
  <si>
    <t>FLEXIO3_D10</t>
  </si>
  <si>
    <t>FLEXIO3_D11</t>
  </si>
  <si>
    <t>FLEXIO3_D12</t>
  </si>
  <si>
    <t>FLEXIO3_D13</t>
  </si>
  <si>
    <t>FLEXIO3_D14</t>
  </si>
  <si>
    <t>FLEXIO3_D15</t>
  </si>
  <si>
    <t>FLEXIO3_D16</t>
  </si>
  <si>
    <t>FLEXIO3_D17</t>
  </si>
  <si>
    <t>FLEXIO3_D18</t>
  </si>
  <si>
    <t>FLEXIO3_D19</t>
  </si>
  <si>
    <t>FLEXIO3_D20</t>
  </si>
  <si>
    <t>FLEXIO3_D21</t>
  </si>
  <si>
    <t>FLEXIO3_D22</t>
  </si>
  <si>
    <t>FLEXIO3_D23</t>
  </si>
  <si>
    <t>FLEXIO3_D24</t>
  </si>
  <si>
    <t>FLEXIO3_D25</t>
  </si>
  <si>
    <t>FLEXIO3_D26</t>
  </si>
  <si>
    <t>FLEXIO3_D27</t>
  </si>
  <si>
    <t>FLEXIO3_D28</t>
  </si>
  <si>
    <t>FLEXIO3_D29</t>
  </si>
  <si>
    <t>FLEXIO3_D30</t>
  </si>
  <si>
    <t>FLEXIO3_D31</t>
  </si>
  <si>
    <t>FLEXPWM1</t>
  </si>
  <si>
    <t>FLEXPWM1_PWM0_A</t>
  </si>
  <si>
    <t>FLEXPWM1_PWM0_B</t>
  </si>
  <si>
    <t>FLEXPWM1_PWM1_A</t>
  </si>
  <si>
    <t>FLEXPWM1_PWM1_B</t>
  </si>
  <si>
    <t>FLEXPWM1_PWM2_A</t>
  </si>
  <si>
    <t>FLEXPWM1_PWM2_B</t>
  </si>
  <si>
    <t>FLEXPWM1_PWM3_A</t>
  </si>
  <si>
    <t>FLEXPWM1_PWM3_B</t>
  </si>
  <si>
    <t>FLEXPWM1_PWM0_X</t>
  </si>
  <si>
    <t>FLEXPWM1_PWM1_X</t>
  </si>
  <si>
    <t>FLEXPWM1_PWM2_X</t>
  </si>
  <si>
    <t>FLEXPWM1_PWM3_X</t>
  </si>
  <si>
    <t>FLEXPWM2</t>
  </si>
  <si>
    <t>FLEXPWM2_PWM0_A</t>
  </si>
  <si>
    <t>FLEXPWM2_PWM0_B</t>
  </si>
  <si>
    <t>FLEXPWM2_PWM1_A</t>
  </si>
  <si>
    <t>FLEXPWM2_PWM1_B</t>
  </si>
  <si>
    <t>FLEXPWM2_PWM2_A</t>
  </si>
  <si>
    <t>FLEXPWM2_PWM2_B</t>
  </si>
  <si>
    <t>FLEXPWM2_PWM3_A</t>
  </si>
  <si>
    <t>FLEXPWM2_PWM3_B</t>
  </si>
  <si>
    <t>FLEXPWM3</t>
  </si>
  <si>
    <t>FLEXPWM3_PWM0_A</t>
  </si>
  <si>
    <t>FLEXPWM3_PWM0_B</t>
  </si>
  <si>
    <t>FLEXPWM3_PWM1_A</t>
  </si>
  <si>
    <t>FLEXPWM3_PWM1_B</t>
  </si>
  <si>
    <t>FLEXPWM3_PWM2_A</t>
  </si>
  <si>
    <t>FLEXPWM3_PWM2_B</t>
  </si>
  <si>
    <t>FLEXPWM3_PWM3_A</t>
  </si>
  <si>
    <t>FLEXPWM3_PWM3_B</t>
  </si>
  <si>
    <t>FLEXPWM4</t>
  </si>
  <si>
    <t>FLEXPWM4_PWM0_A</t>
  </si>
  <si>
    <t>FLEXPWM4_PWM0_B</t>
  </si>
  <si>
    <t>FLEXPWM4_PWM1_A</t>
  </si>
  <si>
    <t>FLEXPWM4_PWM1_B</t>
  </si>
  <si>
    <t>FLEXPWM4_PWM2_A</t>
  </si>
  <si>
    <t>FLEXPWM4_PWM2_B</t>
  </si>
  <si>
    <t>FLEXPWM4_PWM3_A</t>
  </si>
  <si>
    <t>FLEXPWM4_PWM3_B</t>
  </si>
  <si>
    <t>FLEXCAN1</t>
  </si>
  <si>
    <t>FLEXCAN1_TX</t>
  </si>
  <si>
    <t>FLEXCAN1_RX</t>
  </si>
  <si>
    <t>FLEXCAN2</t>
  </si>
  <si>
    <t>FLEXCAN2_TX</t>
  </si>
  <si>
    <t>FLEXCAN2_RX</t>
  </si>
  <si>
    <t>FLEXCAN3</t>
  </si>
  <si>
    <t>FLEXCAN3_RX</t>
  </si>
  <si>
    <t>FLEXCAN3_TX</t>
  </si>
  <si>
    <t>FLEXSPI A</t>
  </si>
  <si>
    <t>FLEXSPI_A_DQS</t>
  </si>
  <si>
    <t>FLEXSPI_A_SS1_B</t>
  </si>
  <si>
    <t>FLEXSPI B</t>
  </si>
  <si>
    <t>FLEXSPI_B_DATA0</t>
  </si>
  <si>
    <t>FLEXSPI_B_DATA1</t>
  </si>
  <si>
    <t>FLEXSPI_B_DATA2</t>
  </si>
  <si>
    <t>FLEXSPI_B_DATA3</t>
  </si>
  <si>
    <t>FLEXSPI_B_DQS</t>
  </si>
  <si>
    <t>FLEXSPI_B_SCLK</t>
  </si>
  <si>
    <t>FLEXSPI_B_SS0_B</t>
  </si>
  <si>
    <t>FLEXSPI_B_SS1_B</t>
  </si>
  <si>
    <t>FLEXSPI2 A</t>
  </si>
  <si>
    <t>FLEXSPI2_A_DQS</t>
  </si>
  <si>
    <t>FLEXSPI2 B</t>
  </si>
  <si>
    <t>FLEXSPI2_B_DATA0</t>
  </si>
  <si>
    <t>FLEXSPI2_B_DATA2</t>
  </si>
  <si>
    <t>FLEXSPI2_B_DATA3</t>
  </si>
  <si>
    <t>FLEXSPI2_B_DQS</t>
  </si>
  <si>
    <t>FLEXSPI2_B_SCLK</t>
  </si>
  <si>
    <t>FLEXSPI2_B_SS0_B</t>
  </si>
  <si>
    <t>FLEXSPI2_B_SS1_B</t>
  </si>
  <si>
    <t>GPIO1</t>
  </si>
  <si>
    <t>GPIO1_IO00</t>
  </si>
  <si>
    <t>GPIO1_IO01</t>
  </si>
  <si>
    <t>GPIO1_IO02</t>
  </si>
  <si>
    <t>GPIO1_IO03</t>
  </si>
  <si>
    <t>GPIO1_IO04</t>
  </si>
  <si>
    <t>GPIO1_IO05</t>
  </si>
  <si>
    <t>GPIO1_IO06</t>
  </si>
  <si>
    <t>GPIO1_IO07</t>
  </si>
  <si>
    <t>GPIO1_IO08</t>
  </si>
  <si>
    <t>GPIO1_IO09</t>
  </si>
  <si>
    <t>GPIO1_IO10</t>
  </si>
  <si>
    <t>GPIO1_IO11</t>
  </si>
  <si>
    <t>GPIO1_IO12</t>
  </si>
  <si>
    <t>GPIO1_IO13</t>
  </si>
  <si>
    <t>GPIO1_IO14</t>
  </si>
  <si>
    <t>GPIO1_IO15</t>
  </si>
  <si>
    <t>GPIO1_IO16</t>
  </si>
  <si>
    <t>GPIO1_IO17</t>
  </si>
  <si>
    <t>GPIO1_IO18</t>
  </si>
  <si>
    <t>GPIO1_IO19</t>
  </si>
  <si>
    <t>GPIO1_IO20</t>
  </si>
  <si>
    <t>GPIO1_IO21</t>
  </si>
  <si>
    <t>GPIO1_IO22</t>
  </si>
  <si>
    <t>GPIO1_IO23</t>
  </si>
  <si>
    <t>GPIO1_IO24</t>
  </si>
  <si>
    <t>GPIO1_IO25</t>
  </si>
  <si>
    <t>GPIO1_IO26</t>
  </si>
  <si>
    <t>GPIO1_IO27</t>
  </si>
  <si>
    <t>GPIO1_IO28</t>
  </si>
  <si>
    <t>GPIO1_IO29</t>
  </si>
  <si>
    <t>GPIO1_IO30</t>
  </si>
  <si>
    <t>GPIO1_IO31</t>
  </si>
  <si>
    <t>GPIO2</t>
  </si>
  <si>
    <t>GPIO2_IO00</t>
  </si>
  <si>
    <t>GPIO2_IO01</t>
  </si>
  <si>
    <t>GPIO2_IO02</t>
  </si>
  <si>
    <t>GPIO2_IO03</t>
  </si>
  <si>
    <t>GPIO2_IO04</t>
  </si>
  <si>
    <t>GPIO2_IO05</t>
  </si>
  <si>
    <t>GPIO2_IO06</t>
  </si>
  <si>
    <t>GPIO2_IO07</t>
  </si>
  <si>
    <t>GPIO2_IO08</t>
  </si>
  <si>
    <t>GPIO2_IO09</t>
  </si>
  <si>
    <t>GPIO2_IO10</t>
  </si>
  <si>
    <t>GPIO2_IO11</t>
  </si>
  <si>
    <t>GPIO2_IO12</t>
  </si>
  <si>
    <t>GPIO2_IO13</t>
  </si>
  <si>
    <t>GPIO2_IO14</t>
  </si>
  <si>
    <t>GPIO2_IO15</t>
  </si>
  <si>
    <t>GPIO2_IO16</t>
  </si>
  <si>
    <t>GPIO2_IO17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</si>
  <si>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</si>
  <si>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</si>
  <si>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</si>
  <si>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</si>
  <si>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</si>
  <si>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</si>
  <si>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</si>
  <si>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</si>
  <si>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</si>
  <si>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</si>
  <si>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</si>
  <si>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</si>
  <si>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</si>
  <si>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</si>
  <si>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GPIO3</t>
  </si>
  <si>
    <t>GPIO3_IO00</t>
  </si>
  <si>
    <t>GPIO3_IO01</t>
  </si>
  <si>
    <t>GPIO3_IO02</t>
  </si>
  <si>
    <t>GPIO3_IO03</t>
  </si>
  <si>
    <t>GPIO3_IO04</t>
  </si>
  <si>
    <t>GPIO3_IO05</t>
  </si>
  <si>
    <t>GPIO3_IO06</t>
  </si>
  <si>
    <t>GPIO3_IO07</t>
  </si>
  <si>
    <t>GPIO3_IO08</t>
  </si>
  <si>
    <t>GPIO3_IO09</t>
  </si>
  <si>
    <t>GPIO3_IO10</t>
  </si>
  <si>
    <t>GPIO3_IO11</t>
  </si>
  <si>
    <t>GPIO3_IO12</t>
  </si>
  <si>
    <t>GPIO3_IO13</t>
  </si>
  <si>
    <t>GPIO3_IO14</t>
  </si>
  <si>
    <t>GPIO3_IO15</t>
  </si>
  <si>
    <t>GPIO3_IO16</t>
  </si>
  <si>
    <t>GPIO3_IO17</t>
  </si>
  <si>
    <t>GPIO3_IO18</t>
  </si>
  <si>
    <t>GPIO3_IO19</t>
  </si>
  <si>
    <t>GPIO3_IO20</t>
  </si>
  <si>
    <t>GPIO3_IO21</t>
  </si>
  <si>
    <t>GPIO3_IO22</t>
  </si>
  <si>
    <t>GPIO3_IO23</t>
  </si>
  <si>
    <t>GPIO3_IO24</t>
  </si>
  <si>
    <t>GPIO3_IO25</t>
  </si>
  <si>
    <t>GPIO3_IO26</t>
  </si>
  <si>
    <t>GPIO3_IO27</t>
  </si>
  <si>
    <t>GPIO4</t>
  </si>
  <si>
    <t>GPIO4_IO0</t>
  </si>
  <si>
    <t>GPIO4_IO1</t>
  </si>
  <si>
    <t>GPIO4_IO2</t>
  </si>
  <si>
    <t>GPIO4_IO3</t>
  </si>
  <si>
    <t>GPIO4_IO4</t>
  </si>
  <si>
    <t>GPIO4_IO5</t>
  </si>
  <si>
    <t>GPIO4_IO6</t>
  </si>
  <si>
    <t>GPIO4_IO7</t>
  </si>
  <si>
    <t>GPIO4_IO8</t>
  </si>
  <si>
    <t>GPIO4_IO9</t>
  </si>
  <si>
    <t>GPIO4_IO10</t>
  </si>
  <si>
    <t>GPIO4_IO11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</si>
  <si>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</si>
  <si>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</si>
  <si>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</si>
  <si>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</si>
  <si>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</si>
  <si>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</si>
  <si>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</si>
  <si>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</si>
  <si>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</si>
  <si>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</si>
  <si>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GPIO4_IO22</t>
  </si>
  <si>
    <t>GPIO4_IO23</t>
  </si>
  <si>
    <t>GPIO4_IO24</t>
  </si>
  <si>
    <t>GPIO4_IO25</t>
  </si>
  <si>
    <t>GPIO4_IO26</t>
  </si>
  <si>
    <t>GPIO4_IO27</t>
  </si>
  <si>
    <t>GPIO4_IO28</t>
  </si>
  <si>
    <t>GPIO4_IO29</t>
  </si>
  <si>
    <t>GPIO4_IO30</t>
  </si>
  <si>
    <t>GPIO4_IO31</t>
  </si>
  <si>
    <t>GPIO5</t>
  </si>
  <si>
    <t>GPIO5_IO00</t>
  </si>
  <si>
    <t>GPIO5_IO01</t>
  </si>
  <si>
    <t>GPIO5_IO02</t>
  </si>
  <si>
    <t>GPT1</t>
  </si>
  <si>
    <t>GPT1_CLK</t>
  </si>
  <si>
    <t>GPT1_CAPTURE1</t>
  </si>
  <si>
    <t>GPT1_CAPTURE2</t>
  </si>
  <si>
    <t>GPT1_COMPARE1</t>
  </si>
  <si>
    <t>GPT1_COMPARE2</t>
  </si>
  <si>
    <t>GPT1_COMPARE3</t>
  </si>
  <si>
    <t>GPT2</t>
  </si>
  <si>
    <t>GPT2_CLK</t>
  </si>
  <si>
    <t>GPT2_CAPTURE1</t>
  </si>
  <si>
    <t>GPT2_CAPTURE2</t>
  </si>
  <si>
    <t>GPT2_COMPARE1</t>
  </si>
  <si>
    <t>GPT2_COMPARE2</t>
  </si>
  <si>
    <t>GPT2_COMPARE3</t>
  </si>
  <si>
    <t>JTAG</t>
  </si>
  <si>
    <t>SWD</t>
  </si>
  <si>
    <t>SWD_DIO</t>
  </si>
  <si>
    <t>SWD_CLK</t>
  </si>
  <si>
    <t>TPIU</t>
  </si>
  <si>
    <t>ARM_TRACE0</t>
  </si>
  <si>
    <t>ARM_TRACE1</t>
  </si>
  <si>
    <t>ARM_TRACE2</t>
  </si>
  <si>
    <t>ARM_TRACE3</t>
  </si>
  <si>
    <t>ARM_TRACE_CLK</t>
  </si>
  <si>
    <t>ARM_TRACE_SWO</t>
  </si>
  <si>
    <t>KPP</t>
  </si>
  <si>
    <t>KPP_ROW0</t>
  </si>
  <si>
    <t>KPP_COL0</t>
  </si>
  <si>
    <t>KPP_ROW1</t>
  </si>
  <si>
    <t>KPP_COL1</t>
  </si>
  <si>
    <t>KPP_ROW2</t>
  </si>
  <si>
    <t>KPP_COL2</t>
  </si>
  <si>
    <t>KPP_ROW3</t>
  </si>
  <si>
    <t>KPP_COL3</t>
  </si>
  <si>
    <t>KPP_ROW4</t>
  </si>
  <si>
    <t>KPP_COL4</t>
  </si>
  <si>
    <t>KPP_ROW5</t>
  </si>
  <si>
    <t>KPP_COL5</t>
  </si>
  <si>
    <t>KPP_ROW6</t>
  </si>
  <si>
    <t>KPP_COL6</t>
  </si>
  <si>
    <t>KPP_ROW7</t>
  </si>
  <si>
    <t>KPP_COL7</t>
  </si>
  <si>
    <t>LCD</t>
  </si>
  <si>
    <t>LCD_CLK</t>
  </si>
  <si>
    <t>LCD_ENABLE</t>
  </si>
  <si>
    <t>LCD_HSYNC</t>
  </si>
  <si>
    <t>LCD_VSYNC</t>
  </si>
  <si>
    <t>LCD_DATA00</t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</si>
  <si>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</si>
  <si>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</si>
  <si>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</si>
  <si>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</si>
  <si>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</si>
  <si>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</si>
  <si>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</si>
  <si>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</si>
  <si>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</si>
  <si>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</si>
  <si>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</si>
  <si>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</si>
  <si>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</si>
  <si>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</si>
  <si>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</si>
  <si>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</si>
  <si>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</si>
  <si>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</si>
  <si>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</si>
  <si>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</si>
  <si>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</si>
  <si>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</si>
  <si>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</si>
  <si>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LPI2C1</t>
  </si>
  <si>
    <t>LPI2C1_SCL</t>
  </si>
  <si>
    <t>LPI2C1_SDA</t>
  </si>
  <si>
    <t>LPI2C1_SCLS</t>
  </si>
  <si>
    <t>LPI2C1_SDAS</t>
  </si>
  <si>
    <t>LPI2C1_HREQ</t>
  </si>
  <si>
    <t>LPI2C2</t>
  </si>
  <si>
    <t>LPI2C2_SCL</t>
  </si>
  <si>
    <t>LPI2C2_SDA</t>
  </si>
  <si>
    <t>LPI2C3</t>
  </si>
  <si>
    <t>LPI2C3_SCL</t>
  </si>
  <si>
    <t>LPI2C3_SDA</t>
  </si>
  <si>
    <t>LPI2C4</t>
  </si>
  <si>
    <t>LPI2C4_SCL</t>
  </si>
  <si>
    <t>LPI2C4_SDA</t>
  </si>
  <si>
    <t>LPSPI1</t>
  </si>
  <si>
    <t>LPSPI1_PCS0</t>
  </si>
  <si>
    <t>LPSPI1_PCS1</t>
  </si>
  <si>
    <t>LPSPI1_PCS2</t>
  </si>
  <si>
    <t>LPSPI1_PCS3</t>
  </si>
  <si>
    <t>LPSPI1_SCK</t>
  </si>
  <si>
    <t>LPSPI1_SOUT</t>
  </si>
  <si>
    <t>LPSPI1_SIN</t>
  </si>
  <si>
    <t>LPSPI2</t>
  </si>
  <si>
    <t>LPSPI2_PCS0</t>
  </si>
  <si>
    <t>LPSPI2_PCS1</t>
  </si>
  <si>
    <t>LPSPI2_PCS2</t>
  </si>
  <si>
    <t>LPSPI2_PCS3</t>
  </si>
  <si>
    <t>LPSPI2_SCK</t>
  </si>
  <si>
    <t>LPSPI2_SOUT</t>
  </si>
  <si>
    <t>LPSPI2_SIN</t>
  </si>
  <si>
    <t>LPSPI3</t>
  </si>
  <si>
    <t>LPSPI3_PCS0</t>
  </si>
  <si>
    <t>LPSPI3_PCS1</t>
  </si>
  <si>
    <t>LPSPI3_PCS2</t>
  </si>
  <si>
    <t>LPSPI3_PCS3</t>
  </si>
  <si>
    <t>LPSPI3_SCK</t>
  </si>
  <si>
    <t>LPSPI3_SOUT</t>
  </si>
  <si>
    <t>LPSPI3_SIN</t>
  </si>
  <si>
    <t>LPSPI4</t>
  </si>
  <si>
    <t>LPSPI4_PCS0</t>
  </si>
  <si>
    <t>LPSPI4_PCS1</t>
  </si>
  <si>
    <t>LPSPI4_PCS2</t>
  </si>
  <si>
    <t>LPSPI4_PCS3</t>
  </si>
  <si>
    <t>LPSPI4_SCK</t>
  </si>
  <si>
    <t>LPSPI4_SOUT</t>
  </si>
  <si>
    <t>LPSPI4_SIN</t>
  </si>
  <si>
    <t>LPUART1</t>
  </si>
  <si>
    <t>LPUART1_TXD</t>
  </si>
  <si>
    <t>LPUART1_RXD</t>
  </si>
  <si>
    <t>LPUART1_CTS_B</t>
  </si>
  <si>
    <t>LPUART1_RTS_B</t>
  </si>
  <si>
    <t>LPUART2</t>
  </si>
  <si>
    <t>LPUART2_TXD</t>
  </si>
  <si>
    <t>LPUART2_RXD</t>
  </si>
  <si>
    <t>LPUART2_CTS_B</t>
  </si>
  <si>
    <t>LPUART2_RTS_B</t>
  </si>
  <si>
    <t>LPUART3</t>
  </si>
  <si>
    <t>LPUART3_TXD</t>
  </si>
  <si>
    <t>LPUART3_RXD</t>
  </si>
  <si>
    <t>LPUART3_CTS_B</t>
  </si>
  <si>
    <t>LPUART3_RTS_B</t>
  </si>
  <si>
    <t>LPUART4</t>
  </si>
  <si>
    <t>LPUART4_TXD</t>
  </si>
  <si>
    <t>LPUART4_RXD</t>
  </si>
  <si>
    <t>LPUART4_CTS_B</t>
  </si>
  <si>
    <t>LPUART4_RTS_B</t>
  </si>
  <si>
    <t>LPUART5</t>
  </si>
  <si>
    <t>LPUART5_TXD</t>
  </si>
  <si>
    <t>LPUART5_RXD</t>
  </si>
  <si>
    <t>LPUART5_CTS_B</t>
  </si>
  <si>
    <t>LPUART5_RTS_B</t>
  </si>
  <si>
    <t>LPUART6</t>
  </si>
  <si>
    <t>LPUART6_TXD</t>
  </si>
  <si>
    <t>LPUART6_RXD</t>
  </si>
  <si>
    <t>LPUART6_CTS_B</t>
  </si>
  <si>
    <t>LPUART6_RTS_B</t>
  </si>
  <si>
    <t>LPUART7</t>
  </si>
  <si>
    <t>LPUART7_TXD</t>
  </si>
  <si>
    <t>LPUART7_RXD</t>
  </si>
  <si>
    <t>LPUART7_CTS_B</t>
  </si>
  <si>
    <t>LPUART7_RTS_B</t>
  </si>
  <si>
    <t>LPUART8</t>
  </si>
  <si>
    <t>LPUART8_TXD</t>
  </si>
  <si>
    <t>LPUART8_RXD</t>
  </si>
  <si>
    <t>LPUART8_CTS_B</t>
  </si>
  <si>
    <t>LPUART8_RTS_B</t>
  </si>
  <si>
    <t>MQS</t>
  </si>
  <si>
    <t>MQS_RIGHT</t>
  </si>
  <si>
    <t>MQS_LEFT</t>
  </si>
  <si>
    <t>PIT</t>
  </si>
  <si>
    <t>PIT_TRIGGER0</t>
  </si>
  <si>
    <t>TMR1 (QUAD TIMER)</t>
  </si>
  <si>
    <t>TMR1_TIMER0</t>
  </si>
  <si>
    <t>TMR1_TIMER1</t>
  </si>
  <si>
    <t>TMR1_TIMER2</t>
  </si>
  <si>
    <t>TMR1_TIMER3</t>
  </si>
  <si>
    <t>TMR2 (QUAD TIMER)</t>
  </si>
  <si>
    <t>TMR2_TIMER0</t>
  </si>
  <si>
    <t>TMR2_TIMER1</t>
  </si>
  <si>
    <t>TMR2_TIMER2</t>
  </si>
  <si>
    <t>TMR2_TIMER3</t>
  </si>
  <si>
    <t>TMR3 (QUAD TIMER)</t>
  </si>
  <si>
    <t>TMR3_TIMER0</t>
  </si>
  <si>
    <t>TMR3_TIMER1</t>
  </si>
  <si>
    <t>TMR3_TIMER2</t>
  </si>
  <si>
    <t>TMR3_TIMER3</t>
  </si>
  <si>
    <t>TMR4 (QUAD TIMER)</t>
  </si>
  <si>
    <t>TMR4_TIMER0</t>
  </si>
  <si>
    <t>TMR4_TIMER1</t>
  </si>
  <si>
    <t>TMR4_TIMER2</t>
  </si>
  <si>
    <t>TMR4_TIMER3</t>
  </si>
  <si>
    <t>SAI1</t>
  </si>
  <si>
    <t>SAI1_TX_DATA0</t>
  </si>
  <si>
    <t>SAI1_TX_DATA1/SAI1_RX_DATA3</t>
  </si>
  <si>
    <t>SAI1_TX_DATA2/SAI1_RX_DATA2</t>
  </si>
  <si>
    <t>SAI1_TX_DATA3/SAI1_RX_DATA1</t>
  </si>
  <si>
    <t>SAI1_TX_BCLK</t>
  </si>
  <si>
    <t>SAI1_TX_SYNC</t>
  </si>
  <si>
    <t>SAI1_RX_DATA0</t>
  </si>
  <si>
    <t>SAI1_RX_BCLK</t>
  </si>
  <si>
    <t>SAI1_RX_SYNC</t>
  </si>
  <si>
    <t>SAI1_MCLK</t>
  </si>
  <si>
    <t>SAI2</t>
  </si>
  <si>
    <t>SAI2_TX_DATA</t>
  </si>
  <si>
    <t>SAI2_TX_BCLK</t>
  </si>
  <si>
    <t>SAI2_TX_SYNC</t>
  </si>
  <si>
    <t>SAI2_RX_DATA</t>
  </si>
  <si>
    <t>SAI2_RX_BCLK</t>
  </si>
  <si>
    <t>SAI2_RX_SYNC</t>
  </si>
  <si>
    <t>SAI2_MCLK</t>
  </si>
  <si>
    <t>SAI3</t>
  </si>
  <si>
    <t>SAI3_TX_DATA</t>
  </si>
  <si>
    <t>SAI3_TX_BCLK</t>
  </si>
  <si>
    <t>SAI3_TX_SYNC</t>
  </si>
  <si>
    <t>SAI3_RX_DATA</t>
  </si>
  <si>
    <t>SAI3_RX_BCLK</t>
  </si>
  <si>
    <t>SAI3_RX_SYNC</t>
  </si>
  <si>
    <t>SAI3_MCLK</t>
  </si>
  <si>
    <t>SEMC</t>
  </si>
  <si>
    <t>SEMC_DATA00</t>
  </si>
  <si>
    <t>SEMC_DATA01</t>
  </si>
  <si>
    <t>SEMC_DATA02</t>
  </si>
  <si>
    <t>SEMC_DATA03</t>
  </si>
  <si>
    <t>SEMC_DATA04</t>
  </si>
  <si>
    <t>SEMC_DATA05</t>
  </si>
  <si>
    <t>SEMC_DATA06</t>
  </si>
  <si>
    <t>SEMC_DATA07</t>
  </si>
  <si>
    <t>SEMC_DATA08</t>
  </si>
  <si>
    <t>SEMC_DATA09</t>
  </si>
  <si>
    <t>SEMC_DATA10</t>
  </si>
  <si>
    <t>SEMC_DATA11</t>
  </si>
  <si>
    <t>SEMC_DATA12</t>
  </si>
  <si>
    <t>SEMC_DATA13</t>
  </si>
  <si>
    <t>SEMC_DATA14</t>
  </si>
  <si>
    <t>SEMC_DATA15</t>
  </si>
  <si>
    <t>SEMC_ADDR00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</si>
  <si>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</si>
  <si>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</si>
  <si>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</si>
  <si>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</si>
  <si>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</si>
  <si>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</si>
  <si>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</si>
  <si>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</si>
  <si>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</si>
  <si>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SEMC_ADDR10</t>
  </si>
  <si>
    <t>SEMC_ADDR11</t>
  </si>
  <si>
    <t>SEMC_ADDR12</t>
  </si>
  <si>
    <t>SEMC_DM0</t>
  </si>
  <si>
    <t>SEMC_DM1</t>
  </si>
  <si>
    <t>SEMC_BA0</t>
  </si>
  <si>
    <t>SEMC_BA1</t>
  </si>
  <si>
    <t>SEMC_CAS</t>
  </si>
  <si>
    <t>SEMC_RAS</t>
  </si>
  <si>
    <t>SEMC_CLK</t>
  </si>
  <si>
    <t>SEMC_CKE</t>
  </si>
  <si>
    <t>SEMC_WE</t>
  </si>
  <si>
    <t>SEMC_CS0</t>
  </si>
  <si>
    <t>SEMC_DQS</t>
  </si>
  <si>
    <t>SEMC_RDY</t>
  </si>
  <si>
    <t>SEMC_CSX0</t>
  </si>
  <si>
    <t>SEMC_CSX1</t>
  </si>
  <si>
    <t>SEMC_CSX2</t>
  </si>
  <si>
    <t>SEMC_CSX3</t>
  </si>
  <si>
    <t>SNVS</t>
  </si>
  <si>
    <t>SNVS_PMIC_ON_REQ</t>
  </si>
  <si>
    <t>SNVS_VIO_5_CTL</t>
  </si>
  <si>
    <t>SNVS_VIO_5_B</t>
  </si>
  <si>
    <t>SPDIF</t>
  </si>
  <si>
    <t>SPDIF_OUT</t>
  </si>
  <si>
    <t>SPDIF_IN</t>
  </si>
  <si>
    <t>SPDIF_SR_CLK</t>
  </si>
  <si>
    <t>SPDIF_LOCK</t>
  </si>
  <si>
    <t>SPDIF_EXT_CLK</t>
  </si>
  <si>
    <t>SRC SRC_POR_B</t>
  </si>
  <si>
    <t>(No Muxing)</t>
  </si>
  <si>
    <t>SRC_RESET_B</t>
  </si>
  <si>
    <t>SRC_BOOT_MODE1</t>
  </si>
  <si>
    <t>SRC_BT_CFG00</t>
  </si>
  <si>
    <t>SRC_BT_CFG01</t>
  </si>
  <si>
    <t>SRC_BT_CFG02</t>
  </si>
  <si>
    <t>SRC_BT_CFG03</t>
  </si>
  <si>
    <t>SRC_BT_CFG04</t>
  </si>
  <si>
    <t>SRC_BT_CFG05</t>
  </si>
  <si>
    <t>SRC_BT_CFG06</t>
  </si>
  <si>
    <t>SRC_BT_CFG07</t>
  </si>
  <si>
    <t>SRC_BT_CFG08</t>
  </si>
  <si>
    <t>SRC_BT_CFG09</t>
  </si>
  <si>
    <t>SRC_BT_CFG10</t>
  </si>
  <si>
    <t>SRC_BT_CFG11</t>
  </si>
  <si>
    <t>USB</t>
  </si>
  <si>
    <t>USB_OTG1_PWR</t>
  </si>
  <si>
    <t>USB_OTG1_OC</t>
  </si>
  <si>
    <t>USB_OTG1_ID</t>
  </si>
  <si>
    <t>USB_OTG2_PWR</t>
  </si>
  <si>
    <t>USB_OTG2_OC</t>
  </si>
  <si>
    <t>USB_OTG2_ID</t>
  </si>
  <si>
    <t>USB PHY 1</t>
  </si>
  <si>
    <t>USB_PHY1_TSTI_TX_LS_MODE</t>
  </si>
  <si>
    <t>USB_PHY1_TSTI_TX_HS_MODE</t>
  </si>
  <si>
    <t>USB_PHY1_TSTI_TX_DN</t>
  </si>
  <si>
    <t>USB_PHY1_TSTO_RX_SQUELCH</t>
  </si>
  <si>
    <t>USB_PHY1_TSTO_RX_DISCON_DET</t>
  </si>
  <si>
    <t>USB_PHY1_TSTO_RX_HS_RXD</t>
  </si>
  <si>
    <t>USB_PHY1_TSTO_RX_FS_RXD</t>
  </si>
  <si>
    <t>USB_PHY1_TSTI_TX_DP</t>
  </si>
  <si>
    <t>USB_PHY1_TSTI_TX_EN</t>
  </si>
  <si>
    <t>USB_PHY1_TSTI_TX_HIZ</t>
  </si>
  <si>
    <t>USB_PHY1_TSTO_PLL_CLK20DIV</t>
  </si>
  <si>
    <t>USB PHY 2</t>
  </si>
  <si>
    <t>USB_PHY2_TSTO_RX_FS_RXD</t>
  </si>
  <si>
    <t>USB_PHY2_TSTO_RX_HS_RXD</t>
  </si>
  <si>
    <t>USB_PHY2_TSTO_PLL_CLK20DIV</t>
  </si>
  <si>
    <t>USB_PHY2_TSTO_RX_SQUELCH</t>
  </si>
  <si>
    <t>USB_PHY2_TSTO_RX_DISCON_DET</t>
  </si>
  <si>
    <t>USDHC1</t>
  </si>
  <si>
    <t>USDHC1_RESET_B</t>
  </si>
  <si>
    <t>USDHC1_VSELECT</t>
  </si>
  <si>
    <t>USDHC1_WP</t>
  </si>
  <si>
    <t>USDHC1_CD_B</t>
  </si>
  <si>
    <t>USDHC2</t>
  </si>
  <si>
    <t>USDHC2_CMD</t>
  </si>
  <si>
    <t>USDHC2_CLK</t>
  </si>
  <si>
    <t>USDHC2_DATA0</t>
  </si>
  <si>
    <t>USDHC2_DATA1</t>
  </si>
  <si>
    <t>USDHC2_DATA2</t>
  </si>
  <si>
    <t>USDHC2_DATA3</t>
  </si>
  <si>
    <t>USDHC2_DATA4</t>
  </si>
  <si>
    <t>USDHC2_DATA5</t>
  </si>
  <si>
    <t>USDHC2_DATA6</t>
  </si>
  <si>
    <t>USDHC2_DATA7</t>
  </si>
  <si>
    <t>USDHC2_RESET_B</t>
  </si>
  <si>
    <t>USDHC2_WP</t>
  </si>
  <si>
    <t>USDHC2_VSELECT</t>
  </si>
  <si>
    <t>USDHC2_CD_B</t>
  </si>
  <si>
    <t>WDOG1</t>
  </si>
  <si>
    <t>WDOG1_B</t>
  </si>
  <si>
    <t>WDOG1_RESET_B_DEB</t>
  </si>
  <si>
    <t>WDOG1_ANY</t>
  </si>
  <si>
    <t>WDOG2</t>
  </si>
  <si>
    <t>WDOG2_B</t>
  </si>
  <si>
    <t>WDOG2_RESET_B_DEB</t>
  </si>
  <si>
    <t>XBAR1</t>
  </si>
  <si>
    <t>XBAR_INOUT02</t>
  </si>
  <si>
    <t>XBAR_INOUT03</t>
  </si>
  <si>
    <t>XBAR_INOUT04</t>
  </si>
  <si>
    <t>XBAR_INOUT05</t>
  </si>
  <si>
    <t>XBAR_INOUT06</t>
  </si>
  <si>
    <t>XBAR_INOUT07</t>
  </si>
  <si>
    <t>XBAR_INOUT08</t>
  </si>
  <si>
    <t>XBAR_INOUT09</t>
  </si>
  <si>
    <t>XBAR_INOUT10</t>
  </si>
  <si>
    <t>XBAR_INOUT11</t>
  </si>
  <si>
    <t>XBAR_INOUT12</t>
  </si>
  <si>
    <t>XBAR_INOUT13</t>
  </si>
  <si>
    <t>XBAR_INOUT14</t>
  </si>
  <si>
    <t>XBAR_INOUT15</t>
  </si>
  <si>
    <t>XBAR_INOUT16</t>
  </si>
  <si>
    <t>XBAR_INOUT17</t>
  </si>
  <si>
    <t>XBAR_INOUT18</t>
  </si>
  <si>
    <t>XBAR_INOUT19</t>
  </si>
  <si>
    <t>XBAR_INOUT20</t>
  </si>
  <si>
    <t>XBAR_INOUT21</t>
  </si>
  <si>
    <t>XBAR_INOUT22</t>
  </si>
  <si>
    <t>XBAR_INOUT23</t>
  </si>
  <si>
    <t>XBAR_INOUT24</t>
  </si>
  <si>
    <t>XBAR_INOUT25</t>
  </si>
  <si>
    <t>XTALOSC</t>
  </si>
  <si>
    <t>REF_CLK_32K</t>
  </si>
  <si>
    <t>REF_CLK_24M</t>
  </si>
  <si>
    <t>Instance</t>
  </si>
  <si>
    <t>Port</t>
  </si>
  <si>
    <t>Pad</t>
  </si>
  <si>
    <t>Mode</t>
  </si>
  <si>
    <t>IOExpander</t>
  </si>
  <si>
    <t>My Design</t>
  </si>
  <si>
    <t>PertecPin</t>
  </si>
  <si>
    <t>Assigned?</t>
  </si>
  <si>
    <t>Counts</t>
  </si>
  <si>
    <t>Assigned</t>
  </si>
  <si>
    <t>Not assigned</t>
  </si>
  <si>
    <t>PertecGroup</t>
  </si>
  <si>
    <t>I2CINT</t>
  </si>
  <si>
    <t>Pinname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</si>
</sst>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1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E3339-49CF-4AAB-8297-D8178BE83BD6}" name="TeensyPinTable" displayName="TeensyPinTable" ref="A4:M176" totalsRowShown="0">
  <autoFilter ref="A4:M176" xr:uid="{51967183-0C05-4120-B326-09E148013EF1}"/>
  <sortState xmlns:xlrd2="http://schemas.microsoft.com/office/spreadsheetml/2017/richdata2" ref="A5:M176">
    <sortCondition ref="F4:F176"/>
  </sortState>
  <tableColumns count="13">
    <tableColumn id="1" xr3:uid="{774A52B5-D34F-4940-8715-C54DAEBBA558}" name="Pin"/>
    <tableColumn id="2" xr3:uid="{B11606D2-E2AD-4FFD-A697-BECD52834518}" name="Pinname (Pad)"/>
    <tableColumn id="3" xr3:uid="{4606C159-35EB-471E-BDF7-6E1A4476A9AA}" name="GPIO Group"/>
    <tableColumn id="4" xr3:uid="{5F53B6F5-7952-4385-B2E5-7D848892A824}" name="Number"/>
    <tableColumn id="5" xr3:uid="{C88F1D3C-517A-4301-A853-83820050897C}" name="Netname"/>
    <tableColumn id="6" xr3:uid="{DF86BA33-F97A-4D6D-9F04-0698BD100EF2}" name="Connector"/>
    <tableColumn id="7" xr3:uid="{18C4F0F1-EB50-4866-9D55-83603A3418C0}" name="Pin #"/>
    <tableColumn id="8" xr3:uid="{6506B29C-3D21-439D-A0A8-21E903A8A6BC}" name="Arduino Pin"/>
    <tableColumn id="9" xr3:uid="{C6A7B766-C88B-40C8-954D-4395904DD97E}" name="Presumed Port"/>
    <tableColumn id="10" xr3:uid="{C8EDA55D-9B7A-457C-8A0F-7BA651E3BE98}" name="Presumed Mode"/>
    <tableColumn id="12" xr3:uid="{9E23DE91-A539-457A-96A3-904C97CABD36}" name="My Design"/>
    <tableColumn id="11" xr3:uid="{E04422E7-518A-419F-A520-60E004664811}" name="PertecPin"/>
    <tableColumn id="13" xr3:uid="{ECE20BDC-372B-4066-9AAB-56ED59F15735}" name="PertecGroup" dataDxfId="2">
      <calculatedColumnFormula>IFERROR(INDEX(PertecSignals[],MATCH(TeensyPinTable[[#This Row],[My Design]],PertecSignals[Signal Name],0),4),"")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30B35-ECD5-4474-AE1E-4EAABBF253FC}" name="Table1" displayName="Table1" ref="A8:J204" totalsRowShown="0">
  <autoFilter ref="A8:J204" xr:uid="{A8CAC75F-01A0-43C5-9A6C-DCC63DB24FDA}"/>
  <sortState xmlns:xlrd2="http://schemas.microsoft.com/office/spreadsheetml/2017/richdata2" ref="A9:J204">
    <sortCondition ref="A8:A204"/>
  </sortState>
  <tableColumns count="10">
    <tableColumn id="1" xr3:uid="{D95A0B84-3A4D-4297-8054-AE80C9EF8D7A}" name="Ball Name"/>
    <tableColumn id="2" xr3:uid="{877D6DE0-DC30-45CB-8565-CDF19A224DCE}" name="12 x 12 Ball"/>
    <tableColumn id="3" xr3:uid="{72747B22-2B77-4823-876D-10BF9085D647}" name="Power Group"/>
    <tableColumn id="4" xr3:uid="{5B550C37-C97E-47D4-AAC1-0BCAB2F3276B}" name="Ball Type"/>
    <tableColumn id="5" xr3:uid="{B09E6EC7-CCA7-4737-A167-225C0E7F4681}" name="Default Mode"/>
    <tableColumn id="6" xr3:uid="{E52CD74E-1243-442A-8115-916EDD22BDBF}" name="Default Function"/>
    <tableColumn id="7" xr3:uid="{C294F2B2-D152-4784-A4F1-04C82CA073EB}" name="Input/Output"/>
    <tableColumn id="8" xr3:uid="{DAF1E3CF-50C8-4993-8800-46786967164F}" name="Value"/>
    <tableColumn id="9" xr3:uid="{BAFD80EE-DFBF-4075-8C59-5E2FA74473E1}" name="Group">
      <calculatedColumnFormula>IF(LEFT(F9,4)="GPIO",VALUE(RIGHT(LEFT(F9,5),1)),"")</calculatedColumnFormula>
    </tableColumn>
    <tableColumn id="10" xr3:uid="{99B031A1-3311-47E1-A9F9-F0B263E11BF9}" name="Number">
      <calculatedColumnFormula>IF(LEFT(F9,4)="GPIO",VALUE(LEFT(RIGHT(F9,LEN(F9)-9),LEN(F9)-10)),"")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57C5C4-280C-47D1-89B7-A61341C1669F}" name="PertecSignals" displayName="PertecSignals" ref="A4:N56" totalsRowShown="0">
  <autoFilter ref="A4:N56" xr:uid="{6BBD56B2-763E-4644-AD7E-831FE01917EB}"/>
  <sortState xmlns:xlrd2="http://schemas.microsoft.com/office/spreadsheetml/2017/richdata2" ref="A5:N56">
    <sortCondition ref="C4:C56"/>
  </sortState>
  <tableColumns count="14">
    <tableColumn id="1" xr3:uid="{1142C89D-A4B8-4AB9-A554-5BDA5AAF6AC8}" name="Signal Name"/>
    <tableColumn id="2" xr3:uid="{9BD828E0-7B3E-412C-85EB-41B9E5916C3B}" name="Definition"/>
    <tableColumn id="3" xr3:uid="{8EBBD12D-F36F-41B0-91FF-C617B272376C}" name="Controller In/Out"/>
    <tableColumn id="4" xr3:uid="{9E7A5723-D3EA-4C2A-BED6-D57085C4E62D}" name="Group"/>
    <tableColumn id="5" xr3:uid="{E2F14952-B7A3-4C0F-805A-BE16EFA9B582}" name="Con"/>
    <tableColumn id="6" xr3:uid="{01068CB1-0A3F-4480-878B-A7DF3F6CB089}" name="Pin"/>
    <tableColumn id="13" xr3:uid="{F00D13B8-02D5-4A5A-A0FE-6DCC237E65CB}" name="Assigned?" dataDxfId="1">
      <calculatedColumnFormula>IFERROR(CONCATENATE(INDEX(TeensyPinTable[], MATCH(PertecSignals[[#This Row],[Signal Name]],TeensyPinTable[My Design],0),6),":",INDEX(TeensyPinTable[], MATCH(PertecSignals[[#This Row],[Signal Name]],TeensyPinTable[My Design],0),7)),"")</calculatedColumnFormula>
    </tableColumn>
    <tableColumn id="14" xr3:uid="{3CB50BF6-3DBE-4F61-B134-C334FE0F4B4C}" name="Pinname" dataDxfId="0">
      <calculatedColumnFormula>IFERROR(INDEX(TeensyPinTable[], MATCH(PertecSignals[[#This Row],[Signal Name]],TeensyPinTable[My Design],0),2),"")</calculatedColumnFormula>
    </tableColumn>
    <tableColumn id="7" xr3:uid="{F58D71C6-EE23-428A-BFA9-2CE38F8C1674}" name="Present?"/>
    <tableColumn id="8" xr3:uid="{0980BA68-9BF3-46E5-8D34-D615DF3CC029}" name="Output Enable"/>
    <tableColumn id="9" xr3:uid="{32FCFC4F-8453-444B-BA82-B9FB49CE9419}" name="Local Name"/>
    <tableColumn id="10" xr3:uid="{A14A5AE7-F762-4700-A2C8-351711304D0E}" name="Present"/>
    <tableColumn id="11" xr3:uid="{673D333A-35AC-47B3-95E8-FC93D293906B}" name="Name"/>
    <tableColumn id="12" xr3:uid="{2F7B0EED-C125-499C-8EFD-6937CF5D7ED3}" name="Direc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AB9C3C-F1E9-4DEF-9FB8-E9864972F12A}" name="Table3" displayName="Table3" ref="A8:D1071" totalsRowShown="0">
  <autoFilter ref="A8:D1071" xr:uid="{728731B0-2CA1-4CD1-BCF3-159A00F3D34A}"/>
  <sortState xmlns:xlrd2="http://schemas.microsoft.com/office/spreadsheetml/2017/richdata2" ref="A9:D1071">
    <sortCondition ref="B8:B1071"/>
  </sortState>
  <tableColumns count="4">
    <tableColumn id="1" xr3:uid="{1F9340DA-8234-40F1-8490-F5766A40E154}" name="Instance"/>
    <tableColumn id="2" xr3:uid="{9620AA65-1BF1-4E8E-A51D-E7F7695DA2BD}" name="Port"/>
    <tableColumn id="3" xr3:uid="{901449B1-4EA3-42A0-B2C6-67F5EC9A6FAB}" name="Pad"/>
    <tableColumn id="4" xr3:uid="{86F46606-28CE-4D1D-AE75-E0D76B64E438}" name="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A856-84D9-42CE-9B99-8593675AE48D}">
  <dimension ref="A1:M176"/>
  <sheetViews>
    <sheetView tabSelected="1" topLeftCell="A31" zoomScaleNormal="100" workbookViewId="0">
      <selection activeCell="B34" sqref="B34"/>
    </sheetView>
    <sheetView workbookViewId="1"/>
  </sheetViews>
  <sheetFormatPr defaultRowHeight="14.4" x14ac:dyDescent="0.3"/>
  <cols>
    <col min="2" max="2" width="21.44140625" customWidth="1"/>
    <col min="3" max="3" width="13.6640625" customWidth="1"/>
    <col min="4" max="4" width="10.44140625" customWidth="1"/>
    <col min="5" max="5" width="20.5546875" customWidth="1"/>
    <col min="6" max="6" width="19.33203125" bestFit="1" customWidth="1"/>
    <col min="8" max="8" width="13.5546875" customWidth="1"/>
    <col min="9" max="9" width="18" bestFit="1" customWidth="1"/>
    <col min="11" max="11" width="16.33203125" customWidth="1"/>
  </cols>
  <sheetData>
    <row r="1" spans="1:13" x14ac:dyDescent="0.3">
      <c r="A1" t="s">
        <v>0</v>
      </c>
    </row>
    <row r="3" spans="1:13" x14ac:dyDescent="0.3">
      <c r="A3" s="4" t="s">
        <v>1</v>
      </c>
      <c r="B3" s="4"/>
      <c r="C3" s="4"/>
      <c r="D3" s="4"/>
      <c r="E3" t="s">
        <v>6</v>
      </c>
      <c r="F3" s="5" t="s">
        <v>563</v>
      </c>
      <c r="G3" s="5"/>
    </row>
    <row r="4" spans="1:13" x14ac:dyDescent="0.3">
      <c r="A4" t="s">
        <v>2</v>
      </c>
      <c r="B4" t="s">
        <v>673</v>
      </c>
      <c r="C4" t="s">
        <v>610</v>
      </c>
      <c r="D4" t="s">
        <v>391</v>
      </c>
      <c r="E4" t="s">
        <v>3</v>
      </c>
      <c r="F4" t="s">
        <v>602</v>
      </c>
      <c r="G4" t="s">
        <v>603</v>
      </c>
      <c r="H4" t="s">
        <v>601</v>
      </c>
      <c r="I4" t="s">
        <v>671</v>
      </c>
      <c r="J4" t="s">
        <v>672</v>
      </c>
      <c r="K4" t="s">
        <v>1710</v>
      </c>
      <c r="L4" t="s">
        <v>1711</v>
      </c>
      <c r="M4" t="s">
        <v>1716</v>
      </c>
    </row>
    <row r="5" spans="1:13" x14ac:dyDescent="0.3">
      <c r="A5" t="s">
        <v>216</v>
      </c>
      <c r="B5" t="str">
        <f>INDEX(BallAssignments,MATCH(A5,CPUPinAssignments!$B$9:$B$204,0),1)</f>
        <v>GPIO_EMC_22</v>
      </c>
      <c r="C5">
        <f>INDEX(BallAssignments,MATCH(A5,CPUPinAssignments!$B$9:$B$204,0),9)</f>
        <v>4</v>
      </c>
      <c r="D5">
        <f>INDEX(BallAssignments,MATCH(A5,CPUPinAssignments!$B$9:$B$204,0),10)</f>
        <v>22</v>
      </c>
      <c r="E5" t="s">
        <v>443</v>
      </c>
      <c r="F5" t="s">
        <v>578</v>
      </c>
      <c r="G5" t="s">
        <v>571</v>
      </c>
      <c r="H5">
        <v>51</v>
      </c>
      <c r="I5" t="s">
        <v>702</v>
      </c>
      <c r="J5" t="s">
        <v>703</v>
      </c>
      <c r="L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5" t="str">
        <f>IFERROR(INDEX(PertecSignals[],MATCH(TeensyPinTable[[#This Row],[My Design]],PertecSignals[Signal Name],0),4),"")</f>
        <v/>
      </c>
    </row>
    <row r="6" spans="1:13" x14ac:dyDescent="0.3">
      <c r="F6" t="s">
        <v>1709</v>
      </c>
      <c r="G6">
        <v>0</v>
      </c>
      <c r="K6" t="s">
        <v>772</v>
      </c>
      <c r="L6" s="3" t="str">
        <f>IFERROR(CONCATENATE(INDEX(PertecSignals[],MATCH(TeensyPinTable[[#This Row],[My Design]],PertecSignals[Signal Name],0),5),":",INDEX(PertecSignals[],MATCH(TeensyPinTable[[#This Row],[My Design]],PertecSignals[Signal Name],0),6)),"")</f>
        <v>P2:16</v>
      </c>
      <c r="M6" s="3" t="str">
        <f>IFERROR(INDEX(PertecSignals[],MATCH(TeensyPinTable[[#This Row],[My Design]],PertecSignals[Signal Name],0),4),"")</f>
        <v>IN4b</v>
      </c>
    </row>
    <row r="7" spans="1:13" x14ac:dyDescent="0.3">
      <c r="F7" t="s">
        <v>1709</v>
      </c>
      <c r="G7">
        <v>1</v>
      </c>
      <c r="K7" s="3" t="s">
        <v>778</v>
      </c>
      <c r="L7" s="3" t="str">
        <f>CONCATENATE(INDEX(PertecSignals[],MATCH(TeensyPinTable[[#This Row],[My Design]],PertecSignals[Signal Name],0),5),":",INDEX(PertecSignals[],MATCH(TeensyPinTable[[#This Row],[My Design]],PertecSignals[Signal Name],0),6))</f>
        <v>P2:30</v>
      </c>
      <c r="M7" t="str">
        <f>IFERROR(INDEX(PertecSignals[],MATCH(TeensyPinTable[[#This Row],[My Design]],PertecSignals[Signal Name],0),4),"")</f>
        <v>IN4b</v>
      </c>
    </row>
    <row r="8" spans="1:13" x14ac:dyDescent="0.3">
      <c r="F8" t="s">
        <v>1709</v>
      </c>
      <c r="G8">
        <v>2</v>
      </c>
      <c r="K8" s="3" t="s">
        <v>781</v>
      </c>
      <c r="L8" s="3" t="str">
        <f>CONCATENATE(INDEX(PertecSignals[],MATCH(TeensyPinTable[[#This Row],[My Design]],PertecSignals[Signal Name],0),5),":",INDEX(PertecSignals[],MATCH(TeensyPinTable[[#This Row],[My Design]],PertecSignals[Signal Name],0),6))</f>
        <v>P2:40</v>
      </c>
      <c r="M8" t="str">
        <f>IFERROR(INDEX(PertecSignals[],MATCH(TeensyPinTable[[#This Row],[My Design]],PertecSignals[Signal Name],0),4),"")</f>
        <v>IN4b</v>
      </c>
    </row>
    <row r="9" spans="1:13" x14ac:dyDescent="0.3">
      <c r="F9" t="s">
        <v>1709</v>
      </c>
      <c r="G9">
        <v>3</v>
      </c>
      <c r="K9" s="3" t="s">
        <v>787</v>
      </c>
      <c r="L9" s="3" t="str">
        <f>CONCATENATE(INDEX(PertecSignals[],MATCH(TeensyPinTable[[#This Row],[My Design]],PertecSignals[Signal Name],0),5),":",INDEX(PertecSignals[],MATCH(TeensyPinTable[[#This Row],[My Design]],PertecSignals[Signal Name],0),6))</f>
        <v>P2:26</v>
      </c>
      <c r="M9" t="str">
        <f>IFERROR(INDEX(PertecSignals[],MATCH(TeensyPinTable[[#This Row],[My Design]],PertecSignals[Signal Name],0),4),"")</f>
        <v>IN5b</v>
      </c>
    </row>
    <row r="10" spans="1:13" x14ac:dyDescent="0.3">
      <c r="F10" t="s">
        <v>1709</v>
      </c>
      <c r="G10">
        <v>4</v>
      </c>
      <c r="K10" t="s">
        <v>838</v>
      </c>
      <c r="L10" s="3" t="str">
        <f>CONCATENATE(INDEX(PertecSignals[],MATCH(TeensyPinTable[[#This Row],[My Design]],PertecSignals[Signal Name],0),5),":",INDEX(PertecSignals[],MATCH(TeensyPinTable[[#This Row],[My Design]],PertecSignals[Signal Name],0),6))</f>
        <v>P1:46</v>
      </c>
      <c r="M10" t="str">
        <f>IFERROR(INDEX(PertecSignals[],MATCH(TeensyPinTable[[#This Row],[My Design]],PertecSignals[Signal Name],0),4),"")</f>
        <v>OUT3a</v>
      </c>
    </row>
    <row r="11" spans="1:13" x14ac:dyDescent="0.3">
      <c r="F11" t="s">
        <v>1709</v>
      </c>
      <c r="G11">
        <v>5</v>
      </c>
      <c r="K11" s="3" t="s">
        <v>841</v>
      </c>
      <c r="L11" s="3" t="str">
        <f>CONCATENATE(INDEX(PertecSignals[],MATCH(TeensyPinTable[[#This Row],[My Design]],PertecSignals[Signal Name],0),5),":",INDEX(PertecSignals[],MATCH(TeensyPinTable[[#This Row],[My Design]],PertecSignals[Signal Name],0),6))</f>
        <v>P2:18</v>
      </c>
      <c r="M11" t="str">
        <f>IFERROR(INDEX(PertecSignals[],MATCH(TeensyPinTable[[#This Row],[My Design]],PertecSignals[Signal Name],0),4),"")</f>
        <v>OUT3a</v>
      </c>
    </row>
    <row r="12" spans="1:13" x14ac:dyDescent="0.3">
      <c r="F12" t="s">
        <v>1709</v>
      </c>
      <c r="G12">
        <v>6</v>
      </c>
      <c r="K12" s="3" t="s">
        <v>843</v>
      </c>
      <c r="L12" s="3" t="str">
        <f>CONCATENATE(INDEX(PertecSignals[],MATCH(TeensyPinTable[[#This Row],[My Design]],PertecSignals[Signal Name],0),5),":",INDEX(PertecSignals[],MATCH(TeensyPinTable[[#This Row],[My Design]],PertecSignals[Signal Name],0),6))</f>
        <v>P2:46</v>
      </c>
      <c r="M12" t="str">
        <f>IFERROR(INDEX(PertecSignals[],MATCH(TeensyPinTable[[#This Row],[My Design]],PertecSignals[Signal Name],0),4),"")</f>
        <v>OUT3a</v>
      </c>
    </row>
    <row r="13" spans="1:13" x14ac:dyDescent="0.3">
      <c r="F13" t="s">
        <v>1709</v>
      </c>
      <c r="G13">
        <v>7</v>
      </c>
      <c r="K13" s="3" t="s">
        <v>845</v>
      </c>
      <c r="L13" s="3" t="str">
        <f>CONCATENATE(INDEX(PertecSignals[],MATCH(TeensyPinTable[[#This Row],[My Design]],PertecSignals[Signal Name],0),5),":",INDEX(PertecSignals[],MATCH(TeensyPinTable[[#This Row],[My Design]],PertecSignals[Signal Name],0),6))</f>
        <v>P2:48</v>
      </c>
      <c r="M13" t="str">
        <f>IFERROR(INDEX(PertecSignals[],MATCH(TeensyPinTable[[#This Row],[My Design]],PertecSignals[Signal Name],0),4),"")</f>
        <v>OUT3a</v>
      </c>
    </row>
    <row r="14" spans="1:13" x14ac:dyDescent="0.3">
      <c r="F14" t="s">
        <v>1709</v>
      </c>
      <c r="G14">
        <v>8</v>
      </c>
      <c r="K14" s="3" t="s">
        <v>847</v>
      </c>
      <c r="L14" s="3" t="str">
        <f>CONCATENATE(INDEX(PertecSignals[],MATCH(TeensyPinTable[[#This Row],[My Design]],PertecSignals[Signal Name],0),5),":",INDEX(PertecSignals[],MATCH(TeensyPinTable[[#This Row],[My Design]],PertecSignals[Signal Name],0),6))</f>
        <v>P2:50</v>
      </c>
      <c r="M14" t="str">
        <f>IFERROR(INDEX(PertecSignals[],MATCH(TeensyPinTable[[#This Row],[My Design]],PertecSignals[Signal Name],0),4),"")</f>
        <v>OUT3a</v>
      </c>
    </row>
    <row r="15" spans="1:13" x14ac:dyDescent="0.3">
      <c r="F15" t="s">
        <v>1709</v>
      </c>
      <c r="G15">
        <v>9</v>
      </c>
      <c r="K15" s="3" t="s">
        <v>851</v>
      </c>
      <c r="L15" s="3" t="str">
        <f>CONCATENATE(INDEX(PertecSignals[],MATCH(TeensyPinTable[[#This Row],[My Design]],PertecSignals[Signal Name],0),5),":",INDEX(PertecSignals[],MATCH(TeensyPinTable[[#This Row],[My Design]],PertecSignals[Signal Name],0),6))</f>
        <v>P1:14</v>
      </c>
      <c r="M15" t="str">
        <f>IFERROR(INDEX(PertecSignals[],MATCH(TeensyPinTable[[#This Row],[My Design]],PertecSignals[Signal Name],0),4),"")</f>
        <v>UDFB</v>
      </c>
    </row>
    <row r="16" spans="1:13" x14ac:dyDescent="0.3">
      <c r="F16" t="s">
        <v>1709</v>
      </c>
      <c r="G16">
        <v>10</v>
      </c>
      <c r="K16" s="3" t="s">
        <v>856</v>
      </c>
      <c r="L16" s="3" t="str">
        <f>CONCATENATE(INDEX(PertecSignals[],MATCH(TeensyPinTable[[#This Row],[My Design]],PertecSignals[Signal Name],0),5),":",INDEX(PertecSignals[],MATCH(TeensyPinTable[[#This Row],[My Design]],PertecSignals[Signal Name],0),6))</f>
        <v>P1:16</v>
      </c>
      <c r="M16" t="str">
        <f>IFERROR(INDEX(PertecSignals[],MATCH(TeensyPinTable[[#This Row],[My Design]],PertecSignals[Signal Name],0),4),"")</f>
        <v>UDFO</v>
      </c>
    </row>
    <row r="17" spans="1:13" x14ac:dyDescent="0.3">
      <c r="F17" t="s">
        <v>1709</v>
      </c>
      <c r="G17">
        <v>11</v>
      </c>
      <c r="K17" s="3" t="s">
        <v>860</v>
      </c>
      <c r="L17" s="3" t="str">
        <f>CONCATENATE(INDEX(PertecSignals[],MATCH(TeensyPinTable[[#This Row],[My Design]],PertecSignals[Signal Name],0),5),":",INDEX(PertecSignals[],MATCH(TeensyPinTable[[#This Row],[My Design]],PertecSignals[Signal Name],0),6))</f>
        <v>P1:36</v>
      </c>
      <c r="M17" t="str">
        <f>IFERROR(INDEX(PertecSignals[],MATCH(TeensyPinTable[[#This Row],[My Design]],PertecSignals[Signal Name],0),4),"")</f>
        <v>UDFO</v>
      </c>
    </row>
    <row r="18" spans="1:13" x14ac:dyDescent="0.3">
      <c r="F18" t="s">
        <v>1709</v>
      </c>
      <c r="G18">
        <v>12</v>
      </c>
      <c r="K18" s="3" t="s">
        <v>864</v>
      </c>
      <c r="L18" s="3" t="str">
        <f>CONCATENATE(INDEX(PertecSignals[],MATCH(TeensyPinTable[[#This Row],[My Design]],PertecSignals[Signal Name],0),5),":",INDEX(PertecSignals[],MATCH(TeensyPinTable[[#This Row],[My Design]],PertecSignals[Signal Name],0),6))</f>
        <v>P1:44</v>
      </c>
      <c r="M18" t="str">
        <f>IFERROR(INDEX(PertecSignals[],MATCH(TeensyPinTable[[#This Row],[My Design]],PertecSignals[Signal Name],0),4),"")</f>
        <v>UDFO</v>
      </c>
    </row>
    <row r="19" spans="1:13" x14ac:dyDescent="0.3">
      <c r="F19" t="s">
        <v>1709</v>
      </c>
      <c r="G19">
        <v>13</v>
      </c>
      <c r="K19" s="3" t="s">
        <v>794</v>
      </c>
      <c r="L19" s="3" t="str">
        <f>IFERROR(CONCATENATE(INDEX(PertecSignals[],MATCH(TeensyPinTable[[#This Row],[My Design]],PertecSignals[Signal Name],0),5),":",INDEX(PertecSignals[],MATCH(TeensyPinTable[[#This Row],[My Design]],PertecSignals[Signal Name],0),6)),"")</f>
        <v>P2:44</v>
      </c>
      <c r="M19" t="str">
        <f>IFERROR(INDEX(PertecSignals[],MATCH(TeensyPinTable[[#This Row],[My Design]],PertecSignals[Signal Name],0),4),"")</f>
        <v>IN5a</v>
      </c>
    </row>
    <row r="20" spans="1:13" x14ac:dyDescent="0.3">
      <c r="F20" t="s">
        <v>1709</v>
      </c>
      <c r="G20">
        <v>14</v>
      </c>
      <c r="K20" s="3"/>
      <c r="L2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0" t="str">
        <f>IFERROR(INDEX(PertecSignals[],MATCH(TeensyPinTable[[#This Row],[My Design]],PertecSignals[Signal Name],0),4),"")</f>
        <v/>
      </c>
    </row>
    <row r="21" spans="1:13" x14ac:dyDescent="0.3">
      <c r="F21" t="s">
        <v>1709</v>
      </c>
      <c r="G21">
        <v>15</v>
      </c>
      <c r="K21" s="3"/>
      <c r="L2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1" t="str">
        <f>IFERROR(INDEX(PertecSignals[],MATCH(TeensyPinTable[[#This Row],[My Design]],PertecSignals[Signal Name],0),4),"")</f>
        <v/>
      </c>
    </row>
    <row r="22" spans="1:13" x14ac:dyDescent="0.3">
      <c r="A22" t="s">
        <v>354</v>
      </c>
      <c r="B22" t="str">
        <f>INDEX(BallAssignments,MATCH(A22,CPUPinAssignments!$B$9:$B$204,0),1)</f>
        <v>USB_OTG1_DN</v>
      </c>
      <c r="C22" t="str">
        <f>INDEX(BallAssignments,MATCH(A22,CPUPinAssignments!$B$9:$B$204,0),9)</f>
        <v/>
      </c>
      <c r="D22" t="str">
        <f>INDEX(BallAssignments,MATCH(A22,CPUPinAssignments!$B$9:$B$204,0),10)</f>
        <v/>
      </c>
      <c r="E22" t="s">
        <v>406</v>
      </c>
      <c r="F22" t="s">
        <v>665</v>
      </c>
      <c r="G22">
        <v>2</v>
      </c>
      <c r="K22" s="3"/>
      <c r="L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2" t="str">
        <f>IFERROR(INDEX(PertecSignals[],MATCH(TeensyPinTable[[#This Row],[My Design]],PertecSignals[Signal Name],0),4),"")</f>
        <v/>
      </c>
    </row>
    <row r="23" spans="1:13" x14ac:dyDescent="0.3">
      <c r="A23" t="s">
        <v>356</v>
      </c>
      <c r="B23" t="str">
        <f>INDEX(BallAssignments,MATCH(A23,CPUPinAssignments!$B$9:$B$204,0),1)</f>
        <v>USB_OTG1_DP</v>
      </c>
      <c r="C23" t="str">
        <f>INDEX(BallAssignments,MATCH(A23,CPUPinAssignments!$B$9:$B$204,0),9)</f>
        <v/>
      </c>
      <c r="D23" t="str">
        <f>INDEX(BallAssignments,MATCH(A23,CPUPinAssignments!$B$9:$B$204,0),10)</f>
        <v/>
      </c>
      <c r="E23" t="s">
        <v>407</v>
      </c>
      <c r="F23" t="s">
        <v>665</v>
      </c>
      <c r="G23">
        <v>3</v>
      </c>
      <c r="K23" s="3"/>
      <c r="L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3" t="str">
        <f>IFERROR(INDEX(PertecSignals[],MATCH(TeensyPinTable[[#This Row],[My Design]],PertecSignals[Signal Name],0),4),"")</f>
        <v/>
      </c>
    </row>
    <row r="24" spans="1:13" x14ac:dyDescent="0.3">
      <c r="A24" t="s">
        <v>289</v>
      </c>
      <c r="B24" t="str">
        <f>INDEX(BallAssignments,MATCH(A24,CPUPinAssignments!$B$9:$B$204,0),1)</f>
        <v>GPIO_SD_B0_04</v>
      </c>
      <c r="C24">
        <f>INDEX(BallAssignments,MATCH(A24,CPUPinAssignments!$B$9:$B$204,0),9)</f>
        <v>3</v>
      </c>
      <c r="D24">
        <f>INDEX(BallAssignments,MATCH(A24,CPUPinAssignments!$B$9:$B$204,0),10)</f>
        <v>16</v>
      </c>
      <c r="E24" t="s">
        <v>431</v>
      </c>
      <c r="F24" t="s">
        <v>666</v>
      </c>
      <c r="G24" t="s">
        <v>604</v>
      </c>
      <c r="H24">
        <v>47</v>
      </c>
      <c r="I24" t="s">
        <v>704</v>
      </c>
      <c r="J24" t="s">
        <v>32</v>
      </c>
      <c r="K24" s="3"/>
      <c r="L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4" t="str">
        <f>IFERROR(INDEX(PertecSignals[],MATCH(TeensyPinTable[[#This Row],[My Design]],PertecSignals[Signal Name],0),4),"")</f>
        <v/>
      </c>
    </row>
    <row r="25" spans="1:13" x14ac:dyDescent="0.3">
      <c r="A25" t="s">
        <v>292</v>
      </c>
      <c r="B25" t="str">
        <f>INDEX(BallAssignments,MATCH(A25,CPUPinAssignments!$B$9:$B$204,0),1)</f>
        <v>GPIO_SD_B0_05</v>
      </c>
      <c r="C25">
        <f>INDEX(BallAssignments,MATCH(A25,CPUPinAssignments!$B$9:$B$204,0),9)</f>
        <v>3</v>
      </c>
      <c r="D25">
        <f>INDEX(BallAssignments,MATCH(A25,CPUPinAssignments!$B$9:$B$204,0),10)</f>
        <v>17</v>
      </c>
      <c r="E25" t="s">
        <v>432</v>
      </c>
      <c r="F25" t="s">
        <v>666</v>
      </c>
      <c r="G25" t="s">
        <v>605</v>
      </c>
      <c r="H25">
        <v>46</v>
      </c>
      <c r="I25" t="s">
        <v>705</v>
      </c>
      <c r="J25" t="s">
        <v>32</v>
      </c>
      <c r="K25" s="3"/>
      <c r="L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5" t="str">
        <f>IFERROR(INDEX(PertecSignals[],MATCH(TeensyPinTable[[#This Row],[My Design]],PertecSignals[Signal Name],0),4),"")</f>
        <v/>
      </c>
    </row>
    <row r="26" spans="1:13" x14ac:dyDescent="0.3">
      <c r="A26" t="s">
        <v>276</v>
      </c>
      <c r="B26" t="str">
        <f>INDEX(BallAssignments,MATCH(A26,CPUPinAssignments!$B$9:$B$204,0),1)</f>
        <v>GPIO_SD_B0_00</v>
      </c>
      <c r="C26">
        <f>INDEX(BallAssignments,MATCH(A26,CPUPinAssignments!$B$9:$B$204,0),9)</f>
        <v>3</v>
      </c>
      <c r="D26">
        <f>INDEX(BallAssignments,MATCH(A26,CPUPinAssignments!$B$9:$B$204,0),10)</f>
        <v>12</v>
      </c>
      <c r="E26" t="s">
        <v>433</v>
      </c>
      <c r="F26" t="s">
        <v>666</v>
      </c>
      <c r="G26" t="s">
        <v>606</v>
      </c>
      <c r="H26">
        <v>45</v>
      </c>
      <c r="I26" t="s">
        <v>706</v>
      </c>
      <c r="J26" t="s">
        <v>32</v>
      </c>
      <c r="L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6" t="str">
        <f>IFERROR(INDEX(PertecSignals[],MATCH(TeensyPinTable[[#This Row],[My Design]],PertecSignals[Signal Name],0),4),"")</f>
        <v/>
      </c>
    </row>
    <row r="27" spans="1:13" x14ac:dyDescent="0.3">
      <c r="A27" t="s">
        <v>280</v>
      </c>
      <c r="B27" t="str">
        <f>INDEX(BallAssignments,MATCH(A27,CPUPinAssignments!$B$9:$B$204,0),1)</f>
        <v>GPIO_SD_B0_01</v>
      </c>
      <c r="C27">
        <f>INDEX(BallAssignments,MATCH(A27,CPUPinAssignments!$B$9:$B$204,0),9)</f>
        <v>3</v>
      </c>
      <c r="D27">
        <f>INDEX(BallAssignments,MATCH(A27,CPUPinAssignments!$B$9:$B$204,0),10)</f>
        <v>13</v>
      </c>
      <c r="E27" t="s">
        <v>434</v>
      </c>
      <c r="F27" t="s">
        <v>666</v>
      </c>
      <c r="G27" t="s">
        <v>607</v>
      </c>
      <c r="H27">
        <v>44</v>
      </c>
      <c r="I27" t="s">
        <v>707</v>
      </c>
      <c r="J27" t="s">
        <v>32</v>
      </c>
      <c r="L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7" t="str">
        <f>IFERROR(INDEX(PertecSignals[],MATCH(TeensyPinTable[[#This Row],[My Design]],PertecSignals[Signal Name],0),4),"")</f>
        <v/>
      </c>
    </row>
    <row r="28" spans="1:13" x14ac:dyDescent="0.3">
      <c r="A28" t="s">
        <v>283</v>
      </c>
      <c r="B28" t="str">
        <f>INDEX(BallAssignments,MATCH(A28,CPUPinAssignments!$B$9:$B$204,0),1)</f>
        <v>GPIO_SD_B0_02</v>
      </c>
      <c r="C28">
        <f>INDEX(BallAssignments,MATCH(A28,CPUPinAssignments!$B$9:$B$204,0),9)</f>
        <v>3</v>
      </c>
      <c r="D28">
        <f>INDEX(BallAssignments,MATCH(A28,CPUPinAssignments!$B$9:$B$204,0),10)</f>
        <v>14</v>
      </c>
      <c r="E28" t="s">
        <v>435</v>
      </c>
      <c r="F28" t="s">
        <v>666</v>
      </c>
      <c r="G28" t="s">
        <v>608</v>
      </c>
      <c r="H28">
        <v>43</v>
      </c>
      <c r="I28" t="s">
        <v>708</v>
      </c>
      <c r="J28" t="s">
        <v>32</v>
      </c>
      <c r="L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8" t="str">
        <f>IFERROR(INDEX(PertecSignals[],MATCH(TeensyPinTable[[#This Row],[My Design]],PertecSignals[Signal Name],0),4),"")</f>
        <v/>
      </c>
    </row>
    <row r="29" spans="1:13" x14ac:dyDescent="0.3">
      <c r="A29" t="s">
        <v>286</v>
      </c>
      <c r="B29" t="str">
        <f>INDEX(BallAssignments,MATCH(A29,CPUPinAssignments!$B$9:$B$204,0),1)</f>
        <v>GPIO_SD_B0_03</v>
      </c>
      <c r="C29">
        <f>INDEX(BallAssignments,MATCH(A29,CPUPinAssignments!$B$9:$B$204,0),9)</f>
        <v>3</v>
      </c>
      <c r="D29">
        <f>INDEX(BallAssignments,MATCH(A29,CPUPinAssignments!$B$9:$B$204,0),10)</f>
        <v>15</v>
      </c>
      <c r="E29" t="s">
        <v>436</v>
      </c>
      <c r="F29" t="s">
        <v>666</v>
      </c>
      <c r="G29" t="s">
        <v>609</v>
      </c>
      <c r="H29">
        <v>42</v>
      </c>
      <c r="I29" t="s">
        <v>709</v>
      </c>
      <c r="J29" t="s">
        <v>32</v>
      </c>
      <c r="L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9" t="str">
        <f>IFERROR(INDEX(PertecSignals[],MATCH(TeensyPinTable[[#This Row],[My Design]],PertecSignals[Signal Name],0),4),"")</f>
        <v/>
      </c>
    </row>
    <row r="30" spans="1:13" x14ac:dyDescent="0.3">
      <c r="E30" t="s">
        <v>564</v>
      </c>
      <c r="F30" t="s">
        <v>669</v>
      </c>
      <c r="G30">
        <v>1</v>
      </c>
      <c r="L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0" t="str">
        <f>IFERROR(INDEX(PertecSignals[],MATCH(TeensyPinTable[[#This Row],[My Design]],PertecSignals[Signal Name],0),4),"")</f>
        <v/>
      </c>
    </row>
    <row r="31" spans="1:13" x14ac:dyDescent="0.3">
      <c r="E31" t="s">
        <v>565</v>
      </c>
      <c r="F31" t="s">
        <v>669</v>
      </c>
      <c r="G31">
        <v>2</v>
      </c>
      <c r="L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1" t="str">
        <f>IFERROR(INDEX(PertecSignals[],MATCH(TeensyPinTable[[#This Row],[My Design]],PertecSignals[Signal Name],0),4),"")</f>
        <v/>
      </c>
    </row>
    <row r="32" spans="1:13" x14ac:dyDescent="0.3">
      <c r="E32" t="s">
        <v>566</v>
      </c>
      <c r="F32" t="s">
        <v>669</v>
      </c>
      <c r="G32">
        <v>3</v>
      </c>
      <c r="L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2" t="str">
        <f>IFERROR(INDEX(PertecSignals[],MATCH(TeensyPinTable[[#This Row],[My Design]],PertecSignals[Signal Name],0),4),"")</f>
        <v/>
      </c>
    </row>
    <row r="33" spans="1:13" x14ac:dyDescent="0.3">
      <c r="E33" t="s">
        <v>567</v>
      </c>
      <c r="F33" t="s">
        <v>669</v>
      </c>
      <c r="G33">
        <v>4</v>
      </c>
      <c r="L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3" t="str">
        <f>IFERROR(INDEX(PertecSignals[],MATCH(TeensyPinTable[[#This Row],[My Design]],PertecSignals[Signal Name],0),4),"")</f>
        <v/>
      </c>
    </row>
    <row r="34" spans="1:13" x14ac:dyDescent="0.3">
      <c r="E34" t="s">
        <v>568</v>
      </c>
      <c r="F34" t="s">
        <v>669</v>
      </c>
      <c r="G34">
        <v>5</v>
      </c>
      <c r="L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4" t="str">
        <f>IFERROR(INDEX(PertecSignals[],MATCH(TeensyPinTable[[#This Row],[My Design]],PertecSignals[Signal Name],0),4),"")</f>
        <v/>
      </c>
    </row>
    <row r="35" spans="1:13" x14ac:dyDescent="0.3">
      <c r="E35" t="s">
        <v>569</v>
      </c>
      <c r="F35" t="s">
        <v>669</v>
      </c>
      <c r="G35">
        <v>6</v>
      </c>
      <c r="L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5" t="str">
        <f>IFERROR(INDEX(PertecSignals[],MATCH(TeensyPinTable[[#This Row],[My Design]],PertecSignals[Signal Name],0),4),"")</f>
        <v/>
      </c>
    </row>
    <row r="36" spans="1:13" x14ac:dyDescent="0.3">
      <c r="A36" t="s">
        <v>467</v>
      </c>
      <c r="B36" t="str">
        <f>INDEX(BallAssignments,MATCH(A36,CPUPinAssignments!$B$9:$B$204,0),1)</f>
        <v>GPIO_AD_B1_09</v>
      </c>
      <c r="C36">
        <f>INDEX(BallAssignments,MATCH(A36,CPUPinAssignments!$B$9:$B$204,0),9)</f>
        <v>1</v>
      </c>
      <c r="D36">
        <f>INDEX(BallAssignments,MATCH(A36,CPUPinAssignments!$B$9:$B$204,0),10)</f>
        <v>25</v>
      </c>
      <c r="E36" t="s">
        <v>477</v>
      </c>
      <c r="F36" t="s">
        <v>276</v>
      </c>
      <c r="G36">
        <v>4</v>
      </c>
      <c r="H36">
        <v>23</v>
      </c>
      <c r="K36" t="s">
        <v>813</v>
      </c>
      <c r="L36" s="3" t="str">
        <f>IFERROR(CONCATENATE(INDEX(PertecSignals[],MATCH(TeensyPinTable[[#This Row],[My Design]],PertecSignals[Signal Name],0),5),":",INDEX(PertecSignals[],MATCH(TeensyPinTable[[#This Row],[My Design]],PertecSignals[Signal Name],0),6)),"")</f>
        <v>P1:28</v>
      </c>
      <c r="M36" t="str">
        <f>IFERROR(INDEX(PertecSignals[],MATCH(TeensyPinTable[[#This Row],[My Design]],PertecSignals[Signal Name],0),4),"")</f>
        <v>OUT1a</v>
      </c>
    </row>
    <row r="37" spans="1:13" x14ac:dyDescent="0.3">
      <c r="A37" t="s">
        <v>468</v>
      </c>
      <c r="B37" t="str">
        <f>INDEX(BallAssignments,MATCH(A37,CPUPinAssignments!$B$9:$B$204,0),1)</f>
        <v>GPIO_AD_B1_08</v>
      </c>
      <c r="C37">
        <f>INDEX(BallAssignments,MATCH(A37,CPUPinAssignments!$B$9:$B$204,0),9)</f>
        <v>1</v>
      </c>
      <c r="D37">
        <f>INDEX(BallAssignments,MATCH(A37,CPUPinAssignments!$B$9:$B$204,0),10)</f>
        <v>24</v>
      </c>
      <c r="E37" t="s">
        <v>478</v>
      </c>
      <c r="F37" t="s">
        <v>276</v>
      </c>
      <c r="G37">
        <v>5</v>
      </c>
      <c r="H37">
        <v>22</v>
      </c>
      <c r="K37" t="s">
        <v>809</v>
      </c>
      <c r="L37" s="3" t="str">
        <f>IFERROR(CONCATENATE(INDEX(PertecSignals[],MATCH(TeensyPinTable[[#This Row],[My Design]],PertecSignals[Signal Name],0),5),":",INDEX(PertecSignals[],MATCH(TeensyPinTable[[#This Row],[My Design]],PertecSignals[Signal Name],0),6)),"")</f>
        <v>P1:24</v>
      </c>
      <c r="M37" t="str">
        <f>IFERROR(INDEX(PertecSignals[],MATCH(TeensyPinTable[[#This Row],[My Design]],PertecSignals[Signal Name],0),4),"")</f>
        <v>OUT1a</v>
      </c>
    </row>
    <row r="38" spans="1:13" x14ac:dyDescent="0.3">
      <c r="A38" t="s">
        <v>469</v>
      </c>
      <c r="B38" t="str">
        <f>INDEX(BallAssignments,MATCH(A38,CPUPinAssignments!$B$9:$B$204,0),1)</f>
        <v>GPIO_AD_B1_11</v>
      </c>
      <c r="C38">
        <f>INDEX(BallAssignments,MATCH(A38,CPUPinAssignments!$B$9:$B$204,0),9)</f>
        <v>1</v>
      </c>
      <c r="D38">
        <f>INDEX(BallAssignments,MATCH(A38,CPUPinAssignments!$B$9:$B$204,0),10)</f>
        <v>27</v>
      </c>
      <c r="E38" t="s">
        <v>479</v>
      </c>
      <c r="F38" t="s">
        <v>276</v>
      </c>
      <c r="G38">
        <v>6</v>
      </c>
      <c r="H38">
        <v>21</v>
      </c>
      <c r="K38" t="s">
        <v>800</v>
      </c>
      <c r="L38" s="3" t="str">
        <f>IFERROR(CONCATENATE(INDEX(PertecSignals[],MATCH(TeensyPinTable[[#This Row],[My Design]],PertecSignals[Signal Name],0),5),":",INDEX(PertecSignals[],MATCH(TeensyPinTable[[#This Row],[My Design]],PertecSignals[Signal Name],0),6)),"")</f>
        <v>P1:6</v>
      </c>
      <c r="M38" t="str">
        <f>IFERROR(INDEX(PertecSignals[],MATCH(TeensyPinTable[[#This Row],[My Design]],PertecSignals[Signal Name],0),4),"")</f>
        <v>OUT1a</v>
      </c>
    </row>
    <row r="39" spans="1:13" x14ac:dyDescent="0.3">
      <c r="A39" t="s">
        <v>470</v>
      </c>
      <c r="B39" t="str">
        <f>INDEX(BallAssignments,MATCH(A39,CPUPinAssignments!$B$9:$B$204,0),1)</f>
        <v>GPIO_AD_B1_10</v>
      </c>
      <c r="C39">
        <f>INDEX(BallAssignments,MATCH(A39,CPUPinAssignments!$B$9:$B$204,0),9)</f>
        <v>1</v>
      </c>
      <c r="D39">
        <f>INDEX(BallAssignments,MATCH(A39,CPUPinAssignments!$B$9:$B$204,0),10)</f>
        <v>26</v>
      </c>
      <c r="E39" t="s">
        <v>480</v>
      </c>
      <c r="F39" t="s">
        <v>276</v>
      </c>
      <c r="G39">
        <v>7</v>
      </c>
      <c r="H39">
        <v>20</v>
      </c>
      <c r="K39" t="s">
        <v>817</v>
      </c>
      <c r="L39" s="3" t="str">
        <f>IFERROR(CONCATENATE(INDEX(PertecSignals[],MATCH(TeensyPinTable[[#This Row],[My Design]],PertecSignals[Signal Name],0),5),":",INDEX(PertecSignals[],MATCH(TeensyPinTable[[#This Row],[My Design]],PertecSignals[Signal Name],0),6)),"")</f>
        <v>P1:32</v>
      </c>
      <c r="M39" t="str">
        <f>IFERROR(INDEX(PertecSignals[],MATCH(TeensyPinTable[[#This Row],[My Design]],PertecSignals[Signal Name],0),4),"")</f>
        <v>OUT1a</v>
      </c>
    </row>
    <row r="40" spans="1:13" x14ac:dyDescent="0.3">
      <c r="A40" t="s">
        <v>68</v>
      </c>
      <c r="B40" t="str">
        <f>INDEX(BallAssignments,MATCH(A40,CPUPinAssignments!$B$9:$B$204,0),1)</f>
        <v>GPIO_AD_B1_00</v>
      </c>
      <c r="C40">
        <f>INDEX(BallAssignments,MATCH(A40,CPUPinAssignments!$B$9:$B$204,0),9)</f>
        <v>1</v>
      </c>
      <c r="D40">
        <f>INDEX(BallAssignments,MATCH(A40,CPUPinAssignments!$B$9:$B$204,0),10)</f>
        <v>16</v>
      </c>
      <c r="E40" t="s">
        <v>481</v>
      </c>
      <c r="F40" t="s">
        <v>276</v>
      </c>
      <c r="G40">
        <v>8</v>
      </c>
      <c r="H40">
        <v>19</v>
      </c>
      <c r="K40" t="s">
        <v>753</v>
      </c>
      <c r="L40" s="3" t="str">
        <f>IFERROR(CONCATENATE(INDEX(PertecSignals[],MATCH(TeensyPinTable[[#This Row],[My Design]],PertecSignals[Signal Name],0),5),":",INDEX(PertecSignals[],MATCH(TeensyPinTable[[#This Row],[My Design]],PertecSignals[Signal Name],0),6)),"")</f>
        <v>P2:8</v>
      </c>
      <c r="M40" t="str">
        <f>IFERROR(INDEX(PertecSignals[],MATCH(TeensyPinTable[[#This Row],[My Design]],PertecSignals[Signal Name],0),4),"")</f>
        <v>IN2a</v>
      </c>
    </row>
    <row r="41" spans="1:13" x14ac:dyDescent="0.3">
      <c r="A41" t="s">
        <v>71</v>
      </c>
      <c r="B41" t="str">
        <f>INDEX(BallAssignments,MATCH(A41,CPUPinAssignments!$B$9:$B$204,0),1)</f>
        <v>GPIO_AD_B1_01</v>
      </c>
      <c r="C41">
        <f>INDEX(BallAssignments,MATCH(A41,CPUPinAssignments!$B$9:$B$204,0),9)</f>
        <v>1</v>
      </c>
      <c r="D41">
        <f>INDEX(BallAssignments,MATCH(A41,CPUPinAssignments!$B$9:$B$204,0),10)</f>
        <v>17</v>
      </c>
      <c r="E41" t="s">
        <v>482</v>
      </c>
      <c r="F41" t="s">
        <v>276</v>
      </c>
      <c r="G41">
        <v>9</v>
      </c>
      <c r="H41">
        <v>18</v>
      </c>
      <c r="K41" t="s">
        <v>755</v>
      </c>
      <c r="L41" s="3" t="str">
        <f>IFERROR(CONCATENATE(INDEX(PertecSignals[],MATCH(TeensyPinTable[[#This Row],[My Design]],PertecSignals[Signal Name],0),5),":",INDEX(PertecSignals[],MATCH(TeensyPinTable[[#This Row],[My Design]],PertecSignals[Signal Name],0),6)),"")</f>
        <v>P2:10</v>
      </c>
      <c r="M41" t="str">
        <f>IFERROR(INDEX(PertecSignals[],MATCH(TeensyPinTable[[#This Row],[My Design]],PertecSignals[Signal Name],0),4),"")</f>
        <v>IN2a</v>
      </c>
    </row>
    <row r="42" spans="1:13" x14ac:dyDescent="0.3">
      <c r="A42" t="s">
        <v>471</v>
      </c>
      <c r="B42" t="str">
        <f>INDEX(BallAssignments,MATCH(A42,CPUPinAssignments!$B$9:$B$204,0),1)</f>
        <v>GPIO_AD_B1_06</v>
      </c>
      <c r="C42">
        <f>INDEX(BallAssignments,MATCH(A42,CPUPinAssignments!$B$9:$B$204,0),9)</f>
        <v>1</v>
      </c>
      <c r="D42">
        <f>INDEX(BallAssignments,MATCH(A42,CPUPinAssignments!$B$9:$B$204,0),10)</f>
        <v>22</v>
      </c>
      <c r="E42" t="s">
        <v>483</v>
      </c>
      <c r="F42" t="s">
        <v>276</v>
      </c>
      <c r="G42">
        <v>10</v>
      </c>
      <c r="H42">
        <v>17</v>
      </c>
      <c r="K42" t="s">
        <v>749</v>
      </c>
      <c r="L42" s="3" t="str">
        <f>IFERROR(CONCATENATE(INDEX(PertecSignals[],MATCH(TeensyPinTable[[#This Row],[My Design]],PertecSignals[Signal Name],0),5),":",INDEX(PertecSignals[],MATCH(TeensyPinTable[[#This Row],[My Design]],PertecSignals[Signal Name],0),6)),"")</f>
        <v>P2:3</v>
      </c>
      <c r="M42" t="str">
        <f>IFERROR(INDEX(PertecSignals[],MATCH(TeensyPinTable[[#This Row],[My Design]],PertecSignals[Signal Name],0),4),"")</f>
        <v>IN2a</v>
      </c>
    </row>
    <row r="43" spans="1:13" x14ac:dyDescent="0.3">
      <c r="A43" t="s">
        <v>472</v>
      </c>
      <c r="B43" t="str">
        <f>INDEX(BallAssignments,MATCH(A43,CPUPinAssignments!$B$9:$B$204,0),1)</f>
        <v>GPIO_AD_B1_07</v>
      </c>
      <c r="C43">
        <f>INDEX(BallAssignments,MATCH(A43,CPUPinAssignments!$B$9:$B$204,0),9)</f>
        <v>1</v>
      </c>
      <c r="D43">
        <f>INDEX(BallAssignments,MATCH(A43,CPUPinAssignments!$B$9:$B$204,0),10)</f>
        <v>23</v>
      </c>
      <c r="E43" t="s">
        <v>484</v>
      </c>
      <c r="F43" t="s">
        <v>276</v>
      </c>
      <c r="G43">
        <v>11</v>
      </c>
      <c r="H43">
        <v>16</v>
      </c>
      <c r="K43" t="s">
        <v>747</v>
      </c>
      <c r="L43" s="3" t="str">
        <f>IFERROR(CONCATENATE(INDEX(PertecSignals[],MATCH(TeensyPinTable[[#This Row],[My Design]],PertecSignals[Signal Name],0),5),":",INDEX(PertecSignals[],MATCH(TeensyPinTable[[#This Row],[My Design]],PertecSignals[Signal Name],0),6)),"")</f>
        <v>P2:2</v>
      </c>
      <c r="M43" t="str">
        <f>IFERROR(INDEX(PertecSignals[],MATCH(TeensyPinTable[[#This Row],[My Design]],PertecSignals[Signal Name],0),4),"")</f>
        <v>IN2a</v>
      </c>
    </row>
    <row r="44" spans="1:13" x14ac:dyDescent="0.3">
      <c r="A44" t="s">
        <v>77</v>
      </c>
      <c r="B44" t="str">
        <f>INDEX(BallAssignments,MATCH(A44,CPUPinAssignments!$B$9:$B$204,0),1)</f>
        <v>GPIO_AD_B1_03</v>
      </c>
      <c r="C44">
        <f>INDEX(BallAssignments,MATCH(A44,CPUPinAssignments!$B$9:$B$204,0),9)</f>
        <v>1</v>
      </c>
      <c r="D44">
        <f>INDEX(BallAssignments,MATCH(A44,CPUPinAssignments!$B$9:$B$204,0),10)</f>
        <v>19</v>
      </c>
      <c r="E44" t="s">
        <v>485</v>
      </c>
      <c r="F44" t="s">
        <v>276</v>
      </c>
      <c r="G44">
        <v>12</v>
      </c>
      <c r="H44">
        <v>15</v>
      </c>
      <c r="K44" t="s">
        <v>751</v>
      </c>
      <c r="L44" s="3" t="str">
        <f>IFERROR(CONCATENATE(INDEX(PertecSignals[],MATCH(TeensyPinTable[[#This Row],[My Design]],PertecSignals[Signal Name],0),5),":",INDEX(PertecSignals[],MATCH(TeensyPinTable[[#This Row],[My Design]],PertecSignals[Signal Name],0),6)),"")</f>
        <v>P2:6</v>
      </c>
      <c r="M44" t="str">
        <f>IFERROR(INDEX(PertecSignals[],MATCH(TeensyPinTable[[#This Row],[My Design]],PertecSignals[Signal Name],0),4),"")</f>
        <v>IN2a</v>
      </c>
    </row>
    <row r="45" spans="1:13" x14ac:dyDescent="0.3">
      <c r="A45" t="s">
        <v>74</v>
      </c>
      <c r="B45" t="str">
        <f>INDEX(BallAssignments,MATCH(A45,CPUPinAssignments!$B$9:$B$204,0),1)</f>
        <v>GPIO_AD_B1_02</v>
      </c>
      <c r="C45">
        <f>INDEX(BallAssignments,MATCH(A45,CPUPinAssignments!$B$9:$B$204,0),9)</f>
        <v>1</v>
      </c>
      <c r="D45">
        <f>INDEX(BallAssignments,MATCH(A45,CPUPinAssignments!$B$9:$B$204,0),10)</f>
        <v>18</v>
      </c>
      <c r="E45" t="s">
        <v>486</v>
      </c>
      <c r="F45" t="s">
        <v>276</v>
      </c>
      <c r="G45">
        <v>13</v>
      </c>
      <c r="H45">
        <v>14</v>
      </c>
      <c r="K45" t="s">
        <v>759</v>
      </c>
      <c r="L45" s="3" t="str">
        <f>IFERROR(CONCATENATE(INDEX(PertecSignals[],MATCH(TeensyPinTable[[#This Row],[My Design]],PertecSignals[Signal Name],0),5),":",INDEX(PertecSignals[],MATCH(TeensyPinTable[[#This Row],[My Design]],PertecSignals[Signal Name],0),6)),"")</f>
        <v>P2:20</v>
      </c>
      <c r="M45" t="str">
        <f>IFERROR(INDEX(PertecSignals[],MATCH(TeensyPinTable[[#This Row],[My Design]],PertecSignals[Signal Name],0),4),"")</f>
        <v>IN2a</v>
      </c>
    </row>
    <row r="46" spans="1:13" x14ac:dyDescent="0.3">
      <c r="A46" t="s">
        <v>473</v>
      </c>
      <c r="B46" t="str">
        <f>INDEX(BallAssignments,MATCH(A46,CPUPinAssignments!$B$9:$B$204,0),1)</f>
        <v>GPIO_B0_03</v>
      </c>
      <c r="C46">
        <f>INDEX(BallAssignments,MATCH(A46,CPUPinAssignments!$B$9:$B$204,0),9)</f>
        <v>2</v>
      </c>
      <c r="D46">
        <f>INDEX(BallAssignments,MATCH(A46,CPUPinAssignments!$B$9:$B$204,0),10)</f>
        <v>3</v>
      </c>
      <c r="E46" t="s">
        <v>487</v>
      </c>
      <c r="F46" t="s">
        <v>276</v>
      </c>
      <c r="G46">
        <v>14</v>
      </c>
      <c r="H46">
        <v>13</v>
      </c>
      <c r="K46" t="s">
        <v>796</v>
      </c>
      <c r="L46" s="3" t="str">
        <f>IFERROR(CONCATENATE(INDEX(PertecSignals[],MATCH(TeensyPinTable[[#This Row],[My Design]],PertecSignals[Signal Name],0),5),":",INDEX(PertecSignals[],MATCH(TeensyPinTable[[#This Row],[My Design]],PertecSignals[Signal Name],0),6)),"")</f>
        <v>P1:4</v>
      </c>
      <c r="M46" t="str">
        <f>IFERROR(INDEX(PertecSignals[],MATCH(TeensyPinTable[[#This Row],[My Design]],PertecSignals[Signal Name],0),4),"")</f>
        <v>OUT1a</v>
      </c>
    </row>
    <row r="47" spans="1:13" x14ac:dyDescent="0.3">
      <c r="A47" t="s">
        <v>505</v>
      </c>
      <c r="B47" t="str">
        <f>INDEX(BallAssignments,MATCH(A47,CPUPinAssignments!$B$9:$B$204,0),1)</f>
        <v>GPIO_AD_B1_05</v>
      </c>
      <c r="C47">
        <f>INDEX(BallAssignments,MATCH(A47,CPUPinAssignments!$B$9:$B$204,0),9)</f>
        <v>1</v>
      </c>
      <c r="D47">
        <f>INDEX(BallAssignments,MATCH(A47,CPUPinAssignments!$B$9:$B$204,0),10)</f>
        <v>21</v>
      </c>
      <c r="E47" t="s">
        <v>523</v>
      </c>
      <c r="F47" t="s">
        <v>276</v>
      </c>
      <c r="G47">
        <v>16</v>
      </c>
      <c r="H47">
        <v>41</v>
      </c>
      <c r="K47" t="s">
        <v>739</v>
      </c>
      <c r="L47" s="3" t="str">
        <f>IFERROR(CONCATENATE(INDEX(PertecSignals[],MATCH(TeensyPinTable[[#This Row],[My Design]],PertecSignals[Signal Name],0),5),":",INDEX(PertecSignals[],MATCH(TeensyPinTable[[#This Row],[My Design]],PertecSignals[Signal Name],0),6)),"")</f>
        <v>P1:48</v>
      </c>
      <c r="M47" t="str">
        <f>IFERROR(INDEX(PertecSignals[],MATCH(TeensyPinTable[[#This Row],[My Design]],PertecSignals[Signal Name],0),4),"")</f>
        <v>IN2a</v>
      </c>
    </row>
    <row r="48" spans="1:13" x14ac:dyDescent="0.3">
      <c r="A48" t="s">
        <v>80</v>
      </c>
      <c r="B48" t="str">
        <f>INDEX(BallAssignments,MATCH(A48,CPUPinAssignments!$B$9:$B$204,0),1)</f>
        <v>GPIO_AD_B1_04</v>
      </c>
      <c r="C48">
        <f>INDEX(BallAssignments,MATCH(A48,CPUPinAssignments!$B$9:$B$204,0),9)</f>
        <v>1</v>
      </c>
      <c r="D48">
        <f>INDEX(BallAssignments,MATCH(A48,CPUPinAssignments!$B$9:$B$204,0),10)</f>
        <v>20</v>
      </c>
      <c r="E48" t="s">
        <v>522</v>
      </c>
      <c r="F48" t="s">
        <v>276</v>
      </c>
      <c r="G48">
        <v>17</v>
      </c>
      <c r="H48">
        <v>40</v>
      </c>
      <c r="K48" t="s">
        <v>742</v>
      </c>
      <c r="L48" s="3" t="str">
        <f>IFERROR(CONCATENATE(INDEX(PertecSignals[],MATCH(TeensyPinTable[[#This Row],[My Design]],PertecSignals[Signal Name],0),5),":",INDEX(PertecSignals[],MATCH(TeensyPinTable[[#This Row],[My Design]],PertecSignals[Signal Name],0),6)),"")</f>
        <v>P1:50</v>
      </c>
      <c r="M48" t="str">
        <f>IFERROR(INDEX(PertecSignals[],MATCH(TeensyPinTable[[#This Row],[My Design]],PertecSignals[Signal Name],0),4),"")</f>
        <v>IN2a</v>
      </c>
    </row>
    <row r="49" spans="1:13" x14ac:dyDescent="0.3">
      <c r="A49" t="s">
        <v>504</v>
      </c>
      <c r="B49" t="str">
        <f>INDEX(BallAssignments,MATCH(A49,CPUPinAssignments!$B$9:$B$204,0),1)</f>
        <v>GPIO_AD_B1_13</v>
      </c>
      <c r="C49">
        <f>INDEX(BallAssignments,MATCH(A49,CPUPinAssignments!$B$9:$B$204,0),9)</f>
        <v>1</v>
      </c>
      <c r="D49">
        <f>INDEX(BallAssignments,MATCH(A49,CPUPinAssignments!$B$9:$B$204,0),10)</f>
        <v>29</v>
      </c>
      <c r="E49" t="s">
        <v>521</v>
      </c>
      <c r="F49" t="s">
        <v>276</v>
      </c>
      <c r="G49">
        <v>18</v>
      </c>
      <c r="H49">
        <v>39</v>
      </c>
      <c r="K49" t="s">
        <v>815</v>
      </c>
      <c r="L49" s="3" t="str">
        <f>IFERROR(CONCATENATE(INDEX(PertecSignals[],MATCH(TeensyPinTable[[#This Row],[My Design]],PertecSignals[Signal Name],0),5),":",INDEX(PertecSignals[],MATCH(TeensyPinTable[[#This Row],[My Design]],PertecSignals[Signal Name],0),6)),"")</f>
        <v>P1:30</v>
      </c>
      <c r="M49" t="str">
        <f>IFERROR(INDEX(PertecSignals[],MATCH(TeensyPinTable[[#This Row],[My Design]],PertecSignals[Signal Name],0),4),"")</f>
        <v>OUT1a</v>
      </c>
    </row>
    <row r="50" spans="1:13" x14ac:dyDescent="0.3">
      <c r="A50" t="s">
        <v>503</v>
      </c>
      <c r="B50" t="str">
        <f>INDEX(BallAssignments,MATCH(A50,CPUPinAssignments!$B$9:$B$204,0),1)</f>
        <v>GPIO_AD_B1_12</v>
      </c>
      <c r="C50">
        <f>INDEX(BallAssignments,MATCH(A50,CPUPinAssignments!$B$9:$B$204,0),9)</f>
        <v>1</v>
      </c>
      <c r="D50">
        <f>INDEX(BallAssignments,MATCH(A50,CPUPinAssignments!$B$9:$B$204,0),10)</f>
        <v>28</v>
      </c>
      <c r="E50" t="s">
        <v>520</v>
      </c>
      <c r="F50" t="s">
        <v>276</v>
      </c>
      <c r="G50">
        <v>19</v>
      </c>
      <c r="H50">
        <v>38</v>
      </c>
      <c r="K50" t="s">
        <v>811</v>
      </c>
      <c r="L50" s="3" t="str">
        <f>IFERROR(CONCATENATE(INDEX(PertecSignals[],MATCH(TeensyPinTable[[#This Row],[My Design]],PertecSignals[Signal Name],0),5),":",INDEX(PertecSignals[],MATCH(TeensyPinTable[[#This Row],[My Design]],PertecSignals[Signal Name],0),6)),"")</f>
        <v>P1:26</v>
      </c>
      <c r="M50" t="str">
        <f>IFERROR(INDEX(PertecSignals[],MATCH(TeensyPinTable[[#This Row],[My Design]],PertecSignals[Signal Name],0),4),"")</f>
        <v>OUT1a</v>
      </c>
    </row>
    <row r="51" spans="1:13" x14ac:dyDescent="0.3">
      <c r="A51" t="s">
        <v>110</v>
      </c>
      <c r="B51" t="str">
        <f>INDEX(BallAssignments,MATCH(A51,CPUPinAssignments!$B$9:$B$204,0),1)</f>
        <v>GPIO_B1_03</v>
      </c>
      <c r="C51">
        <f>INDEX(BallAssignments,MATCH(A51,CPUPinAssignments!$B$9:$B$204,0),9)</f>
        <v>2</v>
      </c>
      <c r="D51">
        <f>INDEX(BallAssignments,MATCH(A51,CPUPinAssignments!$B$9:$B$204,0),10)</f>
        <v>19</v>
      </c>
      <c r="E51" t="s">
        <v>519</v>
      </c>
      <c r="F51" t="s">
        <v>276</v>
      </c>
      <c r="G51">
        <v>20</v>
      </c>
      <c r="H51">
        <v>37</v>
      </c>
      <c r="K51" t="s">
        <v>737</v>
      </c>
      <c r="L51" s="3" t="str">
        <f>IFERROR(CONCATENATE(INDEX(PertecSignals[],MATCH(TeensyPinTable[[#This Row],[My Design]],PertecSignals[Signal Name],0),5),":",INDEX(PertecSignals[],MATCH(TeensyPinTable[[#This Row],[My Design]],PertecSignals[Signal Name],0),6)),"")</f>
        <v>P2:36</v>
      </c>
      <c r="M51" t="str">
        <f>IFERROR(INDEX(PertecSignals[],MATCH(TeensyPinTable[[#This Row],[My Design]],PertecSignals[Signal Name],0),4),"")</f>
        <v>IN1a</v>
      </c>
    </row>
    <row r="52" spans="1:13" x14ac:dyDescent="0.3">
      <c r="A52" t="s">
        <v>107</v>
      </c>
      <c r="B52" t="str">
        <f>INDEX(BallAssignments,MATCH(A52,CPUPinAssignments!$B$9:$B$204,0),1)</f>
        <v>GPIO_B1_02</v>
      </c>
      <c r="C52">
        <f>INDEX(BallAssignments,MATCH(A52,CPUPinAssignments!$B$9:$B$204,0),9)</f>
        <v>2</v>
      </c>
      <c r="D52">
        <f>INDEX(BallAssignments,MATCH(A52,CPUPinAssignments!$B$9:$B$204,0),10)</f>
        <v>18</v>
      </c>
      <c r="E52" t="s">
        <v>518</v>
      </c>
      <c r="F52" t="s">
        <v>276</v>
      </c>
      <c r="G52">
        <v>21</v>
      </c>
      <c r="H52">
        <v>36</v>
      </c>
      <c r="K52" t="s">
        <v>731</v>
      </c>
      <c r="L52" s="3" t="str">
        <f>IFERROR(CONCATENATE(INDEX(PertecSignals[],MATCH(TeensyPinTable[[#This Row],[My Design]],PertecSignals[Signal Name],0),5),":",INDEX(PertecSignals[],MATCH(TeensyPinTable[[#This Row],[My Design]],PertecSignals[Signal Name],0),6)),"")</f>
        <v>P2:34</v>
      </c>
      <c r="M52" t="str">
        <f>IFERROR(INDEX(PertecSignals[],MATCH(TeensyPinTable[[#This Row],[My Design]],PertecSignals[Signal Name],0),4),"")</f>
        <v>IN1a</v>
      </c>
    </row>
    <row r="53" spans="1:13" x14ac:dyDescent="0.3">
      <c r="A53" t="s">
        <v>137</v>
      </c>
      <c r="B53" t="str">
        <f>INDEX(BallAssignments,MATCH(A53,CPUPinAssignments!$B$9:$B$204,0),1)</f>
        <v>GPIO_B1_12</v>
      </c>
      <c r="C53">
        <f>INDEX(BallAssignments,MATCH(A53,CPUPinAssignments!$B$9:$B$204,0),9)</f>
        <v>2</v>
      </c>
      <c r="D53">
        <f>INDEX(BallAssignments,MATCH(A53,CPUPinAssignments!$B$9:$B$204,0),10)</f>
        <v>28</v>
      </c>
      <c r="E53" t="s">
        <v>517</v>
      </c>
      <c r="F53" t="s">
        <v>276</v>
      </c>
      <c r="G53">
        <v>22</v>
      </c>
      <c r="H53">
        <v>35</v>
      </c>
      <c r="K53" s="3" t="s">
        <v>757</v>
      </c>
      <c r="L53" s="3" t="str">
        <f>IFERROR(CONCATENATE(INDEX(PertecSignals[],MATCH(TeensyPinTable[[#This Row],[My Design]],PertecSignals[Signal Name],0),5),":",INDEX(PertecSignals[],MATCH(TeensyPinTable[[#This Row],[My Design]],PertecSignals[Signal Name],0),6)),"")</f>
        <v>P2:12</v>
      </c>
      <c r="M53" t="str">
        <f>IFERROR(INDEX(PertecSignals[],MATCH(TeensyPinTable[[#This Row],[My Design]],PertecSignals[Signal Name],0),4),"")</f>
        <v>IN2a</v>
      </c>
    </row>
    <row r="54" spans="1:13" x14ac:dyDescent="0.3">
      <c r="A54" t="s">
        <v>140</v>
      </c>
      <c r="B54" t="str">
        <f>INDEX(BallAssignments,MATCH(A54,CPUPinAssignments!$B$9:$B$204,0),1)</f>
        <v>GPIO_B1_13</v>
      </c>
      <c r="C54">
        <f>INDEX(BallAssignments,MATCH(A54,CPUPinAssignments!$B$9:$B$204,0),9)</f>
        <v>2</v>
      </c>
      <c r="D54">
        <f>INDEX(BallAssignments,MATCH(A54,CPUPinAssignments!$B$9:$B$204,0),10)</f>
        <v>29</v>
      </c>
      <c r="E54" t="s">
        <v>516</v>
      </c>
      <c r="F54" t="s">
        <v>276</v>
      </c>
      <c r="G54">
        <v>23</v>
      </c>
      <c r="H54">
        <v>34</v>
      </c>
      <c r="K54" s="3" t="s">
        <v>761</v>
      </c>
      <c r="L54" s="3" t="str">
        <f>IFERROR(CONCATENATE(INDEX(PertecSignals[],MATCH(TeensyPinTable[[#This Row],[My Design]],PertecSignals[Signal Name],0),5),":",INDEX(PertecSignals[],MATCH(TeensyPinTable[[#This Row],[My Design]],PertecSignals[Signal Name],0),6)),"")</f>
        <v>P2:42</v>
      </c>
      <c r="M54" t="str">
        <f>IFERROR(INDEX(PertecSignals[],MATCH(TeensyPinTable[[#This Row],[My Design]],PertecSignals[Signal Name],0),4),"")</f>
        <v>IN2a</v>
      </c>
    </row>
    <row r="55" spans="1:13" x14ac:dyDescent="0.3">
      <c r="A55" t="s">
        <v>171</v>
      </c>
      <c r="B55" t="str">
        <f>INDEX(BallAssignments,MATCH(A55,CPUPinAssignments!$B$9:$B$204,0),1)</f>
        <v>GPIO_EMC_07</v>
      </c>
      <c r="C55">
        <f>INDEX(BallAssignments,MATCH(A55,CPUPinAssignments!$B$9:$B$204,0),9)</f>
        <v>4</v>
      </c>
      <c r="D55">
        <f>INDEX(BallAssignments,MATCH(A55,CPUPinAssignments!$B$9:$B$204,0),10)</f>
        <v>7</v>
      </c>
      <c r="E55" t="s">
        <v>515</v>
      </c>
      <c r="F55" t="s">
        <v>276</v>
      </c>
      <c r="G55">
        <v>24</v>
      </c>
      <c r="H55">
        <v>33</v>
      </c>
      <c r="K55" t="s">
        <v>763</v>
      </c>
      <c r="L55" s="3" t="str">
        <f>IFERROR(CONCATENATE(INDEX(PertecSignals[],MATCH(TeensyPinTable[[#This Row],[My Design]],PertecSignals[Signal Name],0),5),":",INDEX(PertecSignals[],MATCH(TeensyPinTable[[#This Row],[My Design]],PertecSignals[Signal Name],0),6)),"")</f>
        <v>P1:2</v>
      </c>
      <c r="M55" t="str">
        <f>IFERROR(INDEX(PertecSignals[],MATCH(TeensyPinTable[[#This Row],[My Design]],PertecSignals[Signal Name],0),4),"")</f>
        <v>IN3a</v>
      </c>
    </row>
    <row r="56" spans="1:13" x14ac:dyDescent="0.3">
      <c r="A56" t="s">
        <v>28</v>
      </c>
      <c r="B56" t="str">
        <f>INDEX(BallAssignments,MATCH(A56,CPUPinAssignments!$B$9:$B$204,0),1)</f>
        <v>GPIO_AD_B0_03</v>
      </c>
      <c r="C56">
        <f>INDEX(BallAssignments,MATCH(A56,CPUPinAssignments!$B$9:$B$204,0),9)</f>
        <v>1</v>
      </c>
      <c r="D56">
        <f>INDEX(BallAssignments,MATCH(A56,CPUPinAssignments!$B$9:$B$204,0),10)</f>
        <v>3</v>
      </c>
      <c r="E56" t="s">
        <v>500</v>
      </c>
      <c r="F56" t="s">
        <v>427</v>
      </c>
      <c r="G56">
        <v>2</v>
      </c>
      <c r="H56">
        <v>0</v>
      </c>
      <c r="K56" t="s">
        <v>766</v>
      </c>
      <c r="L56" s="3" t="str">
        <f>IFERROR(CONCATENATE(INDEX(PertecSignals[],MATCH(TeensyPinTable[[#This Row],[My Design]],PertecSignals[Signal Name],0),5),":",INDEX(PertecSignals[],MATCH(TeensyPinTable[[#This Row],[My Design]],PertecSignals[Signal Name],0),6)),"")</f>
        <v>P2:14</v>
      </c>
      <c r="M56" t="str">
        <f>IFERROR(INDEX(PertecSignals[],MATCH(TeensyPinTable[[#This Row],[My Design]],PertecSignals[Signal Name],0),4),"")</f>
        <v>IN3a</v>
      </c>
    </row>
    <row r="57" spans="1:13" x14ac:dyDescent="0.3">
      <c r="A57" t="s">
        <v>25</v>
      </c>
      <c r="B57" t="str">
        <f>INDEX(BallAssignments,MATCH(A57,CPUPinAssignments!$B$9:$B$204,0),1)</f>
        <v>GPIO_AD_B0_02</v>
      </c>
      <c r="C57">
        <f>INDEX(BallAssignments,MATCH(A57,CPUPinAssignments!$B$9:$B$204,0),9)</f>
        <v>1</v>
      </c>
      <c r="D57">
        <f>INDEX(BallAssignments,MATCH(A57,CPUPinAssignments!$B$9:$B$204,0),10)</f>
        <v>2</v>
      </c>
      <c r="E57" t="s">
        <v>499</v>
      </c>
      <c r="F57" t="s">
        <v>427</v>
      </c>
      <c r="G57">
        <v>3</v>
      </c>
      <c r="H57">
        <v>1</v>
      </c>
      <c r="K57" t="s">
        <v>744</v>
      </c>
      <c r="L57" s="3" t="str">
        <f>IFERROR(CONCATENATE(INDEX(PertecSignals[],MATCH(TeensyPinTable[[#This Row],[My Design]],PertecSignals[Signal Name],0),5),":",INDEX(PertecSignals[],MATCH(TeensyPinTable[[#This Row],[My Design]],PertecSignals[Signal Name],0),6)),"")</f>
        <v>P2:1</v>
      </c>
      <c r="M57" t="str">
        <f>IFERROR(INDEX(PertecSignals[],MATCH(TeensyPinTable[[#This Row],[My Design]],PertecSignals[Signal Name],0),4),"")</f>
        <v>IN2b</v>
      </c>
    </row>
    <row r="58" spans="1:13" x14ac:dyDescent="0.3">
      <c r="A58" t="s">
        <v>162</v>
      </c>
      <c r="B58" t="str">
        <f>INDEX(BallAssignments,MATCH(A58,CPUPinAssignments!$B$9:$B$204,0),1)</f>
        <v>GPIO_EMC_04</v>
      </c>
      <c r="C58">
        <f>INDEX(BallAssignments,MATCH(A58,CPUPinAssignments!$B$9:$B$204,0),9)</f>
        <v>4</v>
      </c>
      <c r="D58">
        <f>INDEX(BallAssignments,MATCH(A58,CPUPinAssignments!$B$9:$B$204,0),10)</f>
        <v>4</v>
      </c>
      <c r="E58" t="s">
        <v>497</v>
      </c>
      <c r="F58" t="s">
        <v>427</v>
      </c>
      <c r="G58">
        <v>4</v>
      </c>
      <c r="H58">
        <v>2</v>
      </c>
      <c r="K58" t="s">
        <v>775</v>
      </c>
      <c r="L58" s="3" t="str">
        <f>IFERROR(CONCATENATE(INDEX(PertecSignals[],MATCH(TeensyPinTable[[#This Row],[My Design]],PertecSignals[Signal Name],0),5),":",INDEX(PertecSignals[],MATCH(TeensyPinTable[[#This Row],[My Design]],PertecSignals[Signal Name],0),6)),"")</f>
        <v>P2:28</v>
      </c>
      <c r="M58" t="str">
        <f>IFERROR(INDEX(PertecSignals[],MATCH(TeensyPinTable[[#This Row],[My Design]],PertecSignals[Signal Name],0),4),"")</f>
        <v>IN4a</v>
      </c>
    </row>
    <row r="59" spans="1:13" x14ac:dyDescent="0.3">
      <c r="A59" t="s">
        <v>165</v>
      </c>
      <c r="B59" t="str">
        <f>INDEX(BallAssignments,MATCH(A59,CPUPinAssignments!$B$9:$B$204,0),1)</f>
        <v>GPIO_EMC_05</v>
      </c>
      <c r="C59">
        <f>INDEX(BallAssignments,MATCH(A59,CPUPinAssignments!$B$9:$B$204,0),9)</f>
        <v>4</v>
      </c>
      <c r="D59">
        <f>INDEX(BallAssignments,MATCH(A59,CPUPinAssignments!$B$9:$B$204,0),10)</f>
        <v>5</v>
      </c>
      <c r="E59" t="s">
        <v>498</v>
      </c>
      <c r="F59" t="s">
        <v>427</v>
      </c>
      <c r="G59">
        <v>5</v>
      </c>
      <c r="H59">
        <v>3</v>
      </c>
      <c r="K59" t="s">
        <v>792</v>
      </c>
      <c r="L59" s="3" t="str">
        <f>IFERROR(CONCATENATE(INDEX(PertecSignals[],MATCH(TeensyPinTable[[#This Row],[My Design]],PertecSignals[Signal Name],0),5),":",INDEX(PertecSignals[],MATCH(TeensyPinTable[[#This Row],[My Design]],PertecSignals[Signal Name],0),6)),"")</f>
        <v>P2:32</v>
      </c>
      <c r="M59" t="str">
        <f>IFERROR(INDEX(PertecSignals[],MATCH(TeensyPinTable[[#This Row],[My Design]],PertecSignals[Signal Name],0),4),"")</f>
        <v>IN5a</v>
      </c>
    </row>
    <row r="60" spans="1:13" x14ac:dyDescent="0.3">
      <c r="A60" t="s">
        <v>168</v>
      </c>
      <c r="B60" t="str">
        <f>INDEX(BallAssignments,MATCH(A60,CPUPinAssignments!$B$9:$B$204,0),1)</f>
        <v>GPIO_EMC_06</v>
      </c>
      <c r="C60">
        <f>INDEX(BallAssignments,MATCH(A60,CPUPinAssignments!$B$9:$B$204,0),9)</f>
        <v>4</v>
      </c>
      <c r="D60">
        <f>INDEX(BallAssignments,MATCH(A60,CPUPinAssignments!$B$9:$B$204,0),10)</f>
        <v>6</v>
      </c>
      <c r="E60" t="s">
        <v>496</v>
      </c>
      <c r="F60" t="s">
        <v>427</v>
      </c>
      <c r="G60">
        <v>6</v>
      </c>
      <c r="H60">
        <v>4</v>
      </c>
      <c r="K60" s="3" t="s">
        <v>770</v>
      </c>
      <c r="L60" s="3" t="str">
        <f>IFERROR(CONCATENATE(INDEX(PertecSignals[],MATCH(TeensyPinTable[[#This Row],[My Design]],PertecSignals[Signal Name],0),5),":",INDEX(PertecSignals[],MATCH(TeensyPinTable[[#This Row],[My Design]],PertecSignals[Signal Name],0),6)),"")</f>
        <v>P2:38</v>
      </c>
      <c r="M60" t="str">
        <f>IFERROR(INDEX(PertecSignals[],MATCH(TeensyPinTable[[#This Row],[My Design]],PertecSignals[Signal Name],0),4),"")</f>
        <v>IN3a</v>
      </c>
    </row>
    <row r="61" spans="1:13" x14ac:dyDescent="0.3">
      <c r="A61" t="s">
        <v>174</v>
      </c>
      <c r="B61" t="str">
        <f>INDEX(BallAssignments,MATCH(A61,CPUPinAssignments!$B$9:$B$204,0),1)</f>
        <v>GPIO_EMC_08</v>
      </c>
      <c r="C61">
        <f>INDEX(BallAssignments,MATCH(A61,CPUPinAssignments!$B$9:$B$204,0),9)</f>
        <v>4</v>
      </c>
      <c r="D61">
        <f>INDEX(BallAssignments,MATCH(A61,CPUPinAssignments!$B$9:$B$204,0),10)</f>
        <v>8</v>
      </c>
      <c r="E61" t="s">
        <v>495</v>
      </c>
      <c r="F61" t="s">
        <v>427</v>
      </c>
      <c r="G61">
        <v>7</v>
      </c>
      <c r="H61">
        <v>5</v>
      </c>
      <c r="K61" s="3" t="s">
        <v>1717</v>
      </c>
      <c r="L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1" t="str">
        <f>IFERROR(INDEX(PertecSignals[],MATCH(TeensyPinTable[[#This Row],[My Design]],PertecSignals[Signal Name],0),4),"")</f>
        <v/>
      </c>
    </row>
    <row r="62" spans="1:13" x14ac:dyDescent="0.3">
      <c r="A62" t="s">
        <v>83</v>
      </c>
      <c r="B62" t="str">
        <f>INDEX(BallAssignments,MATCH(A62,CPUPinAssignments!$B$9:$B$204,0),1)</f>
        <v>GPIO_B0_10</v>
      </c>
      <c r="C62">
        <f>INDEX(BallAssignments,MATCH(A62,CPUPinAssignments!$B$9:$B$204,0),9)</f>
        <v>2</v>
      </c>
      <c r="D62">
        <f>INDEX(BallAssignments,MATCH(A62,CPUPinAssignments!$B$9:$B$204,0),10)</f>
        <v>10</v>
      </c>
      <c r="E62" t="s">
        <v>493</v>
      </c>
      <c r="F62" t="s">
        <v>427</v>
      </c>
      <c r="G62">
        <v>8</v>
      </c>
      <c r="H62">
        <v>6</v>
      </c>
      <c r="K62" t="s">
        <v>819</v>
      </c>
      <c r="L62" s="3" t="str">
        <f>IFERROR(CONCATENATE(INDEX(PertecSignals[],MATCH(TeensyPinTable[[#This Row],[My Design]],PertecSignals[Signal Name],0),5),":",INDEX(PertecSignals[],MATCH(TeensyPinTable[[#This Row],[My Design]],PertecSignals[Signal Name],0),6)),"")</f>
        <v>P1:8</v>
      </c>
      <c r="M62" t="str">
        <f>IFERROR(INDEX(PertecSignals[],MATCH(TeensyPinTable[[#This Row],[My Design]],PertecSignals[Signal Name],0),4),"")</f>
        <v>OUT2a</v>
      </c>
    </row>
    <row r="63" spans="1:13" x14ac:dyDescent="0.3">
      <c r="A63" t="s">
        <v>104</v>
      </c>
      <c r="B63" t="str">
        <f>INDEX(BallAssignments,MATCH(A63,CPUPinAssignments!$B$9:$B$204,0),1)</f>
        <v>GPIO_B1_01</v>
      </c>
      <c r="C63">
        <f>INDEX(BallAssignments,MATCH(A63,CPUPinAssignments!$B$9:$B$204,0),9)</f>
        <v>2</v>
      </c>
      <c r="D63">
        <f>INDEX(BallAssignments,MATCH(A63,CPUPinAssignments!$B$9:$B$204,0),10)</f>
        <v>17</v>
      </c>
      <c r="E63" t="s">
        <v>492</v>
      </c>
      <c r="F63" t="s">
        <v>427</v>
      </c>
      <c r="G63">
        <v>9</v>
      </c>
      <c r="H63">
        <v>7</v>
      </c>
      <c r="K63" t="s">
        <v>806</v>
      </c>
      <c r="L63" s="3" t="str">
        <f>IFERROR(CONCATENATE(INDEX(PertecSignals[],MATCH(TeensyPinTable[[#This Row],[My Design]],PertecSignals[Signal Name],0),5),":",INDEX(PertecSignals[],MATCH(TeensyPinTable[[#This Row],[My Design]],PertecSignals[Signal Name],0),6)),"")</f>
        <v>P1:22</v>
      </c>
      <c r="M63" t="str">
        <f>IFERROR(INDEX(PertecSignals[],MATCH(TeensyPinTable[[#This Row],[My Design]],PertecSignals[Signal Name],0),4),"")</f>
        <v>OUT1b</v>
      </c>
    </row>
    <row r="64" spans="1:13" x14ac:dyDescent="0.3">
      <c r="A64" t="s">
        <v>101</v>
      </c>
      <c r="B64" t="str">
        <f>INDEX(BallAssignments,MATCH(A64,CPUPinAssignments!$B$9:$B$204,0),1)</f>
        <v>GPIO_B1_00</v>
      </c>
      <c r="C64">
        <f>INDEX(BallAssignments,MATCH(A64,CPUPinAssignments!$B$9:$B$204,0),9)</f>
        <v>2</v>
      </c>
      <c r="D64">
        <f>INDEX(BallAssignments,MATCH(A64,CPUPinAssignments!$B$9:$B$204,0),10)</f>
        <v>16</v>
      </c>
      <c r="E64" t="s">
        <v>491</v>
      </c>
      <c r="F64" t="s">
        <v>427</v>
      </c>
      <c r="G64">
        <v>10</v>
      </c>
      <c r="H64">
        <v>8</v>
      </c>
      <c r="K64" t="s">
        <v>824</v>
      </c>
      <c r="L64" s="3" t="str">
        <f>IFERROR(CONCATENATE(INDEX(PertecSignals[],MATCH(TeensyPinTable[[#This Row],[My Design]],PertecSignals[Signal Name],0),5),":",INDEX(PertecSignals[],MATCH(TeensyPinTable[[#This Row],[My Design]],PertecSignals[Signal Name],0),6)),"")</f>
        <v>P1:20</v>
      </c>
      <c r="M64" t="str">
        <f>IFERROR(INDEX(PertecSignals[],MATCH(TeensyPinTable[[#This Row],[My Design]],PertecSignals[Signal Name],0),4),"")</f>
        <v>OUT2a</v>
      </c>
    </row>
    <row r="65" spans="1:13" x14ac:dyDescent="0.3">
      <c r="A65" t="s">
        <v>86</v>
      </c>
      <c r="B65" t="str">
        <f>INDEX(BallAssignments,MATCH(A65,CPUPinAssignments!$B$9:$B$204,0),1)</f>
        <v>GPIO_B0_11</v>
      </c>
      <c r="C65">
        <f>INDEX(BallAssignments,MATCH(A65,CPUPinAssignments!$B$9:$B$204,0),9)</f>
        <v>2</v>
      </c>
      <c r="D65">
        <f>INDEX(BallAssignments,MATCH(A65,CPUPinAssignments!$B$9:$B$204,0),10)</f>
        <v>11</v>
      </c>
      <c r="E65" t="s">
        <v>490</v>
      </c>
      <c r="F65" t="s">
        <v>427</v>
      </c>
      <c r="G65">
        <v>11</v>
      </c>
      <c r="H65">
        <v>9</v>
      </c>
      <c r="K65" t="s">
        <v>822</v>
      </c>
      <c r="L65" s="3" t="str">
        <f>IFERROR(CONCATENATE(INDEX(PertecSignals[],MATCH(TeensyPinTable[[#This Row],[My Design]],PertecSignals[Signal Name],0),5),":",INDEX(PertecSignals[],MATCH(TeensyPinTable[[#This Row],[My Design]],PertecSignals[Signal Name],0),6)),"")</f>
        <v>P1:18</v>
      </c>
      <c r="M65" t="str">
        <f>IFERROR(INDEX(PertecSignals[],MATCH(TeensyPinTable[[#This Row],[My Design]],PertecSignals[Signal Name],0),4),"")</f>
        <v>OUT2a</v>
      </c>
    </row>
    <row r="66" spans="1:13" x14ac:dyDescent="0.3">
      <c r="A66" t="s">
        <v>476</v>
      </c>
      <c r="B66" t="str">
        <f>INDEX(BallAssignments,MATCH(A66,CPUPinAssignments!$B$9:$B$204,0),1)</f>
        <v>GPIO_B0_00</v>
      </c>
      <c r="C66">
        <f>INDEX(BallAssignments,MATCH(A66,CPUPinAssignments!$B$9:$B$204,0),9)</f>
        <v>2</v>
      </c>
      <c r="D66">
        <f>INDEX(BallAssignments,MATCH(A66,CPUPinAssignments!$B$9:$B$204,0),10)</f>
        <v>0</v>
      </c>
      <c r="E66" t="s">
        <v>489</v>
      </c>
      <c r="F66" t="s">
        <v>427</v>
      </c>
      <c r="G66">
        <v>12</v>
      </c>
      <c r="H66">
        <v>10</v>
      </c>
      <c r="K66" t="s">
        <v>826</v>
      </c>
      <c r="L66" s="3" t="str">
        <f>IFERROR(CONCATENATE(INDEX(PertecSignals[],MATCH(TeensyPinTable[[#This Row],[My Design]],PertecSignals[Signal Name],0),5),":",INDEX(PertecSignals[],MATCH(TeensyPinTable[[#This Row],[My Design]],PertecSignals[Signal Name],0),6)),"")</f>
        <v>P1:34</v>
      </c>
      <c r="M66" t="str">
        <f>IFERROR(INDEX(PertecSignals[],MATCH(TeensyPinTable[[#This Row],[My Design]],PertecSignals[Signal Name],0),4),"")</f>
        <v>OUT2a</v>
      </c>
    </row>
    <row r="67" spans="1:13" x14ac:dyDescent="0.3">
      <c r="A67" t="s">
        <v>475</v>
      </c>
      <c r="B67" t="str">
        <f>INDEX(BallAssignments,MATCH(A67,CPUPinAssignments!$B$9:$B$204,0),1)</f>
        <v>GPIO_B0_02</v>
      </c>
      <c r="C67">
        <f>INDEX(BallAssignments,MATCH(A67,CPUPinAssignments!$B$9:$B$204,0),9)</f>
        <v>2</v>
      </c>
      <c r="D67">
        <f>INDEX(BallAssignments,MATCH(A67,CPUPinAssignments!$B$9:$B$204,0),10)</f>
        <v>2</v>
      </c>
      <c r="E67" t="s">
        <v>494</v>
      </c>
      <c r="F67" t="s">
        <v>427</v>
      </c>
      <c r="G67">
        <v>13</v>
      </c>
      <c r="H67">
        <v>11</v>
      </c>
      <c r="K67" t="s">
        <v>828</v>
      </c>
      <c r="L67" s="3" t="str">
        <f>IFERROR(CONCATENATE(INDEX(PertecSignals[],MATCH(TeensyPinTable[[#This Row],[My Design]],PertecSignals[Signal Name],0),5),":",INDEX(PertecSignals[],MATCH(TeensyPinTable[[#This Row],[My Design]],PertecSignals[Signal Name],0),6)),"")</f>
        <v>P1:38</v>
      </c>
      <c r="M67" t="str">
        <f>IFERROR(INDEX(PertecSignals[],MATCH(TeensyPinTable[[#This Row],[My Design]],PertecSignals[Signal Name],0),4),"")</f>
        <v>OUT2a</v>
      </c>
    </row>
    <row r="68" spans="1:13" x14ac:dyDescent="0.3">
      <c r="A68" t="s">
        <v>474</v>
      </c>
      <c r="B68" t="str">
        <f>INDEX(BallAssignments,MATCH(A68,CPUPinAssignments!$B$9:$B$204,0),1)</f>
        <v>GPIO_B0_01</v>
      </c>
      <c r="C68">
        <f>INDEX(BallAssignments,MATCH(A68,CPUPinAssignments!$B$9:$B$204,0),9)</f>
        <v>2</v>
      </c>
      <c r="D68">
        <f>INDEX(BallAssignments,MATCH(A68,CPUPinAssignments!$B$9:$B$204,0),10)</f>
        <v>1</v>
      </c>
      <c r="E68" t="s">
        <v>488</v>
      </c>
      <c r="F68" t="s">
        <v>427</v>
      </c>
      <c r="G68">
        <v>14</v>
      </c>
      <c r="H68">
        <v>12</v>
      </c>
      <c r="K68" t="s">
        <v>830</v>
      </c>
      <c r="L68" s="3" t="str">
        <f>IFERROR(CONCATENATE(INDEX(PertecSignals[],MATCH(TeensyPinTable[[#This Row],[My Design]],PertecSignals[Signal Name],0),5),":",INDEX(PertecSignals[],MATCH(TeensyPinTable[[#This Row],[My Design]],PertecSignals[Signal Name],0),6)),"")</f>
        <v>P1:40</v>
      </c>
      <c r="M68" t="str">
        <f>IFERROR(INDEX(PertecSignals[],MATCH(TeensyPinTable[[#This Row],[My Design]],PertecSignals[Signal Name],0),4),"")</f>
        <v>OUT2a</v>
      </c>
    </row>
    <row r="69" spans="1:13" x14ac:dyDescent="0.3">
      <c r="A69" t="s">
        <v>56</v>
      </c>
      <c r="B69" t="str">
        <f>INDEX(BallAssignments,MATCH(A69,CPUPinAssignments!$B$9:$B$204,0),1)</f>
        <v>GPIO_AD_B0_12</v>
      </c>
      <c r="C69">
        <f>INDEX(BallAssignments,MATCH(A69,CPUPinAssignments!$B$9:$B$204,0),9)</f>
        <v>1</v>
      </c>
      <c r="D69">
        <f>INDEX(BallAssignments,MATCH(A69,CPUPinAssignments!$B$9:$B$204,0),10)</f>
        <v>12</v>
      </c>
      <c r="E69" t="s">
        <v>506</v>
      </c>
      <c r="F69" t="s">
        <v>427</v>
      </c>
      <c r="G69">
        <v>16</v>
      </c>
      <c r="H69">
        <v>24</v>
      </c>
      <c r="K69" s="2" t="s">
        <v>1427</v>
      </c>
      <c r="L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9" t="str">
        <f>IFERROR(INDEX(PertecSignals[],MATCH(TeensyPinTable[[#This Row],[My Design]],PertecSignals[Signal Name],0),4),"")</f>
        <v/>
      </c>
    </row>
    <row r="70" spans="1:13" x14ac:dyDescent="0.3">
      <c r="A70" t="s">
        <v>59</v>
      </c>
      <c r="B70" t="str">
        <f>INDEX(BallAssignments,MATCH(A70,CPUPinAssignments!$B$9:$B$204,0),1)</f>
        <v>GPIO_AD_B0_13</v>
      </c>
      <c r="C70">
        <f>INDEX(BallAssignments,MATCH(A70,CPUPinAssignments!$B$9:$B$204,0),9)</f>
        <v>1</v>
      </c>
      <c r="D70">
        <f>INDEX(BallAssignments,MATCH(A70,CPUPinAssignments!$B$9:$B$204,0),10)</f>
        <v>13</v>
      </c>
      <c r="E70" t="s">
        <v>507</v>
      </c>
      <c r="F70" t="s">
        <v>427</v>
      </c>
      <c r="G70">
        <v>17</v>
      </c>
      <c r="H70">
        <v>25</v>
      </c>
      <c r="K70" t="s">
        <v>1428</v>
      </c>
      <c r="L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0" t="str">
        <f>IFERROR(INDEX(PertecSignals[],MATCH(TeensyPinTable[[#This Row],[My Design]],PertecSignals[Signal Name],0),4),"")</f>
        <v/>
      </c>
    </row>
    <row r="71" spans="1:13" x14ac:dyDescent="0.3">
      <c r="A71" t="s">
        <v>501</v>
      </c>
      <c r="B71" t="str">
        <f>INDEX(BallAssignments,MATCH(A71,CPUPinAssignments!$B$9:$B$204,0),1)</f>
        <v>GPIO_AD_B1_14</v>
      </c>
      <c r="C71">
        <f>INDEX(BallAssignments,MATCH(A71,CPUPinAssignments!$B$9:$B$204,0),9)</f>
        <v>1</v>
      </c>
      <c r="D71">
        <f>INDEX(BallAssignments,MATCH(A71,CPUPinAssignments!$B$9:$B$204,0),10)</f>
        <v>30</v>
      </c>
      <c r="E71" t="s">
        <v>508</v>
      </c>
      <c r="F71" t="s">
        <v>427</v>
      </c>
      <c r="G71">
        <v>18</v>
      </c>
      <c r="H71">
        <v>26</v>
      </c>
      <c r="K71" t="s">
        <v>804</v>
      </c>
      <c r="L71" s="3" t="str">
        <f>IFERROR(CONCATENATE(INDEX(PertecSignals[],MATCH(TeensyPinTable[[#This Row],[My Design]],PertecSignals[Signal Name],0),5),":",INDEX(PertecSignals[],MATCH(TeensyPinTable[[#This Row],[My Design]],PertecSignals[Signal Name],0),6)),"")</f>
        <v>P1:12</v>
      </c>
      <c r="M71" t="str">
        <f>IFERROR(INDEX(PertecSignals[],MATCH(TeensyPinTable[[#This Row],[My Design]],PertecSignals[Signal Name],0),4),"")</f>
        <v>OUT1a</v>
      </c>
    </row>
    <row r="72" spans="1:13" x14ac:dyDescent="0.3">
      <c r="A72" t="s">
        <v>502</v>
      </c>
      <c r="B72" t="str">
        <f>INDEX(BallAssignments,MATCH(A72,CPUPinAssignments!$B$9:$B$204,0),1)</f>
        <v>GPIO_AD_B1_15</v>
      </c>
      <c r="C72">
        <f>INDEX(BallAssignments,MATCH(A72,CPUPinAssignments!$B$9:$B$204,0),9)</f>
        <v>1</v>
      </c>
      <c r="D72">
        <f>INDEX(BallAssignments,MATCH(A72,CPUPinAssignments!$B$9:$B$204,0),10)</f>
        <v>31</v>
      </c>
      <c r="E72" t="s">
        <v>509</v>
      </c>
      <c r="F72" t="s">
        <v>427</v>
      </c>
      <c r="G72">
        <v>19</v>
      </c>
      <c r="H72">
        <v>27</v>
      </c>
      <c r="K72" t="s">
        <v>802</v>
      </c>
      <c r="L72" s="3" t="str">
        <f>IFERROR(CONCATENATE(INDEX(PertecSignals[],MATCH(TeensyPinTable[[#This Row],[My Design]],PertecSignals[Signal Name],0),5),":",INDEX(PertecSignals[],MATCH(TeensyPinTable[[#This Row],[My Design]],PertecSignals[Signal Name],0),6)),"")</f>
        <v>P1:10</v>
      </c>
      <c r="M72" t="str">
        <f>IFERROR(INDEX(PertecSignals[],MATCH(TeensyPinTable[[#This Row],[My Design]],PertecSignals[Signal Name],0),4),"")</f>
        <v>OUT1a</v>
      </c>
    </row>
    <row r="73" spans="1:13" x14ac:dyDescent="0.3">
      <c r="A73" t="s">
        <v>246</v>
      </c>
      <c r="B73" t="str">
        <f>INDEX(BallAssignments,MATCH(A73,CPUPinAssignments!$B$9:$B$204,0),1)</f>
        <v>GPIO_EMC_32</v>
      </c>
      <c r="C73">
        <f>INDEX(BallAssignments,MATCH(A73,CPUPinAssignments!$B$9:$B$204,0),9)</f>
        <v>3</v>
      </c>
      <c r="D73">
        <f>INDEX(BallAssignments,MATCH(A73,CPUPinAssignments!$B$9:$B$204,0),10)</f>
        <v>18</v>
      </c>
      <c r="E73" t="s">
        <v>510</v>
      </c>
      <c r="F73" t="s">
        <v>427</v>
      </c>
      <c r="G73">
        <v>20</v>
      </c>
      <c r="H73">
        <v>28</v>
      </c>
      <c r="K73" t="s">
        <v>784</v>
      </c>
      <c r="L73" s="3" t="str">
        <f>IFERROR(CONCATENATE(INDEX(PertecSignals[],MATCH(TeensyPinTable[[#This Row],[My Design]],PertecSignals[Signal Name],0),5),":",INDEX(PertecSignals[],MATCH(TeensyPinTable[[#This Row],[My Design]],PertecSignals[Signal Name],0),6)),"")</f>
        <v>P2:4</v>
      </c>
      <c r="M73" t="str">
        <f>IFERROR(INDEX(PertecSignals[],MATCH(TeensyPinTable[[#This Row],[My Design]],PertecSignals[Signal Name],0),4),"")</f>
        <v>IN5a</v>
      </c>
    </row>
    <row r="74" spans="1:13" x14ac:dyDescent="0.3">
      <c r="A74" t="s">
        <v>243</v>
      </c>
      <c r="B74" t="str">
        <f>INDEX(BallAssignments,MATCH(A74,CPUPinAssignments!$B$9:$B$204,0),1)</f>
        <v>GPIO_EMC_31</v>
      </c>
      <c r="C74">
        <f>INDEX(BallAssignments,MATCH(A74,CPUPinAssignments!$B$9:$B$204,0),9)</f>
        <v>4</v>
      </c>
      <c r="D74">
        <f>INDEX(BallAssignments,MATCH(A74,CPUPinAssignments!$B$9:$B$204,0),10)</f>
        <v>31</v>
      </c>
      <c r="E74" t="s">
        <v>511</v>
      </c>
      <c r="F74" t="s">
        <v>427</v>
      </c>
      <c r="G74">
        <v>21</v>
      </c>
      <c r="H74">
        <v>29</v>
      </c>
      <c r="L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4" t="str">
        <f>IFERROR(INDEX(PertecSignals[],MATCH(TeensyPinTable[[#This Row],[My Design]],PertecSignals[Signal Name],0),4),"")</f>
        <v/>
      </c>
    </row>
    <row r="75" spans="1:13" x14ac:dyDescent="0.3">
      <c r="A75" t="s">
        <v>261</v>
      </c>
      <c r="B75" t="str">
        <f>INDEX(BallAssignments,MATCH(A75,CPUPinAssignments!$B$9:$B$204,0),1)</f>
        <v>GPIO_EMC_37</v>
      </c>
      <c r="C75">
        <f>INDEX(BallAssignments,MATCH(A75,CPUPinAssignments!$B$9:$B$204,0),9)</f>
        <v>3</v>
      </c>
      <c r="D75">
        <f>INDEX(BallAssignments,MATCH(A75,CPUPinAssignments!$B$9:$B$204,0),10)</f>
        <v>23</v>
      </c>
      <c r="E75" t="s">
        <v>512</v>
      </c>
      <c r="F75" t="s">
        <v>427</v>
      </c>
      <c r="G75">
        <v>22</v>
      </c>
      <c r="H75">
        <v>30</v>
      </c>
      <c r="K75" t="s">
        <v>834</v>
      </c>
      <c r="L75" s="3" t="str">
        <f>IFERROR(CONCATENATE(INDEX(PertecSignals[],MATCH(TeensyPinTable[[#This Row],[My Design]],PertecSignals[Signal Name],0),5),":",INDEX(PertecSignals[],MATCH(TeensyPinTable[[#This Row],[My Design]],PertecSignals[Signal Name],0),6)),"")</f>
        <v>P2:24</v>
      </c>
      <c r="M75" t="str">
        <f>IFERROR(INDEX(PertecSignals[],MATCH(TeensyPinTable[[#This Row],[My Design]],PertecSignals[Signal Name],0),4),"")</f>
        <v>OUT2a</v>
      </c>
    </row>
    <row r="76" spans="1:13" x14ac:dyDescent="0.3">
      <c r="A76" t="s">
        <v>258</v>
      </c>
      <c r="B76" t="str">
        <f>INDEX(BallAssignments,MATCH(A76,CPUPinAssignments!$B$9:$B$204,0),1)</f>
        <v>GPIO_EMC_36</v>
      </c>
      <c r="C76">
        <f>INDEX(BallAssignments,MATCH(A76,CPUPinAssignments!$B$9:$B$204,0),9)</f>
        <v>3</v>
      </c>
      <c r="D76">
        <f>INDEX(BallAssignments,MATCH(A76,CPUPinAssignments!$B$9:$B$204,0),10)</f>
        <v>22</v>
      </c>
      <c r="E76" t="s">
        <v>513</v>
      </c>
      <c r="F76" t="s">
        <v>427</v>
      </c>
      <c r="G76">
        <v>23</v>
      </c>
      <c r="H76">
        <v>31</v>
      </c>
      <c r="K76" t="s">
        <v>768</v>
      </c>
      <c r="L76" s="3" t="str">
        <f>IFERROR(CONCATENATE(INDEX(PertecSignals[],MATCH(TeensyPinTable[[#This Row],[My Design]],PertecSignals[Signal Name],0),5),":",INDEX(PertecSignals[],MATCH(TeensyPinTable[[#This Row],[My Design]],PertecSignals[Signal Name],0),6)),"")</f>
        <v>P2:22</v>
      </c>
      <c r="M76" t="str">
        <f>IFERROR(INDEX(PertecSignals[],MATCH(TeensyPinTable[[#This Row],[My Design]],PertecSignals[Signal Name],0),4),"")</f>
        <v>IN3a</v>
      </c>
    </row>
    <row r="77" spans="1:13" x14ac:dyDescent="0.3">
      <c r="A77" t="s">
        <v>89</v>
      </c>
      <c r="B77" t="str">
        <f>INDEX(BallAssignments,MATCH(A77,CPUPinAssignments!$B$9:$B$204,0),1)</f>
        <v>GPIO_B0_12</v>
      </c>
      <c r="C77">
        <f>INDEX(BallAssignments,MATCH(A77,CPUPinAssignments!$B$9:$B$204,0),9)</f>
        <v>2</v>
      </c>
      <c r="D77">
        <f>INDEX(BallAssignments,MATCH(A77,CPUPinAssignments!$B$9:$B$204,0),10)</f>
        <v>12</v>
      </c>
      <c r="E77" t="s">
        <v>514</v>
      </c>
      <c r="F77" t="s">
        <v>427</v>
      </c>
      <c r="G77">
        <v>24</v>
      </c>
      <c r="H77">
        <v>32</v>
      </c>
      <c r="K77" t="s">
        <v>832</v>
      </c>
      <c r="L77" s="3" t="str">
        <f>IFERROR(CONCATENATE(INDEX(PertecSignals[],MATCH(TeensyPinTable[[#This Row],[My Design]],PertecSignals[Signal Name],0),5),":",INDEX(PertecSignals[],MATCH(TeensyPinTable[[#This Row],[My Design]],PertecSignals[Signal Name],0),6)),"")</f>
        <v>P1:42</v>
      </c>
      <c r="M77" t="str">
        <f>IFERROR(INDEX(PertecSignals[],MATCH(TeensyPinTable[[#This Row],[My Design]],PertecSignals[Signal Name],0),4),"")</f>
        <v>OUT2a</v>
      </c>
    </row>
    <row r="78" spans="1:13" x14ac:dyDescent="0.3">
      <c r="A78" t="s">
        <v>222</v>
      </c>
      <c r="B78" t="str">
        <f>INDEX(BallAssignments,MATCH(A78,CPUPinAssignments!$B$9:$B$204,0),1)</f>
        <v>GPIO_EMC_24</v>
      </c>
      <c r="C78">
        <f>INDEX(BallAssignments,MATCH(A78,CPUPinAssignments!$B$9:$B$204,0),9)</f>
        <v>4</v>
      </c>
      <c r="D78">
        <f>INDEX(BallAssignments,MATCH(A78,CPUPinAssignments!$B$9:$B$204,0),10)</f>
        <v>24</v>
      </c>
      <c r="E78" t="s">
        <v>437</v>
      </c>
      <c r="F78" t="s">
        <v>570</v>
      </c>
      <c r="G78" t="s">
        <v>571</v>
      </c>
      <c r="H78">
        <v>48</v>
      </c>
      <c r="I78" t="s">
        <v>710</v>
      </c>
      <c r="J78" t="s">
        <v>703</v>
      </c>
      <c r="L7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8" t="str">
        <f>IFERROR(INDEX(PertecSignals[],MATCH(TeensyPinTable[[#This Row],[My Design]],PertecSignals[Signal Name],0),4),"")</f>
        <v/>
      </c>
    </row>
    <row r="79" spans="1:13" x14ac:dyDescent="0.3">
      <c r="A79" t="s">
        <v>231</v>
      </c>
      <c r="B79" t="str">
        <f>INDEX(BallAssignments,MATCH(A79,CPUPinAssignments!$B$9:$B$204,0),1)</f>
        <v>GPIO_EMC_27</v>
      </c>
      <c r="C79">
        <f>INDEX(BallAssignments,MATCH(A79,CPUPinAssignments!$B$9:$B$204,0),9)</f>
        <v>4</v>
      </c>
      <c r="D79">
        <f>INDEX(BallAssignments,MATCH(A79,CPUPinAssignments!$B$9:$B$204,0),10)</f>
        <v>27</v>
      </c>
      <c r="E79" t="s">
        <v>440</v>
      </c>
      <c r="F79" t="s">
        <v>577</v>
      </c>
      <c r="G79" t="s">
        <v>574</v>
      </c>
      <c r="H79">
        <v>49</v>
      </c>
      <c r="I79" t="s">
        <v>711</v>
      </c>
      <c r="J79" t="s">
        <v>703</v>
      </c>
      <c r="L7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9" t="str">
        <f>IFERROR(INDEX(PertecSignals[],MATCH(TeensyPinTable[[#This Row],[My Design]],PertecSignals[Signal Name],0),4),"")</f>
        <v/>
      </c>
    </row>
    <row r="80" spans="1:13" x14ac:dyDescent="0.3">
      <c r="A80" t="s">
        <v>234</v>
      </c>
      <c r="B80" t="str">
        <f>INDEX(BallAssignments,MATCH(A80,CPUPinAssignments!$B$9:$B$204,0),1)</f>
        <v>GPIO_EMC_28</v>
      </c>
      <c r="C80">
        <f>INDEX(BallAssignments,MATCH(A80,CPUPinAssignments!$B$9:$B$204,0),9)</f>
        <v>4</v>
      </c>
      <c r="D80">
        <f>INDEX(BallAssignments,MATCH(A80,CPUPinAssignments!$B$9:$B$204,0),10)</f>
        <v>28</v>
      </c>
      <c r="E80" t="s">
        <v>441</v>
      </c>
      <c r="F80" t="s">
        <v>577</v>
      </c>
      <c r="G80" t="s">
        <v>575</v>
      </c>
      <c r="H80">
        <v>50</v>
      </c>
      <c r="I80" t="s">
        <v>713</v>
      </c>
      <c r="J80" t="s">
        <v>703</v>
      </c>
      <c r="L8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0" t="str">
        <f>IFERROR(INDEX(PertecSignals[],MATCH(TeensyPinTable[[#This Row],[My Design]],PertecSignals[Signal Name],0),4),"")</f>
        <v/>
      </c>
    </row>
    <row r="81" spans="1:13" x14ac:dyDescent="0.3">
      <c r="A81" t="s">
        <v>228</v>
      </c>
      <c r="B81" t="str">
        <f>INDEX(BallAssignments,MATCH(A81,CPUPinAssignments!$B$9:$B$204,0),1)</f>
        <v>GPIO_EMC_26</v>
      </c>
      <c r="C81">
        <f>INDEX(BallAssignments,MATCH(A81,CPUPinAssignments!$B$9:$B$204,0),9)</f>
        <v>4</v>
      </c>
      <c r="D81">
        <f>INDEX(BallAssignments,MATCH(A81,CPUPinAssignments!$B$9:$B$204,0),10)</f>
        <v>26</v>
      </c>
      <c r="E81" t="s">
        <v>439</v>
      </c>
      <c r="F81" t="s">
        <v>577</v>
      </c>
      <c r="G81" t="s">
        <v>573</v>
      </c>
      <c r="H81">
        <v>52</v>
      </c>
      <c r="I81" t="s">
        <v>714</v>
      </c>
      <c r="J81" t="s">
        <v>703</v>
      </c>
      <c r="L8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1" t="str">
        <f>IFERROR(INDEX(PertecSignals[],MATCH(TeensyPinTable[[#This Row],[My Design]],PertecSignals[Signal Name],0),4),"")</f>
        <v/>
      </c>
    </row>
    <row r="82" spans="1:13" x14ac:dyDescent="0.3">
      <c r="A82" t="s">
        <v>225</v>
      </c>
      <c r="B82" t="str">
        <f>INDEX(BallAssignments,MATCH(A82,CPUPinAssignments!$B$9:$B$204,0),1)</f>
        <v>GPIO_EMC_25</v>
      </c>
      <c r="C82">
        <f>INDEX(BallAssignments,MATCH(A82,CPUPinAssignments!$B$9:$B$204,0),9)</f>
        <v>4</v>
      </c>
      <c r="D82">
        <f>INDEX(BallAssignments,MATCH(A82,CPUPinAssignments!$B$9:$B$204,0),10)</f>
        <v>25</v>
      </c>
      <c r="E82" t="s">
        <v>438</v>
      </c>
      <c r="F82" t="s">
        <v>577</v>
      </c>
      <c r="G82" t="s">
        <v>572</v>
      </c>
      <c r="H82">
        <v>53</v>
      </c>
      <c r="I82" t="s">
        <v>716</v>
      </c>
      <c r="J82" t="s">
        <v>703</v>
      </c>
      <c r="L8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2" t="str">
        <f>IFERROR(INDEX(PertecSignals[],MATCH(TeensyPinTable[[#This Row],[My Design]],PertecSignals[Signal Name],0),4),"")</f>
        <v/>
      </c>
    </row>
    <row r="83" spans="1:13" x14ac:dyDescent="0.3">
      <c r="A83" t="s">
        <v>237</v>
      </c>
      <c r="B83" t="str">
        <f>INDEX(BallAssignments,MATCH(A83,CPUPinAssignments!$B$9:$B$204,0),1)</f>
        <v>GPIO_EMC_29</v>
      </c>
      <c r="C83">
        <f>INDEX(BallAssignments,MATCH(A83,CPUPinAssignments!$B$9:$B$204,0),9)</f>
        <v>4</v>
      </c>
      <c r="D83">
        <f>INDEX(BallAssignments,MATCH(A83,CPUPinAssignments!$B$9:$B$204,0),10)</f>
        <v>29</v>
      </c>
      <c r="E83" t="s">
        <v>442</v>
      </c>
      <c r="F83" t="s">
        <v>577</v>
      </c>
      <c r="G83" t="s">
        <v>576</v>
      </c>
      <c r="H83">
        <v>54</v>
      </c>
      <c r="I83" t="s">
        <v>715</v>
      </c>
      <c r="J83" t="s">
        <v>703</v>
      </c>
      <c r="L8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3" t="str">
        <f>IFERROR(INDEX(PertecSignals[],MATCH(TeensyPinTable[[#This Row],[My Design]],PertecSignals[Signal Name],0),4),"")</f>
        <v/>
      </c>
    </row>
    <row r="84" spans="1:13" x14ac:dyDescent="0.3">
      <c r="A84" t="s">
        <v>92</v>
      </c>
      <c r="B84" t="str">
        <f>INDEX(BallAssignments,MATCH(A84,CPUPinAssignments!$B$9:$B$204,0),1)</f>
        <v>GPIO_B0_13</v>
      </c>
      <c r="C84">
        <f>INDEX(BallAssignments,MATCH(A84,CPUPinAssignments!$B$9:$B$204,0),9)</f>
        <v>2</v>
      </c>
      <c r="D84">
        <f>INDEX(BallAssignments,MATCH(A84,CPUPinAssignments!$B$9:$B$204,0),10)</f>
        <v>13</v>
      </c>
      <c r="E84" t="s">
        <v>461</v>
      </c>
      <c r="F84" t="s">
        <v>667</v>
      </c>
      <c r="G84" t="s">
        <v>586</v>
      </c>
      <c r="L8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4" t="str">
        <f>IFERROR(INDEX(PertecSignals[],MATCH(TeensyPinTable[[#This Row],[My Design]],PertecSignals[Signal Name],0),4),"")</f>
        <v/>
      </c>
    </row>
    <row r="85" spans="1:13" x14ac:dyDescent="0.3">
      <c r="A85" t="s">
        <v>44</v>
      </c>
      <c r="B85" t="str">
        <f>INDEX(BallAssignments,MATCH(A85,CPUPinAssignments!$B$9:$B$204,0),1)</f>
        <v>GPIO_AD_B0_08</v>
      </c>
      <c r="C85" t="str">
        <f>INDEX(BallAssignments,MATCH(A85,CPUPinAssignments!$B$9:$B$204,0),9)</f>
        <v/>
      </c>
      <c r="D85" t="str">
        <f>INDEX(BallAssignments,MATCH(A85,CPUPinAssignments!$B$9:$B$204,0),10)</f>
        <v/>
      </c>
      <c r="E85" t="s">
        <v>457</v>
      </c>
      <c r="F85" t="s">
        <v>667</v>
      </c>
      <c r="G85" t="s">
        <v>582</v>
      </c>
      <c r="I85" t="s">
        <v>695</v>
      </c>
      <c r="J85" t="s">
        <v>32</v>
      </c>
      <c r="L8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5" t="str">
        <f>IFERROR(INDEX(PertecSignals[],MATCH(TeensyPinTable[[#This Row],[My Design]],PertecSignals[Signal Name],0),4),"")</f>
        <v/>
      </c>
    </row>
    <row r="86" spans="1:13" x14ac:dyDescent="0.3">
      <c r="A86" t="s">
        <v>153</v>
      </c>
      <c r="B86" t="str">
        <f>INDEX(BallAssignments,MATCH(A86,CPUPinAssignments!$B$9:$B$204,0),1)</f>
        <v>GPIO_EMC_01</v>
      </c>
      <c r="C86">
        <f>INDEX(BallAssignments,MATCH(A86,CPUPinAssignments!$B$9:$B$204,0),9)</f>
        <v>4</v>
      </c>
      <c r="D86">
        <f>INDEX(BallAssignments,MATCH(A86,CPUPinAssignments!$B$9:$B$204,0),10)</f>
        <v>1</v>
      </c>
      <c r="E86" t="s">
        <v>460</v>
      </c>
      <c r="F86" t="s">
        <v>667</v>
      </c>
      <c r="G86" t="s">
        <v>585</v>
      </c>
      <c r="I86" t="s">
        <v>700</v>
      </c>
      <c r="J86" t="s">
        <v>701</v>
      </c>
      <c r="L8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6" t="str">
        <f>IFERROR(INDEX(PertecSignals[],MATCH(TeensyPinTable[[#This Row],[My Design]],PertecSignals[Signal Name],0),4),"")</f>
        <v/>
      </c>
    </row>
    <row r="87" spans="1:13" x14ac:dyDescent="0.3">
      <c r="A87" t="s">
        <v>450</v>
      </c>
      <c r="B87" t="str">
        <f>INDEX(BallAssignments,MATCH(A87,CPUPinAssignments!$B$9:$B$204,0),1)</f>
        <v>DCDC_PSWITCH</v>
      </c>
      <c r="C87" t="str">
        <f>INDEX(BallAssignments,MATCH(A87,CPUPinAssignments!$B$9:$B$204,0),9)</f>
        <v/>
      </c>
      <c r="D87" t="str">
        <f>INDEX(BallAssignments,MATCH(A87,CPUPinAssignments!$B$9:$B$204,0),10)</f>
        <v/>
      </c>
      <c r="E87" t="s">
        <v>462</v>
      </c>
      <c r="F87" t="s">
        <v>667</v>
      </c>
      <c r="G87" t="s">
        <v>588</v>
      </c>
      <c r="L8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7" t="str">
        <f>IFERROR(INDEX(PertecSignals[],MATCH(TeensyPinTable[[#This Row],[My Design]],PertecSignals[Signal Name],0),4),"")</f>
        <v/>
      </c>
    </row>
    <row r="88" spans="1:13" x14ac:dyDescent="0.3">
      <c r="A88" t="s">
        <v>53</v>
      </c>
      <c r="B88" t="str">
        <f>INDEX(BallAssignments,MATCH(A88,CPUPinAssignments!$B$9:$B$204,0),1)</f>
        <v>GPIO_AD_B0_11</v>
      </c>
      <c r="C88" t="str">
        <f>INDEX(BallAssignments,MATCH(A88,CPUPinAssignments!$B$9:$B$204,0),9)</f>
        <v/>
      </c>
      <c r="D88" t="str">
        <f>INDEX(BallAssignments,MATCH(A88,CPUPinAssignments!$B$9:$B$204,0),10)</f>
        <v/>
      </c>
      <c r="E88" t="s">
        <v>463</v>
      </c>
      <c r="F88" t="s">
        <v>667</v>
      </c>
      <c r="G88" t="s">
        <v>588</v>
      </c>
      <c r="I88" t="s">
        <v>698</v>
      </c>
      <c r="J88" t="s">
        <v>32</v>
      </c>
      <c r="L8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8" t="str">
        <f>IFERROR(INDEX(PertecSignals[],MATCH(TeensyPinTable[[#This Row],[My Design]],PertecSignals[Signal Name],0),4),"")</f>
        <v/>
      </c>
    </row>
    <row r="89" spans="1:13" x14ac:dyDescent="0.3">
      <c r="A89" t="s">
        <v>31</v>
      </c>
      <c r="B89" t="str">
        <f>INDEX(BallAssignments,MATCH(A89,CPUPinAssignments!$B$9:$B$204,0),1)</f>
        <v>GPIO_AD_B0_04</v>
      </c>
      <c r="C89" t="str">
        <f>INDEX(BallAssignments,MATCH(A89,CPUPinAssignments!$B$9:$B$204,0),9)</f>
        <v/>
      </c>
      <c r="D89" t="str">
        <f>INDEX(BallAssignments,MATCH(A89,CPUPinAssignments!$B$9:$B$204,0),10)</f>
        <v/>
      </c>
      <c r="E89" t="s">
        <v>454</v>
      </c>
      <c r="F89" t="s">
        <v>667</v>
      </c>
      <c r="G89" t="s">
        <v>579</v>
      </c>
      <c r="I89" t="s">
        <v>692</v>
      </c>
      <c r="J89" t="s">
        <v>32</v>
      </c>
      <c r="L8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9" t="str">
        <f>IFERROR(INDEX(PertecSignals[],MATCH(TeensyPinTable[[#This Row],[My Design]],PertecSignals[Signal Name],0),4),"")</f>
        <v/>
      </c>
    </row>
    <row r="90" spans="1:13" x14ac:dyDescent="0.3">
      <c r="A90" t="s">
        <v>38</v>
      </c>
      <c r="B90" t="str">
        <f>INDEX(BallAssignments,MATCH(A90,CPUPinAssignments!$B$9:$B$204,0),1)</f>
        <v>GPIO_AD_B0_06</v>
      </c>
      <c r="C90" t="str">
        <f>INDEX(BallAssignments,MATCH(A90,CPUPinAssignments!$B$9:$B$204,0),9)</f>
        <v/>
      </c>
      <c r="D90" t="str">
        <f>INDEX(BallAssignments,MATCH(A90,CPUPinAssignments!$B$9:$B$204,0),10)</f>
        <v/>
      </c>
      <c r="E90" t="s">
        <v>455</v>
      </c>
      <c r="F90" t="s">
        <v>667</v>
      </c>
      <c r="G90" t="s">
        <v>580</v>
      </c>
      <c r="I90" t="s">
        <v>693</v>
      </c>
      <c r="J90" t="s">
        <v>32</v>
      </c>
      <c r="L9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0" t="str">
        <f>IFERROR(INDEX(PertecSignals[],MATCH(TeensyPinTable[[#This Row],[My Design]],PertecSignals[Signal Name],0),4),"")</f>
        <v/>
      </c>
    </row>
    <row r="91" spans="1:13" x14ac:dyDescent="0.3">
      <c r="A91" t="s">
        <v>50</v>
      </c>
      <c r="B91" t="str">
        <f>INDEX(BallAssignments,MATCH(A91,CPUPinAssignments!$B$9:$B$204,0),1)</f>
        <v>GPIO_AD_B0_10</v>
      </c>
      <c r="C91" t="str">
        <f>INDEX(BallAssignments,MATCH(A91,CPUPinAssignments!$B$9:$B$204,0),9)</f>
        <v/>
      </c>
      <c r="D91" t="str">
        <f>INDEX(BallAssignments,MATCH(A91,CPUPinAssignments!$B$9:$B$204,0),10)</f>
        <v/>
      </c>
      <c r="E91" t="s">
        <v>459</v>
      </c>
      <c r="F91" t="s">
        <v>667</v>
      </c>
      <c r="G91" t="s">
        <v>584</v>
      </c>
      <c r="I91" t="s">
        <v>697</v>
      </c>
      <c r="J91" t="s">
        <v>32</v>
      </c>
      <c r="L9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1" t="str">
        <f>IFERROR(INDEX(PertecSignals[],MATCH(TeensyPinTable[[#This Row],[My Design]],PertecSignals[Signal Name],0),4),"")</f>
        <v/>
      </c>
    </row>
    <row r="92" spans="1:13" x14ac:dyDescent="0.3">
      <c r="A92" t="s">
        <v>47</v>
      </c>
      <c r="B92" t="str">
        <f>INDEX(BallAssignments,MATCH(A92,CPUPinAssignments!$B$9:$B$204,0),1)</f>
        <v>GPIO_AD_B0_09</v>
      </c>
      <c r="C92" t="str">
        <f>INDEX(BallAssignments,MATCH(A92,CPUPinAssignments!$B$9:$B$204,0),9)</f>
        <v/>
      </c>
      <c r="D92" t="str">
        <f>INDEX(BallAssignments,MATCH(A92,CPUPinAssignments!$B$9:$B$204,0),10)</f>
        <v/>
      </c>
      <c r="E92" t="s">
        <v>458</v>
      </c>
      <c r="F92" t="s">
        <v>667</v>
      </c>
      <c r="G92" t="s">
        <v>583</v>
      </c>
      <c r="I92" t="s">
        <v>696</v>
      </c>
      <c r="J92" t="s">
        <v>32</v>
      </c>
      <c r="L9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2" t="str">
        <f>IFERROR(INDEX(PertecSignals[],MATCH(TeensyPinTable[[#This Row],[My Design]],PertecSignals[Signal Name],0),4),"")</f>
        <v/>
      </c>
    </row>
    <row r="93" spans="1:13" x14ac:dyDescent="0.3">
      <c r="A93" t="s">
        <v>41</v>
      </c>
      <c r="B93" t="str">
        <f>INDEX(BallAssignments,MATCH(A93,CPUPinAssignments!$B$9:$B$204,0),1)</f>
        <v>GPIO_AD_B0_07</v>
      </c>
      <c r="C93" t="str">
        <f>INDEX(BallAssignments,MATCH(A93,CPUPinAssignments!$B$9:$B$204,0),9)</f>
        <v/>
      </c>
      <c r="D93" t="str">
        <f>INDEX(BallAssignments,MATCH(A93,CPUPinAssignments!$B$9:$B$204,0),10)</f>
        <v/>
      </c>
      <c r="E93" t="s">
        <v>456</v>
      </c>
      <c r="F93" t="s">
        <v>667</v>
      </c>
      <c r="G93" t="s">
        <v>581</v>
      </c>
      <c r="I93" t="s">
        <v>694</v>
      </c>
      <c r="J93" t="s">
        <v>32</v>
      </c>
      <c r="L9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3" t="str">
        <f>IFERROR(INDEX(PertecSignals[],MATCH(TeensyPinTable[[#This Row],[My Design]],PertecSignals[Signal Name],0),4),"")</f>
        <v/>
      </c>
    </row>
    <row r="94" spans="1:13" x14ac:dyDescent="0.3">
      <c r="A94" t="s">
        <v>342</v>
      </c>
      <c r="B94" t="str">
        <f>INDEX(BallAssignments,MATCH(A94,CPUPinAssignments!$B$9:$B$204,0),1)</f>
        <v>POR_B</v>
      </c>
      <c r="C94" t="str">
        <f>INDEX(BallAssignments,MATCH(A94,CPUPinAssignments!$B$9:$B$204,0),9)</f>
        <v/>
      </c>
      <c r="D94" t="str">
        <f>INDEX(BallAssignments,MATCH(A94,CPUPinAssignments!$B$9:$B$204,0),10)</f>
        <v/>
      </c>
      <c r="E94" t="s">
        <v>341</v>
      </c>
      <c r="F94" t="s">
        <v>667</v>
      </c>
      <c r="G94" t="s">
        <v>587</v>
      </c>
      <c r="I94" t="s">
        <v>699</v>
      </c>
      <c r="J94" t="s">
        <v>32</v>
      </c>
      <c r="L9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4" t="str">
        <f>IFERROR(INDEX(PertecSignals[],MATCH(TeensyPinTable[[#This Row],[My Design]],PertecSignals[Signal Name],0),4),"")</f>
        <v/>
      </c>
    </row>
    <row r="95" spans="1:13" x14ac:dyDescent="0.3">
      <c r="A95" t="s">
        <v>314</v>
      </c>
      <c r="B95" t="str">
        <f>INDEX(BallAssignments,MATCH(A95,CPUPinAssignments!$B$9:$B$204,0),1)</f>
        <v>GPIO_SD_B1_06</v>
      </c>
      <c r="C95">
        <f>INDEX(BallAssignments,MATCH(A95,CPUPinAssignments!$B$9:$B$204,0),9)</f>
        <v>3</v>
      </c>
      <c r="D95">
        <f>INDEX(BallAssignments,MATCH(A95,CPUPinAssignments!$B$9:$B$204,0),10)</f>
        <v>6</v>
      </c>
      <c r="E95" t="s">
        <v>444</v>
      </c>
      <c r="F95" t="s">
        <v>668</v>
      </c>
      <c r="G95" t="s">
        <v>571</v>
      </c>
      <c r="I95" t="s">
        <v>685</v>
      </c>
      <c r="J95" t="s">
        <v>686</v>
      </c>
      <c r="L9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5" t="str">
        <f>IFERROR(INDEX(PertecSignals[],MATCH(TeensyPinTable[[#This Row],[My Design]],PertecSignals[Signal Name],0),4),"")</f>
        <v/>
      </c>
    </row>
    <row r="96" spans="1:13" x14ac:dyDescent="0.3">
      <c r="A96" t="s">
        <v>323</v>
      </c>
      <c r="B96" t="str">
        <f>INDEX(BallAssignments,MATCH(A96,CPUPinAssignments!$B$9:$B$204,0),1)</f>
        <v>GPIO_SD_B1_09</v>
      </c>
      <c r="C96">
        <f>INDEX(BallAssignments,MATCH(A96,CPUPinAssignments!$B$9:$B$204,0),9)</f>
        <v>3</v>
      </c>
      <c r="D96">
        <f>INDEX(BallAssignments,MATCH(A96,CPUPinAssignments!$B$9:$B$204,0),10)</f>
        <v>9</v>
      </c>
      <c r="E96" t="s">
        <v>447</v>
      </c>
      <c r="F96" t="s">
        <v>668</v>
      </c>
      <c r="G96" t="s">
        <v>574</v>
      </c>
      <c r="I96" t="s">
        <v>689</v>
      </c>
      <c r="J96" t="s">
        <v>686</v>
      </c>
      <c r="L9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6" t="str">
        <f>IFERROR(INDEX(PertecSignals[],MATCH(TeensyPinTable[[#This Row],[My Design]],PertecSignals[Signal Name],0),4),"")</f>
        <v/>
      </c>
    </row>
    <row r="97" spans="1:13" x14ac:dyDescent="0.3">
      <c r="A97" t="s">
        <v>326</v>
      </c>
      <c r="B97" t="str">
        <f>INDEX(BallAssignments,MATCH(A97,CPUPinAssignments!$B$9:$B$204,0),1)</f>
        <v>GPIO_SD_B1_10</v>
      </c>
      <c r="C97">
        <f>INDEX(BallAssignments,MATCH(A97,CPUPinAssignments!$B$9:$B$204,0),9)</f>
        <v>3</v>
      </c>
      <c r="D97">
        <f>INDEX(BallAssignments,MATCH(A97,CPUPinAssignments!$B$9:$B$204,0),10)</f>
        <v>1</v>
      </c>
      <c r="E97" t="s">
        <v>448</v>
      </c>
      <c r="F97" t="s">
        <v>668</v>
      </c>
      <c r="G97" t="s">
        <v>575</v>
      </c>
      <c r="I97" t="s">
        <v>691</v>
      </c>
      <c r="J97" t="s">
        <v>686</v>
      </c>
      <c r="L9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7" t="str">
        <f>IFERROR(INDEX(PertecSignals[],MATCH(TeensyPinTable[[#This Row],[My Design]],PertecSignals[Signal Name],0),4),"")</f>
        <v/>
      </c>
    </row>
    <row r="98" spans="1:13" x14ac:dyDescent="0.3">
      <c r="A98" t="s">
        <v>320</v>
      </c>
      <c r="B98" t="str">
        <f>INDEX(BallAssignments,MATCH(A98,CPUPinAssignments!$B$9:$B$204,0),1)</f>
        <v>GPIO_SD_B1_08</v>
      </c>
      <c r="C98">
        <f>INDEX(BallAssignments,MATCH(A98,CPUPinAssignments!$B$9:$B$204,0),9)</f>
        <v>3</v>
      </c>
      <c r="D98">
        <f>INDEX(BallAssignments,MATCH(A98,CPUPinAssignments!$B$9:$B$204,0),10)</f>
        <v>8</v>
      </c>
      <c r="E98" t="s">
        <v>446</v>
      </c>
      <c r="F98" t="s">
        <v>668</v>
      </c>
      <c r="G98" t="s">
        <v>573</v>
      </c>
      <c r="I98" t="s">
        <v>688</v>
      </c>
      <c r="J98" t="s">
        <v>686</v>
      </c>
      <c r="L9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8" t="str">
        <f>IFERROR(INDEX(PertecSignals[],MATCH(TeensyPinTable[[#This Row],[My Design]],PertecSignals[Signal Name],0),4),"")</f>
        <v/>
      </c>
    </row>
    <row r="99" spans="1:13" x14ac:dyDescent="0.3">
      <c r="A99" t="s">
        <v>317</v>
      </c>
      <c r="B99" t="str">
        <f>INDEX(BallAssignments,MATCH(A99,CPUPinAssignments!$B$9:$B$204,0),1)</f>
        <v>GPIO_SD_B1_07</v>
      </c>
      <c r="C99">
        <f>INDEX(BallAssignments,MATCH(A99,CPUPinAssignments!$B$9:$B$204,0),9)</f>
        <v>3</v>
      </c>
      <c r="D99">
        <f>INDEX(BallAssignments,MATCH(A99,CPUPinAssignments!$B$9:$B$204,0),10)</f>
        <v>7</v>
      </c>
      <c r="E99" t="s">
        <v>445</v>
      </c>
      <c r="F99" t="s">
        <v>668</v>
      </c>
      <c r="G99" t="s">
        <v>572</v>
      </c>
      <c r="I99" t="s">
        <v>687</v>
      </c>
      <c r="J99" t="s">
        <v>686</v>
      </c>
      <c r="L9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9" t="str">
        <f>IFERROR(INDEX(PertecSignals[],MATCH(TeensyPinTable[[#This Row],[My Design]],PertecSignals[Signal Name],0),4),"")</f>
        <v/>
      </c>
    </row>
    <row r="100" spans="1:13" x14ac:dyDescent="0.3">
      <c r="A100" t="s">
        <v>329</v>
      </c>
      <c r="B100" t="str">
        <f>INDEX(BallAssignments,MATCH(A100,CPUPinAssignments!$B$9:$B$204,0),1)</f>
        <v>GPIO_SD_B1_11</v>
      </c>
      <c r="C100">
        <f>INDEX(BallAssignments,MATCH(A100,CPUPinAssignments!$B$9:$B$204,0),9)</f>
        <v>3</v>
      </c>
      <c r="D100">
        <f>INDEX(BallAssignments,MATCH(A100,CPUPinAssignments!$B$9:$B$204,0),10)</f>
        <v>11</v>
      </c>
      <c r="E100" t="s">
        <v>449</v>
      </c>
      <c r="F100" t="s">
        <v>668</v>
      </c>
      <c r="G100" t="s">
        <v>576</v>
      </c>
      <c r="I100" t="s">
        <v>690</v>
      </c>
      <c r="J100" t="s">
        <v>686</v>
      </c>
      <c r="L10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0" t="str">
        <f>IFERROR(INDEX(PertecSignals[],MATCH(TeensyPinTable[[#This Row],[My Design]],PertecSignals[Signal Name],0),4),"")</f>
        <v/>
      </c>
    </row>
    <row r="101" spans="1:13" x14ac:dyDescent="0.3">
      <c r="A101" t="s">
        <v>128</v>
      </c>
      <c r="B101" t="str">
        <f>INDEX(BallAssignments,MATCH(A101,CPUPinAssignments!$B$9:$B$204,0),1)</f>
        <v>GPIO_B1_09</v>
      </c>
      <c r="C101">
        <f>INDEX(BallAssignments,MATCH(A101,CPUPinAssignments!$B$9:$B$204,0),9)</f>
        <v>2</v>
      </c>
      <c r="D101">
        <f>INDEX(BallAssignments,MATCH(A101,CPUPinAssignments!$B$9:$B$204,0),10)</f>
        <v>25</v>
      </c>
      <c r="E101" t="s">
        <v>530</v>
      </c>
      <c r="F101" t="s">
        <v>670</v>
      </c>
      <c r="G101" t="s">
        <v>594</v>
      </c>
      <c r="I101" t="s">
        <v>680</v>
      </c>
      <c r="J101" t="s">
        <v>675</v>
      </c>
      <c r="L10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1" t="str">
        <f>IFERROR(INDEX(PertecSignals[],MATCH(TeensyPinTable[[#This Row],[My Design]],PertecSignals[Signal Name],0),4),"")</f>
        <v/>
      </c>
    </row>
    <row r="102" spans="1:13" x14ac:dyDescent="0.3">
      <c r="A102" t="s">
        <v>131</v>
      </c>
      <c r="B102" t="str">
        <f>INDEX(BallAssignments,MATCH(A102,CPUPinAssignments!$B$9:$B$204,0),1)</f>
        <v>GPIO_B1_10</v>
      </c>
      <c r="C102">
        <f>INDEX(BallAssignments,MATCH(A102,CPUPinAssignments!$B$9:$B$204,0),9)</f>
        <v>2</v>
      </c>
      <c r="D102">
        <f>INDEX(BallAssignments,MATCH(A102,CPUPinAssignments!$B$9:$B$204,0),10)</f>
        <v>26</v>
      </c>
      <c r="E102" t="s">
        <v>531</v>
      </c>
      <c r="F102" t="s">
        <v>670</v>
      </c>
      <c r="G102" t="s">
        <v>595</v>
      </c>
      <c r="I102" t="s">
        <v>681</v>
      </c>
      <c r="J102" t="s">
        <v>675</v>
      </c>
      <c r="L10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2" t="str">
        <f>IFERROR(INDEX(PertecSignals[],MATCH(TeensyPinTable[[#This Row],[My Design]],PertecSignals[Signal Name],0),4),"")</f>
        <v/>
      </c>
    </row>
    <row r="103" spans="1:13" x14ac:dyDescent="0.3">
      <c r="A103" t="s">
        <v>146</v>
      </c>
      <c r="B103" t="str">
        <f>INDEX(BallAssignments,MATCH(A103,CPUPinAssignments!$B$9:$B$204,0),1)</f>
        <v>GPIO_B1_15</v>
      </c>
      <c r="C103">
        <f>INDEX(BallAssignments,MATCH(A103,CPUPinAssignments!$B$9:$B$204,0),9)</f>
        <v>2</v>
      </c>
      <c r="D103">
        <f>INDEX(BallAssignments,MATCH(A103,CPUPinAssignments!$B$9:$B$204,0),10)</f>
        <v>31</v>
      </c>
      <c r="E103" t="s">
        <v>534</v>
      </c>
      <c r="F103" t="s">
        <v>670</v>
      </c>
      <c r="G103" t="s">
        <v>598</v>
      </c>
      <c r="I103" t="s">
        <v>684</v>
      </c>
      <c r="J103" t="s">
        <v>32</v>
      </c>
      <c r="L10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3" t="str">
        <f>IFERROR(INDEX(PertecSignals[],MATCH(TeensyPinTable[[#This Row],[My Design]],PertecSignals[Signal Name],0),4),"")</f>
        <v/>
      </c>
    </row>
    <row r="104" spans="1:13" x14ac:dyDescent="0.3">
      <c r="A104" t="s">
        <v>143</v>
      </c>
      <c r="B104" t="str">
        <f>INDEX(BallAssignments,MATCH(A104,CPUPinAssignments!$B$9:$B$204,0),1)</f>
        <v>GPIO_B1_14</v>
      </c>
      <c r="C104">
        <f>INDEX(BallAssignments,MATCH(A104,CPUPinAssignments!$B$9:$B$204,0),9)</f>
        <v>2</v>
      </c>
      <c r="D104">
        <f>INDEX(BallAssignments,MATCH(A104,CPUPinAssignments!$B$9:$B$204,0),10)</f>
        <v>30</v>
      </c>
      <c r="E104" t="s">
        <v>533</v>
      </c>
      <c r="F104" t="s">
        <v>670</v>
      </c>
      <c r="G104" t="s">
        <v>597</v>
      </c>
      <c r="I104" t="s">
        <v>683</v>
      </c>
      <c r="J104" t="s">
        <v>32</v>
      </c>
      <c r="L10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4" t="str">
        <f>IFERROR(INDEX(PertecSignals[],MATCH(TeensyPinTable[[#This Row],[My Design]],PertecSignals[Signal Name],0),4),"")</f>
        <v/>
      </c>
    </row>
    <row r="105" spans="1:13" x14ac:dyDescent="0.3">
      <c r="A105" t="s">
        <v>116</v>
      </c>
      <c r="B105" t="str">
        <f>INDEX(BallAssignments,MATCH(A105,CPUPinAssignments!$B$9:$B$204,0),1)</f>
        <v>GPIO_B1_05</v>
      </c>
      <c r="C105">
        <f>INDEX(BallAssignments,MATCH(A105,CPUPinAssignments!$B$9:$B$204,0),9)</f>
        <v>2</v>
      </c>
      <c r="D105">
        <f>INDEX(BallAssignments,MATCH(A105,CPUPinAssignments!$B$9:$B$204,0),10)</f>
        <v>21</v>
      </c>
      <c r="E105" t="s">
        <v>526</v>
      </c>
      <c r="F105" t="s">
        <v>670</v>
      </c>
      <c r="G105" t="s">
        <v>590</v>
      </c>
      <c r="I105" t="s">
        <v>676</v>
      </c>
      <c r="J105" t="s">
        <v>675</v>
      </c>
      <c r="L10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5" t="str">
        <f>IFERROR(INDEX(PertecSignals[],MATCH(TeensyPinTable[[#This Row],[My Design]],PertecSignals[Signal Name],0),4),"")</f>
        <v/>
      </c>
    </row>
    <row r="106" spans="1:13" x14ac:dyDescent="0.3">
      <c r="A106" t="s">
        <v>113</v>
      </c>
      <c r="B106" t="str">
        <f>INDEX(BallAssignments,MATCH(A106,CPUPinAssignments!$B$9:$B$204,0),1)</f>
        <v>GPIO_B1_04</v>
      </c>
      <c r="C106">
        <f>INDEX(BallAssignments,MATCH(A106,CPUPinAssignments!$B$9:$B$204,0),9)</f>
        <v>2</v>
      </c>
      <c r="D106">
        <f>INDEX(BallAssignments,MATCH(A106,CPUPinAssignments!$B$9:$B$204,0),10)</f>
        <v>20</v>
      </c>
      <c r="E106" t="s">
        <v>525</v>
      </c>
      <c r="F106" t="s">
        <v>670</v>
      </c>
      <c r="G106" t="s">
        <v>589</v>
      </c>
      <c r="I106" t="s">
        <v>674</v>
      </c>
      <c r="J106" t="s">
        <v>675</v>
      </c>
      <c r="L10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6" t="str">
        <f>IFERROR(INDEX(PertecSignals[],MATCH(TeensyPinTable[[#This Row],[My Design]],PertecSignals[Signal Name],0),4),"")</f>
        <v/>
      </c>
    </row>
    <row r="107" spans="1:13" x14ac:dyDescent="0.3">
      <c r="A107" t="s">
        <v>119</v>
      </c>
      <c r="B107" t="str">
        <f>INDEX(BallAssignments,MATCH(A107,CPUPinAssignments!$B$9:$B$204,0),1)</f>
        <v>GPIO_B1_06</v>
      </c>
      <c r="C107">
        <f>INDEX(BallAssignments,MATCH(A107,CPUPinAssignments!$B$9:$B$204,0),9)</f>
        <v>2</v>
      </c>
      <c r="D107">
        <f>INDEX(BallAssignments,MATCH(A107,CPUPinAssignments!$B$9:$B$204,0),10)</f>
        <v>22</v>
      </c>
      <c r="E107" t="s">
        <v>527</v>
      </c>
      <c r="F107" t="s">
        <v>670</v>
      </c>
      <c r="G107" t="s">
        <v>591</v>
      </c>
      <c r="I107" t="s">
        <v>677</v>
      </c>
      <c r="J107" t="s">
        <v>675</v>
      </c>
      <c r="L10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7" t="str">
        <f>IFERROR(INDEX(PertecSignals[],MATCH(TeensyPinTable[[#This Row],[My Design]],PertecSignals[Signal Name],0),4),"")</f>
        <v/>
      </c>
    </row>
    <row r="108" spans="1:13" x14ac:dyDescent="0.3">
      <c r="A108" t="s">
        <v>134</v>
      </c>
      <c r="B108" t="str">
        <f>INDEX(BallAssignments,MATCH(A108,CPUPinAssignments!$B$9:$B$204,0),1)</f>
        <v>GPIO_B1_11</v>
      </c>
      <c r="C108">
        <f>INDEX(BallAssignments,MATCH(A108,CPUPinAssignments!$B$9:$B$204,0),9)</f>
        <v>2</v>
      </c>
      <c r="D108">
        <f>INDEX(BallAssignments,MATCH(A108,CPUPinAssignments!$B$9:$B$204,0),10)</f>
        <v>27</v>
      </c>
      <c r="E108" t="s">
        <v>532</v>
      </c>
      <c r="F108" t="s">
        <v>670</v>
      </c>
      <c r="G108" t="s">
        <v>596</v>
      </c>
      <c r="I108" t="s">
        <v>682</v>
      </c>
      <c r="J108" t="s">
        <v>675</v>
      </c>
      <c r="L10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8" t="str">
        <f>IFERROR(INDEX(PertecSignals[],MATCH(TeensyPinTable[[#This Row],[My Design]],PertecSignals[Signal Name],0),4),"")</f>
        <v/>
      </c>
    </row>
    <row r="109" spans="1:13" x14ac:dyDescent="0.3">
      <c r="A109" t="s">
        <v>122</v>
      </c>
      <c r="B109" t="str">
        <f>INDEX(BallAssignments,MATCH(A109,CPUPinAssignments!$B$9:$B$204,0),1)</f>
        <v>GPIO_B1_07</v>
      </c>
      <c r="C109">
        <f>INDEX(BallAssignments,MATCH(A109,CPUPinAssignments!$B$9:$B$204,0),9)</f>
        <v>2</v>
      </c>
      <c r="D109">
        <f>INDEX(BallAssignments,MATCH(A109,CPUPinAssignments!$B$9:$B$204,0),10)</f>
        <v>23</v>
      </c>
      <c r="E109" t="s">
        <v>528</v>
      </c>
      <c r="F109" t="s">
        <v>670</v>
      </c>
      <c r="G109" t="s">
        <v>592</v>
      </c>
      <c r="I109" t="s">
        <v>678</v>
      </c>
      <c r="J109" t="s">
        <v>675</v>
      </c>
      <c r="L10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9" t="str">
        <f>IFERROR(INDEX(PertecSignals[],MATCH(TeensyPinTable[[#This Row],[My Design]],PertecSignals[Signal Name],0),4),"")</f>
        <v/>
      </c>
    </row>
    <row r="110" spans="1:13" x14ac:dyDescent="0.3">
      <c r="A110" t="s">
        <v>125</v>
      </c>
      <c r="B110" t="str">
        <f>INDEX(BallAssignments,MATCH(A110,CPUPinAssignments!$B$9:$B$204,0),1)</f>
        <v>GPIO_B1_08</v>
      </c>
      <c r="C110">
        <f>INDEX(BallAssignments,MATCH(A110,CPUPinAssignments!$B$9:$B$204,0),9)</f>
        <v>2</v>
      </c>
      <c r="D110">
        <f>INDEX(BallAssignments,MATCH(A110,CPUPinAssignments!$B$9:$B$204,0),10)</f>
        <v>24</v>
      </c>
      <c r="E110" t="s">
        <v>529</v>
      </c>
      <c r="F110" t="s">
        <v>670</v>
      </c>
      <c r="G110" t="s">
        <v>593</v>
      </c>
      <c r="I110" t="s">
        <v>679</v>
      </c>
      <c r="J110" t="s">
        <v>675</v>
      </c>
      <c r="L11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0" t="str">
        <f>IFERROR(INDEX(PertecSignals[],MATCH(TeensyPinTable[[#This Row],[My Design]],PertecSignals[Signal Name],0),4),"")</f>
        <v/>
      </c>
    </row>
    <row r="111" spans="1:13" x14ac:dyDescent="0.3">
      <c r="A111" t="s">
        <v>98</v>
      </c>
      <c r="B111" t="str">
        <f>INDEX(BallAssignments,MATCH(A111,CPUPinAssignments!$B$9:$B$204,0),1)</f>
        <v>GPIO_B0_15</v>
      </c>
      <c r="C111">
        <f>INDEX(BallAssignments,MATCH(A111,CPUPinAssignments!$B$9:$B$204,0),9)</f>
        <v>2</v>
      </c>
      <c r="D111">
        <f>INDEX(BallAssignments,MATCH(A111,CPUPinAssignments!$B$9:$B$204,0),10)</f>
        <v>15</v>
      </c>
      <c r="E111" t="s">
        <v>536</v>
      </c>
      <c r="F111" t="s">
        <v>670</v>
      </c>
      <c r="G111" t="s">
        <v>600</v>
      </c>
      <c r="L11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1" t="str">
        <f>IFERROR(INDEX(PertecSignals[],MATCH(TeensyPinTable[[#This Row],[My Design]],PertecSignals[Signal Name],0),4),"")</f>
        <v/>
      </c>
    </row>
    <row r="112" spans="1:13" x14ac:dyDescent="0.3">
      <c r="A112" t="s">
        <v>95</v>
      </c>
      <c r="B112" t="str">
        <f>INDEX(BallAssignments,MATCH(A112,CPUPinAssignments!$B$9:$B$204,0),1)</f>
        <v>GPIO_B0_14</v>
      </c>
      <c r="C112">
        <f>INDEX(BallAssignments,MATCH(A112,CPUPinAssignments!$B$9:$B$204,0),9)</f>
        <v>2</v>
      </c>
      <c r="D112">
        <f>INDEX(BallAssignments,MATCH(A112,CPUPinAssignments!$B$9:$B$204,0),10)</f>
        <v>14</v>
      </c>
      <c r="E112" t="s">
        <v>535</v>
      </c>
      <c r="F112" t="s">
        <v>670</v>
      </c>
      <c r="G112" t="s">
        <v>599</v>
      </c>
      <c r="L11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2" t="str">
        <f>IFERROR(INDEX(PertecSignals[],MATCH(TeensyPinTable[[#This Row],[My Design]],PertecSignals[Signal Name],0),4),"")</f>
        <v/>
      </c>
    </row>
    <row r="113" spans="1:13" x14ac:dyDescent="0.3">
      <c r="A113" t="s">
        <v>14</v>
      </c>
      <c r="B113" t="str">
        <f>INDEX(BallAssignments,MATCH(A113,CPUPinAssignments!$B$9:$B$204,0),1)</f>
        <v>GPIO_AD_B0_00</v>
      </c>
      <c r="C113">
        <f>INDEX(BallAssignments,MATCH(A113,CPUPinAssignments!$B$9:$B$204,0),9)</f>
        <v>1</v>
      </c>
      <c r="D113">
        <f>INDEX(BallAssignments,MATCH(A113,CPUPinAssignments!$B$9:$B$204,0),10)</f>
        <v>0</v>
      </c>
      <c r="E113" t="s">
        <v>524</v>
      </c>
      <c r="L11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3" t="str">
        <f>IFERROR(INDEX(PertecSignals[],MATCH(TeensyPinTable[[#This Row],[My Design]],PertecSignals[Signal Name],0),4),"")</f>
        <v/>
      </c>
    </row>
    <row r="114" spans="1:13" x14ac:dyDescent="0.3">
      <c r="A114" t="s">
        <v>270</v>
      </c>
      <c r="B114" t="str">
        <f>INDEX(BallAssignments,MATCH(A114,CPUPinAssignments!$B$9:$B$204,0),1)</f>
        <v>GPIO_EMC_40</v>
      </c>
      <c r="C114">
        <f>INDEX(BallAssignments,MATCH(A114,CPUPinAssignments!$B$9:$B$204,0),9)</f>
        <v>3</v>
      </c>
      <c r="D114">
        <f>INDEX(BallAssignments,MATCH(A114,CPUPinAssignments!$B$9:$B$204,0),10)</f>
        <v>26</v>
      </c>
      <c r="E114" t="s">
        <v>411</v>
      </c>
      <c r="L11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4" t="str">
        <f>IFERROR(INDEX(PertecSignals[],MATCH(TeensyPinTable[[#This Row],[My Design]],PertecSignals[Signal Name],0),4),"")</f>
        <v/>
      </c>
    </row>
    <row r="115" spans="1:13" x14ac:dyDescent="0.3">
      <c r="A115" t="s">
        <v>550</v>
      </c>
      <c r="B115" t="str">
        <f>INDEX(BallAssignments,MATCH(A115,CPUPinAssignments!$B$9:$B$204,0),1)</f>
        <v>DCDC_GND</v>
      </c>
      <c r="C115" t="str">
        <f>INDEX(BallAssignments,MATCH(A115,CPUPinAssignments!$B$9:$B$204,0),9)</f>
        <v/>
      </c>
      <c r="D115" t="str">
        <f>INDEX(BallAssignments,MATCH(A115,CPUPinAssignments!$B$9:$B$204,0),10)</f>
        <v/>
      </c>
      <c r="E115" t="s">
        <v>561</v>
      </c>
      <c r="L11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5" t="str">
        <f>IFERROR(INDEX(PertecSignals[],MATCH(TeensyPinTable[[#This Row],[My Design]],PertecSignals[Signal Name],0),4),"")</f>
        <v/>
      </c>
    </row>
    <row r="116" spans="1:13" x14ac:dyDescent="0.3">
      <c r="A116" t="s">
        <v>551</v>
      </c>
      <c r="B116" t="str">
        <f>INDEX(BallAssignments,MATCH(A116,CPUPinAssignments!$B$9:$B$204,0),1)</f>
        <v>DCDC_GND</v>
      </c>
      <c r="C116" t="str">
        <f>INDEX(BallAssignments,MATCH(A116,CPUPinAssignments!$B$9:$B$204,0),9)</f>
        <v/>
      </c>
      <c r="D116" t="str">
        <f>INDEX(BallAssignments,MATCH(A116,CPUPinAssignments!$B$9:$B$204,0),10)</f>
        <v/>
      </c>
      <c r="E116" t="s">
        <v>561</v>
      </c>
      <c r="L11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6" t="str">
        <f>IFERROR(INDEX(PertecSignals[],MATCH(TeensyPinTable[[#This Row],[My Design]],PertecSignals[Signal Name],0),4),"")</f>
        <v/>
      </c>
    </row>
    <row r="117" spans="1:13" x14ac:dyDescent="0.3">
      <c r="A117" t="s">
        <v>408</v>
      </c>
      <c r="B117" t="str">
        <f>INDEX(BallAssignments,MATCH(A117,CPUPinAssignments!$B$9:$B$204,0),1)</f>
        <v>DCDC_IN</v>
      </c>
      <c r="C117" t="str">
        <f>INDEX(BallAssignments,MATCH(A117,CPUPinAssignments!$B$9:$B$204,0),9)</f>
        <v/>
      </c>
      <c r="D117" t="str">
        <f>INDEX(BallAssignments,MATCH(A117,CPUPinAssignments!$B$9:$B$204,0),10)</f>
        <v/>
      </c>
      <c r="E117" t="s">
        <v>409</v>
      </c>
      <c r="L11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7" t="str">
        <f>IFERROR(INDEX(PertecSignals[],MATCH(TeensyPinTable[[#This Row],[My Design]],PertecSignals[Signal Name],0),4),"")</f>
        <v/>
      </c>
    </row>
    <row r="118" spans="1:13" x14ac:dyDescent="0.3">
      <c r="A118" t="s">
        <v>410</v>
      </c>
      <c r="B118" t="str">
        <f>INDEX(BallAssignments,MATCH(A118,CPUPinAssignments!$B$9:$B$204,0),1)</f>
        <v>DCDC_IN</v>
      </c>
      <c r="C118" t="str">
        <f>INDEX(BallAssignments,MATCH(A118,CPUPinAssignments!$B$9:$B$204,0),9)</f>
        <v/>
      </c>
      <c r="D118" t="str">
        <f>INDEX(BallAssignments,MATCH(A118,CPUPinAssignments!$B$9:$B$204,0),10)</f>
        <v/>
      </c>
      <c r="E118" t="s">
        <v>409</v>
      </c>
      <c r="L11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8" t="str">
        <f>IFERROR(INDEX(PertecSignals[],MATCH(TeensyPinTable[[#This Row],[My Design]],PertecSignals[Signal Name],0),4),"")</f>
        <v/>
      </c>
    </row>
    <row r="119" spans="1:13" x14ac:dyDescent="0.3">
      <c r="A119" t="s">
        <v>405</v>
      </c>
      <c r="B119" t="str">
        <f>INDEX(BallAssignments,MATCH(A119,CPUPinAssignments!$B$9:$B$204,0),1)</f>
        <v>DCDC_IN_Q</v>
      </c>
      <c r="C119" t="str">
        <f>INDEX(BallAssignments,MATCH(A119,CPUPinAssignments!$B$9:$B$204,0),9)</f>
        <v/>
      </c>
      <c r="D119" t="str">
        <f>INDEX(BallAssignments,MATCH(A119,CPUPinAssignments!$B$9:$B$204,0),10)</f>
        <v/>
      </c>
      <c r="E119" t="s">
        <v>15</v>
      </c>
      <c r="L11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9" t="str">
        <f>IFERROR(INDEX(PertecSignals[],MATCH(TeensyPinTable[[#This Row],[My Design]],PertecSignals[Signal Name],0),4),"")</f>
        <v/>
      </c>
    </row>
    <row r="120" spans="1:13" x14ac:dyDescent="0.3">
      <c r="A120" t="s">
        <v>412</v>
      </c>
      <c r="B120" t="str">
        <f>INDEX(BallAssignments,MATCH(A120,CPUPinAssignments!$B$9:$B$204,0),1)</f>
        <v>DCDC_LP</v>
      </c>
      <c r="C120" t="str">
        <f>INDEX(BallAssignments,MATCH(A120,CPUPinAssignments!$B$9:$B$204,0),9)</f>
        <v/>
      </c>
      <c r="D120" t="str">
        <f>INDEX(BallAssignments,MATCH(A120,CPUPinAssignments!$B$9:$B$204,0),10)</f>
        <v/>
      </c>
      <c r="E120" t="s">
        <v>413</v>
      </c>
      <c r="L12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0" t="str">
        <f>IFERROR(INDEX(PertecSignals[],MATCH(TeensyPinTable[[#This Row],[My Design]],PertecSignals[Signal Name],0),4),"")</f>
        <v/>
      </c>
    </row>
    <row r="121" spans="1:13" x14ac:dyDescent="0.3">
      <c r="A121" t="s">
        <v>414</v>
      </c>
      <c r="B121" t="str">
        <f>INDEX(BallAssignments,MATCH(A121,CPUPinAssignments!$B$9:$B$204,0),1)</f>
        <v>DCDC_LP</v>
      </c>
      <c r="C121" t="str">
        <f>INDEX(BallAssignments,MATCH(A121,CPUPinAssignments!$B$9:$B$204,0),9)</f>
        <v/>
      </c>
      <c r="D121" t="str">
        <f>INDEX(BallAssignments,MATCH(A121,CPUPinAssignments!$B$9:$B$204,0),10)</f>
        <v/>
      </c>
      <c r="E121" t="s">
        <v>413</v>
      </c>
      <c r="L12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1" t="str">
        <f>IFERROR(INDEX(PertecSignals[],MATCH(TeensyPinTable[[#This Row],[My Design]],PertecSignals[Signal Name],0),4),"")</f>
        <v/>
      </c>
    </row>
    <row r="122" spans="1:13" x14ac:dyDescent="0.3">
      <c r="A122" t="s">
        <v>427</v>
      </c>
      <c r="B122" t="str">
        <f>INDEX(BallAssignments,MATCH(A122,CPUPinAssignments!$B$9:$B$204,0),1)</f>
        <v>DCDC_SENSE</v>
      </c>
      <c r="C122" t="str">
        <f>INDEX(BallAssignments,MATCH(A122,CPUPinAssignments!$B$9:$B$204,0),9)</f>
        <v/>
      </c>
      <c r="D122" t="str">
        <f>INDEX(BallAssignments,MATCH(A122,CPUPinAssignments!$B$9:$B$204,0),10)</f>
        <v/>
      </c>
      <c r="E122" t="s">
        <v>418</v>
      </c>
      <c r="L1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2" t="str">
        <f>IFERROR(INDEX(PertecSignals[],MATCH(TeensyPinTable[[#This Row],[My Design]],PertecSignals[Signal Name],0),4),"")</f>
        <v/>
      </c>
    </row>
    <row r="123" spans="1:13" x14ac:dyDescent="0.3">
      <c r="A123" t="s">
        <v>35</v>
      </c>
      <c r="B123" t="str">
        <f>INDEX(BallAssignments,MATCH(A123,CPUPinAssignments!$B$9:$B$204,0),1)</f>
        <v>GPIO_AD_B0_05</v>
      </c>
      <c r="C123" t="str">
        <f>INDEX(BallAssignments,MATCH(A123,CPUPinAssignments!$B$9:$B$204,0),9)</f>
        <v/>
      </c>
      <c r="D123" t="str">
        <f>INDEX(BallAssignments,MATCH(A123,CPUPinAssignments!$B$9:$B$204,0),10)</f>
        <v/>
      </c>
      <c r="E123" t="s">
        <v>560</v>
      </c>
      <c r="L1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3" t="str">
        <f>IFERROR(INDEX(PertecSignals[],MATCH(TeensyPinTable[[#This Row],[My Design]],PertecSignals[Signal Name],0),4),"")</f>
        <v/>
      </c>
    </row>
    <row r="124" spans="1:13" x14ac:dyDescent="0.3">
      <c r="A124" t="s">
        <v>552</v>
      </c>
      <c r="B124" t="str">
        <f>INDEX(BallAssignments,MATCH(A124,CPUPinAssignments!$B$9:$B$204,0),1)</f>
        <v>NGND_KEL0</v>
      </c>
      <c r="C124" t="str">
        <f>INDEX(BallAssignments,MATCH(A124,CPUPinAssignments!$B$9:$B$204,0),9)</f>
        <v/>
      </c>
      <c r="D124" t="str">
        <f>INDEX(BallAssignments,MATCH(A124,CPUPinAssignments!$B$9:$B$204,0),10)</f>
        <v/>
      </c>
      <c r="E124" t="s">
        <v>562</v>
      </c>
      <c r="L1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4" t="str">
        <f>IFERROR(INDEX(PertecSignals[],MATCH(TeensyPinTable[[#This Row],[My Design]],PertecSignals[Signal Name],0),4),"")</f>
        <v/>
      </c>
    </row>
    <row r="125" spans="1:13" x14ac:dyDescent="0.3">
      <c r="A125" t="s">
        <v>402</v>
      </c>
      <c r="B125" t="str">
        <f>INDEX(BallAssignments,MATCH(A125,CPUPinAssignments!$B$9:$B$204,0),1)</f>
        <v>NVCC_EMC</v>
      </c>
      <c r="C125" t="str">
        <f>INDEX(BallAssignments,MATCH(A125,CPUPinAssignments!$B$9:$B$204,0),9)</f>
        <v/>
      </c>
      <c r="D125" t="str">
        <f>INDEX(BallAssignments,MATCH(A125,CPUPinAssignments!$B$9:$B$204,0),10)</f>
        <v/>
      </c>
      <c r="E125" t="s">
        <v>15</v>
      </c>
      <c r="L1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5" t="str">
        <f>IFERROR(INDEX(PertecSignals[],MATCH(TeensyPinTable[[#This Row],[My Design]],PertecSignals[Signal Name],0),4),"")</f>
        <v/>
      </c>
    </row>
    <row r="126" spans="1:13" x14ac:dyDescent="0.3">
      <c r="A126" t="s">
        <v>401</v>
      </c>
      <c r="B126" t="str">
        <f>INDEX(BallAssignments,MATCH(A126,CPUPinAssignments!$B$9:$B$204,0),1)</f>
        <v>NVCC_EMC</v>
      </c>
      <c r="C126" t="str">
        <f>INDEX(BallAssignments,MATCH(A126,CPUPinAssignments!$B$9:$B$204,0),9)</f>
        <v/>
      </c>
      <c r="D126" t="str">
        <f>INDEX(BallAssignments,MATCH(A126,CPUPinAssignments!$B$9:$B$204,0),10)</f>
        <v/>
      </c>
      <c r="E126" t="s">
        <v>15</v>
      </c>
      <c r="L1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6" t="str">
        <f>IFERROR(INDEX(PertecSignals[],MATCH(TeensyPinTable[[#This Row],[My Design]],PertecSignals[Signal Name],0),4),"")</f>
        <v/>
      </c>
    </row>
    <row r="127" spans="1:13" x14ac:dyDescent="0.3">
      <c r="A127" t="s">
        <v>398</v>
      </c>
      <c r="B127" t="str">
        <f>INDEX(BallAssignments,MATCH(A127,CPUPinAssignments!$B$9:$B$204,0),1)</f>
        <v>NVCC_GPIO</v>
      </c>
      <c r="C127" t="str">
        <f>INDEX(BallAssignments,MATCH(A127,CPUPinAssignments!$B$9:$B$204,0),9)</f>
        <v/>
      </c>
      <c r="D127" t="str">
        <f>INDEX(BallAssignments,MATCH(A127,CPUPinAssignments!$B$9:$B$204,0),10)</f>
        <v/>
      </c>
      <c r="E127" t="s">
        <v>15</v>
      </c>
      <c r="L1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7" t="str">
        <f>IFERROR(INDEX(PertecSignals[],MATCH(TeensyPinTable[[#This Row],[My Design]],PertecSignals[Signal Name],0),4),"")</f>
        <v/>
      </c>
    </row>
    <row r="128" spans="1:13" x14ac:dyDescent="0.3">
      <c r="A128" t="s">
        <v>399</v>
      </c>
      <c r="B128" t="str">
        <f>INDEX(BallAssignments,MATCH(A128,CPUPinAssignments!$B$9:$B$204,0),1)</f>
        <v>NVCC_GPIO</v>
      </c>
      <c r="C128" t="str">
        <f>INDEX(BallAssignments,MATCH(A128,CPUPinAssignments!$B$9:$B$204,0),9)</f>
        <v/>
      </c>
      <c r="D128" t="str">
        <f>INDEX(BallAssignments,MATCH(A128,CPUPinAssignments!$B$9:$B$204,0),10)</f>
        <v/>
      </c>
      <c r="E128" t="s">
        <v>15</v>
      </c>
      <c r="L1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8" t="str">
        <f>IFERROR(INDEX(PertecSignals[],MATCH(TeensyPinTable[[#This Row],[My Design]],PertecSignals[Signal Name],0),4),"")</f>
        <v/>
      </c>
    </row>
    <row r="129" spans="1:13" x14ac:dyDescent="0.3">
      <c r="A129" t="s">
        <v>400</v>
      </c>
      <c r="B129" t="str">
        <f>INDEX(BallAssignments,MATCH(A129,CPUPinAssignments!$B$9:$B$204,0),1)</f>
        <v>NVCC_GPIO</v>
      </c>
      <c r="C129" t="str">
        <f>INDEX(BallAssignments,MATCH(A129,CPUPinAssignments!$B$9:$B$204,0),9)</f>
        <v/>
      </c>
      <c r="D129" t="str">
        <f>INDEX(BallAssignments,MATCH(A129,CPUPinAssignments!$B$9:$B$204,0),10)</f>
        <v/>
      </c>
      <c r="E129" t="s">
        <v>15</v>
      </c>
      <c r="L1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9" t="str">
        <f>IFERROR(INDEX(PertecSignals[],MATCH(TeensyPinTable[[#This Row],[My Design]],PertecSignals[Signal Name],0),4),"")</f>
        <v/>
      </c>
    </row>
    <row r="130" spans="1:13" x14ac:dyDescent="0.3">
      <c r="A130" t="s">
        <v>452</v>
      </c>
      <c r="B130" t="str">
        <f>INDEX(BallAssignments,MATCH(A130,CPUPinAssignments!$B$9:$B$204,0),1)</f>
        <v>NVCC_PLL</v>
      </c>
      <c r="C130" t="str">
        <f>INDEX(BallAssignments,MATCH(A130,CPUPinAssignments!$B$9:$B$204,0),9)</f>
        <v/>
      </c>
      <c r="D130" t="str">
        <f>INDEX(BallAssignments,MATCH(A130,CPUPinAssignments!$B$9:$B$204,0),10)</f>
        <v/>
      </c>
      <c r="E130" t="s">
        <v>465</v>
      </c>
      <c r="L1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0" t="str">
        <f>IFERROR(INDEX(PertecSignals[],MATCH(TeensyPinTable[[#This Row],[My Design]],PertecSignals[Signal Name],0),4),"")</f>
        <v/>
      </c>
    </row>
    <row r="131" spans="1:13" x14ac:dyDescent="0.3">
      <c r="A131" t="s">
        <v>403</v>
      </c>
      <c r="B131" t="str">
        <f>INDEX(BallAssignments,MATCH(A131,CPUPinAssignments!$B$9:$B$204,0),1)</f>
        <v>NVCC_SD0</v>
      </c>
      <c r="C131" t="str">
        <f>INDEX(BallAssignments,MATCH(A131,CPUPinAssignments!$B$9:$B$204,0),9)</f>
        <v/>
      </c>
      <c r="D131" t="str">
        <f>INDEX(BallAssignments,MATCH(A131,CPUPinAssignments!$B$9:$B$204,0),10)</f>
        <v/>
      </c>
      <c r="E131" t="s">
        <v>15</v>
      </c>
      <c r="L1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1" t="str">
        <f>IFERROR(INDEX(PertecSignals[],MATCH(TeensyPinTable[[#This Row],[My Design]],PertecSignals[Signal Name],0),4),"")</f>
        <v/>
      </c>
    </row>
    <row r="132" spans="1:13" x14ac:dyDescent="0.3">
      <c r="A132" t="s">
        <v>404</v>
      </c>
      <c r="B132" t="str">
        <f>INDEX(BallAssignments,MATCH(A132,CPUPinAssignments!$B$9:$B$204,0),1)</f>
        <v>NVCC_SD1</v>
      </c>
      <c r="C132" t="str">
        <f>INDEX(BallAssignments,MATCH(A132,CPUPinAssignments!$B$9:$B$204,0),9)</f>
        <v/>
      </c>
      <c r="D132" t="str">
        <f>INDEX(BallAssignments,MATCH(A132,CPUPinAssignments!$B$9:$B$204,0),10)</f>
        <v/>
      </c>
      <c r="E132" t="s">
        <v>15</v>
      </c>
      <c r="L1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2" t="str">
        <f>IFERROR(INDEX(PertecSignals[],MATCH(TeensyPinTable[[#This Row],[My Design]],PertecSignals[Signal Name],0),4),"")</f>
        <v/>
      </c>
    </row>
    <row r="133" spans="1:13" x14ac:dyDescent="0.3">
      <c r="A133" t="s">
        <v>332</v>
      </c>
      <c r="B133" t="str">
        <f>INDEX(BallAssignments,MATCH(A133,CPUPinAssignments!$B$9:$B$204,0),1)</f>
        <v>ONOFF</v>
      </c>
      <c r="C133" t="str">
        <f>INDEX(BallAssignments,MATCH(A133,CPUPinAssignments!$B$9:$B$204,0),9)</f>
        <v/>
      </c>
      <c r="D133" t="str">
        <f>INDEX(BallAssignments,MATCH(A133,CPUPinAssignments!$B$9:$B$204,0),10)</f>
        <v/>
      </c>
      <c r="E133" t="s">
        <v>331</v>
      </c>
      <c r="L1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3" t="str">
        <f>IFERROR(INDEX(PertecSignals[],MATCH(TeensyPinTable[[#This Row],[My Design]],PertecSignals[Signal Name],0),4),"")</f>
        <v/>
      </c>
    </row>
    <row r="134" spans="1:13" x14ac:dyDescent="0.3">
      <c r="A134" t="s">
        <v>335</v>
      </c>
      <c r="B134" t="str">
        <f>INDEX(BallAssignments,MATCH(A134,CPUPinAssignments!$B$9:$B$204,0),1)</f>
        <v>PMIC_ON_REQ</v>
      </c>
      <c r="C134" t="str">
        <f>INDEX(BallAssignments,MATCH(A134,CPUPinAssignments!$B$9:$B$204,0),9)</f>
        <v/>
      </c>
      <c r="D134" t="str">
        <f>INDEX(BallAssignments,MATCH(A134,CPUPinAssignments!$B$9:$B$204,0),10)</f>
        <v/>
      </c>
      <c r="E134" t="s">
        <v>334</v>
      </c>
      <c r="L1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4" t="str">
        <f>IFERROR(INDEX(PertecSignals[],MATCH(TeensyPinTable[[#This Row],[My Design]],PertecSignals[Signal Name],0),4),"")</f>
        <v/>
      </c>
    </row>
    <row r="135" spans="1:13" x14ac:dyDescent="0.3">
      <c r="A135" t="s">
        <v>345</v>
      </c>
      <c r="B135" t="str">
        <f>INDEX(BallAssignments,MATCH(A135,CPUPinAssignments!$B$9:$B$204,0),1)</f>
        <v>RTC_XTALI</v>
      </c>
      <c r="C135" t="str">
        <f>INDEX(BallAssignments,MATCH(A135,CPUPinAssignments!$B$9:$B$204,0),9)</f>
        <v/>
      </c>
      <c r="D135" t="str">
        <f>INDEX(BallAssignments,MATCH(A135,CPUPinAssignments!$B$9:$B$204,0),10)</f>
        <v/>
      </c>
      <c r="E135" t="s">
        <v>344</v>
      </c>
      <c r="L1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5" t="str">
        <f>IFERROR(INDEX(PertecSignals[],MATCH(TeensyPinTable[[#This Row],[My Design]],PertecSignals[Signal Name],0),4),"")</f>
        <v/>
      </c>
    </row>
    <row r="136" spans="1:13" x14ac:dyDescent="0.3">
      <c r="A136" t="s">
        <v>347</v>
      </c>
      <c r="B136" t="str">
        <f>INDEX(BallAssignments,MATCH(A136,CPUPinAssignments!$B$9:$B$204,0),1)</f>
        <v>RTC_XTALO</v>
      </c>
      <c r="C136" t="str">
        <f>INDEX(BallAssignments,MATCH(A136,CPUPinAssignments!$B$9:$B$204,0),9)</f>
        <v/>
      </c>
      <c r="D136" t="str">
        <f>INDEX(BallAssignments,MATCH(A136,CPUPinAssignments!$B$9:$B$204,0),10)</f>
        <v/>
      </c>
      <c r="E136" t="s">
        <v>346</v>
      </c>
      <c r="L13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6" t="str">
        <f>IFERROR(INDEX(PertecSignals[],MATCH(TeensyPinTable[[#This Row],[My Design]],PertecSignals[Signal Name],0),4),"")</f>
        <v/>
      </c>
    </row>
    <row r="137" spans="1:13" x14ac:dyDescent="0.3">
      <c r="A137" t="s">
        <v>4</v>
      </c>
      <c r="B137" t="str">
        <f>INDEX(BallAssignments,MATCH(A137,CPUPinAssignments!$B$9:$B$204,0),1)</f>
        <v>USB_OTG1_VBUS</v>
      </c>
      <c r="C137" t="str">
        <f>INDEX(BallAssignments,MATCH(A137,CPUPinAssignments!$B$9:$B$204,0),9)</f>
        <v/>
      </c>
      <c r="D137" t="str">
        <f>INDEX(BallAssignments,MATCH(A137,CPUPinAssignments!$B$9:$B$204,0),10)</f>
        <v/>
      </c>
      <c r="E137" t="s">
        <v>392</v>
      </c>
      <c r="L13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7" t="str">
        <f>IFERROR(INDEX(PertecSignals[],MATCH(TeensyPinTable[[#This Row],[My Design]],PertecSignals[Signal Name],0),4),"")</f>
        <v/>
      </c>
    </row>
    <row r="138" spans="1:13" x14ac:dyDescent="0.3">
      <c r="A138" t="s">
        <v>359</v>
      </c>
      <c r="B138" t="str">
        <f>INDEX(BallAssignments,MATCH(A138,CPUPinAssignments!$B$9:$B$204,0),1)</f>
        <v>USB_OTG2_DN</v>
      </c>
      <c r="C138" t="str">
        <f>INDEX(BallAssignments,MATCH(A138,CPUPinAssignments!$B$9:$B$204,0),9)</f>
        <v/>
      </c>
      <c r="D138" t="str">
        <f>INDEX(BallAssignments,MATCH(A138,CPUPinAssignments!$B$9:$B$204,0),10)</f>
        <v/>
      </c>
      <c r="E138" t="s">
        <v>415</v>
      </c>
      <c r="L13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8" t="str">
        <f>IFERROR(INDEX(PertecSignals[],MATCH(TeensyPinTable[[#This Row],[My Design]],PertecSignals[Signal Name],0),4),"")</f>
        <v/>
      </c>
    </row>
    <row r="139" spans="1:13" x14ac:dyDescent="0.3">
      <c r="A139" t="s">
        <v>361</v>
      </c>
      <c r="B139" t="str">
        <f>INDEX(BallAssignments,MATCH(A139,CPUPinAssignments!$B$9:$B$204,0),1)</f>
        <v>USB_OTG2_DP</v>
      </c>
      <c r="C139" t="str">
        <f>INDEX(BallAssignments,MATCH(A139,CPUPinAssignments!$B$9:$B$204,0),9)</f>
        <v/>
      </c>
      <c r="D139" t="str">
        <f>INDEX(BallAssignments,MATCH(A139,CPUPinAssignments!$B$9:$B$204,0),10)</f>
        <v/>
      </c>
      <c r="E139" t="s">
        <v>416</v>
      </c>
      <c r="L13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9" t="str">
        <f>IFERROR(INDEX(PertecSignals[],MATCH(TeensyPinTable[[#This Row],[My Design]],PertecSignals[Signal Name],0),4),"")</f>
        <v/>
      </c>
    </row>
    <row r="140" spans="1:13" x14ac:dyDescent="0.3">
      <c r="A140" t="s">
        <v>5</v>
      </c>
      <c r="B140" t="str">
        <f>INDEX(BallAssignments,MATCH(A140,CPUPinAssignments!$B$9:$B$204,0),1)</f>
        <v>USB_OTG2_VBUS</v>
      </c>
      <c r="C140" t="str">
        <f>INDEX(BallAssignments,MATCH(A140,CPUPinAssignments!$B$9:$B$204,0),9)</f>
        <v/>
      </c>
      <c r="D140" t="str">
        <f>INDEX(BallAssignments,MATCH(A140,CPUPinAssignments!$B$9:$B$204,0),10)</f>
        <v/>
      </c>
      <c r="E140" t="s">
        <v>393</v>
      </c>
      <c r="L14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0" t="str">
        <f>IFERROR(INDEX(PertecSignals[],MATCH(TeensyPinTable[[#This Row],[My Design]],PertecSignals[Signal Name],0),4),"")</f>
        <v/>
      </c>
    </row>
    <row r="141" spans="1:13" x14ac:dyDescent="0.3">
      <c r="A141" t="s">
        <v>451</v>
      </c>
      <c r="B141" t="str">
        <f>INDEX(BallAssignments,MATCH(A141,CPUPinAssignments!$B$9:$B$204,0),1)</f>
        <v>VDD_HIGH_CAP</v>
      </c>
      <c r="C141" t="str">
        <f>INDEX(BallAssignments,MATCH(A141,CPUPinAssignments!$B$9:$B$204,0),9)</f>
        <v/>
      </c>
      <c r="D141" t="str">
        <f>INDEX(BallAssignments,MATCH(A141,CPUPinAssignments!$B$9:$B$204,0),10)</f>
        <v/>
      </c>
      <c r="E141" t="s">
        <v>464</v>
      </c>
      <c r="L14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1" t="str">
        <f>IFERROR(INDEX(PertecSignals[],MATCH(TeensyPinTable[[#This Row],[My Design]],PertecSignals[Signal Name],0),4),"")</f>
        <v/>
      </c>
    </row>
    <row r="142" spans="1:13" x14ac:dyDescent="0.3">
      <c r="A142" t="s">
        <v>394</v>
      </c>
      <c r="B142" t="str">
        <f>INDEX(BallAssignments,MATCH(A142,CPUPinAssignments!$B$9:$B$204,0),1)</f>
        <v>VDD_HIGH_IN</v>
      </c>
      <c r="C142" t="str">
        <f>INDEX(BallAssignments,MATCH(A142,CPUPinAssignments!$B$9:$B$204,0),9)</f>
        <v/>
      </c>
      <c r="D142" t="str">
        <f>INDEX(BallAssignments,MATCH(A142,CPUPinAssignments!$B$9:$B$204,0),10)</f>
        <v/>
      </c>
      <c r="E142" t="s">
        <v>395</v>
      </c>
      <c r="L14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2" t="str">
        <f>IFERROR(INDEX(PertecSignals[],MATCH(TeensyPinTable[[#This Row],[My Design]],PertecSignals[Signal Name],0),4),"")</f>
        <v/>
      </c>
    </row>
    <row r="143" spans="1:13" x14ac:dyDescent="0.3">
      <c r="A143" t="s">
        <v>453</v>
      </c>
      <c r="B143" t="str">
        <f>INDEX(BallAssignments,MATCH(A143,CPUPinAssignments!$B$9:$B$204,0),1)</f>
        <v>VDD_SNVS_CAP</v>
      </c>
      <c r="C143" t="str">
        <f>INDEX(BallAssignments,MATCH(A143,CPUPinAssignments!$B$9:$B$204,0),9)</f>
        <v/>
      </c>
      <c r="D143" t="str">
        <f>INDEX(BallAssignments,MATCH(A143,CPUPinAssignments!$B$9:$B$204,0),10)</f>
        <v/>
      </c>
      <c r="E143" t="s">
        <v>466</v>
      </c>
      <c r="L14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3" t="str">
        <f>IFERROR(INDEX(PertecSignals[],MATCH(TeensyPinTable[[#This Row],[My Design]],PertecSignals[Signal Name],0),4),"")</f>
        <v/>
      </c>
    </row>
    <row r="144" spans="1:13" x14ac:dyDescent="0.3">
      <c r="A144" t="s">
        <v>430</v>
      </c>
      <c r="B144" t="str">
        <f>INDEX(BallAssignments,MATCH(A144,CPUPinAssignments!$B$9:$B$204,0),1)</f>
        <v>VDD_SNVS_IN</v>
      </c>
      <c r="C144" t="str">
        <f>INDEX(BallAssignments,MATCH(A144,CPUPinAssignments!$B$9:$B$204,0),9)</f>
        <v/>
      </c>
      <c r="D144" t="str">
        <f>INDEX(BallAssignments,MATCH(A144,CPUPinAssignments!$B$9:$B$204,0),10)</f>
        <v/>
      </c>
      <c r="E144" t="s">
        <v>333</v>
      </c>
      <c r="L14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4" t="str">
        <f>IFERROR(INDEX(PertecSignals[],MATCH(TeensyPinTable[[#This Row],[My Design]],PertecSignals[Signal Name],0),4),"")</f>
        <v/>
      </c>
    </row>
    <row r="145" spans="1:13" x14ac:dyDescent="0.3">
      <c r="A145" t="s">
        <v>417</v>
      </c>
      <c r="B145" t="str">
        <f>INDEX(BallAssignments,MATCH(A145,CPUPinAssignments!$B$9:$B$204,0),1)</f>
        <v>VDD_SOC_IN</v>
      </c>
      <c r="C145" t="str">
        <f>INDEX(BallAssignments,MATCH(A145,CPUPinAssignments!$B$9:$B$204,0),9)</f>
        <v/>
      </c>
      <c r="D145" t="str">
        <f>INDEX(BallAssignments,MATCH(A145,CPUPinAssignments!$B$9:$B$204,0),10)</f>
        <v/>
      </c>
      <c r="E145" t="s">
        <v>418</v>
      </c>
      <c r="L14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5" t="str">
        <f>IFERROR(INDEX(PertecSignals[],MATCH(TeensyPinTable[[#This Row],[My Design]],PertecSignals[Signal Name],0),4),"")</f>
        <v/>
      </c>
    </row>
    <row r="146" spans="1:13" x14ac:dyDescent="0.3">
      <c r="A146" t="s">
        <v>421</v>
      </c>
      <c r="B146" t="str">
        <f>INDEX(BallAssignments,MATCH(A146,CPUPinAssignments!$B$9:$B$204,0),1)</f>
        <v>VDD_SOC_IN</v>
      </c>
      <c r="C146" t="str">
        <f>INDEX(BallAssignments,MATCH(A146,CPUPinAssignments!$B$9:$B$204,0),9)</f>
        <v/>
      </c>
      <c r="D146" t="str">
        <f>INDEX(BallAssignments,MATCH(A146,CPUPinAssignments!$B$9:$B$204,0),10)</f>
        <v/>
      </c>
      <c r="E146" t="s">
        <v>418</v>
      </c>
      <c r="L14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6" t="str">
        <f>IFERROR(INDEX(PertecSignals[],MATCH(TeensyPinTable[[#This Row],[My Design]],PertecSignals[Signal Name],0),4),"")</f>
        <v/>
      </c>
    </row>
    <row r="147" spans="1:13" x14ac:dyDescent="0.3">
      <c r="A147" t="s">
        <v>422</v>
      </c>
      <c r="B147" t="str">
        <f>INDEX(BallAssignments,MATCH(A147,CPUPinAssignments!$B$9:$B$204,0),1)</f>
        <v>VDD_SOC_IN</v>
      </c>
      <c r="C147" t="str">
        <f>INDEX(BallAssignments,MATCH(A147,CPUPinAssignments!$B$9:$B$204,0),9)</f>
        <v/>
      </c>
      <c r="D147" t="str">
        <f>INDEX(BallAssignments,MATCH(A147,CPUPinAssignments!$B$9:$B$204,0),10)</f>
        <v/>
      </c>
      <c r="E147" t="s">
        <v>418</v>
      </c>
      <c r="L14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7" t="str">
        <f>IFERROR(INDEX(PertecSignals[],MATCH(TeensyPinTable[[#This Row],[My Design]],PertecSignals[Signal Name],0),4),"")</f>
        <v/>
      </c>
    </row>
    <row r="148" spans="1:13" x14ac:dyDescent="0.3">
      <c r="A148" t="s">
        <v>423</v>
      </c>
      <c r="B148" t="str">
        <f>INDEX(BallAssignments,MATCH(A148,CPUPinAssignments!$B$9:$B$204,0),1)</f>
        <v>VDD_SOC_IN</v>
      </c>
      <c r="C148" t="str">
        <f>INDEX(BallAssignments,MATCH(A148,CPUPinAssignments!$B$9:$B$204,0),9)</f>
        <v/>
      </c>
      <c r="D148" t="str">
        <f>INDEX(BallAssignments,MATCH(A148,CPUPinAssignments!$B$9:$B$204,0),10)</f>
        <v/>
      </c>
      <c r="E148" t="s">
        <v>418</v>
      </c>
      <c r="L14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8" t="str">
        <f>IFERROR(INDEX(PertecSignals[],MATCH(TeensyPinTable[[#This Row],[My Design]],PertecSignals[Signal Name],0),4),"")</f>
        <v/>
      </c>
    </row>
    <row r="149" spans="1:13" x14ac:dyDescent="0.3">
      <c r="A149" t="s">
        <v>419</v>
      </c>
      <c r="B149" t="str">
        <f>INDEX(BallAssignments,MATCH(A149,CPUPinAssignments!$B$9:$B$204,0),1)</f>
        <v>VDD_SOC_IN</v>
      </c>
      <c r="C149" t="str">
        <f>INDEX(BallAssignments,MATCH(A149,CPUPinAssignments!$B$9:$B$204,0),9)</f>
        <v/>
      </c>
      <c r="D149" t="str">
        <f>INDEX(BallAssignments,MATCH(A149,CPUPinAssignments!$B$9:$B$204,0),10)</f>
        <v/>
      </c>
      <c r="E149" t="s">
        <v>418</v>
      </c>
      <c r="L14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9" t="str">
        <f>IFERROR(INDEX(PertecSignals[],MATCH(TeensyPinTable[[#This Row],[My Design]],PertecSignals[Signal Name],0),4),"")</f>
        <v/>
      </c>
    </row>
    <row r="150" spans="1:13" x14ac:dyDescent="0.3">
      <c r="A150" t="s">
        <v>424</v>
      </c>
      <c r="B150" t="str">
        <f>INDEX(BallAssignments,MATCH(A150,CPUPinAssignments!$B$9:$B$204,0),1)</f>
        <v>VDD_SOC_IN</v>
      </c>
      <c r="C150" t="str">
        <f>INDEX(BallAssignments,MATCH(A150,CPUPinAssignments!$B$9:$B$204,0),9)</f>
        <v/>
      </c>
      <c r="D150" t="str">
        <f>INDEX(BallAssignments,MATCH(A150,CPUPinAssignments!$B$9:$B$204,0),10)</f>
        <v/>
      </c>
      <c r="E150" t="s">
        <v>418</v>
      </c>
      <c r="L15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0" t="str">
        <f>IFERROR(INDEX(PertecSignals[],MATCH(TeensyPinTable[[#This Row],[My Design]],PertecSignals[Signal Name],0),4),"")</f>
        <v/>
      </c>
    </row>
    <row r="151" spans="1:13" x14ac:dyDescent="0.3">
      <c r="A151" t="s">
        <v>420</v>
      </c>
      <c r="B151" t="str">
        <f>INDEX(BallAssignments,MATCH(A151,CPUPinAssignments!$B$9:$B$204,0),1)</f>
        <v>VDD_SOC_IN</v>
      </c>
      <c r="C151" t="str">
        <f>INDEX(BallAssignments,MATCH(A151,CPUPinAssignments!$B$9:$B$204,0),9)</f>
        <v/>
      </c>
      <c r="D151" t="str">
        <f>INDEX(BallAssignments,MATCH(A151,CPUPinAssignments!$B$9:$B$204,0),10)</f>
        <v/>
      </c>
      <c r="E151" t="s">
        <v>418</v>
      </c>
      <c r="L15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1" t="str">
        <f>IFERROR(INDEX(PertecSignals[],MATCH(TeensyPinTable[[#This Row],[My Design]],PertecSignals[Signal Name],0),4),"")</f>
        <v/>
      </c>
    </row>
    <row r="152" spans="1:13" x14ac:dyDescent="0.3">
      <c r="A152" t="s">
        <v>425</v>
      </c>
      <c r="B152" t="str">
        <f>INDEX(BallAssignments,MATCH(A152,CPUPinAssignments!$B$9:$B$204,0),1)</f>
        <v>VDD_SOC_IN</v>
      </c>
      <c r="C152" t="str">
        <f>INDEX(BallAssignments,MATCH(A152,CPUPinAssignments!$B$9:$B$204,0),9)</f>
        <v/>
      </c>
      <c r="D152" t="str">
        <f>INDEX(BallAssignments,MATCH(A152,CPUPinAssignments!$B$9:$B$204,0),10)</f>
        <v/>
      </c>
      <c r="E152" t="s">
        <v>418</v>
      </c>
      <c r="L15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2" t="str">
        <f>IFERROR(INDEX(PertecSignals[],MATCH(TeensyPinTable[[#This Row],[My Design]],PertecSignals[Signal Name],0),4),"")</f>
        <v/>
      </c>
    </row>
    <row r="153" spans="1:13" x14ac:dyDescent="0.3">
      <c r="A153" t="s">
        <v>426</v>
      </c>
      <c r="B153" t="str">
        <f>INDEX(BallAssignments,MATCH(A153,CPUPinAssignments!$B$9:$B$204,0),1)</f>
        <v>VDD_SOC_IN</v>
      </c>
      <c r="C153" t="str">
        <f>INDEX(BallAssignments,MATCH(A153,CPUPinAssignments!$B$9:$B$204,0),9)</f>
        <v/>
      </c>
      <c r="D153" t="str">
        <f>INDEX(BallAssignments,MATCH(A153,CPUPinAssignments!$B$9:$B$204,0),10)</f>
        <v/>
      </c>
      <c r="E153" t="s">
        <v>418</v>
      </c>
      <c r="L15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3" t="str">
        <f>IFERROR(INDEX(PertecSignals[],MATCH(TeensyPinTable[[#This Row],[My Design]],PertecSignals[Signal Name],0),4),"")</f>
        <v/>
      </c>
    </row>
    <row r="154" spans="1:13" x14ac:dyDescent="0.3">
      <c r="A154" t="s">
        <v>428</v>
      </c>
      <c r="B154" t="str">
        <f>INDEX(BallAssignments,MATCH(A154,CPUPinAssignments!$B$9:$B$204,0),1)</f>
        <v>VDD_USB_CAP</v>
      </c>
      <c r="C154" t="str">
        <f>INDEX(BallAssignments,MATCH(A154,CPUPinAssignments!$B$9:$B$204,0),9)</f>
        <v/>
      </c>
      <c r="D154" t="str">
        <f>INDEX(BallAssignments,MATCH(A154,CPUPinAssignments!$B$9:$B$204,0),10)</f>
        <v/>
      </c>
      <c r="E154" t="s">
        <v>429</v>
      </c>
      <c r="L15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4" t="str">
        <f>IFERROR(INDEX(PertecSignals[],MATCH(TeensyPinTable[[#This Row],[My Design]],PertecSignals[Signal Name],0),4),"")</f>
        <v/>
      </c>
    </row>
    <row r="155" spans="1:13" x14ac:dyDescent="0.3">
      <c r="A155" t="s">
        <v>396</v>
      </c>
      <c r="B155" t="str">
        <f>INDEX(BallAssignments,MATCH(A155,CPUPinAssignments!$B$9:$B$204,0),1)</f>
        <v>VDDA_ADC_3P3</v>
      </c>
      <c r="C155" t="str">
        <f>INDEX(BallAssignments,MATCH(A155,CPUPinAssignments!$B$9:$B$204,0),9)</f>
        <v/>
      </c>
      <c r="D155" t="str">
        <f>INDEX(BallAssignments,MATCH(A155,CPUPinAssignments!$B$9:$B$204,0),10)</f>
        <v/>
      </c>
      <c r="E155" t="s">
        <v>397</v>
      </c>
      <c r="L15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5" t="str">
        <f>IFERROR(INDEX(PertecSignals[],MATCH(TeensyPinTable[[#This Row],[My Design]],PertecSignals[Signal Name],0),4),"")</f>
        <v/>
      </c>
    </row>
    <row r="156" spans="1:13" x14ac:dyDescent="0.3">
      <c r="A156" t="s">
        <v>537</v>
      </c>
      <c r="B156" t="str">
        <f>INDEX(BallAssignments,MATCH(A156,CPUPinAssignments!$B$9:$B$204,0),1)</f>
        <v>VSS</v>
      </c>
      <c r="C156" t="str">
        <f>INDEX(BallAssignments,MATCH(A156,CPUPinAssignments!$B$9:$B$204,0),9)</f>
        <v/>
      </c>
      <c r="D156" t="str">
        <f>INDEX(BallAssignments,MATCH(A156,CPUPinAssignments!$B$9:$B$204,0),10)</f>
        <v/>
      </c>
      <c r="E156" t="s">
        <v>559</v>
      </c>
      <c r="L15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6" t="str">
        <f>IFERROR(INDEX(PertecSignals[],MATCH(TeensyPinTable[[#This Row],[My Design]],PertecSignals[Signal Name],0),4),"")</f>
        <v/>
      </c>
    </row>
    <row r="157" spans="1:13" x14ac:dyDescent="0.3">
      <c r="A157" t="s">
        <v>548</v>
      </c>
      <c r="B157" t="str">
        <f>INDEX(BallAssignments,MATCH(A157,CPUPinAssignments!$B$9:$B$204,0),1)</f>
        <v>VSS</v>
      </c>
      <c r="C157" t="str">
        <f>INDEX(BallAssignments,MATCH(A157,CPUPinAssignments!$B$9:$B$204,0),9)</f>
        <v/>
      </c>
      <c r="D157" t="str">
        <f>INDEX(BallAssignments,MATCH(A157,CPUPinAssignments!$B$9:$B$204,0),10)</f>
        <v/>
      </c>
      <c r="E157" t="s">
        <v>559</v>
      </c>
      <c r="L15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7" t="str">
        <f>IFERROR(INDEX(PertecSignals[],MATCH(TeensyPinTable[[#This Row],[My Design]],PertecSignals[Signal Name],0),4),"")</f>
        <v/>
      </c>
    </row>
    <row r="158" spans="1:13" x14ac:dyDescent="0.3">
      <c r="A158" t="s">
        <v>543</v>
      </c>
      <c r="B158" t="str">
        <f>INDEX(BallAssignments,MATCH(A158,CPUPinAssignments!$B$9:$B$204,0),1)</f>
        <v>VSS</v>
      </c>
      <c r="C158" t="str">
        <f>INDEX(BallAssignments,MATCH(A158,CPUPinAssignments!$B$9:$B$204,0),9)</f>
        <v/>
      </c>
      <c r="D158" t="str">
        <f>INDEX(BallAssignments,MATCH(A158,CPUPinAssignments!$B$9:$B$204,0),10)</f>
        <v/>
      </c>
      <c r="E158" t="s">
        <v>559</v>
      </c>
      <c r="L15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8" t="str">
        <f>IFERROR(INDEX(PertecSignals[],MATCH(TeensyPinTable[[#This Row],[My Design]],PertecSignals[Signal Name],0),4),"")</f>
        <v/>
      </c>
    </row>
    <row r="159" spans="1:13" x14ac:dyDescent="0.3">
      <c r="A159" t="s">
        <v>541</v>
      </c>
      <c r="B159" t="str">
        <f>INDEX(BallAssignments,MATCH(A159,CPUPinAssignments!$B$9:$B$204,0),1)</f>
        <v>VSS</v>
      </c>
      <c r="C159" t="str">
        <f>INDEX(BallAssignments,MATCH(A159,CPUPinAssignments!$B$9:$B$204,0),9)</f>
        <v/>
      </c>
      <c r="D159" t="str">
        <f>INDEX(BallAssignments,MATCH(A159,CPUPinAssignments!$B$9:$B$204,0),10)</f>
        <v/>
      </c>
      <c r="E159" t="s">
        <v>559</v>
      </c>
      <c r="L15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9" t="str">
        <f>IFERROR(INDEX(PertecSignals[],MATCH(TeensyPinTable[[#This Row],[My Design]],PertecSignals[Signal Name],0),4),"")</f>
        <v/>
      </c>
    </row>
    <row r="160" spans="1:13" x14ac:dyDescent="0.3">
      <c r="A160" t="s">
        <v>546</v>
      </c>
      <c r="B160" t="str">
        <f>INDEX(BallAssignments,MATCH(A160,CPUPinAssignments!$B$9:$B$204,0),1)</f>
        <v>VSS</v>
      </c>
      <c r="C160" t="str">
        <f>INDEX(BallAssignments,MATCH(A160,CPUPinAssignments!$B$9:$B$204,0),9)</f>
        <v/>
      </c>
      <c r="D160" t="str">
        <f>INDEX(BallAssignments,MATCH(A160,CPUPinAssignments!$B$9:$B$204,0),10)</f>
        <v/>
      </c>
      <c r="E160" t="s">
        <v>559</v>
      </c>
      <c r="L16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0" t="str">
        <f>IFERROR(INDEX(PertecSignals[],MATCH(TeensyPinTable[[#This Row],[My Design]],PertecSignals[Signal Name],0),4),"")</f>
        <v/>
      </c>
    </row>
    <row r="161" spans="1:13" x14ac:dyDescent="0.3">
      <c r="A161" t="s">
        <v>539</v>
      </c>
      <c r="B161" t="str">
        <f>INDEX(BallAssignments,MATCH(A161,CPUPinAssignments!$B$9:$B$204,0),1)</f>
        <v>VSS</v>
      </c>
      <c r="C161" t="str">
        <f>INDEX(BallAssignments,MATCH(A161,CPUPinAssignments!$B$9:$B$204,0),9)</f>
        <v/>
      </c>
      <c r="D161" t="str">
        <f>INDEX(BallAssignments,MATCH(A161,CPUPinAssignments!$B$9:$B$204,0),10)</f>
        <v/>
      </c>
      <c r="E161" t="s">
        <v>559</v>
      </c>
      <c r="K161" s="1"/>
      <c r="L1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1" t="str">
        <f>IFERROR(INDEX(PertecSignals[],MATCH(TeensyPinTable[[#This Row],[My Design]],PertecSignals[Signal Name],0),4),"")</f>
        <v/>
      </c>
    </row>
    <row r="162" spans="1:13" x14ac:dyDescent="0.3">
      <c r="A162" t="s">
        <v>553</v>
      </c>
      <c r="B162" t="str">
        <f>INDEX(BallAssignments,MATCH(A162,CPUPinAssignments!$B$9:$B$204,0),1)</f>
        <v>VSS</v>
      </c>
      <c r="C162" t="str">
        <f>INDEX(BallAssignments,MATCH(A162,CPUPinAssignments!$B$9:$B$204,0),9)</f>
        <v/>
      </c>
      <c r="D162" t="str">
        <f>INDEX(BallAssignments,MATCH(A162,CPUPinAssignments!$B$9:$B$204,0),10)</f>
        <v/>
      </c>
      <c r="E162" t="s">
        <v>559</v>
      </c>
      <c r="F162" s="1"/>
      <c r="G162" s="1"/>
      <c r="K162" s="1"/>
      <c r="L16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2" t="str">
        <f>IFERROR(INDEX(PertecSignals[],MATCH(TeensyPinTable[[#This Row],[My Design]],PertecSignals[Signal Name],0),4),"")</f>
        <v/>
      </c>
    </row>
    <row r="163" spans="1:13" x14ac:dyDescent="0.3">
      <c r="A163" t="s">
        <v>556</v>
      </c>
      <c r="B163" t="str">
        <f>INDEX(BallAssignments,MATCH(A163,CPUPinAssignments!$B$9:$B$204,0),1)</f>
        <v>VSS</v>
      </c>
      <c r="C163" t="str">
        <f>INDEX(BallAssignments,MATCH(A163,CPUPinAssignments!$B$9:$B$204,0),9)</f>
        <v/>
      </c>
      <c r="D163" t="str">
        <f>INDEX(BallAssignments,MATCH(A163,CPUPinAssignments!$B$9:$B$204,0),10)</f>
        <v/>
      </c>
      <c r="E163" t="s">
        <v>559</v>
      </c>
      <c r="F163" s="1"/>
      <c r="G163" s="1"/>
      <c r="K163" s="1"/>
      <c r="L16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3" t="str">
        <f>IFERROR(INDEX(PertecSignals[],MATCH(TeensyPinTable[[#This Row],[My Design]],PertecSignals[Signal Name],0),4),"")</f>
        <v/>
      </c>
    </row>
    <row r="164" spans="1:13" x14ac:dyDescent="0.3">
      <c r="A164" t="s">
        <v>554</v>
      </c>
      <c r="B164" t="str">
        <f>INDEX(BallAssignments,MATCH(A164,CPUPinAssignments!$B$9:$B$204,0),1)</f>
        <v>VSS</v>
      </c>
      <c r="C164" t="str">
        <f>INDEX(BallAssignments,MATCH(A164,CPUPinAssignments!$B$9:$B$204,0),9)</f>
        <v/>
      </c>
      <c r="D164" t="str">
        <f>INDEX(BallAssignments,MATCH(A164,CPUPinAssignments!$B$9:$B$204,0),10)</f>
        <v/>
      </c>
      <c r="E164" t="s">
        <v>559</v>
      </c>
      <c r="F164" s="1"/>
      <c r="G164" s="1"/>
      <c r="K164" s="1"/>
      <c r="L16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4" t="str">
        <f>IFERROR(INDEX(PertecSignals[],MATCH(TeensyPinTable[[#This Row],[My Design]],PertecSignals[Signal Name],0),4),"")</f>
        <v/>
      </c>
    </row>
    <row r="165" spans="1:13" x14ac:dyDescent="0.3">
      <c r="A165" t="s">
        <v>557</v>
      </c>
      <c r="B165" t="str">
        <f>INDEX(BallAssignments,MATCH(A165,CPUPinAssignments!$B$9:$B$204,0),1)</f>
        <v>VSS</v>
      </c>
      <c r="C165" t="str">
        <f>INDEX(BallAssignments,MATCH(A165,CPUPinAssignments!$B$9:$B$204,0),9)</f>
        <v/>
      </c>
      <c r="D165" t="str">
        <f>INDEX(BallAssignments,MATCH(A165,CPUPinAssignments!$B$9:$B$204,0),10)</f>
        <v/>
      </c>
      <c r="E165" t="s">
        <v>559</v>
      </c>
      <c r="F165" s="1"/>
      <c r="G165" s="1"/>
      <c r="K165" s="1"/>
      <c r="L16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5" t="str">
        <f>IFERROR(INDEX(PertecSignals[],MATCH(TeensyPinTable[[#This Row],[My Design]],PertecSignals[Signal Name],0),4),"")</f>
        <v/>
      </c>
    </row>
    <row r="166" spans="1:13" x14ac:dyDescent="0.3">
      <c r="A166" t="s">
        <v>555</v>
      </c>
      <c r="B166" t="str">
        <f>INDEX(BallAssignments,MATCH(A166,CPUPinAssignments!$B$9:$B$204,0),1)</f>
        <v>VSS</v>
      </c>
      <c r="C166" t="str">
        <f>INDEX(BallAssignments,MATCH(A166,CPUPinAssignments!$B$9:$B$204,0),9)</f>
        <v/>
      </c>
      <c r="D166" t="str">
        <f>INDEX(BallAssignments,MATCH(A166,CPUPinAssignments!$B$9:$B$204,0),10)</f>
        <v/>
      </c>
      <c r="E166" t="s">
        <v>559</v>
      </c>
      <c r="F166" s="1"/>
      <c r="G166" s="1"/>
      <c r="K166" s="1"/>
      <c r="L16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6" t="str">
        <f>IFERROR(INDEX(PertecSignals[],MATCH(TeensyPinTable[[#This Row],[My Design]],PertecSignals[Signal Name],0),4),"")</f>
        <v/>
      </c>
    </row>
    <row r="167" spans="1:13" x14ac:dyDescent="0.3">
      <c r="A167" t="s">
        <v>558</v>
      </c>
      <c r="B167" t="str">
        <f>INDEX(BallAssignments,MATCH(A167,CPUPinAssignments!$B$9:$B$204,0),1)</f>
        <v>VSS</v>
      </c>
      <c r="C167" t="str">
        <f>INDEX(BallAssignments,MATCH(A167,CPUPinAssignments!$B$9:$B$204,0),9)</f>
        <v/>
      </c>
      <c r="D167" t="str">
        <f>INDEX(BallAssignments,MATCH(A167,CPUPinAssignments!$B$9:$B$204,0),10)</f>
        <v/>
      </c>
      <c r="E167" t="s">
        <v>559</v>
      </c>
      <c r="F167" s="1"/>
      <c r="G167" s="1"/>
      <c r="K167" s="1"/>
      <c r="L16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7" t="str">
        <f>IFERROR(INDEX(PertecSignals[],MATCH(TeensyPinTable[[#This Row],[My Design]],PertecSignals[Signal Name],0),4),"")</f>
        <v/>
      </c>
    </row>
    <row r="168" spans="1:13" x14ac:dyDescent="0.3">
      <c r="A168" t="s">
        <v>547</v>
      </c>
      <c r="B168" t="str">
        <f>INDEX(BallAssignments,MATCH(A168,CPUPinAssignments!$B$9:$B$204,0),1)</f>
        <v>VSS</v>
      </c>
      <c r="C168" t="str">
        <f>INDEX(BallAssignments,MATCH(A168,CPUPinAssignments!$B$9:$B$204,0),9)</f>
        <v/>
      </c>
      <c r="D168" t="str">
        <f>INDEX(BallAssignments,MATCH(A168,CPUPinAssignments!$B$9:$B$204,0),10)</f>
        <v/>
      </c>
      <c r="E168" t="s">
        <v>559</v>
      </c>
      <c r="F168" s="1"/>
      <c r="G168" s="1"/>
      <c r="K168" s="1"/>
      <c r="L16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8" t="str">
        <f>IFERROR(INDEX(PertecSignals[],MATCH(TeensyPinTable[[#This Row],[My Design]],PertecSignals[Signal Name],0),4),"")</f>
        <v/>
      </c>
    </row>
    <row r="169" spans="1:13" x14ac:dyDescent="0.3">
      <c r="A169" t="s">
        <v>540</v>
      </c>
      <c r="B169" t="str">
        <f>INDEX(BallAssignments,MATCH(A169,CPUPinAssignments!$B$9:$B$204,0),1)</f>
        <v>VSS</v>
      </c>
      <c r="C169" t="str">
        <f>INDEX(BallAssignments,MATCH(A169,CPUPinAssignments!$B$9:$B$204,0),9)</f>
        <v/>
      </c>
      <c r="D169" t="str">
        <f>INDEX(BallAssignments,MATCH(A169,CPUPinAssignments!$B$9:$B$204,0),10)</f>
        <v/>
      </c>
      <c r="E169" t="s">
        <v>559</v>
      </c>
      <c r="F169" s="1"/>
      <c r="G169" s="1"/>
      <c r="K169" s="1"/>
      <c r="L1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9" t="str">
        <f>IFERROR(INDEX(PertecSignals[],MATCH(TeensyPinTable[[#This Row],[My Design]],PertecSignals[Signal Name],0),4),"")</f>
        <v/>
      </c>
    </row>
    <row r="170" spans="1:13" x14ac:dyDescent="0.3">
      <c r="A170" t="s">
        <v>544</v>
      </c>
      <c r="B170" t="str">
        <f>INDEX(BallAssignments,MATCH(A170,CPUPinAssignments!$B$9:$B$204,0),1)</f>
        <v>VSS</v>
      </c>
      <c r="C170" t="str">
        <f>INDEX(BallAssignments,MATCH(A170,CPUPinAssignments!$B$9:$B$204,0),9)</f>
        <v/>
      </c>
      <c r="D170" t="str">
        <f>INDEX(BallAssignments,MATCH(A170,CPUPinAssignments!$B$9:$B$204,0),10)</f>
        <v/>
      </c>
      <c r="E170" t="s">
        <v>559</v>
      </c>
      <c r="F170" s="1"/>
      <c r="G170" s="1"/>
      <c r="K170" s="1"/>
      <c r="L1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0" t="str">
        <f>IFERROR(INDEX(PertecSignals[],MATCH(TeensyPinTable[[#This Row],[My Design]],PertecSignals[Signal Name],0),4),"")</f>
        <v/>
      </c>
    </row>
    <row r="171" spans="1:13" x14ac:dyDescent="0.3">
      <c r="A171" t="s">
        <v>542</v>
      </c>
      <c r="B171" t="str">
        <f>INDEX(BallAssignments,MATCH(A171,CPUPinAssignments!$B$9:$B$204,0),1)</f>
        <v>VSS</v>
      </c>
      <c r="C171" t="str">
        <f>INDEX(BallAssignments,MATCH(A171,CPUPinAssignments!$B$9:$B$204,0),9)</f>
        <v/>
      </c>
      <c r="D171" t="str">
        <f>INDEX(BallAssignments,MATCH(A171,CPUPinAssignments!$B$9:$B$204,0),10)</f>
        <v/>
      </c>
      <c r="E171" t="s">
        <v>559</v>
      </c>
      <c r="F171" s="1"/>
      <c r="G171" s="1"/>
      <c r="K171" s="1"/>
      <c r="L17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1" t="str">
        <f>IFERROR(INDEX(PertecSignals[],MATCH(TeensyPinTable[[#This Row],[My Design]],PertecSignals[Signal Name],0),4),"")</f>
        <v/>
      </c>
    </row>
    <row r="172" spans="1:13" x14ac:dyDescent="0.3">
      <c r="A172" t="s">
        <v>545</v>
      </c>
      <c r="B172" t="str">
        <f>INDEX(BallAssignments,MATCH(A172,CPUPinAssignments!$B$9:$B$204,0),1)</f>
        <v>VSS</v>
      </c>
      <c r="C172" t="str">
        <f>INDEX(BallAssignments,MATCH(A172,CPUPinAssignments!$B$9:$B$204,0),9)</f>
        <v/>
      </c>
      <c r="D172" t="str">
        <f>INDEX(BallAssignments,MATCH(A172,CPUPinAssignments!$B$9:$B$204,0),10)</f>
        <v/>
      </c>
      <c r="E172" t="s">
        <v>559</v>
      </c>
      <c r="F172" s="1"/>
      <c r="G172" s="1"/>
      <c r="K172" s="1"/>
      <c r="L17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2" t="str">
        <f>IFERROR(INDEX(PertecSignals[],MATCH(TeensyPinTable[[#This Row],[My Design]],PertecSignals[Signal Name],0),4),"")</f>
        <v/>
      </c>
    </row>
    <row r="173" spans="1:13" x14ac:dyDescent="0.3">
      <c r="A173" t="s">
        <v>538</v>
      </c>
      <c r="B173" t="str">
        <f>INDEX(BallAssignments,MATCH(A173,CPUPinAssignments!$B$9:$B$204,0),1)</f>
        <v>VSS</v>
      </c>
      <c r="C173" t="str">
        <f>INDEX(BallAssignments,MATCH(A173,CPUPinAssignments!$B$9:$B$204,0),9)</f>
        <v/>
      </c>
      <c r="D173" t="str">
        <f>INDEX(BallAssignments,MATCH(A173,CPUPinAssignments!$B$9:$B$204,0),10)</f>
        <v/>
      </c>
      <c r="E173" t="s">
        <v>559</v>
      </c>
      <c r="F173" s="1"/>
      <c r="G173" s="1"/>
      <c r="K173" s="1"/>
      <c r="L17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3" t="str">
        <f>IFERROR(INDEX(PertecSignals[],MATCH(TeensyPinTable[[#This Row],[My Design]],PertecSignals[Signal Name],0),4),"")</f>
        <v/>
      </c>
    </row>
    <row r="174" spans="1:13" x14ac:dyDescent="0.3">
      <c r="A174" t="s">
        <v>549</v>
      </c>
      <c r="B174" t="str">
        <f>INDEX(BallAssignments,MATCH(A174,CPUPinAssignments!$B$9:$B$204,0),1)</f>
        <v>VSS</v>
      </c>
      <c r="C174" t="str">
        <f>INDEX(BallAssignments,MATCH(A174,CPUPinAssignments!$B$9:$B$204,0),9)</f>
        <v/>
      </c>
      <c r="D174" t="str">
        <f>INDEX(BallAssignments,MATCH(A174,CPUPinAssignments!$B$9:$B$204,0),10)</f>
        <v/>
      </c>
      <c r="E174" t="s">
        <v>559</v>
      </c>
      <c r="F174" s="1"/>
      <c r="G174" s="1"/>
      <c r="L1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4" t="str">
        <f>IFERROR(INDEX(PertecSignals[],MATCH(TeensyPinTable[[#This Row],[My Design]],PertecSignals[Signal Name],0),4),"")</f>
        <v/>
      </c>
    </row>
    <row r="175" spans="1:13" x14ac:dyDescent="0.3">
      <c r="A175" t="s">
        <v>364</v>
      </c>
      <c r="B175" t="str">
        <f>INDEX(BallAssignments,MATCH(A175,CPUPinAssignments!$B$9:$B$204,0),1)</f>
        <v>XTALI</v>
      </c>
      <c r="C175" t="str">
        <f>INDEX(BallAssignments,MATCH(A175,CPUPinAssignments!$B$9:$B$204,0),9)</f>
        <v/>
      </c>
      <c r="D175" t="str">
        <f>INDEX(BallAssignments,MATCH(A175,CPUPinAssignments!$B$9:$B$204,0),10)</f>
        <v/>
      </c>
      <c r="E175" t="s">
        <v>363</v>
      </c>
      <c r="F175" s="1"/>
      <c r="G175" s="1"/>
      <c r="L17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5" t="str">
        <f>IFERROR(INDEX(PertecSignals[],MATCH(TeensyPinTable[[#This Row],[My Design]],PertecSignals[Signal Name],0),4),"")</f>
        <v/>
      </c>
    </row>
    <row r="176" spans="1:13" x14ac:dyDescent="0.3">
      <c r="A176" t="s">
        <v>366</v>
      </c>
      <c r="B176" t="str">
        <f>INDEX(BallAssignments,MATCH(A176,CPUPinAssignments!$B$9:$B$204,0),1)</f>
        <v>XTALO</v>
      </c>
      <c r="C176" t="str">
        <f>INDEX(BallAssignments,MATCH(A176,CPUPinAssignments!$B$9:$B$204,0),9)</f>
        <v/>
      </c>
      <c r="D176" t="str">
        <f>INDEX(BallAssignments,MATCH(A176,CPUPinAssignments!$B$9:$B$204,0),10)</f>
        <v/>
      </c>
      <c r="E176" t="s">
        <v>365</v>
      </c>
      <c r="F176" s="1"/>
      <c r="G176" s="1"/>
      <c r="L17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6" t="str">
        <f>IFERROR(INDEX(PertecSignals[],MATCH(TeensyPinTable[[#This Row],[My Design]],PertecSignals[Signal Name],0),4),"")</f>
        <v/>
      </c>
    </row>
  </sheetData>
  <mergeCells count="2">
    <mergeCell ref="A3:D3"/>
    <mergeCell ref="F3:G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B494-C708-4CC8-9A5D-9DC946DBEB6E}">
  <dimension ref="A1:M204"/>
  <sheetViews>
    <sheetView workbookViewId="0"/>
    <sheetView workbookViewId="1"/>
  </sheetViews>
  <sheetFormatPr defaultRowHeight="14.4" x14ac:dyDescent="0.3"/>
  <cols>
    <col min="1" max="1" width="17.33203125" bestFit="1" customWidth="1"/>
    <col min="2" max="2" width="12.6640625" customWidth="1"/>
    <col min="3" max="3" width="14.88671875" customWidth="1"/>
    <col min="4" max="4" width="11.5546875" bestFit="1" customWidth="1"/>
    <col min="5" max="5" width="15.44140625" customWidth="1"/>
    <col min="6" max="6" width="22.6640625" bestFit="1" customWidth="1"/>
    <col min="7" max="7" width="15" customWidth="1"/>
    <col min="8" max="8" width="22" bestFit="1" customWidth="1"/>
    <col min="9" max="9" width="8.6640625" customWidth="1"/>
    <col min="10" max="10" width="10.44140625" customWidth="1"/>
  </cols>
  <sheetData>
    <row r="1" spans="1:13" x14ac:dyDescent="0.3">
      <c r="A1" t="s">
        <v>375</v>
      </c>
    </row>
    <row r="2" spans="1:13" x14ac:dyDescent="0.3">
      <c r="A2" t="s">
        <v>377</v>
      </c>
    </row>
    <row r="3" spans="1:13" x14ac:dyDescent="0.3">
      <c r="A3" t="s">
        <v>378</v>
      </c>
    </row>
    <row r="4" spans="1:13" x14ac:dyDescent="0.3">
      <c r="A4" t="s">
        <v>379</v>
      </c>
    </row>
    <row r="5" spans="1:13" x14ac:dyDescent="0.3">
      <c r="A5" t="s">
        <v>380</v>
      </c>
    </row>
    <row r="6" spans="1:13" x14ac:dyDescent="0.3">
      <c r="A6" t="s">
        <v>376</v>
      </c>
      <c r="L6" t="s">
        <v>104</v>
      </c>
      <c r="M6" t="str">
        <f>INDEX(BallAssignments,MATCH(L6,$B$9:$B$204,0),1)</f>
        <v>GPIO_B1_01</v>
      </c>
    </row>
    <row r="7" spans="1:13" x14ac:dyDescent="0.3">
      <c r="E7" s="5" t="s">
        <v>389</v>
      </c>
      <c r="F7" s="5"/>
      <c r="G7" s="5"/>
      <c r="H7" s="5"/>
      <c r="I7" s="5" t="s">
        <v>7</v>
      </c>
      <c r="J7" s="5"/>
    </row>
    <row r="8" spans="1:13" x14ac:dyDescent="0.3">
      <c r="A8" t="s">
        <v>381</v>
      </c>
      <c r="B8" t="s">
        <v>382</v>
      </c>
      <c r="C8" t="s">
        <v>383</v>
      </c>
      <c r="D8" t="s">
        <v>384</v>
      </c>
      <c r="E8" t="s">
        <v>385</v>
      </c>
      <c r="F8" t="s">
        <v>386</v>
      </c>
      <c r="G8" t="s">
        <v>387</v>
      </c>
      <c r="H8" t="s">
        <v>388</v>
      </c>
      <c r="I8" t="s">
        <v>390</v>
      </c>
      <c r="J8" t="s">
        <v>391</v>
      </c>
    </row>
    <row r="9" spans="1:13" x14ac:dyDescent="0.3">
      <c r="A9" t="s">
        <v>8</v>
      </c>
      <c r="B9" t="s">
        <v>9</v>
      </c>
      <c r="C9" t="s">
        <v>10</v>
      </c>
      <c r="D9" t="s">
        <v>10</v>
      </c>
      <c r="E9" t="s">
        <v>10</v>
      </c>
      <c r="F9" t="s">
        <v>8</v>
      </c>
      <c r="G9" t="s">
        <v>10</v>
      </c>
      <c r="H9" t="s">
        <v>10</v>
      </c>
      <c r="I9" t="str">
        <f t="shared" ref="I9:I40" si="0">IF(LEFT(F9,4)="GPIO",VALUE(RIGHT(LEFT(F9,5),1)),"")</f>
        <v/>
      </c>
      <c r="J9" t="str">
        <f t="shared" ref="J9:J40" si="1">IF(LEFT(F9,4)="GPIO",VALUE(LEFT(RIGHT(F9,LEN(F9)-9),LEN(F9)-10)),"")</f>
        <v/>
      </c>
    </row>
    <row r="10" spans="1:13" x14ac:dyDescent="0.3">
      <c r="A10" t="s">
        <v>11</v>
      </c>
      <c r="B10" t="s">
        <v>12</v>
      </c>
      <c r="C10" t="s">
        <v>10</v>
      </c>
      <c r="D10" t="s">
        <v>10</v>
      </c>
      <c r="E10" t="s">
        <v>10</v>
      </c>
      <c r="F10" t="s">
        <v>11</v>
      </c>
      <c r="G10" t="s">
        <v>10</v>
      </c>
      <c r="H10" t="s">
        <v>10</v>
      </c>
      <c r="I10" t="str">
        <f t="shared" si="0"/>
        <v/>
      </c>
      <c r="J10" t="str">
        <f t="shared" si="1"/>
        <v/>
      </c>
    </row>
    <row r="11" spans="1:13" x14ac:dyDescent="0.3">
      <c r="A11" t="s">
        <v>561</v>
      </c>
      <c r="B11" t="s">
        <v>550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tr">
        <f t="shared" si="0"/>
        <v/>
      </c>
      <c r="J11" t="str">
        <f t="shared" si="1"/>
        <v/>
      </c>
    </row>
    <row r="12" spans="1:13" x14ac:dyDescent="0.3">
      <c r="A12" t="s">
        <v>561</v>
      </c>
      <c r="B12" t="s">
        <v>551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tr">
        <f t="shared" si="0"/>
        <v/>
      </c>
      <c r="J12" t="str">
        <f t="shared" si="1"/>
        <v/>
      </c>
    </row>
    <row r="13" spans="1:13" x14ac:dyDescent="0.3">
      <c r="A13" t="s">
        <v>409</v>
      </c>
      <c r="B13" t="s">
        <v>408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tr">
        <f t="shared" si="0"/>
        <v/>
      </c>
      <c r="J13" t="str">
        <f t="shared" si="1"/>
        <v/>
      </c>
    </row>
    <row r="14" spans="1:13" x14ac:dyDescent="0.3">
      <c r="A14" t="s">
        <v>409</v>
      </c>
      <c r="B14" t="s">
        <v>410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tr">
        <f t="shared" si="0"/>
        <v/>
      </c>
      <c r="J14" t="str">
        <f t="shared" si="1"/>
        <v/>
      </c>
    </row>
    <row r="15" spans="1:13" x14ac:dyDescent="0.3">
      <c r="A15" t="s">
        <v>659</v>
      </c>
      <c r="B15" t="s">
        <v>405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tr">
        <f t="shared" si="0"/>
        <v/>
      </c>
      <c r="J15" t="str">
        <f t="shared" si="1"/>
        <v/>
      </c>
    </row>
    <row r="16" spans="1:13" x14ac:dyDescent="0.3">
      <c r="A16" t="s">
        <v>413</v>
      </c>
      <c r="B16" t="s">
        <v>412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tr">
        <f t="shared" si="0"/>
        <v/>
      </c>
      <c r="J16" t="str">
        <f t="shared" si="1"/>
        <v/>
      </c>
    </row>
    <row r="17" spans="1:10" x14ac:dyDescent="0.3">
      <c r="A17" t="s">
        <v>413</v>
      </c>
      <c r="B17" t="s">
        <v>414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tr">
        <f t="shared" si="0"/>
        <v/>
      </c>
      <c r="J17" t="str">
        <f t="shared" si="1"/>
        <v/>
      </c>
    </row>
    <row r="18" spans="1:10" x14ac:dyDescent="0.3">
      <c r="A18" t="s">
        <v>462</v>
      </c>
      <c r="B18" t="s">
        <v>450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tr">
        <f t="shared" si="0"/>
        <v/>
      </c>
      <c r="J18" t="str">
        <f t="shared" si="1"/>
        <v/>
      </c>
    </row>
    <row r="19" spans="1:10" x14ac:dyDescent="0.3">
      <c r="A19" t="s">
        <v>660</v>
      </c>
      <c r="B19" t="s">
        <v>427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tr">
        <f t="shared" si="0"/>
        <v/>
      </c>
      <c r="J19" t="str">
        <f t="shared" si="1"/>
        <v/>
      </c>
    </row>
    <row r="20" spans="1:10" x14ac:dyDescent="0.3">
      <c r="A20" t="s">
        <v>661</v>
      </c>
      <c r="B20" t="s">
        <v>662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tr">
        <f t="shared" si="0"/>
        <v/>
      </c>
      <c r="J20" t="str">
        <f t="shared" si="1"/>
        <v/>
      </c>
    </row>
    <row r="21" spans="1:10" x14ac:dyDescent="0.3">
      <c r="A21" t="s">
        <v>13</v>
      </c>
      <c r="B21" t="s">
        <v>14</v>
      </c>
      <c r="C21" t="s">
        <v>15</v>
      </c>
      <c r="D21" t="s">
        <v>374</v>
      </c>
      <c r="E21" t="s">
        <v>17</v>
      </c>
      <c r="F21" t="s">
        <v>18</v>
      </c>
      <c r="G21" t="s">
        <v>19</v>
      </c>
      <c r="H21" t="s">
        <v>20</v>
      </c>
      <c r="I21">
        <f t="shared" si="0"/>
        <v>1</v>
      </c>
      <c r="J21">
        <f t="shared" si="1"/>
        <v>0</v>
      </c>
    </row>
    <row r="22" spans="1:10" x14ac:dyDescent="0.3">
      <c r="A22" t="s">
        <v>21</v>
      </c>
      <c r="B22" t="s">
        <v>22</v>
      </c>
      <c r="C22" t="s">
        <v>15</v>
      </c>
      <c r="D22" t="s">
        <v>374</v>
      </c>
      <c r="E22" t="s">
        <v>17</v>
      </c>
      <c r="F22" t="s">
        <v>23</v>
      </c>
      <c r="G22" t="s">
        <v>19</v>
      </c>
      <c r="H22" t="s">
        <v>20</v>
      </c>
      <c r="I22">
        <f t="shared" si="0"/>
        <v>1</v>
      </c>
      <c r="J22">
        <f t="shared" si="1"/>
        <v>1</v>
      </c>
    </row>
    <row r="23" spans="1:10" x14ac:dyDescent="0.3">
      <c r="A23" t="s">
        <v>24</v>
      </c>
      <c r="B23" t="s">
        <v>25</v>
      </c>
      <c r="C23" t="s">
        <v>15</v>
      </c>
      <c r="D23" t="s">
        <v>374</v>
      </c>
      <c r="E23" t="s">
        <v>17</v>
      </c>
      <c r="F23" t="s">
        <v>26</v>
      </c>
      <c r="G23" t="s">
        <v>19</v>
      </c>
      <c r="H23" t="s">
        <v>20</v>
      </c>
      <c r="I23">
        <f t="shared" si="0"/>
        <v>1</v>
      </c>
      <c r="J23">
        <f t="shared" si="1"/>
        <v>2</v>
      </c>
    </row>
    <row r="24" spans="1:10" x14ac:dyDescent="0.3">
      <c r="A24" t="s">
        <v>27</v>
      </c>
      <c r="B24" t="s">
        <v>28</v>
      </c>
      <c r="C24" t="s">
        <v>15</v>
      </c>
      <c r="D24" t="s">
        <v>374</v>
      </c>
      <c r="E24" t="s">
        <v>17</v>
      </c>
      <c r="F24" t="s">
        <v>29</v>
      </c>
      <c r="G24" t="s">
        <v>19</v>
      </c>
      <c r="H24" t="s">
        <v>20</v>
      </c>
      <c r="I24">
        <f t="shared" si="0"/>
        <v>1</v>
      </c>
      <c r="J24">
        <f t="shared" si="1"/>
        <v>3</v>
      </c>
    </row>
    <row r="25" spans="1:10" x14ac:dyDescent="0.3">
      <c r="A25" t="s">
        <v>30</v>
      </c>
      <c r="B25" t="s">
        <v>31</v>
      </c>
      <c r="C25" t="s">
        <v>15</v>
      </c>
      <c r="D25" t="s">
        <v>374</v>
      </c>
      <c r="E25" t="s">
        <v>32</v>
      </c>
      <c r="F25" t="s">
        <v>33</v>
      </c>
      <c r="G25" t="s">
        <v>19</v>
      </c>
      <c r="H25" t="s">
        <v>370</v>
      </c>
      <c r="I25" t="str">
        <f t="shared" si="0"/>
        <v/>
      </c>
      <c r="J25" t="str">
        <f t="shared" si="1"/>
        <v/>
      </c>
    </row>
    <row r="26" spans="1:10" x14ac:dyDescent="0.3">
      <c r="A26" t="s">
        <v>34</v>
      </c>
      <c r="B26" t="s">
        <v>35</v>
      </c>
      <c r="C26" t="s">
        <v>15</v>
      </c>
      <c r="D26" t="s">
        <v>374</v>
      </c>
      <c r="E26" t="s">
        <v>32</v>
      </c>
      <c r="F26" t="s">
        <v>36</v>
      </c>
      <c r="G26" t="s">
        <v>19</v>
      </c>
      <c r="H26" t="s">
        <v>370</v>
      </c>
      <c r="I26" t="str">
        <f t="shared" si="0"/>
        <v/>
      </c>
      <c r="J26" t="str">
        <f t="shared" si="1"/>
        <v/>
      </c>
    </row>
    <row r="27" spans="1:10" x14ac:dyDescent="0.3">
      <c r="A27" t="s">
        <v>37</v>
      </c>
      <c r="B27" t="s">
        <v>38</v>
      </c>
      <c r="C27" t="s">
        <v>15</v>
      </c>
      <c r="D27" t="s">
        <v>374</v>
      </c>
      <c r="E27" t="s">
        <v>32</v>
      </c>
      <c r="F27" t="s">
        <v>39</v>
      </c>
      <c r="G27" t="s">
        <v>19</v>
      </c>
      <c r="H27" t="s">
        <v>371</v>
      </c>
      <c r="I27" t="str">
        <f t="shared" si="0"/>
        <v/>
      </c>
      <c r="J27" t="str">
        <f t="shared" si="1"/>
        <v/>
      </c>
    </row>
    <row r="28" spans="1:10" x14ac:dyDescent="0.3">
      <c r="A28" t="s">
        <v>40</v>
      </c>
      <c r="B28" t="s">
        <v>41</v>
      </c>
      <c r="C28" t="s">
        <v>15</v>
      </c>
      <c r="D28" t="s">
        <v>374</v>
      </c>
      <c r="E28" t="s">
        <v>32</v>
      </c>
      <c r="F28" t="s">
        <v>42</v>
      </c>
      <c r="G28" t="s">
        <v>19</v>
      </c>
      <c r="H28" t="s">
        <v>371</v>
      </c>
      <c r="I28" t="str">
        <f t="shared" si="0"/>
        <v/>
      </c>
      <c r="J28" t="str">
        <f t="shared" si="1"/>
        <v/>
      </c>
    </row>
    <row r="29" spans="1:10" x14ac:dyDescent="0.3">
      <c r="A29" t="s">
        <v>43</v>
      </c>
      <c r="B29" t="s">
        <v>44</v>
      </c>
      <c r="C29" t="s">
        <v>15</v>
      </c>
      <c r="D29" t="s">
        <v>374</v>
      </c>
      <c r="E29" t="s">
        <v>32</v>
      </c>
      <c r="F29" t="s">
        <v>45</v>
      </c>
      <c r="G29" t="s">
        <v>19</v>
      </c>
      <c r="H29" t="s">
        <v>372</v>
      </c>
      <c r="I29" t="str">
        <f t="shared" si="0"/>
        <v/>
      </c>
      <c r="J29" t="str">
        <f t="shared" si="1"/>
        <v/>
      </c>
    </row>
    <row r="30" spans="1:10" x14ac:dyDescent="0.3">
      <c r="A30" t="s">
        <v>46</v>
      </c>
      <c r="B30" t="s">
        <v>47</v>
      </c>
      <c r="C30" t="s">
        <v>15</v>
      </c>
      <c r="D30" t="s">
        <v>374</v>
      </c>
      <c r="E30" t="s">
        <v>32</v>
      </c>
      <c r="F30" t="s">
        <v>48</v>
      </c>
      <c r="G30" t="s">
        <v>19</v>
      </c>
      <c r="H30" t="s">
        <v>371</v>
      </c>
      <c r="I30" t="str">
        <f t="shared" si="0"/>
        <v/>
      </c>
      <c r="J30" t="str">
        <f t="shared" si="1"/>
        <v/>
      </c>
    </row>
    <row r="31" spans="1:10" x14ac:dyDescent="0.3">
      <c r="A31" t="s">
        <v>49</v>
      </c>
      <c r="B31" t="s">
        <v>50</v>
      </c>
      <c r="C31" t="s">
        <v>15</v>
      </c>
      <c r="D31" t="s">
        <v>374</v>
      </c>
      <c r="E31" t="s">
        <v>32</v>
      </c>
      <c r="F31" t="s">
        <v>51</v>
      </c>
      <c r="G31" t="s">
        <v>19</v>
      </c>
      <c r="H31" t="s">
        <v>20</v>
      </c>
      <c r="I31" t="str">
        <f t="shared" si="0"/>
        <v/>
      </c>
      <c r="J31" t="str">
        <f t="shared" si="1"/>
        <v/>
      </c>
    </row>
    <row r="32" spans="1:10" x14ac:dyDescent="0.3">
      <c r="A32" t="s">
        <v>52</v>
      </c>
      <c r="B32" t="s">
        <v>53</v>
      </c>
      <c r="C32" t="s">
        <v>15</v>
      </c>
      <c r="D32" t="s">
        <v>374</v>
      </c>
      <c r="E32" t="s">
        <v>32</v>
      </c>
      <c r="F32" t="s">
        <v>54</v>
      </c>
      <c r="G32" t="s">
        <v>19</v>
      </c>
      <c r="H32" t="s">
        <v>371</v>
      </c>
      <c r="I32" t="str">
        <f t="shared" si="0"/>
        <v/>
      </c>
      <c r="J32" t="str">
        <f t="shared" si="1"/>
        <v/>
      </c>
    </row>
    <row r="33" spans="1:10" x14ac:dyDescent="0.3">
      <c r="A33" t="s">
        <v>55</v>
      </c>
      <c r="B33" t="s">
        <v>56</v>
      </c>
      <c r="C33" t="s">
        <v>15</v>
      </c>
      <c r="D33" t="s">
        <v>374</v>
      </c>
      <c r="E33" t="s">
        <v>17</v>
      </c>
      <c r="F33" t="s">
        <v>57</v>
      </c>
      <c r="G33" t="s">
        <v>19</v>
      </c>
      <c r="H33" t="s">
        <v>20</v>
      </c>
      <c r="I33">
        <f t="shared" si="0"/>
        <v>1</v>
      </c>
      <c r="J33">
        <f t="shared" si="1"/>
        <v>12</v>
      </c>
    </row>
    <row r="34" spans="1:10" x14ac:dyDescent="0.3">
      <c r="A34" t="s">
        <v>58</v>
      </c>
      <c r="B34" t="s">
        <v>59</v>
      </c>
      <c r="C34" t="s">
        <v>15</v>
      </c>
      <c r="D34" t="s">
        <v>374</v>
      </c>
      <c r="E34" t="s">
        <v>17</v>
      </c>
      <c r="F34" t="s">
        <v>60</v>
      </c>
      <c r="G34" t="s">
        <v>19</v>
      </c>
      <c r="H34" t="s">
        <v>20</v>
      </c>
      <c r="I34">
        <f t="shared" si="0"/>
        <v>1</v>
      </c>
      <c r="J34">
        <f t="shared" si="1"/>
        <v>13</v>
      </c>
    </row>
    <row r="35" spans="1:10" x14ac:dyDescent="0.3">
      <c r="A35" t="s">
        <v>61</v>
      </c>
      <c r="B35" t="s">
        <v>62</v>
      </c>
      <c r="C35" t="s">
        <v>15</v>
      </c>
      <c r="D35" t="s">
        <v>374</v>
      </c>
      <c r="E35" t="s">
        <v>17</v>
      </c>
      <c r="F35" t="s">
        <v>63</v>
      </c>
      <c r="G35" t="s">
        <v>19</v>
      </c>
      <c r="H35" t="s">
        <v>20</v>
      </c>
      <c r="I35">
        <f t="shared" si="0"/>
        <v>1</v>
      </c>
      <c r="J35">
        <f t="shared" si="1"/>
        <v>14</v>
      </c>
    </row>
    <row r="36" spans="1:10" x14ac:dyDescent="0.3">
      <c r="A36" t="s">
        <v>64</v>
      </c>
      <c r="B36" t="s">
        <v>65</v>
      </c>
      <c r="C36" t="s">
        <v>15</v>
      </c>
      <c r="D36" t="s">
        <v>374</v>
      </c>
      <c r="E36" t="s">
        <v>17</v>
      </c>
      <c r="F36" t="s">
        <v>66</v>
      </c>
      <c r="G36" t="s">
        <v>19</v>
      </c>
      <c r="H36" t="s">
        <v>20</v>
      </c>
      <c r="I36">
        <f t="shared" si="0"/>
        <v>1</v>
      </c>
      <c r="J36">
        <f t="shared" si="1"/>
        <v>15</v>
      </c>
    </row>
    <row r="37" spans="1:10" x14ac:dyDescent="0.3">
      <c r="A37" t="s">
        <v>67</v>
      </c>
      <c r="B37" t="s">
        <v>68</v>
      </c>
      <c r="C37" t="s">
        <v>15</v>
      </c>
      <c r="D37" t="s">
        <v>374</v>
      </c>
      <c r="E37" t="s">
        <v>17</v>
      </c>
      <c r="F37" t="s">
        <v>69</v>
      </c>
      <c r="G37" t="s">
        <v>19</v>
      </c>
      <c r="H37" t="s">
        <v>20</v>
      </c>
      <c r="I37">
        <f t="shared" si="0"/>
        <v>1</v>
      </c>
      <c r="J37">
        <f t="shared" si="1"/>
        <v>16</v>
      </c>
    </row>
    <row r="38" spans="1:10" x14ac:dyDescent="0.3">
      <c r="A38" t="s">
        <v>70</v>
      </c>
      <c r="B38" t="s">
        <v>71</v>
      </c>
      <c r="C38" t="s">
        <v>15</v>
      </c>
      <c r="D38" t="s">
        <v>374</v>
      </c>
      <c r="E38" t="s">
        <v>17</v>
      </c>
      <c r="F38" t="s">
        <v>72</v>
      </c>
      <c r="G38" t="s">
        <v>19</v>
      </c>
      <c r="H38" t="s">
        <v>20</v>
      </c>
      <c r="I38">
        <f t="shared" si="0"/>
        <v>1</v>
      </c>
      <c r="J38">
        <f t="shared" si="1"/>
        <v>17</v>
      </c>
    </row>
    <row r="39" spans="1:10" x14ac:dyDescent="0.3">
      <c r="A39" t="s">
        <v>73</v>
      </c>
      <c r="B39" t="s">
        <v>74</v>
      </c>
      <c r="C39" t="s">
        <v>15</v>
      </c>
      <c r="D39" t="s">
        <v>374</v>
      </c>
      <c r="E39" t="s">
        <v>17</v>
      </c>
      <c r="F39" t="s">
        <v>75</v>
      </c>
      <c r="G39" t="s">
        <v>19</v>
      </c>
      <c r="H39" t="s">
        <v>20</v>
      </c>
      <c r="I39">
        <f t="shared" si="0"/>
        <v>1</v>
      </c>
      <c r="J39">
        <f t="shared" si="1"/>
        <v>18</v>
      </c>
    </row>
    <row r="40" spans="1:10" x14ac:dyDescent="0.3">
      <c r="A40" t="s">
        <v>76</v>
      </c>
      <c r="B40" t="s">
        <v>77</v>
      </c>
      <c r="C40" t="s">
        <v>15</v>
      </c>
      <c r="D40" t="s">
        <v>374</v>
      </c>
      <c r="E40" t="s">
        <v>17</v>
      </c>
      <c r="F40" t="s">
        <v>78</v>
      </c>
      <c r="G40" t="s">
        <v>19</v>
      </c>
      <c r="H40" t="s">
        <v>20</v>
      </c>
      <c r="I40">
        <f t="shared" si="0"/>
        <v>1</v>
      </c>
      <c r="J40">
        <f t="shared" si="1"/>
        <v>19</v>
      </c>
    </row>
    <row r="41" spans="1:10" x14ac:dyDescent="0.3">
      <c r="A41" t="s">
        <v>79</v>
      </c>
      <c r="B41" t="s">
        <v>80</v>
      </c>
      <c r="C41" t="s">
        <v>15</v>
      </c>
      <c r="D41" t="s">
        <v>374</v>
      </c>
      <c r="E41" t="s">
        <v>17</v>
      </c>
      <c r="F41" t="s">
        <v>81</v>
      </c>
      <c r="G41" t="s">
        <v>19</v>
      </c>
      <c r="H41" t="s">
        <v>20</v>
      </c>
      <c r="I41">
        <f t="shared" ref="I41:I72" si="2">IF(LEFT(F41,4)="GPIO",VALUE(RIGHT(LEFT(F41,5),1)),"")</f>
        <v>1</v>
      </c>
      <c r="J41">
        <f t="shared" ref="J41:J72" si="3">IF(LEFT(F41,4)="GPIO",VALUE(LEFT(RIGHT(F41,LEN(F41)-9),LEN(F41)-10)),"")</f>
        <v>20</v>
      </c>
    </row>
    <row r="42" spans="1:10" x14ac:dyDescent="0.3">
      <c r="A42" t="s">
        <v>611</v>
      </c>
      <c r="B42" t="s">
        <v>505</v>
      </c>
      <c r="C42" t="s">
        <v>15</v>
      </c>
      <c r="D42" t="s">
        <v>16</v>
      </c>
      <c r="E42" t="s">
        <v>17</v>
      </c>
      <c r="F42" t="s">
        <v>612</v>
      </c>
      <c r="G42" t="s">
        <v>19</v>
      </c>
      <c r="H42" t="s">
        <v>20</v>
      </c>
      <c r="I42">
        <f t="shared" si="2"/>
        <v>1</v>
      </c>
      <c r="J42">
        <f t="shared" si="3"/>
        <v>21</v>
      </c>
    </row>
    <row r="43" spans="1:10" x14ac:dyDescent="0.3">
      <c r="A43" t="s">
        <v>613</v>
      </c>
      <c r="B43" t="s">
        <v>471</v>
      </c>
      <c r="C43" t="s">
        <v>15</v>
      </c>
      <c r="D43" t="s">
        <v>16</v>
      </c>
      <c r="E43" t="s">
        <v>17</v>
      </c>
      <c r="F43" t="s">
        <v>614</v>
      </c>
      <c r="G43" t="s">
        <v>19</v>
      </c>
      <c r="H43" t="s">
        <v>20</v>
      </c>
      <c r="I43">
        <f t="shared" si="2"/>
        <v>1</v>
      </c>
      <c r="J43">
        <f t="shared" si="3"/>
        <v>22</v>
      </c>
    </row>
    <row r="44" spans="1:10" x14ac:dyDescent="0.3">
      <c r="A44" t="s">
        <v>615</v>
      </c>
      <c r="B44" t="s">
        <v>472</v>
      </c>
      <c r="C44" t="s">
        <v>15</v>
      </c>
      <c r="D44" t="s">
        <v>16</v>
      </c>
      <c r="E44" t="s">
        <v>17</v>
      </c>
      <c r="F44" t="s">
        <v>616</v>
      </c>
      <c r="G44" t="s">
        <v>19</v>
      </c>
      <c r="H44" t="s">
        <v>20</v>
      </c>
      <c r="I44">
        <f t="shared" si="2"/>
        <v>1</v>
      </c>
      <c r="J44">
        <f t="shared" si="3"/>
        <v>23</v>
      </c>
    </row>
    <row r="45" spans="1:10" x14ac:dyDescent="0.3">
      <c r="A45" t="s">
        <v>617</v>
      </c>
      <c r="B45" t="s">
        <v>468</v>
      </c>
      <c r="C45" t="s">
        <v>15</v>
      </c>
      <c r="D45" t="s">
        <v>16</v>
      </c>
      <c r="E45" t="s">
        <v>17</v>
      </c>
      <c r="F45" t="s">
        <v>618</v>
      </c>
      <c r="G45" t="s">
        <v>19</v>
      </c>
      <c r="H45" t="s">
        <v>20</v>
      </c>
      <c r="I45">
        <f t="shared" si="2"/>
        <v>1</v>
      </c>
      <c r="J45">
        <f t="shared" si="3"/>
        <v>24</v>
      </c>
    </row>
    <row r="46" spans="1:10" x14ac:dyDescent="0.3">
      <c r="A46" t="s">
        <v>619</v>
      </c>
      <c r="B46" t="s">
        <v>467</v>
      </c>
      <c r="C46" t="s">
        <v>15</v>
      </c>
      <c r="D46" t="s">
        <v>16</v>
      </c>
      <c r="E46" t="s">
        <v>17</v>
      </c>
      <c r="F46" t="s">
        <v>620</v>
      </c>
      <c r="G46" t="s">
        <v>19</v>
      </c>
      <c r="H46" t="s">
        <v>20</v>
      </c>
      <c r="I46">
        <f t="shared" si="2"/>
        <v>1</v>
      </c>
      <c r="J46">
        <f t="shared" si="3"/>
        <v>25</v>
      </c>
    </row>
    <row r="47" spans="1:10" x14ac:dyDescent="0.3">
      <c r="A47" t="s">
        <v>621</v>
      </c>
      <c r="B47" t="s">
        <v>470</v>
      </c>
      <c r="C47" t="s">
        <v>15</v>
      </c>
      <c r="D47" t="s">
        <v>16</v>
      </c>
      <c r="E47" t="s">
        <v>17</v>
      </c>
      <c r="F47" t="s">
        <v>622</v>
      </c>
      <c r="G47" t="s">
        <v>19</v>
      </c>
      <c r="H47" t="s">
        <v>20</v>
      </c>
      <c r="I47">
        <f t="shared" si="2"/>
        <v>1</v>
      </c>
      <c r="J47">
        <f t="shared" si="3"/>
        <v>26</v>
      </c>
    </row>
    <row r="48" spans="1:10" x14ac:dyDescent="0.3">
      <c r="A48" t="s">
        <v>623</v>
      </c>
      <c r="B48" t="s">
        <v>469</v>
      </c>
      <c r="C48" t="s">
        <v>15</v>
      </c>
      <c r="D48" t="s">
        <v>16</v>
      </c>
      <c r="E48" t="s">
        <v>17</v>
      </c>
      <c r="F48" t="s">
        <v>624</v>
      </c>
      <c r="G48" t="s">
        <v>19</v>
      </c>
      <c r="H48" t="s">
        <v>20</v>
      </c>
      <c r="I48">
        <f t="shared" si="2"/>
        <v>1</v>
      </c>
      <c r="J48">
        <f t="shared" si="3"/>
        <v>27</v>
      </c>
    </row>
    <row r="49" spans="1:10" x14ac:dyDescent="0.3">
      <c r="A49" t="s">
        <v>625</v>
      </c>
      <c r="B49" t="s">
        <v>503</v>
      </c>
      <c r="C49" t="s">
        <v>15</v>
      </c>
      <c r="D49" t="s">
        <v>16</v>
      </c>
      <c r="E49" t="s">
        <v>17</v>
      </c>
      <c r="F49" t="s">
        <v>626</v>
      </c>
      <c r="G49" t="s">
        <v>19</v>
      </c>
      <c r="H49" t="s">
        <v>20</v>
      </c>
      <c r="I49">
        <f t="shared" si="2"/>
        <v>1</v>
      </c>
      <c r="J49">
        <f t="shared" si="3"/>
        <v>28</v>
      </c>
    </row>
    <row r="50" spans="1:10" x14ac:dyDescent="0.3">
      <c r="A50" t="s">
        <v>627</v>
      </c>
      <c r="B50" t="s">
        <v>504</v>
      </c>
      <c r="C50" t="s">
        <v>15</v>
      </c>
      <c r="D50" t="s">
        <v>16</v>
      </c>
      <c r="E50" t="s">
        <v>17</v>
      </c>
      <c r="F50" t="s">
        <v>628</v>
      </c>
      <c r="G50" t="s">
        <v>19</v>
      </c>
      <c r="H50" t="s">
        <v>20</v>
      </c>
      <c r="I50">
        <f t="shared" si="2"/>
        <v>1</v>
      </c>
      <c r="J50">
        <f t="shared" si="3"/>
        <v>29</v>
      </c>
    </row>
    <row r="51" spans="1:10" x14ac:dyDescent="0.3">
      <c r="A51" t="s">
        <v>629</v>
      </c>
      <c r="B51" t="s">
        <v>501</v>
      </c>
      <c r="C51" t="s">
        <v>15</v>
      </c>
      <c r="D51" t="s">
        <v>16</v>
      </c>
      <c r="E51" t="s">
        <v>17</v>
      </c>
      <c r="F51" t="s">
        <v>630</v>
      </c>
      <c r="G51" t="s">
        <v>19</v>
      </c>
      <c r="H51" t="s">
        <v>20</v>
      </c>
      <c r="I51">
        <f t="shared" si="2"/>
        <v>1</v>
      </c>
      <c r="J51">
        <f t="shared" si="3"/>
        <v>30</v>
      </c>
    </row>
    <row r="52" spans="1:10" x14ac:dyDescent="0.3">
      <c r="A52" t="s">
        <v>631</v>
      </c>
      <c r="B52" t="s">
        <v>502</v>
      </c>
      <c r="C52" t="s">
        <v>15</v>
      </c>
      <c r="D52" t="s">
        <v>16</v>
      </c>
      <c r="E52" t="s">
        <v>17</v>
      </c>
      <c r="F52" t="s">
        <v>632</v>
      </c>
      <c r="G52" t="s">
        <v>19</v>
      </c>
      <c r="H52" t="s">
        <v>20</v>
      </c>
      <c r="I52">
        <f t="shared" si="2"/>
        <v>1</v>
      </c>
      <c r="J52">
        <f t="shared" si="3"/>
        <v>31</v>
      </c>
    </row>
    <row r="53" spans="1:10" x14ac:dyDescent="0.3">
      <c r="A53" t="s">
        <v>633</v>
      </c>
      <c r="B53" t="s">
        <v>476</v>
      </c>
      <c r="C53" t="s">
        <v>15</v>
      </c>
      <c r="D53" t="s">
        <v>16</v>
      </c>
      <c r="E53" t="s">
        <v>17</v>
      </c>
      <c r="F53" t="s">
        <v>634</v>
      </c>
      <c r="G53" t="s">
        <v>19</v>
      </c>
      <c r="H53" t="s">
        <v>20</v>
      </c>
      <c r="I53">
        <f t="shared" si="2"/>
        <v>2</v>
      </c>
      <c r="J53">
        <f t="shared" si="3"/>
        <v>0</v>
      </c>
    </row>
    <row r="54" spans="1:10" x14ac:dyDescent="0.3">
      <c r="A54" t="s">
        <v>635</v>
      </c>
      <c r="B54" t="s">
        <v>474</v>
      </c>
      <c r="C54" t="s">
        <v>15</v>
      </c>
      <c r="D54" t="s">
        <v>16</v>
      </c>
      <c r="E54" t="s">
        <v>17</v>
      </c>
      <c r="F54" t="s">
        <v>636</v>
      </c>
      <c r="G54" t="s">
        <v>19</v>
      </c>
      <c r="H54" t="s">
        <v>20</v>
      </c>
      <c r="I54">
        <f t="shared" si="2"/>
        <v>2</v>
      </c>
      <c r="J54">
        <f t="shared" si="3"/>
        <v>1</v>
      </c>
    </row>
    <row r="55" spans="1:10" x14ac:dyDescent="0.3">
      <c r="A55" t="s">
        <v>637</v>
      </c>
      <c r="B55" t="s">
        <v>475</v>
      </c>
      <c r="C55" t="s">
        <v>15</v>
      </c>
      <c r="D55" t="s">
        <v>16</v>
      </c>
      <c r="E55" t="s">
        <v>17</v>
      </c>
      <c r="F55" t="s">
        <v>638</v>
      </c>
      <c r="G55" t="s">
        <v>19</v>
      </c>
      <c r="H55" t="s">
        <v>20</v>
      </c>
      <c r="I55">
        <f t="shared" si="2"/>
        <v>2</v>
      </c>
      <c r="J55">
        <f t="shared" si="3"/>
        <v>2</v>
      </c>
    </row>
    <row r="56" spans="1:10" x14ac:dyDescent="0.3">
      <c r="A56" t="s">
        <v>639</v>
      </c>
      <c r="B56" t="s">
        <v>473</v>
      </c>
      <c r="C56" t="s">
        <v>15</v>
      </c>
      <c r="D56" t="s">
        <v>16</v>
      </c>
      <c r="E56" t="s">
        <v>17</v>
      </c>
      <c r="F56" t="s">
        <v>640</v>
      </c>
      <c r="G56" t="s">
        <v>19</v>
      </c>
      <c r="H56" t="s">
        <v>20</v>
      </c>
      <c r="I56">
        <f t="shared" si="2"/>
        <v>2</v>
      </c>
      <c r="J56">
        <f t="shared" si="3"/>
        <v>3</v>
      </c>
    </row>
    <row r="57" spans="1:10" x14ac:dyDescent="0.3">
      <c r="A57" t="s">
        <v>641</v>
      </c>
      <c r="B57" t="s">
        <v>642</v>
      </c>
      <c r="C57" t="s">
        <v>15</v>
      </c>
      <c r="D57" t="s">
        <v>16</v>
      </c>
      <c r="E57" t="s">
        <v>17</v>
      </c>
      <c r="F57" t="s">
        <v>643</v>
      </c>
      <c r="G57" t="s">
        <v>19</v>
      </c>
      <c r="H57" t="s">
        <v>20</v>
      </c>
      <c r="I57">
        <f t="shared" si="2"/>
        <v>2</v>
      </c>
      <c r="J57">
        <f t="shared" si="3"/>
        <v>4</v>
      </c>
    </row>
    <row r="58" spans="1:10" x14ac:dyDescent="0.3">
      <c r="A58" t="s">
        <v>644</v>
      </c>
      <c r="B58" t="s">
        <v>645</v>
      </c>
      <c r="C58" t="s">
        <v>15</v>
      </c>
      <c r="D58" t="s">
        <v>16</v>
      </c>
      <c r="E58" t="s">
        <v>17</v>
      </c>
      <c r="F58" t="s">
        <v>646</v>
      </c>
      <c r="G58" t="s">
        <v>19</v>
      </c>
      <c r="H58" t="s">
        <v>20</v>
      </c>
      <c r="I58">
        <f t="shared" si="2"/>
        <v>2</v>
      </c>
      <c r="J58">
        <f t="shared" si="3"/>
        <v>5</v>
      </c>
    </row>
    <row r="59" spans="1:10" x14ac:dyDescent="0.3">
      <c r="A59" t="s">
        <v>647</v>
      </c>
      <c r="B59" t="s">
        <v>648</v>
      </c>
      <c r="C59" t="s">
        <v>15</v>
      </c>
      <c r="D59" t="s">
        <v>16</v>
      </c>
      <c r="E59" t="s">
        <v>17</v>
      </c>
      <c r="F59" t="s">
        <v>649</v>
      </c>
      <c r="G59" t="s">
        <v>19</v>
      </c>
      <c r="H59" t="s">
        <v>20</v>
      </c>
      <c r="I59">
        <f t="shared" si="2"/>
        <v>2</v>
      </c>
      <c r="J59">
        <f t="shared" si="3"/>
        <v>6</v>
      </c>
    </row>
    <row r="60" spans="1:10" x14ac:dyDescent="0.3">
      <c r="A60" t="s">
        <v>650</v>
      </c>
      <c r="B60" t="s">
        <v>651</v>
      </c>
      <c r="C60" t="s">
        <v>15</v>
      </c>
      <c r="D60" t="s">
        <v>16</v>
      </c>
      <c r="E60" t="s">
        <v>17</v>
      </c>
      <c r="F60" t="s">
        <v>652</v>
      </c>
      <c r="G60" t="s">
        <v>19</v>
      </c>
      <c r="H60" t="s">
        <v>20</v>
      </c>
      <c r="I60">
        <f t="shared" si="2"/>
        <v>2</v>
      </c>
      <c r="J60">
        <f t="shared" si="3"/>
        <v>7</v>
      </c>
    </row>
    <row r="61" spans="1:10" x14ac:dyDescent="0.3">
      <c r="A61" t="s">
        <v>653</v>
      </c>
      <c r="B61" t="s">
        <v>654</v>
      </c>
      <c r="C61" t="s">
        <v>15</v>
      </c>
      <c r="D61" t="s">
        <v>16</v>
      </c>
      <c r="E61" t="s">
        <v>17</v>
      </c>
      <c r="F61" t="s">
        <v>655</v>
      </c>
      <c r="G61" t="s">
        <v>19</v>
      </c>
      <c r="H61" t="s">
        <v>20</v>
      </c>
      <c r="I61">
        <f t="shared" si="2"/>
        <v>2</v>
      </c>
      <c r="J61">
        <f t="shared" si="3"/>
        <v>8</v>
      </c>
    </row>
    <row r="62" spans="1:10" x14ac:dyDescent="0.3">
      <c r="A62" t="s">
        <v>656</v>
      </c>
      <c r="B62" t="s">
        <v>657</v>
      </c>
      <c r="C62" t="s">
        <v>15</v>
      </c>
      <c r="D62" t="s">
        <v>16</v>
      </c>
      <c r="E62" t="s">
        <v>17</v>
      </c>
      <c r="F62" t="s">
        <v>658</v>
      </c>
      <c r="G62" t="s">
        <v>19</v>
      </c>
      <c r="H62" t="s">
        <v>20</v>
      </c>
      <c r="I62">
        <f t="shared" si="2"/>
        <v>2</v>
      </c>
      <c r="J62">
        <f t="shared" si="3"/>
        <v>9</v>
      </c>
    </row>
    <row r="63" spans="1:10" x14ac:dyDescent="0.3">
      <c r="A63" t="s">
        <v>82</v>
      </c>
      <c r="B63" t="s">
        <v>83</v>
      </c>
      <c r="C63" t="s">
        <v>15</v>
      </c>
      <c r="D63" t="s">
        <v>374</v>
      </c>
      <c r="E63" t="s">
        <v>17</v>
      </c>
      <c r="F63" t="s">
        <v>84</v>
      </c>
      <c r="G63" t="s">
        <v>19</v>
      </c>
      <c r="H63" t="s">
        <v>20</v>
      </c>
      <c r="I63">
        <f t="shared" si="2"/>
        <v>2</v>
      </c>
      <c r="J63">
        <f t="shared" si="3"/>
        <v>10</v>
      </c>
    </row>
    <row r="64" spans="1:10" x14ac:dyDescent="0.3">
      <c r="A64" t="s">
        <v>85</v>
      </c>
      <c r="B64" t="s">
        <v>86</v>
      </c>
      <c r="C64" t="s">
        <v>15</v>
      </c>
      <c r="D64" t="s">
        <v>374</v>
      </c>
      <c r="E64" t="s">
        <v>17</v>
      </c>
      <c r="F64" t="s">
        <v>87</v>
      </c>
      <c r="G64" t="s">
        <v>19</v>
      </c>
      <c r="H64" t="s">
        <v>20</v>
      </c>
      <c r="I64">
        <f t="shared" si="2"/>
        <v>2</v>
      </c>
      <c r="J64">
        <f t="shared" si="3"/>
        <v>11</v>
      </c>
    </row>
    <row r="65" spans="1:10" x14ac:dyDescent="0.3">
      <c r="A65" t="s">
        <v>88</v>
      </c>
      <c r="B65" t="s">
        <v>89</v>
      </c>
      <c r="C65" t="s">
        <v>15</v>
      </c>
      <c r="D65" t="s">
        <v>374</v>
      </c>
      <c r="E65" t="s">
        <v>17</v>
      </c>
      <c r="F65" t="s">
        <v>90</v>
      </c>
      <c r="G65" t="s">
        <v>19</v>
      </c>
      <c r="H65" t="s">
        <v>20</v>
      </c>
      <c r="I65">
        <f t="shared" si="2"/>
        <v>2</v>
      </c>
      <c r="J65">
        <f t="shared" si="3"/>
        <v>12</v>
      </c>
    </row>
    <row r="66" spans="1:10" x14ac:dyDescent="0.3">
      <c r="A66" t="s">
        <v>91</v>
      </c>
      <c r="B66" t="s">
        <v>92</v>
      </c>
      <c r="C66" t="s">
        <v>15</v>
      </c>
      <c r="D66" t="s">
        <v>374</v>
      </c>
      <c r="E66" t="s">
        <v>17</v>
      </c>
      <c r="F66" t="s">
        <v>93</v>
      </c>
      <c r="G66" t="s">
        <v>19</v>
      </c>
      <c r="H66" t="s">
        <v>20</v>
      </c>
      <c r="I66">
        <f t="shared" si="2"/>
        <v>2</v>
      </c>
      <c r="J66">
        <f t="shared" si="3"/>
        <v>13</v>
      </c>
    </row>
    <row r="67" spans="1:10" x14ac:dyDescent="0.3">
      <c r="A67" t="s">
        <v>94</v>
      </c>
      <c r="B67" t="s">
        <v>95</v>
      </c>
      <c r="C67" t="s">
        <v>15</v>
      </c>
      <c r="D67" t="s">
        <v>374</v>
      </c>
      <c r="E67" t="s">
        <v>17</v>
      </c>
      <c r="F67" t="s">
        <v>96</v>
      </c>
      <c r="G67" t="s">
        <v>19</v>
      </c>
      <c r="H67" t="s">
        <v>20</v>
      </c>
      <c r="I67">
        <f t="shared" si="2"/>
        <v>2</v>
      </c>
      <c r="J67">
        <f t="shared" si="3"/>
        <v>14</v>
      </c>
    </row>
    <row r="68" spans="1:10" x14ac:dyDescent="0.3">
      <c r="A68" t="s">
        <v>97</v>
      </c>
      <c r="B68" t="s">
        <v>98</v>
      </c>
      <c r="C68" t="s">
        <v>15</v>
      </c>
      <c r="D68" t="s">
        <v>374</v>
      </c>
      <c r="E68" t="s">
        <v>17</v>
      </c>
      <c r="F68" t="s">
        <v>99</v>
      </c>
      <c r="G68" t="s">
        <v>19</v>
      </c>
      <c r="H68" t="s">
        <v>20</v>
      </c>
      <c r="I68">
        <f t="shared" si="2"/>
        <v>2</v>
      </c>
      <c r="J68">
        <f t="shared" si="3"/>
        <v>15</v>
      </c>
    </row>
    <row r="69" spans="1:10" x14ac:dyDescent="0.3">
      <c r="A69" t="s">
        <v>100</v>
      </c>
      <c r="B69" t="s">
        <v>101</v>
      </c>
      <c r="C69" t="s">
        <v>15</v>
      </c>
      <c r="D69" t="s">
        <v>374</v>
      </c>
      <c r="E69" t="s">
        <v>17</v>
      </c>
      <c r="F69" t="s">
        <v>102</v>
      </c>
      <c r="G69" t="s">
        <v>19</v>
      </c>
      <c r="H69" t="s">
        <v>20</v>
      </c>
      <c r="I69">
        <f t="shared" si="2"/>
        <v>2</v>
      </c>
      <c r="J69">
        <f t="shared" si="3"/>
        <v>16</v>
      </c>
    </row>
    <row r="70" spans="1:10" x14ac:dyDescent="0.3">
      <c r="A70" t="s">
        <v>103</v>
      </c>
      <c r="B70" t="s">
        <v>104</v>
      </c>
      <c r="C70" t="s">
        <v>15</v>
      </c>
      <c r="D70" t="s">
        <v>374</v>
      </c>
      <c r="E70" t="s">
        <v>17</v>
      </c>
      <c r="F70" t="s">
        <v>105</v>
      </c>
      <c r="G70" t="s">
        <v>19</v>
      </c>
      <c r="H70" t="s">
        <v>20</v>
      </c>
      <c r="I70">
        <f t="shared" si="2"/>
        <v>2</v>
      </c>
      <c r="J70">
        <f t="shared" si="3"/>
        <v>17</v>
      </c>
    </row>
    <row r="71" spans="1:10" x14ac:dyDescent="0.3">
      <c r="A71" t="s">
        <v>106</v>
      </c>
      <c r="B71" t="s">
        <v>107</v>
      </c>
      <c r="C71" t="s">
        <v>15</v>
      </c>
      <c r="D71" t="s">
        <v>374</v>
      </c>
      <c r="E71" t="s">
        <v>17</v>
      </c>
      <c r="F71" t="s">
        <v>108</v>
      </c>
      <c r="G71" t="s">
        <v>19</v>
      </c>
      <c r="H71" t="s">
        <v>20</v>
      </c>
      <c r="I71">
        <f t="shared" si="2"/>
        <v>2</v>
      </c>
      <c r="J71">
        <f t="shared" si="3"/>
        <v>18</v>
      </c>
    </row>
    <row r="72" spans="1:10" x14ac:dyDescent="0.3">
      <c r="A72" t="s">
        <v>109</v>
      </c>
      <c r="B72" t="s">
        <v>110</v>
      </c>
      <c r="C72" t="s">
        <v>15</v>
      </c>
      <c r="D72" t="s">
        <v>374</v>
      </c>
      <c r="E72" t="s">
        <v>17</v>
      </c>
      <c r="F72" t="s">
        <v>111</v>
      </c>
      <c r="G72" t="s">
        <v>19</v>
      </c>
      <c r="H72" t="s">
        <v>20</v>
      </c>
      <c r="I72">
        <f t="shared" si="2"/>
        <v>2</v>
      </c>
      <c r="J72">
        <f t="shared" si="3"/>
        <v>19</v>
      </c>
    </row>
    <row r="73" spans="1:10" x14ac:dyDescent="0.3">
      <c r="A73" t="s">
        <v>112</v>
      </c>
      <c r="B73" t="s">
        <v>113</v>
      </c>
      <c r="C73" t="s">
        <v>15</v>
      </c>
      <c r="D73" t="s">
        <v>374</v>
      </c>
      <c r="E73" t="s">
        <v>17</v>
      </c>
      <c r="F73" t="s">
        <v>114</v>
      </c>
      <c r="G73" t="s">
        <v>19</v>
      </c>
      <c r="H73" t="s">
        <v>20</v>
      </c>
      <c r="I73">
        <f t="shared" ref="I73:I104" si="4">IF(LEFT(F73,4)="GPIO",VALUE(RIGHT(LEFT(F73,5),1)),"")</f>
        <v>2</v>
      </c>
      <c r="J73">
        <f t="shared" ref="J73:J104" si="5">IF(LEFT(F73,4)="GPIO",VALUE(LEFT(RIGHT(F73,LEN(F73)-9),LEN(F73)-10)),"")</f>
        <v>20</v>
      </c>
    </row>
    <row r="74" spans="1:10" x14ac:dyDescent="0.3">
      <c r="A74" t="s">
        <v>115</v>
      </c>
      <c r="B74" t="s">
        <v>116</v>
      </c>
      <c r="C74" t="s">
        <v>15</v>
      </c>
      <c r="D74" t="s">
        <v>374</v>
      </c>
      <c r="E74" t="s">
        <v>17</v>
      </c>
      <c r="F74" t="s">
        <v>117</v>
      </c>
      <c r="G74" t="s">
        <v>19</v>
      </c>
      <c r="H74" t="s">
        <v>20</v>
      </c>
      <c r="I74">
        <f t="shared" si="4"/>
        <v>2</v>
      </c>
      <c r="J74">
        <f t="shared" si="5"/>
        <v>21</v>
      </c>
    </row>
    <row r="75" spans="1:10" x14ac:dyDescent="0.3">
      <c r="A75" t="s">
        <v>118</v>
      </c>
      <c r="B75" t="s">
        <v>119</v>
      </c>
      <c r="C75" t="s">
        <v>15</v>
      </c>
      <c r="D75" t="s">
        <v>374</v>
      </c>
      <c r="E75" t="s">
        <v>17</v>
      </c>
      <c r="F75" t="s">
        <v>120</v>
      </c>
      <c r="G75" t="s">
        <v>19</v>
      </c>
      <c r="H75" t="s">
        <v>20</v>
      </c>
      <c r="I75">
        <f t="shared" si="4"/>
        <v>2</v>
      </c>
      <c r="J75">
        <f t="shared" si="5"/>
        <v>22</v>
      </c>
    </row>
    <row r="76" spans="1:10" x14ac:dyDescent="0.3">
      <c r="A76" t="s">
        <v>121</v>
      </c>
      <c r="B76" t="s">
        <v>122</v>
      </c>
      <c r="C76" t="s">
        <v>15</v>
      </c>
      <c r="D76" t="s">
        <v>374</v>
      </c>
      <c r="E76" t="s">
        <v>17</v>
      </c>
      <c r="F76" t="s">
        <v>123</v>
      </c>
      <c r="G76" t="s">
        <v>19</v>
      </c>
      <c r="H76" t="s">
        <v>20</v>
      </c>
      <c r="I76">
        <f t="shared" si="4"/>
        <v>2</v>
      </c>
      <c r="J76">
        <f t="shared" si="5"/>
        <v>23</v>
      </c>
    </row>
    <row r="77" spans="1:10" x14ac:dyDescent="0.3">
      <c r="A77" t="s">
        <v>124</v>
      </c>
      <c r="B77" t="s">
        <v>125</v>
      </c>
      <c r="C77" t="s">
        <v>15</v>
      </c>
      <c r="D77" t="s">
        <v>374</v>
      </c>
      <c r="E77" t="s">
        <v>17</v>
      </c>
      <c r="F77" t="s">
        <v>126</v>
      </c>
      <c r="G77" t="s">
        <v>19</v>
      </c>
      <c r="H77" t="s">
        <v>20</v>
      </c>
      <c r="I77">
        <f t="shared" si="4"/>
        <v>2</v>
      </c>
      <c r="J77">
        <f t="shared" si="5"/>
        <v>24</v>
      </c>
    </row>
    <row r="78" spans="1:10" x14ac:dyDescent="0.3">
      <c r="A78" t="s">
        <v>127</v>
      </c>
      <c r="B78" t="s">
        <v>128</v>
      </c>
      <c r="C78" t="s">
        <v>15</v>
      </c>
      <c r="D78" t="s">
        <v>374</v>
      </c>
      <c r="E78" t="s">
        <v>17</v>
      </c>
      <c r="F78" t="s">
        <v>129</v>
      </c>
      <c r="G78" t="s">
        <v>19</v>
      </c>
      <c r="H78" t="s">
        <v>20</v>
      </c>
      <c r="I78">
        <f t="shared" si="4"/>
        <v>2</v>
      </c>
      <c r="J78">
        <f t="shared" si="5"/>
        <v>25</v>
      </c>
    </row>
    <row r="79" spans="1:10" x14ac:dyDescent="0.3">
      <c r="A79" t="s">
        <v>130</v>
      </c>
      <c r="B79" t="s">
        <v>131</v>
      </c>
      <c r="C79" t="s">
        <v>15</v>
      </c>
      <c r="D79" t="s">
        <v>374</v>
      </c>
      <c r="E79" t="s">
        <v>17</v>
      </c>
      <c r="F79" t="s">
        <v>132</v>
      </c>
      <c r="G79" t="s">
        <v>19</v>
      </c>
      <c r="H79" t="s">
        <v>20</v>
      </c>
      <c r="I79">
        <f t="shared" si="4"/>
        <v>2</v>
      </c>
      <c r="J79">
        <f t="shared" si="5"/>
        <v>26</v>
      </c>
    </row>
    <row r="80" spans="1:10" x14ac:dyDescent="0.3">
      <c r="A80" t="s">
        <v>133</v>
      </c>
      <c r="B80" t="s">
        <v>134</v>
      </c>
      <c r="C80" t="s">
        <v>15</v>
      </c>
      <c r="D80" t="s">
        <v>374</v>
      </c>
      <c r="E80" t="s">
        <v>17</v>
      </c>
      <c r="F80" t="s">
        <v>135</v>
      </c>
      <c r="G80" t="s">
        <v>19</v>
      </c>
      <c r="H80" t="s">
        <v>20</v>
      </c>
      <c r="I80">
        <f t="shared" si="4"/>
        <v>2</v>
      </c>
      <c r="J80">
        <f t="shared" si="5"/>
        <v>27</v>
      </c>
    </row>
    <row r="81" spans="1:10" x14ac:dyDescent="0.3">
      <c r="A81" t="s">
        <v>136</v>
      </c>
      <c r="B81" t="s">
        <v>137</v>
      </c>
      <c r="C81" t="s">
        <v>15</v>
      </c>
      <c r="D81" t="s">
        <v>374</v>
      </c>
      <c r="E81" t="s">
        <v>17</v>
      </c>
      <c r="F81" t="s">
        <v>138</v>
      </c>
      <c r="G81" t="s">
        <v>19</v>
      </c>
      <c r="H81" t="s">
        <v>20</v>
      </c>
      <c r="I81">
        <f t="shared" si="4"/>
        <v>2</v>
      </c>
      <c r="J81">
        <f t="shared" si="5"/>
        <v>28</v>
      </c>
    </row>
    <row r="82" spans="1:10" x14ac:dyDescent="0.3">
      <c r="A82" t="s">
        <v>139</v>
      </c>
      <c r="B82" t="s">
        <v>140</v>
      </c>
      <c r="C82" t="s">
        <v>15</v>
      </c>
      <c r="D82" t="s">
        <v>374</v>
      </c>
      <c r="E82" t="s">
        <v>17</v>
      </c>
      <c r="F82" t="s">
        <v>141</v>
      </c>
      <c r="G82" t="s">
        <v>19</v>
      </c>
      <c r="H82" t="s">
        <v>20</v>
      </c>
      <c r="I82">
        <f t="shared" si="4"/>
        <v>2</v>
      </c>
      <c r="J82">
        <f t="shared" si="5"/>
        <v>29</v>
      </c>
    </row>
    <row r="83" spans="1:10" x14ac:dyDescent="0.3">
      <c r="A83" t="s">
        <v>142</v>
      </c>
      <c r="B83" t="s">
        <v>143</v>
      </c>
      <c r="C83" t="s">
        <v>15</v>
      </c>
      <c r="D83" t="s">
        <v>374</v>
      </c>
      <c r="E83" t="s">
        <v>17</v>
      </c>
      <c r="F83" t="s">
        <v>144</v>
      </c>
      <c r="G83" t="s">
        <v>19</v>
      </c>
      <c r="H83" t="s">
        <v>20</v>
      </c>
      <c r="I83">
        <f t="shared" si="4"/>
        <v>2</v>
      </c>
      <c r="J83">
        <f t="shared" si="5"/>
        <v>30</v>
      </c>
    </row>
    <row r="84" spans="1:10" x14ac:dyDescent="0.3">
      <c r="A84" t="s">
        <v>145</v>
      </c>
      <c r="B84" t="s">
        <v>146</v>
      </c>
      <c r="C84" t="s">
        <v>15</v>
      </c>
      <c r="D84" t="s">
        <v>374</v>
      </c>
      <c r="E84" t="s">
        <v>17</v>
      </c>
      <c r="F84" t="s">
        <v>147</v>
      </c>
      <c r="G84" t="s">
        <v>19</v>
      </c>
      <c r="H84" t="s">
        <v>20</v>
      </c>
      <c r="I84">
        <f t="shared" si="4"/>
        <v>2</v>
      </c>
      <c r="J84">
        <f t="shared" si="5"/>
        <v>31</v>
      </c>
    </row>
    <row r="85" spans="1:10" x14ac:dyDescent="0.3">
      <c r="A85" t="s">
        <v>148</v>
      </c>
      <c r="B85" t="s">
        <v>149</v>
      </c>
      <c r="C85" t="s">
        <v>150</v>
      </c>
      <c r="D85" t="s">
        <v>374</v>
      </c>
      <c r="E85" t="s">
        <v>17</v>
      </c>
      <c r="F85" t="s">
        <v>151</v>
      </c>
      <c r="G85" t="s">
        <v>19</v>
      </c>
      <c r="H85" t="s">
        <v>20</v>
      </c>
      <c r="I85">
        <f t="shared" si="4"/>
        <v>4</v>
      </c>
      <c r="J85">
        <f t="shared" si="5"/>
        <v>0</v>
      </c>
    </row>
    <row r="86" spans="1:10" x14ac:dyDescent="0.3">
      <c r="A86" t="s">
        <v>152</v>
      </c>
      <c r="B86" t="s">
        <v>153</v>
      </c>
      <c r="C86" t="s">
        <v>150</v>
      </c>
      <c r="D86" t="s">
        <v>374</v>
      </c>
      <c r="E86" t="s">
        <v>17</v>
      </c>
      <c r="F86" t="s">
        <v>154</v>
      </c>
      <c r="G86" t="s">
        <v>19</v>
      </c>
      <c r="H86" t="s">
        <v>20</v>
      </c>
      <c r="I86">
        <f t="shared" si="4"/>
        <v>4</v>
      </c>
      <c r="J86">
        <f t="shared" si="5"/>
        <v>1</v>
      </c>
    </row>
    <row r="87" spans="1:10" x14ac:dyDescent="0.3">
      <c r="A87" t="s">
        <v>155</v>
      </c>
      <c r="B87" t="s">
        <v>156</v>
      </c>
      <c r="C87" t="s">
        <v>150</v>
      </c>
      <c r="D87" t="s">
        <v>374</v>
      </c>
      <c r="E87" t="s">
        <v>17</v>
      </c>
      <c r="F87" t="s">
        <v>157</v>
      </c>
      <c r="G87" t="s">
        <v>19</v>
      </c>
      <c r="H87" t="s">
        <v>20</v>
      </c>
      <c r="I87">
        <f t="shared" si="4"/>
        <v>4</v>
      </c>
      <c r="J87">
        <f t="shared" si="5"/>
        <v>2</v>
      </c>
    </row>
    <row r="88" spans="1:10" x14ac:dyDescent="0.3">
      <c r="A88" t="s">
        <v>158</v>
      </c>
      <c r="B88" t="s">
        <v>159</v>
      </c>
      <c r="C88" t="s">
        <v>150</v>
      </c>
      <c r="D88" t="s">
        <v>374</v>
      </c>
      <c r="E88" t="s">
        <v>17</v>
      </c>
      <c r="F88" t="s">
        <v>160</v>
      </c>
      <c r="G88" t="s">
        <v>19</v>
      </c>
      <c r="H88" t="s">
        <v>20</v>
      </c>
      <c r="I88">
        <f t="shared" si="4"/>
        <v>4</v>
      </c>
      <c r="J88">
        <f t="shared" si="5"/>
        <v>3</v>
      </c>
    </row>
    <row r="89" spans="1:10" x14ac:dyDescent="0.3">
      <c r="A89" t="s">
        <v>161</v>
      </c>
      <c r="B89" t="s">
        <v>162</v>
      </c>
      <c r="C89" t="s">
        <v>150</v>
      </c>
      <c r="D89" t="s">
        <v>374</v>
      </c>
      <c r="E89" t="s">
        <v>17</v>
      </c>
      <c r="F89" t="s">
        <v>163</v>
      </c>
      <c r="G89" t="s">
        <v>19</v>
      </c>
      <c r="H89" t="s">
        <v>20</v>
      </c>
      <c r="I89">
        <f t="shared" si="4"/>
        <v>4</v>
      </c>
      <c r="J89">
        <f t="shared" si="5"/>
        <v>4</v>
      </c>
    </row>
    <row r="90" spans="1:10" x14ac:dyDescent="0.3">
      <c r="A90" t="s">
        <v>164</v>
      </c>
      <c r="B90" t="s">
        <v>165</v>
      </c>
      <c r="C90" t="s">
        <v>150</v>
      </c>
      <c r="D90" t="s">
        <v>374</v>
      </c>
      <c r="E90" t="s">
        <v>17</v>
      </c>
      <c r="F90" t="s">
        <v>166</v>
      </c>
      <c r="G90" t="s">
        <v>19</v>
      </c>
      <c r="H90" t="s">
        <v>20</v>
      </c>
      <c r="I90">
        <f t="shared" si="4"/>
        <v>4</v>
      </c>
      <c r="J90">
        <f t="shared" si="5"/>
        <v>5</v>
      </c>
    </row>
    <row r="91" spans="1:10" x14ac:dyDescent="0.3">
      <c r="A91" t="s">
        <v>167</v>
      </c>
      <c r="B91" t="s">
        <v>168</v>
      </c>
      <c r="C91" t="s">
        <v>150</v>
      </c>
      <c r="D91" t="s">
        <v>374</v>
      </c>
      <c r="E91" t="s">
        <v>17</v>
      </c>
      <c r="F91" t="s">
        <v>169</v>
      </c>
      <c r="G91" t="s">
        <v>19</v>
      </c>
      <c r="H91" t="s">
        <v>20</v>
      </c>
      <c r="I91">
        <f t="shared" si="4"/>
        <v>4</v>
      </c>
      <c r="J91">
        <f t="shared" si="5"/>
        <v>6</v>
      </c>
    </row>
    <row r="92" spans="1:10" x14ac:dyDescent="0.3">
      <c r="A92" t="s">
        <v>170</v>
      </c>
      <c r="B92" t="s">
        <v>171</v>
      </c>
      <c r="C92" t="s">
        <v>150</v>
      </c>
      <c r="D92" t="s">
        <v>374</v>
      </c>
      <c r="E92" t="s">
        <v>17</v>
      </c>
      <c r="F92" t="s">
        <v>172</v>
      </c>
      <c r="G92" t="s">
        <v>19</v>
      </c>
      <c r="H92" t="s">
        <v>20</v>
      </c>
      <c r="I92">
        <f t="shared" si="4"/>
        <v>4</v>
      </c>
      <c r="J92">
        <f t="shared" si="5"/>
        <v>7</v>
      </c>
    </row>
    <row r="93" spans="1:10" x14ac:dyDescent="0.3">
      <c r="A93" t="s">
        <v>173</v>
      </c>
      <c r="B93" t="s">
        <v>174</v>
      </c>
      <c r="C93" t="s">
        <v>150</v>
      </c>
      <c r="D93" t="s">
        <v>374</v>
      </c>
      <c r="E93" t="s">
        <v>17</v>
      </c>
      <c r="F93" t="s">
        <v>175</v>
      </c>
      <c r="G93" t="s">
        <v>19</v>
      </c>
      <c r="H93" t="s">
        <v>20</v>
      </c>
      <c r="I93">
        <f t="shared" si="4"/>
        <v>4</v>
      </c>
      <c r="J93">
        <f t="shared" si="5"/>
        <v>8</v>
      </c>
    </row>
    <row r="94" spans="1:10" x14ac:dyDescent="0.3">
      <c r="A94" t="s">
        <v>176</v>
      </c>
      <c r="B94" t="s">
        <v>177</v>
      </c>
      <c r="C94" t="s">
        <v>150</v>
      </c>
      <c r="D94" t="s">
        <v>374</v>
      </c>
      <c r="E94" t="s">
        <v>17</v>
      </c>
      <c r="F94" t="s">
        <v>178</v>
      </c>
      <c r="G94" t="s">
        <v>19</v>
      </c>
      <c r="H94" t="s">
        <v>20</v>
      </c>
      <c r="I94">
        <f t="shared" si="4"/>
        <v>4</v>
      </c>
      <c r="J94">
        <f t="shared" si="5"/>
        <v>9</v>
      </c>
    </row>
    <row r="95" spans="1:10" x14ac:dyDescent="0.3">
      <c r="A95" t="s">
        <v>179</v>
      </c>
      <c r="B95" t="s">
        <v>180</v>
      </c>
      <c r="C95" t="s">
        <v>150</v>
      </c>
      <c r="D95" t="s">
        <v>374</v>
      </c>
      <c r="E95" t="s">
        <v>17</v>
      </c>
      <c r="F95" t="s">
        <v>181</v>
      </c>
      <c r="G95" t="s">
        <v>19</v>
      </c>
      <c r="H95" t="s">
        <v>20</v>
      </c>
      <c r="I95">
        <f t="shared" si="4"/>
        <v>4</v>
      </c>
      <c r="J95">
        <f t="shared" si="5"/>
        <v>10</v>
      </c>
    </row>
    <row r="96" spans="1:10" x14ac:dyDescent="0.3">
      <c r="A96" t="s">
        <v>182</v>
      </c>
      <c r="B96" t="s">
        <v>183</v>
      </c>
      <c r="C96" t="s">
        <v>150</v>
      </c>
      <c r="D96" t="s">
        <v>374</v>
      </c>
      <c r="E96" t="s">
        <v>17</v>
      </c>
      <c r="F96" t="s">
        <v>184</v>
      </c>
      <c r="G96" t="s">
        <v>19</v>
      </c>
      <c r="H96" t="s">
        <v>20</v>
      </c>
      <c r="I96">
        <f t="shared" si="4"/>
        <v>4</v>
      </c>
      <c r="J96">
        <f t="shared" si="5"/>
        <v>11</v>
      </c>
    </row>
    <row r="97" spans="1:10" x14ac:dyDescent="0.3">
      <c r="A97" t="s">
        <v>185</v>
      </c>
      <c r="B97" t="s">
        <v>186</v>
      </c>
      <c r="C97" t="s">
        <v>150</v>
      </c>
      <c r="D97" t="s">
        <v>374</v>
      </c>
      <c r="E97" t="s">
        <v>17</v>
      </c>
      <c r="F97" t="s">
        <v>187</v>
      </c>
      <c r="G97" t="s">
        <v>19</v>
      </c>
      <c r="H97" t="s">
        <v>20</v>
      </c>
      <c r="I97">
        <f t="shared" si="4"/>
        <v>4</v>
      </c>
      <c r="J97">
        <f t="shared" si="5"/>
        <v>12</v>
      </c>
    </row>
    <row r="98" spans="1:10" x14ac:dyDescent="0.3">
      <c r="A98" t="s">
        <v>188</v>
      </c>
      <c r="B98" t="s">
        <v>189</v>
      </c>
      <c r="C98" t="s">
        <v>150</v>
      </c>
      <c r="D98" t="s">
        <v>374</v>
      </c>
      <c r="E98" t="s">
        <v>17</v>
      </c>
      <c r="F98" t="s">
        <v>190</v>
      </c>
      <c r="G98" t="s">
        <v>19</v>
      </c>
      <c r="H98" t="s">
        <v>20</v>
      </c>
      <c r="I98">
        <f t="shared" si="4"/>
        <v>4</v>
      </c>
      <c r="J98">
        <f t="shared" si="5"/>
        <v>13</v>
      </c>
    </row>
    <row r="99" spans="1:10" x14ac:dyDescent="0.3">
      <c r="A99" t="s">
        <v>191</v>
      </c>
      <c r="B99" t="s">
        <v>192</v>
      </c>
      <c r="C99" t="s">
        <v>150</v>
      </c>
      <c r="D99" t="s">
        <v>374</v>
      </c>
      <c r="E99" t="s">
        <v>17</v>
      </c>
      <c r="F99" t="s">
        <v>193</v>
      </c>
      <c r="G99" t="s">
        <v>19</v>
      </c>
      <c r="H99" t="s">
        <v>20</v>
      </c>
      <c r="I99">
        <f t="shared" si="4"/>
        <v>4</v>
      </c>
      <c r="J99">
        <f t="shared" si="5"/>
        <v>14</v>
      </c>
    </row>
    <row r="100" spans="1:10" x14ac:dyDescent="0.3">
      <c r="A100" t="s">
        <v>194</v>
      </c>
      <c r="B100" t="s">
        <v>195</v>
      </c>
      <c r="C100" t="s">
        <v>150</v>
      </c>
      <c r="D100" t="s">
        <v>374</v>
      </c>
      <c r="E100" t="s">
        <v>17</v>
      </c>
      <c r="F100" t="s">
        <v>196</v>
      </c>
      <c r="G100" t="s">
        <v>19</v>
      </c>
      <c r="H100" t="s">
        <v>20</v>
      </c>
      <c r="I100">
        <f t="shared" si="4"/>
        <v>4</v>
      </c>
      <c r="J100">
        <f t="shared" si="5"/>
        <v>15</v>
      </c>
    </row>
    <row r="101" spans="1:10" x14ac:dyDescent="0.3">
      <c r="A101" t="s">
        <v>197</v>
      </c>
      <c r="B101" t="s">
        <v>198</v>
      </c>
      <c r="C101" t="s">
        <v>150</v>
      </c>
      <c r="D101" t="s">
        <v>374</v>
      </c>
      <c r="E101" t="s">
        <v>17</v>
      </c>
      <c r="F101" t="s">
        <v>199</v>
      </c>
      <c r="G101" t="s">
        <v>19</v>
      </c>
      <c r="H101" t="s">
        <v>20</v>
      </c>
      <c r="I101">
        <f t="shared" si="4"/>
        <v>4</v>
      </c>
      <c r="J101">
        <f t="shared" si="5"/>
        <v>16</v>
      </c>
    </row>
    <row r="102" spans="1:10" x14ac:dyDescent="0.3">
      <c r="A102" t="s">
        <v>200</v>
      </c>
      <c r="B102" t="s">
        <v>201</v>
      </c>
      <c r="C102" t="s">
        <v>150</v>
      </c>
      <c r="D102" t="s">
        <v>374</v>
      </c>
      <c r="E102" t="s">
        <v>17</v>
      </c>
      <c r="F102" t="s">
        <v>202</v>
      </c>
      <c r="G102" t="s">
        <v>19</v>
      </c>
      <c r="H102" t="s">
        <v>20</v>
      </c>
      <c r="I102">
        <f t="shared" si="4"/>
        <v>4</v>
      </c>
      <c r="J102">
        <f t="shared" si="5"/>
        <v>17</v>
      </c>
    </row>
    <row r="103" spans="1:10" x14ac:dyDescent="0.3">
      <c r="A103" t="s">
        <v>203</v>
      </c>
      <c r="B103" t="s">
        <v>204</v>
      </c>
      <c r="C103" t="s">
        <v>150</v>
      </c>
      <c r="D103" t="s">
        <v>374</v>
      </c>
      <c r="E103" t="s">
        <v>17</v>
      </c>
      <c r="F103" t="s">
        <v>205</v>
      </c>
      <c r="G103" t="s">
        <v>19</v>
      </c>
      <c r="H103" t="s">
        <v>20</v>
      </c>
      <c r="I103">
        <f t="shared" si="4"/>
        <v>4</v>
      </c>
      <c r="J103">
        <f t="shared" si="5"/>
        <v>18</v>
      </c>
    </row>
    <row r="104" spans="1:10" x14ac:dyDescent="0.3">
      <c r="A104" t="s">
        <v>206</v>
      </c>
      <c r="B104" t="s">
        <v>207</v>
      </c>
      <c r="C104" t="s">
        <v>150</v>
      </c>
      <c r="D104" t="s">
        <v>374</v>
      </c>
      <c r="E104" t="s">
        <v>17</v>
      </c>
      <c r="F104" t="s">
        <v>208</v>
      </c>
      <c r="G104" t="s">
        <v>19</v>
      </c>
      <c r="H104" t="s">
        <v>20</v>
      </c>
      <c r="I104">
        <f t="shared" si="4"/>
        <v>4</v>
      </c>
      <c r="J104">
        <f t="shared" si="5"/>
        <v>19</v>
      </c>
    </row>
    <row r="105" spans="1:10" x14ac:dyDescent="0.3">
      <c r="A105" t="s">
        <v>209</v>
      </c>
      <c r="B105" t="s">
        <v>210</v>
      </c>
      <c r="C105" t="s">
        <v>150</v>
      </c>
      <c r="D105" t="s">
        <v>374</v>
      </c>
      <c r="E105" t="s">
        <v>17</v>
      </c>
      <c r="F105" t="s">
        <v>211</v>
      </c>
      <c r="G105" t="s">
        <v>19</v>
      </c>
      <c r="H105" t="s">
        <v>20</v>
      </c>
      <c r="I105">
        <f t="shared" ref="I105:I136" si="6">IF(LEFT(F105,4)="GPIO",VALUE(RIGHT(LEFT(F105,5),1)),"")</f>
        <v>4</v>
      </c>
      <c r="J105">
        <f t="shared" ref="J105:J136" si="7">IF(LEFT(F105,4)="GPIO",VALUE(LEFT(RIGHT(F105,LEN(F105)-9),LEN(F105)-10)),"")</f>
        <v>20</v>
      </c>
    </row>
    <row r="106" spans="1:10" x14ac:dyDescent="0.3">
      <c r="A106" t="s">
        <v>212</v>
      </c>
      <c r="B106" t="s">
        <v>213</v>
      </c>
      <c r="C106" t="s">
        <v>150</v>
      </c>
      <c r="D106" t="s">
        <v>374</v>
      </c>
      <c r="E106" t="s">
        <v>17</v>
      </c>
      <c r="F106" t="s">
        <v>214</v>
      </c>
      <c r="G106" t="s">
        <v>19</v>
      </c>
      <c r="H106" t="s">
        <v>20</v>
      </c>
      <c r="I106">
        <f t="shared" si="6"/>
        <v>4</v>
      </c>
      <c r="J106">
        <f t="shared" si="7"/>
        <v>21</v>
      </c>
    </row>
    <row r="107" spans="1:10" x14ac:dyDescent="0.3">
      <c r="A107" t="s">
        <v>215</v>
      </c>
      <c r="B107" t="s">
        <v>216</v>
      </c>
      <c r="C107" t="s">
        <v>150</v>
      </c>
      <c r="D107" t="s">
        <v>374</v>
      </c>
      <c r="E107" t="s">
        <v>17</v>
      </c>
      <c r="F107" t="s">
        <v>217</v>
      </c>
      <c r="G107" t="s">
        <v>19</v>
      </c>
      <c r="H107" t="s">
        <v>20</v>
      </c>
      <c r="I107">
        <f t="shared" si="6"/>
        <v>4</v>
      </c>
      <c r="J107">
        <f t="shared" si="7"/>
        <v>22</v>
      </c>
    </row>
    <row r="108" spans="1:10" x14ac:dyDescent="0.3">
      <c r="A108" t="s">
        <v>218</v>
      </c>
      <c r="B108" t="s">
        <v>219</v>
      </c>
      <c r="C108" t="s">
        <v>150</v>
      </c>
      <c r="D108" t="s">
        <v>374</v>
      </c>
      <c r="E108" t="s">
        <v>17</v>
      </c>
      <c r="F108" t="s">
        <v>220</v>
      </c>
      <c r="G108" t="s">
        <v>19</v>
      </c>
      <c r="H108" t="s">
        <v>20</v>
      </c>
      <c r="I108">
        <f t="shared" si="6"/>
        <v>4</v>
      </c>
      <c r="J108">
        <f t="shared" si="7"/>
        <v>23</v>
      </c>
    </row>
    <row r="109" spans="1:10" x14ac:dyDescent="0.3">
      <c r="A109" t="s">
        <v>221</v>
      </c>
      <c r="B109" t="s">
        <v>222</v>
      </c>
      <c r="C109" t="s">
        <v>150</v>
      </c>
      <c r="D109" t="s">
        <v>374</v>
      </c>
      <c r="E109" t="s">
        <v>17</v>
      </c>
      <c r="F109" t="s">
        <v>223</v>
      </c>
      <c r="G109" t="s">
        <v>19</v>
      </c>
      <c r="H109" t="s">
        <v>20</v>
      </c>
      <c r="I109">
        <f t="shared" si="6"/>
        <v>4</v>
      </c>
      <c r="J109">
        <f t="shared" si="7"/>
        <v>24</v>
      </c>
    </row>
    <row r="110" spans="1:10" x14ac:dyDescent="0.3">
      <c r="A110" t="s">
        <v>224</v>
      </c>
      <c r="B110" t="s">
        <v>225</v>
      </c>
      <c r="C110" t="s">
        <v>150</v>
      </c>
      <c r="D110" t="s">
        <v>374</v>
      </c>
      <c r="E110" t="s">
        <v>17</v>
      </c>
      <c r="F110" t="s">
        <v>226</v>
      </c>
      <c r="G110" t="s">
        <v>19</v>
      </c>
      <c r="H110" t="s">
        <v>20</v>
      </c>
      <c r="I110">
        <f t="shared" si="6"/>
        <v>4</v>
      </c>
      <c r="J110">
        <f t="shared" si="7"/>
        <v>25</v>
      </c>
    </row>
    <row r="111" spans="1:10" x14ac:dyDescent="0.3">
      <c r="A111" t="s">
        <v>227</v>
      </c>
      <c r="B111" t="s">
        <v>228</v>
      </c>
      <c r="C111" t="s">
        <v>150</v>
      </c>
      <c r="D111" t="s">
        <v>374</v>
      </c>
      <c r="E111" t="s">
        <v>17</v>
      </c>
      <c r="F111" t="s">
        <v>229</v>
      </c>
      <c r="G111" t="s">
        <v>19</v>
      </c>
      <c r="H111" t="s">
        <v>20</v>
      </c>
      <c r="I111">
        <f t="shared" si="6"/>
        <v>4</v>
      </c>
      <c r="J111">
        <f t="shared" si="7"/>
        <v>26</v>
      </c>
    </row>
    <row r="112" spans="1:10" x14ac:dyDescent="0.3">
      <c r="A112" t="s">
        <v>230</v>
      </c>
      <c r="B112" t="s">
        <v>231</v>
      </c>
      <c r="C112" t="s">
        <v>150</v>
      </c>
      <c r="D112" t="s">
        <v>374</v>
      </c>
      <c r="E112" t="s">
        <v>17</v>
      </c>
      <c r="F112" t="s">
        <v>232</v>
      </c>
      <c r="G112" t="s">
        <v>19</v>
      </c>
      <c r="H112" t="s">
        <v>370</v>
      </c>
      <c r="I112">
        <f t="shared" si="6"/>
        <v>4</v>
      </c>
      <c r="J112">
        <f t="shared" si="7"/>
        <v>27</v>
      </c>
    </row>
    <row r="113" spans="1:10" x14ac:dyDescent="0.3">
      <c r="A113" t="s">
        <v>233</v>
      </c>
      <c r="B113" t="s">
        <v>234</v>
      </c>
      <c r="C113" t="s">
        <v>150</v>
      </c>
      <c r="D113" t="s">
        <v>374</v>
      </c>
      <c r="E113" t="s">
        <v>17</v>
      </c>
      <c r="F113" t="s">
        <v>235</v>
      </c>
      <c r="G113" t="s">
        <v>19</v>
      </c>
      <c r="H113" t="s">
        <v>20</v>
      </c>
      <c r="I113">
        <f t="shared" si="6"/>
        <v>4</v>
      </c>
      <c r="J113">
        <f t="shared" si="7"/>
        <v>28</v>
      </c>
    </row>
    <row r="114" spans="1:10" x14ac:dyDescent="0.3">
      <c r="A114" t="s">
        <v>236</v>
      </c>
      <c r="B114" t="s">
        <v>237</v>
      </c>
      <c r="C114" t="s">
        <v>150</v>
      </c>
      <c r="D114" t="s">
        <v>374</v>
      </c>
      <c r="E114" t="s">
        <v>17</v>
      </c>
      <c r="F114" t="s">
        <v>238</v>
      </c>
      <c r="G114" t="s">
        <v>19</v>
      </c>
      <c r="H114" t="s">
        <v>20</v>
      </c>
      <c r="I114">
        <f t="shared" si="6"/>
        <v>4</v>
      </c>
      <c r="J114">
        <f t="shared" si="7"/>
        <v>29</v>
      </c>
    </row>
    <row r="115" spans="1:10" x14ac:dyDescent="0.3">
      <c r="A115" t="s">
        <v>239</v>
      </c>
      <c r="B115" t="s">
        <v>240</v>
      </c>
      <c r="C115" t="s">
        <v>150</v>
      </c>
      <c r="D115" t="s">
        <v>374</v>
      </c>
      <c r="E115" t="s">
        <v>17</v>
      </c>
      <c r="F115" t="s">
        <v>241</v>
      </c>
      <c r="G115" t="s">
        <v>19</v>
      </c>
      <c r="H115" t="s">
        <v>20</v>
      </c>
      <c r="I115">
        <f t="shared" si="6"/>
        <v>4</v>
      </c>
      <c r="J115">
        <f t="shared" si="7"/>
        <v>30</v>
      </c>
    </row>
    <row r="116" spans="1:10" x14ac:dyDescent="0.3">
      <c r="A116" t="s">
        <v>242</v>
      </c>
      <c r="B116" t="s">
        <v>243</v>
      </c>
      <c r="C116" t="s">
        <v>150</v>
      </c>
      <c r="D116" t="s">
        <v>374</v>
      </c>
      <c r="E116" t="s">
        <v>17</v>
      </c>
      <c r="F116" t="s">
        <v>244</v>
      </c>
      <c r="G116" t="s">
        <v>19</v>
      </c>
      <c r="H116" t="s">
        <v>20</v>
      </c>
      <c r="I116">
        <f t="shared" si="6"/>
        <v>4</v>
      </c>
      <c r="J116">
        <f t="shared" si="7"/>
        <v>31</v>
      </c>
    </row>
    <row r="117" spans="1:10" x14ac:dyDescent="0.3">
      <c r="A117" t="s">
        <v>245</v>
      </c>
      <c r="B117" t="s">
        <v>246</v>
      </c>
      <c r="C117" t="s">
        <v>150</v>
      </c>
      <c r="D117" t="s">
        <v>374</v>
      </c>
      <c r="E117" t="s">
        <v>17</v>
      </c>
      <c r="F117" t="s">
        <v>247</v>
      </c>
      <c r="G117" t="s">
        <v>19</v>
      </c>
      <c r="H117" t="s">
        <v>20</v>
      </c>
      <c r="I117">
        <f t="shared" si="6"/>
        <v>3</v>
      </c>
      <c r="J117">
        <f t="shared" si="7"/>
        <v>18</v>
      </c>
    </row>
    <row r="118" spans="1:10" x14ac:dyDescent="0.3">
      <c r="A118" t="s">
        <v>248</v>
      </c>
      <c r="B118" t="s">
        <v>249</v>
      </c>
      <c r="C118" t="s">
        <v>150</v>
      </c>
      <c r="D118" t="s">
        <v>374</v>
      </c>
      <c r="E118" t="s">
        <v>17</v>
      </c>
      <c r="F118" t="s">
        <v>250</v>
      </c>
      <c r="G118" t="s">
        <v>19</v>
      </c>
      <c r="H118" t="s">
        <v>20</v>
      </c>
      <c r="I118">
        <f t="shared" si="6"/>
        <v>3</v>
      </c>
      <c r="J118">
        <f t="shared" si="7"/>
        <v>19</v>
      </c>
    </row>
    <row r="119" spans="1:10" x14ac:dyDescent="0.3">
      <c r="A119" t="s">
        <v>251</v>
      </c>
      <c r="B119" t="s">
        <v>252</v>
      </c>
      <c r="C119" t="s">
        <v>150</v>
      </c>
      <c r="D119" t="s">
        <v>374</v>
      </c>
      <c r="E119" t="s">
        <v>17</v>
      </c>
      <c r="F119" t="s">
        <v>253</v>
      </c>
      <c r="G119" t="s">
        <v>19</v>
      </c>
      <c r="H119" t="s">
        <v>20</v>
      </c>
      <c r="I119">
        <f t="shared" si="6"/>
        <v>3</v>
      </c>
      <c r="J119">
        <f t="shared" si="7"/>
        <v>20</v>
      </c>
    </row>
    <row r="120" spans="1:10" x14ac:dyDescent="0.3">
      <c r="A120" t="s">
        <v>254</v>
      </c>
      <c r="B120" t="s">
        <v>255</v>
      </c>
      <c r="C120" t="s">
        <v>150</v>
      </c>
      <c r="D120" t="s">
        <v>374</v>
      </c>
      <c r="E120" t="s">
        <v>17</v>
      </c>
      <c r="F120" t="s">
        <v>256</v>
      </c>
      <c r="G120" t="s">
        <v>19</v>
      </c>
      <c r="H120" t="s">
        <v>20</v>
      </c>
      <c r="I120">
        <f t="shared" si="6"/>
        <v>3</v>
      </c>
      <c r="J120">
        <f t="shared" si="7"/>
        <v>21</v>
      </c>
    </row>
    <row r="121" spans="1:10" x14ac:dyDescent="0.3">
      <c r="A121" t="s">
        <v>257</v>
      </c>
      <c r="B121" t="s">
        <v>258</v>
      </c>
      <c r="C121" t="s">
        <v>150</v>
      </c>
      <c r="D121" t="s">
        <v>374</v>
      </c>
      <c r="E121" t="s">
        <v>17</v>
      </c>
      <c r="F121" t="s">
        <v>259</v>
      </c>
      <c r="G121" t="s">
        <v>19</v>
      </c>
      <c r="H121" t="s">
        <v>20</v>
      </c>
      <c r="I121">
        <f t="shared" si="6"/>
        <v>3</v>
      </c>
      <c r="J121">
        <f t="shared" si="7"/>
        <v>22</v>
      </c>
    </row>
    <row r="122" spans="1:10" x14ac:dyDescent="0.3">
      <c r="A122" t="s">
        <v>260</v>
      </c>
      <c r="B122" t="s">
        <v>261</v>
      </c>
      <c r="C122" t="s">
        <v>150</v>
      </c>
      <c r="D122" t="s">
        <v>374</v>
      </c>
      <c r="E122" t="s">
        <v>17</v>
      </c>
      <c r="F122" t="s">
        <v>262</v>
      </c>
      <c r="G122" t="s">
        <v>19</v>
      </c>
      <c r="H122" t="s">
        <v>20</v>
      </c>
      <c r="I122">
        <f t="shared" si="6"/>
        <v>3</v>
      </c>
      <c r="J122">
        <f t="shared" si="7"/>
        <v>23</v>
      </c>
    </row>
    <row r="123" spans="1:10" x14ac:dyDescent="0.3">
      <c r="A123" t="s">
        <v>263</v>
      </c>
      <c r="B123" t="s">
        <v>264</v>
      </c>
      <c r="C123" t="s">
        <v>150</v>
      </c>
      <c r="D123" t="s">
        <v>374</v>
      </c>
      <c r="E123" t="s">
        <v>17</v>
      </c>
      <c r="F123" t="s">
        <v>265</v>
      </c>
      <c r="G123" t="s">
        <v>19</v>
      </c>
      <c r="H123" t="s">
        <v>20</v>
      </c>
      <c r="I123">
        <f t="shared" si="6"/>
        <v>3</v>
      </c>
      <c r="J123">
        <f t="shared" si="7"/>
        <v>24</v>
      </c>
    </row>
    <row r="124" spans="1:10" x14ac:dyDescent="0.3">
      <c r="A124" t="s">
        <v>266</v>
      </c>
      <c r="B124" t="s">
        <v>267</v>
      </c>
      <c r="C124" t="s">
        <v>150</v>
      </c>
      <c r="D124" t="s">
        <v>374</v>
      </c>
      <c r="E124" t="s">
        <v>17</v>
      </c>
      <c r="F124" t="s">
        <v>268</v>
      </c>
      <c r="G124" t="s">
        <v>19</v>
      </c>
      <c r="H124" t="s">
        <v>20</v>
      </c>
      <c r="I124">
        <f t="shared" si="6"/>
        <v>3</v>
      </c>
      <c r="J124">
        <f t="shared" si="7"/>
        <v>25</v>
      </c>
    </row>
    <row r="125" spans="1:10" x14ac:dyDescent="0.3">
      <c r="A125" t="s">
        <v>269</v>
      </c>
      <c r="B125" t="s">
        <v>270</v>
      </c>
      <c r="C125" t="s">
        <v>150</v>
      </c>
      <c r="D125" t="s">
        <v>374</v>
      </c>
      <c r="E125" t="s">
        <v>17</v>
      </c>
      <c r="F125" t="s">
        <v>271</v>
      </c>
      <c r="G125" t="s">
        <v>19</v>
      </c>
      <c r="H125" t="s">
        <v>20</v>
      </c>
      <c r="I125">
        <f t="shared" si="6"/>
        <v>3</v>
      </c>
      <c r="J125">
        <f t="shared" si="7"/>
        <v>26</v>
      </c>
    </row>
    <row r="126" spans="1:10" x14ac:dyDescent="0.3">
      <c r="A126" t="s">
        <v>272</v>
      </c>
      <c r="B126" t="s">
        <v>273</v>
      </c>
      <c r="C126" t="s">
        <v>150</v>
      </c>
      <c r="D126" t="s">
        <v>374</v>
      </c>
      <c r="E126" t="s">
        <v>17</v>
      </c>
      <c r="F126" t="s">
        <v>274</v>
      </c>
      <c r="G126" t="s">
        <v>19</v>
      </c>
      <c r="H126" t="s">
        <v>20</v>
      </c>
      <c r="I126">
        <f t="shared" si="6"/>
        <v>3</v>
      </c>
      <c r="J126">
        <f t="shared" si="7"/>
        <v>27</v>
      </c>
    </row>
    <row r="127" spans="1:10" x14ac:dyDescent="0.3">
      <c r="A127" t="s">
        <v>275</v>
      </c>
      <c r="B127" t="s">
        <v>276</v>
      </c>
      <c r="C127" t="s">
        <v>277</v>
      </c>
      <c r="D127" t="s">
        <v>374</v>
      </c>
      <c r="E127" t="s">
        <v>17</v>
      </c>
      <c r="F127" t="s">
        <v>278</v>
      </c>
      <c r="G127" t="s">
        <v>19</v>
      </c>
      <c r="H127" t="s">
        <v>20</v>
      </c>
      <c r="I127">
        <f t="shared" si="6"/>
        <v>3</v>
      </c>
      <c r="J127">
        <f t="shared" si="7"/>
        <v>12</v>
      </c>
    </row>
    <row r="128" spans="1:10" x14ac:dyDescent="0.3">
      <c r="A128" t="s">
        <v>279</v>
      </c>
      <c r="B128" t="s">
        <v>280</v>
      </c>
      <c r="C128" t="s">
        <v>277</v>
      </c>
      <c r="D128" t="s">
        <v>374</v>
      </c>
      <c r="E128" t="s">
        <v>17</v>
      </c>
      <c r="F128" t="s">
        <v>281</v>
      </c>
      <c r="G128" t="s">
        <v>19</v>
      </c>
      <c r="H128" t="s">
        <v>20</v>
      </c>
      <c r="I128">
        <f t="shared" si="6"/>
        <v>3</v>
      </c>
      <c r="J128">
        <f t="shared" si="7"/>
        <v>13</v>
      </c>
    </row>
    <row r="129" spans="1:10" x14ac:dyDescent="0.3">
      <c r="A129" t="s">
        <v>282</v>
      </c>
      <c r="B129" t="s">
        <v>283</v>
      </c>
      <c r="C129" t="s">
        <v>277</v>
      </c>
      <c r="D129" t="s">
        <v>374</v>
      </c>
      <c r="E129" t="s">
        <v>17</v>
      </c>
      <c r="F129" t="s">
        <v>284</v>
      </c>
      <c r="G129" t="s">
        <v>19</v>
      </c>
      <c r="H129" t="s">
        <v>20</v>
      </c>
      <c r="I129">
        <f t="shared" si="6"/>
        <v>3</v>
      </c>
      <c r="J129">
        <f t="shared" si="7"/>
        <v>14</v>
      </c>
    </row>
    <row r="130" spans="1:10" x14ac:dyDescent="0.3">
      <c r="A130" t="s">
        <v>285</v>
      </c>
      <c r="B130" t="s">
        <v>286</v>
      </c>
      <c r="C130" t="s">
        <v>277</v>
      </c>
      <c r="D130" t="s">
        <v>374</v>
      </c>
      <c r="E130" t="s">
        <v>17</v>
      </c>
      <c r="F130" t="s">
        <v>287</v>
      </c>
      <c r="G130" t="s">
        <v>19</v>
      </c>
      <c r="H130" t="s">
        <v>20</v>
      </c>
      <c r="I130">
        <f t="shared" si="6"/>
        <v>3</v>
      </c>
      <c r="J130">
        <f t="shared" si="7"/>
        <v>15</v>
      </c>
    </row>
    <row r="131" spans="1:10" x14ac:dyDescent="0.3">
      <c r="A131" t="s">
        <v>288</v>
      </c>
      <c r="B131" t="s">
        <v>289</v>
      </c>
      <c r="C131" t="s">
        <v>277</v>
      </c>
      <c r="D131" t="s">
        <v>374</v>
      </c>
      <c r="E131" t="s">
        <v>17</v>
      </c>
      <c r="F131" t="s">
        <v>290</v>
      </c>
      <c r="G131" t="s">
        <v>19</v>
      </c>
      <c r="H131" t="s">
        <v>20</v>
      </c>
      <c r="I131">
        <f t="shared" si="6"/>
        <v>3</v>
      </c>
      <c r="J131">
        <f t="shared" si="7"/>
        <v>16</v>
      </c>
    </row>
    <row r="132" spans="1:10" x14ac:dyDescent="0.3">
      <c r="A132" t="s">
        <v>291</v>
      </c>
      <c r="B132" t="s">
        <v>292</v>
      </c>
      <c r="C132" t="s">
        <v>277</v>
      </c>
      <c r="D132" t="s">
        <v>374</v>
      </c>
      <c r="E132" t="s">
        <v>17</v>
      </c>
      <c r="F132" t="s">
        <v>293</v>
      </c>
      <c r="G132" t="s">
        <v>19</v>
      </c>
      <c r="H132" t="s">
        <v>20</v>
      </c>
      <c r="I132">
        <f t="shared" si="6"/>
        <v>3</v>
      </c>
      <c r="J132">
        <f t="shared" si="7"/>
        <v>17</v>
      </c>
    </row>
    <row r="133" spans="1:10" x14ac:dyDescent="0.3">
      <c r="A133" t="s">
        <v>294</v>
      </c>
      <c r="B133" t="s">
        <v>295</v>
      </c>
      <c r="C133" t="s">
        <v>296</v>
      </c>
      <c r="D133" t="s">
        <v>374</v>
      </c>
      <c r="E133" t="s">
        <v>17</v>
      </c>
      <c r="F133" t="s">
        <v>297</v>
      </c>
      <c r="G133" t="s">
        <v>19</v>
      </c>
      <c r="H133" t="s">
        <v>20</v>
      </c>
      <c r="I133">
        <f t="shared" si="6"/>
        <v>3</v>
      </c>
      <c r="J133">
        <f t="shared" si="7"/>
        <v>0</v>
      </c>
    </row>
    <row r="134" spans="1:10" x14ac:dyDescent="0.3">
      <c r="A134" t="s">
        <v>298</v>
      </c>
      <c r="B134" t="s">
        <v>299</v>
      </c>
      <c r="C134" t="s">
        <v>296</v>
      </c>
      <c r="D134" t="s">
        <v>374</v>
      </c>
      <c r="E134" t="s">
        <v>17</v>
      </c>
      <c r="F134" t="s">
        <v>300</v>
      </c>
      <c r="G134" t="s">
        <v>19</v>
      </c>
      <c r="H134" t="s">
        <v>20</v>
      </c>
      <c r="I134">
        <f t="shared" si="6"/>
        <v>3</v>
      </c>
      <c r="J134">
        <f t="shared" si="7"/>
        <v>1</v>
      </c>
    </row>
    <row r="135" spans="1:10" x14ac:dyDescent="0.3">
      <c r="A135" t="s">
        <v>301</v>
      </c>
      <c r="B135" t="s">
        <v>302</v>
      </c>
      <c r="C135" t="s">
        <v>296</v>
      </c>
      <c r="D135" t="s">
        <v>374</v>
      </c>
      <c r="E135" t="s">
        <v>17</v>
      </c>
      <c r="F135" t="s">
        <v>303</v>
      </c>
      <c r="G135" t="s">
        <v>19</v>
      </c>
      <c r="H135" t="s">
        <v>20</v>
      </c>
      <c r="I135">
        <f t="shared" si="6"/>
        <v>3</v>
      </c>
      <c r="J135">
        <f t="shared" si="7"/>
        <v>2</v>
      </c>
    </row>
    <row r="136" spans="1:10" x14ac:dyDescent="0.3">
      <c r="A136" t="s">
        <v>304</v>
      </c>
      <c r="B136" t="s">
        <v>305</v>
      </c>
      <c r="C136" t="s">
        <v>296</v>
      </c>
      <c r="D136" t="s">
        <v>374</v>
      </c>
      <c r="E136" t="s">
        <v>17</v>
      </c>
      <c r="F136" t="s">
        <v>306</v>
      </c>
      <c r="G136" t="s">
        <v>19</v>
      </c>
      <c r="H136" t="s">
        <v>20</v>
      </c>
      <c r="I136">
        <f t="shared" si="6"/>
        <v>3</v>
      </c>
      <c r="J136">
        <f t="shared" si="7"/>
        <v>3</v>
      </c>
    </row>
    <row r="137" spans="1:10" x14ac:dyDescent="0.3">
      <c r="A137" t="s">
        <v>307</v>
      </c>
      <c r="B137" t="s">
        <v>308</v>
      </c>
      <c r="C137" t="s">
        <v>296</v>
      </c>
      <c r="D137" t="s">
        <v>374</v>
      </c>
      <c r="E137" t="s">
        <v>17</v>
      </c>
      <c r="F137" t="s">
        <v>309</v>
      </c>
      <c r="G137" t="s">
        <v>19</v>
      </c>
      <c r="H137" t="s">
        <v>20</v>
      </c>
      <c r="I137">
        <f t="shared" ref="I137:I168" si="8">IF(LEFT(F137,4)="GPIO",VALUE(RIGHT(LEFT(F137,5),1)),"")</f>
        <v>3</v>
      </c>
      <c r="J137">
        <f t="shared" ref="J137:J168" si="9">IF(LEFT(F137,4)="GPIO",VALUE(LEFT(RIGHT(F137,LEN(F137)-9),LEN(F137)-10)),"")</f>
        <v>4</v>
      </c>
    </row>
    <row r="138" spans="1:10" x14ac:dyDescent="0.3">
      <c r="A138" t="s">
        <v>310</v>
      </c>
      <c r="B138" t="s">
        <v>311</v>
      </c>
      <c r="C138" t="s">
        <v>296</v>
      </c>
      <c r="D138" t="s">
        <v>374</v>
      </c>
      <c r="E138" t="s">
        <v>17</v>
      </c>
      <c r="F138" t="s">
        <v>312</v>
      </c>
      <c r="G138" t="s">
        <v>19</v>
      </c>
      <c r="H138" t="s">
        <v>20</v>
      </c>
      <c r="I138">
        <f t="shared" si="8"/>
        <v>3</v>
      </c>
      <c r="J138">
        <f t="shared" si="9"/>
        <v>5</v>
      </c>
    </row>
    <row r="139" spans="1:10" x14ac:dyDescent="0.3">
      <c r="A139" t="s">
        <v>313</v>
      </c>
      <c r="B139" t="s">
        <v>314</v>
      </c>
      <c r="C139" t="s">
        <v>296</v>
      </c>
      <c r="D139" t="s">
        <v>374</v>
      </c>
      <c r="E139" t="s">
        <v>17</v>
      </c>
      <c r="F139" t="s">
        <v>315</v>
      </c>
      <c r="G139" t="s">
        <v>19</v>
      </c>
      <c r="H139" t="s">
        <v>20</v>
      </c>
      <c r="I139">
        <f t="shared" si="8"/>
        <v>3</v>
      </c>
      <c r="J139">
        <f t="shared" si="9"/>
        <v>6</v>
      </c>
    </row>
    <row r="140" spans="1:10" x14ac:dyDescent="0.3">
      <c r="A140" t="s">
        <v>316</v>
      </c>
      <c r="B140" t="s">
        <v>317</v>
      </c>
      <c r="C140" t="s">
        <v>296</v>
      </c>
      <c r="D140" t="s">
        <v>374</v>
      </c>
      <c r="E140" t="s">
        <v>17</v>
      </c>
      <c r="F140" t="s">
        <v>318</v>
      </c>
      <c r="G140" t="s">
        <v>19</v>
      </c>
      <c r="H140" t="s">
        <v>20</v>
      </c>
      <c r="I140">
        <f t="shared" si="8"/>
        <v>3</v>
      </c>
      <c r="J140">
        <f t="shared" si="9"/>
        <v>7</v>
      </c>
    </row>
    <row r="141" spans="1:10" x14ac:dyDescent="0.3">
      <c r="A141" t="s">
        <v>319</v>
      </c>
      <c r="B141" t="s">
        <v>320</v>
      </c>
      <c r="C141" t="s">
        <v>296</v>
      </c>
      <c r="D141" t="s">
        <v>374</v>
      </c>
      <c r="E141" t="s">
        <v>17</v>
      </c>
      <c r="F141" t="s">
        <v>321</v>
      </c>
      <c r="G141" t="s">
        <v>19</v>
      </c>
      <c r="H141" t="s">
        <v>20</v>
      </c>
      <c r="I141">
        <f t="shared" si="8"/>
        <v>3</v>
      </c>
      <c r="J141">
        <f t="shared" si="9"/>
        <v>8</v>
      </c>
    </row>
    <row r="142" spans="1:10" x14ac:dyDescent="0.3">
      <c r="A142" t="s">
        <v>322</v>
      </c>
      <c r="B142" t="s">
        <v>323</v>
      </c>
      <c r="C142" t="s">
        <v>296</v>
      </c>
      <c r="D142" t="s">
        <v>374</v>
      </c>
      <c r="E142" t="s">
        <v>17</v>
      </c>
      <c r="F142" t="s">
        <v>324</v>
      </c>
      <c r="G142" t="s">
        <v>19</v>
      </c>
      <c r="H142" t="s">
        <v>20</v>
      </c>
      <c r="I142">
        <f t="shared" si="8"/>
        <v>3</v>
      </c>
      <c r="J142">
        <f t="shared" si="9"/>
        <v>9</v>
      </c>
    </row>
    <row r="143" spans="1:10" x14ac:dyDescent="0.3">
      <c r="A143" t="s">
        <v>325</v>
      </c>
      <c r="B143" t="s">
        <v>326</v>
      </c>
      <c r="C143" t="s">
        <v>296</v>
      </c>
      <c r="D143" t="s">
        <v>374</v>
      </c>
      <c r="E143" t="s">
        <v>17</v>
      </c>
      <c r="F143" t="s">
        <v>327</v>
      </c>
      <c r="G143" t="s">
        <v>19</v>
      </c>
      <c r="H143" t="s">
        <v>20</v>
      </c>
      <c r="I143">
        <f t="shared" si="8"/>
        <v>3</v>
      </c>
      <c r="J143">
        <f t="shared" si="9"/>
        <v>1</v>
      </c>
    </row>
    <row r="144" spans="1:10" x14ac:dyDescent="0.3">
      <c r="A144" t="s">
        <v>328</v>
      </c>
      <c r="B144" t="s">
        <v>329</v>
      </c>
      <c r="C144" t="s">
        <v>296</v>
      </c>
      <c r="D144" t="s">
        <v>374</v>
      </c>
      <c r="E144" t="s">
        <v>17</v>
      </c>
      <c r="F144" t="s">
        <v>330</v>
      </c>
      <c r="G144" t="s">
        <v>19</v>
      </c>
      <c r="H144" t="s">
        <v>20</v>
      </c>
      <c r="I144">
        <f t="shared" si="8"/>
        <v>3</v>
      </c>
      <c r="J144">
        <f t="shared" si="9"/>
        <v>11</v>
      </c>
    </row>
    <row r="145" spans="1:10" x14ac:dyDescent="0.3">
      <c r="A145" t="s">
        <v>562</v>
      </c>
      <c r="B145" t="s">
        <v>552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tr">
        <f t="shared" si="8"/>
        <v/>
      </c>
      <c r="J145" t="str">
        <f t="shared" si="9"/>
        <v/>
      </c>
    </row>
    <row r="146" spans="1:10" x14ac:dyDescent="0.3">
      <c r="A146" t="s">
        <v>150</v>
      </c>
      <c r="B146" t="s">
        <v>402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tr">
        <f t="shared" si="8"/>
        <v/>
      </c>
      <c r="J146" t="str">
        <f t="shared" si="9"/>
        <v/>
      </c>
    </row>
    <row r="147" spans="1:10" x14ac:dyDescent="0.3">
      <c r="A147" t="s">
        <v>150</v>
      </c>
      <c r="B147" t="s">
        <v>401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tr">
        <f t="shared" si="8"/>
        <v/>
      </c>
      <c r="J147" t="str">
        <f t="shared" si="9"/>
        <v/>
      </c>
    </row>
    <row r="148" spans="1:10" x14ac:dyDescent="0.3">
      <c r="A148" t="s">
        <v>15</v>
      </c>
      <c r="B148" t="s">
        <v>398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tr">
        <f t="shared" si="8"/>
        <v/>
      </c>
      <c r="J148" t="str">
        <f t="shared" si="9"/>
        <v/>
      </c>
    </row>
    <row r="149" spans="1:10" x14ac:dyDescent="0.3">
      <c r="A149" t="s">
        <v>15</v>
      </c>
      <c r="B149" t="s">
        <v>399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tr">
        <f t="shared" si="8"/>
        <v/>
      </c>
      <c r="J149" t="str">
        <f t="shared" si="9"/>
        <v/>
      </c>
    </row>
    <row r="150" spans="1:10" x14ac:dyDescent="0.3">
      <c r="A150" t="s">
        <v>15</v>
      </c>
      <c r="B150" t="s">
        <v>400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tr">
        <f t="shared" si="8"/>
        <v/>
      </c>
      <c r="J150" t="str">
        <f t="shared" si="9"/>
        <v/>
      </c>
    </row>
    <row r="151" spans="1:10" x14ac:dyDescent="0.3">
      <c r="A151" t="s">
        <v>465</v>
      </c>
      <c r="B151" t="s">
        <v>452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tr">
        <f t="shared" si="8"/>
        <v/>
      </c>
      <c r="J151" t="str">
        <f t="shared" si="9"/>
        <v/>
      </c>
    </row>
    <row r="152" spans="1:10" x14ac:dyDescent="0.3">
      <c r="A152" t="s">
        <v>277</v>
      </c>
      <c r="B152" t="s">
        <v>403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tr">
        <f t="shared" si="8"/>
        <v/>
      </c>
      <c r="J152" t="str">
        <f t="shared" si="9"/>
        <v/>
      </c>
    </row>
    <row r="153" spans="1:10" x14ac:dyDescent="0.3">
      <c r="A153" t="s">
        <v>296</v>
      </c>
      <c r="B153" t="s">
        <v>404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tr">
        <f t="shared" si="8"/>
        <v/>
      </c>
      <c r="J153" t="str">
        <f t="shared" si="9"/>
        <v/>
      </c>
    </row>
    <row r="154" spans="1:10" x14ac:dyDescent="0.3">
      <c r="A154" t="s">
        <v>331</v>
      </c>
      <c r="B154" t="s">
        <v>332</v>
      </c>
      <c r="C154" t="s">
        <v>333</v>
      </c>
      <c r="D154" t="s">
        <v>374</v>
      </c>
      <c r="E154" t="s">
        <v>32</v>
      </c>
      <c r="F154" t="s">
        <v>331</v>
      </c>
      <c r="G154" t="s">
        <v>19</v>
      </c>
      <c r="H154" t="s">
        <v>372</v>
      </c>
      <c r="I154" t="str">
        <f t="shared" si="8"/>
        <v/>
      </c>
      <c r="J154" t="str">
        <f t="shared" si="9"/>
        <v/>
      </c>
    </row>
    <row r="155" spans="1:10" x14ac:dyDescent="0.3">
      <c r="A155" t="s">
        <v>334</v>
      </c>
      <c r="B155" t="s">
        <v>335</v>
      </c>
      <c r="C155" t="s">
        <v>333</v>
      </c>
      <c r="D155" t="s">
        <v>374</v>
      </c>
      <c r="E155" t="s">
        <v>32</v>
      </c>
      <c r="F155" t="s">
        <v>336</v>
      </c>
      <c r="G155" t="s">
        <v>337</v>
      </c>
      <c r="H155" t="s">
        <v>372</v>
      </c>
      <c r="I155" t="str">
        <f t="shared" si="8"/>
        <v/>
      </c>
      <c r="J155" t="str">
        <f t="shared" si="9"/>
        <v/>
      </c>
    </row>
    <row r="156" spans="1:10" x14ac:dyDescent="0.3">
      <c r="A156" t="s">
        <v>338</v>
      </c>
      <c r="B156" t="s">
        <v>339</v>
      </c>
      <c r="C156" t="s">
        <v>333</v>
      </c>
      <c r="D156" t="s">
        <v>374</v>
      </c>
      <c r="E156" t="s">
        <v>32</v>
      </c>
      <c r="F156" t="s">
        <v>340</v>
      </c>
      <c r="G156" t="s">
        <v>337</v>
      </c>
      <c r="H156" t="s">
        <v>373</v>
      </c>
      <c r="I156" t="str">
        <f t="shared" si="8"/>
        <v/>
      </c>
      <c r="J156" t="str">
        <f t="shared" si="9"/>
        <v/>
      </c>
    </row>
    <row r="157" spans="1:10" x14ac:dyDescent="0.3">
      <c r="A157" t="s">
        <v>341</v>
      </c>
      <c r="B157" t="s">
        <v>342</v>
      </c>
      <c r="C157" t="s">
        <v>333</v>
      </c>
      <c r="D157" t="s">
        <v>374</v>
      </c>
      <c r="E157" t="s">
        <v>32</v>
      </c>
      <c r="F157" t="s">
        <v>343</v>
      </c>
      <c r="G157" t="s">
        <v>19</v>
      </c>
      <c r="H157" t="s">
        <v>372</v>
      </c>
      <c r="I157" t="str">
        <f t="shared" si="8"/>
        <v/>
      </c>
      <c r="J157" t="str">
        <f t="shared" si="9"/>
        <v/>
      </c>
    </row>
    <row r="158" spans="1:10" x14ac:dyDescent="0.3">
      <c r="A158" t="s">
        <v>344</v>
      </c>
      <c r="B158" t="s">
        <v>345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tr">
        <f t="shared" si="8"/>
        <v/>
      </c>
      <c r="J158" t="str">
        <f t="shared" si="9"/>
        <v/>
      </c>
    </row>
    <row r="159" spans="1:10" x14ac:dyDescent="0.3">
      <c r="A159" t="s">
        <v>346</v>
      </c>
      <c r="B159" t="s">
        <v>347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tr">
        <f t="shared" si="8"/>
        <v/>
      </c>
      <c r="J159" t="str">
        <f t="shared" si="9"/>
        <v/>
      </c>
    </row>
    <row r="160" spans="1:10" x14ac:dyDescent="0.3">
      <c r="A160" t="s">
        <v>348</v>
      </c>
      <c r="B160" t="s">
        <v>349</v>
      </c>
      <c r="C160" t="s">
        <v>333</v>
      </c>
      <c r="D160" t="s">
        <v>374</v>
      </c>
      <c r="E160" t="s">
        <v>32</v>
      </c>
      <c r="F160" t="s">
        <v>350</v>
      </c>
      <c r="G160" t="s">
        <v>19</v>
      </c>
      <c r="H160" t="s">
        <v>372</v>
      </c>
      <c r="I160" t="str">
        <f t="shared" si="8"/>
        <v/>
      </c>
      <c r="J160" t="str">
        <f t="shared" si="9"/>
        <v/>
      </c>
    </row>
    <row r="161" spans="1:10" x14ac:dyDescent="0.3">
      <c r="A161" t="s">
        <v>351</v>
      </c>
      <c r="B161" t="s">
        <v>352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tr">
        <f t="shared" si="8"/>
        <v/>
      </c>
      <c r="J161" t="str">
        <f t="shared" si="9"/>
        <v/>
      </c>
    </row>
    <row r="162" spans="1:10" x14ac:dyDescent="0.3">
      <c r="A162" t="s">
        <v>353</v>
      </c>
      <c r="B162" t="s">
        <v>354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 t="str">
        <f t="shared" si="8"/>
        <v/>
      </c>
      <c r="J162" t="str">
        <f t="shared" si="9"/>
        <v/>
      </c>
    </row>
    <row r="163" spans="1:10" x14ac:dyDescent="0.3">
      <c r="A163" t="s">
        <v>355</v>
      </c>
      <c r="B163" t="s">
        <v>356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tr">
        <f t="shared" si="8"/>
        <v/>
      </c>
      <c r="J163" t="str">
        <f t="shared" si="9"/>
        <v/>
      </c>
    </row>
    <row r="164" spans="1:10" x14ac:dyDescent="0.3">
      <c r="A164" t="s">
        <v>357</v>
      </c>
      <c r="B164" t="s">
        <v>4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tr">
        <f t="shared" si="8"/>
        <v/>
      </c>
      <c r="J164" t="str">
        <f t="shared" si="9"/>
        <v/>
      </c>
    </row>
    <row r="165" spans="1:10" x14ac:dyDescent="0.3">
      <c r="A165" t="s">
        <v>358</v>
      </c>
      <c r="B165" t="s">
        <v>359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tr">
        <f t="shared" si="8"/>
        <v/>
      </c>
      <c r="J165" t="str">
        <f t="shared" si="9"/>
        <v/>
      </c>
    </row>
    <row r="166" spans="1:10" x14ac:dyDescent="0.3">
      <c r="A166" t="s">
        <v>360</v>
      </c>
      <c r="B166" t="s">
        <v>361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tr">
        <f t="shared" si="8"/>
        <v/>
      </c>
      <c r="J166" t="str">
        <f t="shared" si="9"/>
        <v/>
      </c>
    </row>
    <row r="167" spans="1:10" x14ac:dyDescent="0.3">
      <c r="A167" t="s">
        <v>362</v>
      </c>
      <c r="B167" t="s">
        <v>5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tr">
        <f t="shared" si="8"/>
        <v/>
      </c>
      <c r="J167" t="str">
        <f t="shared" si="9"/>
        <v/>
      </c>
    </row>
    <row r="168" spans="1:10" x14ac:dyDescent="0.3">
      <c r="A168" t="s">
        <v>464</v>
      </c>
      <c r="B168" t="s">
        <v>451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tr">
        <f t="shared" si="8"/>
        <v/>
      </c>
      <c r="J168" t="str">
        <f t="shared" si="9"/>
        <v/>
      </c>
    </row>
    <row r="169" spans="1:10" x14ac:dyDescent="0.3">
      <c r="A169" t="s">
        <v>395</v>
      </c>
      <c r="B169" t="s">
        <v>394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tr">
        <f t="shared" ref="I169:I204" si="10">IF(LEFT(F169,4)="GPIO",VALUE(RIGHT(LEFT(F169,5),1)),"")</f>
        <v/>
      </c>
      <c r="J169" t="str">
        <f t="shared" ref="J169:J204" si="11">IF(LEFT(F169,4)="GPIO",VALUE(LEFT(RIGHT(F169,LEN(F169)-9),LEN(F169)-10)),"")</f>
        <v/>
      </c>
    </row>
    <row r="170" spans="1:10" x14ac:dyDescent="0.3">
      <c r="A170" t="s">
        <v>466</v>
      </c>
      <c r="B170" t="s">
        <v>453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tr">
        <f t="shared" si="10"/>
        <v/>
      </c>
      <c r="J170" t="str">
        <f t="shared" si="11"/>
        <v/>
      </c>
    </row>
    <row r="171" spans="1:10" x14ac:dyDescent="0.3">
      <c r="A171" t="s">
        <v>333</v>
      </c>
      <c r="B171" t="s">
        <v>430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tr">
        <f t="shared" si="10"/>
        <v/>
      </c>
      <c r="J171" t="str">
        <f t="shared" si="11"/>
        <v/>
      </c>
    </row>
    <row r="172" spans="1:10" x14ac:dyDescent="0.3">
      <c r="A172" t="s">
        <v>418</v>
      </c>
      <c r="B172" t="s">
        <v>417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tr">
        <f t="shared" si="10"/>
        <v/>
      </c>
      <c r="J172" t="str">
        <f t="shared" si="11"/>
        <v/>
      </c>
    </row>
    <row r="173" spans="1:10" x14ac:dyDescent="0.3">
      <c r="A173" t="s">
        <v>418</v>
      </c>
      <c r="B173" t="s">
        <v>421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tr">
        <f t="shared" si="10"/>
        <v/>
      </c>
      <c r="J173" t="str">
        <f t="shared" si="11"/>
        <v/>
      </c>
    </row>
    <row r="174" spans="1:10" x14ac:dyDescent="0.3">
      <c r="A174" t="s">
        <v>418</v>
      </c>
      <c r="B174" t="s">
        <v>422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tr">
        <f t="shared" si="10"/>
        <v/>
      </c>
      <c r="J174" t="str">
        <f t="shared" si="11"/>
        <v/>
      </c>
    </row>
    <row r="175" spans="1:10" x14ac:dyDescent="0.3">
      <c r="A175" t="s">
        <v>418</v>
      </c>
      <c r="B175" t="s">
        <v>423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tr">
        <f t="shared" si="10"/>
        <v/>
      </c>
      <c r="J175" t="str">
        <f t="shared" si="11"/>
        <v/>
      </c>
    </row>
    <row r="176" spans="1:10" x14ac:dyDescent="0.3">
      <c r="A176" t="s">
        <v>418</v>
      </c>
      <c r="B176" t="s">
        <v>419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tr">
        <f t="shared" si="10"/>
        <v/>
      </c>
      <c r="J176" t="str">
        <f t="shared" si="11"/>
        <v/>
      </c>
    </row>
    <row r="177" spans="1:10" x14ac:dyDescent="0.3">
      <c r="A177" t="s">
        <v>418</v>
      </c>
      <c r="B177" t="s">
        <v>424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tr">
        <f t="shared" si="10"/>
        <v/>
      </c>
      <c r="J177" t="str">
        <f t="shared" si="11"/>
        <v/>
      </c>
    </row>
    <row r="178" spans="1:10" x14ac:dyDescent="0.3">
      <c r="A178" t="s">
        <v>418</v>
      </c>
      <c r="B178" t="s">
        <v>420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tr">
        <f t="shared" si="10"/>
        <v/>
      </c>
      <c r="J178" t="str">
        <f t="shared" si="11"/>
        <v/>
      </c>
    </row>
    <row r="179" spans="1:10" x14ac:dyDescent="0.3">
      <c r="A179" t="s">
        <v>418</v>
      </c>
      <c r="B179" t="s">
        <v>425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tr">
        <f t="shared" si="10"/>
        <v/>
      </c>
      <c r="J179" t="str">
        <f t="shared" si="11"/>
        <v/>
      </c>
    </row>
    <row r="180" spans="1:10" x14ac:dyDescent="0.3">
      <c r="A180" t="s">
        <v>418</v>
      </c>
      <c r="B180" t="s">
        <v>426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tr">
        <f t="shared" si="10"/>
        <v/>
      </c>
      <c r="J180" t="str">
        <f t="shared" si="11"/>
        <v/>
      </c>
    </row>
    <row r="181" spans="1:10" x14ac:dyDescent="0.3">
      <c r="A181" t="s">
        <v>664</v>
      </c>
      <c r="B181" t="s">
        <v>428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tr">
        <f t="shared" si="10"/>
        <v/>
      </c>
      <c r="J181" t="str">
        <f t="shared" si="11"/>
        <v/>
      </c>
    </row>
    <row r="182" spans="1:10" x14ac:dyDescent="0.3">
      <c r="A182" t="s">
        <v>663</v>
      </c>
      <c r="B182" t="s">
        <v>396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tr">
        <f t="shared" si="10"/>
        <v/>
      </c>
      <c r="J182" t="str">
        <f t="shared" si="11"/>
        <v/>
      </c>
    </row>
    <row r="183" spans="1:10" x14ac:dyDescent="0.3">
      <c r="A183" t="s">
        <v>559</v>
      </c>
      <c r="B183" t="s">
        <v>537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tr">
        <f t="shared" si="10"/>
        <v/>
      </c>
      <c r="J183" t="str">
        <f t="shared" si="11"/>
        <v/>
      </c>
    </row>
    <row r="184" spans="1:10" x14ac:dyDescent="0.3">
      <c r="A184" t="s">
        <v>559</v>
      </c>
      <c r="B184" t="s">
        <v>548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tr">
        <f t="shared" si="10"/>
        <v/>
      </c>
      <c r="J184" t="str">
        <f t="shared" si="11"/>
        <v/>
      </c>
    </row>
    <row r="185" spans="1:10" x14ac:dyDescent="0.3">
      <c r="A185" t="s">
        <v>559</v>
      </c>
      <c r="B185" t="s">
        <v>543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tr">
        <f t="shared" si="10"/>
        <v/>
      </c>
      <c r="J185" t="str">
        <f t="shared" si="11"/>
        <v/>
      </c>
    </row>
    <row r="186" spans="1:10" x14ac:dyDescent="0.3">
      <c r="A186" t="s">
        <v>559</v>
      </c>
      <c r="B186" t="s">
        <v>541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tr">
        <f t="shared" si="10"/>
        <v/>
      </c>
      <c r="J186" t="str">
        <f t="shared" si="11"/>
        <v/>
      </c>
    </row>
    <row r="187" spans="1:10" x14ac:dyDescent="0.3">
      <c r="A187" t="s">
        <v>559</v>
      </c>
      <c r="B187" t="s">
        <v>546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tr">
        <f t="shared" si="10"/>
        <v/>
      </c>
      <c r="J187" t="str">
        <f t="shared" si="11"/>
        <v/>
      </c>
    </row>
    <row r="188" spans="1:10" x14ac:dyDescent="0.3">
      <c r="A188" t="s">
        <v>559</v>
      </c>
      <c r="B188" t="s">
        <v>539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tr">
        <f t="shared" si="10"/>
        <v/>
      </c>
      <c r="J188" t="str">
        <f t="shared" si="11"/>
        <v/>
      </c>
    </row>
    <row r="189" spans="1:10" x14ac:dyDescent="0.3">
      <c r="A189" t="s">
        <v>559</v>
      </c>
      <c r="B189" t="s">
        <v>553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tr">
        <f t="shared" si="10"/>
        <v/>
      </c>
      <c r="J189" t="str">
        <f t="shared" si="11"/>
        <v/>
      </c>
    </row>
    <row r="190" spans="1:10" x14ac:dyDescent="0.3">
      <c r="A190" t="s">
        <v>559</v>
      </c>
      <c r="B190" t="s">
        <v>556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tr">
        <f t="shared" si="10"/>
        <v/>
      </c>
      <c r="J190" t="str">
        <f t="shared" si="11"/>
        <v/>
      </c>
    </row>
    <row r="191" spans="1:10" x14ac:dyDescent="0.3">
      <c r="A191" t="s">
        <v>559</v>
      </c>
      <c r="B191" t="s">
        <v>554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tr">
        <f t="shared" si="10"/>
        <v/>
      </c>
      <c r="J191" t="str">
        <f t="shared" si="11"/>
        <v/>
      </c>
    </row>
    <row r="192" spans="1:10" x14ac:dyDescent="0.3">
      <c r="A192" t="s">
        <v>559</v>
      </c>
      <c r="B192" t="s">
        <v>557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tr">
        <f t="shared" si="10"/>
        <v/>
      </c>
      <c r="J192" t="str">
        <f t="shared" si="11"/>
        <v/>
      </c>
    </row>
    <row r="193" spans="1:10" x14ac:dyDescent="0.3">
      <c r="A193" t="s">
        <v>559</v>
      </c>
      <c r="B193" t="s">
        <v>555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 t="str">
        <f t="shared" si="10"/>
        <v/>
      </c>
      <c r="J193" t="str">
        <f t="shared" si="11"/>
        <v/>
      </c>
    </row>
    <row r="194" spans="1:10" x14ac:dyDescent="0.3">
      <c r="A194" t="s">
        <v>559</v>
      </c>
      <c r="B194" t="s">
        <v>558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tr">
        <f t="shared" si="10"/>
        <v/>
      </c>
      <c r="J194" t="str">
        <f t="shared" si="11"/>
        <v/>
      </c>
    </row>
    <row r="195" spans="1:10" x14ac:dyDescent="0.3">
      <c r="A195" t="s">
        <v>559</v>
      </c>
      <c r="B195" t="s">
        <v>547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tr">
        <f t="shared" si="10"/>
        <v/>
      </c>
      <c r="J195" t="str">
        <f t="shared" si="11"/>
        <v/>
      </c>
    </row>
    <row r="196" spans="1:10" x14ac:dyDescent="0.3">
      <c r="A196" t="s">
        <v>559</v>
      </c>
      <c r="B196" t="s">
        <v>540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tr">
        <f t="shared" si="10"/>
        <v/>
      </c>
      <c r="J196" t="str">
        <f t="shared" si="11"/>
        <v/>
      </c>
    </row>
    <row r="197" spans="1:10" x14ac:dyDescent="0.3">
      <c r="A197" t="s">
        <v>559</v>
      </c>
      <c r="B197" t="s">
        <v>544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tr">
        <f t="shared" si="10"/>
        <v/>
      </c>
      <c r="J197" t="str">
        <f t="shared" si="11"/>
        <v/>
      </c>
    </row>
    <row r="198" spans="1:10" x14ac:dyDescent="0.3">
      <c r="A198" t="s">
        <v>559</v>
      </c>
      <c r="B198" t="s">
        <v>542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tr">
        <f t="shared" si="10"/>
        <v/>
      </c>
      <c r="J198" t="str">
        <f t="shared" si="11"/>
        <v/>
      </c>
    </row>
    <row r="199" spans="1:10" x14ac:dyDescent="0.3">
      <c r="A199" t="s">
        <v>559</v>
      </c>
      <c r="B199" t="s">
        <v>545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tr">
        <f t="shared" si="10"/>
        <v/>
      </c>
      <c r="J199" t="str">
        <f t="shared" si="11"/>
        <v/>
      </c>
    </row>
    <row r="200" spans="1:10" x14ac:dyDescent="0.3">
      <c r="A200" t="s">
        <v>559</v>
      </c>
      <c r="B200" t="s">
        <v>538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tr">
        <f t="shared" si="10"/>
        <v/>
      </c>
      <c r="J200" t="str">
        <f t="shared" si="11"/>
        <v/>
      </c>
    </row>
    <row r="201" spans="1:10" x14ac:dyDescent="0.3">
      <c r="A201" t="s">
        <v>559</v>
      </c>
      <c r="B201" t="s">
        <v>549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  <c r="H201" t="s">
        <v>10</v>
      </c>
      <c r="I201" t="str">
        <f t="shared" si="10"/>
        <v/>
      </c>
      <c r="J201" t="str">
        <f t="shared" si="11"/>
        <v/>
      </c>
    </row>
    <row r="202" spans="1:10" x14ac:dyDescent="0.3">
      <c r="A202" t="s">
        <v>367</v>
      </c>
      <c r="B202" t="s">
        <v>368</v>
      </c>
      <c r="C202" t="s">
        <v>333</v>
      </c>
      <c r="D202" t="s">
        <v>374</v>
      </c>
      <c r="E202" t="s">
        <v>17</v>
      </c>
      <c r="F202" t="s">
        <v>369</v>
      </c>
      <c r="G202" t="s">
        <v>19</v>
      </c>
      <c r="H202" t="s">
        <v>372</v>
      </c>
      <c r="I202">
        <f t="shared" si="10"/>
        <v>5</v>
      </c>
      <c r="J202">
        <f t="shared" si="11"/>
        <v>0</v>
      </c>
    </row>
    <row r="203" spans="1:10" x14ac:dyDescent="0.3">
      <c r="A203" t="s">
        <v>363</v>
      </c>
      <c r="B203" t="s">
        <v>364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tr">
        <f t="shared" si="10"/>
        <v/>
      </c>
      <c r="J203" t="str">
        <f t="shared" si="11"/>
        <v/>
      </c>
    </row>
    <row r="204" spans="1:10" x14ac:dyDescent="0.3">
      <c r="A204" t="s">
        <v>365</v>
      </c>
      <c r="B204" t="s">
        <v>366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tr">
        <f t="shared" si="10"/>
        <v/>
      </c>
      <c r="J204" t="str">
        <f t="shared" si="11"/>
        <v/>
      </c>
    </row>
  </sheetData>
  <mergeCells count="2">
    <mergeCell ref="E7:H7"/>
    <mergeCell ref="I7:J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4443-2E3F-4120-A7B7-0F2CA91D1802}">
  <dimension ref="A1:N56"/>
  <sheetViews>
    <sheetView topLeftCell="A25" workbookViewId="0">
      <selection activeCell="A4" sqref="A4"/>
    </sheetView>
    <sheetView tabSelected="1" topLeftCell="A22" workbookViewId="1">
      <selection activeCell="H31" sqref="H31"/>
    </sheetView>
  </sheetViews>
  <sheetFormatPr defaultRowHeight="14.4" x14ac:dyDescent="0.3"/>
  <cols>
    <col min="1" max="1" width="13.88671875" customWidth="1"/>
    <col min="2" max="2" width="36.44140625" bestFit="1" customWidth="1"/>
    <col min="3" max="3" width="7.5546875" customWidth="1"/>
    <col min="4" max="4" width="8.88671875" bestFit="1" customWidth="1"/>
    <col min="5" max="5" width="6.5546875" customWidth="1"/>
    <col min="6" max="6" width="5.88671875" customWidth="1"/>
    <col min="7" max="7" width="13.6640625" style="3" customWidth="1"/>
    <col min="8" max="8" width="18.33203125" style="3" customWidth="1"/>
    <col min="9" max="9" width="10.5546875" customWidth="1"/>
    <col min="10" max="10" width="15.5546875" customWidth="1"/>
    <col min="11" max="11" width="17.6640625" customWidth="1"/>
    <col min="12" max="12" width="9.88671875" customWidth="1"/>
    <col min="14" max="14" width="10.88671875" customWidth="1"/>
  </cols>
  <sheetData>
    <row r="1" spans="1:14" x14ac:dyDescent="0.3">
      <c r="A1" t="s">
        <v>717</v>
      </c>
      <c r="E1" t="s">
        <v>1713</v>
      </c>
      <c r="F1" t="s">
        <v>1714</v>
      </c>
      <c r="G1" s="3">
        <f>COUNTIF(PertecSignals[Assigned?],"?*")</f>
        <v>52</v>
      </c>
      <c r="I1" s="7"/>
      <c r="J1" s="8"/>
      <c r="K1" s="7"/>
    </row>
    <row r="2" spans="1:14" x14ac:dyDescent="0.3">
      <c r="F2" t="s">
        <v>1715</v>
      </c>
      <c r="G2" s="3">
        <f>COUNTIF(PertecSignals[Assigned?],"")</f>
        <v>0</v>
      </c>
      <c r="L2" t="s">
        <v>718</v>
      </c>
    </row>
    <row r="3" spans="1:14" x14ac:dyDescent="0.3">
      <c r="I3" s="5" t="s">
        <v>719</v>
      </c>
      <c r="J3" s="5"/>
      <c r="K3" s="6"/>
      <c r="L3" s="5" t="s">
        <v>720</v>
      </c>
      <c r="M3" s="5"/>
      <c r="N3" s="5"/>
    </row>
    <row r="4" spans="1:14" x14ac:dyDescent="0.3">
      <c r="A4" t="s">
        <v>721</v>
      </c>
      <c r="B4" t="s">
        <v>722</v>
      </c>
      <c r="C4" t="s">
        <v>723</v>
      </c>
      <c r="D4" t="s">
        <v>390</v>
      </c>
      <c r="E4" t="s">
        <v>724</v>
      </c>
      <c r="F4" t="s">
        <v>2</v>
      </c>
      <c r="G4" s="3" t="s">
        <v>1712</v>
      </c>
      <c r="H4" s="3" t="s">
        <v>1718</v>
      </c>
      <c r="I4" t="s">
        <v>725</v>
      </c>
      <c r="J4" t="s">
        <v>726</v>
      </c>
      <c r="K4" t="s">
        <v>727</v>
      </c>
      <c r="L4" t="s">
        <v>728</v>
      </c>
      <c r="M4" t="s">
        <v>729</v>
      </c>
      <c r="N4" t="s">
        <v>730</v>
      </c>
    </row>
    <row r="5" spans="1:14" x14ac:dyDescent="0.3">
      <c r="A5" t="s">
        <v>763</v>
      </c>
      <c r="B5" t="s">
        <v>764</v>
      </c>
      <c r="C5" t="s">
        <v>733</v>
      </c>
      <c r="D5" t="s">
        <v>765</v>
      </c>
      <c r="E5" t="s">
        <v>538</v>
      </c>
      <c r="F5">
        <v>2</v>
      </c>
      <c r="G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J4:24</v>
      </c>
      <c r="H5" s="3" t="str">
        <f>IFERROR(INDEX(TeensyPinTable[], MATCH(PertecSignals[[#This Row],[Signal Name]],TeensyPinTable[My Design],0),2),"")</f>
        <v>GPIO_EMC_07</v>
      </c>
      <c r="I5" t="s">
        <v>735</v>
      </c>
      <c r="J5" t="s">
        <v>736</v>
      </c>
      <c r="L5" t="s">
        <v>735</v>
      </c>
    </row>
    <row r="6" spans="1:14" x14ac:dyDescent="0.3">
      <c r="A6" t="s">
        <v>739</v>
      </c>
      <c r="B6" t="s">
        <v>740</v>
      </c>
      <c r="C6" t="s">
        <v>733</v>
      </c>
      <c r="D6" t="s">
        <v>741</v>
      </c>
      <c r="E6" t="s">
        <v>538</v>
      </c>
      <c r="F6">
        <v>48</v>
      </c>
      <c r="G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J4:16</v>
      </c>
      <c r="H6" s="3" t="str">
        <f>IFERROR(INDEX(TeensyPinTable[], MATCH(PertecSignals[[#This Row],[Signal Name]],TeensyPinTable[My Design],0),2),"")</f>
        <v>GPIO_AD_B1_05</v>
      </c>
      <c r="I6" t="s">
        <v>735</v>
      </c>
      <c r="J6" t="s">
        <v>736</v>
      </c>
      <c r="L6" t="s">
        <v>735</v>
      </c>
    </row>
    <row r="7" spans="1:14" x14ac:dyDescent="0.3">
      <c r="A7" t="s">
        <v>742</v>
      </c>
      <c r="B7" t="s">
        <v>743</v>
      </c>
      <c r="C7" t="s">
        <v>733</v>
      </c>
      <c r="D7" t="s">
        <v>741</v>
      </c>
      <c r="E7" t="s">
        <v>538</v>
      </c>
      <c r="F7">
        <v>50</v>
      </c>
      <c r="G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J4:17</v>
      </c>
      <c r="H7" s="3" t="str">
        <f>IFERROR(INDEX(TeensyPinTable[], MATCH(PertecSignals[[#This Row],[Signal Name]],TeensyPinTable[My Design],0),2),"")</f>
        <v>GPIO_AD_B1_04</v>
      </c>
      <c r="I7" t="s">
        <v>735</v>
      </c>
      <c r="J7" t="s">
        <v>736</v>
      </c>
      <c r="L7" t="s">
        <v>735</v>
      </c>
    </row>
    <row r="8" spans="1:14" x14ac:dyDescent="0.3">
      <c r="A8" t="s">
        <v>744</v>
      </c>
      <c r="B8" t="s">
        <v>745</v>
      </c>
      <c r="C8" t="s">
        <v>733</v>
      </c>
      <c r="D8" t="s">
        <v>746</v>
      </c>
      <c r="E8" t="s">
        <v>308</v>
      </c>
      <c r="F8">
        <v>1</v>
      </c>
      <c r="G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J5:3</v>
      </c>
      <c r="H8" s="3" t="str">
        <f>IFERROR(INDEX(TeensyPinTable[], MATCH(PertecSignals[[#This Row],[Signal Name]],TeensyPinTable[My Design],0),2),"")</f>
        <v>GPIO_AD_B0_02</v>
      </c>
      <c r="I8" t="s">
        <v>735</v>
      </c>
      <c r="J8" t="s">
        <v>736</v>
      </c>
      <c r="L8" t="s">
        <v>735</v>
      </c>
    </row>
    <row r="9" spans="1:14" x14ac:dyDescent="0.3">
      <c r="A9" t="s">
        <v>747</v>
      </c>
      <c r="B9" t="s">
        <v>748</v>
      </c>
      <c r="C9" t="s">
        <v>733</v>
      </c>
      <c r="D9" t="s">
        <v>741</v>
      </c>
      <c r="E9" t="s">
        <v>308</v>
      </c>
      <c r="F9">
        <v>2</v>
      </c>
      <c r="G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J4:11</v>
      </c>
      <c r="H9" s="3" t="str">
        <f>IFERROR(INDEX(TeensyPinTable[], MATCH(PertecSignals[[#This Row],[Signal Name]],TeensyPinTable[My Design],0),2),"")</f>
        <v>GPIO_AD_B1_07</v>
      </c>
      <c r="I9" t="s">
        <v>735</v>
      </c>
      <c r="J9" t="s">
        <v>736</v>
      </c>
      <c r="L9" t="s">
        <v>735</v>
      </c>
    </row>
    <row r="10" spans="1:14" x14ac:dyDescent="0.3">
      <c r="A10" t="s">
        <v>749</v>
      </c>
      <c r="B10" t="s">
        <v>750</v>
      </c>
      <c r="C10" t="s">
        <v>733</v>
      </c>
      <c r="D10" t="s">
        <v>741</v>
      </c>
      <c r="E10" t="s">
        <v>308</v>
      </c>
      <c r="F10">
        <v>3</v>
      </c>
      <c r="G1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J4:10</v>
      </c>
      <c r="H10" s="3" t="str">
        <f>IFERROR(INDEX(TeensyPinTable[], MATCH(PertecSignals[[#This Row],[Signal Name]],TeensyPinTable[My Design],0),2),"")</f>
        <v>GPIO_AD_B1_06</v>
      </c>
      <c r="I10" t="s">
        <v>735</v>
      </c>
      <c r="J10" t="s">
        <v>736</v>
      </c>
      <c r="L10" t="s">
        <v>735</v>
      </c>
    </row>
    <row r="11" spans="1:14" x14ac:dyDescent="0.3">
      <c r="A11" t="s">
        <v>784</v>
      </c>
      <c r="B11" t="s">
        <v>785</v>
      </c>
      <c r="C11" t="s">
        <v>733</v>
      </c>
      <c r="D11" t="s">
        <v>786</v>
      </c>
      <c r="E11" t="s">
        <v>308</v>
      </c>
      <c r="F11">
        <v>4</v>
      </c>
      <c r="G1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J5:20</v>
      </c>
      <c r="H11" s="3" t="str">
        <f>IFERROR(INDEX(TeensyPinTable[], MATCH(PertecSignals[[#This Row],[Signal Name]],TeensyPinTable[My Design],0),2),"")</f>
        <v>GPIO_EMC_32</v>
      </c>
      <c r="I11" t="s">
        <v>735</v>
      </c>
      <c r="J11" t="s">
        <v>736</v>
      </c>
      <c r="L11" t="s">
        <v>735</v>
      </c>
    </row>
    <row r="12" spans="1:14" x14ac:dyDescent="0.3">
      <c r="A12" t="s">
        <v>751</v>
      </c>
      <c r="B12" t="s">
        <v>752</v>
      </c>
      <c r="C12" t="s">
        <v>733</v>
      </c>
      <c r="D12" t="s">
        <v>741</v>
      </c>
      <c r="E12" t="s">
        <v>308</v>
      </c>
      <c r="F12">
        <v>6</v>
      </c>
      <c r="G1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J4:12</v>
      </c>
      <c r="H12" s="3" t="str">
        <f>IFERROR(INDEX(TeensyPinTable[], MATCH(PertecSignals[[#This Row],[Signal Name]],TeensyPinTable[My Design],0),2),"")</f>
        <v>GPIO_AD_B1_03</v>
      </c>
      <c r="I12" t="s">
        <v>735</v>
      </c>
      <c r="J12" t="s">
        <v>736</v>
      </c>
      <c r="L12" t="s">
        <v>735</v>
      </c>
    </row>
    <row r="13" spans="1:14" x14ac:dyDescent="0.3">
      <c r="A13" t="s">
        <v>753</v>
      </c>
      <c r="B13" t="s">
        <v>754</v>
      </c>
      <c r="C13" t="s">
        <v>733</v>
      </c>
      <c r="D13" t="s">
        <v>741</v>
      </c>
      <c r="E13" t="s">
        <v>308</v>
      </c>
      <c r="F13">
        <v>8</v>
      </c>
      <c r="G1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J4:8</v>
      </c>
      <c r="H13" s="3" t="str">
        <f>IFERROR(INDEX(TeensyPinTable[], MATCH(PertecSignals[[#This Row],[Signal Name]],TeensyPinTable[My Design],0),2),"")</f>
        <v>GPIO_AD_B1_00</v>
      </c>
      <c r="I13" t="s">
        <v>735</v>
      </c>
      <c r="J13" t="s">
        <v>736</v>
      </c>
      <c r="L13" t="s">
        <v>735</v>
      </c>
    </row>
    <row r="14" spans="1:14" x14ac:dyDescent="0.3">
      <c r="A14" t="s">
        <v>755</v>
      </c>
      <c r="B14" t="s">
        <v>756</v>
      </c>
      <c r="C14" t="s">
        <v>733</v>
      </c>
      <c r="D14" t="s">
        <v>741</v>
      </c>
      <c r="E14" t="s">
        <v>308</v>
      </c>
      <c r="F14">
        <v>10</v>
      </c>
      <c r="G1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J4:9</v>
      </c>
      <c r="H14" s="3" t="str">
        <f>IFERROR(INDEX(TeensyPinTable[], MATCH(PertecSignals[[#This Row],[Signal Name]],TeensyPinTable[My Design],0),2),"")</f>
        <v>GPIO_AD_B1_01</v>
      </c>
      <c r="I14" t="s">
        <v>735</v>
      </c>
      <c r="J14" t="s">
        <v>736</v>
      </c>
      <c r="L14" t="s">
        <v>735</v>
      </c>
    </row>
    <row r="15" spans="1:14" x14ac:dyDescent="0.3">
      <c r="A15" t="s">
        <v>757</v>
      </c>
      <c r="B15" t="s">
        <v>758</v>
      </c>
      <c r="C15" t="s">
        <v>733</v>
      </c>
      <c r="D15" t="s">
        <v>741</v>
      </c>
      <c r="E15" t="s">
        <v>308</v>
      </c>
      <c r="F15">
        <v>12</v>
      </c>
      <c r="G1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J4:22</v>
      </c>
      <c r="H15" s="3" t="str">
        <f>IFERROR(INDEX(TeensyPinTable[], MATCH(PertecSignals[[#This Row],[Signal Name]],TeensyPinTable[My Design],0),2),"")</f>
        <v>GPIO_B1_12</v>
      </c>
      <c r="I15" t="s">
        <v>735</v>
      </c>
      <c r="J15" t="s">
        <v>736</v>
      </c>
      <c r="L15" t="s">
        <v>735</v>
      </c>
    </row>
    <row r="16" spans="1:14" x14ac:dyDescent="0.3">
      <c r="A16" t="s">
        <v>766</v>
      </c>
      <c r="B16" t="s">
        <v>767</v>
      </c>
      <c r="C16" t="s">
        <v>733</v>
      </c>
      <c r="D16" t="s">
        <v>765</v>
      </c>
      <c r="E16" t="s">
        <v>308</v>
      </c>
      <c r="F16">
        <v>14</v>
      </c>
      <c r="G1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</v>
      </c>
      <c r="H16" s="3" t="str">
        <f>IFERROR(INDEX(TeensyPinTable[], MATCH(PertecSignals[[#This Row],[Signal Name]],TeensyPinTable[My Design],0),2),"")</f>
        <v>GPIO_AD_B0_03</v>
      </c>
      <c r="I16" t="s">
        <v>735</v>
      </c>
      <c r="J16" t="s">
        <v>736</v>
      </c>
      <c r="L16" t="s">
        <v>735</v>
      </c>
    </row>
    <row r="17" spans="1:14" x14ac:dyDescent="0.3">
      <c r="A17" t="s">
        <v>772</v>
      </c>
      <c r="B17" t="s">
        <v>773</v>
      </c>
      <c r="C17" t="s">
        <v>733</v>
      </c>
      <c r="D17" t="s">
        <v>774</v>
      </c>
      <c r="E17" t="s">
        <v>308</v>
      </c>
      <c r="F17">
        <v>16</v>
      </c>
      <c r="G1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IOExpander:0</v>
      </c>
      <c r="H17" s="3">
        <f>IFERROR(INDEX(TeensyPinTable[], MATCH(PertecSignals[[#This Row],[Signal Name]],TeensyPinTable[My Design],0),2),"")</f>
        <v>0</v>
      </c>
      <c r="I17" t="s">
        <v>735</v>
      </c>
      <c r="J17" t="s">
        <v>736</v>
      </c>
      <c r="L17" t="s">
        <v>735</v>
      </c>
    </row>
    <row r="18" spans="1:14" x14ac:dyDescent="0.3">
      <c r="A18" t="s">
        <v>759</v>
      </c>
      <c r="B18" t="s">
        <v>760</v>
      </c>
      <c r="C18" t="s">
        <v>733</v>
      </c>
      <c r="D18" t="s">
        <v>741</v>
      </c>
      <c r="E18" t="s">
        <v>308</v>
      </c>
      <c r="F18">
        <v>20</v>
      </c>
      <c r="G1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J4:13</v>
      </c>
      <c r="H18" s="3" t="str">
        <f>IFERROR(INDEX(TeensyPinTable[], MATCH(PertecSignals[[#This Row],[Signal Name]],TeensyPinTable[My Design],0),2),"")</f>
        <v>GPIO_AD_B1_02</v>
      </c>
      <c r="I18" t="s">
        <v>735</v>
      </c>
      <c r="J18" t="s">
        <v>736</v>
      </c>
      <c r="L18" t="s">
        <v>735</v>
      </c>
    </row>
    <row r="19" spans="1:14" x14ac:dyDescent="0.3">
      <c r="A19" t="s">
        <v>768</v>
      </c>
      <c r="B19" t="s">
        <v>769</v>
      </c>
      <c r="C19" t="s">
        <v>733</v>
      </c>
      <c r="D19" t="s">
        <v>765</v>
      </c>
      <c r="E19" t="s">
        <v>308</v>
      </c>
      <c r="F19">
        <v>22</v>
      </c>
      <c r="G1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J5:23</v>
      </c>
      <c r="H19" s="3" t="str">
        <f>IFERROR(INDEX(TeensyPinTable[], MATCH(PertecSignals[[#This Row],[Signal Name]],TeensyPinTable[My Design],0),2),"")</f>
        <v>GPIO_EMC_36</v>
      </c>
      <c r="I19" t="s">
        <v>735</v>
      </c>
      <c r="J19" t="s">
        <v>736</v>
      </c>
      <c r="L19" t="s">
        <v>735</v>
      </c>
    </row>
    <row r="20" spans="1:14" x14ac:dyDescent="0.3">
      <c r="A20" t="s">
        <v>787</v>
      </c>
      <c r="B20" t="s">
        <v>788</v>
      </c>
      <c r="C20" t="s">
        <v>733</v>
      </c>
      <c r="D20" t="s">
        <v>789</v>
      </c>
      <c r="E20" t="s">
        <v>308</v>
      </c>
      <c r="F20">
        <v>26</v>
      </c>
      <c r="G2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IOExpander:3</v>
      </c>
      <c r="H20" s="3">
        <f>IFERROR(INDEX(TeensyPinTable[], MATCH(PertecSignals[[#This Row],[Signal Name]],TeensyPinTable[My Design],0),2),"")</f>
        <v>0</v>
      </c>
      <c r="I20" t="s">
        <v>735</v>
      </c>
      <c r="J20" t="s">
        <v>736</v>
      </c>
      <c r="K20" t="s">
        <v>790</v>
      </c>
      <c r="L20" t="s">
        <v>735</v>
      </c>
      <c r="M20" t="s">
        <v>791</v>
      </c>
      <c r="N20" t="s">
        <v>733</v>
      </c>
    </row>
    <row r="21" spans="1:14" x14ac:dyDescent="0.3">
      <c r="A21" t="s">
        <v>775</v>
      </c>
      <c r="B21" t="s">
        <v>776</v>
      </c>
      <c r="C21" t="s">
        <v>733</v>
      </c>
      <c r="D21" t="s">
        <v>777</v>
      </c>
      <c r="E21" t="s">
        <v>308</v>
      </c>
      <c r="F21">
        <v>28</v>
      </c>
      <c r="G2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J5:4</v>
      </c>
      <c r="H21" s="3" t="str">
        <f>IFERROR(INDEX(TeensyPinTable[], MATCH(PertecSignals[[#This Row],[Signal Name]],TeensyPinTable[My Design],0),2),"")</f>
        <v>GPIO_EMC_04</v>
      </c>
      <c r="I21" t="s">
        <v>735</v>
      </c>
      <c r="J21" t="s">
        <v>736</v>
      </c>
      <c r="L21" t="s">
        <v>735</v>
      </c>
    </row>
    <row r="22" spans="1:14" x14ac:dyDescent="0.3">
      <c r="A22" t="s">
        <v>778</v>
      </c>
      <c r="B22" t="s">
        <v>779</v>
      </c>
      <c r="C22" t="s">
        <v>733</v>
      </c>
      <c r="D22" t="s">
        <v>774</v>
      </c>
      <c r="E22" t="s">
        <v>308</v>
      </c>
      <c r="F22">
        <v>30</v>
      </c>
      <c r="G2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</v>
      </c>
      <c r="H22" s="3">
        <f>IFERROR(INDEX(TeensyPinTable[], MATCH(PertecSignals[[#This Row],[Signal Name]],TeensyPinTable[My Design],0),2),"")</f>
        <v>0</v>
      </c>
      <c r="I22" t="s">
        <v>735</v>
      </c>
      <c r="J22" t="s">
        <v>780</v>
      </c>
      <c r="L22" t="s">
        <v>735</v>
      </c>
    </row>
    <row r="23" spans="1:14" x14ac:dyDescent="0.3">
      <c r="A23" t="s">
        <v>792</v>
      </c>
      <c r="B23" t="s">
        <v>793</v>
      </c>
      <c r="C23" t="s">
        <v>733</v>
      </c>
      <c r="D23" t="s">
        <v>786</v>
      </c>
      <c r="E23" t="s">
        <v>308</v>
      </c>
      <c r="F23">
        <v>32</v>
      </c>
      <c r="G2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J5:5</v>
      </c>
      <c r="H23" s="3" t="str">
        <f>IFERROR(INDEX(TeensyPinTable[], MATCH(PertecSignals[[#This Row],[Signal Name]],TeensyPinTable[My Design],0),2),"")</f>
        <v>GPIO_EMC_05</v>
      </c>
      <c r="I23" t="s">
        <v>735</v>
      </c>
      <c r="J23" t="s">
        <v>780</v>
      </c>
      <c r="L23" t="s">
        <v>735</v>
      </c>
    </row>
    <row r="24" spans="1:14" x14ac:dyDescent="0.3">
      <c r="A24" t="s">
        <v>731</v>
      </c>
      <c r="B24" t="s">
        <v>732</v>
      </c>
      <c r="C24" t="s">
        <v>733</v>
      </c>
      <c r="D24" t="s">
        <v>734</v>
      </c>
      <c r="E24" t="s">
        <v>308</v>
      </c>
      <c r="F24">
        <v>34</v>
      </c>
      <c r="G2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J4:21</v>
      </c>
      <c r="H24" s="3" t="str">
        <f>IFERROR(INDEX(TeensyPinTable[], MATCH(PertecSignals[[#This Row],[Signal Name]],TeensyPinTable[My Design],0),2),"")</f>
        <v>GPIO_B1_02</v>
      </c>
      <c r="I24" t="s">
        <v>735</v>
      </c>
      <c r="J24" t="s">
        <v>736</v>
      </c>
      <c r="L24" t="s">
        <v>735</v>
      </c>
    </row>
    <row r="25" spans="1:14" x14ac:dyDescent="0.3">
      <c r="A25" t="s">
        <v>737</v>
      </c>
      <c r="B25" t="s">
        <v>738</v>
      </c>
      <c r="C25" t="s">
        <v>733</v>
      </c>
      <c r="D25" t="s">
        <v>734</v>
      </c>
      <c r="E25" t="s">
        <v>308</v>
      </c>
      <c r="F25">
        <v>36</v>
      </c>
      <c r="G2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J4:20</v>
      </c>
      <c r="H25" s="3" t="str">
        <f>IFERROR(INDEX(TeensyPinTable[], MATCH(PertecSignals[[#This Row],[Signal Name]],TeensyPinTable[My Design],0),2),"")</f>
        <v>GPIO_B1_03</v>
      </c>
      <c r="I25" t="s">
        <v>735</v>
      </c>
      <c r="J25" t="s">
        <v>736</v>
      </c>
      <c r="L25" t="s">
        <v>735</v>
      </c>
    </row>
    <row r="26" spans="1:14" x14ac:dyDescent="0.3">
      <c r="A26" t="s">
        <v>770</v>
      </c>
      <c r="B26" t="s">
        <v>771</v>
      </c>
      <c r="C26" t="s">
        <v>733</v>
      </c>
      <c r="D26" t="s">
        <v>765</v>
      </c>
      <c r="E26" t="s">
        <v>308</v>
      </c>
      <c r="F26">
        <v>38</v>
      </c>
      <c r="G2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J5:6</v>
      </c>
      <c r="H26" s="3" t="str">
        <f>IFERROR(INDEX(TeensyPinTable[], MATCH(PertecSignals[[#This Row],[Signal Name]],TeensyPinTable[My Design],0),2),"")</f>
        <v>GPIO_EMC_06</v>
      </c>
      <c r="I26" t="s">
        <v>735</v>
      </c>
      <c r="J26" t="s">
        <v>736</v>
      </c>
      <c r="L26" t="s">
        <v>735</v>
      </c>
    </row>
    <row r="27" spans="1:14" x14ac:dyDescent="0.3">
      <c r="A27" t="s">
        <v>781</v>
      </c>
      <c r="B27" t="s">
        <v>782</v>
      </c>
      <c r="C27" t="s">
        <v>733</v>
      </c>
      <c r="D27" t="s">
        <v>774</v>
      </c>
      <c r="E27" t="s">
        <v>308</v>
      </c>
      <c r="F27">
        <v>40</v>
      </c>
      <c r="G2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IOExpander:2</v>
      </c>
      <c r="H27" s="3">
        <f>IFERROR(INDEX(TeensyPinTable[], MATCH(PertecSignals[[#This Row],[Signal Name]],TeensyPinTable[My Design],0),2),"")</f>
        <v>0</v>
      </c>
      <c r="I27" t="s">
        <v>735</v>
      </c>
      <c r="J27" t="s">
        <v>780</v>
      </c>
      <c r="L27" t="s">
        <v>735</v>
      </c>
      <c r="M27" t="s">
        <v>783</v>
      </c>
      <c r="N27" t="s">
        <v>733</v>
      </c>
    </row>
    <row r="28" spans="1:14" x14ac:dyDescent="0.3">
      <c r="A28" t="s">
        <v>761</v>
      </c>
      <c r="B28" t="s">
        <v>762</v>
      </c>
      <c r="C28" t="s">
        <v>733</v>
      </c>
      <c r="D28" t="s">
        <v>741</v>
      </c>
      <c r="E28" t="s">
        <v>308</v>
      </c>
      <c r="F28">
        <v>42</v>
      </c>
      <c r="G2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J4:23</v>
      </c>
      <c r="H28" s="3" t="str">
        <f>IFERROR(INDEX(TeensyPinTable[], MATCH(PertecSignals[[#This Row],[Signal Name]],TeensyPinTable[My Design],0),2),"")</f>
        <v>GPIO_B1_13</v>
      </c>
      <c r="I28" t="s">
        <v>735</v>
      </c>
      <c r="J28" t="s">
        <v>736</v>
      </c>
      <c r="L28" t="s">
        <v>735</v>
      </c>
    </row>
    <row r="29" spans="1:14" x14ac:dyDescent="0.3">
      <c r="A29" t="s">
        <v>794</v>
      </c>
      <c r="B29" t="s">
        <v>795</v>
      </c>
      <c r="C29" t="s">
        <v>733</v>
      </c>
      <c r="D29" t="s">
        <v>786</v>
      </c>
      <c r="E29" t="s">
        <v>308</v>
      </c>
      <c r="F29">
        <v>44</v>
      </c>
      <c r="G29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IOExpander:13</v>
      </c>
      <c r="H29" s="3">
        <f>IFERROR(INDEX(TeensyPinTable[], MATCH(PertecSignals[[#This Row],[Signal Name]],TeensyPinTable[My Design],0),2),"")</f>
        <v>0</v>
      </c>
      <c r="I29" t="s">
        <v>735</v>
      </c>
      <c r="J29" t="s">
        <v>780</v>
      </c>
      <c r="L29" t="s">
        <v>735</v>
      </c>
    </row>
    <row r="30" spans="1:14" x14ac:dyDescent="0.3">
      <c r="A30" t="s">
        <v>796</v>
      </c>
      <c r="B30" t="s">
        <v>797</v>
      </c>
      <c r="C30" t="s">
        <v>798</v>
      </c>
      <c r="D30" t="s">
        <v>799</v>
      </c>
      <c r="E30" t="s">
        <v>538</v>
      </c>
      <c r="F30">
        <v>4</v>
      </c>
      <c r="G3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J4:14</v>
      </c>
      <c r="H30" s="3" t="str">
        <f>IFERROR(INDEX(TeensyPinTable[], MATCH(PertecSignals[[#This Row],[Signal Name]],TeensyPinTable[My Design],0),2),"")</f>
        <v>GPIO_B0_03</v>
      </c>
      <c r="I30" t="s">
        <v>735</v>
      </c>
      <c r="L30" t="s">
        <v>735</v>
      </c>
    </row>
    <row r="31" spans="1:14" x14ac:dyDescent="0.3">
      <c r="A31" t="s">
        <v>800</v>
      </c>
      <c r="B31" t="s">
        <v>801</v>
      </c>
      <c r="C31" t="s">
        <v>798</v>
      </c>
      <c r="D31" t="s">
        <v>799</v>
      </c>
      <c r="E31" t="s">
        <v>538</v>
      </c>
      <c r="F31">
        <v>6</v>
      </c>
      <c r="G3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J4:6</v>
      </c>
      <c r="H31" s="3" t="str">
        <f>IFERROR(INDEX(TeensyPinTable[], MATCH(PertecSignals[[#This Row],[Signal Name]],TeensyPinTable[My Design],0),2),"")</f>
        <v>GPIO_AD_B1_11</v>
      </c>
      <c r="I31" t="s">
        <v>735</v>
      </c>
      <c r="L31" t="s">
        <v>735</v>
      </c>
    </row>
    <row r="32" spans="1:14" x14ac:dyDescent="0.3">
      <c r="A32" t="s">
        <v>819</v>
      </c>
      <c r="B32" t="s">
        <v>820</v>
      </c>
      <c r="C32" t="s">
        <v>798</v>
      </c>
      <c r="D32" t="s">
        <v>821</v>
      </c>
      <c r="E32" t="s">
        <v>538</v>
      </c>
      <c r="F32">
        <v>8</v>
      </c>
      <c r="G3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J5:8</v>
      </c>
      <c r="H32" s="3" t="str">
        <f>IFERROR(INDEX(TeensyPinTable[], MATCH(PertecSignals[[#This Row],[Signal Name]],TeensyPinTable[My Design],0),2),"")</f>
        <v>GPIO_B0_10</v>
      </c>
      <c r="I32" t="s">
        <v>735</v>
      </c>
      <c r="L32" t="s">
        <v>735</v>
      </c>
    </row>
    <row r="33" spans="1:14" x14ac:dyDescent="0.3">
      <c r="A33" t="s">
        <v>802</v>
      </c>
      <c r="B33" t="s">
        <v>803</v>
      </c>
      <c r="C33" t="s">
        <v>798</v>
      </c>
      <c r="D33" t="s">
        <v>799</v>
      </c>
      <c r="E33" t="s">
        <v>538</v>
      </c>
      <c r="F33">
        <v>10</v>
      </c>
      <c r="G3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J5:19</v>
      </c>
      <c r="H33" s="3" t="str">
        <f>IFERROR(INDEX(TeensyPinTable[], MATCH(PertecSignals[[#This Row],[Signal Name]],TeensyPinTable[My Design],0),2),"")</f>
        <v>GPIO_AD_B1_15</v>
      </c>
      <c r="I33" t="s">
        <v>735</v>
      </c>
      <c r="L33" t="s">
        <v>735</v>
      </c>
    </row>
    <row r="34" spans="1:14" x14ac:dyDescent="0.3">
      <c r="A34" t="s">
        <v>804</v>
      </c>
      <c r="B34" t="s">
        <v>805</v>
      </c>
      <c r="C34" t="s">
        <v>798</v>
      </c>
      <c r="D34" t="s">
        <v>799</v>
      </c>
      <c r="E34" t="s">
        <v>538</v>
      </c>
      <c r="F34">
        <v>12</v>
      </c>
      <c r="G3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J5:18</v>
      </c>
      <c r="H34" s="3" t="str">
        <f>IFERROR(INDEX(TeensyPinTable[], MATCH(PertecSignals[[#This Row],[Signal Name]],TeensyPinTable[My Design],0),2),"")</f>
        <v>GPIO_AD_B1_14</v>
      </c>
      <c r="I34" t="s">
        <v>735</v>
      </c>
      <c r="L34" t="s">
        <v>735</v>
      </c>
    </row>
    <row r="35" spans="1:14" x14ac:dyDescent="0.3">
      <c r="A35" t="s">
        <v>851</v>
      </c>
      <c r="B35" t="s">
        <v>852</v>
      </c>
      <c r="C35" t="s">
        <v>798</v>
      </c>
      <c r="D35" t="s">
        <v>853</v>
      </c>
      <c r="E35" t="s">
        <v>538</v>
      </c>
      <c r="F35">
        <v>14</v>
      </c>
      <c r="G3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IOExpander:9</v>
      </c>
      <c r="H35" s="3">
        <f>IFERROR(INDEX(TeensyPinTable[], MATCH(PertecSignals[[#This Row],[Signal Name]],TeensyPinTable[My Design],0),2),"")</f>
        <v>0</v>
      </c>
      <c r="I35" t="s">
        <v>735</v>
      </c>
      <c r="K35" t="s">
        <v>854</v>
      </c>
      <c r="L35" t="s">
        <v>735</v>
      </c>
      <c r="M35" t="s">
        <v>855</v>
      </c>
      <c r="N35" t="s">
        <v>733</v>
      </c>
    </row>
    <row r="36" spans="1:14" x14ac:dyDescent="0.3">
      <c r="A36" t="s">
        <v>856</v>
      </c>
      <c r="B36" t="s">
        <v>857</v>
      </c>
      <c r="C36" t="s">
        <v>798</v>
      </c>
      <c r="D36" t="s">
        <v>858</v>
      </c>
      <c r="E36" t="s">
        <v>538</v>
      </c>
      <c r="F36">
        <v>16</v>
      </c>
      <c r="G3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IOExpander:10</v>
      </c>
      <c r="H36" s="3">
        <f>IFERROR(INDEX(TeensyPinTable[], MATCH(PertecSignals[[#This Row],[Signal Name]],TeensyPinTable[My Design],0),2),"")</f>
        <v>0</v>
      </c>
      <c r="I36" t="s">
        <v>735</v>
      </c>
      <c r="K36" t="s">
        <v>859</v>
      </c>
      <c r="L36" t="s">
        <v>735</v>
      </c>
    </row>
    <row r="37" spans="1:14" x14ac:dyDescent="0.3">
      <c r="A37" t="s">
        <v>822</v>
      </c>
      <c r="B37" t="s">
        <v>823</v>
      </c>
      <c r="C37" t="s">
        <v>798</v>
      </c>
      <c r="D37" t="s">
        <v>821</v>
      </c>
      <c r="E37" t="s">
        <v>538</v>
      </c>
      <c r="F37">
        <v>18</v>
      </c>
      <c r="G3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J5:11</v>
      </c>
      <c r="H37" s="3" t="str">
        <f>IFERROR(INDEX(TeensyPinTable[], MATCH(PertecSignals[[#This Row],[Signal Name]],TeensyPinTable[My Design],0),2),"")</f>
        <v>GPIO_B0_11</v>
      </c>
      <c r="I37" t="s">
        <v>735</v>
      </c>
      <c r="L37" t="s">
        <v>735</v>
      </c>
    </row>
    <row r="38" spans="1:14" x14ac:dyDescent="0.3">
      <c r="A38" t="s">
        <v>824</v>
      </c>
      <c r="B38" t="s">
        <v>825</v>
      </c>
      <c r="C38" t="s">
        <v>798</v>
      </c>
      <c r="D38" t="s">
        <v>821</v>
      </c>
      <c r="E38" t="s">
        <v>538</v>
      </c>
      <c r="F38">
        <v>20</v>
      </c>
      <c r="G3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J5:10</v>
      </c>
      <c r="H38" s="3" t="str">
        <f>IFERROR(INDEX(TeensyPinTable[], MATCH(PertecSignals[[#This Row],[Signal Name]],TeensyPinTable[My Design],0),2),"")</f>
        <v>GPIO_B1_00</v>
      </c>
      <c r="I38" t="s">
        <v>735</v>
      </c>
      <c r="L38" t="s">
        <v>735</v>
      </c>
    </row>
    <row r="39" spans="1:14" x14ac:dyDescent="0.3">
      <c r="A39" t="s">
        <v>806</v>
      </c>
      <c r="B39" t="s">
        <v>807</v>
      </c>
      <c r="C39" t="s">
        <v>798</v>
      </c>
      <c r="D39" t="s">
        <v>808</v>
      </c>
      <c r="E39" t="s">
        <v>538</v>
      </c>
      <c r="F39">
        <v>22</v>
      </c>
      <c r="G3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J5:9</v>
      </c>
      <c r="H39" s="3" t="str">
        <f>IFERROR(INDEX(TeensyPinTable[], MATCH(PertecSignals[[#This Row],[Signal Name]],TeensyPinTable[My Design],0),2),"")</f>
        <v>GPIO_B1_01</v>
      </c>
      <c r="I39" t="s">
        <v>735</v>
      </c>
      <c r="L39" t="s">
        <v>735</v>
      </c>
    </row>
    <row r="40" spans="1:14" x14ac:dyDescent="0.3">
      <c r="A40" t="s">
        <v>809</v>
      </c>
      <c r="B40" t="s">
        <v>810</v>
      </c>
      <c r="C40" t="s">
        <v>798</v>
      </c>
      <c r="D40" t="s">
        <v>799</v>
      </c>
      <c r="E40" t="s">
        <v>538</v>
      </c>
      <c r="F40">
        <v>24</v>
      </c>
      <c r="G4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J4:5</v>
      </c>
      <c r="H40" s="3" t="str">
        <f>IFERROR(INDEX(TeensyPinTable[], MATCH(PertecSignals[[#This Row],[Signal Name]],TeensyPinTable[My Design],0),2),"")</f>
        <v>GPIO_AD_B1_08</v>
      </c>
      <c r="I40" t="s">
        <v>735</v>
      </c>
      <c r="L40" t="s">
        <v>735</v>
      </c>
    </row>
    <row r="41" spans="1:14" x14ac:dyDescent="0.3">
      <c r="A41" t="s">
        <v>811</v>
      </c>
      <c r="B41" t="s">
        <v>812</v>
      </c>
      <c r="C41" t="s">
        <v>798</v>
      </c>
      <c r="D41" t="s">
        <v>799</v>
      </c>
      <c r="E41" t="s">
        <v>538</v>
      </c>
      <c r="F41">
        <v>26</v>
      </c>
      <c r="G4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J4:19</v>
      </c>
      <c r="H41" s="3" t="str">
        <f>IFERROR(INDEX(TeensyPinTable[], MATCH(PertecSignals[[#This Row],[Signal Name]],TeensyPinTable[My Design],0),2),"")</f>
        <v>GPIO_AD_B1_12</v>
      </c>
      <c r="I41" t="s">
        <v>735</v>
      </c>
      <c r="L41" t="s">
        <v>735</v>
      </c>
    </row>
    <row r="42" spans="1:14" x14ac:dyDescent="0.3">
      <c r="A42" t="s">
        <v>813</v>
      </c>
      <c r="B42" t="s">
        <v>814</v>
      </c>
      <c r="C42" t="s">
        <v>798</v>
      </c>
      <c r="D42" t="s">
        <v>799</v>
      </c>
      <c r="E42" t="s">
        <v>538</v>
      </c>
      <c r="F42">
        <v>28</v>
      </c>
      <c r="G4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J4:4</v>
      </c>
      <c r="H42" s="3" t="str">
        <f>IFERROR(INDEX(TeensyPinTable[], MATCH(PertecSignals[[#This Row],[Signal Name]],TeensyPinTable[My Design],0),2),"")</f>
        <v>GPIO_AD_B1_09</v>
      </c>
      <c r="I42" t="s">
        <v>735</v>
      </c>
      <c r="L42" t="s">
        <v>735</v>
      </c>
    </row>
    <row r="43" spans="1:14" x14ac:dyDescent="0.3">
      <c r="A43" t="s">
        <v>815</v>
      </c>
      <c r="B43" t="s">
        <v>816</v>
      </c>
      <c r="C43" t="s">
        <v>798</v>
      </c>
      <c r="D43" t="s">
        <v>799</v>
      </c>
      <c r="E43" t="s">
        <v>538</v>
      </c>
      <c r="F43">
        <v>30</v>
      </c>
      <c r="G4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J4:18</v>
      </c>
      <c r="H43" s="3" t="str">
        <f>IFERROR(INDEX(TeensyPinTable[], MATCH(PertecSignals[[#This Row],[Signal Name]],TeensyPinTable[My Design],0),2),"")</f>
        <v>GPIO_AD_B1_13</v>
      </c>
      <c r="I43" t="s">
        <v>735</v>
      </c>
      <c r="L43" t="s">
        <v>735</v>
      </c>
    </row>
    <row r="44" spans="1:14" x14ac:dyDescent="0.3">
      <c r="A44" t="s">
        <v>817</v>
      </c>
      <c r="B44" t="s">
        <v>818</v>
      </c>
      <c r="C44" t="s">
        <v>798</v>
      </c>
      <c r="D44" t="s">
        <v>799</v>
      </c>
      <c r="E44" t="s">
        <v>538</v>
      </c>
      <c r="F44">
        <v>32</v>
      </c>
      <c r="G4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J4:7</v>
      </c>
      <c r="H44" s="3" t="str">
        <f>IFERROR(INDEX(TeensyPinTable[], MATCH(PertecSignals[[#This Row],[Signal Name]],TeensyPinTable[My Design],0),2),"")</f>
        <v>GPIO_AD_B1_10</v>
      </c>
      <c r="I44" t="s">
        <v>735</v>
      </c>
      <c r="L44" t="s">
        <v>735</v>
      </c>
    </row>
    <row r="45" spans="1:14" x14ac:dyDescent="0.3">
      <c r="A45" t="s">
        <v>826</v>
      </c>
      <c r="B45" t="s">
        <v>827</v>
      </c>
      <c r="C45" t="s">
        <v>798</v>
      </c>
      <c r="D45" t="s">
        <v>821</v>
      </c>
      <c r="E45" t="s">
        <v>538</v>
      </c>
      <c r="F45">
        <v>34</v>
      </c>
      <c r="G4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J5:12</v>
      </c>
      <c r="H45" s="3" t="str">
        <f>IFERROR(INDEX(TeensyPinTable[], MATCH(PertecSignals[[#This Row],[Signal Name]],TeensyPinTable[My Design],0),2),"")</f>
        <v>GPIO_B0_00</v>
      </c>
      <c r="I45" t="s">
        <v>735</v>
      </c>
      <c r="L45" t="s">
        <v>735</v>
      </c>
    </row>
    <row r="46" spans="1:14" x14ac:dyDescent="0.3">
      <c r="A46" t="s">
        <v>860</v>
      </c>
      <c r="B46" t="s">
        <v>861</v>
      </c>
      <c r="C46" t="s">
        <v>798</v>
      </c>
      <c r="D46" t="s">
        <v>858</v>
      </c>
      <c r="E46" t="s">
        <v>538</v>
      </c>
      <c r="F46">
        <v>36</v>
      </c>
      <c r="G4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IOExpander:11</v>
      </c>
      <c r="H46" s="3">
        <f>IFERROR(INDEX(TeensyPinTable[], MATCH(PertecSignals[[#This Row],[Signal Name]],TeensyPinTable[My Design],0),2),"")</f>
        <v>0</v>
      </c>
      <c r="K46" t="s">
        <v>862</v>
      </c>
      <c r="L46" t="s">
        <v>735</v>
      </c>
      <c r="M46" t="s">
        <v>863</v>
      </c>
      <c r="N46" t="s">
        <v>798</v>
      </c>
    </row>
    <row r="47" spans="1:14" x14ac:dyDescent="0.3">
      <c r="A47" t="s">
        <v>828</v>
      </c>
      <c r="B47" t="s">
        <v>829</v>
      </c>
      <c r="C47" t="s">
        <v>798</v>
      </c>
      <c r="D47" t="s">
        <v>821</v>
      </c>
      <c r="E47" t="s">
        <v>538</v>
      </c>
      <c r="F47">
        <v>38</v>
      </c>
      <c r="G4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J5:13</v>
      </c>
      <c r="H47" s="3" t="str">
        <f>IFERROR(INDEX(TeensyPinTable[], MATCH(PertecSignals[[#This Row],[Signal Name]],TeensyPinTable[My Design],0),2),"")</f>
        <v>GPIO_B0_02</v>
      </c>
      <c r="I47" t="s">
        <v>735</v>
      </c>
      <c r="L47" t="s">
        <v>735</v>
      </c>
    </row>
    <row r="48" spans="1:14" x14ac:dyDescent="0.3">
      <c r="A48" t="s">
        <v>830</v>
      </c>
      <c r="B48" t="s">
        <v>831</v>
      </c>
      <c r="C48" t="s">
        <v>798</v>
      </c>
      <c r="D48" t="s">
        <v>821</v>
      </c>
      <c r="E48" t="s">
        <v>538</v>
      </c>
      <c r="F48">
        <v>40</v>
      </c>
      <c r="G4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J5:14</v>
      </c>
      <c r="H48" s="3" t="str">
        <f>IFERROR(INDEX(TeensyPinTable[], MATCH(PertecSignals[[#This Row],[Signal Name]],TeensyPinTable[My Design],0),2),"")</f>
        <v>GPIO_B0_01</v>
      </c>
      <c r="I48" t="s">
        <v>735</v>
      </c>
      <c r="L48" t="s">
        <v>735</v>
      </c>
    </row>
    <row r="49" spans="1:14" x14ac:dyDescent="0.3">
      <c r="A49" t="s">
        <v>832</v>
      </c>
      <c r="B49" t="s">
        <v>833</v>
      </c>
      <c r="C49" t="s">
        <v>798</v>
      </c>
      <c r="D49" t="s">
        <v>821</v>
      </c>
      <c r="E49" t="s">
        <v>538</v>
      </c>
      <c r="F49">
        <v>42</v>
      </c>
      <c r="G4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J5:24</v>
      </c>
      <c r="H49" s="3" t="str">
        <f>IFERROR(INDEX(TeensyPinTable[], MATCH(PertecSignals[[#This Row],[Signal Name]],TeensyPinTable[My Design],0),2),"")</f>
        <v>GPIO_B0_12</v>
      </c>
      <c r="I49" t="s">
        <v>735</v>
      </c>
      <c r="L49" t="s">
        <v>735</v>
      </c>
    </row>
    <row r="50" spans="1:14" x14ac:dyDescent="0.3">
      <c r="A50" t="s">
        <v>864</v>
      </c>
      <c r="B50" t="s">
        <v>865</v>
      </c>
      <c r="C50" t="s">
        <v>798</v>
      </c>
      <c r="D50" t="s">
        <v>858</v>
      </c>
      <c r="E50" t="s">
        <v>538</v>
      </c>
      <c r="F50">
        <v>44</v>
      </c>
      <c r="G5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IOExpander:12</v>
      </c>
      <c r="H50" s="3">
        <f>IFERROR(INDEX(TeensyPinTable[], MATCH(PertecSignals[[#This Row],[Signal Name]],TeensyPinTable[My Design],0),2),"")</f>
        <v>0</v>
      </c>
      <c r="K50" t="s">
        <v>862</v>
      </c>
    </row>
    <row r="51" spans="1:14" x14ac:dyDescent="0.3">
      <c r="A51" t="s">
        <v>838</v>
      </c>
      <c r="B51" t="s">
        <v>839</v>
      </c>
      <c r="C51" t="s">
        <v>798</v>
      </c>
      <c r="D51" t="s">
        <v>840</v>
      </c>
      <c r="E51" t="s">
        <v>538</v>
      </c>
      <c r="F51">
        <v>46</v>
      </c>
      <c r="G51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IOExpander:4</v>
      </c>
      <c r="H51" s="3">
        <f>IFERROR(INDEX(TeensyPinTable[], MATCH(PertecSignals[[#This Row],[Signal Name]],TeensyPinTable[My Design],0),2),"")</f>
        <v>0</v>
      </c>
      <c r="I51" t="s">
        <v>735</v>
      </c>
      <c r="L51" t="s">
        <v>735</v>
      </c>
    </row>
    <row r="52" spans="1:14" x14ac:dyDescent="0.3">
      <c r="A52" t="s">
        <v>841</v>
      </c>
      <c r="B52" t="s">
        <v>842</v>
      </c>
      <c r="C52" t="s">
        <v>798</v>
      </c>
      <c r="D52" t="s">
        <v>840</v>
      </c>
      <c r="E52" t="s">
        <v>308</v>
      </c>
      <c r="F52">
        <v>18</v>
      </c>
      <c r="G5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IOExpander:5</v>
      </c>
      <c r="H52" s="3">
        <f>IFERROR(INDEX(TeensyPinTable[], MATCH(PertecSignals[[#This Row],[Signal Name]],TeensyPinTable[My Design],0),2),"")</f>
        <v>0</v>
      </c>
      <c r="I52" t="s">
        <v>735</v>
      </c>
      <c r="L52" t="s">
        <v>735</v>
      </c>
    </row>
    <row r="53" spans="1:14" x14ac:dyDescent="0.3">
      <c r="A53" t="s">
        <v>834</v>
      </c>
      <c r="B53" t="s">
        <v>835</v>
      </c>
      <c r="C53" t="s">
        <v>798</v>
      </c>
      <c r="D53" t="s">
        <v>821</v>
      </c>
      <c r="E53" t="s">
        <v>308</v>
      </c>
      <c r="F53">
        <v>24</v>
      </c>
      <c r="G5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J5:22</v>
      </c>
      <c r="H53" s="3" t="str">
        <f>IFERROR(INDEX(TeensyPinTable[], MATCH(PertecSignals[[#This Row],[Signal Name]],TeensyPinTable[My Design],0),2),"")</f>
        <v>GPIO_EMC_37</v>
      </c>
      <c r="I53" t="s">
        <v>735</v>
      </c>
      <c r="K53" t="s">
        <v>836</v>
      </c>
      <c r="L53" t="s">
        <v>735</v>
      </c>
      <c r="M53" t="s">
        <v>837</v>
      </c>
      <c r="N53" t="s">
        <v>798</v>
      </c>
    </row>
    <row r="54" spans="1:14" x14ac:dyDescent="0.3">
      <c r="A54" t="s">
        <v>843</v>
      </c>
      <c r="B54" t="s">
        <v>844</v>
      </c>
      <c r="C54" t="s">
        <v>798</v>
      </c>
      <c r="D54" t="s">
        <v>840</v>
      </c>
      <c r="E54" t="s">
        <v>308</v>
      </c>
      <c r="F54">
        <v>46</v>
      </c>
      <c r="G54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IOExpander:6</v>
      </c>
      <c r="H54" s="3">
        <f>IFERROR(INDEX(TeensyPinTable[], MATCH(PertecSignals[[#This Row],[Signal Name]],TeensyPinTable[My Design],0),2),"")</f>
        <v>0</v>
      </c>
      <c r="I54" t="s">
        <v>735</v>
      </c>
      <c r="L54" t="s">
        <v>735</v>
      </c>
    </row>
    <row r="55" spans="1:14" x14ac:dyDescent="0.3">
      <c r="A55" t="s">
        <v>845</v>
      </c>
      <c r="B55" t="s">
        <v>846</v>
      </c>
      <c r="C55" t="s">
        <v>798</v>
      </c>
      <c r="D55" t="s">
        <v>840</v>
      </c>
      <c r="E55" t="s">
        <v>308</v>
      </c>
      <c r="F55">
        <v>48</v>
      </c>
      <c r="G5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IOExpander:7</v>
      </c>
      <c r="H55" s="3">
        <f>IFERROR(INDEX(TeensyPinTable[], MATCH(PertecSignals[[#This Row],[Signal Name]],TeensyPinTable[My Design],0),2),"")</f>
        <v>0</v>
      </c>
      <c r="I55" t="s">
        <v>735</v>
      </c>
      <c r="L55" t="s">
        <v>735</v>
      </c>
    </row>
    <row r="56" spans="1:14" x14ac:dyDescent="0.3">
      <c r="A56" t="s">
        <v>847</v>
      </c>
      <c r="B56" t="s">
        <v>848</v>
      </c>
      <c r="C56" t="s">
        <v>798</v>
      </c>
      <c r="D56" t="s">
        <v>840</v>
      </c>
      <c r="E56" t="s">
        <v>308</v>
      </c>
      <c r="F56">
        <v>50</v>
      </c>
      <c r="G5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IOExpander:8</v>
      </c>
      <c r="H56" s="3">
        <f>IFERROR(INDEX(TeensyPinTable[], MATCH(PertecSignals[[#This Row],[Signal Name]],TeensyPinTable[My Design],0),2),"")</f>
        <v>0</v>
      </c>
      <c r="I56" t="s">
        <v>735</v>
      </c>
      <c r="K56" t="s">
        <v>849</v>
      </c>
      <c r="L56" t="s">
        <v>735</v>
      </c>
      <c r="M56" t="s">
        <v>850</v>
      </c>
      <c r="N56" t="s">
        <v>798</v>
      </c>
    </row>
  </sheetData>
  <mergeCells count="2">
    <mergeCell ref="I3:K3"/>
    <mergeCell ref="L3:N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D764-AC05-43C5-AEAC-0E31D286B342}">
  <dimension ref="A1:B12"/>
  <sheetViews>
    <sheetView workbookViewId="0"/>
    <sheetView workbookViewId="1"/>
  </sheetViews>
  <sheetFormatPr defaultRowHeight="14.4" x14ac:dyDescent="0.3"/>
  <cols>
    <col min="2" max="2" width="82" bestFit="1" customWidth="1"/>
  </cols>
  <sheetData>
    <row r="1" spans="1:2" x14ac:dyDescent="0.3">
      <c r="A1" t="s">
        <v>866</v>
      </c>
    </row>
    <row r="2" spans="1:2" x14ac:dyDescent="0.3">
      <c r="A2" t="s">
        <v>867</v>
      </c>
    </row>
    <row r="3" spans="1:2" x14ac:dyDescent="0.3">
      <c r="A3" t="s">
        <v>868</v>
      </c>
      <c r="B3" t="s">
        <v>869</v>
      </c>
    </row>
    <row r="4" spans="1:2" x14ac:dyDescent="0.3">
      <c r="A4" t="s">
        <v>870</v>
      </c>
      <c r="B4" t="s">
        <v>871</v>
      </c>
    </row>
    <row r="5" spans="1:2" x14ac:dyDescent="0.3">
      <c r="A5" t="s">
        <v>872</v>
      </c>
      <c r="B5" t="s">
        <v>873</v>
      </c>
    </row>
    <row r="6" spans="1:2" x14ac:dyDescent="0.3">
      <c r="A6" t="s">
        <v>874</v>
      </c>
      <c r="B6" t="s">
        <v>875</v>
      </c>
    </row>
    <row r="7" spans="1:2" x14ac:dyDescent="0.3">
      <c r="A7" t="s">
        <v>876</v>
      </c>
      <c r="B7" t="s">
        <v>877</v>
      </c>
    </row>
    <row r="8" spans="1:2" x14ac:dyDescent="0.3">
      <c r="A8" t="s">
        <v>878</v>
      </c>
      <c r="B8" t="s">
        <v>879</v>
      </c>
    </row>
    <row r="9" spans="1:2" x14ac:dyDescent="0.3">
      <c r="A9" t="s">
        <v>880</v>
      </c>
      <c r="B9" t="s">
        <v>881</v>
      </c>
    </row>
    <row r="10" spans="1:2" x14ac:dyDescent="0.3">
      <c r="A10" t="s">
        <v>882</v>
      </c>
      <c r="B10" t="s">
        <v>883</v>
      </c>
    </row>
    <row r="11" spans="1:2" x14ac:dyDescent="0.3">
      <c r="A11" t="s">
        <v>853</v>
      </c>
      <c r="B11" t="s">
        <v>884</v>
      </c>
    </row>
    <row r="12" spans="1:2" x14ac:dyDescent="0.3">
      <c r="A12" t="s">
        <v>858</v>
      </c>
      <c r="B12" t="s">
        <v>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F3B9-8B43-4008-B8D3-C5DFE0507402}">
  <dimension ref="A1:D1071"/>
  <sheetViews>
    <sheetView topLeftCell="A291" workbookViewId="0">
      <selection activeCell="B317" sqref="B317"/>
    </sheetView>
    <sheetView workbookViewId="1"/>
  </sheetViews>
  <sheetFormatPr defaultRowHeight="14.4" x14ac:dyDescent="0.3"/>
  <cols>
    <col min="1" max="1" width="20.109375" customWidth="1"/>
    <col min="2" max="2" width="31.44140625" bestFit="1" customWidth="1"/>
    <col min="3" max="3" width="15.44140625" bestFit="1" customWidth="1"/>
    <col min="4" max="4" width="12" bestFit="1" customWidth="1"/>
  </cols>
  <sheetData>
    <row r="1" spans="1:4" x14ac:dyDescent="0.3">
      <c r="A1" t="s">
        <v>886</v>
      </c>
    </row>
    <row r="2" spans="1:4" x14ac:dyDescent="0.3">
      <c r="A2" t="s">
        <v>887</v>
      </c>
    </row>
    <row r="3" spans="1:4" x14ac:dyDescent="0.3">
      <c r="A3" t="s">
        <v>888</v>
      </c>
    </row>
    <row r="4" spans="1:4" x14ac:dyDescent="0.3">
      <c r="A4" t="s">
        <v>889</v>
      </c>
    </row>
    <row r="5" spans="1:4" x14ac:dyDescent="0.3">
      <c r="A5" t="s">
        <v>890</v>
      </c>
    </row>
    <row r="6" spans="1:4" x14ac:dyDescent="0.3">
      <c r="A6" t="s">
        <v>891</v>
      </c>
    </row>
    <row r="8" spans="1:4" x14ac:dyDescent="0.3">
      <c r="A8" t="s">
        <v>1705</v>
      </c>
      <c r="B8" t="s">
        <v>1706</v>
      </c>
      <c r="C8" t="s">
        <v>1707</v>
      </c>
      <c r="D8" t="s">
        <v>1708</v>
      </c>
    </row>
    <row r="9" spans="1:4" x14ac:dyDescent="0.3">
      <c r="A9" t="s">
        <v>927</v>
      </c>
      <c r="B9" t="s">
        <v>928</v>
      </c>
      <c r="C9" t="s">
        <v>70</v>
      </c>
      <c r="D9" t="s">
        <v>894</v>
      </c>
    </row>
    <row r="10" spans="1:4" x14ac:dyDescent="0.3">
      <c r="A10" t="s">
        <v>927</v>
      </c>
      <c r="B10" t="s">
        <v>929</v>
      </c>
      <c r="C10" t="s">
        <v>613</v>
      </c>
      <c r="D10" t="s">
        <v>894</v>
      </c>
    </row>
    <row r="11" spans="1:4" x14ac:dyDescent="0.3">
      <c r="A11" t="s">
        <v>927</v>
      </c>
      <c r="B11" t="s">
        <v>930</v>
      </c>
      <c r="C11" t="s">
        <v>58</v>
      </c>
      <c r="D11" t="s">
        <v>894</v>
      </c>
    </row>
    <row r="12" spans="1:4" x14ac:dyDescent="0.3">
      <c r="A12" t="s">
        <v>927</v>
      </c>
      <c r="B12" t="s">
        <v>931</v>
      </c>
      <c r="C12" t="s">
        <v>73</v>
      </c>
      <c r="D12" t="s">
        <v>894</v>
      </c>
    </row>
    <row r="13" spans="1:4" x14ac:dyDescent="0.3">
      <c r="A13" t="s">
        <v>927</v>
      </c>
      <c r="B13" t="s">
        <v>932</v>
      </c>
      <c r="C13" t="s">
        <v>13</v>
      </c>
      <c r="D13" t="s">
        <v>894</v>
      </c>
    </row>
    <row r="14" spans="1:4" x14ac:dyDescent="0.3">
      <c r="A14" t="s">
        <v>927</v>
      </c>
      <c r="B14" t="s">
        <v>933</v>
      </c>
      <c r="C14" t="s">
        <v>615</v>
      </c>
      <c r="D14" t="s">
        <v>894</v>
      </c>
    </row>
    <row r="15" spans="1:4" x14ac:dyDescent="0.3">
      <c r="A15" t="s">
        <v>927</v>
      </c>
      <c r="B15" t="s">
        <v>934</v>
      </c>
      <c r="C15" t="s">
        <v>623</v>
      </c>
      <c r="D15" t="s">
        <v>894</v>
      </c>
    </row>
    <row r="16" spans="1:4" x14ac:dyDescent="0.3">
      <c r="A16" t="s">
        <v>927</v>
      </c>
      <c r="B16" t="s">
        <v>935</v>
      </c>
      <c r="C16" t="s">
        <v>625</v>
      </c>
      <c r="D16" t="s">
        <v>894</v>
      </c>
    </row>
    <row r="17" spans="1:4" x14ac:dyDescent="0.3">
      <c r="A17" t="s">
        <v>936</v>
      </c>
      <c r="B17" t="s">
        <v>937</v>
      </c>
      <c r="C17" t="s">
        <v>70</v>
      </c>
      <c r="D17" t="s">
        <v>894</v>
      </c>
    </row>
    <row r="18" spans="1:4" x14ac:dyDescent="0.3">
      <c r="A18" t="s">
        <v>936</v>
      </c>
      <c r="B18" t="s">
        <v>938</v>
      </c>
      <c r="C18" t="s">
        <v>613</v>
      </c>
      <c r="D18" t="s">
        <v>894</v>
      </c>
    </row>
    <row r="19" spans="1:4" x14ac:dyDescent="0.3">
      <c r="A19" t="s">
        <v>936</v>
      </c>
      <c r="B19" t="s">
        <v>939</v>
      </c>
      <c r="C19" t="s">
        <v>61</v>
      </c>
      <c r="D19" t="s">
        <v>894</v>
      </c>
    </row>
    <row r="20" spans="1:4" x14ac:dyDescent="0.3">
      <c r="A20" t="s">
        <v>936</v>
      </c>
      <c r="B20" t="s">
        <v>940</v>
      </c>
      <c r="C20" t="s">
        <v>76</v>
      </c>
      <c r="D20" t="s">
        <v>894</v>
      </c>
    </row>
    <row r="21" spans="1:4" x14ac:dyDescent="0.3">
      <c r="A21" t="s">
        <v>936</v>
      </c>
      <c r="B21" t="s">
        <v>941</v>
      </c>
      <c r="C21" t="s">
        <v>21</v>
      </c>
      <c r="D21" t="s">
        <v>894</v>
      </c>
    </row>
    <row r="22" spans="1:4" x14ac:dyDescent="0.3">
      <c r="A22" t="s">
        <v>936</v>
      </c>
      <c r="B22" t="s">
        <v>942</v>
      </c>
      <c r="C22" t="s">
        <v>617</v>
      </c>
      <c r="D22" t="s">
        <v>894</v>
      </c>
    </row>
    <row r="23" spans="1:4" x14ac:dyDescent="0.3">
      <c r="A23" t="s">
        <v>936</v>
      </c>
      <c r="B23" t="s">
        <v>943</v>
      </c>
      <c r="C23" t="s">
        <v>625</v>
      </c>
      <c r="D23" t="s">
        <v>894</v>
      </c>
    </row>
    <row r="24" spans="1:4" x14ac:dyDescent="0.3">
      <c r="A24" t="s">
        <v>936</v>
      </c>
      <c r="B24" t="s">
        <v>944</v>
      </c>
      <c r="C24" t="s">
        <v>627</v>
      </c>
      <c r="D24" t="s">
        <v>894</v>
      </c>
    </row>
    <row r="25" spans="1:4" x14ac:dyDescent="0.3">
      <c r="A25" t="s">
        <v>945</v>
      </c>
      <c r="B25" t="s">
        <v>946</v>
      </c>
      <c r="C25" t="s">
        <v>70</v>
      </c>
      <c r="D25" t="s">
        <v>894</v>
      </c>
    </row>
    <row r="26" spans="1:4" x14ac:dyDescent="0.3">
      <c r="A26" t="s">
        <v>945</v>
      </c>
      <c r="B26" t="s">
        <v>947</v>
      </c>
      <c r="C26" t="s">
        <v>613</v>
      </c>
      <c r="D26" t="s">
        <v>894</v>
      </c>
    </row>
    <row r="27" spans="1:4" x14ac:dyDescent="0.3">
      <c r="A27" t="s">
        <v>945</v>
      </c>
      <c r="B27" t="s">
        <v>948</v>
      </c>
      <c r="C27" t="s">
        <v>64</v>
      </c>
      <c r="D27" t="s">
        <v>894</v>
      </c>
    </row>
    <row r="28" spans="1:4" x14ac:dyDescent="0.3">
      <c r="A28" t="s">
        <v>945</v>
      </c>
      <c r="B28" t="s">
        <v>949</v>
      </c>
      <c r="C28" t="s">
        <v>79</v>
      </c>
      <c r="D28" t="s">
        <v>894</v>
      </c>
    </row>
    <row r="29" spans="1:4" x14ac:dyDescent="0.3">
      <c r="A29" t="s">
        <v>945</v>
      </c>
      <c r="B29" t="s">
        <v>950</v>
      </c>
      <c r="C29" t="s">
        <v>24</v>
      </c>
      <c r="D29" t="s">
        <v>894</v>
      </c>
    </row>
    <row r="30" spans="1:4" x14ac:dyDescent="0.3">
      <c r="A30" t="s">
        <v>945</v>
      </c>
      <c r="B30" t="s">
        <v>951</v>
      </c>
      <c r="C30" t="s">
        <v>619</v>
      </c>
      <c r="D30" t="s">
        <v>894</v>
      </c>
    </row>
    <row r="31" spans="1:4" x14ac:dyDescent="0.3">
      <c r="A31" t="s">
        <v>945</v>
      </c>
      <c r="B31" t="s">
        <v>952</v>
      </c>
      <c r="C31" t="s">
        <v>627</v>
      </c>
      <c r="D31" t="s">
        <v>894</v>
      </c>
    </row>
    <row r="32" spans="1:4" x14ac:dyDescent="0.3">
      <c r="A32" t="s">
        <v>945</v>
      </c>
      <c r="B32" t="s">
        <v>953</v>
      </c>
      <c r="C32" t="s">
        <v>629</v>
      </c>
      <c r="D32" t="s">
        <v>894</v>
      </c>
    </row>
    <row r="33" spans="1:4" x14ac:dyDescent="0.3">
      <c r="A33" t="s">
        <v>954</v>
      </c>
      <c r="B33" t="s">
        <v>955</v>
      </c>
      <c r="C33" t="s">
        <v>70</v>
      </c>
      <c r="D33" t="s">
        <v>894</v>
      </c>
    </row>
    <row r="34" spans="1:4" x14ac:dyDescent="0.3">
      <c r="A34" t="s">
        <v>954</v>
      </c>
      <c r="B34" t="s">
        <v>956</v>
      </c>
      <c r="C34" t="s">
        <v>613</v>
      </c>
      <c r="D34" t="s">
        <v>894</v>
      </c>
    </row>
    <row r="35" spans="1:4" x14ac:dyDescent="0.3">
      <c r="A35" t="s">
        <v>954</v>
      </c>
      <c r="B35" t="s">
        <v>957</v>
      </c>
      <c r="C35" t="s">
        <v>67</v>
      </c>
      <c r="D35" t="s">
        <v>894</v>
      </c>
    </row>
    <row r="36" spans="1:4" x14ac:dyDescent="0.3">
      <c r="A36" t="s">
        <v>954</v>
      </c>
      <c r="B36" t="s">
        <v>958</v>
      </c>
      <c r="C36" t="s">
        <v>611</v>
      </c>
      <c r="D36" t="s">
        <v>894</v>
      </c>
    </row>
    <row r="37" spans="1:4" x14ac:dyDescent="0.3">
      <c r="A37" t="s">
        <v>954</v>
      </c>
      <c r="B37" t="s">
        <v>959</v>
      </c>
      <c r="C37" t="s">
        <v>27</v>
      </c>
      <c r="D37" t="s">
        <v>894</v>
      </c>
    </row>
    <row r="38" spans="1:4" x14ac:dyDescent="0.3">
      <c r="A38" t="s">
        <v>954</v>
      </c>
      <c r="B38" t="s">
        <v>960</v>
      </c>
      <c r="C38" t="s">
        <v>621</v>
      </c>
      <c r="D38" t="s">
        <v>894</v>
      </c>
    </row>
    <row r="39" spans="1:4" x14ac:dyDescent="0.3">
      <c r="A39" t="s">
        <v>954</v>
      </c>
      <c r="B39" t="s">
        <v>961</v>
      </c>
      <c r="C39" t="s">
        <v>629</v>
      </c>
      <c r="D39" t="s">
        <v>894</v>
      </c>
    </row>
    <row r="40" spans="1:4" x14ac:dyDescent="0.3">
      <c r="A40" t="s">
        <v>954</v>
      </c>
      <c r="B40" t="s">
        <v>962</v>
      </c>
      <c r="C40" t="s">
        <v>631</v>
      </c>
      <c r="D40" t="s">
        <v>894</v>
      </c>
    </row>
    <row r="41" spans="1:4" x14ac:dyDescent="0.3">
      <c r="A41" t="s">
        <v>892</v>
      </c>
      <c r="B41" t="s">
        <v>893</v>
      </c>
      <c r="C41" t="s">
        <v>623</v>
      </c>
      <c r="D41" t="s">
        <v>894</v>
      </c>
    </row>
    <row r="42" spans="1:4" x14ac:dyDescent="0.3">
      <c r="A42" t="s">
        <v>892</v>
      </c>
      <c r="B42" t="s">
        <v>895</v>
      </c>
      <c r="C42" t="s">
        <v>55</v>
      </c>
      <c r="D42" t="s">
        <v>894</v>
      </c>
    </row>
    <row r="43" spans="1:4" x14ac:dyDescent="0.3">
      <c r="A43" t="s">
        <v>892</v>
      </c>
      <c r="B43" t="s">
        <v>904</v>
      </c>
      <c r="C43" t="s">
        <v>611</v>
      </c>
      <c r="D43" t="s">
        <v>894</v>
      </c>
    </row>
    <row r="44" spans="1:4" x14ac:dyDescent="0.3">
      <c r="A44" t="s">
        <v>892</v>
      </c>
      <c r="B44" t="s">
        <v>905</v>
      </c>
      <c r="C44" t="s">
        <v>613</v>
      </c>
      <c r="D44" t="s">
        <v>894</v>
      </c>
    </row>
    <row r="45" spans="1:4" x14ac:dyDescent="0.3">
      <c r="A45" t="s">
        <v>892</v>
      </c>
      <c r="B45" t="s">
        <v>906</v>
      </c>
      <c r="C45" t="s">
        <v>615</v>
      </c>
      <c r="D45" t="s">
        <v>894</v>
      </c>
    </row>
    <row r="46" spans="1:4" x14ac:dyDescent="0.3">
      <c r="A46" t="s">
        <v>892</v>
      </c>
      <c r="B46" t="s">
        <v>907</v>
      </c>
      <c r="C46" t="s">
        <v>617</v>
      </c>
      <c r="D46" t="s">
        <v>894</v>
      </c>
    </row>
    <row r="47" spans="1:4" x14ac:dyDescent="0.3">
      <c r="A47" t="s">
        <v>892</v>
      </c>
      <c r="B47" t="s">
        <v>908</v>
      </c>
      <c r="C47" t="s">
        <v>619</v>
      </c>
      <c r="D47" t="s">
        <v>894</v>
      </c>
    </row>
    <row r="48" spans="1:4" x14ac:dyDescent="0.3">
      <c r="A48" t="s">
        <v>892</v>
      </c>
      <c r="B48" t="s">
        <v>909</v>
      </c>
      <c r="C48" t="s">
        <v>621</v>
      </c>
      <c r="D48" t="s">
        <v>894</v>
      </c>
    </row>
    <row r="49" spans="1:4" x14ac:dyDescent="0.3">
      <c r="A49" t="s">
        <v>892</v>
      </c>
      <c r="B49" t="s">
        <v>896</v>
      </c>
      <c r="C49" t="s">
        <v>58</v>
      </c>
      <c r="D49" t="s">
        <v>894</v>
      </c>
    </row>
    <row r="50" spans="1:4" x14ac:dyDescent="0.3">
      <c r="A50" t="s">
        <v>892</v>
      </c>
      <c r="B50" t="s">
        <v>897</v>
      </c>
      <c r="C50" t="s">
        <v>61</v>
      </c>
      <c r="D50" t="s">
        <v>894</v>
      </c>
    </row>
    <row r="51" spans="1:4" x14ac:dyDescent="0.3">
      <c r="A51" t="s">
        <v>892</v>
      </c>
      <c r="B51" t="s">
        <v>898</v>
      </c>
      <c r="C51" t="s">
        <v>64</v>
      </c>
      <c r="D51" t="s">
        <v>894</v>
      </c>
    </row>
    <row r="52" spans="1:4" x14ac:dyDescent="0.3">
      <c r="A52" t="s">
        <v>892</v>
      </c>
      <c r="B52" t="s">
        <v>899</v>
      </c>
      <c r="C52" t="s">
        <v>67</v>
      </c>
      <c r="D52" t="s">
        <v>894</v>
      </c>
    </row>
    <row r="53" spans="1:4" x14ac:dyDescent="0.3">
      <c r="A53" t="s">
        <v>892</v>
      </c>
      <c r="B53" t="s">
        <v>900</v>
      </c>
      <c r="C53" t="s">
        <v>70</v>
      </c>
      <c r="D53" t="s">
        <v>894</v>
      </c>
    </row>
    <row r="54" spans="1:4" x14ac:dyDescent="0.3">
      <c r="A54" t="s">
        <v>892</v>
      </c>
      <c r="B54" t="s">
        <v>901</v>
      </c>
      <c r="C54" t="s">
        <v>73</v>
      </c>
      <c r="D54" t="s">
        <v>894</v>
      </c>
    </row>
    <row r="55" spans="1:4" x14ac:dyDescent="0.3">
      <c r="A55" t="s">
        <v>892</v>
      </c>
      <c r="B55" t="s">
        <v>902</v>
      </c>
      <c r="C55" t="s">
        <v>76</v>
      </c>
      <c r="D55" t="s">
        <v>894</v>
      </c>
    </row>
    <row r="56" spans="1:4" x14ac:dyDescent="0.3">
      <c r="A56" t="s">
        <v>892</v>
      </c>
      <c r="B56" t="s">
        <v>903</v>
      </c>
      <c r="C56" t="s">
        <v>79</v>
      </c>
      <c r="D56" t="s">
        <v>894</v>
      </c>
    </row>
    <row r="57" spans="1:4" x14ac:dyDescent="0.3">
      <c r="A57" t="s">
        <v>910</v>
      </c>
      <c r="B57" t="s">
        <v>911</v>
      </c>
      <c r="C57" t="s">
        <v>623</v>
      </c>
      <c r="D57" t="s">
        <v>894</v>
      </c>
    </row>
    <row r="58" spans="1:4" x14ac:dyDescent="0.3">
      <c r="A58" t="s">
        <v>910</v>
      </c>
      <c r="B58" t="s">
        <v>912</v>
      </c>
      <c r="C58" t="s">
        <v>625</v>
      </c>
      <c r="D58" t="s">
        <v>894</v>
      </c>
    </row>
    <row r="59" spans="1:4" x14ac:dyDescent="0.3">
      <c r="A59" t="s">
        <v>910</v>
      </c>
      <c r="B59" t="s">
        <v>921</v>
      </c>
      <c r="C59" t="s">
        <v>611</v>
      </c>
      <c r="D59" t="s">
        <v>894</v>
      </c>
    </row>
    <row r="60" spans="1:4" x14ac:dyDescent="0.3">
      <c r="A60" t="s">
        <v>910</v>
      </c>
      <c r="B60" t="s">
        <v>922</v>
      </c>
      <c r="C60" t="s">
        <v>613</v>
      </c>
      <c r="D60" t="s">
        <v>894</v>
      </c>
    </row>
    <row r="61" spans="1:4" x14ac:dyDescent="0.3">
      <c r="A61" t="s">
        <v>910</v>
      </c>
      <c r="B61" t="s">
        <v>923</v>
      </c>
      <c r="C61" t="s">
        <v>615</v>
      </c>
      <c r="D61" t="s">
        <v>894</v>
      </c>
    </row>
    <row r="62" spans="1:4" x14ac:dyDescent="0.3">
      <c r="A62" t="s">
        <v>910</v>
      </c>
      <c r="B62" t="s">
        <v>924</v>
      </c>
      <c r="C62" t="s">
        <v>617</v>
      </c>
      <c r="D62" t="s">
        <v>894</v>
      </c>
    </row>
    <row r="63" spans="1:4" x14ac:dyDescent="0.3">
      <c r="A63" t="s">
        <v>910</v>
      </c>
      <c r="B63" t="s">
        <v>925</v>
      </c>
      <c r="C63" t="s">
        <v>619</v>
      </c>
      <c r="D63" t="s">
        <v>894</v>
      </c>
    </row>
    <row r="64" spans="1:4" x14ac:dyDescent="0.3">
      <c r="A64" t="s">
        <v>910</v>
      </c>
      <c r="B64" t="s">
        <v>926</v>
      </c>
      <c r="C64" t="s">
        <v>621</v>
      </c>
      <c r="D64" t="s">
        <v>894</v>
      </c>
    </row>
    <row r="65" spans="1:4" x14ac:dyDescent="0.3">
      <c r="A65" t="s">
        <v>910</v>
      </c>
      <c r="B65" t="s">
        <v>913</v>
      </c>
      <c r="C65" t="s">
        <v>627</v>
      </c>
      <c r="D65" t="s">
        <v>894</v>
      </c>
    </row>
    <row r="66" spans="1:4" x14ac:dyDescent="0.3">
      <c r="A66" t="s">
        <v>910</v>
      </c>
      <c r="B66" t="s">
        <v>914</v>
      </c>
      <c r="C66" t="s">
        <v>629</v>
      </c>
      <c r="D66" t="s">
        <v>894</v>
      </c>
    </row>
    <row r="67" spans="1:4" x14ac:dyDescent="0.3">
      <c r="A67" t="s">
        <v>910</v>
      </c>
      <c r="B67" t="s">
        <v>915</v>
      </c>
      <c r="C67" t="s">
        <v>631</v>
      </c>
      <c r="D67" t="s">
        <v>894</v>
      </c>
    </row>
    <row r="68" spans="1:4" x14ac:dyDescent="0.3">
      <c r="A68" t="s">
        <v>910</v>
      </c>
      <c r="B68" t="s">
        <v>916</v>
      </c>
      <c r="C68" t="s">
        <v>67</v>
      </c>
      <c r="D68" t="s">
        <v>894</v>
      </c>
    </row>
    <row r="69" spans="1:4" x14ac:dyDescent="0.3">
      <c r="A69" t="s">
        <v>910</v>
      </c>
      <c r="B69" t="s">
        <v>917</v>
      </c>
      <c r="C69" t="s">
        <v>70</v>
      </c>
      <c r="D69" t="s">
        <v>894</v>
      </c>
    </row>
    <row r="70" spans="1:4" x14ac:dyDescent="0.3">
      <c r="A70" t="s">
        <v>910</v>
      </c>
      <c r="B70" t="s">
        <v>918</v>
      </c>
      <c r="C70" t="s">
        <v>73</v>
      </c>
      <c r="D70" t="s">
        <v>894</v>
      </c>
    </row>
    <row r="71" spans="1:4" x14ac:dyDescent="0.3">
      <c r="A71" t="s">
        <v>910</v>
      </c>
      <c r="B71" t="s">
        <v>919</v>
      </c>
      <c r="C71" t="s">
        <v>76</v>
      </c>
      <c r="D71" t="s">
        <v>894</v>
      </c>
    </row>
    <row r="72" spans="1:4" x14ac:dyDescent="0.3">
      <c r="A72" t="s">
        <v>910</v>
      </c>
      <c r="B72" t="s">
        <v>920</v>
      </c>
      <c r="C72" t="s">
        <v>79</v>
      </c>
      <c r="D72" t="s">
        <v>894</v>
      </c>
    </row>
    <row r="73" spans="1:4" x14ac:dyDescent="0.3">
      <c r="A73" t="s">
        <v>963</v>
      </c>
      <c r="B73" t="s">
        <v>964</v>
      </c>
      <c r="C73" t="s">
        <v>965</v>
      </c>
      <c r="D73" t="s">
        <v>966</v>
      </c>
    </row>
    <row r="74" spans="1:4" x14ac:dyDescent="0.3">
      <c r="A74" t="s">
        <v>963</v>
      </c>
      <c r="B74" t="s">
        <v>967</v>
      </c>
      <c r="C74" t="s">
        <v>97</v>
      </c>
      <c r="D74" t="s">
        <v>966</v>
      </c>
    </row>
    <row r="75" spans="1:4" x14ac:dyDescent="0.3">
      <c r="A75" t="s">
        <v>1361</v>
      </c>
      <c r="B75" t="s">
        <v>1366</v>
      </c>
      <c r="C75" t="s">
        <v>88</v>
      </c>
      <c r="D75" t="s">
        <v>966</v>
      </c>
    </row>
    <row r="76" spans="1:4" x14ac:dyDescent="0.3">
      <c r="A76" t="s">
        <v>1361</v>
      </c>
      <c r="B76" t="s">
        <v>1367</v>
      </c>
      <c r="C76" t="s">
        <v>91</v>
      </c>
      <c r="D76" t="s">
        <v>966</v>
      </c>
    </row>
    <row r="77" spans="1:4" x14ac:dyDescent="0.3">
      <c r="A77" t="s">
        <v>1361</v>
      </c>
      <c r="B77" t="s">
        <v>1362</v>
      </c>
      <c r="C77" t="s">
        <v>641</v>
      </c>
      <c r="D77" t="s">
        <v>675</v>
      </c>
    </row>
    <row r="78" spans="1:4" x14ac:dyDescent="0.3">
      <c r="A78" t="s">
        <v>1361</v>
      </c>
      <c r="B78" t="s">
        <v>1363</v>
      </c>
      <c r="C78" t="s">
        <v>644</v>
      </c>
      <c r="D78" t="s">
        <v>675</v>
      </c>
    </row>
    <row r="79" spans="1:4" x14ac:dyDescent="0.3">
      <c r="A79" t="s">
        <v>1361</v>
      </c>
      <c r="B79" t="s">
        <v>1364</v>
      </c>
      <c r="C79" t="s">
        <v>647</v>
      </c>
      <c r="D79" t="s">
        <v>675</v>
      </c>
    </row>
    <row r="80" spans="1:4" x14ac:dyDescent="0.3">
      <c r="A80" t="s">
        <v>1361</v>
      </c>
      <c r="B80" t="s">
        <v>1365</v>
      </c>
      <c r="C80" t="s">
        <v>650</v>
      </c>
      <c r="D80" t="s">
        <v>675</v>
      </c>
    </row>
    <row r="81" spans="1:4" x14ac:dyDescent="0.3">
      <c r="A81" t="s">
        <v>968</v>
      </c>
      <c r="B81" t="s">
        <v>8</v>
      </c>
      <c r="C81" t="s">
        <v>8</v>
      </c>
      <c r="D81" t="s">
        <v>977</v>
      </c>
    </row>
    <row r="82" spans="1:4" x14ac:dyDescent="0.3">
      <c r="A82" t="s">
        <v>968</v>
      </c>
      <c r="B82" t="s">
        <v>11</v>
      </c>
      <c r="C82" t="s">
        <v>11</v>
      </c>
      <c r="D82" t="s">
        <v>977</v>
      </c>
    </row>
    <row r="83" spans="1:4" x14ac:dyDescent="0.3">
      <c r="A83" t="s">
        <v>968</v>
      </c>
      <c r="B83" t="s">
        <v>973</v>
      </c>
      <c r="C83" t="s">
        <v>288</v>
      </c>
      <c r="D83" t="s">
        <v>972</v>
      </c>
    </row>
    <row r="84" spans="1:4" x14ac:dyDescent="0.3">
      <c r="A84" t="s">
        <v>968</v>
      </c>
      <c r="B84" t="s">
        <v>974</v>
      </c>
      <c r="C84" t="s">
        <v>291</v>
      </c>
      <c r="D84" t="s">
        <v>972</v>
      </c>
    </row>
    <row r="85" spans="1:4" x14ac:dyDescent="0.3">
      <c r="A85" t="s">
        <v>968</v>
      </c>
      <c r="B85" t="s">
        <v>970</v>
      </c>
      <c r="C85" t="s">
        <v>55</v>
      </c>
      <c r="D85" t="s">
        <v>686</v>
      </c>
    </row>
    <row r="86" spans="1:4" x14ac:dyDescent="0.3">
      <c r="A86" t="s">
        <v>968</v>
      </c>
      <c r="B86" t="s">
        <v>970</v>
      </c>
      <c r="C86" t="s">
        <v>70</v>
      </c>
      <c r="D86" t="s">
        <v>971</v>
      </c>
    </row>
    <row r="87" spans="1:4" x14ac:dyDescent="0.3">
      <c r="A87" t="s">
        <v>968</v>
      </c>
      <c r="B87" t="s">
        <v>970</v>
      </c>
      <c r="C87" t="s">
        <v>617</v>
      </c>
      <c r="D87" t="s">
        <v>675</v>
      </c>
    </row>
    <row r="88" spans="1:4" x14ac:dyDescent="0.3">
      <c r="A88" t="s">
        <v>968</v>
      </c>
      <c r="B88" t="s">
        <v>970</v>
      </c>
      <c r="C88" t="s">
        <v>245</v>
      </c>
      <c r="D88" t="s">
        <v>675</v>
      </c>
    </row>
    <row r="89" spans="1:4" x14ac:dyDescent="0.3">
      <c r="A89" t="s">
        <v>968</v>
      </c>
      <c r="B89" t="s">
        <v>970</v>
      </c>
      <c r="C89" t="s">
        <v>304</v>
      </c>
      <c r="D89" t="s">
        <v>972</v>
      </c>
    </row>
    <row r="90" spans="1:4" x14ac:dyDescent="0.3">
      <c r="A90" t="s">
        <v>968</v>
      </c>
      <c r="B90" t="s">
        <v>969</v>
      </c>
      <c r="C90" t="s">
        <v>338</v>
      </c>
      <c r="D90" t="s">
        <v>32</v>
      </c>
    </row>
    <row r="91" spans="1:4" x14ac:dyDescent="0.3">
      <c r="A91" t="s">
        <v>968</v>
      </c>
      <c r="B91" t="s">
        <v>976</v>
      </c>
      <c r="C91" t="s">
        <v>307</v>
      </c>
      <c r="D91" t="s">
        <v>972</v>
      </c>
    </row>
    <row r="92" spans="1:4" x14ac:dyDescent="0.3">
      <c r="A92" t="s">
        <v>968</v>
      </c>
      <c r="B92" t="s">
        <v>975</v>
      </c>
      <c r="C92" t="s">
        <v>301</v>
      </c>
      <c r="D92" t="s">
        <v>972</v>
      </c>
    </row>
    <row r="93" spans="1:4" x14ac:dyDescent="0.3">
      <c r="A93" t="s">
        <v>978</v>
      </c>
      <c r="B93" t="s">
        <v>979</v>
      </c>
      <c r="C93" t="s">
        <v>130</v>
      </c>
      <c r="D93" t="s">
        <v>966</v>
      </c>
    </row>
    <row r="94" spans="1:4" x14ac:dyDescent="0.3">
      <c r="A94" t="s">
        <v>978</v>
      </c>
      <c r="B94" t="s">
        <v>980</v>
      </c>
      <c r="C94" t="s">
        <v>133</v>
      </c>
      <c r="D94" t="s">
        <v>966</v>
      </c>
    </row>
    <row r="95" spans="1:4" x14ac:dyDescent="0.3">
      <c r="A95" t="s">
        <v>978</v>
      </c>
      <c r="B95" t="s">
        <v>981</v>
      </c>
      <c r="C95" t="s">
        <v>52</v>
      </c>
      <c r="D95" t="s">
        <v>971</v>
      </c>
    </row>
    <row r="96" spans="1:4" x14ac:dyDescent="0.3">
      <c r="A96" t="s">
        <v>978</v>
      </c>
      <c r="B96" t="s">
        <v>981</v>
      </c>
      <c r="C96" t="s">
        <v>631</v>
      </c>
      <c r="D96" t="s">
        <v>971</v>
      </c>
    </row>
    <row r="97" spans="1:4" x14ac:dyDescent="0.3">
      <c r="A97" t="s">
        <v>978</v>
      </c>
      <c r="B97" t="s">
        <v>982</v>
      </c>
      <c r="C97" t="s">
        <v>49</v>
      </c>
      <c r="D97" t="s">
        <v>971</v>
      </c>
    </row>
    <row r="98" spans="1:4" x14ac:dyDescent="0.3">
      <c r="A98" t="s">
        <v>978</v>
      </c>
      <c r="B98" t="s">
        <v>982</v>
      </c>
      <c r="C98" t="s">
        <v>629</v>
      </c>
      <c r="D98" t="s">
        <v>971</v>
      </c>
    </row>
    <row r="99" spans="1:4" x14ac:dyDescent="0.3">
      <c r="A99" t="s">
        <v>978</v>
      </c>
      <c r="B99" t="s">
        <v>983</v>
      </c>
      <c r="C99" t="s">
        <v>46</v>
      </c>
      <c r="D99" t="s">
        <v>971</v>
      </c>
    </row>
    <row r="100" spans="1:4" x14ac:dyDescent="0.3">
      <c r="A100" t="s">
        <v>978</v>
      </c>
      <c r="B100" t="s">
        <v>983</v>
      </c>
      <c r="C100" t="s">
        <v>627</v>
      </c>
      <c r="D100" t="s">
        <v>971</v>
      </c>
    </row>
    <row r="101" spans="1:4" x14ac:dyDescent="0.3">
      <c r="A101" t="s">
        <v>978</v>
      </c>
      <c r="B101" t="s">
        <v>984</v>
      </c>
      <c r="C101" t="s">
        <v>43</v>
      </c>
      <c r="D101" t="s">
        <v>971</v>
      </c>
    </row>
    <row r="102" spans="1:4" x14ac:dyDescent="0.3">
      <c r="A102" t="s">
        <v>978</v>
      </c>
      <c r="B102" t="s">
        <v>984</v>
      </c>
      <c r="C102" t="s">
        <v>625</v>
      </c>
      <c r="D102" t="s">
        <v>971</v>
      </c>
    </row>
    <row r="103" spans="1:4" x14ac:dyDescent="0.3">
      <c r="A103" t="s">
        <v>978</v>
      </c>
      <c r="B103" t="s">
        <v>985</v>
      </c>
      <c r="C103" t="s">
        <v>40</v>
      </c>
      <c r="D103" t="s">
        <v>971</v>
      </c>
    </row>
    <row r="104" spans="1:4" x14ac:dyDescent="0.3">
      <c r="A104" t="s">
        <v>978</v>
      </c>
      <c r="B104" t="s">
        <v>985</v>
      </c>
      <c r="C104" t="s">
        <v>623</v>
      </c>
      <c r="D104" t="s">
        <v>971</v>
      </c>
    </row>
    <row r="105" spans="1:4" x14ac:dyDescent="0.3">
      <c r="A105" t="s">
        <v>978</v>
      </c>
      <c r="B105" t="s">
        <v>986</v>
      </c>
      <c r="C105" t="s">
        <v>37</v>
      </c>
      <c r="D105" t="s">
        <v>971</v>
      </c>
    </row>
    <row r="106" spans="1:4" x14ac:dyDescent="0.3">
      <c r="A106" t="s">
        <v>978</v>
      </c>
      <c r="B106" t="s">
        <v>986</v>
      </c>
      <c r="C106" t="s">
        <v>621</v>
      </c>
      <c r="D106" t="s">
        <v>971</v>
      </c>
    </row>
    <row r="107" spans="1:4" x14ac:dyDescent="0.3">
      <c r="A107" t="s">
        <v>978</v>
      </c>
      <c r="B107" t="s">
        <v>987</v>
      </c>
      <c r="C107" t="s">
        <v>34</v>
      </c>
      <c r="D107" t="s">
        <v>971</v>
      </c>
    </row>
    <row r="108" spans="1:4" x14ac:dyDescent="0.3">
      <c r="A108" t="s">
        <v>978</v>
      </c>
      <c r="B108" t="s">
        <v>987</v>
      </c>
      <c r="C108" t="s">
        <v>619</v>
      </c>
      <c r="D108" t="s">
        <v>971</v>
      </c>
    </row>
    <row r="109" spans="1:4" x14ac:dyDescent="0.3">
      <c r="A109" t="s">
        <v>978</v>
      </c>
      <c r="B109" t="s">
        <v>988</v>
      </c>
      <c r="C109" t="s">
        <v>30</v>
      </c>
      <c r="D109" t="s">
        <v>971</v>
      </c>
    </row>
    <row r="110" spans="1:4" x14ac:dyDescent="0.3">
      <c r="A110" t="s">
        <v>978</v>
      </c>
      <c r="B110" t="s">
        <v>988</v>
      </c>
      <c r="C110" t="s">
        <v>617</v>
      </c>
      <c r="D110" t="s">
        <v>971</v>
      </c>
    </row>
    <row r="111" spans="1:4" x14ac:dyDescent="0.3">
      <c r="A111" t="s">
        <v>978</v>
      </c>
      <c r="B111" t="s">
        <v>989</v>
      </c>
      <c r="C111" t="s">
        <v>127</v>
      </c>
      <c r="D111" t="s">
        <v>966</v>
      </c>
    </row>
    <row r="112" spans="1:4" x14ac:dyDescent="0.3">
      <c r="A112" t="s">
        <v>978</v>
      </c>
      <c r="B112" t="s">
        <v>990</v>
      </c>
      <c r="C112" t="s">
        <v>124</v>
      </c>
      <c r="D112" t="s">
        <v>966</v>
      </c>
    </row>
    <row r="113" spans="1:4" x14ac:dyDescent="0.3">
      <c r="A113" t="s">
        <v>978</v>
      </c>
      <c r="B113" t="s">
        <v>991</v>
      </c>
      <c r="C113" t="s">
        <v>121</v>
      </c>
      <c r="D113" t="s">
        <v>966</v>
      </c>
    </row>
    <row r="114" spans="1:4" x14ac:dyDescent="0.3">
      <c r="A114" t="s">
        <v>978</v>
      </c>
      <c r="B114" t="s">
        <v>992</v>
      </c>
      <c r="C114" t="s">
        <v>118</v>
      </c>
      <c r="D114" t="s">
        <v>966</v>
      </c>
    </row>
    <row r="115" spans="1:4" x14ac:dyDescent="0.3">
      <c r="A115" t="s">
        <v>978</v>
      </c>
      <c r="B115" t="s">
        <v>993</v>
      </c>
      <c r="C115" t="s">
        <v>115</v>
      </c>
      <c r="D115" t="s">
        <v>966</v>
      </c>
    </row>
    <row r="116" spans="1:4" x14ac:dyDescent="0.3">
      <c r="A116" t="s">
        <v>978</v>
      </c>
      <c r="B116" t="s">
        <v>994</v>
      </c>
      <c r="C116" t="s">
        <v>112</v>
      </c>
      <c r="D116" t="s">
        <v>966</v>
      </c>
    </row>
    <row r="117" spans="1:4" x14ac:dyDescent="0.3">
      <c r="A117" t="s">
        <v>978</v>
      </c>
      <c r="B117" t="s">
        <v>995</v>
      </c>
      <c r="C117" t="s">
        <v>260</v>
      </c>
      <c r="D117" t="s">
        <v>971</v>
      </c>
    </row>
    <row r="118" spans="1:4" x14ac:dyDescent="0.3">
      <c r="A118" t="s">
        <v>978</v>
      </c>
      <c r="B118" t="s">
        <v>996</v>
      </c>
      <c r="C118" t="s">
        <v>257</v>
      </c>
      <c r="D118" t="s">
        <v>971</v>
      </c>
    </row>
    <row r="119" spans="1:4" x14ac:dyDescent="0.3">
      <c r="A119" t="s">
        <v>978</v>
      </c>
      <c r="B119" t="s">
        <v>997</v>
      </c>
      <c r="C119" t="s">
        <v>254</v>
      </c>
      <c r="D119" t="s">
        <v>971</v>
      </c>
    </row>
    <row r="120" spans="1:4" x14ac:dyDescent="0.3">
      <c r="A120" t="s">
        <v>978</v>
      </c>
      <c r="B120" t="s">
        <v>998</v>
      </c>
      <c r="C120" t="s">
        <v>251</v>
      </c>
      <c r="D120" t="s">
        <v>971</v>
      </c>
    </row>
    <row r="121" spans="1:4" x14ac:dyDescent="0.3">
      <c r="A121" t="s">
        <v>978</v>
      </c>
      <c r="B121" t="s">
        <v>999</v>
      </c>
      <c r="C121" t="s">
        <v>248</v>
      </c>
      <c r="D121" t="s">
        <v>971</v>
      </c>
    </row>
    <row r="122" spans="1:4" x14ac:dyDescent="0.3">
      <c r="A122" t="s">
        <v>978</v>
      </c>
      <c r="B122" t="s">
        <v>1000</v>
      </c>
      <c r="C122" t="s">
        <v>245</v>
      </c>
      <c r="D122" t="s">
        <v>971</v>
      </c>
    </row>
    <row r="123" spans="1:4" x14ac:dyDescent="0.3">
      <c r="A123" t="s">
        <v>978</v>
      </c>
      <c r="B123" t="s">
        <v>1001</v>
      </c>
      <c r="C123" t="s">
        <v>242</v>
      </c>
      <c r="D123" t="s">
        <v>971</v>
      </c>
    </row>
    <row r="124" spans="1:4" x14ac:dyDescent="0.3">
      <c r="A124" t="s">
        <v>978</v>
      </c>
      <c r="B124" t="s">
        <v>1002</v>
      </c>
      <c r="C124" t="s">
        <v>239</v>
      </c>
      <c r="D124" t="s">
        <v>971</v>
      </c>
    </row>
    <row r="125" spans="1:4" x14ac:dyDescent="0.3">
      <c r="A125" t="s">
        <v>978</v>
      </c>
      <c r="B125" t="s">
        <v>1007</v>
      </c>
      <c r="C125" t="s">
        <v>263</v>
      </c>
      <c r="D125" t="s">
        <v>971</v>
      </c>
    </row>
    <row r="126" spans="1:4" x14ac:dyDescent="0.3">
      <c r="A126" t="s">
        <v>978</v>
      </c>
      <c r="B126" t="s">
        <v>1005</v>
      </c>
      <c r="C126" t="s">
        <v>64</v>
      </c>
      <c r="D126" t="s">
        <v>971</v>
      </c>
    </row>
    <row r="127" spans="1:4" x14ac:dyDescent="0.3">
      <c r="A127" t="s">
        <v>978</v>
      </c>
      <c r="B127" t="s">
        <v>1005</v>
      </c>
      <c r="C127" t="s">
        <v>615</v>
      </c>
      <c r="D127" t="s">
        <v>971</v>
      </c>
    </row>
    <row r="128" spans="1:4" x14ac:dyDescent="0.3">
      <c r="A128" t="s">
        <v>978</v>
      </c>
      <c r="B128" t="s">
        <v>1005</v>
      </c>
      <c r="C128" t="s">
        <v>142</v>
      </c>
      <c r="D128" t="s">
        <v>966</v>
      </c>
    </row>
    <row r="129" spans="1:4" x14ac:dyDescent="0.3">
      <c r="A129" t="s">
        <v>978</v>
      </c>
      <c r="B129" t="s">
        <v>1006</v>
      </c>
      <c r="C129" t="s">
        <v>611</v>
      </c>
      <c r="D129" t="s">
        <v>971</v>
      </c>
    </row>
    <row r="130" spans="1:4" x14ac:dyDescent="0.3">
      <c r="A130" t="s">
        <v>978</v>
      </c>
      <c r="B130" t="s">
        <v>1006</v>
      </c>
      <c r="C130" t="s">
        <v>145</v>
      </c>
      <c r="D130" t="s">
        <v>966</v>
      </c>
    </row>
    <row r="131" spans="1:4" x14ac:dyDescent="0.3">
      <c r="A131" t="s">
        <v>978</v>
      </c>
      <c r="B131" t="s">
        <v>1003</v>
      </c>
      <c r="C131" t="s">
        <v>79</v>
      </c>
      <c r="D131" t="s">
        <v>971</v>
      </c>
    </row>
    <row r="132" spans="1:4" x14ac:dyDescent="0.3">
      <c r="A132" t="s">
        <v>978</v>
      </c>
      <c r="B132" t="s">
        <v>1003</v>
      </c>
      <c r="C132" t="s">
        <v>136</v>
      </c>
      <c r="D132" t="s">
        <v>966</v>
      </c>
    </row>
    <row r="133" spans="1:4" x14ac:dyDescent="0.3">
      <c r="A133" t="s">
        <v>978</v>
      </c>
      <c r="B133" t="s">
        <v>1004</v>
      </c>
      <c r="C133" t="s">
        <v>61</v>
      </c>
      <c r="D133" t="s">
        <v>971</v>
      </c>
    </row>
    <row r="134" spans="1:4" x14ac:dyDescent="0.3">
      <c r="A134" t="s">
        <v>978</v>
      </c>
      <c r="B134" t="s">
        <v>1004</v>
      </c>
      <c r="C134" t="s">
        <v>613</v>
      </c>
      <c r="D134" t="s">
        <v>971</v>
      </c>
    </row>
    <row r="135" spans="1:4" x14ac:dyDescent="0.3">
      <c r="A135" t="s">
        <v>978</v>
      </c>
      <c r="B135" t="s">
        <v>1004</v>
      </c>
      <c r="C135" t="s">
        <v>139</v>
      </c>
      <c r="D135" t="s">
        <v>966</v>
      </c>
    </row>
    <row r="136" spans="1:4" x14ac:dyDescent="0.3">
      <c r="A136" t="s">
        <v>1008</v>
      </c>
      <c r="B136" t="s">
        <v>1019</v>
      </c>
      <c r="C136" t="s">
        <v>52</v>
      </c>
      <c r="D136" t="s">
        <v>701</v>
      </c>
    </row>
    <row r="137" spans="1:4" x14ac:dyDescent="0.3">
      <c r="A137" t="s">
        <v>1008</v>
      </c>
      <c r="B137" t="s">
        <v>1019</v>
      </c>
      <c r="C137" t="s">
        <v>64</v>
      </c>
      <c r="D137" t="s">
        <v>675</v>
      </c>
    </row>
    <row r="138" spans="1:4" x14ac:dyDescent="0.3">
      <c r="A138" t="s">
        <v>1008</v>
      </c>
      <c r="B138" t="s">
        <v>1019</v>
      </c>
      <c r="C138" t="s">
        <v>136</v>
      </c>
      <c r="D138" t="s">
        <v>675</v>
      </c>
    </row>
    <row r="139" spans="1:4" x14ac:dyDescent="0.3">
      <c r="A139" t="s">
        <v>1008</v>
      </c>
      <c r="B139" t="s">
        <v>1018</v>
      </c>
      <c r="C139" t="s">
        <v>49</v>
      </c>
      <c r="D139" t="s">
        <v>701</v>
      </c>
    </row>
    <row r="140" spans="1:4" x14ac:dyDescent="0.3">
      <c r="A140" t="s">
        <v>1008</v>
      </c>
      <c r="B140" t="s">
        <v>1018</v>
      </c>
      <c r="C140" t="s">
        <v>61</v>
      </c>
      <c r="D140" t="s">
        <v>675</v>
      </c>
    </row>
    <row r="141" spans="1:4" x14ac:dyDescent="0.3">
      <c r="A141" t="s">
        <v>1008</v>
      </c>
      <c r="B141" t="s">
        <v>1018</v>
      </c>
      <c r="C141" t="s">
        <v>139</v>
      </c>
      <c r="D141" t="s">
        <v>675</v>
      </c>
    </row>
    <row r="142" spans="1:4" x14ac:dyDescent="0.3">
      <c r="A142" t="s">
        <v>1008</v>
      </c>
      <c r="B142" t="s">
        <v>1021</v>
      </c>
      <c r="C142" t="s">
        <v>58</v>
      </c>
      <c r="D142" t="s">
        <v>972</v>
      </c>
    </row>
    <row r="143" spans="1:4" x14ac:dyDescent="0.3">
      <c r="A143" t="s">
        <v>1008</v>
      </c>
      <c r="B143" t="s">
        <v>1020</v>
      </c>
      <c r="C143" t="s">
        <v>55</v>
      </c>
      <c r="D143" t="s">
        <v>972</v>
      </c>
    </row>
    <row r="144" spans="1:4" x14ac:dyDescent="0.3">
      <c r="A144" t="s">
        <v>1008</v>
      </c>
      <c r="B144" t="s">
        <v>1023</v>
      </c>
      <c r="C144" t="s">
        <v>76</v>
      </c>
      <c r="D144" t="s">
        <v>971</v>
      </c>
    </row>
    <row r="145" spans="1:4" x14ac:dyDescent="0.3">
      <c r="A145" t="s">
        <v>1008</v>
      </c>
      <c r="B145" t="s">
        <v>1022</v>
      </c>
      <c r="C145" t="s">
        <v>73</v>
      </c>
      <c r="D145" t="s">
        <v>971</v>
      </c>
    </row>
    <row r="146" spans="1:4" x14ac:dyDescent="0.3">
      <c r="A146" t="s">
        <v>1008</v>
      </c>
      <c r="B146" t="s">
        <v>1025</v>
      </c>
      <c r="C146" t="s">
        <v>43</v>
      </c>
      <c r="D146" t="s">
        <v>701</v>
      </c>
    </row>
    <row r="147" spans="1:4" x14ac:dyDescent="0.3">
      <c r="A147" t="s">
        <v>1008</v>
      </c>
      <c r="B147" t="s">
        <v>1024</v>
      </c>
      <c r="C147" t="s">
        <v>40</v>
      </c>
      <c r="D147" t="s">
        <v>701</v>
      </c>
    </row>
    <row r="148" spans="1:4" x14ac:dyDescent="0.3">
      <c r="A148" t="s">
        <v>1008</v>
      </c>
      <c r="B148" t="s">
        <v>1016</v>
      </c>
      <c r="C148" t="s">
        <v>52</v>
      </c>
      <c r="D148" t="s">
        <v>966</v>
      </c>
    </row>
    <row r="149" spans="1:4" x14ac:dyDescent="0.3">
      <c r="A149" t="s">
        <v>1008</v>
      </c>
      <c r="B149" t="s">
        <v>1015</v>
      </c>
      <c r="C149" t="s">
        <v>49</v>
      </c>
      <c r="D149" t="s">
        <v>966</v>
      </c>
    </row>
    <row r="150" spans="1:4" x14ac:dyDescent="0.3">
      <c r="A150" t="s">
        <v>1008</v>
      </c>
      <c r="B150" t="s">
        <v>683</v>
      </c>
      <c r="C150" t="s">
        <v>79</v>
      </c>
      <c r="D150" t="s">
        <v>686</v>
      </c>
    </row>
    <row r="151" spans="1:4" x14ac:dyDescent="0.3">
      <c r="A151" t="s">
        <v>1008</v>
      </c>
      <c r="B151" t="s">
        <v>683</v>
      </c>
      <c r="C151" t="s">
        <v>142</v>
      </c>
      <c r="D151" t="s">
        <v>32</v>
      </c>
    </row>
    <row r="152" spans="1:4" x14ac:dyDescent="0.3">
      <c r="A152" t="s">
        <v>1008</v>
      </c>
      <c r="B152" t="s">
        <v>683</v>
      </c>
      <c r="C152" t="s">
        <v>269</v>
      </c>
      <c r="D152" t="s">
        <v>971</v>
      </c>
    </row>
    <row r="153" spans="1:4" x14ac:dyDescent="0.3">
      <c r="A153" t="s">
        <v>1008</v>
      </c>
      <c r="B153" t="s">
        <v>684</v>
      </c>
      <c r="C153" t="s">
        <v>611</v>
      </c>
      <c r="D153" t="s">
        <v>686</v>
      </c>
    </row>
    <row r="154" spans="1:4" x14ac:dyDescent="0.3">
      <c r="A154" t="s">
        <v>1008</v>
      </c>
      <c r="B154" t="s">
        <v>684</v>
      </c>
      <c r="C154" t="s">
        <v>145</v>
      </c>
      <c r="D154" t="s">
        <v>32</v>
      </c>
    </row>
    <row r="155" spans="1:4" x14ac:dyDescent="0.3">
      <c r="A155" t="s">
        <v>1008</v>
      </c>
      <c r="B155" t="s">
        <v>684</v>
      </c>
      <c r="C155" t="s">
        <v>272</v>
      </c>
      <c r="D155" t="s">
        <v>971</v>
      </c>
    </row>
    <row r="156" spans="1:4" x14ac:dyDescent="0.3">
      <c r="A156" t="s">
        <v>1008</v>
      </c>
      <c r="B156" t="s">
        <v>1017</v>
      </c>
      <c r="C156" t="s">
        <v>130</v>
      </c>
      <c r="D156" t="s">
        <v>972</v>
      </c>
    </row>
    <row r="157" spans="1:4" x14ac:dyDescent="0.3">
      <c r="A157" t="s">
        <v>1008</v>
      </c>
      <c r="B157" t="s">
        <v>1017</v>
      </c>
      <c r="C157" t="s">
        <v>224</v>
      </c>
      <c r="D157" t="s">
        <v>971</v>
      </c>
    </row>
    <row r="158" spans="1:4" x14ac:dyDescent="0.3">
      <c r="A158" t="s">
        <v>1008</v>
      </c>
      <c r="B158" t="s">
        <v>1014</v>
      </c>
      <c r="C158" t="s">
        <v>37</v>
      </c>
      <c r="D158" t="s">
        <v>966</v>
      </c>
    </row>
    <row r="159" spans="1:4" x14ac:dyDescent="0.3">
      <c r="A159" t="s">
        <v>1008</v>
      </c>
      <c r="B159" t="s">
        <v>674</v>
      </c>
      <c r="C159" t="s">
        <v>112</v>
      </c>
      <c r="D159" t="s">
        <v>675</v>
      </c>
    </row>
    <row r="160" spans="1:4" x14ac:dyDescent="0.3">
      <c r="A160" t="s">
        <v>1008</v>
      </c>
      <c r="B160" t="s">
        <v>674</v>
      </c>
      <c r="C160" t="s">
        <v>209</v>
      </c>
      <c r="D160" t="s">
        <v>675</v>
      </c>
    </row>
    <row r="161" spans="1:4" x14ac:dyDescent="0.3">
      <c r="A161" t="s">
        <v>1008</v>
      </c>
      <c r="B161" t="s">
        <v>676</v>
      </c>
      <c r="C161" t="s">
        <v>115</v>
      </c>
      <c r="D161" t="s">
        <v>675</v>
      </c>
    </row>
    <row r="162" spans="1:4" x14ac:dyDescent="0.3">
      <c r="A162" t="s">
        <v>1008</v>
      </c>
      <c r="B162" t="s">
        <v>676</v>
      </c>
      <c r="C162" t="s">
        <v>206</v>
      </c>
      <c r="D162" t="s">
        <v>675</v>
      </c>
    </row>
    <row r="163" spans="1:4" x14ac:dyDescent="0.3">
      <c r="A163" t="s">
        <v>1008</v>
      </c>
      <c r="B163" t="s">
        <v>1012</v>
      </c>
      <c r="C163" t="s">
        <v>46</v>
      </c>
      <c r="D163" t="s">
        <v>966</v>
      </c>
    </row>
    <row r="164" spans="1:4" x14ac:dyDescent="0.3">
      <c r="A164" t="s">
        <v>1008</v>
      </c>
      <c r="B164" t="s">
        <v>1013</v>
      </c>
      <c r="C164" t="s">
        <v>43</v>
      </c>
      <c r="D164" t="s">
        <v>966</v>
      </c>
    </row>
    <row r="165" spans="1:4" x14ac:dyDescent="0.3">
      <c r="A165" t="s">
        <v>1008</v>
      </c>
      <c r="B165" t="s">
        <v>677</v>
      </c>
      <c r="C165" t="s">
        <v>118</v>
      </c>
      <c r="D165" t="s">
        <v>675</v>
      </c>
    </row>
    <row r="166" spans="1:4" x14ac:dyDescent="0.3">
      <c r="A166" t="s">
        <v>1008</v>
      </c>
      <c r="B166" t="s">
        <v>677</v>
      </c>
      <c r="C166" t="s">
        <v>218</v>
      </c>
      <c r="D166" t="s">
        <v>675</v>
      </c>
    </row>
    <row r="167" spans="1:4" x14ac:dyDescent="0.3">
      <c r="A167" t="s">
        <v>1008</v>
      </c>
      <c r="B167" t="s">
        <v>682</v>
      </c>
      <c r="C167" t="s">
        <v>133</v>
      </c>
      <c r="D167" t="s">
        <v>675</v>
      </c>
    </row>
    <row r="168" spans="1:4" x14ac:dyDescent="0.3">
      <c r="A168" t="s">
        <v>1008</v>
      </c>
      <c r="B168" t="s">
        <v>682</v>
      </c>
      <c r="C168" t="s">
        <v>227</v>
      </c>
      <c r="D168" t="s">
        <v>675</v>
      </c>
    </row>
    <row r="169" spans="1:4" x14ac:dyDescent="0.3">
      <c r="A169" t="s">
        <v>1008</v>
      </c>
      <c r="B169" t="s">
        <v>681</v>
      </c>
      <c r="C169" t="s">
        <v>130</v>
      </c>
      <c r="D169" t="s">
        <v>675</v>
      </c>
    </row>
    <row r="170" spans="1:4" x14ac:dyDescent="0.3">
      <c r="A170" t="s">
        <v>1008</v>
      </c>
      <c r="B170" t="s">
        <v>681</v>
      </c>
      <c r="C170" t="s">
        <v>224</v>
      </c>
      <c r="D170" t="s">
        <v>675</v>
      </c>
    </row>
    <row r="171" spans="1:4" x14ac:dyDescent="0.3">
      <c r="A171" t="s">
        <v>1008</v>
      </c>
      <c r="B171" t="s">
        <v>678</v>
      </c>
      <c r="C171" t="s">
        <v>121</v>
      </c>
      <c r="D171" t="s">
        <v>675</v>
      </c>
    </row>
    <row r="172" spans="1:4" x14ac:dyDescent="0.3">
      <c r="A172" t="s">
        <v>1008</v>
      </c>
      <c r="B172" t="s">
        <v>678</v>
      </c>
      <c r="C172" t="s">
        <v>215</v>
      </c>
      <c r="D172" t="s">
        <v>675</v>
      </c>
    </row>
    <row r="173" spans="1:4" x14ac:dyDescent="0.3">
      <c r="A173" t="s">
        <v>1008</v>
      </c>
      <c r="B173" t="s">
        <v>679</v>
      </c>
      <c r="C173" t="s">
        <v>124</v>
      </c>
      <c r="D173" t="s">
        <v>675</v>
      </c>
    </row>
    <row r="174" spans="1:4" x14ac:dyDescent="0.3">
      <c r="A174" t="s">
        <v>1008</v>
      </c>
      <c r="B174" t="s">
        <v>679</v>
      </c>
      <c r="C174" t="s">
        <v>212</v>
      </c>
      <c r="D174" t="s">
        <v>675</v>
      </c>
    </row>
    <row r="175" spans="1:4" x14ac:dyDescent="0.3">
      <c r="A175" t="s">
        <v>1008</v>
      </c>
      <c r="B175" t="s">
        <v>1009</v>
      </c>
      <c r="C175" t="s">
        <v>34</v>
      </c>
      <c r="D175" t="s">
        <v>966</v>
      </c>
    </row>
    <row r="176" spans="1:4" x14ac:dyDescent="0.3">
      <c r="A176" t="s">
        <v>1008</v>
      </c>
      <c r="B176" t="s">
        <v>1010</v>
      </c>
      <c r="C176" t="s">
        <v>30</v>
      </c>
      <c r="D176" t="s">
        <v>966</v>
      </c>
    </row>
    <row r="177" spans="1:4" x14ac:dyDescent="0.3">
      <c r="A177" t="s">
        <v>1008</v>
      </c>
      <c r="B177" t="s">
        <v>680</v>
      </c>
      <c r="C177" t="s">
        <v>127</v>
      </c>
      <c r="D177" t="s">
        <v>675</v>
      </c>
    </row>
    <row r="178" spans="1:4" x14ac:dyDescent="0.3">
      <c r="A178" t="s">
        <v>1008</v>
      </c>
      <c r="B178" t="s">
        <v>680</v>
      </c>
      <c r="C178" t="s">
        <v>221</v>
      </c>
      <c r="D178" t="s">
        <v>675</v>
      </c>
    </row>
    <row r="179" spans="1:4" x14ac:dyDescent="0.3">
      <c r="A179" t="s">
        <v>1008</v>
      </c>
      <c r="B179" t="s">
        <v>1011</v>
      </c>
      <c r="C179" t="s">
        <v>40</v>
      </c>
      <c r="D179" t="s">
        <v>966</v>
      </c>
    </row>
    <row r="180" spans="1:4" x14ac:dyDescent="0.3">
      <c r="A180" t="s">
        <v>1026</v>
      </c>
      <c r="B180" t="s">
        <v>1045</v>
      </c>
      <c r="C180" t="s">
        <v>70</v>
      </c>
      <c r="D180" t="s">
        <v>703</v>
      </c>
    </row>
    <row r="181" spans="1:4" x14ac:dyDescent="0.3">
      <c r="A181" t="s">
        <v>1026</v>
      </c>
      <c r="B181" t="s">
        <v>1045</v>
      </c>
      <c r="C181" t="s">
        <v>639</v>
      </c>
      <c r="D181" t="s">
        <v>703</v>
      </c>
    </row>
    <row r="182" spans="1:4" x14ac:dyDescent="0.3">
      <c r="A182" t="s">
        <v>1026</v>
      </c>
      <c r="B182" t="s">
        <v>1051</v>
      </c>
      <c r="C182" t="s">
        <v>67</v>
      </c>
      <c r="D182" t="s">
        <v>703</v>
      </c>
    </row>
    <row r="183" spans="1:4" x14ac:dyDescent="0.3">
      <c r="A183" t="s">
        <v>1026</v>
      </c>
      <c r="B183" t="s">
        <v>1051</v>
      </c>
      <c r="C183" t="s">
        <v>637</v>
      </c>
      <c r="D183" t="s">
        <v>703</v>
      </c>
    </row>
    <row r="184" spans="1:4" x14ac:dyDescent="0.3">
      <c r="A184" t="s">
        <v>1026</v>
      </c>
      <c r="B184" t="s">
        <v>1048</v>
      </c>
      <c r="C184" t="s">
        <v>623</v>
      </c>
      <c r="D184" t="s">
        <v>703</v>
      </c>
    </row>
    <row r="185" spans="1:4" x14ac:dyDescent="0.3">
      <c r="A185" t="s">
        <v>1026</v>
      </c>
      <c r="B185" t="s">
        <v>1052</v>
      </c>
      <c r="C185" t="s">
        <v>621</v>
      </c>
      <c r="D185" t="s">
        <v>703</v>
      </c>
    </row>
    <row r="186" spans="1:4" x14ac:dyDescent="0.3">
      <c r="A186" t="s">
        <v>1026</v>
      </c>
      <c r="B186" t="s">
        <v>1049</v>
      </c>
      <c r="C186" t="s">
        <v>627</v>
      </c>
      <c r="D186" t="s">
        <v>703</v>
      </c>
    </row>
    <row r="187" spans="1:4" x14ac:dyDescent="0.3">
      <c r="A187" t="s">
        <v>1026</v>
      </c>
      <c r="B187" t="s">
        <v>1053</v>
      </c>
      <c r="C187" t="s">
        <v>625</v>
      </c>
      <c r="D187" t="s">
        <v>703</v>
      </c>
    </row>
    <row r="188" spans="1:4" x14ac:dyDescent="0.3">
      <c r="A188" t="s">
        <v>1026</v>
      </c>
      <c r="B188" t="s">
        <v>1050</v>
      </c>
      <c r="C188" t="s">
        <v>631</v>
      </c>
      <c r="D188" t="s">
        <v>703</v>
      </c>
    </row>
    <row r="189" spans="1:4" x14ac:dyDescent="0.3">
      <c r="A189" t="s">
        <v>1026</v>
      </c>
      <c r="B189" t="s">
        <v>1054</v>
      </c>
      <c r="C189" t="s">
        <v>629</v>
      </c>
      <c r="D189" t="s">
        <v>703</v>
      </c>
    </row>
    <row r="190" spans="1:4" x14ac:dyDescent="0.3">
      <c r="A190" t="s">
        <v>1026</v>
      </c>
      <c r="B190" t="s">
        <v>1046</v>
      </c>
      <c r="C190" t="s">
        <v>85</v>
      </c>
      <c r="D190" t="s">
        <v>703</v>
      </c>
    </row>
    <row r="191" spans="1:4" x14ac:dyDescent="0.3">
      <c r="A191" t="s">
        <v>1026</v>
      </c>
      <c r="B191" t="s">
        <v>1047</v>
      </c>
      <c r="C191" t="s">
        <v>82</v>
      </c>
      <c r="D191" t="s">
        <v>703</v>
      </c>
    </row>
    <row r="192" spans="1:4" x14ac:dyDescent="0.3">
      <c r="A192" t="s">
        <v>1026</v>
      </c>
      <c r="B192" t="s">
        <v>1027</v>
      </c>
      <c r="C192" t="s">
        <v>633</v>
      </c>
      <c r="D192" t="s">
        <v>703</v>
      </c>
    </row>
    <row r="193" spans="1:4" x14ac:dyDescent="0.3">
      <c r="A193" t="s">
        <v>1026</v>
      </c>
      <c r="B193" t="s">
        <v>1027</v>
      </c>
      <c r="C193" t="s">
        <v>263</v>
      </c>
      <c r="D193" t="s">
        <v>703</v>
      </c>
    </row>
    <row r="194" spans="1:4" x14ac:dyDescent="0.3">
      <c r="A194" t="s">
        <v>1026</v>
      </c>
      <c r="B194" t="s">
        <v>1028</v>
      </c>
      <c r="C194" t="s">
        <v>635</v>
      </c>
      <c r="D194" t="s">
        <v>703</v>
      </c>
    </row>
    <row r="195" spans="1:4" x14ac:dyDescent="0.3">
      <c r="A195" t="s">
        <v>1026</v>
      </c>
      <c r="B195" t="s">
        <v>1028</v>
      </c>
      <c r="C195" t="s">
        <v>266</v>
      </c>
      <c r="D195" t="s">
        <v>703</v>
      </c>
    </row>
    <row r="196" spans="1:4" x14ac:dyDescent="0.3">
      <c r="A196" t="s">
        <v>1026</v>
      </c>
      <c r="B196" t="s">
        <v>1036</v>
      </c>
      <c r="C196" t="s">
        <v>103</v>
      </c>
      <c r="D196" t="s">
        <v>703</v>
      </c>
    </row>
    <row r="197" spans="1:4" x14ac:dyDescent="0.3">
      <c r="A197" t="s">
        <v>1026</v>
      </c>
      <c r="B197" t="s">
        <v>1036</v>
      </c>
      <c r="C197" t="s">
        <v>254</v>
      </c>
      <c r="D197" t="s">
        <v>703</v>
      </c>
    </row>
    <row r="198" spans="1:4" x14ac:dyDescent="0.3">
      <c r="A198" t="s">
        <v>1026</v>
      </c>
      <c r="B198" t="s">
        <v>1036</v>
      </c>
      <c r="C198" t="s">
        <v>285</v>
      </c>
      <c r="D198" t="s">
        <v>703</v>
      </c>
    </row>
    <row r="199" spans="1:4" x14ac:dyDescent="0.3">
      <c r="A199" t="s">
        <v>1026</v>
      </c>
      <c r="B199" t="s">
        <v>1037</v>
      </c>
      <c r="C199" t="s">
        <v>106</v>
      </c>
      <c r="D199" t="s">
        <v>703</v>
      </c>
    </row>
    <row r="200" spans="1:4" x14ac:dyDescent="0.3">
      <c r="A200" t="s">
        <v>1026</v>
      </c>
      <c r="B200" t="s">
        <v>1037</v>
      </c>
      <c r="C200" t="s">
        <v>257</v>
      </c>
      <c r="D200" t="s">
        <v>703</v>
      </c>
    </row>
    <row r="201" spans="1:4" x14ac:dyDescent="0.3">
      <c r="A201" t="s">
        <v>1026</v>
      </c>
      <c r="B201" t="s">
        <v>1037</v>
      </c>
      <c r="C201" t="s">
        <v>288</v>
      </c>
      <c r="D201" t="s">
        <v>703</v>
      </c>
    </row>
    <row r="202" spans="1:4" x14ac:dyDescent="0.3">
      <c r="A202" t="s">
        <v>1026</v>
      </c>
      <c r="B202" t="s">
        <v>1038</v>
      </c>
      <c r="C202" t="s">
        <v>656</v>
      </c>
      <c r="D202" t="s">
        <v>703</v>
      </c>
    </row>
    <row r="203" spans="1:4" x14ac:dyDescent="0.3">
      <c r="A203" t="s">
        <v>1026</v>
      </c>
      <c r="B203" t="s">
        <v>1039</v>
      </c>
      <c r="C203" t="s">
        <v>653</v>
      </c>
      <c r="D203" t="s">
        <v>703</v>
      </c>
    </row>
    <row r="204" spans="1:4" x14ac:dyDescent="0.3">
      <c r="A204" t="s">
        <v>1026</v>
      </c>
      <c r="B204" t="s">
        <v>1043</v>
      </c>
      <c r="C204" t="s">
        <v>97</v>
      </c>
      <c r="D204" t="s">
        <v>1044</v>
      </c>
    </row>
    <row r="205" spans="1:4" x14ac:dyDescent="0.3">
      <c r="A205" t="s">
        <v>1026</v>
      </c>
      <c r="B205" t="s">
        <v>1043</v>
      </c>
      <c r="C205" t="s">
        <v>248</v>
      </c>
      <c r="D205" t="s">
        <v>1044</v>
      </c>
    </row>
    <row r="206" spans="1:4" x14ac:dyDescent="0.3">
      <c r="A206" t="s">
        <v>1026</v>
      </c>
      <c r="B206" t="s">
        <v>1043</v>
      </c>
      <c r="C206" t="s">
        <v>279</v>
      </c>
      <c r="D206" t="s">
        <v>1044</v>
      </c>
    </row>
    <row r="207" spans="1:4" x14ac:dyDescent="0.3">
      <c r="A207" t="s">
        <v>1026</v>
      </c>
      <c r="B207" t="s">
        <v>1040</v>
      </c>
      <c r="C207" t="s">
        <v>647</v>
      </c>
      <c r="D207" t="s">
        <v>703</v>
      </c>
    </row>
    <row r="208" spans="1:4" x14ac:dyDescent="0.3">
      <c r="A208" t="s">
        <v>1026</v>
      </c>
      <c r="B208" t="s">
        <v>1041</v>
      </c>
      <c r="C208" t="s">
        <v>109</v>
      </c>
      <c r="D208" t="s">
        <v>703</v>
      </c>
    </row>
    <row r="209" spans="1:4" x14ac:dyDescent="0.3">
      <c r="A209" t="s">
        <v>1026</v>
      </c>
      <c r="B209" t="s">
        <v>1041</v>
      </c>
      <c r="C209" t="s">
        <v>260</v>
      </c>
      <c r="D209" t="s">
        <v>703</v>
      </c>
    </row>
    <row r="210" spans="1:4" x14ac:dyDescent="0.3">
      <c r="A210" t="s">
        <v>1026</v>
      </c>
      <c r="B210" t="s">
        <v>1041</v>
      </c>
      <c r="C210" t="s">
        <v>291</v>
      </c>
      <c r="D210" t="s">
        <v>703</v>
      </c>
    </row>
    <row r="211" spans="1:4" x14ac:dyDescent="0.3">
      <c r="A211" t="s">
        <v>1026</v>
      </c>
      <c r="B211" t="s">
        <v>1042</v>
      </c>
      <c r="C211" t="s">
        <v>100</v>
      </c>
      <c r="D211" t="s">
        <v>703</v>
      </c>
    </row>
    <row r="212" spans="1:4" x14ac:dyDescent="0.3">
      <c r="A212" t="s">
        <v>1026</v>
      </c>
      <c r="B212" t="s">
        <v>1042</v>
      </c>
      <c r="C212" t="s">
        <v>251</v>
      </c>
      <c r="D212" t="s">
        <v>703</v>
      </c>
    </row>
    <row r="213" spans="1:4" x14ac:dyDescent="0.3">
      <c r="A213" t="s">
        <v>1026</v>
      </c>
      <c r="B213" t="s">
        <v>1042</v>
      </c>
      <c r="C213" t="s">
        <v>282</v>
      </c>
      <c r="D213" t="s">
        <v>703</v>
      </c>
    </row>
    <row r="214" spans="1:4" x14ac:dyDescent="0.3">
      <c r="A214" t="s">
        <v>1026</v>
      </c>
      <c r="B214" t="s">
        <v>1029</v>
      </c>
      <c r="C214" t="s">
        <v>88</v>
      </c>
      <c r="D214" t="s">
        <v>703</v>
      </c>
    </row>
    <row r="215" spans="1:4" x14ac:dyDescent="0.3">
      <c r="A215" t="s">
        <v>1026</v>
      </c>
      <c r="B215" t="s">
        <v>1029</v>
      </c>
      <c r="C215" t="s">
        <v>142</v>
      </c>
      <c r="D215" t="s">
        <v>703</v>
      </c>
    </row>
    <row r="216" spans="1:4" x14ac:dyDescent="0.3">
      <c r="A216" t="s">
        <v>1026</v>
      </c>
      <c r="B216" t="s">
        <v>1029</v>
      </c>
      <c r="C216" t="s">
        <v>239</v>
      </c>
      <c r="D216" t="s">
        <v>703</v>
      </c>
    </row>
    <row r="217" spans="1:4" x14ac:dyDescent="0.3">
      <c r="A217" t="s">
        <v>1026</v>
      </c>
      <c r="B217" t="s">
        <v>1030</v>
      </c>
      <c r="C217" t="s">
        <v>91</v>
      </c>
      <c r="D217" t="s">
        <v>703</v>
      </c>
    </row>
    <row r="218" spans="1:4" x14ac:dyDescent="0.3">
      <c r="A218" t="s">
        <v>1026</v>
      </c>
      <c r="B218" t="s">
        <v>1030</v>
      </c>
      <c r="C218" t="s">
        <v>145</v>
      </c>
      <c r="D218" t="s">
        <v>703</v>
      </c>
    </row>
    <row r="219" spans="1:4" x14ac:dyDescent="0.3">
      <c r="A219" t="s">
        <v>1026</v>
      </c>
      <c r="B219" t="s">
        <v>1030</v>
      </c>
      <c r="C219" t="s">
        <v>242</v>
      </c>
      <c r="D219" t="s">
        <v>703</v>
      </c>
    </row>
    <row r="220" spans="1:4" x14ac:dyDescent="0.3">
      <c r="A220" t="s">
        <v>1026</v>
      </c>
      <c r="B220" t="s">
        <v>1031</v>
      </c>
      <c r="C220" t="s">
        <v>644</v>
      </c>
      <c r="D220" t="s">
        <v>703</v>
      </c>
    </row>
    <row r="221" spans="1:4" x14ac:dyDescent="0.3">
      <c r="A221" t="s">
        <v>1026</v>
      </c>
      <c r="B221" t="s">
        <v>1032</v>
      </c>
      <c r="C221" t="s">
        <v>641</v>
      </c>
      <c r="D221" t="s">
        <v>703</v>
      </c>
    </row>
    <row r="222" spans="1:4" x14ac:dyDescent="0.3">
      <c r="A222" t="s">
        <v>1026</v>
      </c>
      <c r="B222" t="s">
        <v>1033</v>
      </c>
      <c r="C222" t="s">
        <v>97</v>
      </c>
      <c r="D222" t="s">
        <v>703</v>
      </c>
    </row>
    <row r="223" spans="1:4" x14ac:dyDescent="0.3">
      <c r="A223" t="s">
        <v>1026</v>
      </c>
      <c r="B223" t="s">
        <v>1033</v>
      </c>
      <c r="C223" t="s">
        <v>248</v>
      </c>
      <c r="D223" t="s">
        <v>703</v>
      </c>
    </row>
    <row r="224" spans="1:4" x14ac:dyDescent="0.3">
      <c r="A224" t="s">
        <v>1026</v>
      </c>
      <c r="B224" t="s">
        <v>1033</v>
      </c>
      <c r="C224" t="s">
        <v>279</v>
      </c>
      <c r="D224" t="s">
        <v>703</v>
      </c>
    </row>
    <row r="225" spans="1:4" x14ac:dyDescent="0.3">
      <c r="A225" t="s">
        <v>1026</v>
      </c>
      <c r="B225" t="s">
        <v>1034</v>
      </c>
      <c r="C225" t="s">
        <v>94</v>
      </c>
      <c r="D225" t="s">
        <v>703</v>
      </c>
    </row>
    <row r="226" spans="1:4" x14ac:dyDescent="0.3">
      <c r="A226" t="s">
        <v>1026</v>
      </c>
      <c r="B226" t="s">
        <v>1034</v>
      </c>
      <c r="C226" t="s">
        <v>245</v>
      </c>
      <c r="D226" t="s">
        <v>703</v>
      </c>
    </row>
    <row r="227" spans="1:4" x14ac:dyDescent="0.3">
      <c r="A227" t="s">
        <v>1026</v>
      </c>
      <c r="B227" t="s">
        <v>1034</v>
      </c>
      <c r="C227" t="s">
        <v>275</v>
      </c>
      <c r="D227" t="s">
        <v>703</v>
      </c>
    </row>
    <row r="228" spans="1:4" x14ac:dyDescent="0.3">
      <c r="A228" t="s">
        <v>1026</v>
      </c>
      <c r="B228" t="s">
        <v>1035</v>
      </c>
      <c r="C228" t="s">
        <v>650</v>
      </c>
      <c r="D228" t="s">
        <v>703</v>
      </c>
    </row>
    <row r="229" spans="1:4" x14ac:dyDescent="0.3">
      <c r="A229" t="s">
        <v>1055</v>
      </c>
      <c r="B229" t="s">
        <v>1056</v>
      </c>
      <c r="C229" t="s">
        <v>21</v>
      </c>
      <c r="D229" t="s">
        <v>972</v>
      </c>
    </row>
    <row r="230" spans="1:4" x14ac:dyDescent="0.3">
      <c r="A230" t="s">
        <v>1055</v>
      </c>
      <c r="B230" t="s">
        <v>1056</v>
      </c>
      <c r="C230" t="s">
        <v>58</v>
      </c>
      <c r="D230" t="s">
        <v>675</v>
      </c>
    </row>
    <row r="231" spans="1:4" x14ac:dyDescent="0.3">
      <c r="A231" t="s">
        <v>1055</v>
      </c>
      <c r="B231" t="s">
        <v>1056</v>
      </c>
      <c r="C231" t="s">
        <v>623</v>
      </c>
      <c r="D231" t="s">
        <v>686</v>
      </c>
    </row>
    <row r="232" spans="1:4" x14ac:dyDescent="0.3">
      <c r="A232" t="s">
        <v>1180</v>
      </c>
      <c r="B232" t="s">
        <v>1182</v>
      </c>
      <c r="C232" t="s">
        <v>619</v>
      </c>
      <c r="D232" t="s">
        <v>966</v>
      </c>
    </row>
    <row r="233" spans="1:4" x14ac:dyDescent="0.3">
      <c r="A233" t="s">
        <v>1180</v>
      </c>
      <c r="B233" t="s">
        <v>1182</v>
      </c>
      <c r="C233" t="s">
        <v>639</v>
      </c>
      <c r="D233" t="s">
        <v>966</v>
      </c>
    </row>
    <row r="234" spans="1:4" x14ac:dyDescent="0.3">
      <c r="A234" t="s">
        <v>1180</v>
      </c>
      <c r="B234" t="s">
        <v>1182</v>
      </c>
      <c r="C234" t="s">
        <v>203</v>
      </c>
      <c r="D234" t="s">
        <v>675</v>
      </c>
    </row>
    <row r="235" spans="1:4" x14ac:dyDescent="0.3">
      <c r="A235" t="s">
        <v>1180</v>
      </c>
      <c r="B235" t="s">
        <v>1182</v>
      </c>
      <c r="C235" t="s">
        <v>304</v>
      </c>
      <c r="D235" t="s">
        <v>971</v>
      </c>
    </row>
    <row r="236" spans="1:4" x14ac:dyDescent="0.3">
      <c r="A236" t="s">
        <v>1180</v>
      </c>
      <c r="B236" t="s">
        <v>1181</v>
      </c>
      <c r="C236" t="s">
        <v>617</v>
      </c>
      <c r="D236" t="s">
        <v>966</v>
      </c>
    </row>
    <row r="237" spans="1:4" x14ac:dyDescent="0.3">
      <c r="A237" t="s">
        <v>1180</v>
      </c>
      <c r="B237" t="s">
        <v>1181</v>
      </c>
      <c r="C237" t="s">
        <v>637</v>
      </c>
      <c r="D237" t="s">
        <v>966</v>
      </c>
    </row>
    <row r="238" spans="1:4" x14ac:dyDescent="0.3">
      <c r="A238" t="s">
        <v>1180</v>
      </c>
      <c r="B238" t="s">
        <v>1181</v>
      </c>
      <c r="C238" t="s">
        <v>200</v>
      </c>
      <c r="D238" t="s">
        <v>675</v>
      </c>
    </row>
    <row r="239" spans="1:4" x14ac:dyDescent="0.3">
      <c r="A239" t="s">
        <v>1180</v>
      </c>
      <c r="B239" t="s">
        <v>1181</v>
      </c>
      <c r="C239" t="s">
        <v>301</v>
      </c>
      <c r="D239" t="s">
        <v>971</v>
      </c>
    </row>
    <row r="240" spans="1:4" x14ac:dyDescent="0.3">
      <c r="A240" t="s">
        <v>1183</v>
      </c>
      <c r="B240" t="s">
        <v>1185</v>
      </c>
      <c r="C240" t="s">
        <v>27</v>
      </c>
      <c r="D240" t="s">
        <v>32</v>
      </c>
    </row>
    <row r="241" spans="1:4" x14ac:dyDescent="0.3">
      <c r="A241" t="s">
        <v>1183</v>
      </c>
      <c r="B241" t="s">
        <v>1185</v>
      </c>
      <c r="C241" t="s">
        <v>64</v>
      </c>
      <c r="D241" t="s">
        <v>972</v>
      </c>
    </row>
    <row r="242" spans="1:4" x14ac:dyDescent="0.3">
      <c r="A242" t="s">
        <v>1183</v>
      </c>
      <c r="B242" t="s">
        <v>1185</v>
      </c>
      <c r="C242" t="s">
        <v>127</v>
      </c>
      <c r="D242" t="s">
        <v>972</v>
      </c>
    </row>
    <row r="243" spans="1:4" x14ac:dyDescent="0.3">
      <c r="A243" t="s">
        <v>1183</v>
      </c>
      <c r="B243" t="s">
        <v>1185</v>
      </c>
      <c r="C243" t="s">
        <v>179</v>
      </c>
      <c r="D243" t="s">
        <v>675</v>
      </c>
    </row>
    <row r="244" spans="1:4" x14ac:dyDescent="0.3">
      <c r="A244" t="s">
        <v>1183</v>
      </c>
      <c r="B244" t="s">
        <v>1184</v>
      </c>
      <c r="C244" t="s">
        <v>24</v>
      </c>
      <c r="D244" t="s">
        <v>32</v>
      </c>
    </row>
    <row r="245" spans="1:4" x14ac:dyDescent="0.3">
      <c r="A245" t="s">
        <v>1183</v>
      </c>
      <c r="B245" t="s">
        <v>1184</v>
      </c>
      <c r="C245" t="s">
        <v>61</v>
      </c>
      <c r="D245" t="s">
        <v>972</v>
      </c>
    </row>
    <row r="246" spans="1:4" x14ac:dyDescent="0.3">
      <c r="A246" t="s">
        <v>1183</v>
      </c>
      <c r="B246" t="s">
        <v>1184</v>
      </c>
      <c r="C246" t="s">
        <v>124</v>
      </c>
      <c r="D246" t="s">
        <v>972</v>
      </c>
    </row>
    <row r="247" spans="1:4" x14ac:dyDescent="0.3">
      <c r="A247" t="s">
        <v>1183</v>
      </c>
      <c r="B247" t="s">
        <v>1184</v>
      </c>
      <c r="C247" t="s">
        <v>176</v>
      </c>
      <c r="D247" t="s">
        <v>675</v>
      </c>
    </row>
    <row r="248" spans="1:4" x14ac:dyDescent="0.3">
      <c r="A248" t="s">
        <v>1186</v>
      </c>
      <c r="B248" t="s">
        <v>1187</v>
      </c>
      <c r="C248" t="s">
        <v>52</v>
      </c>
      <c r="D248" t="s">
        <v>703</v>
      </c>
    </row>
    <row r="249" spans="1:4" x14ac:dyDescent="0.3">
      <c r="A249" t="s">
        <v>1186</v>
      </c>
      <c r="B249" t="s">
        <v>1187</v>
      </c>
      <c r="C249" t="s">
        <v>64</v>
      </c>
      <c r="D249" t="s">
        <v>703</v>
      </c>
    </row>
    <row r="250" spans="1:4" x14ac:dyDescent="0.3">
      <c r="A250" t="s">
        <v>1186</v>
      </c>
      <c r="B250" t="s">
        <v>1187</v>
      </c>
      <c r="C250" t="s">
        <v>260</v>
      </c>
      <c r="D250" t="s">
        <v>1044</v>
      </c>
    </row>
    <row r="251" spans="1:4" x14ac:dyDescent="0.3">
      <c r="A251" t="s">
        <v>1186</v>
      </c>
      <c r="B251" t="s">
        <v>1188</v>
      </c>
      <c r="C251" t="s">
        <v>49</v>
      </c>
      <c r="D251" t="s">
        <v>703</v>
      </c>
    </row>
    <row r="252" spans="1:4" x14ac:dyDescent="0.3">
      <c r="A252" t="s">
        <v>1186</v>
      </c>
      <c r="B252" t="s">
        <v>1188</v>
      </c>
      <c r="C252" t="s">
        <v>61</v>
      </c>
      <c r="D252" t="s">
        <v>703</v>
      </c>
    </row>
    <row r="253" spans="1:4" x14ac:dyDescent="0.3">
      <c r="A253" t="s">
        <v>1186</v>
      </c>
      <c r="B253" t="s">
        <v>1188</v>
      </c>
      <c r="C253" t="s">
        <v>257</v>
      </c>
      <c r="D253" t="s">
        <v>1044</v>
      </c>
    </row>
    <row r="254" spans="1:4" x14ac:dyDescent="0.3">
      <c r="A254" t="s">
        <v>1057</v>
      </c>
      <c r="B254" t="s">
        <v>1058</v>
      </c>
      <c r="C254" t="s">
        <v>148</v>
      </c>
      <c r="D254" t="s">
        <v>971</v>
      </c>
    </row>
    <row r="255" spans="1:4" x14ac:dyDescent="0.3">
      <c r="A255" t="s">
        <v>1057</v>
      </c>
      <c r="B255" t="s">
        <v>1059</v>
      </c>
      <c r="C255" t="s">
        <v>152</v>
      </c>
      <c r="D255" t="s">
        <v>971</v>
      </c>
    </row>
    <row r="256" spans="1:4" x14ac:dyDescent="0.3">
      <c r="A256" t="s">
        <v>1057</v>
      </c>
      <c r="B256" t="s">
        <v>1060</v>
      </c>
      <c r="C256" t="s">
        <v>155</v>
      </c>
      <c r="D256" t="s">
        <v>971</v>
      </c>
    </row>
    <row r="257" spans="1:4" x14ac:dyDescent="0.3">
      <c r="A257" t="s">
        <v>1057</v>
      </c>
      <c r="B257" t="s">
        <v>1061</v>
      </c>
      <c r="C257" t="s">
        <v>158</v>
      </c>
      <c r="D257" t="s">
        <v>971</v>
      </c>
    </row>
    <row r="258" spans="1:4" x14ac:dyDescent="0.3">
      <c r="A258" t="s">
        <v>1057</v>
      </c>
      <c r="B258" t="s">
        <v>1062</v>
      </c>
      <c r="C258" t="s">
        <v>161</v>
      </c>
      <c r="D258" t="s">
        <v>971</v>
      </c>
    </row>
    <row r="259" spans="1:4" x14ac:dyDescent="0.3">
      <c r="A259" t="s">
        <v>1057</v>
      </c>
      <c r="B259" t="s">
        <v>1063</v>
      </c>
      <c r="C259" t="s">
        <v>164</v>
      </c>
      <c r="D259" t="s">
        <v>971</v>
      </c>
    </row>
    <row r="260" spans="1:4" x14ac:dyDescent="0.3">
      <c r="A260" t="s">
        <v>1057</v>
      </c>
      <c r="B260" t="s">
        <v>1064</v>
      </c>
      <c r="C260" t="s">
        <v>167</v>
      </c>
      <c r="D260" t="s">
        <v>971</v>
      </c>
    </row>
    <row r="261" spans="1:4" x14ac:dyDescent="0.3">
      <c r="A261" t="s">
        <v>1057</v>
      </c>
      <c r="B261" t="s">
        <v>1065</v>
      </c>
      <c r="C261" t="s">
        <v>170</v>
      </c>
      <c r="D261" t="s">
        <v>971</v>
      </c>
    </row>
    <row r="262" spans="1:4" x14ac:dyDescent="0.3">
      <c r="A262" t="s">
        <v>1057</v>
      </c>
      <c r="B262" t="s">
        <v>1066</v>
      </c>
      <c r="C262" t="s">
        <v>173</v>
      </c>
      <c r="D262" t="s">
        <v>971</v>
      </c>
    </row>
    <row r="263" spans="1:4" x14ac:dyDescent="0.3">
      <c r="A263" t="s">
        <v>1057</v>
      </c>
      <c r="B263" t="s">
        <v>1067</v>
      </c>
      <c r="C263" t="s">
        <v>176</v>
      </c>
      <c r="D263" t="s">
        <v>971</v>
      </c>
    </row>
    <row r="264" spans="1:4" x14ac:dyDescent="0.3">
      <c r="A264" t="s">
        <v>1057</v>
      </c>
      <c r="B264" t="s">
        <v>1068</v>
      </c>
      <c r="C264" t="s">
        <v>179</v>
      </c>
      <c r="D264" t="s">
        <v>971</v>
      </c>
    </row>
    <row r="265" spans="1:4" x14ac:dyDescent="0.3">
      <c r="A265" t="s">
        <v>1057</v>
      </c>
      <c r="B265" t="s">
        <v>1069</v>
      </c>
      <c r="C265" t="s">
        <v>182</v>
      </c>
      <c r="D265" t="s">
        <v>971</v>
      </c>
    </row>
    <row r="266" spans="1:4" x14ac:dyDescent="0.3">
      <c r="A266" t="s">
        <v>1057</v>
      </c>
      <c r="B266" t="s">
        <v>1070</v>
      </c>
      <c r="C266" t="s">
        <v>227</v>
      </c>
      <c r="D266" t="s">
        <v>971</v>
      </c>
    </row>
    <row r="267" spans="1:4" x14ac:dyDescent="0.3">
      <c r="A267" t="s">
        <v>1057</v>
      </c>
      <c r="B267" t="s">
        <v>1071</v>
      </c>
      <c r="C267" t="s">
        <v>230</v>
      </c>
      <c r="D267" t="s">
        <v>971</v>
      </c>
    </row>
    <row r="268" spans="1:4" x14ac:dyDescent="0.3">
      <c r="A268" t="s">
        <v>1057</v>
      </c>
      <c r="B268" t="s">
        <v>1072</v>
      </c>
      <c r="C268" t="s">
        <v>233</v>
      </c>
      <c r="D268" t="s">
        <v>971</v>
      </c>
    </row>
    <row r="269" spans="1:4" x14ac:dyDescent="0.3">
      <c r="A269" t="s">
        <v>1057</v>
      </c>
      <c r="B269" t="s">
        <v>1073</v>
      </c>
      <c r="C269" t="s">
        <v>236</v>
      </c>
      <c r="D269" t="s">
        <v>971</v>
      </c>
    </row>
    <row r="270" spans="1:4" x14ac:dyDescent="0.3">
      <c r="A270" t="s">
        <v>1074</v>
      </c>
      <c r="B270" t="s">
        <v>1075</v>
      </c>
      <c r="C270" t="s">
        <v>633</v>
      </c>
      <c r="D270" t="s">
        <v>971</v>
      </c>
    </row>
    <row r="271" spans="1:4" x14ac:dyDescent="0.3">
      <c r="A271" t="s">
        <v>1074</v>
      </c>
      <c r="B271" t="s">
        <v>1076</v>
      </c>
      <c r="C271" t="s">
        <v>635</v>
      </c>
      <c r="D271" t="s">
        <v>971</v>
      </c>
    </row>
    <row r="272" spans="1:4" x14ac:dyDescent="0.3">
      <c r="A272" t="s">
        <v>1074</v>
      </c>
      <c r="B272" t="s">
        <v>1077</v>
      </c>
      <c r="C272" t="s">
        <v>637</v>
      </c>
      <c r="D272" t="s">
        <v>971</v>
      </c>
    </row>
    <row r="273" spans="1:4" x14ac:dyDescent="0.3">
      <c r="A273" t="s">
        <v>1074</v>
      </c>
      <c r="B273" t="s">
        <v>1078</v>
      </c>
      <c r="C273" t="s">
        <v>639</v>
      </c>
      <c r="D273" t="s">
        <v>971</v>
      </c>
    </row>
    <row r="274" spans="1:4" x14ac:dyDescent="0.3">
      <c r="A274" t="s">
        <v>1074</v>
      </c>
      <c r="B274" t="s">
        <v>1079</v>
      </c>
      <c r="C274" t="s">
        <v>641</v>
      </c>
      <c r="D274" t="s">
        <v>971</v>
      </c>
    </row>
    <row r="275" spans="1:4" x14ac:dyDescent="0.3">
      <c r="A275" t="s">
        <v>1074</v>
      </c>
      <c r="B275" t="s">
        <v>1080</v>
      </c>
      <c r="C275" t="s">
        <v>644</v>
      </c>
      <c r="D275" t="s">
        <v>971</v>
      </c>
    </row>
    <row r="276" spans="1:4" x14ac:dyDescent="0.3">
      <c r="A276" t="s">
        <v>1074</v>
      </c>
      <c r="B276" t="s">
        <v>1081</v>
      </c>
      <c r="C276" t="s">
        <v>647</v>
      </c>
      <c r="D276" t="s">
        <v>971</v>
      </c>
    </row>
    <row r="277" spans="1:4" x14ac:dyDescent="0.3">
      <c r="A277" t="s">
        <v>1074</v>
      </c>
      <c r="B277" t="s">
        <v>1082</v>
      </c>
      <c r="C277" t="s">
        <v>650</v>
      </c>
      <c r="D277" t="s">
        <v>971</v>
      </c>
    </row>
    <row r="278" spans="1:4" x14ac:dyDescent="0.3">
      <c r="A278" t="s">
        <v>1074</v>
      </c>
      <c r="B278" t="s">
        <v>1083</v>
      </c>
      <c r="C278" t="s">
        <v>653</v>
      </c>
      <c r="D278" t="s">
        <v>971</v>
      </c>
    </row>
    <row r="279" spans="1:4" x14ac:dyDescent="0.3">
      <c r="A279" t="s">
        <v>1074</v>
      </c>
      <c r="B279" t="s">
        <v>1084</v>
      </c>
      <c r="C279" t="s">
        <v>656</v>
      </c>
      <c r="D279" t="s">
        <v>971</v>
      </c>
    </row>
    <row r="280" spans="1:4" x14ac:dyDescent="0.3">
      <c r="A280" t="s">
        <v>1074</v>
      </c>
      <c r="B280" t="s">
        <v>1085</v>
      </c>
      <c r="C280" t="s">
        <v>82</v>
      </c>
      <c r="D280" t="s">
        <v>971</v>
      </c>
    </row>
    <row r="281" spans="1:4" x14ac:dyDescent="0.3">
      <c r="A281" t="s">
        <v>1074</v>
      </c>
      <c r="B281" t="s">
        <v>1086</v>
      </c>
      <c r="C281" t="s">
        <v>85</v>
      </c>
      <c r="D281" t="s">
        <v>971</v>
      </c>
    </row>
    <row r="282" spans="1:4" x14ac:dyDescent="0.3">
      <c r="A282" t="s">
        <v>1074</v>
      </c>
      <c r="B282" t="s">
        <v>1087</v>
      </c>
      <c r="C282" t="s">
        <v>88</v>
      </c>
      <c r="D282" t="s">
        <v>971</v>
      </c>
    </row>
    <row r="283" spans="1:4" x14ac:dyDescent="0.3">
      <c r="A283" t="s">
        <v>1074</v>
      </c>
      <c r="B283" t="s">
        <v>1088</v>
      </c>
      <c r="C283" t="s">
        <v>91</v>
      </c>
      <c r="D283" t="s">
        <v>971</v>
      </c>
    </row>
    <row r="284" spans="1:4" x14ac:dyDescent="0.3">
      <c r="A284" t="s">
        <v>1074</v>
      </c>
      <c r="B284" t="s">
        <v>1089</v>
      </c>
      <c r="C284" t="s">
        <v>94</v>
      </c>
      <c r="D284" t="s">
        <v>971</v>
      </c>
    </row>
    <row r="285" spans="1:4" x14ac:dyDescent="0.3">
      <c r="A285" t="s">
        <v>1074</v>
      </c>
      <c r="B285" t="s">
        <v>1090</v>
      </c>
      <c r="C285" t="s">
        <v>97</v>
      </c>
      <c r="D285" t="s">
        <v>971</v>
      </c>
    </row>
    <row r="286" spans="1:4" x14ac:dyDescent="0.3">
      <c r="A286" t="s">
        <v>1074</v>
      </c>
      <c r="B286" t="s">
        <v>1091</v>
      </c>
      <c r="C286" t="s">
        <v>100</v>
      </c>
      <c r="D286" t="s">
        <v>971</v>
      </c>
    </row>
    <row r="287" spans="1:4" x14ac:dyDescent="0.3">
      <c r="A287" t="s">
        <v>1074</v>
      </c>
      <c r="B287" t="s">
        <v>1092</v>
      </c>
      <c r="C287" t="s">
        <v>103</v>
      </c>
      <c r="D287" t="s">
        <v>971</v>
      </c>
    </row>
    <row r="288" spans="1:4" x14ac:dyDescent="0.3">
      <c r="A288" t="s">
        <v>1074</v>
      </c>
      <c r="B288" t="s">
        <v>1093</v>
      </c>
      <c r="C288" t="s">
        <v>106</v>
      </c>
      <c r="D288" t="s">
        <v>971</v>
      </c>
    </row>
    <row r="289" spans="1:4" x14ac:dyDescent="0.3">
      <c r="A289" t="s">
        <v>1074</v>
      </c>
      <c r="B289" t="s">
        <v>1094</v>
      </c>
      <c r="C289" t="s">
        <v>109</v>
      </c>
      <c r="D289" t="s">
        <v>971</v>
      </c>
    </row>
    <row r="290" spans="1:4" x14ac:dyDescent="0.3">
      <c r="A290" t="s">
        <v>1074</v>
      </c>
      <c r="B290" t="s">
        <v>1095</v>
      </c>
      <c r="C290" t="s">
        <v>112</v>
      </c>
      <c r="D290" t="s">
        <v>971</v>
      </c>
    </row>
    <row r="291" spans="1:4" x14ac:dyDescent="0.3">
      <c r="A291" t="s">
        <v>1074</v>
      </c>
      <c r="B291" t="s">
        <v>1096</v>
      </c>
      <c r="C291" t="s">
        <v>115</v>
      </c>
      <c r="D291" t="s">
        <v>971</v>
      </c>
    </row>
    <row r="292" spans="1:4" x14ac:dyDescent="0.3">
      <c r="A292" t="s">
        <v>1074</v>
      </c>
      <c r="B292" t="s">
        <v>1097</v>
      </c>
      <c r="C292" t="s">
        <v>118</v>
      </c>
      <c r="D292" t="s">
        <v>971</v>
      </c>
    </row>
    <row r="293" spans="1:4" x14ac:dyDescent="0.3">
      <c r="A293" t="s">
        <v>1074</v>
      </c>
      <c r="B293" t="s">
        <v>1098</v>
      </c>
      <c r="C293" t="s">
        <v>121</v>
      </c>
      <c r="D293" t="s">
        <v>971</v>
      </c>
    </row>
    <row r="294" spans="1:4" x14ac:dyDescent="0.3">
      <c r="A294" t="s">
        <v>1074</v>
      </c>
      <c r="B294" t="s">
        <v>1099</v>
      </c>
      <c r="C294" t="s">
        <v>124</v>
      </c>
      <c r="D294" t="s">
        <v>971</v>
      </c>
    </row>
    <row r="295" spans="1:4" x14ac:dyDescent="0.3">
      <c r="A295" t="s">
        <v>1074</v>
      </c>
      <c r="B295" t="s">
        <v>1100</v>
      </c>
      <c r="C295" t="s">
        <v>127</v>
      </c>
      <c r="D295" t="s">
        <v>971</v>
      </c>
    </row>
    <row r="296" spans="1:4" x14ac:dyDescent="0.3">
      <c r="A296" t="s">
        <v>1074</v>
      </c>
      <c r="B296" t="s">
        <v>1101</v>
      </c>
      <c r="C296" t="s">
        <v>130</v>
      </c>
      <c r="D296" t="s">
        <v>971</v>
      </c>
    </row>
    <row r="297" spans="1:4" x14ac:dyDescent="0.3">
      <c r="A297" t="s">
        <v>1074</v>
      </c>
      <c r="B297" t="s">
        <v>1102</v>
      </c>
      <c r="C297" t="s">
        <v>133</v>
      </c>
      <c r="D297" t="s">
        <v>971</v>
      </c>
    </row>
    <row r="298" spans="1:4" x14ac:dyDescent="0.3">
      <c r="A298" t="s">
        <v>1074</v>
      </c>
      <c r="B298" t="s">
        <v>1103</v>
      </c>
      <c r="C298" t="s">
        <v>136</v>
      </c>
      <c r="D298" t="s">
        <v>971</v>
      </c>
    </row>
    <row r="299" spans="1:4" x14ac:dyDescent="0.3">
      <c r="A299" t="s">
        <v>1074</v>
      </c>
      <c r="B299" t="s">
        <v>1104</v>
      </c>
      <c r="C299" t="s">
        <v>139</v>
      </c>
      <c r="D299" t="s">
        <v>971</v>
      </c>
    </row>
    <row r="300" spans="1:4" x14ac:dyDescent="0.3">
      <c r="A300" t="s">
        <v>1074</v>
      </c>
      <c r="B300" t="s">
        <v>1105</v>
      </c>
      <c r="C300" t="s">
        <v>142</v>
      </c>
      <c r="D300" t="s">
        <v>971</v>
      </c>
    </row>
    <row r="301" spans="1:4" x14ac:dyDescent="0.3">
      <c r="A301" t="s">
        <v>1074</v>
      </c>
      <c r="B301" t="s">
        <v>1106</v>
      </c>
      <c r="C301" t="s">
        <v>145</v>
      </c>
      <c r="D301" t="s">
        <v>971</v>
      </c>
    </row>
    <row r="302" spans="1:4" x14ac:dyDescent="0.3">
      <c r="A302" t="s">
        <v>1107</v>
      </c>
      <c r="B302" t="s">
        <v>1108</v>
      </c>
      <c r="C302" t="s">
        <v>67</v>
      </c>
      <c r="D302" t="s">
        <v>1044</v>
      </c>
    </row>
    <row r="303" spans="1:4" x14ac:dyDescent="0.3">
      <c r="A303" t="s">
        <v>1107</v>
      </c>
      <c r="B303" t="s">
        <v>1109</v>
      </c>
      <c r="C303" t="s">
        <v>70</v>
      </c>
      <c r="D303" t="s">
        <v>1044</v>
      </c>
    </row>
    <row r="304" spans="1:4" x14ac:dyDescent="0.3">
      <c r="A304" t="s">
        <v>1107</v>
      </c>
      <c r="B304" t="s">
        <v>1110</v>
      </c>
      <c r="C304" t="s">
        <v>73</v>
      </c>
      <c r="D304" t="s">
        <v>1044</v>
      </c>
    </row>
    <row r="305" spans="1:4" x14ac:dyDescent="0.3">
      <c r="A305" t="s">
        <v>1107</v>
      </c>
      <c r="B305" t="s">
        <v>1111</v>
      </c>
      <c r="C305" t="s">
        <v>76</v>
      </c>
      <c r="D305" t="s">
        <v>1044</v>
      </c>
    </row>
    <row r="306" spans="1:4" x14ac:dyDescent="0.3">
      <c r="A306" t="s">
        <v>1107</v>
      </c>
      <c r="B306" t="s">
        <v>1112</v>
      </c>
      <c r="C306" t="s">
        <v>79</v>
      </c>
      <c r="D306" t="s">
        <v>1044</v>
      </c>
    </row>
    <row r="307" spans="1:4" x14ac:dyDescent="0.3">
      <c r="A307" t="s">
        <v>1107</v>
      </c>
      <c r="B307" t="s">
        <v>1113</v>
      </c>
      <c r="C307" t="s">
        <v>611</v>
      </c>
      <c r="D307" t="s">
        <v>1044</v>
      </c>
    </row>
    <row r="308" spans="1:4" x14ac:dyDescent="0.3">
      <c r="A308" t="s">
        <v>1107</v>
      </c>
      <c r="B308" t="s">
        <v>1114</v>
      </c>
      <c r="C308" t="s">
        <v>613</v>
      </c>
      <c r="D308" t="s">
        <v>1044</v>
      </c>
    </row>
    <row r="309" spans="1:4" x14ac:dyDescent="0.3">
      <c r="A309" t="s">
        <v>1107</v>
      </c>
      <c r="B309" t="s">
        <v>1115</v>
      </c>
      <c r="C309" t="s">
        <v>615</v>
      </c>
      <c r="D309" t="s">
        <v>1044</v>
      </c>
    </row>
    <row r="310" spans="1:4" x14ac:dyDescent="0.3">
      <c r="A310" t="s">
        <v>1107</v>
      </c>
      <c r="B310" t="s">
        <v>1116</v>
      </c>
      <c r="C310" t="s">
        <v>617</v>
      </c>
      <c r="D310" t="s">
        <v>1044</v>
      </c>
    </row>
    <row r="311" spans="1:4" x14ac:dyDescent="0.3">
      <c r="A311" t="s">
        <v>1107</v>
      </c>
      <c r="B311" t="s">
        <v>1117</v>
      </c>
      <c r="C311" t="s">
        <v>619</v>
      </c>
      <c r="D311" t="s">
        <v>1044</v>
      </c>
    </row>
    <row r="312" spans="1:4" x14ac:dyDescent="0.3">
      <c r="A312" t="s">
        <v>1107</v>
      </c>
      <c r="B312" t="s">
        <v>1118</v>
      </c>
      <c r="C312" t="s">
        <v>621</v>
      </c>
      <c r="D312" t="s">
        <v>1044</v>
      </c>
    </row>
    <row r="313" spans="1:4" x14ac:dyDescent="0.3">
      <c r="A313" t="s">
        <v>1107</v>
      </c>
      <c r="B313" t="s">
        <v>1119</v>
      </c>
      <c r="C313" t="s">
        <v>623</v>
      </c>
      <c r="D313" t="s">
        <v>1044</v>
      </c>
    </row>
    <row r="314" spans="1:4" x14ac:dyDescent="0.3">
      <c r="A314" t="s">
        <v>1107</v>
      </c>
      <c r="B314" t="s">
        <v>1120</v>
      </c>
      <c r="C314" t="s">
        <v>625</v>
      </c>
      <c r="D314" t="s">
        <v>1044</v>
      </c>
    </row>
    <row r="315" spans="1:4" x14ac:dyDescent="0.3">
      <c r="A315" t="s">
        <v>1107</v>
      </c>
      <c r="B315" t="s">
        <v>1121</v>
      </c>
      <c r="C315" t="s">
        <v>627</v>
      </c>
      <c r="D315" t="s">
        <v>1044</v>
      </c>
    </row>
    <row r="316" spans="1:4" x14ac:dyDescent="0.3">
      <c r="A316" t="s">
        <v>1107</v>
      </c>
      <c r="B316" t="s">
        <v>1122</v>
      </c>
      <c r="C316" t="s">
        <v>629</v>
      </c>
      <c r="D316" t="s">
        <v>1044</v>
      </c>
    </row>
    <row r="317" spans="1:4" x14ac:dyDescent="0.3">
      <c r="A317" t="s">
        <v>1107</v>
      </c>
      <c r="B317" t="s">
        <v>1123</v>
      </c>
      <c r="C317" t="s">
        <v>631</v>
      </c>
      <c r="D317" t="s">
        <v>1044</v>
      </c>
    </row>
    <row r="318" spans="1:4" x14ac:dyDescent="0.3">
      <c r="A318" t="s">
        <v>1107</v>
      </c>
      <c r="B318" t="s">
        <v>1124</v>
      </c>
      <c r="C318" t="s">
        <v>100</v>
      </c>
      <c r="D318" t="s">
        <v>1044</v>
      </c>
    </row>
    <row r="319" spans="1:4" x14ac:dyDescent="0.3">
      <c r="A319" t="s">
        <v>1107</v>
      </c>
      <c r="B319" t="s">
        <v>1125</v>
      </c>
      <c r="C319" t="s">
        <v>103</v>
      </c>
      <c r="D319" t="s">
        <v>1044</v>
      </c>
    </row>
    <row r="320" spans="1:4" x14ac:dyDescent="0.3">
      <c r="A320" t="s">
        <v>1107</v>
      </c>
      <c r="B320" t="s">
        <v>1126</v>
      </c>
      <c r="C320" t="s">
        <v>106</v>
      </c>
      <c r="D320" t="s">
        <v>1044</v>
      </c>
    </row>
    <row r="321" spans="1:4" x14ac:dyDescent="0.3">
      <c r="A321" t="s">
        <v>1107</v>
      </c>
      <c r="B321" t="s">
        <v>1127</v>
      </c>
      <c r="C321" t="s">
        <v>109</v>
      </c>
      <c r="D321" t="s">
        <v>1044</v>
      </c>
    </row>
    <row r="322" spans="1:4" x14ac:dyDescent="0.3">
      <c r="A322" t="s">
        <v>1107</v>
      </c>
      <c r="B322" t="s">
        <v>1128</v>
      </c>
      <c r="C322" t="s">
        <v>112</v>
      </c>
      <c r="D322" t="s">
        <v>1044</v>
      </c>
    </row>
    <row r="323" spans="1:4" x14ac:dyDescent="0.3">
      <c r="A323" t="s">
        <v>1107</v>
      </c>
      <c r="B323" t="s">
        <v>1129</v>
      </c>
      <c r="C323" t="s">
        <v>115</v>
      </c>
      <c r="D323" t="s">
        <v>1044</v>
      </c>
    </row>
    <row r="324" spans="1:4" x14ac:dyDescent="0.3">
      <c r="A324" t="s">
        <v>1107</v>
      </c>
      <c r="B324" t="s">
        <v>1130</v>
      </c>
      <c r="C324" t="s">
        <v>118</v>
      </c>
      <c r="D324" t="s">
        <v>1044</v>
      </c>
    </row>
    <row r="325" spans="1:4" x14ac:dyDescent="0.3">
      <c r="A325" t="s">
        <v>1107</v>
      </c>
      <c r="B325" t="s">
        <v>1131</v>
      </c>
      <c r="C325" t="s">
        <v>121</v>
      </c>
      <c r="D325" t="s">
        <v>1044</v>
      </c>
    </row>
    <row r="326" spans="1:4" x14ac:dyDescent="0.3">
      <c r="A326" t="s">
        <v>1107</v>
      </c>
      <c r="B326" t="s">
        <v>1132</v>
      </c>
      <c r="C326" t="s">
        <v>124</v>
      </c>
      <c r="D326" t="s">
        <v>1044</v>
      </c>
    </row>
    <row r="327" spans="1:4" x14ac:dyDescent="0.3">
      <c r="A327" t="s">
        <v>1107</v>
      </c>
      <c r="B327" t="s">
        <v>1133</v>
      </c>
      <c r="C327" t="s">
        <v>127</v>
      </c>
      <c r="D327" t="s">
        <v>1044</v>
      </c>
    </row>
    <row r="328" spans="1:4" x14ac:dyDescent="0.3">
      <c r="A328" t="s">
        <v>1107</v>
      </c>
      <c r="B328" t="s">
        <v>1134</v>
      </c>
      <c r="C328" t="s">
        <v>130</v>
      </c>
      <c r="D328" t="s">
        <v>1044</v>
      </c>
    </row>
    <row r="329" spans="1:4" x14ac:dyDescent="0.3">
      <c r="A329" t="s">
        <v>1107</v>
      </c>
      <c r="B329" t="s">
        <v>1135</v>
      </c>
      <c r="C329" t="s">
        <v>133</v>
      </c>
      <c r="D329" t="s">
        <v>1044</v>
      </c>
    </row>
    <row r="330" spans="1:4" x14ac:dyDescent="0.3">
      <c r="A330" t="s">
        <v>1107</v>
      </c>
      <c r="B330" t="s">
        <v>1136</v>
      </c>
      <c r="C330" t="s">
        <v>136</v>
      </c>
      <c r="D330" t="s">
        <v>1044</v>
      </c>
    </row>
    <row r="331" spans="1:4" x14ac:dyDescent="0.3">
      <c r="A331" t="s">
        <v>1107</v>
      </c>
      <c r="B331" t="s">
        <v>1137</v>
      </c>
      <c r="C331" t="s">
        <v>139</v>
      </c>
      <c r="D331" t="s">
        <v>1044</v>
      </c>
    </row>
    <row r="332" spans="1:4" x14ac:dyDescent="0.3">
      <c r="A332" t="s">
        <v>1107</v>
      </c>
      <c r="B332" t="s">
        <v>1138</v>
      </c>
      <c r="C332" t="s">
        <v>142</v>
      </c>
      <c r="D332" t="s">
        <v>1044</v>
      </c>
    </row>
    <row r="333" spans="1:4" x14ac:dyDescent="0.3">
      <c r="A333" t="s">
        <v>1107</v>
      </c>
      <c r="B333" t="s">
        <v>1139</v>
      </c>
      <c r="C333" t="s">
        <v>145</v>
      </c>
      <c r="D333" t="s">
        <v>1044</v>
      </c>
    </row>
    <row r="334" spans="1:4" x14ac:dyDescent="0.3">
      <c r="A334" t="s">
        <v>1140</v>
      </c>
      <c r="B334" t="s">
        <v>1141</v>
      </c>
      <c r="C334" t="s">
        <v>218</v>
      </c>
      <c r="D334" t="s">
        <v>686</v>
      </c>
    </row>
    <row r="335" spans="1:4" x14ac:dyDescent="0.3">
      <c r="A335" t="s">
        <v>1140</v>
      </c>
      <c r="B335" t="s">
        <v>1141</v>
      </c>
      <c r="C335" t="s">
        <v>275</v>
      </c>
      <c r="D335" t="s">
        <v>686</v>
      </c>
    </row>
    <row r="336" spans="1:4" x14ac:dyDescent="0.3">
      <c r="A336" t="s">
        <v>1140</v>
      </c>
      <c r="B336" t="s">
        <v>1142</v>
      </c>
      <c r="C336" t="s">
        <v>221</v>
      </c>
      <c r="D336" t="s">
        <v>686</v>
      </c>
    </row>
    <row r="337" spans="1:4" x14ac:dyDescent="0.3">
      <c r="A337" t="s">
        <v>1140</v>
      </c>
      <c r="B337" t="s">
        <v>1142</v>
      </c>
      <c r="C337" t="s">
        <v>279</v>
      </c>
      <c r="D337" t="s">
        <v>686</v>
      </c>
    </row>
    <row r="338" spans="1:4" x14ac:dyDescent="0.3">
      <c r="A338" t="s">
        <v>1140</v>
      </c>
      <c r="B338" t="s">
        <v>1149</v>
      </c>
      <c r="C338" t="s">
        <v>24</v>
      </c>
      <c r="D338" t="s">
        <v>971</v>
      </c>
    </row>
    <row r="339" spans="1:4" x14ac:dyDescent="0.3">
      <c r="A339" t="s">
        <v>1140</v>
      </c>
      <c r="B339" t="s">
        <v>1143</v>
      </c>
      <c r="C339" t="s">
        <v>224</v>
      </c>
      <c r="D339" t="s">
        <v>686</v>
      </c>
    </row>
    <row r="340" spans="1:4" x14ac:dyDescent="0.3">
      <c r="A340" t="s">
        <v>1140</v>
      </c>
      <c r="B340" t="s">
        <v>1143</v>
      </c>
      <c r="C340" t="s">
        <v>282</v>
      </c>
      <c r="D340" t="s">
        <v>686</v>
      </c>
    </row>
    <row r="341" spans="1:4" x14ac:dyDescent="0.3">
      <c r="A341" t="s">
        <v>1140</v>
      </c>
      <c r="B341" t="s">
        <v>1144</v>
      </c>
      <c r="C341" t="s">
        <v>227</v>
      </c>
      <c r="D341" t="s">
        <v>686</v>
      </c>
    </row>
    <row r="342" spans="1:4" x14ac:dyDescent="0.3">
      <c r="A342" t="s">
        <v>1140</v>
      </c>
      <c r="B342" t="s">
        <v>1144</v>
      </c>
      <c r="C342" t="s">
        <v>285</v>
      </c>
      <c r="D342" t="s">
        <v>686</v>
      </c>
    </row>
    <row r="343" spans="1:4" x14ac:dyDescent="0.3">
      <c r="A343" t="s">
        <v>1140</v>
      </c>
      <c r="B343" t="s">
        <v>1150</v>
      </c>
      <c r="C343" t="s">
        <v>27</v>
      </c>
      <c r="D343" t="s">
        <v>971</v>
      </c>
    </row>
    <row r="344" spans="1:4" x14ac:dyDescent="0.3">
      <c r="A344" t="s">
        <v>1140</v>
      </c>
      <c r="B344" t="s">
        <v>1145</v>
      </c>
      <c r="C344" t="s">
        <v>230</v>
      </c>
      <c r="D344" t="s">
        <v>686</v>
      </c>
    </row>
    <row r="345" spans="1:4" x14ac:dyDescent="0.3">
      <c r="A345" t="s">
        <v>1140</v>
      </c>
      <c r="B345" t="s">
        <v>1145</v>
      </c>
      <c r="C345" t="s">
        <v>288</v>
      </c>
      <c r="D345" t="s">
        <v>686</v>
      </c>
    </row>
    <row r="346" spans="1:4" x14ac:dyDescent="0.3">
      <c r="A346" t="s">
        <v>1140</v>
      </c>
      <c r="B346" t="s">
        <v>1146</v>
      </c>
      <c r="C346" t="s">
        <v>233</v>
      </c>
      <c r="D346" t="s">
        <v>686</v>
      </c>
    </row>
    <row r="347" spans="1:4" x14ac:dyDescent="0.3">
      <c r="A347" t="s">
        <v>1140</v>
      </c>
      <c r="B347" t="s">
        <v>1146</v>
      </c>
      <c r="C347" t="s">
        <v>291</v>
      </c>
      <c r="D347" t="s">
        <v>686</v>
      </c>
    </row>
    <row r="348" spans="1:4" x14ac:dyDescent="0.3">
      <c r="A348" t="s">
        <v>1140</v>
      </c>
      <c r="B348" t="s">
        <v>1151</v>
      </c>
      <c r="C348" t="s">
        <v>55</v>
      </c>
      <c r="D348" t="s">
        <v>971</v>
      </c>
    </row>
    <row r="349" spans="1:4" x14ac:dyDescent="0.3">
      <c r="A349" t="s">
        <v>1140</v>
      </c>
      <c r="B349" t="s">
        <v>1147</v>
      </c>
      <c r="C349" t="s">
        <v>49</v>
      </c>
      <c r="D349" t="s">
        <v>686</v>
      </c>
    </row>
    <row r="350" spans="1:4" x14ac:dyDescent="0.3">
      <c r="A350" t="s">
        <v>1140</v>
      </c>
      <c r="B350" t="s">
        <v>1147</v>
      </c>
      <c r="C350" t="s">
        <v>100</v>
      </c>
      <c r="D350" t="s">
        <v>972</v>
      </c>
    </row>
    <row r="351" spans="1:4" x14ac:dyDescent="0.3">
      <c r="A351" t="s">
        <v>1140</v>
      </c>
      <c r="B351" t="s">
        <v>1147</v>
      </c>
      <c r="C351" t="s">
        <v>185</v>
      </c>
      <c r="D351" t="s">
        <v>971</v>
      </c>
    </row>
    <row r="352" spans="1:4" x14ac:dyDescent="0.3">
      <c r="A352" t="s">
        <v>1140</v>
      </c>
      <c r="B352" t="s">
        <v>1147</v>
      </c>
      <c r="C352" t="s">
        <v>263</v>
      </c>
      <c r="D352" t="s">
        <v>686</v>
      </c>
    </row>
    <row r="353" spans="1:4" x14ac:dyDescent="0.3">
      <c r="A353" t="s">
        <v>1140</v>
      </c>
      <c r="B353" t="s">
        <v>1147</v>
      </c>
      <c r="C353" t="s">
        <v>294</v>
      </c>
      <c r="D353" t="s">
        <v>966</v>
      </c>
    </row>
    <row r="354" spans="1:4" x14ac:dyDescent="0.3">
      <c r="A354" t="s">
        <v>1140</v>
      </c>
      <c r="B354" t="s">
        <v>1148</v>
      </c>
      <c r="C354" t="s">
        <v>52</v>
      </c>
      <c r="D354" t="s">
        <v>686</v>
      </c>
    </row>
    <row r="355" spans="1:4" x14ac:dyDescent="0.3">
      <c r="A355" t="s">
        <v>1140</v>
      </c>
      <c r="B355" t="s">
        <v>1148</v>
      </c>
      <c r="C355" t="s">
        <v>103</v>
      </c>
      <c r="D355" t="s">
        <v>972</v>
      </c>
    </row>
    <row r="356" spans="1:4" x14ac:dyDescent="0.3">
      <c r="A356" t="s">
        <v>1140</v>
      </c>
      <c r="B356" t="s">
        <v>1148</v>
      </c>
      <c r="C356" t="s">
        <v>188</v>
      </c>
      <c r="D356" t="s">
        <v>971</v>
      </c>
    </row>
    <row r="357" spans="1:4" x14ac:dyDescent="0.3">
      <c r="A357" t="s">
        <v>1140</v>
      </c>
      <c r="B357" t="s">
        <v>1148</v>
      </c>
      <c r="C357" t="s">
        <v>266</v>
      </c>
      <c r="D357" t="s">
        <v>686</v>
      </c>
    </row>
    <row r="358" spans="1:4" x14ac:dyDescent="0.3">
      <c r="A358" t="s">
        <v>1140</v>
      </c>
      <c r="B358" t="s">
        <v>1148</v>
      </c>
      <c r="C358" t="s">
        <v>298</v>
      </c>
      <c r="D358" t="s">
        <v>966</v>
      </c>
    </row>
    <row r="359" spans="1:4" x14ac:dyDescent="0.3">
      <c r="A359" t="s">
        <v>1140</v>
      </c>
      <c r="B359" t="s">
        <v>1152</v>
      </c>
      <c r="C359" t="s">
        <v>58</v>
      </c>
      <c r="D359" t="s">
        <v>971</v>
      </c>
    </row>
    <row r="360" spans="1:4" x14ac:dyDescent="0.3">
      <c r="A360" t="s">
        <v>1153</v>
      </c>
      <c r="B360" t="s">
        <v>1154</v>
      </c>
      <c r="C360" t="s">
        <v>647</v>
      </c>
      <c r="D360" t="s">
        <v>966</v>
      </c>
    </row>
    <row r="361" spans="1:4" x14ac:dyDescent="0.3">
      <c r="A361" t="s">
        <v>1153</v>
      </c>
      <c r="B361" t="s">
        <v>1154</v>
      </c>
      <c r="C361" t="s">
        <v>167</v>
      </c>
      <c r="D361" t="s">
        <v>686</v>
      </c>
    </row>
    <row r="362" spans="1:4" x14ac:dyDescent="0.3">
      <c r="A362" t="s">
        <v>1153</v>
      </c>
      <c r="B362" t="s">
        <v>1155</v>
      </c>
      <c r="C362" t="s">
        <v>650</v>
      </c>
      <c r="D362" t="s">
        <v>966</v>
      </c>
    </row>
    <row r="363" spans="1:4" x14ac:dyDescent="0.3">
      <c r="A363" t="s">
        <v>1153</v>
      </c>
      <c r="B363" t="s">
        <v>1155</v>
      </c>
      <c r="C363" t="s">
        <v>170</v>
      </c>
      <c r="D363" t="s">
        <v>686</v>
      </c>
    </row>
    <row r="364" spans="1:4" x14ac:dyDescent="0.3">
      <c r="A364" t="s">
        <v>1153</v>
      </c>
      <c r="B364" t="s">
        <v>1156</v>
      </c>
      <c r="C364" t="s">
        <v>653</v>
      </c>
      <c r="D364" t="s">
        <v>966</v>
      </c>
    </row>
    <row r="365" spans="1:4" x14ac:dyDescent="0.3">
      <c r="A365" t="s">
        <v>1153</v>
      </c>
      <c r="B365" t="s">
        <v>1156</v>
      </c>
      <c r="C365" t="s">
        <v>173</v>
      </c>
      <c r="D365" t="s">
        <v>686</v>
      </c>
    </row>
    <row r="366" spans="1:4" x14ac:dyDescent="0.3">
      <c r="A366" t="s">
        <v>1153</v>
      </c>
      <c r="B366" t="s">
        <v>1157</v>
      </c>
      <c r="C366" t="s">
        <v>656</v>
      </c>
      <c r="D366" t="s">
        <v>966</v>
      </c>
    </row>
    <row r="367" spans="1:4" x14ac:dyDescent="0.3">
      <c r="A367" t="s">
        <v>1153</v>
      </c>
      <c r="B367" t="s">
        <v>1157</v>
      </c>
      <c r="C367" t="s">
        <v>176</v>
      </c>
      <c r="D367" t="s">
        <v>686</v>
      </c>
    </row>
    <row r="368" spans="1:4" x14ac:dyDescent="0.3">
      <c r="A368" t="s">
        <v>1153</v>
      </c>
      <c r="B368" t="s">
        <v>1158</v>
      </c>
      <c r="C368" t="s">
        <v>82</v>
      </c>
      <c r="D368" t="s">
        <v>966</v>
      </c>
    </row>
    <row r="369" spans="1:4" x14ac:dyDescent="0.3">
      <c r="A369" t="s">
        <v>1153</v>
      </c>
      <c r="B369" t="s">
        <v>1158</v>
      </c>
      <c r="C369" t="s">
        <v>179</v>
      </c>
      <c r="D369" t="s">
        <v>686</v>
      </c>
    </row>
    <row r="370" spans="1:4" x14ac:dyDescent="0.3">
      <c r="A370" t="s">
        <v>1153</v>
      </c>
      <c r="B370" t="s">
        <v>1159</v>
      </c>
      <c r="C370" t="s">
        <v>85</v>
      </c>
      <c r="D370" t="s">
        <v>966</v>
      </c>
    </row>
    <row r="371" spans="1:4" x14ac:dyDescent="0.3">
      <c r="A371" t="s">
        <v>1153</v>
      </c>
      <c r="B371" t="s">
        <v>1159</v>
      </c>
      <c r="C371" t="s">
        <v>182</v>
      </c>
      <c r="D371" t="s">
        <v>686</v>
      </c>
    </row>
    <row r="372" spans="1:4" x14ac:dyDescent="0.3">
      <c r="A372" t="s">
        <v>1153</v>
      </c>
      <c r="B372" t="s">
        <v>1160</v>
      </c>
      <c r="C372" t="s">
        <v>13</v>
      </c>
      <c r="D372" t="s">
        <v>32</v>
      </c>
    </row>
    <row r="373" spans="1:4" x14ac:dyDescent="0.3">
      <c r="A373" t="s">
        <v>1153</v>
      </c>
      <c r="B373" t="s">
        <v>1160</v>
      </c>
      <c r="C373" t="s">
        <v>46</v>
      </c>
      <c r="D373" t="s">
        <v>686</v>
      </c>
    </row>
    <row r="374" spans="1:4" x14ac:dyDescent="0.3">
      <c r="A374" t="s">
        <v>1153</v>
      </c>
      <c r="B374" t="s">
        <v>1160</v>
      </c>
      <c r="C374" t="s">
        <v>106</v>
      </c>
      <c r="D374" t="s">
        <v>972</v>
      </c>
    </row>
    <row r="375" spans="1:4" x14ac:dyDescent="0.3">
      <c r="A375" t="s">
        <v>1153</v>
      </c>
      <c r="B375" t="s">
        <v>1160</v>
      </c>
      <c r="C375" t="s">
        <v>206</v>
      </c>
      <c r="D375" t="s">
        <v>686</v>
      </c>
    </row>
    <row r="376" spans="1:4" x14ac:dyDescent="0.3">
      <c r="A376" t="s">
        <v>1153</v>
      </c>
      <c r="B376" t="s">
        <v>1160</v>
      </c>
      <c r="C376" t="s">
        <v>301</v>
      </c>
      <c r="D376" t="s">
        <v>966</v>
      </c>
    </row>
    <row r="377" spans="1:4" x14ac:dyDescent="0.3">
      <c r="A377" t="s">
        <v>1153</v>
      </c>
      <c r="B377" t="s">
        <v>1161</v>
      </c>
      <c r="C377" t="s">
        <v>21</v>
      </c>
      <c r="D377" t="s">
        <v>32</v>
      </c>
    </row>
    <row r="378" spans="1:4" x14ac:dyDescent="0.3">
      <c r="A378" t="s">
        <v>1153</v>
      </c>
      <c r="B378" t="s">
        <v>1161</v>
      </c>
      <c r="C378" t="s">
        <v>109</v>
      </c>
      <c r="D378" t="s">
        <v>972</v>
      </c>
    </row>
    <row r="379" spans="1:4" x14ac:dyDescent="0.3">
      <c r="A379" t="s">
        <v>1153</v>
      </c>
      <c r="B379" t="s">
        <v>1161</v>
      </c>
      <c r="C379" t="s">
        <v>209</v>
      </c>
      <c r="D379" t="s">
        <v>686</v>
      </c>
    </row>
    <row r="380" spans="1:4" x14ac:dyDescent="0.3">
      <c r="A380" t="s">
        <v>1153</v>
      </c>
      <c r="B380" t="s">
        <v>1161</v>
      </c>
      <c r="C380" t="s">
        <v>304</v>
      </c>
      <c r="D380" t="s">
        <v>966</v>
      </c>
    </row>
    <row r="381" spans="1:4" x14ac:dyDescent="0.3">
      <c r="A381" t="s">
        <v>1162</v>
      </c>
      <c r="B381" t="s">
        <v>1163</v>
      </c>
      <c r="C381" t="s">
        <v>236</v>
      </c>
      <c r="D381" t="s">
        <v>686</v>
      </c>
    </row>
    <row r="382" spans="1:4" x14ac:dyDescent="0.3">
      <c r="A382" t="s">
        <v>1162</v>
      </c>
      <c r="B382" t="s">
        <v>1164</v>
      </c>
      <c r="C382" t="s">
        <v>239</v>
      </c>
      <c r="D382" t="s">
        <v>686</v>
      </c>
    </row>
    <row r="383" spans="1:4" x14ac:dyDescent="0.3">
      <c r="A383" t="s">
        <v>1162</v>
      </c>
      <c r="B383" t="s">
        <v>1165</v>
      </c>
      <c r="C383" t="s">
        <v>242</v>
      </c>
      <c r="D383" t="s">
        <v>686</v>
      </c>
    </row>
    <row r="384" spans="1:4" x14ac:dyDescent="0.3">
      <c r="A384" t="s">
        <v>1162</v>
      </c>
      <c r="B384" t="s">
        <v>1166</v>
      </c>
      <c r="C384" t="s">
        <v>245</v>
      </c>
      <c r="D384" t="s">
        <v>686</v>
      </c>
    </row>
    <row r="385" spans="1:4" x14ac:dyDescent="0.3">
      <c r="A385" t="s">
        <v>1162</v>
      </c>
      <c r="B385" t="s">
        <v>1167</v>
      </c>
      <c r="C385" t="s">
        <v>248</v>
      </c>
      <c r="D385" t="s">
        <v>686</v>
      </c>
    </row>
    <row r="386" spans="1:4" x14ac:dyDescent="0.3">
      <c r="A386" t="s">
        <v>1162</v>
      </c>
      <c r="B386" t="s">
        <v>1168</v>
      </c>
      <c r="C386" t="s">
        <v>251</v>
      </c>
      <c r="D386" t="s">
        <v>686</v>
      </c>
    </row>
    <row r="387" spans="1:4" x14ac:dyDescent="0.3">
      <c r="A387" t="s">
        <v>1162</v>
      </c>
      <c r="B387" t="s">
        <v>1169</v>
      </c>
      <c r="C387" t="s">
        <v>212</v>
      </c>
      <c r="D387" t="s">
        <v>686</v>
      </c>
    </row>
    <row r="388" spans="1:4" x14ac:dyDescent="0.3">
      <c r="A388" t="s">
        <v>1162</v>
      </c>
      <c r="B388" t="s">
        <v>1170</v>
      </c>
      <c r="C388" t="s">
        <v>215</v>
      </c>
      <c r="D388" t="s">
        <v>686</v>
      </c>
    </row>
    <row r="389" spans="1:4" x14ac:dyDescent="0.3">
      <c r="A389" t="s">
        <v>1171</v>
      </c>
      <c r="B389" t="s">
        <v>1172</v>
      </c>
      <c r="C389" t="s">
        <v>617</v>
      </c>
      <c r="D389" t="s">
        <v>686</v>
      </c>
    </row>
    <row r="390" spans="1:4" x14ac:dyDescent="0.3">
      <c r="A390" t="s">
        <v>1171</v>
      </c>
      <c r="B390" t="s">
        <v>1172</v>
      </c>
      <c r="C390" t="s">
        <v>148</v>
      </c>
      <c r="D390" t="s">
        <v>686</v>
      </c>
    </row>
    <row r="391" spans="1:4" x14ac:dyDescent="0.3">
      <c r="A391" t="s">
        <v>1171</v>
      </c>
      <c r="B391" t="s">
        <v>1173</v>
      </c>
      <c r="C391" t="s">
        <v>152</v>
      </c>
      <c r="D391" t="s">
        <v>686</v>
      </c>
    </row>
    <row r="392" spans="1:4" x14ac:dyDescent="0.3">
      <c r="A392" t="s">
        <v>1171</v>
      </c>
      <c r="B392" t="s">
        <v>1174</v>
      </c>
      <c r="C392" t="s">
        <v>619</v>
      </c>
      <c r="D392" t="s">
        <v>686</v>
      </c>
    </row>
    <row r="393" spans="1:4" x14ac:dyDescent="0.3">
      <c r="A393" t="s">
        <v>1171</v>
      </c>
      <c r="B393" t="s">
        <v>1174</v>
      </c>
      <c r="C393" t="s">
        <v>155</v>
      </c>
      <c r="D393" t="s">
        <v>686</v>
      </c>
    </row>
    <row r="394" spans="1:4" x14ac:dyDescent="0.3">
      <c r="A394" t="s">
        <v>1171</v>
      </c>
      <c r="B394" t="s">
        <v>1175</v>
      </c>
      <c r="C394" t="s">
        <v>158</v>
      </c>
      <c r="D394" t="s">
        <v>686</v>
      </c>
    </row>
    <row r="395" spans="1:4" x14ac:dyDescent="0.3">
      <c r="A395" t="s">
        <v>1171</v>
      </c>
      <c r="B395" t="s">
        <v>1176</v>
      </c>
      <c r="C395" t="s">
        <v>142</v>
      </c>
      <c r="D395" t="s">
        <v>686</v>
      </c>
    </row>
    <row r="396" spans="1:4" x14ac:dyDescent="0.3">
      <c r="A396" t="s">
        <v>1171</v>
      </c>
      <c r="B396" t="s">
        <v>1176</v>
      </c>
      <c r="C396" t="s">
        <v>161</v>
      </c>
      <c r="D396" t="s">
        <v>686</v>
      </c>
    </row>
    <row r="397" spans="1:4" x14ac:dyDescent="0.3">
      <c r="A397" t="s">
        <v>1171</v>
      </c>
      <c r="B397" t="s">
        <v>1177</v>
      </c>
      <c r="C397" t="s">
        <v>164</v>
      </c>
      <c r="D397" t="s">
        <v>686</v>
      </c>
    </row>
    <row r="398" spans="1:4" x14ac:dyDescent="0.3">
      <c r="A398" t="s">
        <v>1171</v>
      </c>
      <c r="B398" t="s">
        <v>1178</v>
      </c>
      <c r="C398" t="s">
        <v>145</v>
      </c>
      <c r="D398" t="s">
        <v>686</v>
      </c>
    </row>
    <row r="399" spans="1:4" x14ac:dyDescent="0.3">
      <c r="A399" t="s">
        <v>1171</v>
      </c>
      <c r="B399" t="s">
        <v>1178</v>
      </c>
      <c r="C399" t="s">
        <v>200</v>
      </c>
      <c r="D399" t="s">
        <v>686</v>
      </c>
    </row>
    <row r="400" spans="1:4" x14ac:dyDescent="0.3">
      <c r="A400" t="s">
        <v>1171</v>
      </c>
      <c r="B400" t="s">
        <v>1179</v>
      </c>
      <c r="C400" t="s">
        <v>203</v>
      </c>
      <c r="D400" t="s">
        <v>686</v>
      </c>
    </row>
    <row r="401" spans="1:4" x14ac:dyDescent="0.3">
      <c r="A401" t="s">
        <v>1189</v>
      </c>
      <c r="B401" t="s">
        <v>688</v>
      </c>
      <c r="C401" t="s">
        <v>627</v>
      </c>
      <c r="D401" t="s">
        <v>32</v>
      </c>
    </row>
    <row r="402" spans="1:4" x14ac:dyDescent="0.3">
      <c r="A402" t="s">
        <v>1189</v>
      </c>
      <c r="B402" t="s">
        <v>688</v>
      </c>
      <c r="C402" t="s">
        <v>319</v>
      </c>
      <c r="D402" t="s">
        <v>686</v>
      </c>
    </row>
    <row r="403" spans="1:4" x14ac:dyDescent="0.3">
      <c r="A403" t="s">
        <v>1189</v>
      </c>
      <c r="B403" t="s">
        <v>689</v>
      </c>
      <c r="C403" t="s">
        <v>625</v>
      </c>
      <c r="D403" t="s">
        <v>32</v>
      </c>
    </row>
    <row r="404" spans="1:4" x14ac:dyDescent="0.3">
      <c r="A404" t="s">
        <v>1189</v>
      </c>
      <c r="B404" t="s">
        <v>689</v>
      </c>
      <c r="C404" t="s">
        <v>322</v>
      </c>
      <c r="D404" t="s">
        <v>686</v>
      </c>
    </row>
    <row r="405" spans="1:4" x14ac:dyDescent="0.3">
      <c r="A405" t="s">
        <v>1189</v>
      </c>
      <c r="B405" t="s">
        <v>691</v>
      </c>
      <c r="C405" t="s">
        <v>623</v>
      </c>
      <c r="D405" t="s">
        <v>32</v>
      </c>
    </row>
    <row r="406" spans="1:4" x14ac:dyDescent="0.3">
      <c r="A406" t="s">
        <v>1189</v>
      </c>
      <c r="B406" t="s">
        <v>691</v>
      </c>
      <c r="C406" t="s">
        <v>325</v>
      </c>
      <c r="D406" t="s">
        <v>686</v>
      </c>
    </row>
    <row r="407" spans="1:4" x14ac:dyDescent="0.3">
      <c r="A407" t="s">
        <v>1189</v>
      </c>
      <c r="B407" t="s">
        <v>690</v>
      </c>
      <c r="C407" t="s">
        <v>621</v>
      </c>
      <c r="D407" t="s">
        <v>32</v>
      </c>
    </row>
    <row r="408" spans="1:4" x14ac:dyDescent="0.3">
      <c r="A408" t="s">
        <v>1189</v>
      </c>
      <c r="B408" t="s">
        <v>690</v>
      </c>
      <c r="C408" t="s">
        <v>328</v>
      </c>
      <c r="D408" t="s">
        <v>686</v>
      </c>
    </row>
    <row r="409" spans="1:4" x14ac:dyDescent="0.3">
      <c r="A409" t="s">
        <v>1189</v>
      </c>
      <c r="B409" t="s">
        <v>1190</v>
      </c>
      <c r="C409" t="s">
        <v>619</v>
      </c>
      <c r="D409" t="s">
        <v>32</v>
      </c>
    </row>
    <row r="410" spans="1:4" x14ac:dyDescent="0.3">
      <c r="A410" t="s">
        <v>1189</v>
      </c>
      <c r="B410" t="s">
        <v>1190</v>
      </c>
      <c r="C410" t="s">
        <v>310</v>
      </c>
      <c r="D410" t="s">
        <v>686</v>
      </c>
    </row>
    <row r="411" spans="1:4" x14ac:dyDescent="0.3">
      <c r="A411" t="s">
        <v>1189</v>
      </c>
      <c r="B411" t="s">
        <v>687</v>
      </c>
      <c r="C411" t="s">
        <v>629</v>
      </c>
      <c r="D411" t="s">
        <v>32</v>
      </c>
    </row>
    <row r="412" spans="1:4" x14ac:dyDescent="0.3">
      <c r="A412" t="s">
        <v>1189</v>
      </c>
      <c r="B412" t="s">
        <v>687</v>
      </c>
      <c r="C412" t="s">
        <v>316</v>
      </c>
      <c r="D412" t="s">
        <v>686</v>
      </c>
    </row>
    <row r="413" spans="1:4" x14ac:dyDescent="0.3">
      <c r="A413" t="s">
        <v>1189</v>
      </c>
      <c r="B413" t="s">
        <v>685</v>
      </c>
      <c r="C413" t="s">
        <v>631</v>
      </c>
      <c r="D413" t="s">
        <v>32</v>
      </c>
    </row>
    <row r="414" spans="1:4" x14ac:dyDescent="0.3">
      <c r="A414" t="s">
        <v>1189</v>
      </c>
      <c r="B414" t="s">
        <v>685</v>
      </c>
      <c r="C414" t="s">
        <v>313</v>
      </c>
      <c r="D414" t="s">
        <v>686</v>
      </c>
    </row>
    <row r="415" spans="1:4" x14ac:dyDescent="0.3">
      <c r="A415" t="s">
        <v>1189</v>
      </c>
      <c r="B415" t="s">
        <v>1191</v>
      </c>
      <c r="C415" t="s">
        <v>617</v>
      </c>
      <c r="D415" t="s">
        <v>32</v>
      </c>
    </row>
    <row r="416" spans="1:4" x14ac:dyDescent="0.3">
      <c r="A416" t="s">
        <v>1189</v>
      </c>
      <c r="B416" t="s">
        <v>1191</v>
      </c>
      <c r="C416" t="s">
        <v>275</v>
      </c>
      <c r="D416" t="s">
        <v>972</v>
      </c>
    </row>
    <row r="417" spans="1:4" x14ac:dyDescent="0.3">
      <c r="A417" t="s">
        <v>1189</v>
      </c>
      <c r="B417" t="s">
        <v>1191</v>
      </c>
      <c r="C417" t="s">
        <v>307</v>
      </c>
      <c r="D417" t="s">
        <v>971</v>
      </c>
    </row>
    <row r="418" spans="1:4" x14ac:dyDescent="0.3">
      <c r="A418" t="s">
        <v>1192</v>
      </c>
      <c r="B418" t="s">
        <v>1193</v>
      </c>
      <c r="C418" t="s">
        <v>615</v>
      </c>
      <c r="D418" t="s">
        <v>32</v>
      </c>
    </row>
    <row r="419" spans="1:4" x14ac:dyDescent="0.3">
      <c r="A419" t="s">
        <v>1192</v>
      </c>
      <c r="B419" t="s">
        <v>1193</v>
      </c>
      <c r="C419" t="s">
        <v>304</v>
      </c>
      <c r="D419" t="s">
        <v>686</v>
      </c>
    </row>
    <row r="420" spans="1:4" x14ac:dyDescent="0.3">
      <c r="A420" t="s">
        <v>1192</v>
      </c>
      <c r="B420" t="s">
        <v>1194</v>
      </c>
      <c r="C420" t="s">
        <v>613</v>
      </c>
      <c r="D420" t="s">
        <v>32</v>
      </c>
    </row>
    <row r="421" spans="1:4" x14ac:dyDescent="0.3">
      <c r="A421" t="s">
        <v>1192</v>
      </c>
      <c r="B421" t="s">
        <v>1194</v>
      </c>
      <c r="C421" t="s">
        <v>301</v>
      </c>
      <c r="D421" t="s">
        <v>686</v>
      </c>
    </row>
    <row r="422" spans="1:4" x14ac:dyDescent="0.3">
      <c r="A422" t="s">
        <v>1192</v>
      </c>
      <c r="B422" t="s">
        <v>1195</v>
      </c>
      <c r="C422" t="s">
        <v>611</v>
      </c>
      <c r="D422" t="s">
        <v>32</v>
      </c>
    </row>
    <row r="423" spans="1:4" x14ac:dyDescent="0.3">
      <c r="A423" t="s">
        <v>1192</v>
      </c>
      <c r="B423" t="s">
        <v>1195</v>
      </c>
      <c r="C423" t="s">
        <v>298</v>
      </c>
      <c r="D423" t="s">
        <v>686</v>
      </c>
    </row>
    <row r="424" spans="1:4" x14ac:dyDescent="0.3">
      <c r="A424" t="s">
        <v>1192</v>
      </c>
      <c r="B424" t="s">
        <v>1196</v>
      </c>
      <c r="C424" t="s">
        <v>79</v>
      </c>
      <c r="D424" t="s">
        <v>32</v>
      </c>
    </row>
    <row r="425" spans="1:4" x14ac:dyDescent="0.3">
      <c r="A425" t="s">
        <v>1192</v>
      </c>
      <c r="B425" t="s">
        <v>1196</v>
      </c>
      <c r="C425" t="s">
        <v>294</v>
      </c>
      <c r="D425" t="s">
        <v>686</v>
      </c>
    </row>
    <row r="426" spans="1:4" x14ac:dyDescent="0.3">
      <c r="A426" t="s">
        <v>1192</v>
      </c>
      <c r="B426" t="s">
        <v>1197</v>
      </c>
      <c r="C426" t="s">
        <v>291</v>
      </c>
      <c r="D426" t="s">
        <v>971</v>
      </c>
    </row>
    <row r="427" spans="1:4" x14ac:dyDescent="0.3">
      <c r="A427" t="s">
        <v>1192</v>
      </c>
      <c r="B427" t="s">
        <v>1198</v>
      </c>
      <c r="C427" t="s">
        <v>307</v>
      </c>
      <c r="D427" t="s">
        <v>686</v>
      </c>
    </row>
    <row r="428" spans="1:4" x14ac:dyDescent="0.3">
      <c r="A428" t="s">
        <v>1192</v>
      </c>
      <c r="B428" t="s">
        <v>1199</v>
      </c>
      <c r="C428" t="s">
        <v>288</v>
      </c>
      <c r="D428" t="s">
        <v>971</v>
      </c>
    </row>
    <row r="429" spans="1:4" x14ac:dyDescent="0.3">
      <c r="A429" t="s">
        <v>1192</v>
      </c>
      <c r="B429" t="s">
        <v>1199</v>
      </c>
      <c r="C429" t="s">
        <v>310</v>
      </c>
      <c r="D429" t="s">
        <v>971</v>
      </c>
    </row>
    <row r="430" spans="1:4" x14ac:dyDescent="0.3">
      <c r="A430" t="s">
        <v>1192</v>
      </c>
      <c r="B430" t="s">
        <v>1200</v>
      </c>
      <c r="C430" t="s">
        <v>279</v>
      </c>
      <c r="D430" t="s">
        <v>972</v>
      </c>
    </row>
    <row r="431" spans="1:4" x14ac:dyDescent="0.3">
      <c r="A431" t="s">
        <v>1201</v>
      </c>
      <c r="B431" t="s">
        <v>714</v>
      </c>
      <c r="C431" t="s">
        <v>227</v>
      </c>
      <c r="D431" t="s">
        <v>703</v>
      </c>
    </row>
    <row r="432" spans="1:4" x14ac:dyDescent="0.3">
      <c r="A432" t="s">
        <v>1201</v>
      </c>
      <c r="B432" t="s">
        <v>711</v>
      </c>
      <c r="C432" t="s">
        <v>230</v>
      </c>
      <c r="D432" t="s">
        <v>703</v>
      </c>
    </row>
    <row r="433" spans="1:4" x14ac:dyDescent="0.3">
      <c r="A433" t="s">
        <v>1201</v>
      </c>
      <c r="B433" t="s">
        <v>713</v>
      </c>
      <c r="C433" t="s">
        <v>233</v>
      </c>
      <c r="D433" t="s">
        <v>703</v>
      </c>
    </row>
    <row r="434" spans="1:4" x14ac:dyDescent="0.3">
      <c r="A434" t="s">
        <v>1201</v>
      </c>
      <c r="B434" t="s">
        <v>715</v>
      </c>
      <c r="C434" t="s">
        <v>236</v>
      </c>
      <c r="D434" t="s">
        <v>703</v>
      </c>
    </row>
    <row r="435" spans="1:4" x14ac:dyDescent="0.3">
      <c r="A435" t="s">
        <v>1201</v>
      </c>
      <c r="B435" t="s">
        <v>1202</v>
      </c>
      <c r="C435" t="s">
        <v>218</v>
      </c>
      <c r="D435" t="s">
        <v>703</v>
      </c>
    </row>
    <row r="436" spans="1:4" x14ac:dyDescent="0.3">
      <c r="A436" t="s">
        <v>1201</v>
      </c>
      <c r="B436" t="s">
        <v>716</v>
      </c>
      <c r="C436" t="s">
        <v>224</v>
      </c>
      <c r="D436" t="s">
        <v>703</v>
      </c>
    </row>
    <row r="437" spans="1:4" x14ac:dyDescent="0.3">
      <c r="A437" t="s">
        <v>1201</v>
      </c>
      <c r="B437" t="s">
        <v>710</v>
      </c>
      <c r="C437" t="s">
        <v>221</v>
      </c>
      <c r="D437" t="s">
        <v>703</v>
      </c>
    </row>
    <row r="438" spans="1:4" x14ac:dyDescent="0.3">
      <c r="A438" t="s">
        <v>1201</v>
      </c>
      <c r="B438" t="s">
        <v>702</v>
      </c>
      <c r="C438" t="s">
        <v>215</v>
      </c>
      <c r="D438" t="s">
        <v>703</v>
      </c>
    </row>
    <row r="439" spans="1:4" x14ac:dyDescent="0.3">
      <c r="A439" t="s">
        <v>1203</v>
      </c>
      <c r="B439" t="s">
        <v>1204</v>
      </c>
      <c r="C439" t="s">
        <v>188</v>
      </c>
      <c r="D439" t="s">
        <v>703</v>
      </c>
    </row>
    <row r="440" spans="1:4" x14ac:dyDescent="0.3">
      <c r="A440" t="s">
        <v>1203</v>
      </c>
      <c r="B440" t="s">
        <v>712</v>
      </c>
      <c r="C440" t="s">
        <v>191</v>
      </c>
      <c r="D440" t="s">
        <v>703</v>
      </c>
    </row>
    <row r="441" spans="1:4" x14ac:dyDescent="0.3">
      <c r="A441" t="s">
        <v>1203</v>
      </c>
      <c r="B441" t="s">
        <v>1205</v>
      </c>
      <c r="C441" t="s">
        <v>194</v>
      </c>
      <c r="D441" t="s">
        <v>703</v>
      </c>
    </row>
    <row r="442" spans="1:4" x14ac:dyDescent="0.3">
      <c r="A442" t="s">
        <v>1203</v>
      </c>
      <c r="B442" t="s">
        <v>1206</v>
      </c>
      <c r="C442" t="s">
        <v>197</v>
      </c>
      <c r="D442" t="s">
        <v>703</v>
      </c>
    </row>
    <row r="443" spans="1:4" x14ac:dyDescent="0.3">
      <c r="A443" t="s">
        <v>1203</v>
      </c>
      <c r="B443" t="s">
        <v>1207</v>
      </c>
      <c r="C443" t="s">
        <v>182</v>
      </c>
      <c r="D443" t="s">
        <v>703</v>
      </c>
    </row>
    <row r="444" spans="1:4" x14ac:dyDescent="0.3">
      <c r="A444" t="s">
        <v>1203</v>
      </c>
      <c r="B444" t="s">
        <v>1208</v>
      </c>
      <c r="C444" t="s">
        <v>185</v>
      </c>
      <c r="D444" t="s">
        <v>703</v>
      </c>
    </row>
    <row r="445" spans="1:4" x14ac:dyDescent="0.3">
      <c r="A445" t="s">
        <v>1203</v>
      </c>
      <c r="B445" t="s">
        <v>1209</v>
      </c>
      <c r="C445" t="s">
        <v>179</v>
      </c>
      <c r="D445" t="s">
        <v>703</v>
      </c>
    </row>
    <row r="446" spans="1:4" x14ac:dyDescent="0.3">
      <c r="A446" t="s">
        <v>1203</v>
      </c>
      <c r="B446" t="s">
        <v>1210</v>
      </c>
      <c r="C446" t="s">
        <v>176</v>
      </c>
      <c r="D446" t="s">
        <v>703</v>
      </c>
    </row>
    <row r="447" spans="1:4" x14ac:dyDescent="0.3">
      <c r="A447" t="s">
        <v>1211</v>
      </c>
      <c r="B447" t="s">
        <v>1212</v>
      </c>
      <c r="C447" t="s">
        <v>13</v>
      </c>
      <c r="D447" t="s">
        <v>17</v>
      </c>
    </row>
    <row r="448" spans="1:4" x14ac:dyDescent="0.3">
      <c r="A448" t="s">
        <v>1211</v>
      </c>
      <c r="B448" t="s">
        <v>1213</v>
      </c>
      <c r="C448" t="s">
        <v>21</v>
      </c>
      <c r="D448" t="s">
        <v>17</v>
      </c>
    </row>
    <row r="449" spans="1:4" x14ac:dyDescent="0.3">
      <c r="A449" t="s">
        <v>1211</v>
      </c>
      <c r="B449" t="s">
        <v>1214</v>
      </c>
      <c r="C449" t="s">
        <v>24</v>
      </c>
      <c r="D449" t="s">
        <v>17</v>
      </c>
    </row>
    <row r="450" spans="1:4" x14ac:dyDescent="0.3">
      <c r="A450" t="s">
        <v>1211</v>
      </c>
      <c r="B450" t="s">
        <v>1215</v>
      </c>
      <c r="C450" t="s">
        <v>27</v>
      </c>
      <c r="D450" t="s">
        <v>17</v>
      </c>
    </row>
    <row r="451" spans="1:4" x14ac:dyDescent="0.3">
      <c r="A451" t="s">
        <v>1211</v>
      </c>
      <c r="B451" t="s">
        <v>1216</v>
      </c>
      <c r="C451" t="s">
        <v>30</v>
      </c>
      <c r="D451" t="s">
        <v>17</v>
      </c>
    </row>
    <row r="452" spans="1:4" x14ac:dyDescent="0.3">
      <c r="A452" t="s">
        <v>1211</v>
      </c>
      <c r="B452" t="s">
        <v>1217</v>
      </c>
      <c r="C452" t="s">
        <v>34</v>
      </c>
      <c r="D452" t="s">
        <v>17</v>
      </c>
    </row>
    <row r="453" spans="1:4" x14ac:dyDescent="0.3">
      <c r="A453" t="s">
        <v>1211</v>
      </c>
      <c r="B453" t="s">
        <v>1218</v>
      </c>
      <c r="C453" t="s">
        <v>37</v>
      </c>
      <c r="D453" t="s">
        <v>17</v>
      </c>
    </row>
    <row r="454" spans="1:4" x14ac:dyDescent="0.3">
      <c r="A454" t="s">
        <v>1211</v>
      </c>
      <c r="B454" t="s">
        <v>1219</v>
      </c>
      <c r="C454" t="s">
        <v>40</v>
      </c>
      <c r="D454" t="s">
        <v>17</v>
      </c>
    </row>
    <row r="455" spans="1:4" x14ac:dyDescent="0.3">
      <c r="A455" t="s">
        <v>1211</v>
      </c>
      <c r="B455" t="s">
        <v>1220</v>
      </c>
      <c r="C455" t="s">
        <v>43</v>
      </c>
      <c r="D455" t="s">
        <v>17</v>
      </c>
    </row>
    <row r="456" spans="1:4" x14ac:dyDescent="0.3">
      <c r="A456" t="s">
        <v>1211</v>
      </c>
      <c r="B456" t="s">
        <v>1221</v>
      </c>
      <c r="C456" t="s">
        <v>46</v>
      </c>
      <c r="D456" t="s">
        <v>17</v>
      </c>
    </row>
    <row r="457" spans="1:4" x14ac:dyDescent="0.3">
      <c r="A457" t="s">
        <v>1211</v>
      </c>
      <c r="B457" t="s">
        <v>1222</v>
      </c>
      <c r="C457" t="s">
        <v>49</v>
      </c>
      <c r="D457" t="s">
        <v>17</v>
      </c>
    </row>
    <row r="458" spans="1:4" x14ac:dyDescent="0.3">
      <c r="A458" t="s">
        <v>1211</v>
      </c>
      <c r="B458" t="s">
        <v>1223</v>
      </c>
      <c r="C458" t="s">
        <v>52</v>
      </c>
      <c r="D458" t="s">
        <v>17</v>
      </c>
    </row>
    <row r="459" spans="1:4" x14ac:dyDescent="0.3">
      <c r="A459" t="s">
        <v>1211</v>
      </c>
      <c r="B459" t="s">
        <v>1224</v>
      </c>
      <c r="C459" t="s">
        <v>55</v>
      </c>
      <c r="D459" t="s">
        <v>17</v>
      </c>
    </row>
    <row r="460" spans="1:4" x14ac:dyDescent="0.3">
      <c r="A460" t="s">
        <v>1211</v>
      </c>
      <c r="B460" t="s">
        <v>1225</v>
      </c>
      <c r="C460" t="s">
        <v>58</v>
      </c>
      <c r="D460" t="s">
        <v>17</v>
      </c>
    </row>
    <row r="461" spans="1:4" x14ac:dyDescent="0.3">
      <c r="A461" t="s">
        <v>1211</v>
      </c>
      <c r="B461" t="s">
        <v>1226</v>
      </c>
      <c r="C461" t="s">
        <v>61</v>
      </c>
      <c r="D461" t="s">
        <v>17</v>
      </c>
    </row>
    <row r="462" spans="1:4" x14ac:dyDescent="0.3">
      <c r="A462" t="s">
        <v>1211</v>
      </c>
      <c r="B462" t="s">
        <v>1227</v>
      </c>
      <c r="C462" t="s">
        <v>64</v>
      </c>
      <c r="D462" t="s">
        <v>17</v>
      </c>
    </row>
    <row r="463" spans="1:4" x14ac:dyDescent="0.3">
      <c r="A463" t="s">
        <v>1211</v>
      </c>
      <c r="B463" t="s">
        <v>1228</v>
      </c>
      <c r="C463" t="s">
        <v>67</v>
      </c>
      <c r="D463" t="s">
        <v>17</v>
      </c>
    </row>
    <row r="464" spans="1:4" x14ac:dyDescent="0.3">
      <c r="A464" t="s">
        <v>1211</v>
      </c>
      <c r="B464" t="s">
        <v>1229</v>
      </c>
      <c r="C464" t="s">
        <v>70</v>
      </c>
      <c r="D464" t="s">
        <v>17</v>
      </c>
    </row>
    <row r="465" spans="1:4" x14ac:dyDescent="0.3">
      <c r="A465" t="s">
        <v>1211</v>
      </c>
      <c r="B465" t="s">
        <v>1230</v>
      </c>
      <c r="C465" t="s">
        <v>73</v>
      </c>
      <c r="D465" t="s">
        <v>17</v>
      </c>
    </row>
    <row r="466" spans="1:4" x14ac:dyDescent="0.3">
      <c r="A466" t="s">
        <v>1211</v>
      </c>
      <c r="B466" t="s">
        <v>1231</v>
      </c>
      <c r="C466" t="s">
        <v>76</v>
      </c>
      <c r="D466" t="s">
        <v>17</v>
      </c>
    </row>
    <row r="467" spans="1:4" x14ac:dyDescent="0.3">
      <c r="A467" t="s">
        <v>1211</v>
      </c>
      <c r="B467" t="s">
        <v>1232</v>
      </c>
      <c r="C467" t="s">
        <v>79</v>
      </c>
      <c r="D467" t="s">
        <v>17</v>
      </c>
    </row>
    <row r="468" spans="1:4" x14ac:dyDescent="0.3">
      <c r="A468" t="s">
        <v>1211</v>
      </c>
      <c r="B468" t="s">
        <v>1233</v>
      </c>
      <c r="C468" t="s">
        <v>611</v>
      </c>
      <c r="D468" t="s">
        <v>17</v>
      </c>
    </row>
    <row r="469" spans="1:4" x14ac:dyDescent="0.3">
      <c r="A469" t="s">
        <v>1211</v>
      </c>
      <c r="B469" t="s">
        <v>1234</v>
      </c>
      <c r="C469" t="s">
        <v>613</v>
      </c>
      <c r="D469" t="s">
        <v>17</v>
      </c>
    </row>
    <row r="470" spans="1:4" x14ac:dyDescent="0.3">
      <c r="A470" t="s">
        <v>1211</v>
      </c>
      <c r="B470" t="s">
        <v>1235</v>
      </c>
      <c r="C470" t="s">
        <v>615</v>
      </c>
      <c r="D470" t="s">
        <v>17</v>
      </c>
    </row>
    <row r="471" spans="1:4" x14ac:dyDescent="0.3">
      <c r="A471" t="s">
        <v>1211</v>
      </c>
      <c r="B471" t="s">
        <v>1236</v>
      </c>
      <c r="C471" t="s">
        <v>617</v>
      </c>
      <c r="D471" t="s">
        <v>17</v>
      </c>
    </row>
    <row r="472" spans="1:4" x14ac:dyDescent="0.3">
      <c r="A472" t="s">
        <v>1211</v>
      </c>
      <c r="B472" t="s">
        <v>1237</v>
      </c>
      <c r="C472" t="s">
        <v>619</v>
      </c>
      <c r="D472" t="s">
        <v>17</v>
      </c>
    </row>
    <row r="473" spans="1:4" x14ac:dyDescent="0.3">
      <c r="A473" t="s">
        <v>1211</v>
      </c>
      <c r="B473" t="s">
        <v>1238</v>
      </c>
      <c r="C473" t="s">
        <v>621</v>
      </c>
      <c r="D473" t="s">
        <v>17</v>
      </c>
    </row>
    <row r="474" spans="1:4" x14ac:dyDescent="0.3">
      <c r="A474" t="s">
        <v>1211</v>
      </c>
      <c r="B474" t="s">
        <v>1239</v>
      </c>
      <c r="C474" t="s">
        <v>623</v>
      </c>
      <c r="D474" t="s">
        <v>17</v>
      </c>
    </row>
    <row r="475" spans="1:4" x14ac:dyDescent="0.3">
      <c r="A475" t="s">
        <v>1211</v>
      </c>
      <c r="B475" t="s">
        <v>1240</v>
      </c>
      <c r="C475" t="s">
        <v>625</v>
      </c>
      <c r="D475" t="s">
        <v>17</v>
      </c>
    </row>
    <row r="476" spans="1:4" x14ac:dyDescent="0.3">
      <c r="A476" t="s">
        <v>1211</v>
      </c>
      <c r="B476" t="s">
        <v>1241</v>
      </c>
      <c r="C476" t="s">
        <v>627</v>
      </c>
      <c r="D476" t="s">
        <v>17</v>
      </c>
    </row>
    <row r="477" spans="1:4" x14ac:dyDescent="0.3">
      <c r="A477" t="s">
        <v>1211</v>
      </c>
      <c r="B477" t="s">
        <v>1242</v>
      </c>
      <c r="C477" t="s">
        <v>629</v>
      </c>
      <c r="D477" t="s">
        <v>17</v>
      </c>
    </row>
    <row r="478" spans="1:4" x14ac:dyDescent="0.3">
      <c r="A478" t="s">
        <v>1211</v>
      </c>
      <c r="B478" t="s">
        <v>1243</v>
      </c>
      <c r="C478" t="s">
        <v>631</v>
      </c>
      <c r="D478" t="s">
        <v>17</v>
      </c>
    </row>
    <row r="479" spans="1:4" x14ac:dyDescent="0.3">
      <c r="A479" t="s">
        <v>1244</v>
      </c>
      <c r="B479" t="s">
        <v>1245</v>
      </c>
      <c r="C479" t="s">
        <v>633</v>
      </c>
      <c r="D479" t="s">
        <v>17</v>
      </c>
    </row>
    <row r="480" spans="1:4" x14ac:dyDescent="0.3">
      <c r="A480" t="s">
        <v>1244</v>
      </c>
      <c r="B480" t="s">
        <v>1246</v>
      </c>
      <c r="C480" t="s">
        <v>635</v>
      </c>
      <c r="D480" t="s">
        <v>17</v>
      </c>
    </row>
    <row r="481" spans="1:4" x14ac:dyDescent="0.3">
      <c r="A481" t="s">
        <v>1244</v>
      </c>
      <c r="B481" t="s">
        <v>1247</v>
      </c>
      <c r="C481" t="s">
        <v>637</v>
      </c>
      <c r="D481" t="s">
        <v>17</v>
      </c>
    </row>
    <row r="482" spans="1:4" x14ac:dyDescent="0.3">
      <c r="A482" t="s">
        <v>1244</v>
      </c>
      <c r="B482" t="s">
        <v>1248</v>
      </c>
      <c r="C482" t="s">
        <v>639</v>
      </c>
      <c r="D482" t="s">
        <v>17</v>
      </c>
    </row>
    <row r="483" spans="1:4" x14ac:dyDescent="0.3">
      <c r="A483" t="s">
        <v>1244</v>
      </c>
      <c r="B483" t="s">
        <v>1249</v>
      </c>
      <c r="C483" t="s">
        <v>641</v>
      </c>
      <c r="D483" t="s">
        <v>17</v>
      </c>
    </row>
    <row r="484" spans="1:4" x14ac:dyDescent="0.3">
      <c r="A484" t="s">
        <v>1244</v>
      </c>
      <c r="B484" t="s">
        <v>1250</v>
      </c>
      <c r="C484" t="s">
        <v>644</v>
      </c>
      <c r="D484" t="s">
        <v>17</v>
      </c>
    </row>
    <row r="485" spans="1:4" x14ac:dyDescent="0.3">
      <c r="A485" t="s">
        <v>1244</v>
      </c>
      <c r="B485" t="s">
        <v>1251</v>
      </c>
      <c r="C485" t="s">
        <v>647</v>
      </c>
      <c r="D485" t="s">
        <v>17</v>
      </c>
    </row>
    <row r="486" spans="1:4" x14ac:dyDescent="0.3">
      <c r="A486" t="s">
        <v>1244</v>
      </c>
      <c r="B486" t="s">
        <v>1252</v>
      </c>
      <c r="C486" t="s">
        <v>650</v>
      </c>
      <c r="D486" t="s">
        <v>17</v>
      </c>
    </row>
    <row r="487" spans="1:4" x14ac:dyDescent="0.3">
      <c r="A487" t="s">
        <v>1244</v>
      </c>
      <c r="B487" t="s">
        <v>1253</v>
      </c>
      <c r="C487" t="s">
        <v>653</v>
      </c>
      <c r="D487" t="s">
        <v>17</v>
      </c>
    </row>
    <row r="488" spans="1:4" x14ac:dyDescent="0.3">
      <c r="A488" t="s">
        <v>1244</v>
      </c>
      <c r="B488" t="s">
        <v>1254</v>
      </c>
      <c r="C488" t="s">
        <v>656</v>
      </c>
      <c r="D488" t="s">
        <v>17</v>
      </c>
    </row>
    <row r="489" spans="1:4" x14ac:dyDescent="0.3">
      <c r="A489" t="s">
        <v>1244</v>
      </c>
      <c r="B489" t="s">
        <v>1255</v>
      </c>
      <c r="C489" t="s">
        <v>82</v>
      </c>
      <c r="D489" t="s">
        <v>17</v>
      </c>
    </row>
    <row r="490" spans="1:4" x14ac:dyDescent="0.3">
      <c r="A490" t="s">
        <v>1244</v>
      </c>
      <c r="B490" t="s">
        <v>1256</v>
      </c>
      <c r="C490" t="s">
        <v>85</v>
      </c>
      <c r="D490" t="s">
        <v>17</v>
      </c>
    </row>
    <row r="491" spans="1:4" x14ac:dyDescent="0.3">
      <c r="A491" t="s">
        <v>1244</v>
      </c>
      <c r="B491" t="s">
        <v>1257</v>
      </c>
      <c r="C491" t="s">
        <v>88</v>
      </c>
      <c r="D491" t="s">
        <v>17</v>
      </c>
    </row>
    <row r="492" spans="1:4" x14ac:dyDescent="0.3">
      <c r="A492" t="s">
        <v>1244</v>
      </c>
      <c r="B492" t="s">
        <v>1258</v>
      </c>
      <c r="C492" t="s">
        <v>91</v>
      </c>
      <c r="D492" t="s">
        <v>17</v>
      </c>
    </row>
    <row r="493" spans="1:4" x14ac:dyDescent="0.3">
      <c r="A493" t="s">
        <v>1244</v>
      </c>
      <c r="B493" t="s">
        <v>1259</v>
      </c>
      <c r="C493" t="s">
        <v>94</v>
      </c>
      <c r="D493" t="s">
        <v>17</v>
      </c>
    </row>
    <row r="494" spans="1:4" x14ac:dyDescent="0.3">
      <c r="A494" t="s">
        <v>1244</v>
      </c>
      <c r="B494" t="s">
        <v>1260</v>
      </c>
      <c r="C494" t="s">
        <v>97</v>
      </c>
      <c r="D494" t="s">
        <v>17</v>
      </c>
    </row>
    <row r="495" spans="1:4" x14ac:dyDescent="0.3">
      <c r="A495" t="s">
        <v>1244</v>
      </c>
      <c r="B495" t="s">
        <v>1261</v>
      </c>
      <c r="C495" t="s">
        <v>100</v>
      </c>
      <c r="D495" t="s">
        <v>17</v>
      </c>
    </row>
    <row r="496" spans="1:4" x14ac:dyDescent="0.3">
      <c r="A496" t="s">
        <v>1244</v>
      </c>
      <c r="B496" t="s">
        <v>1262</v>
      </c>
      <c r="C496" t="s">
        <v>103</v>
      </c>
      <c r="D496" t="s">
        <v>17</v>
      </c>
    </row>
    <row r="497" spans="1:4" x14ac:dyDescent="0.3">
      <c r="A497" t="s">
        <v>1244</v>
      </c>
      <c r="B497" t="s">
        <v>1263</v>
      </c>
      <c r="C497" t="s">
        <v>106</v>
      </c>
      <c r="D497" t="s">
        <v>17</v>
      </c>
    </row>
    <row r="498" spans="1:4" x14ac:dyDescent="0.3">
      <c r="A498" t="s">
        <v>1244</v>
      </c>
      <c r="B498" t="s">
        <v>1264</v>
      </c>
      <c r="C498" t="s">
        <v>109</v>
      </c>
      <c r="D498" t="s">
        <v>17</v>
      </c>
    </row>
    <row r="499" spans="1:4" x14ac:dyDescent="0.3">
      <c r="A499" t="s">
        <v>1244</v>
      </c>
      <c r="B499" t="s">
        <v>1265</v>
      </c>
      <c r="C499" t="s">
        <v>112</v>
      </c>
      <c r="D499" t="s">
        <v>17</v>
      </c>
    </row>
    <row r="500" spans="1:4" x14ac:dyDescent="0.3">
      <c r="A500" t="s">
        <v>1244</v>
      </c>
      <c r="B500" t="s">
        <v>1266</v>
      </c>
      <c r="C500" t="s">
        <v>115</v>
      </c>
      <c r="D500" t="s">
        <v>17</v>
      </c>
    </row>
    <row r="501" spans="1:4" x14ac:dyDescent="0.3">
      <c r="A501" t="s">
        <v>1244</v>
      </c>
      <c r="B501" t="s">
        <v>1267</v>
      </c>
      <c r="C501" t="s">
        <v>118</v>
      </c>
      <c r="D501" t="s">
        <v>17</v>
      </c>
    </row>
    <row r="502" spans="1:4" x14ac:dyDescent="0.3">
      <c r="A502" t="s">
        <v>1244</v>
      </c>
      <c r="B502" t="s">
        <v>1268</v>
      </c>
      <c r="C502" t="s">
        <v>121</v>
      </c>
      <c r="D502" t="s">
        <v>17</v>
      </c>
    </row>
    <row r="503" spans="1:4" x14ac:dyDescent="0.3">
      <c r="A503" t="s">
        <v>1244</v>
      </c>
      <c r="B503" t="s">
        <v>1269</v>
      </c>
      <c r="C503" t="s">
        <v>124</v>
      </c>
      <c r="D503" t="s">
        <v>17</v>
      </c>
    </row>
    <row r="504" spans="1:4" x14ac:dyDescent="0.3">
      <c r="A504" t="s">
        <v>1244</v>
      </c>
      <c r="B504" t="s">
        <v>1270</v>
      </c>
      <c r="C504" t="s">
        <v>127</v>
      </c>
      <c r="D504" t="s">
        <v>17</v>
      </c>
    </row>
    <row r="505" spans="1:4" x14ac:dyDescent="0.3">
      <c r="A505" t="s">
        <v>1244</v>
      </c>
      <c r="B505" t="s">
        <v>1271</v>
      </c>
      <c r="C505" t="s">
        <v>130</v>
      </c>
      <c r="D505" t="s">
        <v>17</v>
      </c>
    </row>
    <row r="506" spans="1:4" x14ac:dyDescent="0.3">
      <c r="A506" t="s">
        <v>1244</v>
      </c>
      <c r="B506" t="s">
        <v>1272</v>
      </c>
      <c r="C506" t="s">
        <v>133</v>
      </c>
      <c r="D506" t="s">
        <v>17</v>
      </c>
    </row>
    <row r="507" spans="1:4" x14ac:dyDescent="0.3">
      <c r="A507" t="s">
        <v>1244</v>
      </c>
      <c r="B507" t="s">
        <v>1273</v>
      </c>
      <c r="C507" t="s">
        <v>136</v>
      </c>
      <c r="D507" t="s">
        <v>17</v>
      </c>
    </row>
    <row r="508" spans="1:4" x14ac:dyDescent="0.3">
      <c r="A508" t="s">
        <v>1244</v>
      </c>
      <c r="B508" t="s">
        <v>1274</v>
      </c>
      <c r="C508" t="s">
        <v>139</v>
      </c>
      <c r="D508" t="s">
        <v>17</v>
      </c>
    </row>
    <row r="509" spans="1:4" x14ac:dyDescent="0.3">
      <c r="A509" t="s">
        <v>1244</v>
      </c>
      <c r="B509" t="s">
        <v>1275</v>
      </c>
      <c r="C509" t="s">
        <v>142</v>
      </c>
      <c r="D509" t="s">
        <v>17</v>
      </c>
    </row>
    <row r="510" spans="1:4" x14ac:dyDescent="0.3">
      <c r="A510" t="s">
        <v>1244</v>
      </c>
      <c r="B510" t="s">
        <v>1276</v>
      </c>
      <c r="C510" t="s">
        <v>145</v>
      </c>
      <c r="D510" t="s">
        <v>17</v>
      </c>
    </row>
    <row r="511" spans="1:4" x14ac:dyDescent="0.3">
      <c r="A511" t="s">
        <v>1277</v>
      </c>
      <c r="B511" t="s">
        <v>1278</v>
      </c>
      <c r="C511" t="s">
        <v>294</v>
      </c>
      <c r="D511" t="s">
        <v>17</v>
      </c>
    </row>
    <row r="512" spans="1:4" x14ac:dyDescent="0.3">
      <c r="A512" t="s">
        <v>1277</v>
      </c>
      <c r="B512" t="s">
        <v>1279</v>
      </c>
      <c r="C512" t="s">
        <v>298</v>
      </c>
      <c r="D512" t="s">
        <v>17</v>
      </c>
    </row>
    <row r="513" spans="1:4" x14ac:dyDescent="0.3">
      <c r="A513" t="s">
        <v>1277</v>
      </c>
      <c r="B513" t="s">
        <v>1280</v>
      </c>
      <c r="C513" t="s">
        <v>301</v>
      </c>
      <c r="D513" t="s">
        <v>17</v>
      </c>
    </row>
    <row r="514" spans="1:4" x14ac:dyDescent="0.3">
      <c r="A514" t="s">
        <v>1277</v>
      </c>
      <c r="B514" t="s">
        <v>1281</v>
      </c>
      <c r="C514" t="s">
        <v>304</v>
      </c>
      <c r="D514" t="s">
        <v>17</v>
      </c>
    </row>
    <row r="515" spans="1:4" x14ac:dyDescent="0.3">
      <c r="A515" t="s">
        <v>1277</v>
      </c>
      <c r="B515" t="s">
        <v>1282</v>
      </c>
      <c r="C515" t="s">
        <v>307</v>
      </c>
      <c r="D515" t="s">
        <v>17</v>
      </c>
    </row>
    <row r="516" spans="1:4" x14ac:dyDescent="0.3">
      <c r="A516" t="s">
        <v>1277</v>
      </c>
      <c r="B516" t="s">
        <v>1283</v>
      </c>
      <c r="C516" t="s">
        <v>310</v>
      </c>
      <c r="D516" t="s">
        <v>17</v>
      </c>
    </row>
    <row r="517" spans="1:4" x14ac:dyDescent="0.3">
      <c r="A517" t="s">
        <v>1277</v>
      </c>
      <c r="B517" t="s">
        <v>1284</v>
      </c>
      <c r="C517" t="s">
        <v>313</v>
      </c>
      <c r="D517" t="s">
        <v>17</v>
      </c>
    </row>
    <row r="518" spans="1:4" x14ac:dyDescent="0.3">
      <c r="A518" t="s">
        <v>1277</v>
      </c>
      <c r="B518" t="s">
        <v>1285</v>
      </c>
      <c r="C518" t="s">
        <v>316</v>
      </c>
      <c r="D518" t="s">
        <v>17</v>
      </c>
    </row>
    <row r="519" spans="1:4" x14ac:dyDescent="0.3">
      <c r="A519" t="s">
        <v>1277</v>
      </c>
      <c r="B519" t="s">
        <v>1286</v>
      </c>
      <c r="C519" t="s">
        <v>319</v>
      </c>
      <c r="D519" t="s">
        <v>17</v>
      </c>
    </row>
    <row r="520" spans="1:4" x14ac:dyDescent="0.3">
      <c r="A520" t="s">
        <v>1277</v>
      </c>
      <c r="B520" t="s">
        <v>1287</v>
      </c>
      <c r="C520" t="s">
        <v>322</v>
      </c>
      <c r="D520" t="s">
        <v>17</v>
      </c>
    </row>
    <row r="521" spans="1:4" x14ac:dyDescent="0.3">
      <c r="A521" t="s">
        <v>1277</v>
      </c>
      <c r="B521" t="s">
        <v>1288</v>
      </c>
      <c r="C521" t="s">
        <v>325</v>
      </c>
      <c r="D521" t="s">
        <v>17</v>
      </c>
    </row>
    <row r="522" spans="1:4" x14ac:dyDescent="0.3">
      <c r="A522" t="s">
        <v>1277</v>
      </c>
      <c r="B522" t="s">
        <v>1289</v>
      </c>
      <c r="C522" t="s">
        <v>328</v>
      </c>
      <c r="D522" t="s">
        <v>17</v>
      </c>
    </row>
    <row r="523" spans="1:4" x14ac:dyDescent="0.3">
      <c r="A523" t="s">
        <v>1277</v>
      </c>
      <c r="B523" t="s">
        <v>1290</v>
      </c>
      <c r="C523" t="s">
        <v>275</v>
      </c>
      <c r="D523" t="s">
        <v>17</v>
      </c>
    </row>
    <row r="524" spans="1:4" x14ac:dyDescent="0.3">
      <c r="A524" t="s">
        <v>1277</v>
      </c>
      <c r="B524" t="s">
        <v>1291</v>
      </c>
      <c r="C524" t="s">
        <v>279</v>
      </c>
      <c r="D524" t="s">
        <v>17</v>
      </c>
    </row>
    <row r="525" spans="1:4" x14ac:dyDescent="0.3">
      <c r="A525" t="s">
        <v>1277</v>
      </c>
      <c r="B525" t="s">
        <v>1292</v>
      </c>
      <c r="C525" t="s">
        <v>282</v>
      </c>
      <c r="D525" t="s">
        <v>17</v>
      </c>
    </row>
    <row r="526" spans="1:4" x14ac:dyDescent="0.3">
      <c r="A526" t="s">
        <v>1277</v>
      </c>
      <c r="B526" t="s">
        <v>1293</v>
      </c>
      <c r="C526" t="s">
        <v>285</v>
      </c>
      <c r="D526" t="s">
        <v>17</v>
      </c>
    </row>
    <row r="527" spans="1:4" x14ac:dyDescent="0.3">
      <c r="A527" t="s">
        <v>1277</v>
      </c>
      <c r="B527" t="s">
        <v>1294</v>
      </c>
      <c r="C527" t="s">
        <v>288</v>
      </c>
      <c r="D527" t="s">
        <v>17</v>
      </c>
    </row>
    <row r="528" spans="1:4" x14ac:dyDescent="0.3">
      <c r="A528" t="s">
        <v>1277</v>
      </c>
      <c r="B528" t="s">
        <v>1295</v>
      </c>
      <c r="C528" t="s">
        <v>291</v>
      </c>
      <c r="D528" t="s">
        <v>17</v>
      </c>
    </row>
    <row r="529" spans="1:4" x14ac:dyDescent="0.3">
      <c r="A529" t="s">
        <v>1277</v>
      </c>
      <c r="B529" t="s">
        <v>1296</v>
      </c>
      <c r="C529" t="s">
        <v>245</v>
      </c>
      <c r="D529" t="s">
        <v>17</v>
      </c>
    </row>
    <row r="530" spans="1:4" x14ac:dyDescent="0.3">
      <c r="A530" t="s">
        <v>1277</v>
      </c>
      <c r="B530" t="s">
        <v>1297</v>
      </c>
      <c r="C530" t="s">
        <v>248</v>
      </c>
      <c r="D530" t="s">
        <v>17</v>
      </c>
    </row>
    <row r="531" spans="1:4" x14ac:dyDescent="0.3">
      <c r="A531" t="s">
        <v>1277</v>
      </c>
      <c r="B531" t="s">
        <v>1298</v>
      </c>
      <c r="C531" t="s">
        <v>251</v>
      </c>
      <c r="D531" t="s">
        <v>17</v>
      </c>
    </row>
    <row r="532" spans="1:4" x14ac:dyDescent="0.3">
      <c r="A532" t="s">
        <v>1277</v>
      </c>
      <c r="B532" t="s">
        <v>1299</v>
      </c>
      <c r="C532" t="s">
        <v>254</v>
      </c>
      <c r="D532" t="s">
        <v>17</v>
      </c>
    </row>
    <row r="533" spans="1:4" x14ac:dyDescent="0.3">
      <c r="A533" t="s">
        <v>1277</v>
      </c>
      <c r="B533" t="s">
        <v>1300</v>
      </c>
      <c r="C533" t="s">
        <v>257</v>
      </c>
      <c r="D533" t="s">
        <v>17</v>
      </c>
    </row>
    <row r="534" spans="1:4" x14ac:dyDescent="0.3">
      <c r="A534" t="s">
        <v>1277</v>
      </c>
      <c r="B534" t="s">
        <v>1301</v>
      </c>
      <c r="C534" t="s">
        <v>260</v>
      </c>
      <c r="D534" t="s">
        <v>17</v>
      </c>
    </row>
    <row r="535" spans="1:4" x14ac:dyDescent="0.3">
      <c r="A535" t="s">
        <v>1277</v>
      </c>
      <c r="B535" t="s">
        <v>1302</v>
      </c>
      <c r="C535" t="s">
        <v>263</v>
      </c>
      <c r="D535" t="s">
        <v>17</v>
      </c>
    </row>
    <row r="536" spans="1:4" x14ac:dyDescent="0.3">
      <c r="A536" t="s">
        <v>1277</v>
      </c>
      <c r="B536" t="s">
        <v>1303</v>
      </c>
      <c r="C536" t="s">
        <v>266</v>
      </c>
      <c r="D536" t="s">
        <v>17</v>
      </c>
    </row>
    <row r="537" spans="1:4" x14ac:dyDescent="0.3">
      <c r="A537" t="s">
        <v>1277</v>
      </c>
      <c r="B537" t="s">
        <v>1304</v>
      </c>
      <c r="C537" t="s">
        <v>269</v>
      </c>
      <c r="D537" t="s">
        <v>17</v>
      </c>
    </row>
    <row r="538" spans="1:4" x14ac:dyDescent="0.3">
      <c r="A538" t="s">
        <v>1277</v>
      </c>
      <c r="B538" t="s">
        <v>1305</v>
      </c>
      <c r="C538" t="s">
        <v>272</v>
      </c>
      <c r="D538" t="s">
        <v>17</v>
      </c>
    </row>
    <row r="539" spans="1:4" x14ac:dyDescent="0.3">
      <c r="A539" t="s">
        <v>1306</v>
      </c>
      <c r="B539" t="s">
        <v>1307</v>
      </c>
      <c r="C539" t="s">
        <v>148</v>
      </c>
      <c r="D539" t="s">
        <v>17</v>
      </c>
    </row>
    <row r="540" spans="1:4" x14ac:dyDescent="0.3">
      <c r="A540" t="s">
        <v>1306</v>
      </c>
      <c r="B540" t="s">
        <v>1308</v>
      </c>
      <c r="C540" t="s">
        <v>152</v>
      </c>
      <c r="D540" t="s">
        <v>17</v>
      </c>
    </row>
    <row r="541" spans="1:4" x14ac:dyDescent="0.3">
      <c r="A541" t="s">
        <v>1306</v>
      </c>
      <c r="B541" t="s">
        <v>1317</v>
      </c>
      <c r="C541" t="s">
        <v>179</v>
      </c>
      <c r="D541" t="s">
        <v>17</v>
      </c>
    </row>
    <row r="542" spans="1:4" x14ac:dyDescent="0.3">
      <c r="A542" t="s">
        <v>1306</v>
      </c>
      <c r="B542" t="s">
        <v>1318</v>
      </c>
      <c r="C542" t="s">
        <v>182</v>
      </c>
      <c r="D542" t="s">
        <v>17</v>
      </c>
    </row>
    <row r="543" spans="1:4" x14ac:dyDescent="0.3">
      <c r="A543" t="s">
        <v>1306</v>
      </c>
      <c r="B543" t="s">
        <v>1319</v>
      </c>
      <c r="C543" t="s">
        <v>185</v>
      </c>
      <c r="D543" t="s">
        <v>17</v>
      </c>
    </row>
    <row r="544" spans="1:4" x14ac:dyDescent="0.3">
      <c r="A544" t="s">
        <v>1306</v>
      </c>
      <c r="B544" t="s">
        <v>1320</v>
      </c>
      <c r="C544" t="s">
        <v>188</v>
      </c>
      <c r="D544" t="s">
        <v>17</v>
      </c>
    </row>
    <row r="545" spans="1:4" x14ac:dyDescent="0.3">
      <c r="A545" t="s">
        <v>1306</v>
      </c>
      <c r="B545" t="s">
        <v>1321</v>
      </c>
      <c r="C545" t="s">
        <v>191</v>
      </c>
      <c r="D545" t="s">
        <v>17</v>
      </c>
    </row>
    <row r="546" spans="1:4" x14ac:dyDescent="0.3">
      <c r="A546" t="s">
        <v>1306</v>
      </c>
      <c r="B546" t="s">
        <v>1322</v>
      </c>
      <c r="C546" t="s">
        <v>194</v>
      </c>
      <c r="D546" t="s">
        <v>17</v>
      </c>
    </row>
    <row r="547" spans="1:4" x14ac:dyDescent="0.3">
      <c r="A547" t="s">
        <v>1306</v>
      </c>
      <c r="B547" t="s">
        <v>1323</v>
      </c>
      <c r="C547" t="s">
        <v>197</v>
      </c>
      <c r="D547" t="s">
        <v>17</v>
      </c>
    </row>
    <row r="548" spans="1:4" x14ac:dyDescent="0.3">
      <c r="A548" t="s">
        <v>1306</v>
      </c>
      <c r="B548" t="s">
        <v>1324</v>
      </c>
      <c r="C548" t="s">
        <v>200</v>
      </c>
      <c r="D548" t="s">
        <v>17</v>
      </c>
    </row>
    <row r="549" spans="1:4" x14ac:dyDescent="0.3">
      <c r="A549" t="s">
        <v>1306</v>
      </c>
      <c r="B549" t="s">
        <v>1325</v>
      </c>
      <c r="C549" t="s">
        <v>203</v>
      </c>
      <c r="D549" t="s">
        <v>17</v>
      </c>
    </row>
    <row r="550" spans="1:4" x14ac:dyDescent="0.3">
      <c r="A550" t="s">
        <v>1306</v>
      </c>
      <c r="B550" t="s">
        <v>1326</v>
      </c>
      <c r="C550" t="s">
        <v>206</v>
      </c>
      <c r="D550" t="s">
        <v>17</v>
      </c>
    </row>
    <row r="551" spans="1:4" x14ac:dyDescent="0.3">
      <c r="A551" t="s">
        <v>1306</v>
      </c>
      <c r="B551" t="s">
        <v>1309</v>
      </c>
      <c r="C551" t="s">
        <v>155</v>
      </c>
      <c r="D551" t="s">
        <v>17</v>
      </c>
    </row>
    <row r="552" spans="1:4" x14ac:dyDescent="0.3">
      <c r="A552" t="s">
        <v>1306</v>
      </c>
      <c r="B552" t="s">
        <v>1327</v>
      </c>
      <c r="C552" t="s">
        <v>209</v>
      </c>
      <c r="D552" t="s">
        <v>17</v>
      </c>
    </row>
    <row r="553" spans="1:4" x14ac:dyDescent="0.3">
      <c r="A553" t="s">
        <v>1306</v>
      </c>
      <c r="B553" t="s">
        <v>1328</v>
      </c>
      <c r="C553" t="s">
        <v>212</v>
      </c>
      <c r="D553" t="s">
        <v>17</v>
      </c>
    </row>
    <row r="554" spans="1:4" x14ac:dyDescent="0.3">
      <c r="A554" t="s">
        <v>1306</v>
      </c>
      <c r="B554" t="s">
        <v>1329</v>
      </c>
      <c r="C554" t="s">
        <v>215</v>
      </c>
      <c r="D554" t="s">
        <v>17</v>
      </c>
    </row>
    <row r="555" spans="1:4" x14ac:dyDescent="0.3">
      <c r="A555" t="s">
        <v>1306</v>
      </c>
      <c r="B555" t="s">
        <v>1330</v>
      </c>
      <c r="C555" t="s">
        <v>218</v>
      </c>
      <c r="D555" t="s">
        <v>17</v>
      </c>
    </row>
    <row r="556" spans="1:4" x14ac:dyDescent="0.3">
      <c r="A556" t="s">
        <v>1306</v>
      </c>
      <c r="B556" t="s">
        <v>1331</v>
      </c>
      <c r="C556" t="s">
        <v>221</v>
      </c>
      <c r="D556" t="s">
        <v>17</v>
      </c>
    </row>
    <row r="557" spans="1:4" x14ac:dyDescent="0.3">
      <c r="A557" t="s">
        <v>1306</v>
      </c>
      <c r="B557" t="s">
        <v>1332</v>
      </c>
      <c r="C557" t="s">
        <v>224</v>
      </c>
      <c r="D557" t="s">
        <v>17</v>
      </c>
    </row>
    <row r="558" spans="1:4" x14ac:dyDescent="0.3">
      <c r="A558" t="s">
        <v>1306</v>
      </c>
      <c r="B558" t="s">
        <v>1333</v>
      </c>
      <c r="C558" t="s">
        <v>227</v>
      </c>
      <c r="D558" t="s">
        <v>17</v>
      </c>
    </row>
    <row r="559" spans="1:4" x14ac:dyDescent="0.3">
      <c r="A559" t="s">
        <v>1306</v>
      </c>
      <c r="B559" t="s">
        <v>1334</v>
      </c>
      <c r="C559" t="s">
        <v>230</v>
      </c>
      <c r="D559" t="s">
        <v>17</v>
      </c>
    </row>
    <row r="560" spans="1:4" x14ac:dyDescent="0.3">
      <c r="A560" t="s">
        <v>1306</v>
      </c>
      <c r="B560" t="s">
        <v>1335</v>
      </c>
      <c r="C560" t="s">
        <v>233</v>
      </c>
      <c r="D560" t="s">
        <v>17</v>
      </c>
    </row>
    <row r="561" spans="1:4" x14ac:dyDescent="0.3">
      <c r="A561" t="s">
        <v>1306</v>
      </c>
      <c r="B561" t="s">
        <v>1336</v>
      </c>
      <c r="C561" t="s">
        <v>236</v>
      </c>
      <c r="D561" t="s">
        <v>17</v>
      </c>
    </row>
    <row r="562" spans="1:4" x14ac:dyDescent="0.3">
      <c r="A562" t="s">
        <v>1306</v>
      </c>
      <c r="B562" t="s">
        <v>1310</v>
      </c>
      <c r="C562" t="s">
        <v>158</v>
      </c>
      <c r="D562" t="s">
        <v>17</v>
      </c>
    </row>
    <row r="563" spans="1:4" x14ac:dyDescent="0.3">
      <c r="A563" t="s">
        <v>1306</v>
      </c>
      <c r="B563" t="s">
        <v>1337</v>
      </c>
      <c r="C563" t="s">
        <v>239</v>
      </c>
      <c r="D563" t="s">
        <v>17</v>
      </c>
    </row>
    <row r="564" spans="1:4" x14ac:dyDescent="0.3">
      <c r="A564" t="s">
        <v>1306</v>
      </c>
      <c r="B564" t="s">
        <v>1338</v>
      </c>
      <c r="C564" t="s">
        <v>242</v>
      </c>
      <c r="D564" t="s">
        <v>17</v>
      </c>
    </row>
    <row r="565" spans="1:4" x14ac:dyDescent="0.3">
      <c r="A565" t="s">
        <v>1306</v>
      </c>
      <c r="B565" t="s">
        <v>1311</v>
      </c>
      <c r="C565" t="s">
        <v>161</v>
      </c>
      <c r="D565" t="s">
        <v>17</v>
      </c>
    </row>
    <row r="566" spans="1:4" x14ac:dyDescent="0.3">
      <c r="A566" t="s">
        <v>1306</v>
      </c>
      <c r="B566" t="s">
        <v>1312</v>
      </c>
      <c r="C566" t="s">
        <v>164</v>
      </c>
      <c r="D566" t="s">
        <v>17</v>
      </c>
    </row>
    <row r="567" spans="1:4" x14ac:dyDescent="0.3">
      <c r="A567" t="s">
        <v>1306</v>
      </c>
      <c r="B567" t="s">
        <v>1313</v>
      </c>
      <c r="C567" t="s">
        <v>167</v>
      </c>
      <c r="D567" t="s">
        <v>17</v>
      </c>
    </row>
    <row r="568" spans="1:4" x14ac:dyDescent="0.3">
      <c r="A568" t="s">
        <v>1306</v>
      </c>
      <c r="B568" t="s">
        <v>1314</v>
      </c>
      <c r="C568" t="s">
        <v>170</v>
      </c>
      <c r="D568" t="s">
        <v>17</v>
      </c>
    </row>
    <row r="569" spans="1:4" x14ac:dyDescent="0.3">
      <c r="A569" t="s">
        <v>1306</v>
      </c>
      <c r="B569" t="s">
        <v>1315</v>
      </c>
      <c r="C569" t="s">
        <v>173</v>
      </c>
      <c r="D569" t="s">
        <v>17</v>
      </c>
    </row>
    <row r="570" spans="1:4" x14ac:dyDescent="0.3">
      <c r="A570" t="s">
        <v>1306</v>
      </c>
      <c r="B570" t="s">
        <v>1316</v>
      </c>
      <c r="C570" t="s">
        <v>176</v>
      </c>
      <c r="D570" t="s">
        <v>17</v>
      </c>
    </row>
    <row r="571" spans="1:4" x14ac:dyDescent="0.3">
      <c r="A571" t="s">
        <v>1339</v>
      </c>
      <c r="B571" t="s">
        <v>1340</v>
      </c>
      <c r="C571" t="s">
        <v>367</v>
      </c>
      <c r="D571" t="s">
        <v>17</v>
      </c>
    </row>
    <row r="572" spans="1:4" x14ac:dyDescent="0.3">
      <c r="A572" t="s">
        <v>1339</v>
      </c>
      <c r="B572" t="s">
        <v>1341</v>
      </c>
      <c r="C572" t="s">
        <v>334</v>
      </c>
      <c r="D572" t="s">
        <v>17</v>
      </c>
    </row>
    <row r="573" spans="1:4" x14ac:dyDescent="0.3">
      <c r="A573" t="s">
        <v>1339</v>
      </c>
      <c r="B573" t="s">
        <v>1342</v>
      </c>
      <c r="C573" t="s">
        <v>338</v>
      </c>
      <c r="D573" t="s">
        <v>17</v>
      </c>
    </row>
    <row r="574" spans="1:4" x14ac:dyDescent="0.3">
      <c r="A574" t="s">
        <v>1343</v>
      </c>
      <c r="B574" t="s">
        <v>1345</v>
      </c>
      <c r="C574" t="s">
        <v>115</v>
      </c>
      <c r="D574" t="s">
        <v>703</v>
      </c>
    </row>
    <row r="575" spans="1:4" x14ac:dyDescent="0.3">
      <c r="A575" t="s">
        <v>1343</v>
      </c>
      <c r="B575" t="s">
        <v>1345</v>
      </c>
      <c r="C575" t="s">
        <v>221</v>
      </c>
      <c r="D575" t="s">
        <v>971</v>
      </c>
    </row>
    <row r="576" spans="1:4" x14ac:dyDescent="0.3">
      <c r="A576" t="s">
        <v>1343</v>
      </c>
      <c r="B576" t="s">
        <v>1346</v>
      </c>
      <c r="C576" t="s">
        <v>118</v>
      </c>
      <c r="D576" t="s">
        <v>703</v>
      </c>
    </row>
    <row r="577" spans="1:4" x14ac:dyDescent="0.3">
      <c r="A577" t="s">
        <v>1343</v>
      </c>
      <c r="B577" t="s">
        <v>1346</v>
      </c>
      <c r="C577" t="s">
        <v>218</v>
      </c>
      <c r="D577" t="s">
        <v>971</v>
      </c>
    </row>
    <row r="578" spans="1:4" x14ac:dyDescent="0.3">
      <c r="A578" t="s">
        <v>1343</v>
      </c>
      <c r="B578" t="s">
        <v>1344</v>
      </c>
      <c r="C578" t="s">
        <v>58</v>
      </c>
      <c r="D578" t="s">
        <v>686</v>
      </c>
    </row>
    <row r="579" spans="1:4" x14ac:dyDescent="0.3">
      <c r="A579" t="s">
        <v>1343</v>
      </c>
      <c r="B579" t="s">
        <v>1344</v>
      </c>
      <c r="C579" t="s">
        <v>112</v>
      </c>
      <c r="D579" t="s">
        <v>703</v>
      </c>
    </row>
    <row r="580" spans="1:4" x14ac:dyDescent="0.3">
      <c r="A580" t="s">
        <v>1343</v>
      </c>
      <c r="B580" t="s">
        <v>1347</v>
      </c>
      <c r="C580" t="s">
        <v>121</v>
      </c>
      <c r="D580" t="s">
        <v>703</v>
      </c>
    </row>
    <row r="581" spans="1:4" x14ac:dyDescent="0.3">
      <c r="A581" t="s">
        <v>1343</v>
      </c>
      <c r="B581" t="s">
        <v>1347</v>
      </c>
      <c r="C581" t="s">
        <v>254</v>
      </c>
      <c r="D581" t="s">
        <v>966</v>
      </c>
    </row>
    <row r="582" spans="1:4" x14ac:dyDescent="0.3">
      <c r="A582" t="s">
        <v>1343</v>
      </c>
      <c r="B582" t="s">
        <v>1348</v>
      </c>
      <c r="C582" t="s">
        <v>124</v>
      </c>
      <c r="D582" t="s">
        <v>703</v>
      </c>
    </row>
    <row r="583" spans="1:4" x14ac:dyDescent="0.3">
      <c r="A583" t="s">
        <v>1343</v>
      </c>
      <c r="B583" t="s">
        <v>1348</v>
      </c>
      <c r="C583" t="s">
        <v>257</v>
      </c>
      <c r="D583" t="s">
        <v>966</v>
      </c>
    </row>
    <row r="584" spans="1:4" x14ac:dyDescent="0.3">
      <c r="A584" t="s">
        <v>1343</v>
      </c>
      <c r="B584" t="s">
        <v>1349</v>
      </c>
      <c r="C584" t="s">
        <v>127</v>
      </c>
      <c r="D584" t="s">
        <v>703</v>
      </c>
    </row>
    <row r="585" spans="1:4" x14ac:dyDescent="0.3">
      <c r="A585" t="s">
        <v>1343</v>
      </c>
      <c r="B585" t="s">
        <v>1349</v>
      </c>
      <c r="C585" t="s">
        <v>260</v>
      </c>
      <c r="D585" t="s">
        <v>966</v>
      </c>
    </row>
    <row r="586" spans="1:4" x14ac:dyDescent="0.3">
      <c r="A586" t="s">
        <v>1350</v>
      </c>
      <c r="B586" t="s">
        <v>1352</v>
      </c>
      <c r="C586" t="s">
        <v>76</v>
      </c>
      <c r="D586" t="s">
        <v>703</v>
      </c>
    </row>
    <row r="587" spans="1:4" x14ac:dyDescent="0.3">
      <c r="A587" t="s">
        <v>1350</v>
      </c>
      <c r="B587" t="s">
        <v>1352</v>
      </c>
      <c r="C587" t="s">
        <v>272</v>
      </c>
      <c r="D587" t="s">
        <v>686</v>
      </c>
    </row>
    <row r="588" spans="1:4" x14ac:dyDescent="0.3">
      <c r="A588" t="s">
        <v>1350</v>
      </c>
      <c r="B588" t="s">
        <v>1353</v>
      </c>
      <c r="C588" t="s">
        <v>79</v>
      </c>
      <c r="D588" t="s">
        <v>703</v>
      </c>
    </row>
    <row r="589" spans="1:4" x14ac:dyDescent="0.3">
      <c r="A589" t="s">
        <v>1350</v>
      </c>
      <c r="B589" t="s">
        <v>1353</v>
      </c>
      <c r="C589" t="s">
        <v>269</v>
      </c>
      <c r="D589" t="s">
        <v>686</v>
      </c>
    </row>
    <row r="590" spans="1:4" x14ac:dyDescent="0.3">
      <c r="A590" t="s">
        <v>1350</v>
      </c>
      <c r="B590" t="s">
        <v>1351</v>
      </c>
      <c r="C590" t="s">
        <v>46</v>
      </c>
      <c r="D590" t="s">
        <v>701</v>
      </c>
    </row>
    <row r="591" spans="1:4" x14ac:dyDescent="0.3">
      <c r="A591" t="s">
        <v>1350</v>
      </c>
      <c r="B591" t="s">
        <v>1351</v>
      </c>
      <c r="C591" t="s">
        <v>73</v>
      </c>
      <c r="D591" t="s">
        <v>703</v>
      </c>
    </row>
    <row r="592" spans="1:4" x14ac:dyDescent="0.3">
      <c r="A592" t="s">
        <v>1350</v>
      </c>
      <c r="B592" t="s">
        <v>1354</v>
      </c>
      <c r="C592" t="s">
        <v>37</v>
      </c>
      <c r="D592" t="s">
        <v>686</v>
      </c>
    </row>
    <row r="593" spans="1:4" x14ac:dyDescent="0.3">
      <c r="A593" t="s">
        <v>1350</v>
      </c>
      <c r="B593" t="s">
        <v>1354</v>
      </c>
      <c r="C593" t="s">
        <v>611</v>
      </c>
      <c r="D593" t="s">
        <v>703</v>
      </c>
    </row>
    <row r="594" spans="1:4" x14ac:dyDescent="0.3">
      <c r="A594" t="s">
        <v>1350</v>
      </c>
      <c r="B594" t="s">
        <v>1355</v>
      </c>
      <c r="C594" t="s">
        <v>40</v>
      </c>
      <c r="D594" t="s">
        <v>686</v>
      </c>
    </row>
    <row r="595" spans="1:4" x14ac:dyDescent="0.3">
      <c r="A595" t="s">
        <v>1350</v>
      </c>
      <c r="B595" t="s">
        <v>1355</v>
      </c>
      <c r="C595" t="s">
        <v>613</v>
      </c>
      <c r="D595" t="s">
        <v>703</v>
      </c>
    </row>
    <row r="596" spans="1:4" x14ac:dyDescent="0.3">
      <c r="A596" t="s">
        <v>1350</v>
      </c>
      <c r="B596" t="s">
        <v>1356</v>
      </c>
      <c r="C596" t="s">
        <v>43</v>
      </c>
      <c r="D596" t="s">
        <v>686</v>
      </c>
    </row>
    <row r="597" spans="1:4" x14ac:dyDescent="0.3">
      <c r="A597" t="s">
        <v>1350</v>
      </c>
      <c r="B597" t="s">
        <v>1356</v>
      </c>
      <c r="C597" t="s">
        <v>615</v>
      </c>
      <c r="D597" t="s">
        <v>703</v>
      </c>
    </row>
    <row r="598" spans="1:4" x14ac:dyDescent="0.3">
      <c r="A598" t="s">
        <v>1357</v>
      </c>
      <c r="B598" t="s">
        <v>700</v>
      </c>
      <c r="C598" t="s">
        <v>152</v>
      </c>
      <c r="D598" t="s">
        <v>701</v>
      </c>
    </row>
    <row r="599" spans="1:4" x14ac:dyDescent="0.3">
      <c r="A599" t="s">
        <v>1357</v>
      </c>
      <c r="B599" t="s">
        <v>695</v>
      </c>
      <c r="C599" t="s">
        <v>43</v>
      </c>
      <c r="D599" t="s">
        <v>32</v>
      </c>
    </row>
    <row r="600" spans="1:4" x14ac:dyDescent="0.3">
      <c r="A600" t="s">
        <v>1357</v>
      </c>
      <c r="B600" t="s">
        <v>694</v>
      </c>
      <c r="C600" t="s">
        <v>40</v>
      </c>
      <c r="D600" t="s">
        <v>32</v>
      </c>
    </row>
    <row r="601" spans="1:4" x14ac:dyDescent="0.3">
      <c r="A601" t="s">
        <v>1357</v>
      </c>
      <c r="B601" t="s">
        <v>696</v>
      </c>
      <c r="C601" t="s">
        <v>46</v>
      </c>
      <c r="D601" t="s">
        <v>32</v>
      </c>
    </row>
    <row r="602" spans="1:4" x14ac:dyDescent="0.3">
      <c r="A602" t="s">
        <v>1357</v>
      </c>
      <c r="B602" t="s">
        <v>697</v>
      </c>
      <c r="C602" t="s">
        <v>49</v>
      </c>
      <c r="D602" t="s">
        <v>32</v>
      </c>
    </row>
    <row r="603" spans="1:4" x14ac:dyDescent="0.3">
      <c r="A603" t="s">
        <v>1357</v>
      </c>
      <c r="B603" t="s">
        <v>693</v>
      </c>
      <c r="C603" t="s">
        <v>37</v>
      </c>
      <c r="D603" t="s">
        <v>32</v>
      </c>
    </row>
    <row r="604" spans="1:4" x14ac:dyDescent="0.3">
      <c r="A604" t="s">
        <v>1357</v>
      </c>
      <c r="B604" t="s">
        <v>698</v>
      </c>
      <c r="C604" t="s">
        <v>52</v>
      </c>
      <c r="D604" t="s">
        <v>32</v>
      </c>
    </row>
    <row r="605" spans="1:4" x14ac:dyDescent="0.3">
      <c r="A605" t="s">
        <v>1368</v>
      </c>
      <c r="B605" t="s">
        <v>1370</v>
      </c>
      <c r="C605" t="s">
        <v>631</v>
      </c>
      <c r="D605" t="s">
        <v>701</v>
      </c>
    </row>
    <row r="606" spans="1:4" x14ac:dyDescent="0.3">
      <c r="A606" t="s">
        <v>1368</v>
      </c>
      <c r="B606" t="s">
        <v>1372</v>
      </c>
      <c r="C606" t="s">
        <v>627</v>
      </c>
      <c r="D606" t="s">
        <v>701</v>
      </c>
    </row>
    <row r="607" spans="1:4" x14ac:dyDescent="0.3">
      <c r="A607" t="s">
        <v>1368</v>
      </c>
      <c r="B607" t="s">
        <v>1374</v>
      </c>
      <c r="C607" t="s">
        <v>623</v>
      </c>
      <c r="D607" t="s">
        <v>701</v>
      </c>
    </row>
    <row r="608" spans="1:4" x14ac:dyDescent="0.3">
      <c r="A608" t="s">
        <v>1368</v>
      </c>
      <c r="B608" t="s">
        <v>1376</v>
      </c>
      <c r="C608" t="s">
        <v>619</v>
      </c>
      <c r="D608" t="s">
        <v>701</v>
      </c>
    </row>
    <row r="609" spans="1:4" x14ac:dyDescent="0.3">
      <c r="A609" t="s">
        <v>1368</v>
      </c>
      <c r="B609" t="s">
        <v>1378</v>
      </c>
      <c r="C609" t="s">
        <v>615</v>
      </c>
      <c r="D609" t="s">
        <v>701</v>
      </c>
    </row>
    <row r="610" spans="1:4" x14ac:dyDescent="0.3">
      <c r="A610" t="s">
        <v>1368</v>
      </c>
      <c r="B610" t="s">
        <v>1380</v>
      </c>
      <c r="C610" t="s">
        <v>611</v>
      </c>
      <c r="D610" t="s">
        <v>701</v>
      </c>
    </row>
    <row r="611" spans="1:4" x14ac:dyDescent="0.3">
      <c r="A611" t="s">
        <v>1368</v>
      </c>
      <c r="B611" t="s">
        <v>1382</v>
      </c>
      <c r="C611" t="s">
        <v>76</v>
      </c>
      <c r="D611" t="s">
        <v>701</v>
      </c>
    </row>
    <row r="612" spans="1:4" x14ac:dyDescent="0.3">
      <c r="A612" t="s">
        <v>1368</v>
      </c>
      <c r="B612" t="s">
        <v>1384</v>
      </c>
      <c r="C612" t="s">
        <v>70</v>
      </c>
      <c r="D612" t="s">
        <v>701</v>
      </c>
    </row>
    <row r="613" spans="1:4" x14ac:dyDescent="0.3">
      <c r="A613" t="s">
        <v>1368</v>
      </c>
      <c r="B613" t="s">
        <v>1369</v>
      </c>
      <c r="C613" t="s">
        <v>629</v>
      </c>
      <c r="D613" t="s">
        <v>701</v>
      </c>
    </row>
    <row r="614" spans="1:4" x14ac:dyDescent="0.3">
      <c r="A614" t="s">
        <v>1368</v>
      </c>
      <c r="B614" t="s">
        <v>1371</v>
      </c>
      <c r="C614" t="s">
        <v>625</v>
      </c>
      <c r="D614" t="s">
        <v>701</v>
      </c>
    </row>
    <row r="615" spans="1:4" x14ac:dyDescent="0.3">
      <c r="A615" t="s">
        <v>1368</v>
      </c>
      <c r="B615" t="s">
        <v>1373</v>
      </c>
      <c r="C615" t="s">
        <v>621</v>
      </c>
      <c r="D615" t="s">
        <v>701</v>
      </c>
    </row>
    <row r="616" spans="1:4" x14ac:dyDescent="0.3">
      <c r="A616" t="s">
        <v>1368</v>
      </c>
      <c r="B616" t="s">
        <v>1375</v>
      </c>
      <c r="C616" t="s">
        <v>617</v>
      </c>
      <c r="D616" t="s">
        <v>701</v>
      </c>
    </row>
    <row r="617" spans="1:4" x14ac:dyDescent="0.3">
      <c r="A617" t="s">
        <v>1368</v>
      </c>
      <c r="B617" t="s">
        <v>1377</v>
      </c>
      <c r="C617" t="s">
        <v>613</v>
      </c>
      <c r="D617" t="s">
        <v>701</v>
      </c>
    </row>
    <row r="618" spans="1:4" x14ac:dyDescent="0.3">
      <c r="A618" t="s">
        <v>1368</v>
      </c>
      <c r="B618" t="s">
        <v>1379</v>
      </c>
      <c r="C618" t="s">
        <v>79</v>
      </c>
      <c r="D618" t="s">
        <v>701</v>
      </c>
    </row>
    <row r="619" spans="1:4" x14ac:dyDescent="0.3">
      <c r="A619" t="s">
        <v>1368</v>
      </c>
      <c r="B619" t="s">
        <v>1381</v>
      </c>
      <c r="C619" t="s">
        <v>73</v>
      </c>
      <c r="D619" t="s">
        <v>701</v>
      </c>
    </row>
    <row r="620" spans="1:4" x14ac:dyDescent="0.3">
      <c r="A620" t="s">
        <v>1368</v>
      </c>
      <c r="B620" t="s">
        <v>1383</v>
      </c>
      <c r="C620" t="s">
        <v>67</v>
      </c>
      <c r="D620" t="s">
        <v>701</v>
      </c>
    </row>
    <row r="621" spans="1:4" x14ac:dyDescent="0.3">
      <c r="A621" t="s">
        <v>1385</v>
      </c>
      <c r="B621" t="s">
        <v>1386</v>
      </c>
      <c r="C621" t="s">
        <v>633</v>
      </c>
      <c r="D621" t="s">
        <v>32</v>
      </c>
    </row>
    <row r="622" spans="1:4" x14ac:dyDescent="0.3">
      <c r="A622" t="s">
        <v>1385</v>
      </c>
      <c r="B622" t="s">
        <v>1390</v>
      </c>
      <c r="C622" t="s">
        <v>641</v>
      </c>
      <c r="D622" t="s">
        <v>32</v>
      </c>
    </row>
    <row r="623" spans="1:4" x14ac:dyDescent="0.3">
      <c r="A623" t="s">
        <v>1385</v>
      </c>
      <c r="B623" t="s">
        <v>1391</v>
      </c>
      <c r="C623" t="s">
        <v>644</v>
      </c>
      <c r="D623" t="s">
        <v>32</v>
      </c>
    </row>
    <row r="624" spans="1:4" x14ac:dyDescent="0.3">
      <c r="A624" t="s">
        <v>1385</v>
      </c>
      <c r="B624" t="s">
        <v>1392</v>
      </c>
      <c r="C624" t="s">
        <v>647</v>
      </c>
      <c r="D624" t="s">
        <v>32</v>
      </c>
    </row>
    <row r="625" spans="1:4" x14ac:dyDescent="0.3">
      <c r="A625" t="s">
        <v>1385</v>
      </c>
      <c r="B625" t="s">
        <v>1393</v>
      </c>
      <c r="C625" t="s">
        <v>650</v>
      </c>
      <c r="D625" t="s">
        <v>32</v>
      </c>
    </row>
    <row r="626" spans="1:4" x14ac:dyDescent="0.3">
      <c r="A626" t="s">
        <v>1385</v>
      </c>
      <c r="B626" t="s">
        <v>1394</v>
      </c>
      <c r="C626" t="s">
        <v>653</v>
      </c>
      <c r="D626" t="s">
        <v>32</v>
      </c>
    </row>
    <row r="627" spans="1:4" x14ac:dyDescent="0.3">
      <c r="A627" t="s">
        <v>1385</v>
      </c>
      <c r="B627" t="s">
        <v>1395</v>
      </c>
      <c r="C627" t="s">
        <v>656</v>
      </c>
      <c r="D627" t="s">
        <v>32</v>
      </c>
    </row>
    <row r="628" spans="1:4" x14ac:dyDescent="0.3">
      <c r="A628" t="s">
        <v>1385</v>
      </c>
      <c r="B628" t="s">
        <v>1396</v>
      </c>
      <c r="C628" t="s">
        <v>82</v>
      </c>
      <c r="D628" t="s">
        <v>32</v>
      </c>
    </row>
    <row r="629" spans="1:4" x14ac:dyDescent="0.3">
      <c r="A629" t="s">
        <v>1385</v>
      </c>
      <c r="B629" t="s">
        <v>1397</v>
      </c>
      <c r="C629" t="s">
        <v>85</v>
      </c>
      <c r="D629" t="s">
        <v>32</v>
      </c>
    </row>
    <row r="630" spans="1:4" x14ac:dyDescent="0.3">
      <c r="A630" t="s">
        <v>1385</v>
      </c>
      <c r="B630" t="s">
        <v>1398</v>
      </c>
      <c r="C630" t="s">
        <v>88</v>
      </c>
      <c r="D630" t="s">
        <v>32</v>
      </c>
    </row>
    <row r="631" spans="1:4" x14ac:dyDescent="0.3">
      <c r="A631" t="s">
        <v>1385</v>
      </c>
      <c r="B631" t="s">
        <v>1399</v>
      </c>
      <c r="C631" t="s">
        <v>91</v>
      </c>
      <c r="D631" t="s">
        <v>32</v>
      </c>
    </row>
    <row r="632" spans="1:4" x14ac:dyDescent="0.3">
      <c r="A632" t="s">
        <v>1385</v>
      </c>
      <c r="B632" t="s">
        <v>1400</v>
      </c>
      <c r="C632" t="s">
        <v>94</v>
      </c>
      <c r="D632" t="s">
        <v>32</v>
      </c>
    </row>
    <row r="633" spans="1:4" x14ac:dyDescent="0.3">
      <c r="A633" t="s">
        <v>1385</v>
      </c>
      <c r="B633" t="s">
        <v>1401</v>
      </c>
      <c r="C633" t="s">
        <v>97</v>
      </c>
      <c r="D633" t="s">
        <v>32</v>
      </c>
    </row>
    <row r="634" spans="1:4" x14ac:dyDescent="0.3">
      <c r="A634" t="s">
        <v>1385</v>
      </c>
      <c r="B634" t="s">
        <v>1402</v>
      </c>
      <c r="C634" t="s">
        <v>100</v>
      </c>
      <c r="D634" t="s">
        <v>32</v>
      </c>
    </row>
    <row r="635" spans="1:4" x14ac:dyDescent="0.3">
      <c r="A635" t="s">
        <v>1385</v>
      </c>
      <c r="B635" t="s">
        <v>1403</v>
      </c>
      <c r="C635" t="s">
        <v>103</v>
      </c>
      <c r="D635" t="s">
        <v>32</v>
      </c>
    </row>
    <row r="636" spans="1:4" x14ac:dyDescent="0.3">
      <c r="A636" t="s">
        <v>1385</v>
      </c>
      <c r="B636" t="s">
        <v>1404</v>
      </c>
      <c r="C636" t="s">
        <v>106</v>
      </c>
      <c r="D636" t="s">
        <v>32</v>
      </c>
    </row>
    <row r="637" spans="1:4" x14ac:dyDescent="0.3">
      <c r="A637" t="s">
        <v>1385</v>
      </c>
      <c r="B637" t="s">
        <v>1405</v>
      </c>
      <c r="C637" t="s">
        <v>109</v>
      </c>
      <c r="D637" t="s">
        <v>32</v>
      </c>
    </row>
    <row r="638" spans="1:4" x14ac:dyDescent="0.3">
      <c r="A638" t="s">
        <v>1385</v>
      </c>
      <c r="B638" t="s">
        <v>1406</v>
      </c>
      <c r="C638" t="s">
        <v>112</v>
      </c>
      <c r="D638" t="s">
        <v>32</v>
      </c>
    </row>
    <row r="639" spans="1:4" x14ac:dyDescent="0.3">
      <c r="A639" t="s">
        <v>1385</v>
      </c>
      <c r="B639" t="s">
        <v>1407</v>
      </c>
      <c r="C639" t="s">
        <v>115</v>
      </c>
      <c r="D639" t="s">
        <v>32</v>
      </c>
    </row>
    <row r="640" spans="1:4" x14ac:dyDescent="0.3">
      <c r="A640" t="s">
        <v>1385</v>
      </c>
      <c r="B640" t="s">
        <v>1408</v>
      </c>
      <c r="C640" t="s">
        <v>118</v>
      </c>
      <c r="D640" t="s">
        <v>32</v>
      </c>
    </row>
    <row r="641" spans="1:4" x14ac:dyDescent="0.3">
      <c r="A641" t="s">
        <v>1385</v>
      </c>
      <c r="B641" t="s">
        <v>1409</v>
      </c>
      <c r="C641" t="s">
        <v>121</v>
      </c>
      <c r="D641" t="s">
        <v>32</v>
      </c>
    </row>
    <row r="642" spans="1:4" x14ac:dyDescent="0.3">
      <c r="A642" t="s">
        <v>1385</v>
      </c>
      <c r="B642" t="s">
        <v>1410</v>
      </c>
      <c r="C642" t="s">
        <v>124</v>
      </c>
      <c r="D642" t="s">
        <v>32</v>
      </c>
    </row>
    <row r="643" spans="1:4" x14ac:dyDescent="0.3">
      <c r="A643" t="s">
        <v>1385</v>
      </c>
      <c r="B643" t="s">
        <v>1411</v>
      </c>
      <c r="C643" t="s">
        <v>127</v>
      </c>
      <c r="D643" t="s">
        <v>32</v>
      </c>
    </row>
    <row r="644" spans="1:4" x14ac:dyDescent="0.3">
      <c r="A644" t="s">
        <v>1385</v>
      </c>
      <c r="B644" t="s">
        <v>1412</v>
      </c>
      <c r="C644" t="s">
        <v>130</v>
      </c>
      <c r="D644" t="s">
        <v>32</v>
      </c>
    </row>
    <row r="645" spans="1:4" x14ac:dyDescent="0.3">
      <c r="A645" t="s">
        <v>1385</v>
      </c>
      <c r="B645" t="s">
        <v>1413</v>
      </c>
      <c r="C645" t="s">
        <v>133</v>
      </c>
      <c r="D645" t="s">
        <v>32</v>
      </c>
    </row>
    <row r="646" spans="1:4" x14ac:dyDescent="0.3">
      <c r="A646" t="s">
        <v>1385</v>
      </c>
      <c r="B646" t="s">
        <v>1387</v>
      </c>
      <c r="C646" t="s">
        <v>635</v>
      </c>
      <c r="D646" t="s">
        <v>32</v>
      </c>
    </row>
    <row r="647" spans="1:4" x14ac:dyDescent="0.3">
      <c r="A647" t="s">
        <v>1385</v>
      </c>
      <c r="B647" t="s">
        <v>1388</v>
      </c>
      <c r="C647" t="s">
        <v>637</v>
      </c>
      <c r="D647" t="s">
        <v>32</v>
      </c>
    </row>
    <row r="648" spans="1:4" x14ac:dyDescent="0.3">
      <c r="A648" t="s">
        <v>1385</v>
      </c>
      <c r="B648" t="s">
        <v>1389</v>
      </c>
      <c r="C648" t="s">
        <v>639</v>
      </c>
      <c r="D648" t="s">
        <v>32</v>
      </c>
    </row>
    <row r="649" spans="1:4" x14ac:dyDescent="0.3">
      <c r="A649" t="s">
        <v>1414</v>
      </c>
      <c r="B649" t="s">
        <v>1419</v>
      </c>
      <c r="C649" t="s">
        <v>24</v>
      </c>
      <c r="D649" t="s">
        <v>972</v>
      </c>
    </row>
    <row r="650" spans="1:4" x14ac:dyDescent="0.3">
      <c r="A650" t="s">
        <v>1414</v>
      </c>
      <c r="B650" t="s">
        <v>1415</v>
      </c>
      <c r="C650" t="s">
        <v>67</v>
      </c>
      <c r="D650" t="s">
        <v>675</v>
      </c>
    </row>
    <row r="651" spans="1:4" x14ac:dyDescent="0.3">
      <c r="A651" t="s">
        <v>1414</v>
      </c>
      <c r="B651" t="s">
        <v>1415</v>
      </c>
      <c r="C651" t="s">
        <v>307</v>
      </c>
      <c r="D651" t="s">
        <v>966</v>
      </c>
    </row>
    <row r="652" spans="1:4" x14ac:dyDescent="0.3">
      <c r="A652" t="s">
        <v>1414</v>
      </c>
      <c r="B652" t="s">
        <v>1417</v>
      </c>
      <c r="C652" t="s">
        <v>13</v>
      </c>
      <c r="D652" t="s">
        <v>971</v>
      </c>
    </row>
    <row r="653" spans="1:4" x14ac:dyDescent="0.3">
      <c r="A653" t="s">
        <v>1414</v>
      </c>
      <c r="B653" t="s">
        <v>1416</v>
      </c>
      <c r="C653" t="s">
        <v>70</v>
      </c>
      <c r="D653" t="s">
        <v>675</v>
      </c>
    </row>
    <row r="654" spans="1:4" x14ac:dyDescent="0.3">
      <c r="A654" t="s">
        <v>1414</v>
      </c>
      <c r="B654" t="s">
        <v>1416</v>
      </c>
      <c r="C654" t="s">
        <v>310</v>
      </c>
      <c r="D654" t="s">
        <v>966</v>
      </c>
    </row>
    <row r="655" spans="1:4" x14ac:dyDescent="0.3">
      <c r="A655" t="s">
        <v>1414</v>
      </c>
      <c r="B655" t="s">
        <v>1418</v>
      </c>
      <c r="C655" t="s">
        <v>21</v>
      </c>
      <c r="D655" t="s">
        <v>971</v>
      </c>
    </row>
    <row r="656" spans="1:4" x14ac:dyDescent="0.3">
      <c r="A656" t="s">
        <v>1420</v>
      </c>
      <c r="B656" t="s">
        <v>1421</v>
      </c>
      <c r="C656" t="s">
        <v>641</v>
      </c>
      <c r="D656" t="s">
        <v>966</v>
      </c>
    </row>
    <row r="657" spans="1:4" x14ac:dyDescent="0.3">
      <c r="A657" t="s">
        <v>1420</v>
      </c>
      <c r="B657" t="s">
        <v>1421</v>
      </c>
      <c r="C657" t="s">
        <v>328</v>
      </c>
      <c r="D657" t="s">
        <v>675</v>
      </c>
    </row>
    <row r="658" spans="1:4" x14ac:dyDescent="0.3">
      <c r="A658" t="s">
        <v>1420</v>
      </c>
      <c r="B658" t="s">
        <v>1422</v>
      </c>
      <c r="C658" t="s">
        <v>644</v>
      </c>
      <c r="D658" t="s">
        <v>966</v>
      </c>
    </row>
    <row r="659" spans="1:4" x14ac:dyDescent="0.3">
      <c r="A659" t="s">
        <v>1420</v>
      </c>
      <c r="B659" t="s">
        <v>1422</v>
      </c>
      <c r="C659" t="s">
        <v>325</v>
      </c>
      <c r="D659" t="s">
        <v>675</v>
      </c>
    </row>
    <row r="660" spans="1:4" x14ac:dyDescent="0.3">
      <c r="A660" t="s">
        <v>1423</v>
      </c>
      <c r="B660" t="s">
        <v>1424</v>
      </c>
      <c r="C660" t="s">
        <v>615</v>
      </c>
      <c r="D660" t="s">
        <v>686</v>
      </c>
    </row>
    <row r="661" spans="1:4" x14ac:dyDescent="0.3">
      <c r="A661" t="s">
        <v>1423</v>
      </c>
      <c r="B661" t="s">
        <v>1424</v>
      </c>
      <c r="C661" t="s">
        <v>215</v>
      </c>
      <c r="D661" t="s">
        <v>966</v>
      </c>
    </row>
    <row r="662" spans="1:4" x14ac:dyDescent="0.3">
      <c r="A662" t="s">
        <v>1423</v>
      </c>
      <c r="B662" t="s">
        <v>1424</v>
      </c>
      <c r="C662" t="s">
        <v>275</v>
      </c>
      <c r="D662" t="s">
        <v>966</v>
      </c>
    </row>
    <row r="663" spans="1:4" x14ac:dyDescent="0.3">
      <c r="A663" t="s">
        <v>1423</v>
      </c>
      <c r="B663" t="s">
        <v>1425</v>
      </c>
      <c r="C663" t="s">
        <v>613</v>
      </c>
      <c r="D663" t="s">
        <v>686</v>
      </c>
    </row>
    <row r="664" spans="1:4" x14ac:dyDescent="0.3">
      <c r="A664" t="s">
        <v>1423</v>
      </c>
      <c r="B664" t="s">
        <v>1425</v>
      </c>
      <c r="C664" t="s">
        <v>212</v>
      </c>
      <c r="D664" t="s">
        <v>966</v>
      </c>
    </row>
    <row r="665" spans="1:4" x14ac:dyDescent="0.3">
      <c r="A665" t="s">
        <v>1423</v>
      </c>
      <c r="B665" t="s">
        <v>1425</v>
      </c>
      <c r="C665" t="s">
        <v>279</v>
      </c>
      <c r="D665" t="s">
        <v>966</v>
      </c>
    </row>
    <row r="666" spans="1:4" x14ac:dyDescent="0.3">
      <c r="A666" t="s">
        <v>1426</v>
      </c>
      <c r="B666" t="s">
        <v>1427</v>
      </c>
      <c r="C666" t="s">
        <v>55</v>
      </c>
      <c r="D666" t="s">
        <v>32</v>
      </c>
    </row>
    <row r="667" spans="1:4" x14ac:dyDescent="0.3">
      <c r="A667" t="s">
        <v>1426</v>
      </c>
      <c r="B667" t="s">
        <v>1427</v>
      </c>
      <c r="C667" t="s">
        <v>185</v>
      </c>
      <c r="D667" t="s">
        <v>966</v>
      </c>
    </row>
    <row r="668" spans="1:4" x14ac:dyDescent="0.3">
      <c r="A668" t="s">
        <v>1426</v>
      </c>
      <c r="B668" t="s">
        <v>1428</v>
      </c>
      <c r="C668" t="s">
        <v>58</v>
      </c>
      <c r="D668" t="s">
        <v>32</v>
      </c>
    </row>
    <row r="669" spans="1:4" x14ac:dyDescent="0.3">
      <c r="A669" t="s">
        <v>1426</v>
      </c>
      <c r="B669" t="s">
        <v>1428</v>
      </c>
      <c r="C669" t="s">
        <v>182</v>
      </c>
      <c r="D669" t="s">
        <v>966</v>
      </c>
    </row>
    <row r="670" spans="1:4" x14ac:dyDescent="0.3">
      <c r="A670" t="s">
        <v>1429</v>
      </c>
      <c r="B670" t="s">
        <v>1430</v>
      </c>
      <c r="C670" t="s">
        <v>239</v>
      </c>
      <c r="D670" t="s">
        <v>675</v>
      </c>
    </row>
    <row r="671" spans="1:4" x14ac:dyDescent="0.3">
      <c r="A671" t="s">
        <v>1429</v>
      </c>
      <c r="B671" t="s">
        <v>1430</v>
      </c>
      <c r="C671" t="s">
        <v>279</v>
      </c>
      <c r="D671" t="s">
        <v>971</v>
      </c>
    </row>
    <row r="672" spans="1:4" x14ac:dyDescent="0.3">
      <c r="A672" t="s">
        <v>1429</v>
      </c>
      <c r="B672" t="s">
        <v>1431</v>
      </c>
      <c r="C672" t="s">
        <v>242</v>
      </c>
      <c r="D672" t="s">
        <v>675</v>
      </c>
    </row>
    <row r="673" spans="1:4" x14ac:dyDescent="0.3">
      <c r="A673" t="s">
        <v>1429</v>
      </c>
      <c r="B673" t="s">
        <v>1432</v>
      </c>
      <c r="C673" t="s">
        <v>269</v>
      </c>
      <c r="D673" t="s">
        <v>966</v>
      </c>
    </row>
    <row r="674" spans="1:4" x14ac:dyDescent="0.3">
      <c r="A674" t="s">
        <v>1429</v>
      </c>
      <c r="B674" t="s">
        <v>1433</v>
      </c>
      <c r="C674" t="s">
        <v>272</v>
      </c>
      <c r="D674" t="s">
        <v>966</v>
      </c>
    </row>
    <row r="675" spans="1:4" x14ac:dyDescent="0.3">
      <c r="A675" t="s">
        <v>1429</v>
      </c>
      <c r="B675" t="s">
        <v>1434</v>
      </c>
      <c r="C675" t="s">
        <v>230</v>
      </c>
      <c r="D675" t="s">
        <v>675</v>
      </c>
    </row>
    <row r="676" spans="1:4" x14ac:dyDescent="0.3">
      <c r="A676" t="s">
        <v>1429</v>
      </c>
      <c r="B676" t="s">
        <v>1434</v>
      </c>
      <c r="C676" t="s">
        <v>275</v>
      </c>
      <c r="D676" t="s">
        <v>971</v>
      </c>
    </row>
    <row r="677" spans="1:4" x14ac:dyDescent="0.3">
      <c r="A677" t="s">
        <v>1429</v>
      </c>
      <c r="B677" t="s">
        <v>1436</v>
      </c>
      <c r="C677" t="s">
        <v>236</v>
      </c>
      <c r="D677" t="s">
        <v>675</v>
      </c>
    </row>
    <row r="678" spans="1:4" x14ac:dyDescent="0.3">
      <c r="A678" t="s">
        <v>1429</v>
      </c>
      <c r="B678" t="s">
        <v>1436</v>
      </c>
      <c r="C678" t="s">
        <v>285</v>
      </c>
      <c r="D678" t="s">
        <v>971</v>
      </c>
    </row>
    <row r="679" spans="1:4" x14ac:dyDescent="0.3">
      <c r="A679" t="s">
        <v>1429</v>
      </c>
      <c r="B679" t="s">
        <v>1435</v>
      </c>
      <c r="C679" t="s">
        <v>233</v>
      </c>
      <c r="D679" t="s">
        <v>675</v>
      </c>
    </row>
    <row r="680" spans="1:4" x14ac:dyDescent="0.3">
      <c r="A680" t="s">
        <v>1429</v>
      </c>
      <c r="B680" t="s">
        <v>1435</v>
      </c>
      <c r="C680" t="s">
        <v>282</v>
      </c>
      <c r="D680" t="s">
        <v>971</v>
      </c>
    </row>
    <row r="681" spans="1:4" x14ac:dyDescent="0.3">
      <c r="A681" t="s">
        <v>1437</v>
      </c>
      <c r="B681" t="s">
        <v>1438</v>
      </c>
      <c r="C681" t="s">
        <v>152</v>
      </c>
      <c r="D681" t="s">
        <v>966</v>
      </c>
    </row>
    <row r="682" spans="1:4" x14ac:dyDescent="0.3">
      <c r="A682" t="s">
        <v>1437</v>
      </c>
      <c r="B682" t="s">
        <v>1438</v>
      </c>
      <c r="C682" t="s">
        <v>313</v>
      </c>
      <c r="D682" t="s">
        <v>971</v>
      </c>
    </row>
    <row r="683" spans="1:4" x14ac:dyDescent="0.3">
      <c r="A683" t="s">
        <v>1437</v>
      </c>
      <c r="B683" t="s">
        <v>1439</v>
      </c>
      <c r="C683" t="s">
        <v>191</v>
      </c>
      <c r="D683" t="s">
        <v>971</v>
      </c>
    </row>
    <row r="684" spans="1:4" x14ac:dyDescent="0.3">
      <c r="A684" t="s">
        <v>1437</v>
      </c>
      <c r="B684" t="s">
        <v>1440</v>
      </c>
      <c r="C684" t="s">
        <v>325</v>
      </c>
      <c r="D684" t="s">
        <v>971</v>
      </c>
    </row>
    <row r="685" spans="1:4" x14ac:dyDescent="0.3">
      <c r="A685" t="s">
        <v>1437</v>
      </c>
      <c r="B685" t="s">
        <v>1441</v>
      </c>
      <c r="C685" t="s">
        <v>328</v>
      </c>
      <c r="D685" t="s">
        <v>971</v>
      </c>
    </row>
    <row r="686" spans="1:4" x14ac:dyDescent="0.3">
      <c r="A686" t="s">
        <v>1437</v>
      </c>
      <c r="B686" t="s">
        <v>1442</v>
      </c>
      <c r="C686" t="s">
        <v>148</v>
      </c>
      <c r="D686" t="s">
        <v>966</v>
      </c>
    </row>
    <row r="687" spans="1:4" x14ac:dyDescent="0.3">
      <c r="A687" t="s">
        <v>1437</v>
      </c>
      <c r="B687" t="s">
        <v>1442</v>
      </c>
      <c r="C687" t="s">
        <v>316</v>
      </c>
      <c r="D687" t="s">
        <v>971</v>
      </c>
    </row>
    <row r="688" spans="1:4" x14ac:dyDescent="0.3">
      <c r="A688" t="s">
        <v>1437</v>
      </c>
      <c r="B688" t="s">
        <v>1444</v>
      </c>
      <c r="C688" t="s">
        <v>158</v>
      </c>
      <c r="D688" t="s">
        <v>966</v>
      </c>
    </row>
    <row r="689" spans="1:4" x14ac:dyDescent="0.3">
      <c r="A689" t="s">
        <v>1437</v>
      </c>
      <c r="B689" t="s">
        <v>1444</v>
      </c>
      <c r="C689" t="s">
        <v>322</v>
      </c>
      <c r="D689" t="s">
        <v>971</v>
      </c>
    </row>
    <row r="690" spans="1:4" x14ac:dyDescent="0.3">
      <c r="A690" t="s">
        <v>1437</v>
      </c>
      <c r="B690" t="s">
        <v>1443</v>
      </c>
      <c r="C690" t="s">
        <v>155</v>
      </c>
      <c r="D690" t="s">
        <v>966</v>
      </c>
    </row>
    <row r="691" spans="1:4" x14ac:dyDescent="0.3">
      <c r="A691" t="s">
        <v>1437</v>
      </c>
      <c r="B691" t="s">
        <v>1443</v>
      </c>
      <c r="C691" t="s">
        <v>319</v>
      </c>
      <c r="D691" t="s">
        <v>971</v>
      </c>
    </row>
    <row r="692" spans="1:4" x14ac:dyDescent="0.3">
      <c r="A692" t="s">
        <v>1445</v>
      </c>
      <c r="B692" t="s">
        <v>1446</v>
      </c>
      <c r="C692" t="s">
        <v>27</v>
      </c>
      <c r="D692" t="s">
        <v>701</v>
      </c>
    </row>
    <row r="693" spans="1:4" x14ac:dyDescent="0.3">
      <c r="A693" t="s">
        <v>1445</v>
      </c>
      <c r="B693" t="s">
        <v>1446</v>
      </c>
      <c r="C693" t="s">
        <v>625</v>
      </c>
      <c r="D693" t="s">
        <v>966</v>
      </c>
    </row>
    <row r="694" spans="1:4" x14ac:dyDescent="0.3">
      <c r="A694" t="s">
        <v>1445</v>
      </c>
      <c r="B694" t="s">
        <v>1447</v>
      </c>
      <c r="C694" t="s">
        <v>30</v>
      </c>
      <c r="D694" t="s">
        <v>701</v>
      </c>
    </row>
    <row r="695" spans="1:4" x14ac:dyDescent="0.3">
      <c r="A695" t="s">
        <v>1445</v>
      </c>
      <c r="B695" t="s">
        <v>1448</v>
      </c>
      <c r="C695" t="s">
        <v>34</v>
      </c>
      <c r="D695" t="s">
        <v>701</v>
      </c>
    </row>
    <row r="696" spans="1:4" x14ac:dyDescent="0.3">
      <c r="A696" t="s">
        <v>1445</v>
      </c>
      <c r="B696" t="s">
        <v>1449</v>
      </c>
      <c r="C696" t="s">
        <v>37</v>
      </c>
      <c r="D696" t="s">
        <v>701</v>
      </c>
    </row>
    <row r="697" spans="1:4" x14ac:dyDescent="0.3">
      <c r="A697" t="s">
        <v>1445</v>
      </c>
      <c r="B697" t="s">
        <v>1450</v>
      </c>
      <c r="C697" t="s">
        <v>13</v>
      </c>
      <c r="D697" t="s">
        <v>701</v>
      </c>
    </row>
    <row r="698" spans="1:4" x14ac:dyDescent="0.3">
      <c r="A698" t="s">
        <v>1445</v>
      </c>
      <c r="B698" t="s">
        <v>1450</v>
      </c>
      <c r="C698" t="s">
        <v>631</v>
      </c>
      <c r="D698" t="s">
        <v>966</v>
      </c>
    </row>
    <row r="699" spans="1:4" x14ac:dyDescent="0.3">
      <c r="A699" t="s">
        <v>1445</v>
      </c>
      <c r="B699" t="s">
        <v>1452</v>
      </c>
      <c r="C699" t="s">
        <v>24</v>
      </c>
      <c r="D699" t="s">
        <v>701</v>
      </c>
    </row>
    <row r="700" spans="1:4" x14ac:dyDescent="0.3">
      <c r="A700" t="s">
        <v>1445</v>
      </c>
      <c r="B700" t="s">
        <v>1452</v>
      </c>
      <c r="C700" t="s">
        <v>627</v>
      </c>
      <c r="D700" t="s">
        <v>966</v>
      </c>
    </row>
    <row r="701" spans="1:4" x14ac:dyDescent="0.3">
      <c r="A701" t="s">
        <v>1445</v>
      </c>
      <c r="B701" t="s">
        <v>1451</v>
      </c>
      <c r="C701" t="s">
        <v>21</v>
      </c>
      <c r="D701" t="s">
        <v>701</v>
      </c>
    </row>
    <row r="702" spans="1:4" x14ac:dyDescent="0.3">
      <c r="A702" t="s">
        <v>1445</v>
      </c>
      <c r="B702" t="s">
        <v>1451</v>
      </c>
      <c r="C702" t="s">
        <v>629</v>
      </c>
      <c r="D702" t="s">
        <v>966</v>
      </c>
    </row>
    <row r="703" spans="1:4" x14ac:dyDescent="0.3">
      <c r="A703" t="s">
        <v>1453</v>
      </c>
      <c r="B703" t="s">
        <v>1454</v>
      </c>
      <c r="C703" t="s">
        <v>633</v>
      </c>
      <c r="D703" t="s">
        <v>675</v>
      </c>
    </row>
    <row r="704" spans="1:4" x14ac:dyDescent="0.3">
      <c r="A704" t="s">
        <v>1453</v>
      </c>
      <c r="B704" t="s">
        <v>1454</v>
      </c>
      <c r="C704" t="s">
        <v>112</v>
      </c>
      <c r="D704" t="s">
        <v>686</v>
      </c>
    </row>
    <row r="705" spans="1:4" x14ac:dyDescent="0.3">
      <c r="A705" t="s">
        <v>1453</v>
      </c>
      <c r="B705" t="s">
        <v>1455</v>
      </c>
      <c r="C705" t="s">
        <v>109</v>
      </c>
      <c r="D705" t="s">
        <v>966</v>
      </c>
    </row>
    <row r="706" spans="1:4" x14ac:dyDescent="0.3">
      <c r="A706" t="s">
        <v>1453</v>
      </c>
      <c r="B706" t="s">
        <v>1456</v>
      </c>
      <c r="C706" t="s">
        <v>106</v>
      </c>
      <c r="D706" t="s">
        <v>966</v>
      </c>
    </row>
    <row r="707" spans="1:4" x14ac:dyDescent="0.3">
      <c r="A707" t="s">
        <v>1453</v>
      </c>
      <c r="B707" t="s">
        <v>1457</v>
      </c>
      <c r="C707" t="s">
        <v>133</v>
      </c>
      <c r="D707" t="s">
        <v>972</v>
      </c>
    </row>
    <row r="708" spans="1:4" x14ac:dyDescent="0.3">
      <c r="A708" t="s">
        <v>1453</v>
      </c>
      <c r="B708" t="s">
        <v>1458</v>
      </c>
      <c r="C708" t="s">
        <v>639</v>
      </c>
      <c r="D708" t="s">
        <v>675</v>
      </c>
    </row>
    <row r="709" spans="1:4" x14ac:dyDescent="0.3">
      <c r="A709" t="s">
        <v>1453</v>
      </c>
      <c r="B709" t="s">
        <v>1458</v>
      </c>
      <c r="C709" t="s">
        <v>121</v>
      </c>
      <c r="D709" t="s">
        <v>686</v>
      </c>
    </row>
    <row r="710" spans="1:4" x14ac:dyDescent="0.3">
      <c r="A710" t="s">
        <v>1453</v>
      </c>
      <c r="B710" t="s">
        <v>1460</v>
      </c>
      <c r="C710" t="s">
        <v>635</v>
      </c>
      <c r="D710" t="s">
        <v>675</v>
      </c>
    </row>
    <row r="711" spans="1:4" x14ac:dyDescent="0.3">
      <c r="A711" t="s">
        <v>1453</v>
      </c>
      <c r="B711" t="s">
        <v>1460</v>
      </c>
      <c r="C711" t="s">
        <v>115</v>
      </c>
      <c r="D711" t="s">
        <v>686</v>
      </c>
    </row>
    <row r="712" spans="1:4" x14ac:dyDescent="0.3">
      <c r="A712" t="s">
        <v>1453</v>
      </c>
      <c r="B712" t="s">
        <v>1459</v>
      </c>
      <c r="C712" t="s">
        <v>637</v>
      </c>
      <c r="D712" t="s">
        <v>675</v>
      </c>
    </row>
    <row r="713" spans="1:4" x14ac:dyDescent="0.3">
      <c r="A713" t="s">
        <v>1453</v>
      </c>
      <c r="B713" t="s">
        <v>1459</v>
      </c>
      <c r="C713" t="s">
        <v>118</v>
      </c>
      <c r="D713" t="s">
        <v>686</v>
      </c>
    </row>
    <row r="714" spans="1:4" x14ac:dyDescent="0.3">
      <c r="A714" t="s">
        <v>1461</v>
      </c>
      <c r="B714" t="s">
        <v>1464</v>
      </c>
      <c r="C714" t="s">
        <v>61</v>
      </c>
      <c r="D714" t="s">
        <v>966</v>
      </c>
    </row>
    <row r="715" spans="1:4" x14ac:dyDescent="0.3">
      <c r="A715" t="s">
        <v>1461</v>
      </c>
      <c r="B715" t="s">
        <v>1465</v>
      </c>
      <c r="C715" t="s">
        <v>64</v>
      </c>
      <c r="D715" t="s">
        <v>966</v>
      </c>
    </row>
    <row r="716" spans="1:4" x14ac:dyDescent="0.3">
      <c r="A716" t="s">
        <v>1461</v>
      </c>
      <c r="B716" t="s">
        <v>1463</v>
      </c>
      <c r="C716" t="s">
        <v>58</v>
      </c>
      <c r="D716" t="s">
        <v>966</v>
      </c>
    </row>
    <row r="717" spans="1:4" x14ac:dyDescent="0.3">
      <c r="A717" t="s">
        <v>1461</v>
      </c>
      <c r="B717" t="s">
        <v>1462</v>
      </c>
      <c r="C717" t="s">
        <v>55</v>
      </c>
      <c r="D717" t="s">
        <v>966</v>
      </c>
    </row>
    <row r="718" spans="1:4" x14ac:dyDescent="0.3">
      <c r="A718" t="s">
        <v>1466</v>
      </c>
      <c r="B718" t="s">
        <v>1469</v>
      </c>
      <c r="C718" t="s">
        <v>67</v>
      </c>
      <c r="D718" t="s">
        <v>966</v>
      </c>
    </row>
    <row r="719" spans="1:4" x14ac:dyDescent="0.3">
      <c r="A719" t="s">
        <v>1466</v>
      </c>
      <c r="B719" t="s">
        <v>1470</v>
      </c>
      <c r="C719" t="s">
        <v>70</v>
      </c>
      <c r="D719" t="s">
        <v>966</v>
      </c>
    </row>
    <row r="720" spans="1:4" x14ac:dyDescent="0.3">
      <c r="A720" t="s">
        <v>1466</v>
      </c>
      <c r="B720" t="s">
        <v>1468</v>
      </c>
      <c r="C720" t="s">
        <v>76</v>
      </c>
      <c r="D720" t="s">
        <v>966</v>
      </c>
    </row>
    <row r="721" spans="1:4" x14ac:dyDescent="0.3">
      <c r="A721" t="s">
        <v>1466</v>
      </c>
      <c r="B721" t="s">
        <v>1468</v>
      </c>
      <c r="C721" t="s">
        <v>325</v>
      </c>
      <c r="D721" t="s">
        <v>966</v>
      </c>
    </row>
    <row r="722" spans="1:4" x14ac:dyDescent="0.3">
      <c r="A722" t="s">
        <v>1466</v>
      </c>
      <c r="B722" t="s">
        <v>1467</v>
      </c>
      <c r="C722" t="s">
        <v>73</v>
      </c>
      <c r="D722" t="s">
        <v>966</v>
      </c>
    </row>
    <row r="723" spans="1:4" x14ac:dyDescent="0.3">
      <c r="A723" t="s">
        <v>1466</v>
      </c>
      <c r="B723" t="s">
        <v>1467</v>
      </c>
      <c r="C723" t="s">
        <v>328</v>
      </c>
      <c r="D723" t="s">
        <v>966</v>
      </c>
    </row>
    <row r="724" spans="1:4" x14ac:dyDescent="0.3">
      <c r="A724" t="s">
        <v>1471</v>
      </c>
      <c r="B724" t="s">
        <v>1474</v>
      </c>
      <c r="C724" t="s">
        <v>79</v>
      </c>
      <c r="D724" t="s">
        <v>966</v>
      </c>
    </row>
    <row r="725" spans="1:4" x14ac:dyDescent="0.3">
      <c r="A725" t="s">
        <v>1471</v>
      </c>
      <c r="B725" t="s">
        <v>1474</v>
      </c>
      <c r="C725" t="s">
        <v>194</v>
      </c>
      <c r="D725" t="s">
        <v>966</v>
      </c>
    </row>
    <row r="726" spans="1:4" x14ac:dyDescent="0.3">
      <c r="A726" t="s">
        <v>1471</v>
      </c>
      <c r="B726" t="s">
        <v>1475</v>
      </c>
      <c r="C726" t="s">
        <v>611</v>
      </c>
      <c r="D726" t="s">
        <v>966</v>
      </c>
    </row>
    <row r="727" spans="1:4" x14ac:dyDescent="0.3">
      <c r="A727" t="s">
        <v>1471</v>
      </c>
      <c r="B727" t="s">
        <v>1475</v>
      </c>
      <c r="C727" t="s">
        <v>197</v>
      </c>
      <c r="D727" t="s">
        <v>966</v>
      </c>
    </row>
    <row r="728" spans="1:4" x14ac:dyDescent="0.3">
      <c r="A728" t="s">
        <v>1471</v>
      </c>
      <c r="B728" t="s">
        <v>1473</v>
      </c>
      <c r="C728" t="s">
        <v>615</v>
      </c>
      <c r="D728" t="s">
        <v>966</v>
      </c>
    </row>
    <row r="729" spans="1:4" x14ac:dyDescent="0.3">
      <c r="A729" t="s">
        <v>1471</v>
      </c>
      <c r="B729" t="s">
        <v>1473</v>
      </c>
      <c r="C729" t="s">
        <v>656</v>
      </c>
      <c r="D729" t="s">
        <v>675</v>
      </c>
    </row>
    <row r="730" spans="1:4" x14ac:dyDescent="0.3">
      <c r="A730" t="s">
        <v>1471</v>
      </c>
      <c r="B730" t="s">
        <v>1473</v>
      </c>
      <c r="C730" t="s">
        <v>191</v>
      </c>
      <c r="D730" t="s">
        <v>966</v>
      </c>
    </row>
    <row r="731" spans="1:4" x14ac:dyDescent="0.3">
      <c r="A731" t="s">
        <v>1471</v>
      </c>
      <c r="B731" t="s">
        <v>1472</v>
      </c>
      <c r="C731" t="s">
        <v>613</v>
      </c>
      <c r="D731" t="s">
        <v>966</v>
      </c>
    </row>
    <row r="732" spans="1:4" x14ac:dyDescent="0.3">
      <c r="A732" t="s">
        <v>1471</v>
      </c>
      <c r="B732" t="s">
        <v>1472</v>
      </c>
      <c r="C732" t="s">
        <v>653</v>
      </c>
      <c r="D732" t="s">
        <v>675</v>
      </c>
    </row>
    <row r="733" spans="1:4" x14ac:dyDescent="0.3">
      <c r="A733" t="s">
        <v>1471</v>
      </c>
      <c r="B733" t="s">
        <v>1472</v>
      </c>
      <c r="C733" t="s">
        <v>188</v>
      </c>
      <c r="D733" t="s">
        <v>966</v>
      </c>
    </row>
    <row r="734" spans="1:4" x14ac:dyDescent="0.3">
      <c r="A734" t="s">
        <v>1476</v>
      </c>
      <c r="B734" t="s">
        <v>1479</v>
      </c>
      <c r="C734" t="s">
        <v>200</v>
      </c>
      <c r="D734" t="s">
        <v>966</v>
      </c>
    </row>
    <row r="735" spans="1:4" x14ac:dyDescent="0.3">
      <c r="A735" t="s">
        <v>1476</v>
      </c>
      <c r="B735" t="s">
        <v>1480</v>
      </c>
      <c r="C735" t="s">
        <v>203</v>
      </c>
      <c r="D735" t="s">
        <v>966</v>
      </c>
    </row>
    <row r="736" spans="1:4" x14ac:dyDescent="0.3">
      <c r="A736" t="s">
        <v>1476</v>
      </c>
      <c r="B736" t="s">
        <v>1478</v>
      </c>
      <c r="C736" t="s">
        <v>103</v>
      </c>
      <c r="D736" t="s">
        <v>966</v>
      </c>
    </row>
    <row r="737" spans="1:4" x14ac:dyDescent="0.3">
      <c r="A737" t="s">
        <v>1476</v>
      </c>
      <c r="B737" t="s">
        <v>1478</v>
      </c>
      <c r="C737" t="s">
        <v>209</v>
      </c>
      <c r="D737" t="s">
        <v>966</v>
      </c>
    </row>
    <row r="738" spans="1:4" x14ac:dyDescent="0.3">
      <c r="A738" t="s">
        <v>1476</v>
      </c>
      <c r="B738" t="s">
        <v>1478</v>
      </c>
      <c r="C738" t="s">
        <v>298</v>
      </c>
      <c r="D738" t="s">
        <v>971</v>
      </c>
    </row>
    <row r="739" spans="1:4" x14ac:dyDescent="0.3">
      <c r="A739" t="s">
        <v>1476</v>
      </c>
      <c r="B739" t="s">
        <v>1477</v>
      </c>
      <c r="C739" t="s">
        <v>100</v>
      </c>
      <c r="D739" t="s">
        <v>966</v>
      </c>
    </row>
    <row r="740" spans="1:4" x14ac:dyDescent="0.3">
      <c r="A740" t="s">
        <v>1476</v>
      </c>
      <c r="B740" t="s">
        <v>1477</v>
      </c>
      <c r="C740" t="s">
        <v>206</v>
      </c>
      <c r="D740" t="s">
        <v>966</v>
      </c>
    </row>
    <row r="741" spans="1:4" x14ac:dyDescent="0.3">
      <c r="A741" t="s">
        <v>1476</v>
      </c>
      <c r="B741" t="s">
        <v>1477</v>
      </c>
      <c r="C741" t="s">
        <v>294</v>
      </c>
      <c r="D741" t="s">
        <v>971</v>
      </c>
    </row>
    <row r="742" spans="1:4" x14ac:dyDescent="0.3">
      <c r="A742" t="s">
        <v>1481</v>
      </c>
      <c r="B742" t="s">
        <v>1484</v>
      </c>
      <c r="C742" t="s">
        <v>233</v>
      </c>
      <c r="D742" t="s">
        <v>966</v>
      </c>
    </row>
    <row r="743" spans="1:4" x14ac:dyDescent="0.3">
      <c r="A743" t="s">
        <v>1481</v>
      </c>
      <c r="B743" t="s">
        <v>1485</v>
      </c>
      <c r="C743" t="s">
        <v>230</v>
      </c>
      <c r="D743" t="s">
        <v>966</v>
      </c>
    </row>
    <row r="744" spans="1:4" x14ac:dyDescent="0.3">
      <c r="A744" t="s">
        <v>1481</v>
      </c>
      <c r="B744" t="s">
        <v>1483</v>
      </c>
      <c r="C744" t="s">
        <v>139</v>
      </c>
      <c r="D744" t="s">
        <v>686</v>
      </c>
    </row>
    <row r="745" spans="1:4" x14ac:dyDescent="0.3">
      <c r="A745" t="s">
        <v>1481</v>
      </c>
      <c r="B745" t="s">
        <v>1483</v>
      </c>
      <c r="C745" t="s">
        <v>221</v>
      </c>
      <c r="D745" t="s">
        <v>966</v>
      </c>
    </row>
    <row r="746" spans="1:4" x14ac:dyDescent="0.3">
      <c r="A746" t="s">
        <v>1481</v>
      </c>
      <c r="B746" t="s">
        <v>1482</v>
      </c>
      <c r="C746" t="s">
        <v>136</v>
      </c>
      <c r="D746" t="s">
        <v>686</v>
      </c>
    </row>
    <row r="747" spans="1:4" x14ac:dyDescent="0.3">
      <c r="A747" t="s">
        <v>1481</v>
      </c>
      <c r="B747" t="s">
        <v>1482</v>
      </c>
      <c r="C747" t="s">
        <v>218</v>
      </c>
      <c r="D747" t="s">
        <v>966</v>
      </c>
    </row>
    <row r="748" spans="1:4" x14ac:dyDescent="0.3">
      <c r="A748" t="s">
        <v>1486</v>
      </c>
      <c r="B748" t="s">
        <v>1489</v>
      </c>
      <c r="C748" t="s">
        <v>239</v>
      </c>
      <c r="D748" t="s">
        <v>966</v>
      </c>
    </row>
    <row r="749" spans="1:4" x14ac:dyDescent="0.3">
      <c r="A749" t="s">
        <v>1486</v>
      </c>
      <c r="B749" t="s">
        <v>1490</v>
      </c>
      <c r="C749" t="s">
        <v>236</v>
      </c>
      <c r="D749" t="s">
        <v>966</v>
      </c>
    </row>
    <row r="750" spans="1:4" x14ac:dyDescent="0.3">
      <c r="A750" t="s">
        <v>1486</v>
      </c>
      <c r="B750" t="s">
        <v>1488</v>
      </c>
      <c r="C750" t="s">
        <v>27</v>
      </c>
      <c r="D750" t="s">
        <v>966</v>
      </c>
    </row>
    <row r="751" spans="1:4" x14ac:dyDescent="0.3">
      <c r="A751" t="s">
        <v>1486</v>
      </c>
      <c r="B751" t="s">
        <v>1488</v>
      </c>
      <c r="C751" t="s">
        <v>227</v>
      </c>
      <c r="D751" t="s">
        <v>966</v>
      </c>
    </row>
    <row r="752" spans="1:4" x14ac:dyDescent="0.3">
      <c r="A752" t="s">
        <v>1486</v>
      </c>
      <c r="B752" t="s">
        <v>1487</v>
      </c>
      <c r="C752" t="s">
        <v>24</v>
      </c>
      <c r="D752" t="s">
        <v>966</v>
      </c>
    </row>
    <row r="753" spans="1:4" x14ac:dyDescent="0.3">
      <c r="A753" t="s">
        <v>1486</v>
      </c>
      <c r="B753" t="s">
        <v>1487</v>
      </c>
      <c r="C753" t="s">
        <v>224</v>
      </c>
      <c r="D753" t="s">
        <v>966</v>
      </c>
    </row>
    <row r="754" spans="1:4" x14ac:dyDescent="0.3">
      <c r="A754" t="s">
        <v>1491</v>
      </c>
      <c r="B754" t="s">
        <v>1494</v>
      </c>
      <c r="C754" t="s">
        <v>313</v>
      </c>
      <c r="D754" t="s">
        <v>966</v>
      </c>
    </row>
    <row r="755" spans="1:4" x14ac:dyDescent="0.3">
      <c r="A755" t="s">
        <v>1491</v>
      </c>
      <c r="B755" t="s">
        <v>1495</v>
      </c>
      <c r="C755" t="s">
        <v>316</v>
      </c>
      <c r="D755" t="s">
        <v>966</v>
      </c>
    </row>
    <row r="756" spans="1:4" x14ac:dyDescent="0.3">
      <c r="A756" t="s">
        <v>1491</v>
      </c>
      <c r="B756" t="s">
        <v>1493</v>
      </c>
      <c r="C756" t="s">
        <v>245</v>
      </c>
      <c r="D756" t="s">
        <v>966</v>
      </c>
    </row>
    <row r="757" spans="1:4" x14ac:dyDescent="0.3">
      <c r="A757" t="s">
        <v>1491</v>
      </c>
      <c r="B757" t="s">
        <v>1493</v>
      </c>
      <c r="C757" t="s">
        <v>322</v>
      </c>
      <c r="D757" t="s">
        <v>966</v>
      </c>
    </row>
    <row r="758" spans="1:4" x14ac:dyDescent="0.3">
      <c r="A758" t="s">
        <v>1491</v>
      </c>
      <c r="B758" t="s">
        <v>1492</v>
      </c>
      <c r="C758" t="s">
        <v>242</v>
      </c>
      <c r="D758" t="s">
        <v>966</v>
      </c>
    </row>
    <row r="759" spans="1:4" x14ac:dyDescent="0.3">
      <c r="A759" t="s">
        <v>1491</v>
      </c>
      <c r="B759" t="s">
        <v>1492</v>
      </c>
      <c r="C759" t="s">
        <v>319</v>
      </c>
      <c r="D759" t="s">
        <v>966</v>
      </c>
    </row>
    <row r="760" spans="1:4" x14ac:dyDescent="0.3">
      <c r="A760" t="s">
        <v>1496</v>
      </c>
      <c r="B760" t="s">
        <v>1499</v>
      </c>
      <c r="C760" t="s">
        <v>282</v>
      </c>
      <c r="D760" t="s">
        <v>966</v>
      </c>
    </row>
    <row r="761" spans="1:4" x14ac:dyDescent="0.3">
      <c r="A761" t="s">
        <v>1496</v>
      </c>
      <c r="B761" t="s">
        <v>1500</v>
      </c>
      <c r="C761" t="s">
        <v>285</v>
      </c>
      <c r="D761" t="s">
        <v>966</v>
      </c>
    </row>
    <row r="762" spans="1:4" x14ac:dyDescent="0.3">
      <c r="A762" t="s">
        <v>1496</v>
      </c>
      <c r="B762" t="s">
        <v>1498</v>
      </c>
      <c r="C762" t="s">
        <v>623</v>
      </c>
      <c r="D762" t="s">
        <v>966</v>
      </c>
    </row>
    <row r="763" spans="1:4" x14ac:dyDescent="0.3">
      <c r="A763" t="s">
        <v>1496</v>
      </c>
      <c r="B763" t="s">
        <v>1498</v>
      </c>
      <c r="C763" t="s">
        <v>266</v>
      </c>
      <c r="D763" t="s">
        <v>966</v>
      </c>
    </row>
    <row r="764" spans="1:4" x14ac:dyDescent="0.3">
      <c r="A764" t="s">
        <v>1496</v>
      </c>
      <c r="B764" t="s">
        <v>1498</v>
      </c>
      <c r="C764" t="s">
        <v>291</v>
      </c>
      <c r="D764" t="s">
        <v>966</v>
      </c>
    </row>
    <row r="765" spans="1:4" x14ac:dyDescent="0.3">
      <c r="A765" t="s">
        <v>1496</v>
      </c>
      <c r="B765" t="s">
        <v>1497</v>
      </c>
      <c r="C765" t="s">
        <v>621</v>
      </c>
      <c r="D765" t="s">
        <v>966</v>
      </c>
    </row>
    <row r="766" spans="1:4" x14ac:dyDescent="0.3">
      <c r="A766" t="s">
        <v>1496</v>
      </c>
      <c r="B766" t="s">
        <v>1497</v>
      </c>
      <c r="C766" t="s">
        <v>263</v>
      </c>
      <c r="D766" t="s">
        <v>966</v>
      </c>
    </row>
    <row r="767" spans="1:4" x14ac:dyDescent="0.3">
      <c r="A767" t="s">
        <v>1496</v>
      </c>
      <c r="B767" t="s">
        <v>1497</v>
      </c>
      <c r="C767" t="s">
        <v>288</v>
      </c>
      <c r="D767" t="s">
        <v>966</v>
      </c>
    </row>
    <row r="768" spans="1:4" x14ac:dyDescent="0.3">
      <c r="A768" t="s">
        <v>1501</v>
      </c>
      <c r="B768" t="s">
        <v>1503</v>
      </c>
      <c r="C768" t="s">
        <v>34</v>
      </c>
      <c r="D768" t="s">
        <v>686</v>
      </c>
    </row>
    <row r="769" spans="1:4" x14ac:dyDescent="0.3">
      <c r="A769" t="s">
        <v>1501</v>
      </c>
      <c r="B769" t="s">
        <v>1503</v>
      </c>
      <c r="C769" t="s">
        <v>635</v>
      </c>
      <c r="D769" t="s">
        <v>966</v>
      </c>
    </row>
    <row r="770" spans="1:4" x14ac:dyDescent="0.3">
      <c r="A770" t="s">
        <v>1501</v>
      </c>
      <c r="B770" t="s">
        <v>1503</v>
      </c>
      <c r="C770" t="s">
        <v>191</v>
      </c>
      <c r="D770" t="s">
        <v>675</v>
      </c>
    </row>
    <row r="771" spans="1:4" x14ac:dyDescent="0.3">
      <c r="A771" t="s">
        <v>1501</v>
      </c>
      <c r="B771" t="s">
        <v>1502</v>
      </c>
      <c r="C771" t="s">
        <v>30</v>
      </c>
      <c r="D771" t="s">
        <v>686</v>
      </c>
    </row>
    <row r="772" spans="1:4" x14ac:dyDescent="0.3">
      <c r="A772" t="s">
        <v>1501</v>
      </c>
      <c r="B772" t="s">
        <v>1502</v>
      </c>
      <c r="C772" t="s">
        <v>633</v>
      </c>
      <c r="D772" t="s">
        <v>966</v>
      </c>
    </row>
    <row r="773" spans="1:4" x14ac:dyDescent="0.3">
      <c r="A773" t="s">
        <v>1501</v>
      </c>
      <c r="B773" t="s">
        <v>1502</v>
      </c>
      <c r="C773" t="s">
        <v>188</v>
      </c>
      <c r="D773" t="s">
        <v>675</v>
      </c>
    </row>
    <row r="774" spans="1:4" x14ac:dyDescent="0.3">
      <c r="A774" t="s">
        <v>1611</v>
      </c>
      <c r="B774" t="s">
        <v>331</v>
      </c>
      <c r="C774" t="s">
        <v>32</v>
      </c>
      <c r="D774" t="s">
        <v>1610</v>
      </c>
    </row>
    <row r="775" spans="1:4" x14ac:dyDescent="0.3">
      <c r="A775" t="s">
        <v>1504</v>
      </c>
      <c r="B775" t="s">
        <v>1505</v>
      </c>
      <c r="C775" t="s">
        <v>30</v>
      </c>
      <c r="D775" t="s">
        <v>972</v>
      </c>
    </row>
    <row r="776" spans="1:4" x14ac:dyDescent="0.3">
      <c r="A776" t="s">
        <v>1609</v>
      </c>
      <c r="B776" t="s">
        <v>341</v>
      </c>
      <c r="C776" t="s">
        <v>32</v>
      </c>
      <c r="D776" t="s">
        <v>1610</v>
      </c>
    </row>
    <row r="777" spans="1:4" x14ac:dyDescent="0.3">
      <c r="A777" t="s">
        <v>1702</v>
      </c>
      <c r="B777" t="s">
        <v>1704</v>
      </c>
      <c r="C777" t="s">
        <v>21</v>
      </c>
      <c r="D777" t="s">
        <v>966</v>
      </c>
    </row>
    <row r="778" spans="1:4" x14ac:dyDescent="0.3">
      <c r="A778" t="s">
        <v>1702</v>
      </c>
      <c r="B778" t="s">
        <v>1704</v>
      </c>
      <c r="C778" t="s">
        <v>27</v>
      </c>
      <c r="D778" t="s">
        <v>972</v>
      </c>
    </row>
    <row r="779" spans="1:4" x14ac:dyDescent="0.3">
      <c r="A779" t="s">
        <v>1702</v>
      </c>
      <c r="B779" t="s">
        <v>1704</v>
      </c>
      <c r="C779" t="s">
        <v>58</v>
      </c>
      <c r="D779" t="s">
        <v>701</v>
      </c>
    </row>
    <row r="780" spans="1:4" x14ac:dyDescent="0.3">
      <c r="A780" t="s">
        <v>1702</v>
      </c>
      <c r="B780" t="s">
        <v>1703</v>
      </c>
      <c r="C780" t="s">
        <v>13</v>
      </c>
      <c r="D780" t="s">
        <v>966</v>
      </c>
    </row>
    <row r="781" spans="1:4" x14ac:dyDescent="0.3">
      <c r="A781" t="s">
        <v>1526</v>
      </c>
      <c r="B781" t="s">
        <v>1536</v>
      </c>
      <c r="C781" t="s">
        <v>619</v>
      </c>
      <c r="D781" t="s">
        <v>675</v>
      </c>
    </row>
    <row r="782" spans="1:4" x14ac:dyDescent="0.3">
      <c r="A782" t="s">
        <v>1526</v>
      </c>
      <c r="B782" t="s">
        <v>1536</v>
      </c>
      <c r="C782" t="s">
        <v>91</v>
      </c>
      <c r="D782" t="s">
        <v>675</v>
      </c>
    </row>
    <row r="783" spans="1:4" x14ac:dyDescent="0.3">
      <c r="A783" t="s">
        <v>1526</v>
      </c>
      <c r="B783" t="s">
        <v>1536</v>
      </c>
      <c r="C783" t="s">
        <v>304</v>
      </c>
      <c r="D783" t="s">
        <v>675</v>
      </c>
    </row>
    <row r="784" spans="1:4" x14ac:dyDescent="0.3">
      <c r="A784" t="s">
        <v>1526</v>
      </c>
      <c r="B784" t="s">
        <v>1534</v>
      </c>
      <c r="C784" t="s">
        <v>623</v>
      </c>
      <c r="D784" t="s">
        <v>675</v>
      </c>
    </row>
    <row r="785" spans="1:4" x14ac:dyDescent="0.3">
      <c r="A785" t="s">
        <v>1526</v>
      </c>
      <c r="B785" t="s">
        <v>1534</v>
      </c>
      <c r="C785" t="s">
        <v>97</v>
      </c>
      <c r="D785" t="s">
        <v>675</v>
      </c>
    </row>
    <row r="786" spans="1:4" x14ac:dyDescent="0.3">
      <c r="A786" t="s">
        <v>1526</v>
      </c>
      <c r="B786" t="s">
        <v>1534</v>
      </c>
      <c r="C786" t="s">
        <v>310</v>
      </c>
      <c r="D786" t="s">
        <v>675</v>
      </c>
    </row>
    <row r="787" spans="1:4" x14ac:dyDescent="0.3">
      <c r="A787" t="s">
        <v>1526</v>
      </c>
      <c r="B787" t="s">
        <v>1533</v>
      </c>
      <c r="C787" t="s">
        <v>625</v>
      </c>
      <c r="D787" t="s">
        <v>675</v>
      </c>
    </row>
    <row r="788" spans="1:4" x14ac:dyDescent="0.3">
      <c r="A788" t="s">
        <v>1526</v>
      </c>
      <c r="B788" t="s">
        <v>1533</v>
      </c>
      <c r="C788" t="s">
        <v>100</v>
      </c>
      <c r="D788" t="s">
        <v>675</v>
      </c>
    </row>
    <row r="789" spans="1:4" x14ac:dyDescent="0.3">
      <c r="A789" t="s">
        <v>1526</v>
      </c>
      <c r="B789" t="s">
        <v>1533</v>
      </c>
      <c r="C789" t="s">
        <v>313</v>
      </c>
      <c r="D789" t="s">
        <v>675</v>
      </c>
    </row>
    <row r="790" spans="1:4" x14ac:dyDescent="0.3">
      <c r="A790" t="s">
        <v>1526</v>
      </c>
      <c r="B790" t="s">
        <v>1535</v>
      </c>
      <c r="C790" t="s">
        <v>621</v>
      </c>
      <c r="D790" t="s">
        <v>675</v>
      </c>
    </row>
    <row r="791" spans="1:4" x14ac:dyDescent="0.3">
      <c r="A791" t="s">
        <v>1526</v>
      </c>
      <c r="B791" t="s">
        <v>1535</v>
      </c>
      <c r="C791" t="s">
        <v>94</v>
      </c>
      <c r="D791" t="s">
        <v>675</v>
      </c>
    </row>
    <row r="792" spans="1:4" x14ac:dyDescent="0.3">
      <c r="A792" t="s">
        <v>1526</v>
      </c>
      <c r="B792" t="s">
        <v>1535</v>
      </c>
      <c r="C792" t="s">
        <v>307</v>
      </c>
      <c r="D792" t="s">
        <v>675</v>
      </c>
    </row>
    <row r="793" spans="1:4" x14ac:dyDescent="0.3">
      <c r="A793" t="s">
        <v>1526</v>
      </c>
      <c r="B793" t="s">
        <v>1531</v>
      </c>
      <c r="C793" t="s">
        <v>629</v>
      </c>
      <c r="D793" t="s">
        <v>675</v>
      </c>
    </row>
    <row r="794" spans="1:4" x14ac:dyDescent="0.3">
      <c r="A794" t="s">
        <v>1526</v>
      </c>
      <c r="B794" t="s">
        <v>1531</v>
      </c>
      <c r="C794" t="s">
        <v>106</v>
      </c>
      <c r="D794" t="s">
        <v>675</v>
      </c>
    </row>
    <row r="795" spans="1:4" x14ac:dyDescent="0.3">
      <c r="A795" t="s">
        <v>1526</v>
      </c>
      <c r="B795" t="s">
        <v>1531</v>
      </c>
      <c r="C795" t="s">
        <v>319</v>
      </c>
      <c r="D795" t="s">
        <v>675</v>
      </c>
    </row>
    <row r="796" spans="1:4" x14ac:dyDescent="0.3">
      <c r="A796" t="s">
        <v>1526</v>
      </c>
      <c r="B796" t="s">
        <v>1527</v>
      </c>
      <c r="C796" t="s">
        <v>627</v>
      </c>
      <c r="D796" t="s">
        <v>675</v>
      </c>
    </row>
    <row r="797" spans="1:4" x14ac:dyDescent="0.3">
      <c r="A797" t="s">
        <v>1526</v>
      </c>
      <c r="B797" t="s">
        <v>1527</v>
      </c>
      <c r="C797" t="s">
        <v>103</v>
      </c>
      <c r="D797" t="s">
        <v>675</v>
      </c>
    </row>
    <row r="798" spans="1:4" x14ac:dyDescent="0.3">
      <c r="A798" t="s">
        <v>1526</v>
      </c>
      <c r="B798" t="s">
        <v>1527</v>
      </c>
      <c r="C798" t="s">
        <v>316</v>
      </c>
      <c r="D798" t="s">
        <v>675</v>
      </c>
    </row>
    <row r="799" spans="1:4" x14ac:dyDescent="0.3">
      <c r="A799" t="s">
        <v>1526</v>
      </c>
      <c r="B799" t="s">
        <v>1528</v>
      </c>
      <c r="C799" t="s">
        <v>88</v>
      </c>
      <c r="D799" t="s">
        <v>675</v>
      </c>
    </row>
    <row r="800" spans="1:4" x14ac:dyDescent="0.3">
      <c r="A800" t="s">
        <v>1526</v>
      </c>
      <c r="B800" t="s">
        <v>1528</v>
      </c>
      <c r="C800" t="s">
        <v>301</v>
      </c>
      <c r="D800" t="s">
        <v>675</v>
      </c>
    </row>
    <row r="801" spans="1:4" x14ac:dyDescent="0.3">
      <c r="A801" t="s">
        <v>1526</v>
      </c>
      <c r="B801" t="s">
        <v>1529</v>
      </c>
      <c r="C801" t="s">
        <v>85</v>
      </c>
      <c r="D801" t="s">
        <v>675</v>
      </c>
    </row>
    <row r="802" spans="1:4" x14ac:dyDescent="0.3">
      <c r="A802" t="s">
        <v>1526</v>
      </c>
      <c r="B802" t="s">
        <v>1529</v>
      </c>
      <c r="C802" t="s">
        <v>298</v>
      </c>
      <c r="D802" t="s">
        <v>675</v>
      </c>
    </row>
    <row r="803" spans="1:4" x14ac:dyDescent="0.3">
      <c r="A803" t="s">
        <v>1526</v>
      </c>
      <c r="B803" t="s">
        <v>1530</v>
      </c>
      <c r="C803" t="s">
        <v>82</v>
      </c>
      <c r="D803" t="s">
        <v>675</v>
      </c>
    </row>
    <row r="804" spans="1:4" x14ac:dyDescent="0.3">
      <c r="A804" t="s">
        <v>1526</v>
      </c>
      <c r="B804" t="s">
        <v>1530</v>
      </c>
      <c r="C804" t="s">
        <v>294</v>
      </c>
      <c r="D804" t="s">
        <v>675</v>
      </c>
    </row>
    <row r="805" spans="1:4" x14ac:dyDescent="0.3">
      <c r="A805" t="s">
        <v>1526</v>
      </c>
      <c r="B805" t="s">
        <v>1532</v>
      </c>
      <c r="C805" t="s">
        <v>631</v>
      </c>
      <c r="D805" t="s">
        <v>675</v>
      </c>
    </row>
    <row r="806" spans="1:4" x14ac:dyDescent="0.3">
      <c r="A806" t="s">
        <v>1526</v>
      </c>
      <c r="B806" t="s">
        <v>1532</v>
      </c>
      <c r="C806" t="s">
        <v>109</v>
      </c>
      <c r="D806" t="s">
        <v>675</v>
      </c>
    </row>
    <row r="807" spans="1:4" x14ac:dyDescent="0.3">
      <c r="A807" t="s">
        <v>1526</v>
      </c>
      <c r="B807" t="s">
        <v>1532</v>
      </c>
      <c r="C807" t="s">
        <v>322</v>
      </c>
      <c r="D807" t="s">
        <v>675</v>
      </c>
    </row>
    <row r="808" spans="1:4" x14ac:dyDescent="0.3">
      <c r="A808" t="s">
        <v>1537</v>
      </c>
      <c r="B808" t="s">
        <v>1544</v>
      </c>
      <c r="C808" t="s">
        <v>49</v>
      </c>
      <c r="D808" t="s">
        <v>675</v>
      </c>
    </row>
    <row r="809" spans="1:4" x14ac:dyDescent="0.3">
      <c r="A809" t="s">
        <v>1537</v>
      </c>
      <c r="B809" t="s">
        <v>1544</v>
      </c>
      <c r="C809" t="s">
        <v>170</v>
      </c>
      <c r="D809" t="s">
        <v>966</v>
      </c>
    </row>
    <row r="810" spans="1:4" x14ac:dyDescent="0.3">
      <c r="A810" t="s">
        <v>1537</v>
      </c>
      <c r="B810" t="s">
        <v>1542</v>
      </c>
      <c r="C810" t="s">
        <v>37</v>
      </c>
      <c r="D810" t="s">
        <v>675</v>
      </c>
    </row>
    <row r="811" spans="1:4" x14ac:dyDescent="0.3">
      <c r="A811" t="s">
        <v>1537</v>
      </c>
      <c r="B811" t="s">
        <v>1542</v>
      </c>
      <c r="C811" t="s">
        <v>179</v>
      </c>
      <c r="D811" t="s">
        <v>966</v>
      </c>
    </row>
    <row r="812" spans="1:4" x14ac:dyDescent="0.3">
      <c r="A812" t="s">
        <v>1537</v>
      </c>
      <c r="B812" t="s">
        <v>1541</v>
      </c>
      <c r="C812" t="s">
        <v>43</v>
      </c>
      <c r="D812" t="s">
        <v>675</v>
      </c>
    </row>
    <row r="813" spans="1:4" x14ac:dyDescent="0.3">
      <c r="A813" t="s">
        <v>1537</v>
      </c>
      <c r="B813" t="s">
        <v>1541</v>
      </c>
      <c r="C813" t="s">
        <v>173</v>
      </c>
      <c r="D813" t="s">
        <v>966</v>
      </c>
    </row>
    <row r="814" spans="1:4" x14ac:dyDescent="0.3">
      <c r="A814" t="s">
        <v>1537</v>
      </c>
      <c r="B814" t="s">
        <v>1543</v>
      </c>
      <c r="C814" t="s">
        <v>40</v>
      </c>
      <c r="D814" t="s">
        <v>675</v>
      </c>
    </row>
    <row r="815" spans="1:4" x14ac:dyDescent="0.3">
      <c r="A815" t="s">
        <v>1537</v>
      </c>
      <c r="B815" t="s">
        <v>1543</v>
      </c>
      <c r="C815" t="s">
        <v>176</v>
      </c>
      <c r="D815" t="s">
        <v>966</v>
      </c>
    </row>
    <row r="816" spans="1:4" x14ac:dyDescent="0.3">
      <c r="A816" t="s">
        <v>1537</v>
      </c>
      <c r="B816" t="s">
        <v>1539</v>
      </c>
      <c r="C816" t="s">
        <v>34</v>
      </c>
      <c r="D816" t="s">
        <v>675</v>
      </c>
    </row>
    <row r="817" spans="1:4" x14ac:dyDescent="0.3">
      <c r="A817" t="s">
        <v>1537</v>
      </c>
      <c r="B817" t="s">
        <v>1539</v>
      </c>
      <c r="C817" t="s">
        <v>167</v>
      </c>
      <c r="D817" t="s">
        <v>966</v>
      </c>
    </row>
    <row r="818" spans="1:4" x14ac:dyDescent="0.3">
      <c r="A818" t="s">
        <v>1537</v>
      </c>
      <c r="B818" t="s">
        <v>1538</v>
      </c>
      <c r="C818" t="s">
        <v>46</v>
      </c>
      <c r="D818" t="s">
        <v>675</v>
      </c>
    </row>
    <row r="819" spans="1:4" x14ac:dyDescent="0.3">
      <c r="A819" t="s">
        <v>1537</v>
      </c>
      <c r="B819" t="s">
        <v>1538</v>
      </c>
      <c r="C819" t="s">
        <v>161</v>
      </c>
      <c r="D819" t="s">
        <v>966</v>
      </c>
    </row>
    <row r="820" spans="1:4" x14ac:dyDescent="0.3">
      <c r="A820" t="s">
        <v>1537</v>
      </c>
      <c r="B820" t="s">
        <v>1540</v>
      </c>
      <c r="C820" t="s">
        <v>30</v>
      </c>
      <c r="D820" t="s">
        <v>675</v>
      </c>
    </row>
    <row r="821" spans="1:4" x14ac:dyDescent="0.3">
      <c r="A821" t="s">
        <v>1537</v>
      </c>
      <c r="B821" t="s">
        <v>1540</v>
      </c>
      <c r="C821" t="s">
        <v>164</v>
      </c>
      <c r="D821" t="s">
        <v>966</v>
      </c>
    </row>
    <row r="822" spans="1:4" x14ac:dyDescent="0.3">
      <c r="A822" t="s">
        <v>1545</v>
      </c>
      <c r="B822" t="s">
        <v>1552</v>
      </c>
      <c r="C822" t="s">
        <v>260</v>
      </c>
      <c r="D822" t="s">
        <v>675</v>
      </c>
    </row>
    <row r="823" spans="1:4" x14ac:dyDescent="0.3">
      <c r="A823" t="s">
        <v>1545</v>
      </c>
      <c r="B823" t="s">
        <v>1552</v>
      </c>
      <c r="C823" t="s">
        <v>307</v>
      </c>
      <c r="D823" t="s">
        <v>703</v>
      </c>
    </row>
    <row r="824" spans="1:4" x14ac:dyDescent="0.3">
      <c r="A824" t="s">
        <v>1545</v>
      </c>
      <c r="B824" t="s">
        <v>1550</v>
      </c>
      <c r="C824" t="s">
        <v>254</v>
      </c>
      <c r="D824" t="s">
        <v>675</v>
      </c>
    </row>
    <row r="825" spans="1:4" x14ac:dyDescent="0.3">
      <c r="A825" t="s">
        <v>1545</v>
      </c>
      <c r="B825" t="s">
        <v>1550</v>
      </c>
      <c r="C825" t="s">
        <v>313</v>
      </c>
      <c r="D825" t="s">
        <v>703</v>
      </c>
    </row>
    <row r="826" spans="1:4" x14ac:dyDescent="0.3">
      <c r="A826" t="s">
        <v>1545</v>
      </c>
      <c r="B826" t="s">
        <v>1549</v>
      </c>
      <c r="C826" t="s">
        <v>248</v>
      </c>
      <c r="D826" t="s">
        <v>675</v>
      </c>
    </row>
    <row r="827" spans="1:4" x14ac:dyDescent="0.3">
      <c r="A827" t="s">
        <v>1545</v>
      </c>
      <c r="B827" t="s">
        <v>1549</v>
      </c>
      <c r="C827" t="s">
        <v>294</v>
      </c>
      <c r="D827" t="s">
        <v>703</v>
      </c>
    </row>
    <row r="828" spans="1:4" x14ac:dyDescent="0.3">
      <c r="A828" t="s">
        <v>1545</v>
      </c>
      <c r="B828" t="s">
        <v>1551</v>
      </c>
      <c r="C828" t="s">
        <v>251</v>
      </c>
      <c r="D828" t="s">
        <v>675</v>
      </c>
    </row>
    <row r="829" spans="1:4" x14ac:dyDescent="0.3">
      <c r="A829" t="s">
        <v>1545</v>
      </c>
      <c r="B829" t="s">
        <v>1551</v>
      </c>
      <c r="C829" t="s">
        <v>310</v>
      </c>
      <c r="D829" t="s">
        <v>703</v>
      </c>
    </row>
    <row r="830" spans="1:4" x14ac:dyDescent="0.3">
      <c r="A830" t="s">
        <v>1545</v>
      </c>
      <c r="B830" t="s">
        <v>1547</v>
      </c>
      <c r="C830" t="s">
        <v>263</v>
      </c>
      <c r="D830" t="s">
        <v>675</v>
      </c>
    </row>
    <row r="831" spans="1:4" x14ac:dyDescent="0.3">
      <c r="A831" t="s">
        <v>1545</v>
      </c>
      <c r="B831" t="s">
        <v>1547</v>
      </c>
      <c r="C831" t="s">
        <v>304</v>
      </c>
      <c r="D831" t="s">
        <v>703</v>
      </c>
    </row>
    <row r="832" spans="1:4" x14ac:dyDescent="0.3">
      <c r="A832" t="s">
        <v>1545</v>
      </c>
      <c r="B832" t="s">
        <v>1546</v>
      </c>
      <c r="C832" t="s">
        <v>257</v>
      </c>
      <c r="D832" t="s">
        <v>675</v>
      </c>
    </row>
    <row r="833" spans="1:4" x14ac:dyDescent="0.3">
      <c r="A833" t="s">
        <v>1545</v>
      </c>
      <c r="B833" t="s">
        <v>1546</v>
      </c>
      <c r="C833" t="s">
        <v>298</v>
      </c>
      <c r="D833" t="s">
        <v>703</v>
      </c>
    </row>
    <row r="834" spans="1:4" x14ac:dyDescent="0.3">
      <c r="A834" t="s">
        <v>1545</v>
      </c>
      <c r="B834" t="s">
        <v>1548</v>
      </c>
      <c r="C834" t="s">
        <v>266</v>
      </c>
      <c r="D834" t="s">
        <v>675</v>
      </c>
    </row>
    <row r="835" spans="1:4" x14ac:dyDescent="0.3">
      <c r="A835" t="s">
        <v>1545</v>
      </c>
      <c r="B835" t="s">
        <v>1548</v>
      </c>
      <c r="C835" t="s">
        <v>301</v>
      </c>
      <c r="D835" t="s">
        <v>703</v>
      </c>
    </row>
    <row r="836" spans="1:4" x14ac:dyDescent="0.3">
      <c r="A836" t="s">
        <v>1553</v>
      </c>
      <c r="B836" t="s">
        <v>1570</v>
      </c>
      <c r="C836" t="s">
        <v>176</v>
      </c>
      <c r="D836" t="s">
        <v>32</v>
      </c>
    </row>
    <row r="837" spans="1:4" x14ac:dyDescent="0.3">
      <c r="A837" t="s">
        <v>1553</v>
      </c>
      <c r="B837" t="s">
        <v>1571</v>
      </c>
      <c r="C837" t="s">
        <v>179</v>
      </c>
      <c r="D837" t="s">
        <v>32</v>
      </c>
    </row>
    <row r="838" spans="1:4" x14ac:dyDescent="0.3">
      <c r="A838" t="s">
        <v>1553</v>
      </c>
      <c r="B838" t="s">
        <v>1572</v>
      </c>
      <c r="C838" t="s">
        <v>182</v>
      </c>
      <c r="D838" t="s">
        <v>32</v>
      </c>
    </row>
    <row r="839" spans="1:4" x14ac:dyDescent="0.3">
      <c r="A839" t="s">
        <v>1553</v>
      </c>
      <c r="B839" t="s">
        <v>1573</v>
      </c>
      <c r="C839" t="s">
        <v>185</v>
      </c>
      <c r="D839" t="s">
        <v>32</v>
      </c>
    </row>
    <row r="840" spans="1:4" x14ac:dyDescent="0.3">
      <c r="A840" t="s">
        <v>1553</v>
      </c>
      <c r="B840" t="s">
        <v>1574</v>
      </c>
      <c r="C840" t="s">
        <v>188</v>
      </c>
      <c r="D840" t="s">
        <v>32</v>
      </c>
    </row>
    <row r="841" spans="1:4" x14ac:dyDescent="0.3">
      <c r="A841" t="s">
        <v>1553</v>
      </c>
      <c r="B841" t="s">
        <v>1575</v>
      </c>
      <c r="C841" t="s">
        <v>191</v>
      </c>
      <c r="D841" t="s">
        <v>32</v>
      </c>
    </row>
    <row r="842" spans="1:4" x14ac:dyDescent="0.3">
      <c r="A842" t="s">
        <v>1553</v>
      </c>
      <c r="B842" t="s">
        <v>1576</v>
      </c>
      <c r="C842" t="s">
        <v>194</v>
      </c>
      <c r="D842" t="s">
        <v>32</v>
      </c>
    </row>
    <row r="843" spans="1:4" x14ac:dyDescent="0.3">
      <c r="A843" t="s">
        <v>1553</v>
      </c>
      <c r="B843" t="s">
        <v>1577</v>
      </c>
      <c r="C843" t="s">
        <v>197</v>
      </c>
      <c r="D843" t="s">
        <v>32</v>
      </c>
    </row>
    <row r="844" spans="1:4" x14ac:dyDescent="0.3">
      <c r="A844" t="s">
        <v>1553</v>
      </c>
      <c r="B844" t="s">
        <v>1578</v>
      </c>
      <c r="C844" t="s">
        <v>200</v>
      </c>
      <c r="D844" t="s">
        <v>32</v>
      </c>
    </row>
    <row r="845" spans="1:4" x14ac:dyDescent="0.3">
      <c r="A845" t="s">
        <v>1553</v>
      </c>
      <c r="B845" t="s">
        <v>1579</v>
      </c>
      <c r="C845" t="s">
        <v>203</v>
      </c>
      <c r="D845" t="s">
        <v>32</v>
      </c>
    </row>
    <row r="846" spans="1:4" x14ac:dyDescent="0.3">
      <c r="A846" t="s">
        <v>1553</v>
      </c>
      <c r="B846" t="s">
        <v>1580</v>
      </c>
      <c r="C846" t="s">
        <v>218</v>
      </c>
      <c r="D846" t="s">
        <v>32</v>
      </c>
    </row>
    <row r="847" spans="1:4" x14ac:dyDescent="0.3">
      <c r="A847" t="s">
        <v>1553</v>
      </c>
      <c r="B847" t="s">
        <v>1581</v>
      </c>
      <c r="C847" t="s">
        <v>206</v>
      </c>
      <c r="D847" t="s">
        <v>32</v>
      </c>
    </row>
    <row r="848" spans="1:4" x14ac:dyDescent="0.3">
      <c r="A848" t="s">
        <v>1553</v>
      </c>
      <c r="B848" t="s">
        <v>1582</v>
      </c>
      <c r="C848" t="s">
        <v>209</v>
      </c>
      <c r="D848" t="s">
        <v>32</v>
      </c>
    </row>
    <row r="849" spans="1:4" x14ac:dyDescent="0.3">
      <c r="A849" t="s">
        <v>1553</v>
      </c>
      <c r="B849" t="s">
        <v>1585</v>
      </c>
      <c r="C849" t="s">
        <v>212</v>
      </c>
      <c r="D849" t="s">
        <v>32</v>
      </c>
    </row>
    <row r="850" spans="1:4" x14ac:dyDescent="0.3">
      <c r="A850" t="s">
        <v>1553</v>
      </c>
      <c r="B850" t="s">
        <v>1586</v>
      </c>
      <c r="C850" t="s">
        <v>215</v>
      </c>
      <c r="D850" t="s">
        <v>32</v>
      </c>
    </row>
    <row r="851" spans="1:4" x14ac:dyDescent="0.3">
      <c r="A851" t="s">
        <v>1553</v>
      </c>
      <c r="B851" t="s">
        <v>1587</v>
      </c>
      <c r="C851" t="s">
        <v>221</v>
      </c>
      <c r="D851" t="s">
        <v>32</v>
      </c>
    </row>
    <row r="852" spans="1:4" x14ac:dyDescent="0.3">
      <c r="A852" t="s">
        <v>1553</v>
      </c>
      <c r="B852" t="s">
        <v>1590</v>
      </c>
      <c r="C852" t="s">
        <v>230</v>
      </c>
      <c r="D852" t="s">
        <v>32</v>
      </c>
    </row>
    <row r="853" spans="1:4" x14ac:dyDescent="0.3">
      <c r="A853" t="s">
        <v>1553</v>
      </c>
      <c r="B853" t="s">
        <v>1589</v>
      </c>
      <c r="C853" t="s">
        <v>227</v>
      </c>
      <c r="D853" t="s">
        <v>32</v>
      </c>
    </row>
    <row r="854" spans="1:4" x14ac:dyDescent="0.3">
      <c r="A854" t="s">
        <v>1553</v>
      </c>
      <c r="B854" t="s">
        <v>1592</v>
      </c>
      <c r="C854" t="s">
        <v>236</v>
      </c>
      <c r="D854" t="s">
        <v>32</v>
      </c>
    </row>
    <row r="855" spans="1:4" x14ac:dyDescent="0.3">
      <c r="A855" t="s">
        <v>1553</v>
      </c>
      <c r="B855" t="s">
        <v>1595</v>
      </c>
      <c r="C855" t="s">
        <v>272</v>
      </c>
      <c r="D855" t="s">
        <v>32</v>
      </c>
    </row>
    <row r="856" spans="1:4" x14ac:dyDescent="0.3">
      <c r="A856" t="s">
        <v>1553</v>
      </c>
      <c r="B856" t="s">
        <v>1596</v>
      </c>
      <c r="C856" t="s">
        <v>633</v>
      </c>
      <c r="D856" t="s">
        <v>972</v>
      </c>
    </row>
    <row r="857" spans="1:4" x14ac:dyDescent="0.3">
      <c r="A857" t="s">
        <v>1553</v>
      </c>
      <c r="B857" t="s">
        <v>1596</v>
      </c>
      <c r="C857" t="s">
        <v>316</v>
      </c>
      <c r="D857" t="s">
        <v>32</v>
      </c>
    </row>
    <row r="858" spans="1:4" x14ac:dyDescent="0.3">
      <c r="A858" t="s">
        <v>1553</v>
      </c>
      <c r="B858" t="s">
        <v>1597</v>
      </c>
      <c r="C858" t="s">
        <v>635</v>
      </c>
      <c r="D858" t="s">
        <v>972</v>
      </c>
    </row>
    <row r="859" spans="1:4" x14ac:dyDescent="0.3">
      <c r="A859" t="s">
        <v>1553</v>
      </c>
      <c r="B859" t="s">
        <v>1597</v>
      </c>
      <c r="C859" t="s">
        <v>319</v>
      </c>
      <c r="D859" t="s">
        <v>972</v>
      </c>
    </row>
    <row r="860" spans="1:4" x14ac:dyDescent="0.3">
      <c r="A860" t="s">
        <v>1553</v>
      </c>
      <c r="B860" t="s">
        <v>1598</v>
      </c>
      <c r="C860" t="s">
        <v>637</v>
      </c>
      <c r="D860" t="s">
        <v>972</v>
      </c>
    </row>
    <row r="861" spans="1:4" x14ac:dyDescent="0.3">
      <c r="A861" t="s">
        <v>1553</v>
      </c>
      <c r="B861" t="s">
        <v>1554</v>
      </c>
      <c r="C861" t="s">
        <v>148</v>
      </c>
      <c r="D861" t="s">
        <v>32</v>
      </c>
    </row>
    <row r="862" spans="1:4" x14ac:dyDescent="0.3">
      <c r="A862" t="s">
        <v>1553</v>
      </c>
      <c r="B862" t="s">
        <v>1555</v>
      </c>
      <c r="C862" t="s">
        <v>152</v>
      </c>
      <c r="D862" t="s">
        <v>32</v>
      </c>
    </row>
    <row r="863" spans="1:4" x14ac:dyDescent="0.3">
      <c r="A863" t="s">
        <v>1553</v>
      </c>
      <c r="B863" t="s">
        <v>1556</v>
      </c>
      <c r="C863" t="s">
        <v>155</v>
      </c>
      <c r="D863" t="s">
        <v>32</v>
      </c>
    </row>
    <row r="864" spans="1:4" x14ac:dyDescent="0.3">
      <c r="A864" t="s">
        <v>1553</v>
      </c>
      <c r="B864" t="s">
        <v>1557</v>
      </c>
      <c r="C864" t="s">
        <v>158</v>
      </c>
      <c r="D864" t="s">
        <v>32</v>
      </c>
    </row>
    <row r="865" spans="1:4" x14ac:dyDescent="0.3">
      <c r="A865" t="s">
        <v>1553</v>
      </c>
      <c r="B865" t="s">
        <v>1558</v>
      </c>
      <c r="C865" t="s">
        <v>161</v>
      </c>
      <c r="D865" t="s">
        <v>32</v>
      </c>
    </row>
    <row r="866" spans="1:4" x14ac:dyDescent="0.3">
      <c r="A866" t="s">
        <v>1553</v>
      </c>
      <c r="B866" t="s">
        <v>1559</v>
      </c>
      <c r="C866" t="s">
        <v>164</v>
      </c>
      <c r="D866" t="s">
        <v>32</v>
      </c>
    </row>
    <row r="867" spans="1:4" x14ac:dyDescent="0.3">
      <c r="A867" t="s">
        <v>1553</v>
      </c>
      <c r="B867" t="s">
        <v>1560</v>
      </c>
      <c r="C867" t="s">
        <v>167</v>
      </c>
      <c r="D867" t="s">
        <v>32</v>
      </c>
    </row>
    <row r="868" spans="1:4" x14ac:dyDescent="0.3">
      <c r="A868" t="s">
        <v>1553</v>
      </c>
      <c r="B868" t="s">
        <v>1561</v>
      </c>
      <c r="C868" t="s">
        <v>170</v>
      </c>
      <c r="D868" t="s">
        <v>32</v>
      </c>
    </row>
    <row r="869" spans="1:4" x14ac:dyDescent="0.3">
      <c r="A869" t="s">
        <v>1553</v>
      </c>
      <c r="B869" t="s">
        <v>1562</v>
      </c>
      <c r="C869" t="s">
        <v>239</v>
      </c>
      <c r="D869" t="s">
        <v>32</v>
      </c>
    </row>
    <row r="870" spans="1:4" x14ac:dyDescent="0.3">
      <c r="A870" t="s">
        <v>1553</v>
      </c>
      <c r="B870" t="s">
        <v>1563</v>
      </c>
      <c r="C870" t="s">
        <v>242</v>
      </c>
      <c r="D870" t="s">
        <v>32</v>
      </c>
    </row>
    <row r="871" spans="1:4" x14ac:dyDescent="0.3">
      <c r="A871" t="s">
        <v>1553</v>
      </c>
      <c r="B871" t="s">
        <v>1564</v>
      </c>
      <c r="C871" t="s">
        <v>245</v>
      </c>
      <c r="D871" t="s">
        <v>32</v>
      </c>
    </row>
    <row r="872" spans="1:4" x14ac:dyDescent="0.3">
      <c r="A872" t="s">
        <v>1553</v>
      </c>
      <c r="B872" t="s">
        <v>1565</v>
      </c>
      <c r="C872" t="s">
        <v>248</v>
      </c>
      <c r="D872" t="s">
        <v>32</v>
      </c>
    </row>
    <row r="873" spans="1:4" x14ac:dyDescent="0.3">
      <c r="A873" t="s">
        <v>1553</v>
      </c>
      <c r="B873" t="s">
        <v>1566</v>
      </c>
      <c r="C873" t="s">
        <v>251</v>
      </c>
      <c r="D873" t="s">
        <v>32</v>
      </c>
    </row>
    <row r="874" spans="1:4" x14ac:dyDescent="0.3">
      <c r="A874" t="s">
        <v>1553</v>
      </c>
      <c r="B874" t="s">
        <v>1567</v>
      </c>
      <c r="C874" t="s">
        <v>254</v>
      </c>
      <c r="D874" t="s">
        <v>32</v>
      </c>
    </row>
    <row r="875" spans="1:4" x14ac:dyDescent="0.3">
      <c r="A875" t="s">
        <v>1553</v>
      </c>
      <c r="B875" t="s">
        <v>1568</v>
      </c>
      <c r="C875" t="s">
        <v>257</v>
      </c>
      <c r="D875" t="s">
        <v>32</v>
      </c>
    </row>
    <row r="876" spans="1:4" x14ac:dyDescent="0.3">
      <c r="A876" t="s">
        <v>1553</v>
      </c>
      <c r="B876" t="s">
        <v>1569</v>
      </c>
      <c r="C876" t="s">
        <v>260</v>
      </c>
      <c r="D876" t="s">
        <v>32</v>
      </c>
    </row>
    <row r="877" spans="1:4" x14ac:dyDescent="0.3">
      <c r="A877" t="s">
        <v>1553</v>
      </c>
      <c r="B877" t="s">
        <v>1583</v>
      </c>
      <c r="C877" t="s">
        <v>173</v>
      </c>
      <c r="D877" t="s">
        <v>32</v>
      </c>
    </row>
    <row r="878" spans="1:4" x14ac:dyDescent="0.3">
      <c r="A878" t="s">
        <v>1553</v>
      </c>
      <c r="B878" t="s">
        <v>1584</v>
      </c>
      <c r="C878" t="s">
        <v>263</v>
      </c>
      <c r="D878" t="s">
        <v>32</v>
      </c>
    </row>
    <row r="879" spans="1:4" x14ac:dyDescent="0.3">
      <c r="A879" t="s">
        <v>1553</v>
      </c>
      <c r="B879" t="s">
        <v>1593</v>
      </c>
      <c r="C879" t="s">
        <v>266</v>
      </c>
      <c r="D879" t="s">
        <v>32</v>
      </c>
    </row>
    <row r="880" spans="1:4" x14ac:dyDescent="0.3">
      <c r="A880" t="s">
        <v>1553</v>
      </c>
      <c r="B880" t="s">
        <v>1588</v>
      </c>
      <c r="C880" t="s">
        <v>224</v>
      </c>
      <c r="D880" t="s">
        <v>32</v>
      </c>
    </row>
    <row r="881" spans="1:4" x14ac:dyDescent="0.3">
      <c r="A881" t="s">
        <v>1553</v>
      </c>
      <c r="B881" t="s">
        <v>1594</v>
      </c>
      <c r="C881" t="s">
        <v>269</v>
      </c>
      <c r="D881" t="s">
        <v>32</v>
      </c>
    </row>
    <row r="882" spans="1:4" x14ac:dyDescent="0.3">
      <c r="A882" t="s">
        <v>1553</v>
      </c>
      <c r="B882" t="s">
        <v>1591</v>
      </c>
      <c r="C882" t="s">
        <v>233</v>
      </c>
      <c r="D882" t="s">
        <v>32</v>
      </c>
    </row>
    <row r="883" spans="1:4" x14ac:dyDescent="0.3">
      <c r="A883" t="s">
        <v>1599</v>
      </c>
      <c r="B883" t="s">
        <v>1600</v>
      </c>
      <c r="C883" t="s">
        <v>334</v>
      </c>
      <c r="D883" t="s">
        <v>32</v>
      </c>
    </row>
    <row r="884" spans="1:4" x14ac:dyDescent="0.3">
      <c r="A884" t="s">
        <v>1599</v>
      </c>
      <c r="B884" t="s">
        <v>1602</v>
      </c>
      <c r="C884" t="s">
        <v>206</v>
      </c>
      <c r="D884" t="s">
        <v>972</v>
      </c>
    </row>
    <row r="885" spans="1:4" x14ac:dyDescent="0.3">
      <c r="A885" t="s">
        <v>1599</v>
      </c>
      <c r="B885" t="s">
        <v>1601</v>
      </c>
      <c r="C885" t="s">
        <v>203</v>
      </c>
      <c r="D885" t="s">
        <v>972</v>
      </c>
    </row>
    <row r="886" spans="1:4" x14ac:dyDescent="0.3">
      <c r="A886" t="s">
        <v>1603</v>
      </c>
      <c r="B886" t="s">
        <v>1608</v>
      </c>
      <c r="C886" t="s">
        <v>615</v>
      </c>
      <c r="D886" t="s">
        <v>675</v>
      </c>
    </row>
    <row r="887" spans="1:4" x14ac:dyDescent="0.3">
      <c r="A887" t="s">
        <v>1603</v>
      </c>
      <c r="B887" t="s">
        <v>1605</v>
      </c>
      <c r="C887" t="s">
        <v>76</v>
      </c>
      <c r="D887" t="s">
        <v>675</v>
      </c>
    </row>
    <row r="888" spans="1:4" x14ac:dyDescent="0.3">
      <c r="A888" t="s">
        <v>1603</v>
      </c>
      <c r="B888" t="s">
        <v>1605</v>
      </c>
      <c r="C888" t="s">
        <v>197</v>
      </c>
      <c r="D888" t="s">
        <v>675</v>
      </c>
    </row>
    <row r="889" spans="1:4" x14ac:dyDescent="0.3">
      <c r="A889" t="s">
        <v>1603</v>
      </c>
      <c r="B889" t="s">
        <v>1607</v>
      </c>
      <c r="C889" t="s">
        <v>613</v>
      </c>
      <c r="D889" t="s">
        <v>675</v>
      </c>
    </row>
    <row r="890" spans="1:4" x14ac:dyDescent="0.3">
      <c r="A890" t="s">
        <v>1603</v>
      </c>
      <c r="B890" t="s">
        <v>1604</v>
      </c>
      <c r="C890" t="s">
        <v>73</v>
      </c>
      <c r="D890" t="s">
        <v>675</v>
      </c>
    </row>
    <row r="891" spans="1:4" x14ac:dyDescent="0.3">
      <c r="A891" t="s">
        <v>1603</v>
      </c>
      <c r="B891" t="s">
        <v>1604</v>
      </c>
      <c r="C891" t="s">
        <v>611</v>
      </c>
      <c r="D891" t="s">
        <v>675</v>
      </c>
    </row>
    <row r="892" spans="1:4" x14ac:dyDescent="0.3">
      <c r="A892" t="s">
        <v>1603</v>
      </c>
      <c r="B892" t="s">
        <v>1604</v>
      </c>
      <c r="C892" t="s">
        <v>194</v>
      </c>
      <c r="D892" t="s">
        <v>675</v>
      </c>
    </row>
    <row r="893" spans="1:4" x14ac:dyDescent="0.3">
      <c r="A893" t="s">
        <v>1603</v>
      </c>
      <c r="B893" t="s">
        <v>1606</v>
      </c>
      <c r="C893" t="s">
        <v>79</v>
      </c>
      <c r="D893" t="s">
        <v>675</v>
      </c>
    </row>
    <row r="894" spans="1:4" x14ac:dyDescent="0.3">
      <c r="A894" t="s">
        <v>1611</v>
      </c>
      <c r="B894" t="s">
        <v>692</v>
      </c>
      <c r="C894" t="s">
        <v>30</v>
      </c>
      <c r="D894" t="s">
        <v>32</v>
      </c>
    </row>
    <row r="895" spans="1:4" x14ac:dyDescent="0.3">
      <c r="A895" t="s">
        <v>1611</v>
      </c>
      <c r="B895" t="s">
        <v>1612</v>
      </c>
      <c r="C895" t="s">
        <v>34</v>
      </c>
      <c r="D895" t="s">
        <v>32</v>
      </c>
    </row>
    <row r="896" spans="1:4" x14ac:dyDescent="0.3">
      <c r="A896" t="s">
        <v>1611</v>
      </c>
      <c r="B896" t="s">
        <v>1613</v>
      </c>
      <c r="C896" t="s">
        <v>641</v>
      </c>
      <c r="D896" t="s">
        <v>972</v>
      </c>
    </row>
    <row r="897" spans="1:4" x14ac:dyDescent="0.3">
      <c r="A897" t="s">
        <v>1611</v>
      </c>
      <c r="B897" t="s">
        <v>1614</v>
      </c>
      <c r="C897" t="s">
        <v>644</v>
      </c>
      <c r="D897" t="s">
        <v>972</v>
      </c>
    </row>
    <row r="898" spans="1:4" x14ac:dyDescent="0.3">
      <c r="A898" t="s">
        <v>1611</v>
      </c>
      <c r="B898" t="s">
        <v>1615</v>
      </c>
      <c r="C898" t="s">
        <v>647</v>
      </c>
      <c r="D898" t="s">
        <v>972</v>
      </c>
    </row>
    <row r="899" spans="1:4" x14ac:dyDescent="0.3">
      <c r="A899" t="s">
        <v>1611</v>
      </c>
      <c r="B899" t="s">
        <v>1616</v>
      </c>
      <c r="C899" t="s">
        <v>650</v>
      </c>
      <c r="D899" t="s">
        <v>972</v>
      </c>
    </row>
    <row r="900" spans="1:4" x14ac:dyDescent="0.3">
      <c r="A900" t="s">
        <v>1611</v>
      </c>
      <c r="B900" t="s">
        <v>1617</v>
      </c>
      <c r="C900" t="s">
        <v>653</v>
      </c>
      <c r="D900" t="s">
        <v>972</v>
      </c>
    </row>
    <row r="901" spans="1:4" x14ac:dyDescent="0.3">
      <c r="A901" t="s">
        <v>1611</v>
      </c>
      <c r="B901" t="s">
        <v>1618</v>
      </c>
      <c r="C901" t="s">
        <v>656</v>
      </c>
      <c r="D901" t="s">
        <v>972</v>
      </c>
    </row>
    <row r="902" spans="1:4" x14ac:dyDescent="0.3">
      <c r="A902" t="s">
        <v>1611</v>
      </c>
      <c r="B902" t="s">
        <v>1619</v>
      </c>
      <c r="C902" t="s">
        <v>82</v>
      </c>
      <c r="D902" t="s">
        <v>972</v>
      </c>
    </row>
    <row r="903" spans="1:4" x14ac:dyDescent="0.3">
      <c r="A903" t="s">
        <v>1611</v>
      </c>
      <c r="B903" t="s">
        <v>1620</v>
      </c>
      <c r="C903" t="s">
        <v>85</v>
      </c>
      <c r="D903" t="s">
        <v>972</v>
      </c>
    </row>
    <row r="904" spans="1:4" x14ac:dyDescent="0.3">
      <c r="A904" t="s">
        <v>1611</v>
      </c>
      <c r="B904" t="s">
        <v>1621</v>
      </c>
      <c r="C904" t="s">
        <v>88</v>
      </c>
      <c r="D904" t="s">
        <v>972</v>
      </c>
    </row>
    <row r="905" spans="1:4" x14ac:dyDescent="0.3">
      <c r="A905" t="s">
        <v>1611</v>
      </c>
      <c r="B905" t="s">
        <v>1622</v>
      </c>
      <c r="C905" t="s">
        <v>91</v>
      </c>
      <c r="D905" t="s">
        <v>972</v>
      </c>
    </row>
    <row r="906" spans="1:4" x14ac:dyDescent="0.3">
      <c r="A906" t="s">
        <v>1611</v>
      </c>
      <c r="B906" t="s">
        <v>1623</v>
      </c>
      <c r="C906" t="s">
        <v>94</v>
      </c>
      <c r="D906" t="s">
        <v>972</v>
      </c>
    </row>
    <row r="907" spans="1:4" x14ac:dyDescent="0.3">
      <c r="A907" t="s">
        <v>1611</v>
      </c>
      <c r="B907" t="s">
        <v>1624</v>
      </c>
      <c r="C907" t="s">
        <v>97</v>
      </c>
      <c r="D907" t="s">
        <v>972</v>
      </c>
    </row>
    <row r="908" spans="1:4" x14ac:dyDescent="0.3">
      <c r="A908" t="s">
        <v>1358</v>
      </c>
      <c r="B908" t="s">
        <v>1360</v>
      </c>
      <c r="C908" t="s">
        <v>40</v>
      </c>
      <c r="D908" t="s">
        <v>32</v>
      </c>
    </row>
    <row r="909" spans="1:4" x14ac:dyDescent="0.3">
      <c r="A909" t="s">
        <v>1358</v>
      </c>
      <c r="B909" t="s">
        <v>1359</v>
      </c>
      <c r="C909" t="s">
        <v>37</v>
      </c>
      <c r="D909" t="s">
        <v>32</v>
      </c>
    </row>
    <row r="910" spans="1:4" x14ac:dyDescent="0.3">
      <c r="A910" t="s">
        <v>1506</v>
      </c>
      <c r="B910" t="s">
        <v>1507</v>
      </c>
      <c r="C910" t="s">
        <v>633</v>
      </c>
      <c r="D910" t="s">
        <v>686</v>
      </c>
    </row>
    <row r="911" spans="1:4" x14ac:dyDescent="0.3">
      <c r="A911" t="s">
        <v>1506</v>
      </c>
      <c r="B911" t="s">
        <v>1508</v>
      </c>
      <c r="C911" t="s">
        <v>635</v>
      </c>
      <c r="D911" t="s">
        <v>686</v>
      </c>
    </row>
    <row r="912" spans="1:4" x14ac:dyDescent="0.3">
      <c r="A912" t="s">
        <v>1506</v>
      </c>
      <c r="B912" t="s">
        <v>1509</v>
      </c>
      <c r="C912" t="s">
        <v>637</v>
      </c>
      <c r="D912" t="s">
        <v>686</v>
      </c>
    </row>
    <row r="913" spans="1:4" x14ac:dyDescent="0.3">
      <c r="A913" t="s">
        <v>1506</v>
      </c>
      <c r="B913" t="s">
        <v>1510</v>
      </c>
      <c r="C913" t="s">
        <v>124</v>
      </c>
      <c r="D913" t="s">
        <v>686</v>
      </c>
    </row>
    <row r="914" spans="1:4" x14ac:dyDescent="0.3">
      <c r="A914" t="s">
        <v>1511</v>
      </c>
      <c r="B914" t="s">
        <v>1512</v>
      </c>
      <c r="C914" t="s">
        <v>639</v>
      </c>
      <c r="D914" t="s">
        <v>686</v>
      </c>
    </row>
    <row r="915" spans="1:4" x14ac:dyDescent="0.3">
      <c r="A915" t="s">
        <v>1511</v>
      </c>
      <c r="B915" t="s">
        <v>1512</v>
      </c>
      <c r="C915" t="s">
        <v>206</v>
      </c>
      <c r="D915" t="s">
        <v>971</v>
      </c>
    </row>
    <row r="916" spans="1:4" x14ac:dyDescent="0.3">
      <c r="A916" t="s">
        <v>1511</v>
      </c>
      <c r="B916" t="s">
        <v>1513</v>
      </c>
      <c r="C916" t="s">
        <v>641</v>
      </c>
      <c r="D916" t="s">
        <v>686</v>
      </c>
    </row>
    <row r="917" spans="1:4" x14ac:dyDescent="0.3">
      <c r="A917" t="s">
        <v>1511</v>
      </c>
      <c r="B917" t="s">
        <v>1513</v>
      </c>
      <c r="C917" t="s">
        <v>209</v>
      </c>
      <c r="D917" t="s">
        <v>971</v>
      </c>
    </row>
    <row r="918" spans="1:4" x14ac:dyDescent="0.3">
      <c r="A918" t="s">
        <v>1511</v>
      </c>
      <c r="B918" t="s">
        <v>1514</v>
      </c>
      <c r="C918" t="s">
        <v>644</v>
      </c>
      <c r="D918" t="s">
        <v>686</v>
      </c>
    </row>
    <row r="919" spans="1:4" x14ac:dyDescent="0.3">
      <c r="A919" t="s">
        <v>1511</v>
      </c>
      <c r="B919" t="s">
        <v>1514</v>
      </c>
      <c r="C919" t="s">
        <v>212</v>
      </c>
      <c r="D919" t="s">
        <v>971</v>
      </c>
    </row>
    <row r="920" spans="1:4" x14ac:dyDescent="0.3">
      <c r="A920" t="s">
        <v>1511</v>
      </c>
      <c r="B920" t="s">
        <v>1515</v>
      </c>
      <c r="C920" t="s">
        <v>127</v>
      </c>
      <c r="D920" t="s">
        <v>686</v>
      </c>
    </row>
    <row r="921" spans="1:4" x14ac:dyDescent="0.3">
      <c r="A921" t="s">
        <v>1511</v>
      </c>
      <c r="B921" t="s">
        <v>1515</v>
      </c>
      <c r="C921" t="s">
        <v>215</v>
      </c>
      <c r="D921" t="s">
        <v>971</v>
      </c>
    </row>
    <row r="922" spans="1:4" x14ac:dyDescent="0.3">
      <c r="A922" t="s">
        <v>1516</v>
      </c>
      <c r="B922" t="s">
        <v>1517</v>
      </c>
      <c r="C922" t="s">
        <v>67</v>
      </c>
      <c r="D922" t="s">
        <v>686</v>
      </c>
    </row>
    <row r="923" spans="1:4" x14ac:dyDescent="0.3">
      <c r="A923" t="s">
        <v>1516</v>
      </c>
      <c r="B923" t="s">
        <v>1517</v>
      </c>
      <c r="C923" t="s">
        <v>647</v>
      </c>
      <c r="D923" t="s">
        <v>686</v>
      </c>
    </row>
    <row r="924" spans="1:4" x14ac:dyDescent="0.3">
      <c r="A924" t="s">
        <v>1516</v>
      </c>
      <c r="B924" t="s">
        <v>1517</v>
      </c>
      <c r="C924" t="s">
        <v>194</v>
      </c>
      <c r="D924" t="s">
        <v>971</v>
      </c>
    </row>
    <row r="925" spans="1:4" x14ac:dyDescent="0.3">
      <c r="A925" t="s">
        <v>1516</v>
      </c>
      <c r="B925" t="s">
        <v>1518</v>
      </c>
      <c r="C925" t="s">
        <v>70</v>
      </c>
      <c r="D925" t="s">
        <v>686</v>
      </c>
    </row>
    <row r="926" spans="1:4" x14ac:dyDescent="0.3">
      <c r="A926" t="s">
        <v>1516</v>
      </c>
      <c r="B926" t="s">
        <v>1518</v>
      </c>
      <c r="C926" t="s">
        <v>650</v>
      </c>
      <c r="D926" t="s">
        <v>686</v>
      </c>
    </row>
    <row r="927" spans="1:4" x14ac:dyDescent="0.3">
      <c r="A927" t="s">
        <v>1516</v>
      </c>
      <c r="B927" t="s">
        <v>1518</v>
      </c>
      <c r="C927" t="s">
        <v>197</v>
      </c>
      <c r="D927" t="s">
        <v>971</v>
      </c>
    </row>
    <row r="928" spans="1:4" x14ac:dyDescent="0.3">
      <c r="A928" t="s">
        <v>1516</v>
      </c>
      <c r="B928" t="s">
        <v>1519</v>
      </c>
      <c r="C928" t="s">
        <v>73</v>
      </c>
      <c r="D928" t="s">
        <v>686</v>
      </c>
    </row>
    <row r="929" spans="1:4" x14ac:dyDescent="0.3">
      <c r="A929" t="s">
        <v>1516</v>
      </c>
      <c r="B929" t="s">
        <v>1519</v>
      </c>
      <c r="C929" t="s">
        <v>653</v>
      </c>
      <c r="D929" t="s">
        <v>686</v>
      </c>
    </row>
    <row r="930" spans="1:4" x14ac:dyDescent="0.3">
      <c r="A930" t="s">
        <v>1516</v>
      </c>
      <c r="B930" t="s">
        <v>1519</v>
      </c>
      <c r="C930" t="s">
        <v>200</v>
      </c>
      <c r="D930" t="s">
        <v>971</v>
      </c>
    </row>
    <row r="931" spans="1:4" x14ac:dyDescent="0.3">
      <c r="A931" t="s">
        <v>1516</v>
      </c>
      <c r="B931" t="s">
        <v>1520</v>
      </c>
      <c r="C931" t="s">
        <v>76</v>
      </c>
      <c r="D931" t="s">
        <v>686</v>
      </c>
    </row>
    <row r="932" spans="1:4" x14ac:dyDescent="0.3">
      <c r="A932" t="s">
        <v>1516</v>
      </c>
      <c r="B932" t="s">
        <v>1520</v>
      </c>
      <c r="C932" t="s">
        <v>130</v>
      </c>
      <c r="D932" t="s">
        <v>686</v>
      </c>
    </row>
    <row r="933" spans="1:4" x14ac:dyDescent="0.3">
      <c r="A933" t="s">
        <v>1516</v>
      </c>
      <c r="B933" t="s">
        <v>1520</v>
      </c>
      <c r="C933" t="s">
        <v>203</v>
      </c>
      <c r="D933" t="s">
        <v>971</v>
      </c>
    </row>
    <row r="934" spans="1:4" x14ac:dyDescent="0.3">
      <c r="A934" t="s">
        <v>1521</v>
      </c>
      <c r="B934" t="s">
        <v>1522</v>
      </c>
      <c r="C934" t="s">
        <v>656</v>
      </c>
      <c r="D934" t="s">
        <v>686</v>
      </c>
    </row>
    <row r="935" spans="1:4" x14ac:dyDescent="0.3">
      <c r="A935" t="s">
        <v>1521</v>
      </c>
      <c r="B935" t="s">
        <v>1523</v>
      </c>
      <c r="C935" t="s">
        <v>82</v>
      </c>
      <c r="D935" t="s">
        <v>686</v>
      </c>
    </row>
    <row r="936" spans="1:4" x14ac:dyDescent="0.3">
      <c r="A936" t="s">
        <v>1521</v>
      </c>
      <c r="B936" t="s">
        <v>1524</v>
      </c>
      <c r="C936" t="s">
        <v>85</v>
      </c>
      <c r="D936" t="s">
        <v>686</v>
      </c>
    </row>
    <row r="937" spans="1:4" x14ac:dyDescent="0.3">
      <c r="A937" t="s">
        <v>1521</v>
      </c>
      <c r="B937" t="s">
        <v>1525</v>
      </c>
      <c r="C937" t="s">
        <v>133</v>
      </c>
      <c r="D937" t="s">
        <v>686</v>
      </c>
    </row>
    <row r="938" spans="1:4" x14ac:dyDescent="0.3">
      <c r="A938" t="s">
        <v>1625</v>
      </c>
      <c r="B938" t="s">
        <v>1628</v>
      </c>
      <c r="C938" t="s">
        <v>21</v>
      </c>
      <c r="D938" t="s">
        <v>675</v>
      </c>
    </row>
    <row r="939" spans="1:4" x14ac:dyDescent="0.3">
      <c r="A939" t="s">
        <v>1625</v>
      </c>
      <c r="B939" t="s">
        <v>1628</v>
      </c>
      <c r="C939" t="s">
        <v>73</v>
      </c>
      <c r="D939" t="s">
        <v>32</v>
      </c>
    </row>
    <row r="940" spans="1:4" x14ac:dyDescent="0.3">
      <c r="A940" t="s">
        <v>1625</v>
      </c>
      <c r="B940" t="s">
        <v>1627</v>
      </c>
      <c r="C940" t="s">
        <v>27</v>
      </c>
      <c r="D940" t="s">
        <v>675</v>
      </c>
    </row>
    <row r="941" spans="1:4" x14ac:dyDescent="0.3">
      <c r="A941" t="s">
        <v>1625</v>
      </c>
      <c r="B941" t="s">
        <v>1627</v>
      </c>
      <c r="C941" t="s">
        <v>76</v>
      </c>
      <c r="D941" t="s">
        <v>32</v>
      </c>
    </row>
    <row r="942" spans="1:4" x14ac:dyDescent="0.3">
      <c r="A942" t="s">
        <v>1625</v>
      </c>
      <c r="B942" t="s">
        <v>1626</v>
      </c>
      <c r="C942" t="s">
        <v>24</v>
      </c>
      <c r="D942" t="s">
        <v>675</v>
      </c>
    </row>
    <row r="943" spans="1:4" x14ac:dyDescent="0.3">
      <c r="A943" t="s">
        <v>1625</v>
      </c>
      <c r="B943" t="s">
        <v>1626</v>
      </c>
      <c r="C943" t="s">
        <v>70</v>
      </c>
      <c r="D943" t="s">
        <v>32</v>
      </c>
    </row>
    <row r="944" spans="1:4" x14ac:dyDescent="0.3">
      <c r="A944" t="s">
        <v>1625</v>
      </c>
      <c r="B944" t="s">
        <v>1631</v>
      </c>
      <c r="C944" t="s">
        <v>13</v>
      </c>
      <c r="D944" t="s">
        <v>675</v>
      </c>
    </row>
    <row r="945" spans="1:4" x14ac:dyDescent="0.3">
      <c r="A945" t="s">
        <v>1625</v>
      </c>
      <c r="B945" t="s">
        <v>1631</v>
      </c>
      <c r="C945" t="s">
        <v>67</v>
      </c>
      <c r="D945" t="s">
        <v>32</v>
      </c>
    </row>
    <row r="946" spans="1:4" x14ac:dyDescent="0.3">
      <c r="A946" t="s">
        <v>1625</v>
      </c>
      <c r="B946" t="s">
        <v>1630</v>
      </c>
      <c r="C946" t="s">
        <v>61</v>
      </c>
      <c r="D946" t="s">
        <v>32</v>
      </c>
    </row>
    <row r="947" spans="1:4" x14ac:dyDescent="0.3">
      <c r="A947" t="s">
        <v>1625</v>
      </c>
      <c r="B947" t="s">
        <v>1630</v>
      </c>
      <c r="C947" t="s">
        <v>269</v>
      </c>
      <c r="D947" t="s">
        <v>675</v>
      </c>
    </row>
    <row r="948" spans="1:4" x14ac:dyDescent="0.3">
      <c r="A948" t="s">
        <v>1625</v>
      </c>
      <c r="B948" t="s">
        <v>1629</v>
      </c>
      <c r="C948" t="s">
        <v>64</v>
      </c>
      <c r="D948" t="s">
        <v>32</v>
      </c>
    </row>
    <row r="949" spans="1:4" x14ac:dyDescent="0.3">
      <c r="A949" t="s">
        <v>1625</v>
      </c>
      <c r="B949" t="s">
        <v>1629</v>
      </c>
      <c r="C949" t="s">
        <v>272</v>
      </c>
      <c r="D949" t="s">
        <v>675</v>
      </c>
    </row>
    <row r="950" spans="1:4" x14ac:dyDescent="0.3">
      <c r="A950" t="s">
        <v>1632</v>
      </c>
      <c r="B950" t="s">
        <v>1635</v>
      </c>
      <c r="C950" t="s">
        <v>155</v>
      </c>
      <c r="D950" t="s">
        <v>972</v>
      </c>
    </row>
    <row r="951" spans="1:4" x14ac:dyDescent="0.3">
      <c r="A951" t="s">
        <v>1632</v>
      </c>
      <c r="B951" t="s">
        <v>1640</v>
      </c>
      <c r="C951" t="s">
        <v>173</v>
      </c>
      <c r="D951" t="s">
        <v>972</v>
      </c>
    </row>
    <row r="952" spans="1:4" x14ac:dyDescent="0.3">
      <c r="A952" t="s">
        <v>1632</v>
      </c>
      <c r="B952" t="s">
        <v>1641</v>
      </c>
      <c r="C952" t="s">
        <v>176</v>
      </c>
      <c r="D952" t="s">
        <v>972</v>
      </c>
    </row>
    <row r="953" spans="1:4" x14ac:dyDescent="0.3">
      <c r="A953" t="s">
        <v>1632</v>
      </c>
      <c r="B953" t="s">
        <v>1642</v>
      </c>
      <c r="C953" t="s">
        <v>179</v>
      </c>
      <c r="D953" t="s">
        <v>972</v>
      </c>
    </row>
    <row r="954" spans="1:4" x14ac:dyDescent="0.3">
      <c r="A954" t="s">
        <v>1632</v>
      </c>
      <c r="B954" t="s">
        <v>1634</v>
      </c>
      <c r="C954" t="s">
        <v>152</v>
      </c>
      <c r="D954" t="s">
        <v>972</v>
      </c>
    </row>
    <row r="955" spans="1:4" x14ac:dyDescent="0.3">
      <c r="A955" t="s">
        <v>1632</v>
      </c>
      <c r="B955" t="s">
        <v>1633</v>
      </c>
      <c r="C955" t="s">
        <v>148</v>
      </c>
      <c r="D955" t="s">
        <v>972</v>
      </c>
    </row>
    <row r="956" spans="1:4" x14ac:dyDescent="0.3">
      <c r="A956" t="s">
        <v>1632</v>
      </c>
      <c r="B956" t="s">
        <v>1643</v>
      </c>
      <c r="C956" t="s">
        <v>185</v>
      </c>
      <c r="D956" t="s">
        <v>972</v>
      </c>
    </row>
    <row r="957" spans="1:4" x14ac:dyDescent="0.3">
      <c r="A957" t="s">
        <v>1632</v>
      </c>
      <c r="B957" t="s">
        <v>1637</v>
      </c>
      <c r="C957" t="s">
        <v>161</v>
      </c>
      <c r="D957" t="s">
        <v>972</v>
      </c>
    </row>
    <row r="958" spans="1:4" x14ac:dyDescent="0.3">
      <c r="A958" t="s">
        <v>1632</v>
      </c>
      <c r="B958" t="s">
        <v>1639</v>
      </c>
      <c r="C958" t="s">
        <v>170</v>
      </c>
      <c r="D958" t="s">
        <v>972</v>
      </c>
    </row>
    <row r="959" spans="1:4" x14ac:dyDescent="0.3">
      <c r="A959" t="s">
        <v>1632</v>
      </c>
      <c r="B959" t="s">
        <v>1638</v>
      </c>
      <c r="C959" t="s">
        <v>164</v>
      </c>
      <c r="D959" t="s">
        <v>972</v>
      </c>
    </row>
    <row r="960" spans="1:4" x14ac:dyDescent="0.3">
      <c r="A960" t="s">
        <v>1632</v>
      </c>
      <c r="B960" t="s">
        <v>1636</v>
      </c>
      <c r="C960" t="s">
        <v>158</v>
      </c>
      <c r="D960" t="s">
        <v>972</v>
      </c>
    </row>
    <row r="961" spans="1:4" x14ac:dyDescent="0.3">
      <c r="A961" t="s">
        <v>1644</v>
      </c>
      <c r="B961" t="s">
        <v>1647</v>
      </c>
      <c r="C961" t="s">
        <v>188</v>
      </c>
      <c r="D961" t="s">
        <v>972</v>
      </c>
    </row>
    <row r="962" spans="1:4" x14ac:dyDescent="0.3">
      <c r="A962" t="s">
        <v>1644</v>
      </c>
      <c r="B962" t="s">
        <v>1649</v>
      </c>
      <c r="C962" t="s">
        <v>194</v>
      </c>
      <c r="D962" t="s">
        <v>972</v>
      </c>
    </row>
    <row r="963" spans="1:4" x14ac:dyDescent="0.3">
      <c r="A963" t="s">
        <v>1644</v>
      </c>
      <c r="B963" t="s">
        <v>1645</v>
      </c>
      <c r="C963" t="s">
        <v>167</v>
      </c>
      <c r="D963" t="s">
        <v>972</v>
      </c>
    </row>
    <row r="964" spans="1:4" x14ac:dyDescent="0.3">
      <c r="A964" t="s">
        <v>1644</v>
      </c>
      <c r="B964" t="s">
        <v>1646</v>
      </c>
      <c r="C964" t="s">
        <v>182</v>
      </c>
      <c r="D964" t="s">
        <v>972</v>
      </c>
    </row>
    <row r="965" spans="1:4" x14ac:dyDescent="0.3">
      <c r="A965" t="s">
        <v>1644</v>
      </c>
      <c r="B965" t="s">
        <v>1648</v>
      </c>
      <c r="C965" t="s">
        <v>191</v>
      </c>
      <c r="D965" t="s">
        <v>972</v>
      </c>
    </row>
    <row r="966" spans="1:4" x14ac:dyDescent="0.3">
      <c r="A966" t="s">
        <v>1650</v>
      </c>
      <c r="B966" t="s">
        <v>1654</v>
      </c>
      <c r="C966" t="s">
        <v>73</v>
      </c>
      <c r="D966" t="s">
        <v>972</v>
      </c>
    </row>
    <row r="967" spans="1:4" x14ac:dyDescent="0.3">
      <c r="A967" t="s">
        <v>1650</v>
      </c>
      <c r="B967" t="s">
        <v>1654</v>
      </c>
      <c r="C967" t="s">
        <v>136</v>
      </c>
      <c r="D967" t="s">
        <v>972</v>
      </c>
    </row>
    <row r="968" spans="1:4" x14ac:dyDescent="0.3">
      <c r="A968" t="s">
        <v>1650</v>
      </c>
      <c r="B968" t="s">
        <v>1654</v>
      </c>
      <c r="C968" t="s">
        <v>254</v>
      </c>
      <c r="D968" t="s">
        <v>972</v>
      </c>
    </row>
    <row r="969" spans="1:4" x14ac:dyDescent="0.3">
      <c r="A969" t="s">
        <v>1650</v>
      </c>
      <c r="B969" t="s">
        <v>707</v>
      </c>
      <c r="C969" t="s">
        <v>279</v>
      </c>
      <c r="D969" t="s">
        <v>32</v>
      </c>
    </row>
    <row r="970" spans="1:4" x14ac:dyDescent="0.3">
      <c r="A970" t="s">
        <v>1650</v>
      </c>
      <c r="B970" t="s">
        <v>706</v>
      </c>
      <c r="C970" t="s">
        <v>275</v>
      </c>
      <c r="D970" t="s">
        <v>32</v>
      </c>
    </row>
    <row r="971" spans="1:4" x14ac:dyDescent="0.3">
      <c r="A971" t="s">
        <v>1650</v>
      </c>
      <c r="B971" t="s">
        <v>708</v>
      </c>
      <c r="C971" t="s">
        <v>282</v>
      </c>
      <c r="D971" t="s">
        <v>32</v>
      </c>
    </row>
    <row r="972" spans="1:4" x14ac:dyDescent="0.3">
      <c r="A972" t="s">
        <v>1650</v>
      </c>
      <c r="B972" t="s">
        <v>709</v>
      </c>
      <c r="C972" t="s">
        <v>285</v>
      </c>
      <c r="D972" t="s">
        <v>32</v>
      </c>
    </row>
    <row r="973" spans="1:4" x14ac:dyDescent="0.3">
      <c r="A973" t="s">
        <v>1650</v>
      </c>
      <c r="B973" t="s">
        <v>704</v>
      </c>
      <c r="C973" t="s">
        <v>288</v>
      </c>
      <c r="D973" t="s">
        <v>32</v>
      </c>
    </row>
    <row r="974" spans="1:4" x14ac:dyDescent="0.3">
      <c r="A974" t="s">
        <v>1650</v>
      </c>
      <c r="B974" t="s">
        <v>705</v>
      </c>
      <c r="C974" t="s">
        <v>291</v>
      </c>
      <c r="D974" t="s">
        <v>32</v>
      </c>
    </row>
    <row r="975" spans="1:4" x14ac:dyDescent="0.3">
      <c r="A975" t="s">
        <v>1650</v>
      </c>
      <c r="B975" t="s">
        <v>1651</v>
      </c>
      <c r="C975" t="s">
        <v>13</v>
      </c>
      <c r="D975" t="s">
        <v>972</v>
      </c>
    </row>
    <row r="976" spans="1:4" x14ac:dyDescent="0.3">
      <c r="A976" t="s">
        <v>1650</v>
      </c>
      <c r="B976" t="s">
        <v>1651</v>
      </c>
      <c r="C976" t="s">
        <v>145</v>
      </c>
      <c r="D976" t="s">
        <v>972</v>
      </c>
    </row>
    <row r="977" spans="1:4" x14ac:dyDescent="0.3">
      <c r="A977" t="s">
        <v>1650</v>
      </c>
      <c r="B977" t="s">
        <v>1651</v>
      </c>
      <c r="C977" t="s">
        <v>248</v>
      </c>
      <c r="D977" t="s">
        <v>966</v>
      </c>
    </row>
    <row r="978" spans="1:4" x14ac:dyDescent="0.3">
      <c r="A978" t="s">
        <v>1650</v>
      </c>
      <c r="B978" t="s">
        <v>1652</v>
      </c>
      <c r="C978" t="s">
        <v>70</v>
      </c>
      <c r="D978" t="s">
        <v>972</v>
      </c>
    </row>
    <row r="979" spans="1:4" x14ac:dyDescent="0.3">
      <c r="A979" t="s">
        <v>1650</v>
      </c>
      <c r="B979" t="s">
        <v>1652</v>
      </c>
      <c r="C979" t="s">
        <v>142</v>
      </c>
      <c r="D979" t="s">
        <v>972</v>
      </c>
    </row>
    <row r="980" spans="1:4" x14ac:dyDescent="0.3">
      <c r="A980" t="s">
        <v>1650</v>
      </c>
      <c r="B980" t="s">
        <v>1652</v>
      </c>
      <c r="C980" t="s">
        <v>251</v>
      </c>
      <c r="D980" t="s">
        <v>966</v>
      </c>
    </row>
    <row r="981" spans="1:4" x14ac:dyDescent="0.3">
      <c r="A981" t="s">
        <v>1650</v>
      </c>
      <c r="B981" t="s">
        <v>1652</v>
      </c>
      <c r="C981" t="s">
        <v>272</v>
      </c>
      <c r="D981" t="s">
        <v>972</v>
      </c>
    </row>
    <row r="982" spans="1:4" x14ac:dyDescent="0.3">
      <c r="A982" t="s">
        <v>1650</v>
      </c>
      <c r="B982" t="s">
        <v>1653</v>
      </c>
      <c r="C982" t="s">
        <v>67</v>
      </c>
      <c r="D982" t="s">
        <v>972</v>
      </c>
    </row>
    <row r="983" spans="1:4" x14ac:dyDescent="0.3">
      <c r="A983" t="s">
        <v>1650</v>
      </c>
      <c r="B983" t="s">
        <v>1653</v>
      </c>
      <c r="C983" t="s">
        <v>139</v>
      </c>
      <c r="D983" t="s">
        <v>972</v>
      </c>
    </row>
    <row r="984" spans="1:4" x14ac:dyDescent="0.3">
      <c r="A984" t="s">
        <v>1650</v>
      </c>
      <c r="B984" t="s">
        <v>1653</v>
      </c>
      <c r="C984" t="s">
        <v>185</v>
      </c>
      <c r="D984" t="s">
        <v>675</v>
      </c>
    </row>
    <row r="985" spans="1:4" x14ac:dyDescent="0.3">
      <c r="A985" t="s">
        <v>1650</v>
      </c>
      <c r="B985" t="s">
        <v>1653</v>
      </c>
      <c r="C985" t="s">
        <v>257</v>
      </c>
      <c r="D985" t="s">
        <v>972</v>
      </c>
    </row>
    <row r="986" spans="1:4" x14ac:dyDescent="0.3">
      <c r="A986" t="s">
        <v>1655</v>
      </c>
      <c r="B986" t="s">
        <v>1669</v>
      </c>
      <c r="C986" t="s">
        <v>76</v>
      </c>
      <c r="D986" t="s">
        <v>972</v>
      </c>
    </row>
    <row r="987" spans="1:4" x14ac:dyDescent="0.3">
      <c r="A987" t="s">
        <v>1655</v>
      </c>
      <c r="B987" t="s">
        <v>1669</v>
      </c>
      <c r="C987" t="s">
        <v>266</v>
      </c>
      <c r="D987" t="s">
        <v>972</v>
      </c>
    </row>
    <row r="988" spans="1:4" x14ac:dyDescent="0.3">
      <c r="A988" t="s">
        <v>1655</v>
      </c>
      <c r="B988" t="s">
        <v>1657</v>
      </c>
      <c r="C988" t="s">
        <v>619</v>
      </c>
      <c r="D988" t="s">
        <v>972</v>
      </c>
    </row>
    <row r="989" spans="1:4" x14ac:dyDescent="0.3">
      <c r="A989" t="s">
        <v>1655</v>
      </c>
      <c r="B989" t="s">
        <v>1657</v>
      </c>
      <c r="C989" t="s">
        <v>307</v>
      </c>
      <c r="D989" t="s">
        <v>32</v>
      </c>
    </row>
    <row r="990" spans="1:4" x14ac:dyDescent="0.3">
      <c r="A990" t="s">
        <v>1655</v>
      </c>
      <c r="B990" t="s">
        <v>1656</v>
      </c>
      <c r="C990" t="s">
        <v>617</v>
      </c>
      <c r="D990" t="s">
        <v>972</v>
      </c>
    </row>
    <row r="991" spans="1:4" x14ac:dyDescent="0.3">
      <c r="A991" t="s">
        <v>1655</v>
      </c>
      <c r="B991" t="s">
        <v>1656</v>
      </c>
      <c r="C991" t="s">
        <v>310</v>
      </c>
      <c r="D991" t="s">
        <v>32</v>
      </c>
    </row>
    <row r="992" spans="1:4" x14ac:dyDescent="0.3">
      <c r="A992" t="s">
        <v>1655</v>
      </c>
      <c r="B992" t="s">
        <v>1658</v>
      </c>
      <c r="C992" t="s">
        <v>79</v>
      </c>
      <c r="D992" t="s">
        <v>972</v>
      </c>
    </row>
    <row r="993" spans="1:4" x14ac:dyDescent="0.3">
      <c r="A993" t="s">
        <v>1655</v>
      </c>
      <c r="B993" t="s">
        <v>1658</v>
      </c>
      <c r="C993" t="s">
        <v>304</v>
      </c>
      <c r="D993" t="s">
        <v>32</v>
      </c>
    </row>
    <row r="994" spans="1:4" x14ac:dyDescent="0.3">
      <c r="A994" t="s">
        <v>1655</v>
      </c>
      <c r="B994" t="s">
        <v>1659</v>
      </c>
      <c r="C994" t="s">
        <v>611</v>
      </c>
      <c r="D994" t="s">
        <v>972</v>
      </c>
    </row>
    <row r="995" spans="1:4" x14ac:dyDescent="0.3">
      <c r="A995" t="s">
        <v>1655</v>
      </c>
      <c r="B995" t="s">
        <v>1659</v>
      </c>
      <c r="C995" t="s">
        <v>301</v>
      </c>
      <c r="D995" t="s">
        <v>32</v>
      </c>
    </row>
    <row r="996" spans="1:4" x14ac:dyDescent="0.3">
      <c r="A996" t="s">
        <v>1655</v>
      </c>
      <c r="B996" t="s">
        <v>1660</v>
      </c>
      <c r="C996" t="s">
        <v>613</v>
      </c>
      <c r="D996" t="s">
        <v>972</v>
      </c>
    </row>
    <row r="997" spans="1:4" x14ac:dyDescent="0.3">
      <c r="A997" t="s">
        <v>1655</v>
      </c>
      <c r="B997" t="s">
        <v>1660</v>
      </c>
      <c r="C997" t="s">
        <v>298</v>
      </c>
      <c r="D997" t="s">
        <v>32</v>
      </c>
    </row>
    <row r="998" spans="1:4" x14ac:dyDescent="0.3">
      <c r="A998" t="s">
        <v>1655</v>
      </c>
      <c r="B998" t="s">
        <v>1661</v>
      </c>
      <c r="C998" t="s">
        <v>615</v>
      </c>
      <c r="D998" t="s">
        <v>972</v>
      </c>
    </row>
    <row r="999" spans="1:4" x14ac:dyDescent="0.3">
      <c r="A999" t="s">
        <v>1655</v>
      </c>
      <c r="B999" t="s">
        <v>1661</v>
      </c>
      <c r="C999" t="s">
        <v>294</v>
      </c>
      <c r="D999" t="s">
        <v>32</v>
      </c>
    </row>
    <row r="1000" spans="1:4" x14ac:dyDescent="0.3">
      <c r="A1000" t="s">
        <v>1655</v>
      </c>
      <c r="B1000" t="s">
        <v>1662</v>
      </c>
      <c r="C1000" t="s">
        <v>625</v>
      </c>
      <c r="D1000" t="s">
        <v>972</v>
      </c>
    </row>
    <row r="1001" spans="1:4" x14ac:dyDescent="0.3">
      <c r="A1001" t="s">
        <v>1655</v>
      </c>
      <c r="B1001" t="s">
        <v>1662</v>
      </c>
      <c r="C1001" t="s">
        <v>319</v>
      </c>
      <c r="D1001" t="s">
        <v>32</v>
      </c>
    </row>
    <row r="1002" spans="1:4" x14ac:dyDescent="0.3">
      <c r="A1002" t="s">
        <v>1655</v>
      </c>
      <c r="B1002" t="s">
        <v>1663</v>
      </c>
      <c r="C1002" t="s">
        <v>627</v>
      </c>
      <c r="D1002" t="s">
        <v>972</v>
      </c>
    </row>
    <row r="1003" spans="1:4" x14ac:dyDescent="0.3">
      <c r="A1003" t="s">
        <v>1655</v>
      </c>
      <c r="B1003" t="s">
        <v>1663</v>
      </c>
      <c r="C1003" t="s">
        <v>322</v>
      </c>
      <c r="D1003" t="s">
        <v>32</v>
      </c>
    </row>
    <row r="1004" spans="1:4" x14ac:dyDescent="0.3">
      <c r="A1004" t="s">
        <v>1655</v>
      </c>
      <c r="B1004" t="s">
        <v>1664</v>
      </c>
      <c r="C1004" t="s">
        <v>629</v>
      </c>
      <c r="D1004" t="s">
        <v>972</v>
      </c>
    </row>
    <row r="1005" spans="1:4" x14ac:dyDescent="0.3">
      <c r="A1005" t="s">
        <v>1655</v>
      </c>
      <c r="B1005" t="s">
        <v>1664</v>
      </c>
      <c r="C1005" t="s">
        <v>325</v>
      </c>
      <c r="D1005" t="s">
        <v>32</v>
      </c>
    </row>
    <row r="1006" spans="1:4" x14ac:dyDescent="0.3">
      <c r="A1006" t="s">
        <v>1655</v>
      </c>
      <c r="B1006" t="s">
        <v>1665</v>
      </c>
      <c r="C1006" t="s">
        <v>631</v>
      </c>
      <c r="D1006" t="s">
        <v>972</v>
      </c>
    </row>
    <row r="1007" spans="1:4" x14ac:dyDescent="0.3">
      <c r="A1007" t="s">
        <v>1655</v>
      </c>
      <c r="B1007" t="s">
        <v>1665</v>
      </c>
      <c r="C1007" t="s">
        <v>328</v>
      </c>
      <c r="D1007" t="s">
        <v>32</v>
      </c>
    </row>
    <row r="1008" spans="1:4" x14ac:dyDescent="0.3">
      <c r="A1008" t="s">
        <v>1655</v>
      </c>
      <c r="B1008" t="s">
        <v>1666</v>
      </c>
      <c r="C1008" t="s">
        <v>623</v>
      </c>
      <c r="D1008" t="s">
        <v>972</v>
      </c>
    </row>
    <row r="1009" spans="1:4" x14ac:dyDescent="0.3">
      <c r="A1009" t="s">
        <v>1655</v>
      </c>
      <c r="B1009" t="s">
        <v>1666</v>
      </c>
      <c r="C1009" t="s">
        <v>182</v>
      </c>
      <c r="D1009" t="s">
        <v>675</v>
      </c>
    </row>
    <row r="1010" spans="1:4" x14ac:dyDescent="0.3">
      <c r="A1010" t="s">
        <v>1655</v>
      </c>
      <c r="B1010" t="s">
        <v>1666</v>
      </c>
      <c r="C1010" t="s">
        <v>269</v>
      </c>
      <c r="D1010" t="s">
        <v>972</v>
      </c>
    </row>
    <row r="1011" spans="1:4" x14ac:dyDescent="0.3">
      <c r="A1011" t="s">
        <v>1655</v>
      </c>
      <c r="B1011" t="s">
        <v>1666</v>
      </c>
      <c r="C1011" t="s">
        <v>313</v>
      </c>
      <c r="D1011" t="s">
        <v>32</v>
      </c>
    </row>
    <row r="1012" spans="1:4" x14ac:dyDescent="0.3">
      <c r="A1012" t="s">
        <v>1655</v>
      </c>
      <c r="B1012" t="s">
        <v>1668</v>
      </c>
      <c r="C1012" t="s">
        <v>263</v>
      </c>
      <c r="D1012" t="s">
        <v>972</v>
      </c>
    </row>
    <row r="1013" spans="1:4" x14ac:dyDescent="0.3">
      <c r="A1013" t="s">
        <v>1655</v>
      </c>
      <c r="B1013" t="s">
        <v>1667</v>
      </c>
      <c r="C1013" t="s">
        <v>621</v>
      </c>
      <c r="D1013" t="s">
        <v>972</v>
      </c>
    </row>
    <row r="1014" spans="1:4" x14ac:dyDescent="0.3">
      <c r="A1014" t="s">
        <v>1655</v>
      </c>
      <c r="B1014" t="s">
        <v>1667</v>
      </c>
      <c r="C1014" t="s">
        <v>260</v>
      </c>
      <c r="D1014" t="s">
        <v>972</v>
      </c>
    </row>
    <row r="1015" spans="1:4" x14ac:dyDescent="0.3">
      <c r="A1015" t="s">
        <v>1670</v>
      </c>
      <c r="B1015" t="s">
        <v>1673</v>
      </c>
      <c r="C1015" t="s">
        <v>61</v>
      </c>
      <c r="D1015" t="s">
        <v>701</v>
      </c>
    </row>
    <row r="1016" spans="1:4" x14ac:dyDescent="0.3">
      <c r="A1016" t="s">
        <v>1670</v>
      </c>
      <c r="B1016" t="s">
        <v>1671</v>
      </c>
      <c r="C1016" t="s">
        <v>52</v>
      </c>
      <c r="D1016" t="s">
        <v>675</v>
      </c>
    </row>
    <row r="1017" spans="1:4" x14ac:dyDescent="0.3">
      <c r="A1017" t="s">
        <v>1670</v>
      </c>
      <c r="B1017" t="s">
        <v>1671</v>
      </c>
      <c r="C1017" t="s">
        <v>67</v>
      </c>
      <c r="D1017" t="s">
        <v>971</v>
      </c>
    </row>
    <row r="1018" spans="1:4" x14ac:dyDescent="0.3">
      <c r="A1018" t="s">
        <v>1670</v>
      </c>
      <c r="B1018" t="s">
        <v>1671</v>
      </c>
      <c r="C1018" t="s">
        <v>621</v>
      </c>
      <c r="D1018" t="s">
        <v>686</v>
      </c>
    </row>
    <row r="1019" spans="1:4" x14ac:dyDescent="0.3">
      <c r="A1019" t="s">
        <v>1670</v>
      </c>
      <c r="B1019" t="s">
        <v>1671</v>
      </c>
      <c r="C1019" t="s">
        <v>139</v>
      </c>
      <c r="D1019" t="s">
        <v>32</v>
      </c>
    </row>
    <row r="1020" spans="1:4" x14ac:dyDescent="0.3">
      <c r="A1020" t="s">
        <v>1670</v>
      </c>
      <c r="B1020" t="s">
        <v>1671</v>
      </c>
      <c r="C1020" t="s">
        <v>266</v>
      </c>
      <c r="D1020" t="s">
        <v>971</v>
      </c>
    </row>
    <row r="1021" spans="1:4" x14ac:dyDescent="0.3">
      <c r="A1021" t="s">
        <v>1670</v>
      </c>
      <c r="B1021" t="s">
        <v>1672</v>
      </c>
      <c r="C1021" t="s">
        <v>64</v>
      </c>
      <c r="D1021" t="s">
        <v>701</v>
      </c>
    </row>
    <row r="1022" spans="1:4" x14ac:dyDescent="0.3">
      <c r="A1022" t="s">
        <v>1674</v>
      </c>
      <c r="B1022" t="s">
        <v>1675</v>
      </c>
      <c r="C1022" t="s">
        <v>55</v>
      </c>
      <c r="D1022" t="s">
        <v>675</v>
      </c>
    </row>
    <row r="1023" spans="1:4" x14ac:dyDescent="0.3">
      <c r="A1023" t="s">
        <v>1674</v>
      </c>
      <c r="B1023" t="s">
        <v>1676</v>
      </c>
      <c r="C1023" t="s">
        <v>639</v>
      </c>
      <c r="D1023" t="s">
        <v>972</v>
      </c>
    </row>
    <row r="1024" spans="1:4" x14ac:dyDescent="0.3">
      <c r="A1024" t="s">
        <v>1677</v>
      </c>
      <c r="B1024" t="s">
        <v>1678</v>
      </c>
      <c r="C1024" t="s">
        <v>142</v>
      </c>
      <c r="D1024" t="s">
        <v>675</v>
      </c>
    </row>
    <row r="1025" spans="1:4" x14ac:dyDescent="0.3">
      <c r="A1025" t="s">
        <v>1677</v>
      </c>
      <c r="B1025" t="s">
        <v>1678</v>
      </c>
      <c r="C1025" t="s">
        <v>148</v>
      </c>
      <c r="D1025" t="s">
        <v>675</v>
      </c>
    </row>
    <row r="1026" spans="1:4" x14ac:dyDescent="0.3">
      <c r="A1026" t="s">
        <v>1677</v>
      </c>
      <c r="B1026" t="s">
        <v>1679</v>
      </c>
      <c r="C1026" t="s">
        <v>145</v>
      </c>
      <c r="D1026" t="s">
        <v>675</v>
      </c>
    </row>
    <row r="1027" spans="1:4" x14ac:dyDescent="0.3">
      <c r="A1027" t="s">
        <v>1677</v>
      </c>
      <c r="B1027" t="s">
        <v>1679</v>
      </c>
      <c r="C1027" t="s">
        <v>152</v>
      </c>
      <c r="D1027" t="s">
        <v>675</v>
      </c>
    </row>
    <row r="1028" spans="1:4" x14ac:dyDescent="0.3">
      <c r="A1028" t="s">
        <v>1677</v>
      </c>
      <c r="B1028" t="s">
        <v>1680</v>
      </c>
      <c r="C1028" t="s">
        <v>155</v>
      </c>
      <c r="D1028" t="s">
        <v>675</v>
      </c>
    </row>
    <row r="1029" spans="1:4" x14ac:dyDescent="0.3">
      <c r="A1029" t="s">
        <v>1677</v>
      </c>
      <c r="B1029" t="s">
        <v>1680</v>
      </c>
      <c r="C1029" t="s">
        <v>275</v>
      </c>
      <c r="D1029" t="s">
        <v>675</v>
      </c>
    </row>
    <row r="1030" spans="1:4" x14ac:dyDescent="0.3">
      <c r="A1030" t="s">
        <v>1677</v>
      </c>
      <c r="B1030" t="s">
        <v>1681</v>
      </c>
      <c r="C1030" t="s">
        <v>158</v>
      </c>
      <c r="D1030" t="s">
        <v>675</v>
      </c>
    </row>
    <row r="1031" spans="1:4" x14ac:dyDescent="0.3">
      <c r="A1031" t="s">
        <v>1677</v>
      </c>
      <c r="B1031" t="s">
        <v>1681</v>
      </c>
      <c r="C1031" t="s">
        <v>279</v>
      </c>
      <c r="D1031" t="s">
        <v>675</v>
      </c>
    </row>
    <row r="1032" spans="1:4" x14ac:dyDescent="0.3">
      <c r="A1032" t="s">
        <v>1677</v>
      </c>
      <c r="B1032" t="s">
        <v>1682</v>
      </c>
      <c r="C1032" t="s">
        <v>161</v>
      </c>
      <c r="D1032" t="s">
        <v>675</v>
      </c>
    </row>
    <row r="1033" spans="1:4" x14ac:dyDescent="0.3">
      <c r="A1033" t="s">
        <v>1677</v>
      </c>
      <c r="B1033" t="s">
        <v>1682</v>
      </c>
      <c r="C1033" t="s">
        <v>282</v>
      </c>
      <c r="D1033" t="s">
        <v>675</v>
      </c>
    </row>
    <row r="1034" spans="1:4" x14ac:dyDescent="0.3">
      <c r="A1034" t="s">
        <v>1677</v>
      </c>
      <c r="B1034" t="s">
        <v>1683</v>
      </c>
      <c r="C1034" t="s">
        <v>164</v>
      </c>
      <c r="D1034" t="s">
        <v>675</v>
      </c>
    </row>
    <row r="1035" spans="1:4" x14ac:dyDescent="0.3">
      <c r="A1035" t="s">
        <v>1677</v>
      </c>
      <c r="B1035" t="s">
        <v>1683</v>
      </c>
      <c r="C1035" t="s">
        <v>285</v>
      </c>
      <c r="D1035" t="s">
        <v>675</v>
      </c>
    </row>
    <row r="1036" spans="1:4" x14ac:dyDescent="0.3">
      <c r="A1036" t="s">
        <v>1677</v>
      </c>
      <c r="B1036" t="s">
        <v>1684</v>
      </c>
      <c r="C1036" t="s">
        <v>167</v>
      </c>
      <c r="D1036" t="s">
        <v>675</v>
      </c>
    </row>
    <row r="1037" spans="1:4" x14ac:dyDescent="0.3">
      <c r="A1037" t="s">
        <v>1677</v>
      </c>
      <c r="B1037" t="s">
        <v>1684</v>
      </c>
      <c r="C1037" t="s">
        <v>288</v>
      </c>
      <c r="D1037" t="s">
        <v>675</v>
      </c>
    </row>
    <row r="1038" spans="1:4" x14ac:dyDescent="0.3">
      <c r="A1038" t="s">
        <v>1677</v>
      </c>
      <c r="B1038" t="s">
        <v>1685</v>
      </c>
      <c r="C1038" t="s">
        <v>170</v>
      </c>
      <c r="D1038" t="s">
        <v>675</v>
      </c>
    </row>
    <row r="1039" spans="1:4" x14ac:dyDescent="0.3">
      <c r="A1039" t="s">
        <v>1677</v>
      </c>
      <c r="B1039" t="s">
        <v>1685</v>
      </c>
      <c r="C1039" t="s">
        <v>291</v>
      </c>
      <c r="D1039" t="s">
        <v>675</v>
      </c>
    </row>
    <row r="1040" spans="1:4" x14ac:dyDescent="0.3">
      <c r="A1040" t="s">
        <v>1677</v>
      </c>
      <c r="B1040" t="s">
        <v>1686</v>
      </c>
      <c r="C1040" t="s">
        <v>88</v>
      </c>
      <c r="D1040" t="s">
        <v>686</v>
      </c>
    </row>
    <row r="1041" spans="1:4" x14ac:dyDescent="0.3">
      <c r="A1041" t="s">
        <v>1677</v>
      </c>
      <c r="B1041" t="s">
        <v>1687</v>
      </c>
      <c r="C1041" t="s">
        <v>91</v>
      </c>
      <c r="D1041" t="s">
        <v>686</v>
      </c>
    </row>
    <row r="1042" spans="1:4" x14ac:dyDescent="0.3">
      <c r="A1042" t="s">
        <v>1677</v>
      </c>
      <c r="B1042" t="s">
        <v>1688</v>
      </c>
      <c r="C1042" t="s">
        <v>94</v>
      </c>
      <c r="D1042" t="s">
        <v>686</v>
      </c>
    </row>
    <row r="1043" spans="1:4" x14ac:dyDescent="0.3">
      <c r="A1043" t="s">
        <v>1677</v>
      </c>
      <c r="B1043" t="s">
        <v>1689</v>
      </c>
      <c r="C1043" t="s">
        <v>97</v>
      </c>
      <c r="D1043" t="s">
        <v>686</v>
      </c>
    </row>
    <row r="1044" spans="1:4" x14ac:dyDescent="0.3">
      <c r="A1044" t="s">
        <v>1677</v>
      </c>
      <c r="B1044" t="s">
        <v>1690</v>
      </c>
      <c r="C1044" t="s">
        <v>13</v>
      </c>
      <c r="D1044" t="s">
        <v>686</v>
      </c>
    </row>
    <row r="1045" spans="1:4" x14ac:dyDescent="0.3">
      <c r="A1045" t="s">
        <v>1677</v>
      </c>
      <c r="B1045" t="s">
        <v>1690</v>
      </c>
      <c r="C1045" t="s">
        <v>100</v>
      </c>
      <c r="D1045" t="s">
        <v>686</v>
      </c>
    </row>
    <row r="1046" spans="1:4" x14ac:dyDescent="0.3">
      <c r="A1046" t="s">
        <v>1677</v>
      </c>
      <c r="B1046" t="s">
        <v>1691</v>
      </c>
      <c r="C1046" t="s">
        <v>21</v>
      </c>
      <c r="D1046" t="s">
        <v>686</v>
      </c>
    </row>
    <row r="1047" spans="1:4" x14ac:dyDescent="0.3">
      <c r="A1047" t="s">
        <v>1677</v>
      </c>
      <c r="B1047" t="s">
        <v>1691</v>
      </c>
      <c r="C1047" t="s">
        <v>103</v>
      </c>
      <c r="D1047" t="s">
        <v>686</v>
      </c>
    </row>
    <row r="1048" spans="1:4" x14ac:dyDescent="0.3">
      <c r="A1048" t="s">
        <v>1677</v>
      </c>
      <c r="B1048" t="s">
        <v>1692</v>
      </c>
      <c r="C1048" t="s">
        <v>24</v>
      </c>
      <c r="D1048" t="s">
        <v>686</v>
      </c>
    </row>
    <row r="1049" spans="1:4" x14ac:dyDescent="0.3">
      <c r="A1049" t="s">
        <v>1677</v>
      </c>
      <c r="B1049" t="s">
        <v>1692</v>
      </c>
      <c r="C1049" t="s">
        <v>106</v>
      </c>
      <c r="D1049" t="s">
        <v>686</v>
      </c>
    </row>
    <row r="1050" spans="1:4" x14ac:dyDescent="0.3">
      <c r="A1050" t="s">
        <v>1677</v>
      </c>
      <c r="B1050" t="s">
        <v>1693</v>
      </c>
      <c r="C1050" t="s">
        <v>27</v>
      </c>
      <c r="D1050" t="s">
        <v>686</v>
      </c>
    </row>
    <row r="1051" spans="1:4" x14ac:dyDescent="0.3">
      <c r="A1051" t="s">
        <v>1677</v>
      </c>
      <c r="B1051" t="s">
        <v>1693</v>
      </c>
      <c r="C1051" t="s">
        <v>34</v>
      </c>
      <c r="D1051" t="s">
        <v>972</v>
      </c>
    </row>
    <row r="1052" spans="1:4" x14ac:dyDescent="0.3">
      <c r="A1052" t="s">
        <v>1677</v>
      </c>
      <c r="B1052" t="s">
        <v>1693</v>
      </c>
      <c r="C1052" t="s">
        <v>109</v>
      </c>
      <c r="D1052" t="s">
        <v>686</v>
      </c>
    </row>
    <row r="1053" spans="1:4" x14ac:dyDescent="0.3">
      <c r="A1053" t="s">
        <v>1677</v>
      </c>
      <c r="B1053" t="s">
        <v>1693</v>
      </c>
      <c r="C1053" t="s">
        <v>173</v>
      </c>
      <c r="D1053" t="s">
        <v>675</v>
      </c>
    </row>
    <row r="1054" spans="1:4" x14ac:dyDescent="0.3">
      <c r="A1054" t="s">
        <v>1677</v>
      </c>
      <c r="B1054" t="s">
        <v>1694</v>
      </c>
      <c r="C1054" t="s">
        <v>37</v>
      </c>
      <c r="D1054" t="s">
        <v>972</v>
      </c>
    </row>
    <row r="1055" spans="1:4" x14ac:dyDescent="0.3">
      <c r="A1055" t="s">
        <v>1677</v>
      </c>
      <c r="B1055" t="s">
        <v>1694</v>
      </c>
      <c r="C1055" t="s">
        <v>254</v>
      </c>
      <c r="D1055" t="s">
        <v>686</v>
      </c>
    </row>
    <row r="1056" spans="1:4" x14ac:dyDescent="0.3">
      <c r="A1056" t="s">
        <v>1677</v>
      </c>
      <c r="B1056" t="s">
        <v>1695</v>
      </c>
      <c r="C1056" t="s">
        <v>40</v>
      </c>
      <c r="D1056" t="s">
        <v>972</v>
      </c>
    </row>
    <row r="1057" spans="1:4" x14ac:dyDescent="0.3">
      <c r="A1057" t="s">
        <v>1677</v>
      </c>
      <c r="B1057" t="s">
        <v>1695</v>
      </c>
      <c r="C1057" t="s">
        <v>191</v>
      </c>
      <c r="D1057" t="s">
        <v>686</v>
      </c>
    </row>
    <row r="1058" spans="1:4" x14ac:dyDescent="0.3">
      <c r="A1058" t="s">
        <v>1677</v>
      </c>
      <c r="B1058" t="s">
        <v>1696</v>
      </c>
      <c r="C1058" t="s">
        <v>43</v>
      </c>
      <c r="D1058" t="s">
        <v>972</v>
      </c>
    </row>
    <row r="1059" spans="1:4" x14ac:dyDescent="0.3">
      <c r="A1059" t="s">
        <v>1677</v>
      </c>
      <c r="B1059" t="s">
        <v>1696</v>
      </c>
      <c r="C1059" t="s">
        <v>194</v>
      </c>
      <c r="D1059" t="s">
        <v>686</v>
      </c>
    </row>
    <row r="1060" spans="1:4" x14ac:dyDescent="0.3">
      <c r="A1060" t="s">
        <v>1677</v>
      </c>
      <c r="B1060" t="s">
        <v>1697</v>
      </c>
      <c r="C1060" t="s">
        <v>46</v>
      </c>
      <c r="D1060" t="s">
        <v>972</v>
      </c>
    </row>
    <row r="1061" spans="1:4" x14ac:dyDescent="0.3">
      <c r="A1061" t="s">
        <v>1677</v>
      </c>
      <c r="B1061" t="s">
        <v>1697</v>
      </c>
      <c r="C1061" t="s">
        <v>197</v>
      </c>
      <c r="D1061" t="s">
        <v>686</v>
      </c>
    </row>
    <row r="1062" spans="1:4" x14ac:dyDescent="0.3">
      <c r="A1062" t="s">
        <v>1677</v>
      </c>
      <c r="B1062" t="s">
        <v>1698</v>
      </c>
      <c r="C1062" t="s">
        <v>49</v>
      </c>
      <c r="D1062" t="s">
        <v>972</v>
      </c>
    </row>
    <row r="1063" spans="1:4" x14ac:dyDescent="0.3">
      <c r="A1063" t="s">
        <v>1677</v>
      </c>
      <c r="B1063" t="s">
        <v>1698</v>
      </c>
      <c r="C1063" t="s">
        <v>257</v>
      </c>
      <c r="D1063" t="s">
        <v>686</v>
      </c>
    </row>
    <row r="1064" spans="1:4" x14ac:dyDescent="0.3">
      <c r="A1064" t="s">
        <v>1677</v>
      </c>
      <c r="B1064" t="s">
        <v>1699</v>
      </c>
      <c r="C1064" t="s">
        <v>52</v>
      </c>
      <c r="D1064" t="s">
        <v>972</v>
      </c>
    </row>
    <row r="1065" spans="1:4" x14ac:dyDescent="0.3">
      <c r="A1065" t="s">
        <v>1677</v>
      </c>
      <c r="B1065" t="s">
        <v>1699</v>
      </c>
      <c r="C1065" t="s">
        <v>260</v>
      </c>
      <c r="D1065" t="s">
        <v>686</v>
      </c>
    </row>
    <row r="1066" spans="1:4" x14ac:dyDescent="0.3">
      <c r="A1066" t="s">
        <v>1677</v>
      </c>
      <c r="B1066" t="s">
        <v>1700</v>
      </c>
      <c r="C1066" t="s">
        <v>61</v>
      </c>
      <c r="D1066" t="s">
        <v>686</v>
      </c>
    </row>
    <row r="1067" spans="1:4" x14ac:dyDescent="0.3">
      <c r="A1067" t="s">
        <v>1677</v>
      </c>
      <c r="B1067" t="s">
        <v>1700</v>
      </c>
      <c r="C1067" t="s">
        <v>185</v>
      </c>
      <c r="D1067" t="s">
        <v>686</v>
      </c>
    </row>
    <row r="1068" spans="1:4" x14ac:dyDescent="0.3">
      <c r="A1068" t="s">
        <v>1677</v>
      </c>
      <c r="B1068" t="s">
        <v>1701</v>
      </c>
      <c r="C1068" t="s">
        <v>64</v>
      </c>
      <c r="D1068" t="s">
        <v>686</v>
      </c>
    </row>
    <row r="1069" spans="1:4" x14ac:dyDescent="0.3">
      <c r="A1069" t="s">
        <v>1677</v>
      </c>
      <c r="B1069" t="s">
        <v>1701</v>
      </c>
      <c r="C1069" t="s">
        <v>188</v>
      </c>
      <c r="D1069" t="s">
        <v>686</v>
      </c>
    </row>
    <row r="1070" spans="1:4" x14ac:dyDescent="0.3">
      <c r="A1070" t="s">
        <v>1702</v>
      </c>
      <c r="B1070" t="s">
        <v>363</v>
      </c>
      <c r="C1070" t="s">
        <v>363</v>
      </c>
      <c r="D1070" t="s">
        <v>977</v>
      </c>
    </row>
    <row r="1071" spans="1:4" x14ac:dyDescent="0.3">
      <c r="A1071" t="s">
        <v>1702</v>
      </c>
      <c r="B1071" t="s">
        <v>365</v>
      </c>
      <c r="C1071" t="s">
        <v>365</v>
      </c>
      <c r="D1071" t="s">
        <v>977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TeensyPinAssignments</vt:lpstr>
      <vt:lpstr>CPUPinAssignments</vt:lpstr>
      <vt:lpstr>PertecSignals</vt:lpstr>
      <vt:lpstr>PertecSignalGroups</vt:lpstr>
      <vt:lpstr>CPUMuxingOptions</vt:lpstr>
      <vt:lpstr>BallAssignments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Bjoren Davis</dc:creator>
  <cp:lastModifiedBy>Bjoren Davis</cp:lastModifiedBy>
  <dcterms:created xsi:type="dcterms:W3CDTF">2022-05-06T16:56:27Z</dcterms:created>
  <dcterms:modified xsi:type="dcterms:W3CDTF">2022-05-18T21:54:51Z</dcterms:modified>
</cp:coreProperties>
</file>